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trlProps/ctrlProp4.xml" ContentType="application/vnd.ms-excel.controlproperties+xml"/>
  <Override PartName="/xl/drawings/drawing5.xml" ContentType="application/vnd.openxmlformats-officedocument.drawing+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07"/>
  <workbookPr codeName="ThisWorkbook"/>
  <mc:AlternateContent xmlns:mc="http://schemas.openxmlformats.org/markup-compatibility/2006">
    <mc:Choice Requires="x15">
      <x15ac:absPath xmlns:x15ac="http://schemas.microsoft.com/office/spreadsheetml/2010/11/ac" url="/Users/triciapontau/Downloads/"/>
    </mc:Choice>
  </mc:AlternateContent>
  <xr:revisionPtr revIDLastSave="0" documentId="8_{DE599C86-1828-1A40-8AF5-B5F86BDC4D0E}" xr6:coauthVersionLast="36" xr6:coauthVersionMax="36" xr10:uidLastSave="{00000000-0000-0000-0000-000000000000}"/>
  <workbookProtection workbookAlgorithmName="SHA-512" workbookHashValue="DySdQGmmBZ02vsehUXP7eKatCdz2Gd5+S2sjRF+747ZC0V7iYqX7svI37XVjKjDFRmqd5f8yr4oFoXOJNBwlTw==" workbookSaltValue="xVY5KwHDlkOy2wGnByENmg==" workbookSpinCount="100000" lockStructure="1"/>
  <bookViews>
    <workbookView xWindow="9600" yWindow="460" windowWidth="18120" windowHeight="15840" tabRatio="729" firstSheet="1" activeTab="6" xr2:uid="{00000000-000D-0000-FFFF-FFFF00000000}"/>
  </bookViews>
  <sheets>
    <sheet name="Admin" sheetId="32" state="hidden" r:id="rId1"/>
    <sheet name="Instructions" sheetId="34" r:id="rId2"/>
    <sheet name="FAQs" sheetId="33" r:id="rId3"/>
    <sheet name="Start Here" sheetId="9" r:id="rId4"/>
    <sheet name="Finish Here" sheetId="19" r:id="rId5"/>
    <sheet name="Table A" sheetId="2" r:id="rId6"/>
    <sheet name="Table A2" sheetId="1" r:id="rId7"/>
    <sheet name="Deed Rest And Asst Pgm Data" sheetId="17" state="hidden" r:id="rId8"/>
    <sheet name="Table B" sheetId="13" r:id="rId9"/>
    <sheet name="Planning Periods" sheetId="15" state="hidden" r:id="rId10"/>
    <sheet name="RHNA 2013" sheetId="20" state="hidden" r:id="rId11"/>
    <sheet name="RHNA 2014" sheetId="21" state="hidden" r:id="rId12"/>
    <sheet name="RHNA 2015" sheetId="22" state="hidden" r:id="rId13"/>
    <sheet name="RHNA 2016" sheetId="23" state="hidden" r:id="rId14"/>
    <sheet name="RHNA 2017" sheetId="24" state="hidden" r:id="rId15"/>
    <sheet name="RHNA 2018" sheetId="25" state="hidden" r:id="rId16"/>
    <sheet name="RHNA 2019" sheetId="26" state="hidden" r:id="rId17"/>
    <sheet name="RHNA 2020" sheetId="27" state="hidden" r:id="rId18"/>
    <sheet name="RHNA 2021" sheetId="28" state="hidden" r:id="rId19"/>
    <sheet name="RHNA 2022" sheetId="29" state="hidden" r:id="rId20"/>
    <sheet name="RHNA 2023" sheetId="30" state="hidden" r:id="rId21"/>
    <sheet name="RHNA 2024" sheetId="31" state="hidden" r:id="rId22"/>
    <sheet name="RHNA past year values" sheetId="18" state="hidden" r:id="rId23"/>
    <sheet name="RHNA Allocations" sheetId="16" state="hidden" r:id="rId24"/>
    <sheet name="Table C" sheetId="4" r:id="rId25"/>
    <sheet name="Table D" sheetId="5" r:id="rId26"/>
    <sheet name="Table E" sheetId="6" r:id="rId27"/>
    <sheet name="Table F" sheetId="7" r:id="rId28"/>
    <sheet name="Table G" sheetId="35" r:id="rId29"/>
    <sheet name="Summary" sheetId="11" r:id="rId30"/>
  </sheets>
  <definedNames>
    <definedName name="_xlnm._FilterDatabase" localSheetId="7" hidden="1">'Deed Rest And Asst Pgm Data'!$A$1:$B$1</definedName>
    <definedName name="_xlnm._FilterDatabase" localSheetId="9" hidden="1">'Planning Periods'!$A$1:$O$540</definedName>
    <definedName name="_xlnm._FilterDatabase" localSheetId="15" hidden="1">'RHNA 2018'!$A$1:$H$1</definedName>
    <definedName name="_xlnm._FilterDatabase" localSheetId="23" hidden="1">'RHNA Allocations'!$A$1:$WVK$540</definedName>
    <definedName name="_xlnm._FilterDatabase" localSheetId="22" hidden="1">'RHNA past year values'!$A$1:$V$2433</definedName>
    <definedName name="_Hlk526928548" localSheetId="1">Instructions!$A$291</definedName>
    <definedName name="_Hlk532283649" localSheetId="1">Instructions!$A$110</definedName>
    <definedName name="_Toc534729367" localSheetId="1">Instructions!$A$3</definedName>
    <definedName name="_Toc534729368" localSheetId="1">Instructions!$A$4</definedName>
    <definedName name="_Toc534729369" localSheetId="1">Instructions!$A$5</definedName>
    <definedName name="_Toc534729370" localSheetId="1">Instructions!$A$29</definedName>
    <definedName name="_Toc534729371" localSheetId="1">Instructions!$A$60</definedName>
    <definedName name="_Toc534729372" localSheetId="1">Instructions!$A$61</definedName>
    <definedName name="_Toc534729373" localSheetId="1">Instructions!$A$69</definedName>
    <definedName name="_Toc534729374" localSheetId="1">Instructions!$A$82</definedName>
    <definedName name="_Toc534729375" localSheetId="1">Instructions!$A$127</definedName>
    <definedName name="_Toc534729376" localSheetId="1">Instructions!$A$242</definedName>
    <definedName name="_Toc534729377" localSheetId="1">Instructions!$A$251</definedName>
    <definedName name="_Toc534729378" localSheetId="1">Instructions!$A$274</definedName>
    <definedName name="_Toc534729379" localSheetId="1">Instructions!$A$290</definedName>
    <definedName name="_Toc534729380" localSheetId="1">Instructions!#REF!</definedName>
    <definedName name="ADU">'Table A2'!$F$13</definedName>
    <definedName name="_xlnm.Print_Area" localSheetId="5">'Table A'!$A$1:$T$37</definedName>
    <definedName name="_xlnm.Print_Area" localSheetId="8">'Table B'!$A$1:$O$28</definedName>
    <definedName name="_xlnm.Print_Area" localSheetId="24">'Table C'!$A$1:$U$23</definedName>
    <definedName name="_xlnm.Print_Area" localSheetId="26">'Table E'!$A$1:$J$102</definedName>
    <definedName name="_xlnm.Print_Area" localSheetId="27">'Table F'!$A$1:$J$19</definedName>
    <definedName name="_xlnm.Print_Titles" localSheetId="6">'Table A2'!$1:$6</definedName>
  </definedNames>
  <calcPr calcId="181029" calcMode="manual"/>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2" i="35" l="1"/>
  <c r="B2" i="35"/>
  <c r="B1" i="35"/>
  <c r="P14" i="2" l="1"/>
  <c r="R14" i="2" s="1"/>
  <c r="P15" i="2"/>
  <c r="R15" i="2" s="1"/>
  <c r="P16" i="2"/>
  <c r="R16" i="2" s="1"/>
  <c r="P17" i="2"/>
  <c r="R17" i="2" s="1"/>
  <c r="P18" i="2"/>
  <c r="R18" i="2" s="1"/>
  <c r="P19" i="2"/>
  <c r="R19" i="2" s="1"/>
  <c r="P20" i="2"/>
  <c r="R20" i="2" s="1"/>
  <c r="P21" i="2"/>
  <c r="P22" i="2"/>
  <c r="R22" i="2" s="1"/>
  <c r="P23" i="2"/>
  <c r="R23" i="2" s="1"/>
  <c r="P24" i="2"/>
  <c r="R24" i="2" s="1"/>
  <c r="P25" i="2"/>
  <c r="R25" i="2" s="1"/>
  <c r="P26" i="2"/>
  <c r="R26" i="2" s="1"/>
  <c r="P27" i="2"/>
  <c r="R27" i="2" s="1"/>
  <c r="P28" i="2"/>
  <c r="R28" i="2" s="1"/>
  <c r="P29" i="2"/>
  <c r="R29" i="2" s="1"/>
  <c r="P30" i="2"/>
  <c r="R30" i="2" s="1"/>
  <c r="P31" i="2"/>
  <c r="R31" i="2" s="1"/>
  <c r="P32" i="2"/>
  <c r="R32" i="2" s="1"/>
  <c r="P33" i="2"/>
  <c r="R33" i="2" s="1"/>
  <c r="P34" i="2"/>
  <c r="P35" i="2"/>
  <c r="R35" i="2" s="1"/>
  <c r="P36" i="2"/>
  <c r="P37" i="2"/>
  <c r="R37" i="2" s="1"/>
  <c r="P38" i="2"/>
  <c r="R38" i="2" s="1"/>
  <c r="P39" i="2"/>
  <c r="R39" i="2" s="1"/>
  <c r="P40" i="2"/>
  <c r="R40" i="2" s="1"/>
  <c r="P41" i="2"/>
  <c r="R41" i="2" s="1"/>
  <c r="P42" i="2"/>
  <c r="P43" i="2"/>
  <c r="P44" i="2"/>
  <c r="R44" i="2" s="1"/>
  <c r="P45" i="2"/>
  <c r="P46" i="2"/>
  <c r="R46" i="2" s="1"/>
  <c r="P47" i="2"/>
  <c r="R47" i="2" s="1"/>
  <c r="P48" i="2"/>
  <c r="R48" i="2" s="1"/>
  <c r="P49" i="2"/>
  <c r="R49" i="2" s="1"/>
  <c r="P50" i="2"/>
  <c r="P51" i="2"/>
  <c r="R51" i="2" s="1"/>
  <c r="P52" i="2"/>
  <c r="R52" i="2" s="1"/>
  <c r="P53" i="2"/>
  <c r="R53" i="2" s="1"/>
  <c r="P54" i="2"/>
  <c r="R54" i="2" s="1"/>
  <c r="P55" i="2"/>
  <c r="R55" i="2" s="1"/>
  <c r="P56" i="2"/>
  <c r="R56" i="2" s="1"/>
  <c r="P57" i="2"/>
  <c r="R57" i="2" s="1"/>
  <c r="P58" i="2"/>
  <c r="R58" i="2" s="1"/>
  <c r="P59" i="2"/>
  <c r="R59" i="2" s="1"/>
  <c r="P60" i="2"/>
  <c r="R60" i="2" s="1"/>
  <c r="P61" i="2"/>
  <c r="R61" i="2" s="1"/>
  <c r="P62" i="2"/>
  <c r="R62" i="2" s="1"/>
  <c r="P63" i="2"/>
  <c r="R63" i="2" s="1"/>
  <c r="P64" i="2"/>
  <c r="R64" i="2" s="1"/>
  <c r="P65" i="2"/>
  <c r="R65" i="2" s="1"/>
  <c r="P66" i="2"/>
  <c r="R66" i="2" s="1"/>
  <c r="P67" i="2"/>
  <c r="R67" i="2" s="1"/>
  <c r="P68" i="2"/>
  <c r="R68" i="2" s="1"/>
  <c r="P69" i="2"/>
  <c r="R69" i="2" s="1"/>
  <c r="P70" i="2"/>
  <c r="R70" i="2" s="1"/>
  <c r="P71" i="2"/>
  <c r="R71" i="2" s="1"/>
  <c r="P72" i="2"/>
  <c r="R72" i="2" s="1"/>
  <c r="P73" i="2"/>
  <c r="R73" i="2" s="1"/>
  <c r="P74" i="2"/>
  <c r="R74" i="2" s="1"/>
  <c r="P75" i="2"/>
  <c r="R75" i="2" s="1"/>
  <c r="P76" i="2"/>
  <c r="R76" i="2" s="1"/>
  <c r="P77" i="2"/>
  <c r="R77" i="2" s="1"/>
  <c r="P78" i="2"/>
  <c r="R78" i="2" s="1"/>
  <c r="P79" i="2"/>
  <c r="R79" i="2" s="1"/>
  <c r="P80" i="2"/>
  <c r="R80" i="2" s="1"/>
  <c r="P81" i="2"/>
  <c r="R81" i="2" s="1"/>
  <c r="P82" i="2"/>
  <c r="R82" i="2" s="1"/>
  <c r="P83" i="2"/>
  <c r="R83" i="2" s="1"/>
  <c r="P84" i="2"/>
  <c r="R84" i="2" s="1"/>
  <c r="P85" i="2"/>
  <c r="R85" i="2" s="1"/>
  <c r="P86" i="2"/>
  <c r="R86" i="2" s="1"/>
  <c r="P87" i="2"/>
  <c r="R87" i="2" s="1"/>
  <c r="P88" i="2"/>
  <c r="R88" i="2" s="1"/>
  <c r="P89" i="2"/>
  <c r="R89" i="2" s="1"/>
  <c r="P90" i="2"/>
  <c r="R90" i="2" s="1"/>
  <c r="P91" i="2"/>
  <c r="R91" i="2" s="1"/>
  <c r="P92" i="2"/>
  <c r="R92" i="2" s="1"/>
  <c r="P93" i="2"/>
  <c r="R93" i="2" s="1"/>
  <c r="P94" i="2"/>
  <c r="R94" i="2" s="1"/>
  <c r="P95" i="2"/>
  <c r="R95" i="2" s="1"/>
  <c r="P96" i="2"/>
  <c r="R96" i="2" s="1"/>
  <c r="P97" i="2"/>
  <c r="R97" i="2" s="1"/>
  <c r="P98" i="2"/>
  <c r="R98" i="2" s="1"/>
  <c r="P99" i="2"/>
  <c r="R99" i="2" s="1"/>
  <c r="P100" i="2"/>
  <c r="R100" i="2" s="1"/>
  <c r="P101" i="2"/>
  <c r="R101" i="2" s="1"/>
  <c r="P102" i="2"/>
  <c r="R102" i="2" s="1"/>
  <c r="P103" i="2"/>
  <c r="R103" i="2" s="1"/>
  <c r="P104" i="2"/>
  <c r="R104" i="2" s="1"/>
  <c r="P105" i="2"/>
  <c r="R105" i="2" s="1"/>
  <c r="P106" i="2"/>
  <c r="R106" i="2" s="1"/>
  <c r="P107" i="2"/>
  <c r="R107" i="2" s="1"/>
  <c r="P108" i="2"/>
  <c r="R108" i="2" s="1"/>
  <c r="P109" i="2"/>
  <c r="R109" i="2" s="1"/>
  <c r="P110" i="2"/>
  <c r="R110" i="2" s="1"/>
  <c r="P111" i="2"/>
  <c r="R111" i="2" s="1"/>
  <c r="P112" i="2"/>
  <c r="R112" i="2" s="1"/>
  <c r="P113" i="2"/>
  <c r="R113" i="2" s="1"/>
  <c r="P114" i="2"/>
  <c r="R114" i="2" s="1"/>
  <c r="P115" i="2"/>
  <c r="R115" i="2" s="1"/>
  <c r="P116" i="2"/>
  <c r="R116" i="2" s="1"/>
  <c r="P117" i="2"/>
  <c r="R117" i="2" s="1"/>
  <c r="P118" i="2"/>
  <c r="R118" i="2" s="1"/>
  <c r="P119" i="2"/>
  <c r="R119" i="2" s="1"/>
  <c r="P120" i="2"/>
  <c r="R120" i="2" s="1"/>
  <c r="P121" i="2"/>
  <c r="R121" i="2" s="1"/>
  <c r="P122" i="2"/>
  <c r="R122" i="2" s="1"/>
  <c r="P123" i="2"/>
  <c r="R123" i="2" s="1"/>
  <c r="P124" i="2"/>
  <c r="R124" i="2" s="1"/>
  <c r="P125" i="2"/>
  <c r="R125" i="2" s="1"/>
  <c r="P126" i="2"/>
  <c r="R126" i="2" s="1"/>
  <c r="P127" i="2"/>
  <c r="R127" i="2" s="1"/>
  <c r="P128" i="2"/>
  <c r="R128" i="2" s="1"/>
  <c r="P129" i="2"/>
  <c r="R129" i="2" s="1"/>
  <c r="P130" i="2"/>
  <c r="R130" i="2" s="1"/>
  <c r="P131" i="2"/>
  <c r="R131" i="2" s="1"/>
  <c r="P132" i="2"/>
  <c r="R132" i="2" s="1"/>
  <c r="P133" i="2"/>
  <c r="R133" i="2" s="1"/>
  <c r="P134" i="2"/>
  <c r="R134" i="2" s="1"/>
  <c r="P135" i="2"/>
  <c r="R135" i="2" s="1"/>
  <c r="P136" i="2"/>
  <c r="R136" i="2" s="1"/>
  <c r="P137" i="2"/>
  <c r="R137" i="2" s="1"/>
  <c r="P138" i="2"/>
  <c r="R138" i="2" s="1"/>
  <c r="P139" i="2"/>
  <c r="R139" i="2" s="1"/>
  <c r="P140" i="2"/>
  <c r="R140" i="2" s="1"/>
  <c r="P141" i="2"/>
  <c r="R141" i="2" s="1"/>
  <c r="P142" i="2"/>
  <c r="R142" i="2" s="1"/>
  <c r="P143" i="2"/>
  <c r="R143" i="2" s="1"/>
  <c r="P144" i="2"/>
  <c r="R144" i="2" s="1"/>
  <c r="P145" i="2"/>
  <c r="R145" i="2" s="1"/>
  <c r="P146" i="2"/>
  <c r="R146" i="2" s="1"/>
  <c r="P147" i="2"/>
  <c r="R147" i="2" s="1"/>
  <c r="P148" i="2"/>
  <c r="R148" i="2" s="1"/>
  <c r="P149" i="2"/>
  <c r="R149" i="2" s="1"/>
  <c r="P150" i="2"/>
  <c r="R150" i="2" s="1"/>
  <c r="P151" i="2"/>
  <c r="R151" i="2" s="1"/>
  <c r="P152" i="2"/>
  <c r="R152" i="2" s="1"/>
  <c r="P153" i="2"/>
  <c r="R153" i="2" s="1"/>
  <c r="P154" i="2"/>
  <c r="R154" i="2" s="1"/>
  <c r="P155" i="2"/>
  <c r="R155" i="2" s="1"/>
  <c r="P156" i="2"/>
  <c r="R156" i="2" s="1"/>
  <c r="P157" i="2"/>
  <c r="R157" i="2" s="1"/>
  <c r="P158" i="2"/>
  <c r="R158" i="2" s="1"/>
  <c r="P159" i="2"/>
  <c r="R159" i="2" s="1"/>
  <c r="P160" i="2"/>
  <c r="R160" i="2" s="1"/>
  <c r="P161" i="2"/>
  <c r="R161" i="2" s="1"/>
  <c r="P162" i="2"/>
  <c r="R162" i="2" s="1"/>
  <c r="P163" i="2"/>
  <c r="R163" i="2" s="1"/>
  <c r="P164" i="2"/>
  <c r="R164" i="2" s="1"/>
  <c r="P165" i="2"/>
  <c r="R165" i="2" s="1"/>
  <c r="P166" i="2"/>
  <c r="R166" i="2" s="1"/>
  <c r="P167" i="2"/>
  <c r="R167" i="2" s="1"/>
  <c r="P168" i="2"/>
  <c r="R168" i="2" s="1"/>
  <c r="P169" i="2"/>
  <c r="R169" i="2" s="1"/>
  <c r="P170" i="2"/>
  <c r="R170" i="2" s="1"/>
  <c r="P171" i="2"/>
  <c r="R171" i="2" s="1"/>
  <c r="P172" i="2"/>
  <c r="R172" i="2" s="1"/>
  <c r="P173" i="2"/>
  <c r="R173" i="2" s="1"/>
  <c r="P174" i="2"/>
  <c r="R174" i="2" s="1"/>
  <c r="P175" i="2"/>
  <c r="R175" i="2" s="1"/>
  <c r="P176" i="2"/>
  <c r="R176" i="2" s="1"/>
  <c r="P177" i="2"/>
  <c r="R177" i="2" s="1"/>
  <c r="P178" i="2"/>
  <c r="R178" i="2" s="1"/>
  <c r="P179" i="2"/>
  <c r="R179" i="2" s="1"/>
  <c r="P180" i="2"/>
  <c r="R180" i="2" s="1"/>
  <c r="P181" i="2"/>
  <c r="R181" i="2" s="1"/>
  <c r="P182" i="2"/>
  <c r="R182" i="2" s="1"/>
  <c r="P183" i="2"/>
  <c r="R183" i="2" s="1"/>
  <c r="P184" i="2"/>
  <c r="R184" i="2" s="1"/>
  <c r="P185" i="2"/>
  <c r="R185" i="2" s="1"/>
  <c r="P186" i="2"/>
  <c r="R186" i="2" s="1"/>
  <c r="P187" i="2"/>
  <c r="R187" i="2" s="1"/>
  <c r="P188" i="2"/>
  <c r="R188" i="2" s="1"/>
  <c r="P189" i="2"/>
  <c r="R189" i="2" s="1"/>
  <c r="P190" i="2"/>
  <c r="R190" i="2" s="1"/>
  <c r="P191" i="2"/>
  <c r="R191" i="2" s="1"/>
  <c r="P192" i="2"/>
  <c r="R192" i="2" s="1"/>
  <c r="P193" i="2"/>
  <c r="R193" i="2" s="1"/>
  <c r="P194" i="2"/>
  <c r="R194" i="2" s="1"/>
  <c r="P195" i="2"/>
  <c r="R195" i="2" s="1"/>
  <c r="P196" i="2"/>
  <c r="R196" i="2" s="1"/>
  <c r="P197" i="2"/>
  <c r="R197" i="2" s="1"/>
  <c r="P198" i="2"/>
  <c r="R198" i="2" s="1"/>
  <c r="P199" i="2"/>
  <c r="R199" i="2" s="1"/>
  <c r="P200" i="2"/>
  <c r="R200" i="2" s="1"/>
  <c r="P201" i="2"/>
  <c r="R201" i="2" s="1"/>
  <c r="P202" i="2"/>
  <c r="R202" i="2" s="1"/>
  <c r="P203" i="2"/>
  <c r="R203" i="2" s="1"/>
  <c r="P204" i="2"/>
  <c r="R204" i="2" s="1"/>
  <c r="P205" i="2"/>
  <c r="R205" i="2" s="1"/>
  <c r="P206" i="2"/>
  <c r="R206" i="2" s="1"/>
  <c r="P207" i="2"/>
  <c r="R207" i="2" s="1"/>
  <c r="P208" i="2"/>
  <c r="R208" i="2" s="1"/>
  <c r="P209" i="2"/>
  <c r="R209" i="2" s="1"/>
  <c r="P210" i="2"/>
  <c r="R210" i="2" s="1"/>
  <c r="P211" i="2"/>
  <c r="R211" i="2" s="1"/>
  <c r="P212" i="2"/>
  <c r="R212" i="2" s="1"/>
  <c r="P213" i="2"/>
  <c r="R213" i="2" s="1"/>
  <c r="P214" i="2"/>
  <c r="R214" i="2" s="1"/>
  <c r="P215" i="2"/>
  <c r="R215" i="2" s="1"/>
  <c r="P216" i="2"/>
  <c r="R216" i="2" s="1"/>
  <c r="P217" i="2"/>
  <c r="R217" i="2" s="1"/>
  <c r="P218" i="2"/>
  <c r="R218" i="2" s="1"/>
  <c r="P219" i="2"/>
  <c r="R219" i="2" s="1"/>
  <c r="P220" i="2"/>
  <c r="R220" i="2" s="1"/>
  <c r="P221" i="2"/>
  <c r="R221" i="2" s="1"/>
  <c r="P222" i="2"/>
  <c r="R222" i="2" s="1"/>
  <c r="P223" i="2"/>
  <c r="R223" i="2" s="1"/>
  <c r="P224" i="2"/>
  <c r="R224" i="2" s="1"/>
  <c r="P225" i="2"/>
  <c r="R225" i="2" s="1"/>
  <c r="P226" i="2"/>
  <c r="R226" i="2" s="1"/>
  <c r="P227" i="2"/>
  <c r="R227" i="2" s="1"/>
  <c r="P228" i="2"/>
  <c r="R228" i="2" s="1"/>
  <c r="P229" i="2"/>
  <c r="R229" i="2" s="1"/>
  <c r="P230" i="2"/>
  <c r="R230" i="2" s="1"/>
  <c r="P231" i="2"/>
  <c r="R231" i="2" s="1"/>
  <c r="P232" i="2"/>
  <c r="R232" i="2" s="1"/>
  <c r="P233" i="2"/>
  <c r="R233" i="2" s="1"/>
  <c r="P234" i="2"/>
  <c r="R234" i="2" s="1"/>
  <c r="P235" i="2"/>
  <c r="R235" i="2" s="1"/>
  <c r="P236" i="2"/>
  <c r="R236" i="2" s="1"/>
  <c r="P237" i="2"/>
  <c r="R237" i="2" s="1"/>
  <c r="P238" i="2"/>
  <c r="R238" i="2" s="1"/>
  <c r="P239" i="2"/>
  <c r="R239" i="2" s="1"/>
  <c r="P240" i="2"/>
  <c r="R240" i="2" s="1"/>
  <c r="P241" i="2"/>
  <c r="R241" i="2" s="1"/>
  <c r="P242" i="2"/>
  <c r="R242" i="2" s="1"/>
  <c r="P243" i="2"/>
  <c r="R243" i="2" s="1"/>
  <c r="P244" i="2"/>
  <c r="R244" i="2" s="1"/>
  <c r="P245" i="2"/>
  <c r="R245" i="2" s="1"/>
  <c r="P246" i="2"/>
  <c r="R246" i="2" s="1"/>
  <c r="P247" i="2"/>
  <c r="R247" i="2" s="1"/>
  <c r="P248" i="2"/>
  <c r="R248" i="2" s="1"/>
  <c r="P249" i="2"/>
  <c r="R249" i="2" s="1"/>
  <c r="P250" i="2"/>
  <c r="R250" i="2" s="1"/>
  <c r="P251" i="2"/>
  <c r="R251" i="2" s="1"/>
  <c r="P252" i="2"/>
  <c r="R252" i="2" s="1"/>
  <c r="P253" i="2"/>
  <c r="R253" i="2" s="1"/>
  <c r="P254" i="2"/>
  <c r="R254" i="2" s="1"/>
  <c r="P255" i="2"/>
  <c r="R255" i="2" s="1"/>
  <c r="P256" i="2"/>
  <c r="R256" i="2" s="1"/>
  <c r="P257" i="2"/>
  <c r="R257" i="2" s="1"/>
  <c r="P258" i="2"/>
  <c r="R258" i="2" s="1"/>
  <c r="P259" i="2"/>
  <c r="R259" i="2" s="1"/>
  <c r="P260" i="2"/>
  <c r="R260" i="2" s="1"/>
  <c r="P261" i="2"/>
  <c r="R261" i="2" s="1"/>
  <c r="P262" i="2"/>
  <c r="R262" i="2" s="1"/>
  <c r="P263" i="2"/>
  <c r="R263" i="2" s="1"/>
  <c r="P264" i="2"/>
  <c r="R264" i="2" s="1"/>
  <c r="P265" i="2"/>
  <c r="R265" i="2" s="1"/>
  <c r="P266" i="2"/>
  <c r="R266" i="2" s="1"/>
  <c r="P267" i="2"/>
  <c r="R267" i="2" s="1"/>
  <c r="P268" i="2"/>
  <c r="R268" i="2" s="1"/>
  <c r="P269" i="2"/>
  <c r="R269" i="2" s="1"/>
  <c r="P270" i="2"/>
  <c r="R270" i="2" s="1"/>
  <c r="P271" i="2"/>
  <c r="R271" i="2" s="1"/>
  <c r="P272" i="2"/>
  <c r="R272" i="2" s="1"/>
  <c r="P273" i="2"/>
  <c r="R273" i="2" s="1"/>
  <c r="P274" i="2"/>
  <c r="R274" i="2" s="1"/>
  <c r="P275" i="2"/>
  <c r="R275" i="2" s="1"/>
  <c r="P276" i="2"/>
  <c r="R276" i="2" s="1"/>
  <c r="P277" i="2"/>
  <c r="R277" i="2" s="1"/>
  <c r="P278" i="2"/>
  <c r="R278" i="2" s="1"/>
  <c r="P279" i="2"/>
  <c r="R279" i="2" s="1"/>
  <c r="P280" i="2"/>
  <c r="R280" i="2" s="1"/>
  <c r="P281" i="2"/>
  <c r="R281" i="2" s="1"/>
  <c r="P282" i="2"/>
  <c r="R282" i="2" s="1"/>
  <c r="P283" i="2"/>
  <c r="R283" i="2" s="1"/>
  <c r="P284" i="2"/>
  <c r="R284" i="2" s="1"/>
  <c r="P285" i="2"/>
  <c r="R285" i="2" s="1"/>
  <c r="P286" i="2"/>
  <c r="R286" i="2" s="1"/>
  <c r="P287" i="2"/>
  <c r="R287" i="2" s="1"/>
  <c r="P288" i="2"/>
  <c r="R288" i="2" s="1"/>
  <c r="P289" i="2"/>
  <c r="R289" i="2" s="1"/>
  <c r="P290" i="2"/>
  <c r="R290" i="2" s="1"/>
  <c r="P291" i="2"/>
  <c r="R291" i="2" s="1"/>
  <c r="P292" i="2"/>
  <c r="R292" i="2" s="1"/>
  <c r="P293" i="2"/>
  <c r="R293" i="2" s="1"/>
  <c r="P294" i="2"/>
  <c r="R294" i="2" s="1"/>
  <c r="P295" i="2"/>
  <c r="R295" i="2" s="1"/>
  <c r="P296" i="2"/>
  <c r="R296" i="2" s="1"/>
  <c r="P297" i="2"/>
  <c r="R297" i="2" s="1"/>
  <c r="P298" i="2"/>
  <c r="R298" i="2" s="1"/>
  <c r="P299" i="2"/>
  <c r="R299" i="2" s="1"/>
  <c r="P300" i="2"/>
  <c r="R300" i="2" s="1"/>
  <c r="P301" i="2"/>
  <c r="R301" i="2" s="1"/>
  <c r="P302" i="2"/>
  <c r="R302" i="2" s="1"/>
  <c r="P303" i="2"/>
  <c r="R303" i="2" s="1"/>
  <c r="P304" i="2"/>
  <c r="R304" i="2" s="1"/>
  <c r="P305" i="2"/>
  <c r="R305" i="2" s="1"/>
  <c r="P306" i="2"/>
  <c r="R306" i="2" s="1"/>
  <c r="P307" i="2"/>
  <c r="R307" i="2" s="1"/>
  <c r="P308" i="2"/>
  <c r="R308" i="2" s="1"/>
  <c r="P309" i="2"/>
  <c r="R309" i="2" s="1"/>
  <c r="P310" i="2"/>
  <c r="R310" i="2" s="1"/>
  <c r="P311" i="2"/>
  <c r="R311" i="2" s="1"/>
  <c r="P312" i="2"/>
  <c r="R312" i="2" s="1"/>
  <c r="P313" i="2"/>
  <c r="R313" i="2" s="1"/>
  <c r="P314" i="2"/>
  <c r="R314" i="2" s="1"/>
  <c r="P315" i="2"/>
  <c r="R315" i="2" s="1"/>
  <c r="P316" i="2"/>
  <c r="R316" i="2" s="1"/>
  <c r="P317" i="2"/>
  <c r="R317" i="2" s="1"/>
  <c r="P318" i="2"/>
  <c r="R318" i="2" s="1"/>
  <c r="P319" i="2"/>
  <c r="R319" i="2" s="1"/>
  <c r="P320" i="2"/>
  <c r="R320" i="2" s="1"/>
  <c r="P321" i="2"/>
  <c r="R321" i="2" s="1"/>
  <c r="P322" i="2"/>
  <c r="R322" i="2" s="1"/>
  <c r="P323" i="2"/>
  <c r="R323" i="2" s="1"/>
  <c r="P324" i="2"/>
  <c r="R324" i="2" s="1"/>
  <c r="P325" i="2"/>
  <c r="R325" i="2" s="1"/>
  <c r="P326" i="2"/>
  <c r="R326" i="2" s="1"/>
  <c r="P327" i="2"/>
  <c r="R327" i="2" s="1"/>
  <c r="P328" i="2"/>
  <c r="R328" i="2" s="1"/>
  <c r="P329" i="2"/>
  <c r="R329" i="2" s="1"/>
  <c r="P330" i="2"/>
  <c r="R330" i="2" s="1"/>
  <c r="P331" i="2"/>
  <c r="R331" i="2" s="1"/>
  <c r="P332" i="2"/>
  <c r="R332" i="2" s="1"/>
  <c r="P333" i="2"/>
  <c r="R333" i="2" s="1"/>
  <c r="P334" i="2"/>
  <c r="R334" i="2" s="1"/>
  <c r="P335" i="2"/>
  <c r="R335" i="2" s="1"/>
  <c r="P336" i="2"/>
  <c r="R336" i="2" s="1"/>
  <c r="P337" i="2"/>
  <c r="R337" i="2" s="1"/>
  <c r="P338" i="2"/>
  <c r="R338" i="2" s="1"/>
  <c r="P339" i="2"/>
  <c r="R339" i="2" s="1"/>
  <c r="P340" i="2"/>
  <c r="R340" i="2" s="1"/>
  <c r="P341" i="2"/>
  <c r="R341" i="2" s="1"/>
  <c r="P342" i="2"/>
  <c r="R342" i="2" s="1"/>
  <c r="P343" i="2"/>
  <c r="R343" i="2" s="1"/>
  <c r="P344" i="2"/>
  <c r="R344" i="2" s="1"/>
  <c r="P345" i="2"/>
  <c r="R345" i="2" s="1"/>
  <c r="P346" i="2"/>
  <c r="R346" i="2" s="1"/>
  <c r="P347" i="2"/>
  <c r="R347" i="2" s="1"/>
  <c r="P348" i="2"/>
  <c r="R348" i="2" s="1"/>
  <c r="P349" i="2"/>
  <c r="R349" i="2" s="1"/>
  <c r="P350" i="2"/>
  <c r="R350" i="2" s="1"/>
  <c r="P351" i="2"/>
  <c r="R351" i="2" s="1"/>
  <c r="P352" i="2"/>
  <c r="R352" i="2" s="1"/>
  <c r="P353" i="2"/>
  <c r="R353" i="2" s="1"/>
  <c r="P354" i="2"/>
  <c r="R354" i="2" s="1"/>
  <c r="P355" i="2"/>
  <c r="R355" i="2" s="1"/>
  <c r="P356" i="2"/>
  <c r="R356" i="2" s="1"/>
  <c r="P357" i="2"/>
  <c r="R357" i="2" s="1"/>
  <c r="P358" i="2"/>
  <c r="R358" i="2" s="1"/>
  <c r="P359" i="2"/>
  <c r="R359" i="2" s="1"/>
  <c r="P360" i="2"/>
  <c r="R360" i="2" s="1"/>
  <c r="P361" i="2"/>
  <c r="R361" i="2" s="1"/>
  <c r="P362" i="2"/>
  <c r="R362" i="2" s="1"/>
  <c r="P363" i="2"/>
  <c r="R363" i="2" s="1"/>
  <c r="P364" i="2"/>
  <c r="R364" i="2" s="1"/>
  <c r="P365" i="2"/>
  <c r="R365" i="2" s="1"/>
  <c r="P366" i="2"/>
  <c r="R366" i="2" s="1"/>
  <c r="P367" i="2"/>
  <c r="R367" i="2" s="1"/>
  <c r="P368" i="2"/>
  <c r="R368" i="2" s="1"/>
  <c r="P369" i="2"/>
  <c r="R369" i="2" s="1"/>
  <c r="P370" i="2"/>
  <c r="R370" i="2" s="1"/>
  <c r="P371" i="2"/>
  <c r="R371" i="2" s="1"/>
  <c r="P372" i="2"/>
  <c r="R372" i="2" s="1"/>
  <c r="P373" i="2"/>
  <c r="R373" i="2" s="1"/>
  <c r="P374" i="2"/>
  <c r="R374" i="2" s="1"/>
  <c r="P375" i="2"/>
  <c r="R375" i="2" s="1"/>
  <c r="P376" i="2"/>
  <c r="R376" i="2" s="1"/>
  <c r="P377" i="2"/>
  <c r="R377" i="2" s="1"/>
  <c r="P378" i="2"/>
  <c r="R378" i="2" s="1"/>
  <c r="P379" i="2"/>
  <c r="R379" i="2" s="1"/>
  <c r="P380" i="2"/>
  <c r="R380" i="2" s="1"/>
  <c r="P381" i="2"/>
  <c r="R381" i="2" s="1"/>
  <c r="P382" i="2"/>
  <c r="R382" i="2" s="1"/>
  <c r="P383" i="2"/>
  <c r="R383" i="2" s="1"/>
  <c r="P384" i="2"/>
  <c r="R384" i="2" s="1"/>
  <c r="P385" i="2"/>
  <c r="R385" i="2" s="1"/>
  <c r="P386" i="2"/>
  <c r="R386" i="2" s="1"/>
  <c r="P387" i="2"/>
  <c r="R387" i="2" s="1"/>
  <c r="P388" i="2"/>
  <c r="R388" i="2" s="1"/>
  <c r="P389" i="2"/>
  <c r="R389" i="2" s="1"/>
  <c r="P390" i="2"/>
  <c r="R390" i="2" s="1"/>
  <c r="P391" i="2"/>
  <c r="R391" i="2" s="1"/>
  <c r="P392" i="2"/>
  <c r="R392" i="2" s="1"/>
  <c r="P393" i="2"/>
  <c r="R393" i="2" s="1"/>
  <c r="P394" i="2"/>
  <c r="R394" i="2" s="1"/>
  <c r="P395" i="2"/>
  <c r="R395" i="2" s="1"/>
  <c r="P396" i="2"/>
  <c r="R396" i="2" s="1"/>
  <c r="P397" i="2"/>
  <c r="R397" i="2" s="1"/>
  <c r="P398" i="2"/>
  <c r="R398" i="2" s="1"/>
  <c r="P399" i="2"/>
  <c r="R399" i="2" s="1"/>
  <c r="P400" i="2"/>
  <c r="R400" i="2" s="1"/>
  <c r="P401" i="2"/>
  <c r="R401" i="2" s="1"/>
  <c r="P402" i="2"/>
  <c r="R402" i="2" s="1"/>
  <c r="P403" i="2"/>
  <c r="R403" i="2" s="1"/>
  <c r="P404" i="2"/>
  <c r="R404" i="2" s="1"/>
  <c r="P405" i="2"/>
  <c r="R405" i="2" s="1"/>
  <c r="P406" i="2"/>
  <c r="R406" i="2" s="1"/>
  <c r="P407" i="2"/>
  <c r="R407" i="2" s="1"/>
  <c r="P408" i="2"/>
  <c r="R408" i="2" s="1"/>
  <c r="P409" i="2"/>
  <c r="R409" i="2" s="1"/>
  <c r="P410" i="2"/>
  <c r="R410" i="2" s="1"/>
  <c r="P411" i="2"/>
  <c r="R411" i="2" s="1"/>
  <c r="P412" i="2"/>
  <c r="R412" i="2" s="1"/>
  <c r="P413" i="2"/>
  <c r="R413" i="2" s="1"/>
  <c r="P414" i="2"/>
  <c r="R414" i="2" s="1"/>
  <c r="P415" i="2"/>
  <c r="R415" i="2" s="1"/>
  <c r="P416" i="2"/>
  <c r="R416" i="2" s="1"/>
  <c r="P417" i="2"/>
  <c r="R417" i="2" s="1"/>
  <c r="P418" i="2"/>
  <c r="R418" i="2" s="1"/>
  <c r="P419" i="2"/>
  <c r="R419" i="2" s="1"/>
  <c r="P420" i="2"/>
  <c r="R420" i="2" s="1"/>
  <c r="P421" i="2"/>
  <c r="R421" i="2" s="1"/>
  <c r="P422" i="2"/>
  <c r="R422" i="2" s="1"/>
  <c r="P423" i="2"/>
  <c r="R423" i="2" s="1"/>
  <c r="P424" i="2"/>
  <c r="R424" i="2" s="1"/>
  <c r="P425" i="2"/>
  <c r="R425" i="2" s="1"/>
  <c r="P426" i="2"/>
  <c r="R426" i="2" s="1"/>
  <c r="P427" i="2"/>
  <c r="R427" i="2" s="1"/>
  <c r="P428" i="2"/>
  <c r="R428" i="2" s="1"/>
  <c r="P429" i="2"/>
  <c r="R429" i="2" s="1"/>
  <c r="P430" i="2"/>
  <c r="R430" i="2" s="1"/>
  <c r="P431" i="2"/>
  <c r="R431" i="2" s="1"/>
  <c r="P432" i="2"/>
  <c r="R432" i="2" s="1"/>
  <c r="P433" i="2"/>
  <c r="R433" i="2" s="1"/>
  <c r="P434" i="2"/>
  <c r="R434" i="2" s="1"/>
  <c r="P435" i="2"/>
  <c r="R435" i="2" s="1"/>
  <c r="P436" i="2"/>
  <c r="R436" i="2" s="1"/>
  <c r="P437" i="2"/>
  <c r="R437" i="2" s="1"/>
  <c r="P438" i="2"/>
  <c r="R438" i="2" s="1"/>
  <c r="P439" i="2"/>
  <c r="R439" i="2" s="1"/>
  <c r="P440" i="2"/>
  <c r="R440" i="2" s="1"/>
  <c r="P441" i="2"/>
  <c r="R441" i="2" s="1"/>
  <c r="P442" i="2"/>
  <c r="R442" i="2" s="1"/>
  <c r="P443" i="2"/>
  <c r="R443" i="2" s="1"/>
  <c r="P444" i="2"/>
  <c r="R444" i="2" s="1"/>
  <c r="P445" i="2"/>
  <c r="R445" i="2" s="1"/>
  <c r="P446" i="2"/>
  <c r="R446" i="2" s="1"/>
  <c r="P447" i="2"/>
  <c r="R447" i="2" s="1"/>
  <c r="P448" i="2"/>
  <c r="R448" i="2" s="1"/>
  <c r="P449" i="2"/>
  <c r="R449" i="2" s="1"/>
  <c r="P450" i="2"/>
  <c r="R450" i="2" s="1"/>
  <c r="P451" i="2"/>
  <c r="R451" i="2" s="1"/>
  <c r="P452" i="2"/>
  <c r="R452" i="2" s="1"/>
  <c r="P453" i="2"/>
  <c r="R453" i="2" s="1"/>
  <c r="P454" i="2"/>
  <c r="R454" i="2" s="1"/>
  <c r="P455" i="2"/>
  <c r="R455" i="2" s="1"/>
  <c r="P456" i="2"/>
  <c r="R456" i="2" s="1"/>
  <c r="P457" i="2"/>
  <c r="R457" i="2" s="1"/>
  <c r="P458" i="2"/>
  <c r="R458" i="2" s="1"/>
  <c r="P459" i="2"/>
  <c r="R459" i="2" s="1"/>
  <c r="P460" i="2"/>
  <c r="R460" i="2" s="1"/>
  <c r="P461" i="2"/>
  <c r="R461" i="2" s="1"/>
  <c r="P462" i="2"/>
  <c r="R462" i="2" s="1"/>
  <c r="P463" i="2"/>
  <c r="R463" i="2" s="1"/>
  <c r="P464" i="2"/>
  <c r="R464" i="2" s="1"/>
  <c r="P465" i="2"/>
  <c r="R465" i="2" s="1"/>
  <c r="P466" i="2"/>
  <c r="R466" i="2" s="1"/>
  <c r="P467" i="2"/>
  <c r="R467" i="2" s="1"/>
  <c r="P468" i="2"/>
  <c r="R468" i="2" s="1"/>
  <c r="P469" i="2"/>
  <c r="R469" i="2" s="1"/>
  <c r="P470" i="2"/>
  <c r="R470" i="2" s="1"/>
  <c r="P471" i="2"/>
  <c r="R471" i="2" s="1"/>
  <c r="P472" i="2"/>
  <c r="R472" i="2" s="1"/>
  <c r="P473" i="2"/>
  <c r="R473" i="2" s="1"/>
  <c r="P474" i="2"/>
  <c r="R474" i="2" s="1"/>
  <c r="P475" i="2"/>
  <c r="R475" i="2" s="1"/>
  <c r="P476" i="2"/>
  <c r="R476" i="2" s="1"/>
  <c r="P477" i="2"/>
  <c r="R477" i="2" s="1"/>
  <c r="P478" i="2"/>
  <c r="R478" i="2" s="1"/>
  <c r="P479" i="2"/>
  <c r="R479" i="2" s="1"/>
  <c r="P480" i="2"/>
  <c r="R480" i="2" s="1"/>
  <c r="P481" i="2"/>
  <c r="R481" i="2" s="1"/>
  <c r="P482" i="2"/>
  <c r="R482" i="2" s="1"/>
  <c r="P483" i="2"/>
  <c r="R483" i="2" s="1"/>
  <c r="P484" i="2"/>
  <c r="R484" i="2" s="1"/>
  <c r="P485" i="2"/>
  <c r="R485" i="2" s="1"/>
  <c r="P486" i="2"/>
  <c r="R486" i="2" s="1"/>
  <c r="P487" i="2"/>
  <c r="R487" i="2" s="1"/>
  <c r="P488" i="2"/>
  <c r="R488" i="2" s="1"/>
  <c r="P489" i="2"/>
  <c r="R489" i="2" s="1"/>
  <c r="P490" i="2"/>
  <c r="R490" i="2" s="1"/>
  <c r="P491" i="2"/>
  <c r="R491" i="2" s="1"/>
  <c r="P492" i="2"/>
  <c r="R492" i="2" s="1"/>
  <c r="P493" i="2"/>
  <c r="R493" i="2" s="1"/>
  <c r="P494" i="2"/>
  <c r="R494" i="2" s="1"/>
  <c r="P495" i="2"/>
  <c r="R495" i="2" s="1"/>
  <c r="P496" i="2"/>
  <c r="R496" i="2" s="1"/>
  <c r="P497" i="2"/>
  <c r="R497" i="2" s="1"/>
  <c r="P498" i="2"/>
  <c r="R498" i="2" s="1"/>
  <c r="P499" i="2"/>
  <c r="R499" i="2" s="1"/>
  <c r="P500" i="2"/>
  <c r="R500" i="2" s="1"/>
  <c r="P501" i="2"/>
  <c r="R501" i="2" s="1"/>
  <c r="P502" i="2"/>
  <c r="R502" i="2" s="1"/>
  <c r="P503" i="2"/>
  <c r="R503" i="2" s="1"/>
  <c r="P504" i="2"/>
  <c r="R504" i="2" s="1"/>
  <c r="P505" i="2"/>
  <c r="R505" i="2" s="1"/>
  <c r="P506" i="2"/>
  <c r="R506" i="2" s="1"/>
  <c r="P507" i="2"/>
  <c r="R507" i="2" s="1"/>
  <c r="P508" i="2"/>
  <c r="R508" i="2" s="1"/>
  <c r="P509" i="2"/>
  <c r="R509" i="2" s="1"/>
  <c r="P510" i="2"/>
  <c r="R510" i="2" s="1"/>
  <c r="P511" i="2"/>
  <c r="R511" i="2" s="1"/>
  <c r="P512" i="2"/>
  <c r="R512" i="2" s="1"/>
  <c r="P513" i="2"/>
  <c r="R513" i="2" s="1"/>
  <c r="P514" i="2"/>
  <c r="R514" i="2" s="1"/>
  <c r="P515" i="2"/>
  <c r="R515" i="2" s="1"/>
  <c r="P516" i="2"/>
  <c r="R516" i="2" s="1"/>
  <c r="P517" i="2"/>
  <c r="R517" i="2" s="1"/>
  <c r="P518" i="2"/>
  <c r="R518" i="2" s="1"/>
  <c r="P519" i="2"/>
  <c r="R519" i="2" s="1"/>
  <c r="P520" i="2"/>
  <c r="R520" i="2" s="1"/>
  <c r="P521" i="2"/>
  <c r="R521" i="2" s="1"/>
  <c r="P522" i="2"/>
  <c r="R522" i="2" s="1"/>
  <c r="P523" i="2"/>
  <c r="R523" i="2" s="1"/>
  <c r="P524" i="2"/>
  <c r="R524" i="2" s="1"/>
  <c r="P525" i="2"/>
  <c r="R525" i="2" s="1"/>
  <c r="P526" i="2"/>
  <c r="R526" i="2" s="1"/>
  <c r="P527" i="2"/>
  <c r="R527" i="2" s="1"/>
  <c r="P528" i="2"/>
  <c r="R528" i="2" s="1"/>
  <c r="P529" i="2"/>
  <c r="R529" i="2" s="1"/>
  <c r="P530" i="2"/>
  <c r="R530" i="2" s="1"/>
  <c r="P531" i="2"/>
  <c r="R531" i="2" s="1"/>
  <c r="P532" i="2"/>
  <c r="R532" i="2" s="1"/>
  <c r="P533" i="2"/>
  <c r="R533" i="2" s="1"/>
  <c r="P534" i="2"/>
  <c r="R534" i="2" s="1"/>
  <c r="P535" i="2"/>
  <c r="R535" i="2" s="1"/>
  <c r="P536" i="2"/>
  <c r="R536" i="2" s="1"/>
  <c r="P537" i="2"/>
  <c r="R537" i="2" s="1"/>
  <c r="P538" i="2"/>
  <c r="R538" i="2" s="1"/>
  <c r="P539" i="2"/>
  <c r="R539" i="2" s="1"/>
  <c r="P540" i="2"/>
  <c r="R540" i="2" s="1"/>
  <c r="P541" i="2"/>
  <c r="R541" i="2" s="1"/>
  <c r="P542" i="2"/>
  <c r="R542" i="2" s="1"/>
  <c r="P543" i="2"/>
  <c r="R543" i="2" s="1"/>
  <c r="P544" i="2"/>
  <c r="R544" i="2" s="1"/>
  <c r="P545" i="2"/>
  <c r="R545" i="2" s="1"/>
  <c r="P546" i="2"/>
  <c r="R546" i="2" s="1"/>
  <c r="P547" i="2"/>
  <c r="R547" i="2" s="1"/>
  <c r="P548" i="2"/>
  <c r="R548" i="2" s="1"/>
  <c r="P549" i="2"/>
  <c r="R549" i="2" s="1"/>
  <c r="P550" i="2"/>
  <c r="R550" i="2" s="1"/>
  <c r="P551" i="2"/>
  <c r="R551" i="2" s="1"/>
  <c r="P552" i="2"/>
  <c r="R552" i="2" s="1"/>
  <c r="P553" i="2"/>
  <c r="R553" i="2" s="1"/>
  <c r="P554" i="2"/>
  <c r="R554" i="2" s="1"/>
  <c r="P555" i="2"/>
  <c r="R555" i="2" s="1"/>
  <c r="P556" i="2"/>
  <c r="R556" i="2" s="1"/>
  <c r="P557" i="2"/>
  <c r="R557" i="2" s="1"/>
  <c r="P558" i="2"/>
  <c r="R558" i="2" s="1"/>
  <c r="P559" i="2"/>
  <c r="R559" i="2" s="1"/>
  <c r="P560" i="2"/>
  <c r="R560" i="2" s="1"/>
  <c r="P561" i="2"/>
  <c r="R561" i="2" s="1"/>
  <c r="P562" i="2"/>
  <c r="R562" i="2" s="1"/>
  <c r="P563" i="2"/>
  <c r="R563" i="2" s="1"/>
  <c r="P564" i="2"/>
  <c r="R564" i="2" s="1"/>
  <c r="P565" i="2"/>
  <c r="R565" i="2" s="1"/>
  <c r="P566" i="2"/>
  <c r="R566" i="2" s="1"/>
  <c r="P567" i="2"/>
  <c r="R567" i="2" s="1"/>
  <c r="P568" i="2"/>
  <c r="R568" i="2" s="1"/>
  <c r="P569" i="2"/>
  <c r="R569" i="2" s="1"/>
  <c r="P570" i="2"/>
  <c r="R570" i="2" s="1"/>
  <c r="P571" i="2"/>
  <c r="R571" i="2" s="1"/>
  <c r="P572" i="2"/>
  <c r="R572" i="2" s="1"/>
  <c r="P573" i="2"/>
  <c r="R573" i="2" s="1"/>
  <c r="P574" i="2"/>
  <c r="R574" i="2" s="1"/>
  <c r="P575" i="2"/>
  <c r="R575" i="2" s="1"/>
  <c r="P576" i="2"/>
  <c r="R576" i="2" s="1"/>
  <c r="P577" i="2"/>
  <c r="R577" i="2" s="1"/>
  <c r="P578" i="2"/>
  <c r="R578" i="2" s="1"/>
  <c r="P579" i="2"/>
  <c r="R579" i="2" s="1"/>
  <c r="P580" i="2"/>
  <c r="R580" i="2" s="1"/>
  <c r="P581" i="2"/>
  <c r="R581" i="2" s="1"/>
  <c r="P582" i="2"/>
  <c r="R582" i="2" s="1"/>
  <c r="P583" i="2"/>
  <c r="R583" i="2" s="1"/>
  <c r="P584" i="2"/>
  <c r="R584" i="2" s="1"/>
  <c r="P585" i="2"/>
  <c r="R585" i="2" s="1"/>
  <c r="P586" i="2"/>
  <c r="R586" i="2" s="1"/>
  <c r="P587" i="2"/>
  <c r="R587" i="2" s="1"/>
  <c r="P588" i="2"/>
  <c r="R588" i="2" s="1"/>
  <c r="P589" i="2"/>
  <c r="R589" i="2" s="1"/>
  <c r="P590" i="2"/>
  <c r="R590" i="2" s="1"/>
  <c r="P591" i="2"/>
  <c r="R591" i="2" s="1"/>
  <c r="P592" i="2"/>
  <c r="R592" i="2" s="1"/>
  <c r="P593" i="2"/>
  <c r="R593" i="2" s="1"/>
  <c r="P594" i="2"/>
  <c r="R594" i="2" s="1"/>
  <c r="P595" i="2"/>
  <c r="R595" i="2" s="1"/>
  <c r="P596" i="2"/>
  <c r="R596" i="2" s="1"/>
  <c r="P597" i="2"/>
  <c r="R597" i="2" s="1"/>
  <c r="P598" i="2"/>
  <c r="R598" i="2" s="1"/>
  <c r="P599" i="2"/>
  <c r="R599" i="2" s="1"/>
  <c r="P600" i="2"/>
  <c r="R600" i="2" s="1"/>
  <c r="P601" i="2"/>
  <c r="R601" i="2" s="1"/>
  <c r="P602" i="2"/>
  <c r="R602" i="2" s="1"/>
  <c r="P603" i="2"/>
  <c r="R603" i="2" s="1"/>
  <c r="P604" i="2"/>
  <c r="R604" i="2" s="1"/>
  <c r="P605" i="2"/>
  <c r="R605" i="2" s="1"/>
  <c r="P606" i="2"/>
  <c r="R606" i="2" s="1"/>
  <c r="P607" i="2"/>
  <c r="R607" i="2" s="1"/>
  <c r="P608" i="2"/>
  <c r="R608" i="2" s="1"/>
  <c r="P609" i="2"/>
  <c r="R609" i="2" s="1"/>
  <c r="P610" i="2"/>
  <c r="R610" i="2" s="1"/>
  <c r="P611" i="2"/>
  <c r="R611" i="2" s="1"/>
  <c r="P612" i="2"/>
  <c r="R612" i="2" s="1"/>
  <c r="P613" i="2"/>
  <c r="R613" i="2" s="1"/>
  <c r="P614" i="2"/>
  <c r="R614" i="2" s="1"/>
  <c r="P615" i="2"/>
  <c r="R615" i="2" s="1"/>
  <c r="P616" i="2"/>
  <c r="R616" i="2" s="1"/>
  <c r="P617" i="2"/>
  <c r="R617" i="2" s="1"/>
  <c r="P618" i="2"/>
  <c r="R618" i="2" s="1"/>
  <c r="P619" i="2"/>
  <c r="R619" i="2" s="1"/>
  <c r="P620" i="2"/>
  <c r="R620" i="2" s="1"/>
  <c r="P621" i="2"/>
  <c r="R621" i="2" s="1"/>
  <c r="P622" i="2"/>
  <c r="R622" i="2" s="1"/>
  <c r="P623" i="2"/>
  <c r="R623" i="2" s="1"/>
  <c r="P624" i="2"/>
  <c r="R624" i="2" s="1"/>
  <c r="P625" i="2"/>
  <c r="R625" i="2" s="1"/>
  <c r="P626" i="2"/>
  <c r="R626" i="2" s="1"/>
  <c r="P627" i="2"/>
  <c r="R627" i="2" s="1"/>
  <c r="P628" i="2"/>
  <c r="R628" i="2" s="1"/>
  <c r="P629" i="2"/>
  <c r="R629" i="2" s="1"/>
  <c r="P630" i="2"/>
  <c r="R630" i="2" s="1"/>
  <c r="P631" i="2"/>
  <c r="R631" i="2" s="1"/>
  <c r="P632" i="2"/>
  <c r="R632" i="2" s="1"/>
  <c r="P633" i="2"/>
  <c r="R633" i="2" s="1"/>
  <c r="P634" i="2"/>
  <c r="R634" i="2" s="1"/>
  <c r="P635" i="2"/>
  <c r="R635" i="2" s="1"/>
  <c r="P636" i="2"/>
  <c r="R636" i="2" s="1"/>
  <c r="P637" i="2"/>
  <c r="R637" i="2" s="1"/>
  <c r="P638" i="2"/>
  <c r="R638" i="2" s="1"/>
  <c r="P639" i="2"/>
  <c r="R639" i="2" s="1"/>
  <c r="P640" i="2"/>
  <c r="R640" i="2" s="1"/>
  <c r="P641" i="2"/>
  <c r="R641" i="2" s="1"/>
  <c r="P642" i="2"/>
  <c r="R642" i="2" s="1"/>
  <c r="P643" i="2"/>
  <c r="R643" i="2" s="1"/>
  <c r="P644" i="2"/>
  <c r="R644" i="2" s="1"/>
  <c r="P645" i="2"/>
  <c r="R645" i="2" s="1"/>
  <c r="P646" i="2"/>
  <c r="R646" i="2" s="1"/>
  <c r="P647" i="2"/>
  <c r="R647" i="2" s="1"/>
  <c r="P648" i="2"/>
  <c r="R648" i="2" s="1"/>
  <c r="P649" i="2"/>
  <c r="R649" i="2" s="1"/>
  <c r="P650" i="2"/>
  <c r="R650" i="2" s="1"/>
  <c r="P651" i="2"/>
  <c r="R651" i="2" s="1"/>
  <c r="P652" i="2"/>
  <c r="R652" i="2" s="1"/>
  <c r="P653" i="2"/>
  <c r="R653" i="2" s="1"/>
  <c r="P654" i="2"/>
  <c r="R654" i="2" s="1"/>
  <c r="P655" i="2"/>
  <c r="R655" i="2" s="1"/>
  <c r="P656" i="2"/>
  <c r="R656" i="2" s="1"/>
  <c r="P657" i="2"/>
  <c r="R657" i="2" s="1"/>
  <c r="P658" i="2"/>
  <c r="R658" i="2" s="1"/>
  <c r="P659" i="2"/>
  <c r="R659" i="2" s="1"/>
  <c r="P660" i="2"/>
  <c r="R660" i="2" s="1"/>
  <c r="P661" i="2"/>
  <c r="R661" i="2" s="1"/>
  <c r="P662" i="2"/>
  <c r="R662" i="2" s="1"/>
  <c r="P663" i="2"/>
  <c r="R663" i="2" s="1"/>
  <c r="P664" i="2"/>
  <c r="R664" i="2" s="1"/>
  <c r="P665" i="2"/>
  <c r="R665" i="2" s="1"/>
  <c r="P666" i="2"/>
  <c r="R666" i="2" s="1"/>
  <c r="P667" i="2"/>
  <c r="R667" i="2" s="1"/>
  <c r="P668" i="2"/>
  <c r="R668" i="2" s="1"/>
  <c r="P669" i="2"/>
  <c r="R669" i="2" s="1"/>
  <c r="P670" i="2"/>
  <c r="R670" i="2" s="1"/>
  <c r="P671" i="2"/>
  <c r="R671" i="2" s="1"/>
  <c r="P672" i="2"/>
  <c r="R672" i="2" s="1"/>
  <c r="P673" i="2"/>
  <c r="R673" i="2" s="1"/>
  <c r="P674" i="2"/>
  <c r="R674" i="2" s="1"/>
  <c r="P675" i="2"/>
  <c r="R675" i="2" s="1"/>
  <c r="P676" i="2"/>
  <c r="R676" i="2" s="1"/>
  <c r="P677" i="2"/>
  <c r="R677" i="2" s="1"/>
  <c r="P678" i="2"/>
  <c r="R678" i="2" s="1"/>
  <c r="P679" i="2"/>
  <c r="R679" i="2" s="1"/>
  <c r="P680" i="2"/>
  <c r="R680" i="2" s="1"/>
  <c r="P681" i="2"/>
  <c r="R681" i="2" s="1"/>
  <c r="P682" i="2"/>
  <c r="R682" i="2" s="1"/>
  <c r="P683" i="2"/>
  <c r="R683" i="2" s="1"/>
  <c r="P684" i="2"/>
  <c r="R684" i="2" s="1"/>
  <c r="P685" i="2"/>
  <c r="R685" i="2" s="1"/>
  <c r="P686" i="2"/>
  <c r="R686" i="2" s="1"/>
  <c r="P687" i="2"/>
  <c r="R687" i="2" s="1"/>
  <c r="P688" i="2"/>
  <c r="R688" i="2" s="1"/>
  <c r="P689" i="2"/>
  <c r="R689" i="2" s="1"/>
  <c r="P690" i="2"/>
  <c r="R690" i="2" s="1"/>
  <c r="P691" i="2"/>
  <c r="R691" i="2" s="1"/>
  <c r="P692" i="2"/>
  <c r="R692" i="2" s="1"/>
  <c r="P693" i="2"/>
  <c r="R693" i="2" s="1"/>
  <c r="P694" i="2"/>
  <c r="R694" i="2" s="1"/>
  <c r="P695" i="2"/>
  <c r="R695" i="2" s="1"/>
  <c r="P696" i="2"/>
  <c r="R696" i="2" s="1"/>
  <c r="P697" i="2"/>
  <c r="R697" i="2" s="1"/>
  <c r="P698" i="2"/>
  <c r="R698" i="2" s="1"/>
  <c r="P699" i="2"/>
  <c r="R699" i="2" s="1"/>
  <c r="P700" i="2"/>
  <c r="R700" i="2" s="1"/>
  <c r="P701" i="2"/>
  <c r="R701" i="2" s="1"/>
  <c r="P702" i="2"/>
  <c r="R702" i="2" s="1"/>
  <c r="P703" i="2"/>
  <c r="R703" i="2" s="1"/>
  <c r="P704" i="2"/>
  <c r="R704" i="2" s="1"/>
  <c r="P705" i="2"/>
  <c r="R705" i="2" s="1"/>
  <c r="P706" i="2"/>
  <c r="R706" i="2" s="1"/>
  <c r="P707" i="2"/>
  <c r="R707" i="2" s="1"/>
  <c r="P708" i="2"/>
  <c r="R708" i="2" s="1"/>
  <c r="P709" i="2"/>
  <c r="R709" i="2" s="1"/>
  <c r="P710" i="2"/>
  <c r="R710" i="2" s="1"/>
  <c r="P711" i="2"/>
  <c r="R711" i="2" s="1"/>
  <c r="P712" i="2"/>
  <c r="R712" i="2" s="1"/>
  <c r="P713" i="2"/>
  <c r="R713" i="2" s="1"/>
  <c r="P714" i="2"/>
  <c r="R714" i="2" s="1"/>
  <c r="P715" i="2"/>
  <c r="R715" i="2" s="1"/>
  <c r="P716" i="2"/>
  <c r="R716" i="2" s="1"/>
  <c r="P717" i="2"/>
  <c r="R717" i="2" s="1"/>
  <c r="P718" i="2"/>
  <c r="R718" i="2" s="1"/>
  <c r="P719" i="2"/>
  <c r="R719" i="2" s="1"/>
  <c r="P720" i="2"/>
  <c r="R720" i="2" s="1"/>
  <c r="P721" i="2"/>
  <c r="R721" i="2" s="1"/>
  <c r="P722" i="2"/>
  <c r="R722" i="2" s="1"/>
  <c r="P723" i="2"/>
  <c r="R723" i="2" s="1"/>
  <c r="P724" i="2"/>
  <c r="R724" i="2" s="1"/>
  <c r="P725" i="2"/>
  <c r="R725" i="2" s="1"/>
  <c r="P726" i="2"/>
  <c r="R726" i="2" s="1"/>
  <c r="P727" i="2"/>
  <c r="R727" i="2" s="1"/>
  <c r="P728" i="2"/>
  <c r="R728" i="2" s="1"/>
  <c r="P729" i="2"/>
  <c r="R729" i="2" s="1"/>
  <c r="P730" i="2"/>
  <c r="R730" i="2" s="1"/>
  <c r="P731" i="2"/>
  <c r="R731" i="2" s="1"/>
  <c r="P732" i="2"/>
  <c r="R732" i="2" s="1"/>
  <c r="P733" i="2"/>
  <c r="R733" i="2" s="1"/>
  <c r="P734" i="2"/>
  <c r="R734" i="2" s="1"/>
  <c r="P735" i="2"/>
  <c r="R735" i="2" s="1"/>
  <c r="P736" i="2"/>
  <c r="R736" i="2" s="1"/>
  <c r="P737" i="2"/>
  <c r="R737" i="2" s="1"/>
  <c r="P738" i="2"/>
  <c r="R738" i="2" s="1"/>
  <c r="P739" i="2"/>
  <c r="R739" i="2" s="1"/>
  <c r="P740" i="2"/>
  <c r="R740" i="2" s="1"/>
  <c r="P741" i="2"/>
  <c r="R741" i="2" s="1"/>
  <c r="P742" i="2"/>
  <c r="R742" i="2" s="1"/>
  <c r="P743" i="2"/>
  <c r="R743" i="2" s="1"/>
  <c r="P744" i="2"/>
  <c r="R744" i="2" s="1"/>
  <c r="P745" i="2"/>
  <c r="R745" i="2" s="1"/>
  <c r="P746" i="2"/>
  <c r="R746" i="2" s="1"/>
  <c r="P747" i="2"/>
  <c r="R747" i="2" s="1"/>
  <c r="P748" i="2"/>
  <c r="R748" i="2" s="1"/>
  <c r="P749" i="2"/>
  <c r="R749" i="2" s="1"/>
  <c r="P750" i="2"/>
  <c r="R750" i="2" s="1"/>
  <c r="P751" i="2"/>
  <c r="R751" i="2" s="1"/>
  <c r="P752" i="2"/>
  <c r="R752" i="2" s="1"/>
  <c r="P753" i="2"/>
  <c r="R753" i="2" s="1"/>
  <c r="P754" i="2"/>
  <c r="R754" i="2" s="1"/>
  <c r="P755" i="2"/>
  <c r="R755" i="2" s="1"/>
  <c r="P756" i="2"/>
  <c r="R756" i="2" s="1"/>
  <c r="P757" i="2"/>
  <c r="R757" i="2" s="1"/>
  <c r="P758" i="2"/>
  <c r="R758" i="2" s="1"/>
  <c r="P759" i="2"/>
  <c r="R759" i="2" s="1"/>
  <c r="P760" i="2"/>
  <c r="R760" i="2" s="1"/>
  <c r="P761" i="2"/>
  <c r="R761" i="2" s="1"/>
  <c r="P762" i="2"/>
  <c r="R762" i="2" s="1"/>
  <c r="P763" i="2"/>
  <c r="R763" i="2" s="1"/>
  <c r="P764" i="2"/>
  <c r="R764" i="2" s="1"/>
  <c r="P765" i="2"/>
  <c r="R765" i="2" s="1"/>
  <c r="P766" i="2"/>
  <c r="R766" i="2" s="1"/>
  <c r="P767" i="2"/>
  <c r="R767" i="2" s="1"/>
  <c r="P768" i="2"/>
  <c r="R768" i="2" s="1"/>
  <c r="P769" i="2"/>
  <c r="R769" i="2" s="1"/>
  <c r="P770" i="2"/>
  <c r="R770" i="2" s="1"/>
  <c r="P771" i="2"/>
  <c r="R771" i="2" s="1"/>
  <c r="P772" i="2"/>
  <c r="R772" i="2" s="1"/>
  <c r="P773" i="2"/>
  <c r="R773" i="2" s="1"/>
  <c r="P774" i="2"/>
  <c r="R774" i="2" s="1"/>
  <c r="P775" i="2"/>
  <c r="R775" i="2" s="1"/>
  <c r="P776" i="2"/>
  <c r="R776" i="2" s="1"/>
  <c r="P777" i="2"/>
  <c r="R777" i="2" s="1"/>
  <c r="P778" i="2"/>
  <c r="R778" i="2" s="1"/>
  <c r="P779" i="2"/>
  <c r="R779" i="2" s="1"/>
  <c r="P780" i="2"/>
  <c r="R780" i="2" s="1"/>
  <c r="P781" i="2"/>
  <c r="R781" i="2" s="1"/>
  <c r="P782" i="2"/>
  <c r="R782" i="2" s="1"/>
  <c r="P783" i="2"/>
  <c r="R783" i="2" s="1"/>
  <c r="P784" i="2"/>
  <c r="R784" i="2" s="1"/>
  <c r="P785" i="2"/>
  <c r="R785" i="2" s="1"/>
  <c r="P786" i="2"/>
  <c r="R786" i="2" s="1"/>
  <c r="P787" i="2"/>
  <c r="R787" i="2" s="1"/>
  <c r="P788" i="2"/>
  <c r="R788" i="2" s="1"/>
  <c r="P789" i="2"/>
  <c r="R789" i="2" s="1"/>
  <c r="P790" i="2"/>
  <c r="R790" i="2" s="1"/>
  <c r="P791" i="2"/>
  <c r="R791" i="2" s="1"/>
  <c r="P792" i="2"/>
  <c r="R792" i="2" s="1"/>
  <c r="P793" i="2"/>
  <c r="R793" i="2" s="1"/>
  <c r="P794" i="2"/>
  <c r="R794" i="2" s="1"/>
  <c r="P795" i="2"/>
  <c r="R795" i="2" s="1"/>
  <c r="P796" i="2"/>
  <c r="R796" i="2" s="1"/>
  <c r="P797" i="2"/>
  <c r="R797" i="2" s="1"/>
  <c r="P798" i="2"/>
  <c r="R798" i="2" s="1"/>
  <c r="P799" i="2"/>
  <c r="R799" i="2" s="1"/>
  <c r="P800" i="2"/>
  <c r="R800" i="2" s="1"/>
  <c r="P801" i="2"/>
  <c r="R801" i="2" s="1"/>
  <c r="P802" i="2"/>
  <c r="R802" i="2" s="1"/>
  <c r="P803" i="2"/>
  <c r="R803" i="2" s="1"/>
  <c r="P804" i="2"/>
  <c r="R804" i="2" s="1"/>
  <c r="P805" i="2"/>
  <c r="R805" i="2" s="1"/>
  <c r="P806" i="2"/>
  <c r="R806" i="2" s="1"/>
  <c r="P807" i="2"/>
  <c r="R807" i="2" s="1"/>
  <c r="P808" i="2"/>
  <c r="R808" i="2" s="1"/>
  <c r="P809" i="2"/>
  <c r="R809" i="2" s="1"/>
  <c r="P810" i="2"/>
  <c r="R810" i="2" s="1"/>
  <c r="P811" i="2"/>
  <c r="R811" i="2" s="1"/>
  <c r="P812" i="2"/>
  <c r="R812" i="2" s="1"/>
  <c r="P813" i="2"/>
  <c r="R813" i="2" s="1"/>
  <c r="P814" i="2"/>
  <c r="R814" i="2" s="1"/>
  <c r="P815" i="2"/>
  <c r="R815" i="2" s="1"/>
  <c r="P816" i="2"/>
  <c r="R816" i="2" s="1"/>
  <c r="P817" i="2"/>
  <c r="R817" i="2" s="1"/>
  <c r="P818" i="2"/>
  <c r="R818" i="2" s="1"/>
  <c r="P819" i="2"/>
  <c r="R819" i="2" s="1"/>
  <c r="P820" i="2"/>
  <c r="R820" i="2" s="1"/>
  <c r="P821" i="2"/>
  <c r="R821" i="2" s="1"/>
  <c r="P822" i="2"/>
  <c r="R822" i="2" s="1"/>
  <c r="P823" i="2"/>
  <c r="R823" i="2" s="1"/>
  <c r="P824" i="2"/>
  <c r="R824" i="2" s="1"/>
  <c r="P825" i="2"/>
  <c r="R825" i="2" s="1"/>
  <c r="P826" i="2"/>
  <c r="R826" i="2" s="1"/>
  <c r="P827" i="2"/>
  <c r="R827" i="2" s="1"/>
  <c r="P828" i="2"/>
  <c r="R828" i="2" s="1"/>
  <c r="P829" i="2"/>
  <c r="R829" i="2" s="1"/>
  <c r="P830" i="2"/>
  <c r="R830" i="2" s="1"/>
  <c r="P831" i="2"/>
  <c r="R831" i="2" s="1"/>
  <c r="P832" i="2"/>
  <c r="R832" i="2" s="1"/>
  <c r="P833" i="2"/>
  <c r="R833" i="2" s="1"/>
  <c r="P834" i="2"/>
  <c r="R834" i="2" s="1"/>
  <c r="P835" i="2"/>
  <c r="R835" i="2" s="1"/>
  <c r="P836" i="2"/>
  <c r="R836" i="2" s="1"/>
  <c r="P837" i="2"/>
  <c r="R837" i="2" s="1"/>
  <c r="P838" i="2"/>
  <c r="R838" i="2" s="1"/>
  <c r="P839" i="2"/>
  <c r="R839" i="2" s="1"/>
  <c r="P840" i="2"/>
  <c r="R840" i="2" s="1"/>
  <c r="P841" i="2"/>
  <c r="R841" i="2" s="1"/>
  <c r="P842" i="2"/>
  <c r="R842" i="2" s="1"/>
  <c r="P843" i="2"/>
  <c r="R843" i="2" s="1"/>
  <c r="P844" i="2"/>
  <c r="R844" i="2" s="1"/>
  <c r="P845" i="2"/>
  <c r="R845" i="2" s="1"/>
  <c r="P846" i="2"/>
  <c r="R846" i="2" s="1"/>
  <c r="P847" i="2"/>
  <c r="R847" i="2" s="1"/>
  <c r="P848" i="2"/>
  <c r="R848" i="2" s="1"/>
  <c r="P849" i="2"/>
  <c r="R849" i="2" s="1"/>
  <c r="P850" i="2"/>
  <c r="R850" i="2" s="1"/>
  <c r="P851" i="2"/>
  <c r="R851" i="2" s="1"/>
  <c r="P852" i="2"/>
  <c r="R852" i="2" s="1"/>
  <c r="P853" i="2"/>
  <c r="R853" i="2" s="1"/>
  <c r="P854" i="2"/>
  <c r="R854" i="2" s="1"/>
  <c r="P855" i="2"/>
  <c r="R855" i="2" s="1"/>
  <c r="P856" i="2"/>
  <c r="R856" i="2" s="1"/>
  <c r="P857" i="2"/>
  <c r="R857" i="2" s="1"/>
  <c r="P858" i="2"/>
  <c r="R858" i="2" s="1"/>
  <c r="P859" i="2"/>
  <c r="R859" i="2" s="1"/>
  <c r="P860" i="2"/>
  <c r="R860" i="2" s="1"/>
  <c r="P861" i="2"/>
  <c r="R861" i="2" s="1"/>
  <c r="P862" i="2"/>
  <c r="R862" i="2" s="1"/>
  <c r="P863" i="2"/>
  <c r="R863" i="2" s="1"/>
  <c r="P864" i="2"/>
  <c r="R864" i="2" s="1"/>
  <c r="P865" i="2"/>
  <c r="R865" i="2" s="1"/>
  <c r="P866" i="2"/>
  <c r="R866" i="2" s="1"/>
  <c r="P867" i="2"/>
  <c r="R867" i="2" s="1"/>
  <c r="P868" i="2"/>
  <c r="R868" i="2" s="1"/>
  <c r="P869" i="2"/>
  <c r="R869" i="2" s="1"/>
  <c r="P870" i="2"/>
  <c r="R870" i="2" s="1"/>
  <c r="P871" i="2"/>
  <c r="R871" i="2" s="1"/>
  <c r="P872" i="2"/>
  <c r="R872" i="2" s="1"/>
  <c r="P873" i="2"/>
  <c r="R873" i="2" s="1"/>
  <c r="P874" i="2"/>
  <c r="R874" i="2" s="1"/>
  <c r="P875" i="2"/>
  <c r="R875" i="2" s="1"/>
  <c r="P876" i="2"/>
  <c r="R876" i="2" s="1"/>
  <c r="P877" i="2"/>
  <c r="R877" i="2" s="1"/>
  <c r="P878" i="2"/>
  <c r="R878" i="2" s="1"/>
  <c r="P879" i="2"/>
  <c r="R879" i="2" s="1"/>
  <c r="P880" i="2"/>
  <c r="R880" i="2" s="1"/>
  <c r="P881" i="2"/>
  <c r="R881" i="2" s="1"/>
  <c r="P882" i="2"/>
  <c r="R882" i="2" s="1"/>
  <c r="P883" i="2"/>
  <c r="R883" i="2" s="1"/>
  <c r="P884" i="2"/>
  <c r="R884" i="2" s="1"/>
  <c r="P885" i="2"/>
  <c r="R885" i="2" s="1"/>
  <c r="P886" i="2"/>
  <c r="R886" i="2" s="1"/>
  <c r="P887" i="2"/>
  <c r="R887" i="2" s="1"/>
  <c r="P888" i="2"/>
  <c r="R888" i="2" s="1"/>
  <c r="P889" i="2"/>
  <c r="R889" i="2" s="1"/>
  <c r="P890" i="2"/>
  <c r="R890" i="2" s="1"/>
  <c r="P891" i="2"/>
  <c r="R891" i="2" s="1"/>
  <c r="P892" i="2"/>
  <c r="R892" i="2" s="1"/>
  <c r="P893" i="2"/>
  <c r="R893" i="2" s="1"/>
  <c r="P894" i="2"/>
  <c r="R894" i="2" s="1"/>
  <c r="P895" i="2"/>
  <c r="R895" i="2" s="1"/>
  <c r="P896" i="2"/>
  <c r="R896" i="2" s="1"/>
  <c r="P897" i="2"/>
  <c r="R897" i="2" s="1"/>
  <c r="P898" i="2"/>
  <c r="R898" i="2" s="1"/>
  <c r="P899" i="2"/>
  <c r="R899" i="2" s="1"/>
  <c r="P900" i="2"/>
  <c r="R900" i="2" s="1"/>
  <c r="P901" i="2"/>
  <c r="R901" i="2" s="1"/>
  <c r="P902" i="2"/>
  <c r="R902" i="2" s="1"/>
  <c r="P903" i="2"/>
  <c r="R903" i="2" s="1"/>
  <c r="P904" i="2"/>
  <c r="R904" i="2" s="1"/>
  <c r="P905" i="2"/>
  <c r="R905" i="2" s="1"/>
  <c r="P906" i="2"/>
  <c r="R906" i="2" s="1"/>
  <c r="P907" i="2"/>
  <c r="R907" i="2" s="1"/>
  <c r="P908" i="2"/>
  <c r="R908" i="2" s="1"/>
  <c r="P909" i="2"/>
  <c r="R909" i="2" s="1"/>
  <c r="P910" i="2"/>
  <c r="R910" i="2" s="1"/>
  <c r="P911" i="2"/>
  <c r="R911" i="2" s="1"/>
  <c r="P912" i="2"/>
  <c r="R912" i="2" s="1"/>
  <c r="P913" i="2"/>
  <c r="R913" i="2" s="1"/>
  <c r="P914" i="2"/>
  <c r="R914" i="2" s="1"/>
  <c r="P915" i="2"/>
  <c r="R915" i="2" s="1"/>
  <c r="P916" i="2"/>
  <c r="R916" i="2" s="1"/>
  <c r="P917" i="2"/>
  <c r="R917" i="2" s="1"/>
  <c r="P918" i="2"/>
  <c r="R918" i="2" s="1"/>
  <c r="P919" i="2"/>
  <c r="R919" i="2" s="1"/>
  <c r="P920" i="2"/>
  <c r="R920" i="2" s="1"/>
  <c r="P921" i="2"/>
  <c r="R921" i="2" s="1"/>
  <c r="P922" i="2"/>
  <c r="R922" i="2" s="1"/>
  <c r="P923" i="2"/>
  <c r="R923" i="2" s="1"/>
  <c r="P924" i="2"/>
  <c r="R924" i="2" s="1"/>
  <c r="P925" i="2"/>
  <c r="R925" i="2" s="1"/>
  <c r="P926" i="2"/>
  <c r="R926" i="2" s="1"/>
  <c r="P927" i="2"/>
  <c r="R927" i="2" s="1"/>
  <c r="P928" i="2"/>
  <c r="R928" i="2" s="1"/>
  <c r="P929" i="2"/>
  <c r="R929" i="2" s="1"/>
  <c r="P930" i="2"/>
  <c r="R930" i="2" s="1"/>
  <c r="P931" i="2"/>
  <c r="R931" i="2" s="1"/>
  <c r="P932" i="2"/>
  <c r="R932" i="2" s="1"/>
  <c r="P933" i="2"/>
  <c r="R933" i="2" s="1"/>
  <c r="P934" i="2"/>
  <c r="R934" i="2" s="1"/>
  <c r="P935" i="2"/>
  <c r="R935" i="2" s="1"/>
  <c r="P936" i="2"/>
  <c r="R936" i="2" s="1"/>
  <c r="P937" i="2"/>
  <c r="R937" i="2" s="1"/>
  <c r="P938" i="2"/>
  <c r="R938" i="2" s="1"/>
  <c r="P939" i="2"/>
  <c r="R939" i="2" s="1"/>
  <c r="P940" i="2"/>
  <c r="R940" i="2" s="1"/>
  <c r="P941" i="2"/>
  <c r="R941" i="2" s="1"/>
  <c r="P942" i="2"/>
  <c r="R942" i="2" s="1"/>
  <c r="P943" i="2"/>
  <c r="R943" i="2" s="1"/>
  <c r="P944" i="2"/>
  <c r="R944" i="2" s="1"/>
  <c r="P945" i="2"/>
  <c r="R945" i="2" s="1"/>
  <c r="P946" i="2"/>
  <c r="R946" i="2" s="1"/>
  <c r="P947" i="2"/>
  <c r="R947" i="2" s="1"/>
  <c r="P948" i="2"/>
  <c r="R948" i="2" s="1"/>
  <c r="P949" i="2"/>
  <c r="R949" i="2" s="1"/>
  <c r="P950" i="2"/>
  <c r="R950" i="2" s="1"/>
  <c r="P951" i="2"/>
  <c r="R951" i="2" s="1"/>
  <c r="P952" i="2"/>
  <c r="R952" i="2" s="1"/>
  <c r="P953" i="2"/>
  <c r="R953" i="2" s="1"/>
  <c r="P954" i="2"/>
  <c r="R954" i="2" s="1"/>
  <c r="P955" i="2"/>
  <c r="R955" i="2" s="1"/>
  <c r="P956" i="2"/>
  <c r="R956" i="2" s="1"/>
  <c r="P957" i="2"/>
  <c r="R957" i="2" s="1"/>
  <c r="P958" i="2"/>
  <c r="R958" i="2" s="1"/>
  <c r="P959" i="2"/>
  <c r="R959" i="2" s="1"/>
  <c r="P960" i="2"/>
  <c r="R960" i="2" s="1"/>
  <c r="P961" i="2"/>
  <c r="R961" i="2" s="1"/>
  <c r="P962" i="2"/>
  <c r="R962" i="2" s="1"/>
  <c r="P963" i="2"/>
  <c r="R963" i="2" s="1"/>
  <c r="P964" i="2"/>
  <c r="R964" i="2" s="1"/>
  <c r="P965" i="2"/>
  <c r="R965" i="2" s="1"/>
  <c r="P966" i="2"/>
  <c r="R966" i="2" s="1"/>
  <c r="P967" i="2"/>
  <c r="R967" i="2" s="1"/>
  <c r="P968" i="2"/>
  <c r="R968" i="2" s="1"/>
  <c r="P969" i="2"/>
  <c r="R969" i="2" s="1"/>
  <c r="P970" i="2"/>
  <c r="R970" i="2" s="1"/>
  <c r="P971" i="2"/>
  <c r="R971" i="2" s="1"/>
  <c r="P972" i="2"/>
  <c r="R972" i="2" s="1"/>
  <c r="P973" i="2"/>
  <c r="R973" i="2" s="1"/>
  <c r="P974" i="2"/>
  <c r="R974" i="2" s="1"/>
  <c r="P975" i="2"/>
  <c r="R975" i="2" s="1"/>
  <c r="P976" i="2"/>
  <c r="R976" i="2" s="1"/>
  <c r="P977" i="2"/>
  <c r="R977" i="2" s="1"/>
  <c r="P978" i="2"/>
  <c r="R978" i="2" s="1"/>
  <c r="P979" i="2"/>
  <c r="R979" i="2" s="1"/>
  <c r="P980" i="2"/>
  <c r="R980" i="2" s="1"/>
  <c r="P981" i="2"/>
  <c r="R981" i="2" s="1"/>
  <c r="P982" i="2"/>
  <c r="R982" i="2" s="1"/>
  <c r="P983" i="2"/>
  <c r="R983" i="2" s="1"/>
  <c r="P984" i="2"/>
  <c r="R984" i="2" s="1"/>
  <c r="P985" i="2"/>
  <c r="R985" i="2" s="1"/>
  <c r="P986" i="2"/>
  <c r="R986" i="2" s="1"/>
  <c r="P987" i="2"/>
  <c r="R987" i="2" s="1"/>
  <c r="P988" i="2"/>
  <c r="R988" i="2" s="1"/>
  <c r="P989" i="2"/>
  <c r="R989" i="2" s="1"/>
  <c r="P990" i="2"/>
  <c r="R990" i="2" s="1"/>
  <c r="P991" i="2"/>
  <c r="R991" i="2" s="1"/>
  <c r="P992" i="2"/>
  <c r="R992" i="2" s="1"/>
  <c r="P993" i="2"/>
  <c r="R993" i="2" s="1"/>
  <c r="P994" i="2"/>
  <c r="R994" i="2" s="1"/>
  <c r="P995" i="2"/>
  <c r="R995" i="2" s="1"/>
  <c r="P996" i="2"/>
  <c r="R996" i="2" s="1"/>
  <c r="P997" i="2"/>
  <c r="R997" i="2" s="1"/>
  <c r="P998" i="2"/>
  <c r="R998" i="2" s="1"/>
  <c r="P999" i="2"/>
  <c r="R999" i="2" s="1"/>
  <c r="P1000" i="2"/>
  <c r="R1000" i="2" s="1"/>
  <c r="P1001" i="2"/>
  <c r="R1001" i="2" s="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899"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9" i="1"/>
  <c r="AH20" i="1"/>
  <c r="AH21" i="1"/>
  <c r="AH22" i="1"/>
  <c r="AH14" i="1"/>
  <c r="AH15" i="1"/>
  <c r="AH16" i="1"/>
  <c r="AH17" i="1"/>
  <c r="AH18"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9" i="1"/>
  <c r="Y14" i="1"/>
  <c r="Y15" i="1"/>
  <c r="Y16" i="1"/>
  <c r="Y17" i="1"/>
  <c r="Y18"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9" i="1"/>
  <c r="P14" i="1"/>
  <c r="P15" i="1"/>
  <c r="P16" i="1"/>
  <c r="P17" i="1"/>
  <c r="P18" i="1"/>
  <c r="Y13" i="1" l="1"/>
  <c r="P13" i="1"/>
  <c r="P13" i="2"/>
  <c r="R13" i="2" l="1"/>
  <c r="D22" i="11"/>
  <c r="C41" i="11"/>
  <c r="B41" i="11"/>
  <c r="C40" i="11"/>
  <c r="B40" i="11"/>
  <c r="C39" i="11"/>
  <c r="B39" i="11"/>
  <c r="C38" i="11"/>
  <c r="B38" i="11"/>
  <c r="D31" i="11"/>
  <c r="D30" i="11"/>
  <c r="S12" i="2"/>
  <c r="D29" i="11" s="1"/>
  <c r="H12" i="6"/>
  <c r="G12" i="6"/>
  <c r="F12" i="6"/>
  <c r="E12" i="6"/>
  <c r="F12" i="4"/>
  <c r="G12" i="4"/>
  <c r="H12" i="4"/>
  <c r="I12" i="4"/>
  <c r="P12" i="4"/>
  <c r="H12" i="1"/>
  <c r="D38" i="11" l="1"/>
  <c r="D39" i="11"/>
  <c r="AA12" i="1"/>
  <c r="AB12" i="1"/>
  <c r="AC12" i="1"/>
  <c r="AD12" i="1"/>
  <c r="AE12" i="1"/>
  <c r="AF12" i="1"/>
  <c r="Z12" i="1"/>
  <c r="R12" i="1"/>
  <c r="D11" i="11" s="1"/>
  <c r="S12" i="1"/>
  <c r="D12" i="11" s="1"/>
  <c r="T12" i="1"/>
  <c r="D13" i="11" s="1"/>
  <c r="U12" i="1"/>
  <c r="D14" i="11" s="1"/>
  <c r="V12" i="1"/>
  <c r="D15" i="11" s="1"/>
  <c r="W12" i="1"/>
  <c r="D16" i="11" s="1"/>
  <c r="Q12" i="1"/>
  <c r="D10" i="11" s="1"/>
  <c r="I12" i="1"/>
  <c r="J12" i="1"/>
  <c r="K12" i="1"/>
  <c r="L12" i="1"/>
  <c r="M12" i="1"/>
  <c r="N12" i="1"/>
  <c r="I12" i="2"/>
  <c r="K12" i="2"/>
  <c r="L12" i="2"/>
  <c r="M12" i="2"/>
  <c r="N12" i="2"/>
  <c r="O12" i="2"/>
  <c r="P12" i="2"/>
  <c r="Q12" i="2"/>
  <c r="J12" i="2"/>
  <c r="AH12" i="1" l="1"/>
  <c r="P12" i="1"/>
  <c r="Y12" i="1"/>
  <c r="B1" i="4"/>
  <c r="B2" i="13"/>
  <c r="B1" i="13"/>
  <c r="B2" i="1" l="1"/>
  <c r="B1" i="1"/>
  <c r="B1" i="2"/>
  <c r="B1" i="7" l="1"/>
  <c r="B3" i="11"/>
  <c r="H259" i="16" l="1"/>
  <c r="AQ12" i="1" l="1"/>
  <c r="AR12" i="1"/>
  <c r="AI12" i="1" l="1"/>
  <c r="AP12" i="1"/>
  <c r="AJ12" i="1"/>
  <c r="D388" i="18" l="1"/>
  <c r="D2430" i="18" l="1"/>
  <c r="D2429" i="18"/>
  <c r="D2425" i="18"/>
  <c r="D2424" i="18"/>
  <c r="D2402" i="18"/>
  <c r="D2401" i="18"/>
  <c r="D2358" i="18"/>
  <c r="D2357" i="18"/>
  <c r="D2353" i="18"/>
  <c r="D2352" i="18"/>
  <c r="D2343" i="18"/>
  <c r="D2342" i="18"/>
  <c r="D2338" i="18"/>
  <c r="D2337" i="18"/>
  <c r="D2333" i="18"/>
  <c r="D2332" i="18"/>
  <c r="D2323" i="18"/>
  <c r="D2322" i="18"/>
  <c r="D2318" i="18"/>
  <c r="D2317" i="18"/>
  <c r="D2292" i="18"/>
  <c r="D2291" i="18"/>
  <c r="D2278" i="18"/>
  <c r="D2277" i="18"/>
  <c r="D2273" i="18"/>
  <c r="D2272" i="18"/>
  <c r="D2268" i="18"/>
  <c r="D2267" i="18"/>
  <c r="D2263" i="18"/>
  <c r="D2262" i="18"/>
  <c r="D2250" i="18"/>
  <c r="D2249" i="18"/>
  <c r="D2237" i="18"/>
  <c r="D2236" i="18"/>
  <c r="D2232" i="18"/>
  <c r="D2231" i="18"/>
  <c r="D2191" i="18"/>
  <c r="D2190" i="18"/>
  <c r="D2182" i="18"/>
  <c r="D2181" i="18"/>
  <c r="D2177" i="18"/>
  <c r="D2176" i="18"/>
  <c r="D2171" i="18"/>
  <c r="D2124" i="18"/>
  <c r="D2123" i="18"/>
  <c r="D2107" i="18"/>
  <c r="D2106" i="18"/>
  <c r="D2097" i="18"/>
  <c r="D2096" i="18"/>
  <c r="D2092" i="18"/>
  <c r="D2091" i="18"/>
  <c r="D2054" i="18"/>
  <c r="D2053" i="18"/>
  <c r="D2049" i="18"/>
  <c r="D2048" i="18"/>
  <c r="D2044" i="18"/>
  <c r="D2043" i="18"/>
  <c r="D2009" i="18"/>
  <c r="D2008" i="18"/>
  <c r="D1983" i="18"/>
  <c r="D1982" i="18"/>
  <c r="D1977" i="18"/>
  <c r="D1969" i="18"/>
  <c r="D1968" i="18"/>
  <c r="D1956" i="18"/>
  <c r="D1955" i="18"/>
  <c r="D1935" i="18"/>
  <c r="D1934" i="18"/>
  <c r="D1901" i="18"/>
  <c r="D1900" i="18"/>
  <c r="D1899" i="18"/>
  <c r="D1898" i="18"/>
  <c r="D1877" i="18"/>
  <c r="D1876" i="18"/>
  <c r="D1855" i="18"/>
  <c r="D1854" i="18"/>
  <c r="D1850" i="18"/>
  <c r="D1849" i="18"/>
  <c r="D1841" i="18"/>
  <c r="D1840" i="18"/>
  <c r="D1835" i="18"/>
  <c r="D1821" i="18"/>
  <c r="D1820" i="18"/>
  <c r="D1812" i="18"/>
  <c r="D1811" i="18"/>
  <c r="D1803" i="18"/>
  <c r="D1802" i="18"/>
  <c r="D1798" i="18"/>
  <c r="D1797" i="18"/>
  <c r="D1762" i="18"/>
  <c r="D1761" i="18"/>
  <c r="D1757" i="18"/>
  <c r="D1756" i="18"/>
  <c r="D1752" i="18"/>
  <c r="D1751" i="18"/>
  <c r="D1738" i="18"/>
  <c r="D1737" i="18"/>
  <c r="D1733" i="18"/>
  <c r="D1732" i="18"/>
  <c r="D1702" i="18"/>
  <c r="D1689" i="18"/>
  <c r="D1688" i="18"/>
  <c r="D1684" i="18"/>
  <c r="D1683" i="18"/>
  <c r="D1671" i="18"/>
  <c r="D1670" i="18"/>
  <c r="D1666" i="18"/>
  <c r="D1665" i="18"/>
  <c r="D1661" i="18"/>
  <c r="D1660" i="18"/>
  <c r="D1656" i="18"/>
  <c r="D1655" i="18"/>
  <c r="D1629" i="18"/>
  <c r="D1628" i="18"/>
  <c r="D1624" i="18"/>
  <c r="D1623" i="18"/>
  <c r="D1589" i="18"/>
  <c r="D1588" i="18"/>
  <c r="D1567" i="18"/>
  <c r="D1559" i="18"/>
  <c r="D1558" i="18"/>
  <c r="D1546" i="18"/>
  <c r="D1545" i="18"/>
  <c r="D1536" i="18"/>
  <c r="D1535" i="18"/>
  <c r="D1527" i="18"/>
  <c r="D1526" i="18"/>
  <c r="D1518" i="18"/>
  <c r="D1517" i="18"/>
  <c r="D1513" i="18"/>
  <c r="D1512" i="18"/>
  <c r="D1508" i="18"/>
  <c r="D1507" i="18"/>
  <c r="D1495" i="18"/>
  <c r="D1494" i="18"/>
  <c r="D1473" i="18"/>
  <c r="D1472" i="18"/>
  <c r="D1467" i="18"/>
  <c r="D1463" i="18"/>
  <c r="D1462" i="18"/>
  <c r="D1458" i="18"/>
  <c r="D1457" i="18"/>
  <c r="D1432" i="18"/>
  <c r="D1431" i="18"/>
  <c r="D1427" i="18"/>
  <c r="D1426" i="18"/>
  <c r="D1422" i="18"/>
  <c r="D1421" i="18"/>
  <c r="D1401" i="18"/>
  <c r="D1400" i="18"/>
  <c r="D1383" i="18"/>
  <c r="D1382" i="18"/>
  <c r="D1362" i="18"/>
  <c r="D1361" i="18"/>
  <c r="D1353" i="18"/>
  <c r="D1352" i="18"/>
  <c r="D1347" i="18"/>
  <c r="D1335" i="18"/>
  <c r="D1334" i="18"/>
  <c r="D1326" i="18"/>
  <c r="D1325" i="18"/>
  <c r="D1317" i="18"/>
  <c r="D1316" i="18"/>
  <c r="D1300" i="18"/>
  <c r="D1299" i="18"/>
  <c r="D1271" i="18"/>
  <c r="D1270" i="18"/>
  <c r="D1252" i="18"/>
  <c r="D1251" i="18"/>
  <c r="D1217" i="18"/>
  <c r="D1216" i="18"/>
  <c r="D1208" i="18"/>
  <c r="D1207" i="18"/>
  <c r="D1195" i="18"/>
  <c r="D1194" i="18"/>
  <c r="D1177" i="18"/>
  <c r="D1173" i="18"/>
  <c r="D1172" i="18"/>
  <c r="D1160" i="18"/>
  <c r="D1159" i="18"/>
  <c r="D1150" i="18"/>
  <c r="D1149" i="18"/>
  <c r="D1141" i="18"/>
  <c r="D1140" i="18"/>
  <c r="D1136" i="18"/>
  <c r="D1135" i="18"/>
  <c r="D1096" i="18"/>
  <c r="D1095" i="18"/>
  <c r="D1079" i="18"/>
  <c r="D1078" i="18"/>
  <c r="D1074" i="18"/>
  <c r="D1073" i="18"/>
  <c r="D1065" i="18"/>
  <c r="D1064" i="18"/>
  <c r="D1059" i="18"/>
  <c r="D1050" i="18"/>
  <c r="D1046" i="18"/>
  <c r="D1045" i="18"/>
  <c r="D1041" i="18"/>
  <c r="D1040" i="18"/>
  <c r="D1036" i="18"/>
  <c r="D1035" i="18"/>
  <c r="D1027" i="18"/>
  <c r="D1026" i="18"/>
  <c r="D1022" i="18"/>
  <c r="D1021" i="18"/>
  <c r="D1017" i="18"/>
  <c r="D1016" i="18"/>
  <c r="D1012" i="18"/>
  <c r="D1011" i="18"/>
  <c r="D1007" i="18"/>
  <c r="D1006" i="18"/>
  <c r="D996" i="18"/>
  <c r="D992" i="18"/>
  <c r="D991" i="18"/>
  <c r="D987" i="18"/>
  <c r="D986" i="18"/>
  <c r="D959" i="18"/>
  <c r="D958" i="18"/>
  <c r="D945" i="18"/>
  <c r="D944" i="18"/>
  <c r="D940" i="18"/>
  <c r="D939" i="18"/>
  <c r="D927" i="18"/>
  <c r="D926" i="18"/>
  <c r="D922" i="18"/>
  <c r="D921" i="18"/>
  <c r="D917" i="18"/>
  <c r="D916" i="18"/>
  <c r="D912" i="18"/>
  <c r="D911" i="18"/>
  <c r="D906" i="18"/>
  <c r="D897" i="18"/>
  <c r="D896" i="18"/>
  <c r="D887" i="18"/>
  <c r="D886" i="18"/>
  <c r="D882" i="18"/>
  <c r="D881" i="18"/>
  <c r="D869" i="18"/>
  <c r="D868" i="18"/>
  <c r="D856" i="18"/>
  <c r="D855" i="18"/>
  <c r="D851" i="18"/>
  <c r="D850" i="18"/>
  <c r="D846" i="18"/>
  <c r="D845" i="18"/>
  <c r="D841" i="18"/>
  <c r="D840" i="18"/>
  <c r="D832" i="18"/>
  <c r="D831" i="18"/>
  <c r="D818" i="18"/>
  <c r="D814" i="18"/>
  <c r="D813" i="18"/>
  <c r="D777" i="18"/>
  <c r="D776" i="18"/>
  <c r="D760" i="18"/>
  <c r="D759" i="18"/>
  <c r="D755" i="18"/>
  <c r="D754" i="18"/>
  <c r="D746" i="18"/>
  <c r="D745" i="18"/>
  <c r="D741" i="18"/>
  <c r="D740" i="18"/>
  <c r="D731" i="18"/>
  <c r="D730" i="18"/>
  <c r="D707" i="18"/>
  <c r="D706" i="18"/>
  <c r="D686" i="18"/>
  <c r="D685" i="18"/>
  <c r="E7" i="15"/>
  <c r="D615" i="18"/>
  <c r="D670" i="18"/>
  <c r="D614" i="18"/>
  <c r="D610" i="18"/>
  <c r="D609" i="18"/>
  <c r="D596" i="18"/>
  <c r="D595" i="18"/>
  <c r="D586" i="18"/>
  <c r="D585" i="18"/>
  <c r="D569" i="18"/>
  <c r="D568" i="18"/>
  <c r="D564" i="18"/>
  <c r="D563" i="18"/>
  <c r="D543" i="18"/>
  <c r="D542" i="18"/>
  <c r="D537" i="18"/>
  <c r="D505" i="18"/>
  <c r="D496" i="18"/>
  <c r="D487" i="18"/>
  <c r="D482" i="18"/>
  <c r="D473" i="18"/>
  <c r="D464" i="18"/>
  <c r="D450" i="18"/>
  <c r="D429" i="18"/>
  <c r="D424" i="18"/>
  <c r="D411" i="18"/>
  <c r="D392" i="18"/>
  <c r="D370" i="18"/>
  <c r="D351" i="18"/>
  <c r="D346" i="18"/>
  <c r="D337" i="18"/>
  <c r="D328" i="18"/>
  <c r="D323" i="18"/>
  <c r="D301" i="18"/>
  <c r="D292" i="18"/>
  <c r="D283" i="18"/>
  <c r="D278" i="18"/>
  <c r="D268" i="18"/>
  <c r="D259" i="18"/>
  <c r="D246" i="18"/>
  <c r="D241" i="18"/>
  <c r="D224" i="18"/>
  <c r="D219" i="18"/>
  <c r="D214" i="18"/>
  <c r="D209" i="18"/>
  <c r="D187" i="18"/>
  <c r="D166" i="18"/>
  <c r="D161" i="18"/>
  <c r="D151" i="18"/>
  <c r="D146" i="18"/>
  <c r="D141" i="18"/>
  <c r="D136" i="18"/>
  <c r="D126" i="18"/>
  <c r="D156" i="18"/>
  <c r="D6" i="18"/>
  <c r="D2" i="18"/>
  <c r="D16" i="7" l="1"/>
  <c r="C16" i="7"/>
  <c r="B16" i="7"/>
  <c r="F16" i="7"/>
  <c r="D2423" i="18" l="1"/>
  <c r="D2422" i="18"/>
  <c r="D2421" i="18"/>
  <c r="D2420" i="18"/>
  <c r="D2410" i="18"/>
  <c r="D2406" i="18"/>
  <c r="D2396" i="18"/>
  <c r="D2392" i="18"/>
  <c r="D2347" i="18"/>
  <c r="D2350" i="18"/>
  <c r="D2349" i="18"/>
  <c r="D2348" i="18"/>
  <c r="D2310" i="18"/>
  <c r="D2309" i="18"/>
  <c r="D2301" i="18"/>
  <c r="D2300" i="18"/>
  <c r="D2296" i="18"/>
  <c r="D2293" i="18"/>
  <c r="D2282" i="18"/>
  <c r="D2283" i="18"/>
  <c r="D2258" i="18"/>
  <c r="D2254" i="18"/>
  <c r="D2227" i="18"/>
  <c r="D2215" i="18"/>
  <c r="D2211" i="18"/>
  <c r="D2195" i="18"/>
  <c r="D2179" i="18"/>
  <c r="D2178" i="18"/>
  <c r="D2174" i="18"/>
  <c r="D2168" i="18"/>
  <c r="D2158" i="18"/>
  <c r="D2154" i="18"/>
  <c r="D2153" i="18"/>
  <c r="D2136" i="18"/>
  <c r="D2130" i="18"/>
  <c r="D2129" i="18"/>
  <c r="D2128" i="18"/>
  <c r="D2119" i="18"/>
  <c r="D2115" i="18"/>
  <c r="D2111" i="18"/>
  <c r="D2101" i="18"/>
  <c r="D2079" i="18"/>
  <c r="D2075" i="18"/>
  <c r="D2035" i="18"/>
  <c r="D2026" i="18"/>
  <c r="D2021" i="18"/>
  <c r="D1996" i="18"/>
  <c r="D1985" i="18"/>
  <c r="D1984" i="18"/>
  <c r="D1973" i="18"/>
  <c r="D1964" i="18"/>
  <c r="D1960" i="18"/>
  <c r="D1947" i="18"/>
  <c r="D1939" i="18"/>
  <c r="D1931" i="18"/>
  <c r="D1930" i="18"/>
  <c r="D1929" i="18"/>
  <c r="D1913" i="18"/>
  <c r="D1909" i="18"/>
  <c r="D1905" i="18"/>
  <c r="D1864" i="18"/>
  <c r="D1859" i="18"/>
  <c r="D1816" i="18"/>
  <c r="D1800" i="18"/>
  <c r="D1799" i="18"/>
  <c r="D1793" i="18"/>
  <c r="D1785" i="18"/>
  <c r="D1771" i="18"/>
  <c r="D1728" i="18"/>
  <c r="D1711" i="18"/>
  <c r="D1707" i="18"/>
  <c r="D1698" i="18"/>
  <c r="D1697" i="18"/>
  <c r="D1693" i="18"/>
  <c r="D1641" i="18"/>
  <c r="D1633" i="18"/>
  <c r="D1576" i="18"/>
  <c r="D1573" i="18"/>
  <c r="D1563" i="18"/>
  <c r="D1544" i="18"/>
  <c r="D1541" i="18"/>
  <c r="D1540" i="18"/>
  <c r="D1532" i="18"/>
  <c r="D1522" i="18"/>
  <c r="D1520" i="18"/>
  <c r="D1503" i="18"/>
  <c r="D1499" i="18"/>
  <c r="D1477" i="18"/>
  <c r="D1448" i="18"/>
  <c r="D1444" i="18"/>
  <c r="D1441" i="18"/>
  <c r="D1440" i="18"/>
  <c r="D1387" i="18"/>
  <c r="D1366" i="18"/>
  <c r="D1343" i="18"/>
  <c r="D1340" i="18"/>
  <c r="D1339" i="18"/>
  <c r="D1304" i="18"/>
  <c r="D1291" i="18"/>
  <c r="D1280" i="18"/>
  <c r="D1279" i="18"/>
  <c r="D1284" i="18"/>
  <c r="D1283" i="18"/>
  <c r="D1275" i="18"/>
  <c r="D1265" i="18"/>
  <c r="D1261" i="18"/>
  <c r="D1257" i="18"/>
  <c r="D1256" i="18"/>
  <c r="D1246" i="18"/>
  <c r="D1243" i="18"/>
  <c r="D1242" i="18"/>
  <c r="D1234" i="18"/>
  <c r="D1225" i="18"/>
  <c r="D1203" i="18"/>
  <c r="D1183" i="18"/>
  <c r="D1182" i="18"/>
  <c r="D1170" i="18"/>
  <c r="D1169" i="18"/>
  <c r="D1168" i="18"/>
  <c r="D1164" i="18"/>
  <c r="D1154" i="18"/>
  <c r="D1145" i="18"/>
  <c r="D1131" i="18"/>
  <c r="D1128" i="18"/>
  <c r="D1127" i="18"/>
  <c r="D1114" i="18"/>
  <c r="D1097" i="18"/>
  <c r="D1092" i="18"/>
  <c r="D1091" i="18"/>
  <c r="D981" i="18"/>
  <c r="D979" i="18"/>
  <c r="D978" i="18"/>
  <c r="D977" i="18"/>
  <c r="D973" i="18"/>
  <c r="D969" i="18"/>
  <c r="D968" i="18"/>
  <c r="D964" i="18"/>
  <c r="D963" i="18"/>
  <c r="D949" i="18"/>
  <c r="D892" i="18"/>
  <c r="D891" i="18"/>
  <c r="D873" i="18"/>
  <c r="D871" i="18"/>
  <c r="D870" i="18"/>
  <c r="D864" i="18"/>
  <c r="D860" i="18"/>
  <c r="D836" i="18"/>
  <c r="D823" i="18"/>
  <c r="D750" i="18"/>
  <c r="D726" i="18"/>
  <c r="D725" i="18"/>
  <c r="D721" i="18"/>
  <c r="D720" i="18"/>
  <c r="D711" i="18"/>
  <c r="D702" i="18"/>
  <c r="D693" i="18"/>
  <c r="D692" i="18"/>
  <c r="D677" i="18"/>
  <c r="D676" i="18"/>
  <c r="D675" i="18"/>
  <c r="D663" i="18"/>
  <c r="D662" i="18"/>
  <c r="D654" i="18"/>
  <c r="D651" i="18"/>
  <c r="D650" i="18"/>
  <c r="D624" i="18"/>
  <c r="D581" i="18"/>
  <c r="D573" i="18"/>
  <c r="D557" i="18"/>
  <c r="D551" i="18"/>
  <c r="D547" i="18"/>
  <c r="D533" i="18"/>
  <c r="D532" i="18"/>
  <c r="D510" i="18"/>
  <c r="D492" i="18"/>
  <c r="D490" i="18"/>
  <c r="D489" i="18"/>
  <c r="D488" i="18"/>
  <c r="D486" i="18"/>
  <c r="D484" i="18"/>
  <c r="D469" i="18"/>
  <c r="D460" i="18"/>
  <c r="D438" i="18"/>
  <c r="D398" i="18"/>
  <c r="D397" i="18"/>
  <c r="D387" i="18"/>
  <c r="D375" i="18"/>
  <c r="D349" i="18"/>
  <c r="D334" i="18"/>
  <c r="D333" i="18"/>
  <c r="D306" i="18"/>
  <c r="D297" i="18"/>
  <c r="D288" i="18"/>
  <c r="D286" i="18"/>
  <c r="D285" i="18"/>
  <c r="D284" i="18"/>
  <c r="D273" i="18"/>
  <c r="D200" i="18"/>
  <c r="D199" i="18"/>
  <c r="D195" i="18"/>
  <c r="D194" i="18"/>
  <c r="D193" i="18"/>
  <c r="D192" i="18"/>
  <c r="D183" i="18"/>
  <c r="D175" i="18"/>
  <c r="D154" i="18"/>
  <c r="D153" i="18"/>
  <c r="D152" i="18"/>
  <c r="D148" i="18"/>
  <c r="D147" i="18"/>
  <c r="D132" i="18"/>
  <c r="D131" i="18"/>
  <c r="D124" i="18"/>
  <c r="D123" i="18"/>
  <c r="D122" i="18"/>
  <c r="D109" i="18"/>
  <c r="D108" i="18"/>
  <c r="D103" i="18"/>
  <c r="D96" i="18"/>
  <c r="D95" i="18"/>
  <c r="D67" i="18"/>
  <c r="D50" i="18"/>
  <c r="D20" i="18"/>
  <c r="D22" i="18"/>
  <c r="D16" i="18"/>
  <c r="D12" i="18"/>
  <c r="D5" i="18"/>
  <c r="D2386" i="18"/>
  <c r="D2369" i="18"/>
  <c r="D2365" i="18"/>
  <c r="D2316" i="18"/>
  <c r="D2308" i="18"/>
  <c r="D2276" i="18"/>
  <c r="D2271" i="18"/>
  <c r="D2222" i="18"/>
  <c r="D2206" i="18"/>
  <c r="D2202" i="18"/>
  <c r="D2162" i="18"/>
  <c r="D2143" i="18"/>
  <c r="D2095" i="18"/>
  <c r="D2074" i="18"/>
  <c r="D2061" i="18"/>
  <c r="D2042" i="18"/>
  <c r="D2030" i="18"/>
  <c r="D2025" i="18"/>
  <c r="D2016" i="18"/>
  <c r="D2012" i="18"/>
  <c r="D2007" i="18"/>
  <c r="D1928" i="18"/>
  <c r="D1875" i="18"/>
  <c r="D1863" i="18"/>
  <c r="D1755" i="18"/>
  <c r="D1727" i="18"/>
  <c r="D1723" i="18"/>
  <c r="D1719" i="18"/>
  <c r="D1715" i="18"/>
  <c r="D1640" i="18"/>
  <c r="D1627" i="18"/>
  <c r="D1583" i="18"/>
  <c r="D1571" i="18"/>
  <c r="D1557" i="18"/>
  <c r="D1530" i="18"/>
  <c r="D1481" i="18"/>
  <c r="D1420" i="18"/>
  <c r="D1408" i="18"/>
  <c r="D1373" i="18"/>
  <c r="D1338" i="18"/>
  <c r="D1329" i="18"/>
  <c r="D1311" i="18"/>
  <c r="D1269" i="18"/>
  <c r="D1255" i="18"/>
  <c r="D1250" i="18"/>
  <c r="D1229" i="18"/>
  <c r="D1224" i="18"/>
  <c r="D1220" i="18"/>
  <c r="D1198" i="18"/>
  <c r="D1193" i="18"/>
  <c r="D1139" i="18"/>
  <c r="D1108" i="18"/>
  <c r="D1090" i="18"/>
  <c r="D1082" i="18"/>
  <c r="D1058" i="18"/>
  <c r="D1020" i="18"/>
  <c r="D1000" i="18"/>
  <c r="D985" i="18"/>
  <c r="D962" i="18"/>
  <c r="D953" i="18"/>
  <c r="D938" i="18"/>
  <c r="D925" i="18"/>
  <c r="D890" i="18"/>
  <c r="D885" i="18"/>
  <c r="D854" i="18"/>
  <c r="D844" i="18"/>
  <c r="D817" i="18"/>
  <c r="D812" i="18"/>
  <c r="D804" i="18"/>
  <c r="D800" i="18"/>
  <c r="D788" i="18"/>
  <c r="D775" i="18"/>
  <c r="D715" i="18"/>
  <c r="D697" i="18"/>
  <c r="D674" i="18"/>
  <c r="D669" i="18"/>
  <c r="D636" i="18"/>
  <c r="D618" i="18"/>
  <c r="D580" i="18"/>
  <c r="D562" i="18"/>
  <c r="D531" i="18"/>
  <c r="D481" i="18"/>
  <c r="D477" i="18"/>
  <c r="D449" i="18"/>
  <c r="D445" i="18"/>
  <c r="D433" i="18"/>
  <c r="D428" i="18"/>
  <c r="D419" i="18"/>
  <c r="D359" i="18"/>
  <c r="D318" i="18"/>
  <c r="D305" i="18"/>
  <c r="D277" i="18"/>
  <c r="D218" i="18"/>
  <c r="D213" i="18"/>
  <c r="D208" i="18"/>
  <c r="D130" i="18"/>
  <c r="D66" i="18"/>
  <c r="D45" i="18"/>
  <c r="D41" i="18"/>
  <c r="B490" i="16"/>
  <c r="C490" i="16" s="1"/>
  <c r="A490" i="15"/>
  <c r="D2385" i="18"/>
  <c r="D2368" i="18"/>
  <c r="D2364" i="18"/>
  <c r="D2315" i="18"/>
  <c r="D2307" i="18"/>
  <c r="D2275" i="18"/>
  <c r="D2270" i="18"/>
  <c r="D2221" i="18"/>
  <c r="D2205" i="18"/>
  <c r="D2201" i="18"/>
  <c r="D2161" i="18"/>
  <c r="D2142" i="18"/>
  <c r="D2094" i="18"/>
  <c r="D2073" i="18"/>
  <c r="D2060" i="18"/>
  <c r="D2041" i="18"/>
  <c r="D2029" i="18"/>
  <c r="D2024" i="18"/>
  <c r="D2015" i="18"/>
  <c r="D2011" i="18"/>
  <c r="D2006" i="18"/>
  <c r="D1927" i="18"/>
  <c r="D1874" i="18"/>
  <c r="D1862" i="18"/>
  <c r="D1754" i="18"/>
  <c r="D1726" i="18"/>
  <c r="D1722" i="18"/>
  <c r="D1718" i="18"/>
  <c r="D1714" i="18"/>
  <c r="D1639" i="18"/>
  <c r="D1626" i="18"/>
  <c r="D1582" i="18"/>
  <c r="D1570" i="18"/>
  <c r="D1556" i="18"/>
  <c r="D1529" i="18"/>
  <c r="D1480" i="18"/>
  <c r="D1419" i="18"/>
  <c r="D1407" i="18"/>
  <c r="D1372" i="18"/>
  <c r="D1337" i="18"/>
  <c r="D1328" i="18"/>
  <c r="D1310" i="18"/>
  <c r="D1268" i="18"/>
  <c r="D1254" i="18"/>
  <c r="D1249" i="18"/>
  <c r="D1228" i="18"/>
  <c r="D1223" i="18"/>
  <c r="D1219" i="18"/>
  <c r="D1197" i="18"/>
  <c r="D1192" i="18"/>
  <c r="D1138" i="18"/>
  <c r="D1107" i="18"/>
  <c r="D1089" i="18"/>
  <c r="D1081" i="18"/>
  <c r="D1057" i="18"/>
  <c r="D1019" i="18"/>
  <c r="D999" i="18"/>
  <c r="D984" i="18"/>
  <c r="D961" i="18"/>
  <c r="D952" i="18"/>
  <c r="D937" i="18"/>
  <c r="D924" i="18"/>
  <c r="D889" i="18"/>
  <c r="D884" i="18"/>
  <c r="D853" i="18"/>
  <c r="D843" i="18"/>
  <c r="D816" i="18"/>
  <c r="D811" i="18"/>
  <c r="D803" i="18"/>
  <c r="D799" i="18"/>
  <c r="D787" i="18"/>
  <c r="D774" i="18"/>
  <c r="D714" i="18"/>
  <c r="D696" i="18"/>
  <c r="D673" i="18"/>
  <c r="D668" i="18"/>
  <c r="D635" i="18"/>
  <c r="D617" i="18"/>
  <c r="D579" i="18"/>
  <c r="D561" i="18"/>
  <c r="D530" i="18"/>
  <c r="D480" i="18"/>
  <c r="D476" i="18"/>
  <c r="D448" i="18"/>
  <c r="D444" i="18"/>
  <c r="D432" i="18"/>
  <c r="D427" i="18"/>
  <c r="D418" i="18"/>
  <c r="D358" i="18"/>
  <c r="D317" i="18"/>
  <c r="D304" i="18"/>
  <c r="D276" i="18"/>
  <c r="D217" i="18"/>
  <c r="D212" i="18"/>
  <c r="D207" i="18"/>
  <c r="D129" i="18"/>
  <c r="D65" i="18"/>
  <c r="D44" i="18"/>
  <c r="D40" i="18"/>
  <c r="D2384" i="18"/>
  <c r="D2367" i="18"/>
  <c r="D2363" i="18"/>
  <c r="D2314" i="18"/>
  <c r="D2306" i="18"/>
  <c r="D2274" i="18"/>
  <c r="D2269" i="18"/>
  <c r="D2220" i="18"/>
  <c r="D2204" i="18"/>
  <c r="D2200" i="18"/>
  <c r="D2160" i="18"/>
  <c r="D2141" i="18"/>
  <c r="D2093" i="18"/>
  <c r="D2072" i="18"/>
  <c r="D2059" i="18"/>
  <c r="D2040" i="18"/>
  <c r="D2028" i="18"/>
  <c r="D2023" i="18"/>
  <c r="D2014" i="18"/>
  <c r="D2010" i="18"/>
  <c r="D2005" i="18"/>
  <c r="D1926" i="18"/>
  <c r="D1873" i="18"/>
  <c r="D1861" i="18"/>
  <c r="D1753" i="18"/>
  <c r="D1725" i="18"/>
  <c r="D1721" i="18"/>
  <c r="D1717" i="18"/>
  <c r="D1713" i="18"/>
  <c r="D1638" i="18"/>
  <c r="D1625" i="18"/>
  <c r="D1581" i="18"/>
  <c r="D1569" i="18"/>
  <c r="D1555" i="18"/>
  <c r="D1528" i="18"/>
  <c r="D1479" i="18"/>
  <c r="D1418" i="18"/>
  <c r="D1406" i="18"/>
  <c r="D1371" i="18"/>
  <c r="D1336" i="18"/>
  <c r="D1327" i="18"/>
  <c r="D1309" i="18"/>
  <c r="D1267" i="18"/>
  <c r="D1253" i="18"/>
  <c r="D1248" i="18"/>
  <c r="D1227" i="18"/>
  <c r="D1222" i="18"/>
  <c r="D1218" i="18"/>
  <c r="D1196" i="18"/>
  <c r="D1191" i="18"/>
  <c r="D1137" i="18"/>
  <c r="D1106" i="18"/>
  <c r="D1088" i="18"/>
  <c r="D1080" i="18"/>
  <c r="D1056" i="18"/>
  <c r="D1018" i="18"/>
  <c r="D998" i="18"/>
  <c r="D983" i="18"/>
  <c r="D960" i="18"/>
  <c r="D951" i="18"/>
  <c r="D936" i="18"/>
  <c r="D923" i="18"/>
  <c r="D888" i="18"/>
  <c r="D883" i="18"/>
  <c r="D852" i="18"/>
  <c r="D842" i="18"/>
  <c r="D815" i="18"/>
  <c r="D810" i="18"/>
  <c r="D802" i="18"/>
  <c r="D798" i="18"/>
  <c r="D786" i="18"/>
  <c r="D773" i="18"/>
  <c r="D713" i="18"/>
  <c r="D695" i="18"/>
  <c r="D672" i="18"/>
  <c r="D667" i="18"/>
  <c r="D634" i="18"/>
  <c r="D616" i="18"/>
  <c r="D578" i="18"/>
  <c r="D560" i="18"/>
  <c r="D529" i="18"/>
  <c r="D479" i="18"/>
  <c r="D475" i="18"/>
  <c r="D447" i="18"/>
  <c r="D443" i="18"/>
  <c r="D431" i="18"/>
  <c r="D426" i="18"/>
  <c r="D417" i="18"/>
  <c r="D357" i="18"/>
  <c r="D316" i="18"/>
  <c r="D303" i="18"/>
  <c r="D275" i="18"/>
  <c r="D216" i="18"/>
  <c r="D211" i="18"/>
  <c r="D206" i="18"/>
  <c r="D128" i="18"/>
  <c r="D64" i="18"/>
  <c r="D43" i="18"/>
  <c r="D39" i="18"/>
  <c r="D4" i="18"/>
  <c r="D2335" i="18"/>
  <c r="D2334" i="18"/>
  <c r="D2297" i="18"/>
  <c r="D2280" i="18"/>
  <c r="D2279" i="18"/>
  <c r="D2259" i="18"/>
  <c r="D2213" i="18"/>
  <c r="D2212" i="18"/>
  <c r="D2165" i="18"/>
  <c r="D2164" i="18"/>
  <c r="D2163" i="18"/>
  <c r="D2104" i="18"/>
  <c r="D2103" i="18"/>
  <c r="D2102" i="18"/>
  <c r="D2080" i="18"/>
  <c r="D2033" i="18"/>
  <c r="D2032" i="18"/>
  <c r="D2031" i="18"/>
  <c r="D1933" i="18"/>
  <c r="D1856" i="18"/>
  <c r="D1817" i="18"/>
  <c r="D1796" i="18"/>
  <c r="D1795" i="18"/>
  <c r="D1759" i="18"/>
  <c r="D1758" i="18"/>
  <c r="D1735" i="18" l="1"/>
  <c r="D1734" i="18"/>
  <c r="D1663" i="18"/>
  <c r="D1662" i="18"/>
  <c r="D1631" i="18"/>
  <c r="D1630" i="18"/>
  <c r="D1617" i="18"/>
  <c r="D1616" i="18"/>
  <c r="D1615" i="18"/>
  <c r="D1612" i="18"/>
  <c r="D1611" i="18"/>
  <c r="D1572" i="18"/>
  <c r="D1429" i="18"/>
  <c r="D1428" i="18"/>
  <c r="D1377" i="18"/>
  <c r="D1376" i="18"/>
  <c r="D1375" i="18"/>
  <c r="D1350" i="18"/>
  <c r="D1349" i="18"/>
  <c r="D1348" i="18"/>
  <c r="D1323" i="18"/>
  <c r="D1322" i="18"/>
  <c r="D1321" i="18"/>
  <c r="D1292" i="18"/>
  <c r="D1281" i="18"/>
  <c r="D1264" i="18"/>
  <c r="D1263" i="18"/>
  <c r="D1260" i="18"/>
  <c r="D1258" i="18"/>
  <c r="D1236" i="18" l="1"/>
  <c r="D1235" i="18"/>
  <c r="D1162" i="18"/>
  <c r="D1161" i="18"/>
  <c r="D1157" i="18"/>
  <c r="D1156" i="18"/>
  <c r="D1155" i="18"/>
  <c r="D1133" i="18"/>
  <c r="D1132" i="18"/>
  <c r="D1071" i="18"/>
  <c r="D1070" i="18"/>
  <c r="D1069" i="18"/>
  <c r="D1029" i="18"/>
  <c r="D1028" i="18"/>
  <c r="D1024" i="18"/>
  <c r="D1023" i="18"/>
  <c r="D1009" i="18"/>
  <c r="D1008" i="18"/>
  <c r="D966" i="18"/>
  <c r="D965" i="18"/>
  <c r="D947" i="18"/>
  <c r="D946" i="18"/>
  <c r="D908" i="18"/>
  <c r="D907" i="18"/>
  <c r="D895" i="18"/>
  <c r="D894" i="18"/>
  <c r="D700" i="18"/>
  <c r="D699" i="18"/>
  <c r="D698" i="18"/>
  <c r="D690" i="18"/>
  <c r="D678" i="18"/>
  <c r="D664" i="18"/>
  <c r="D652" i="18"/>
  <c r="D644" i="18"/>
  <c r="D643" i="18"/>
  <c r="D642" i="18"/>
  <c r="D540" i="18"/>
  <c r="D539" i="18"/>
  <c r="D538" i="18"/>
  <c r="D470" i="18"/>
  <c r="D405" i="18"/>
  <c r="D404" i="18"/>
  <c r="D403" i="18"/>
  <c r="D379" i="18"/>
  <c r="D373" i="18"/>
  <c r="D372" i="18"/>
  <c r="D371" i="18"/>
  <c r="D342" i="18"/>
  <c r="D324" i="18"/>
  <c r="D255" i="18"/>
  <c r="D256" i="18"/>
  <c r="D134" i="18"/>
  <c r="D133" i="18"/>
  <c r="D117" i="18"/>
  <c r="D104" i="18"/>
  <c r="D90" i="18"/>
  <c r="D88" i="18"/>
  <c r="D87" i="18"/>
  <c r="D86" i="18"/>
  <c r="D77" i="18"/>
  <c r="D76" i="18"/>
  <c r="D71" i="18"/>
  <c r="D54" i="18"/>
  <c r="D29" i="18"/>
  <c r="D24" i="18"/>
  <c r="D21" i="18"/>
  <c r="D7" i="18"/>
  <c r="D80" i="18"/>
  <c r="D79" i="18"/>
  <c r="D78" i="18"/>
  <c r="D72" i="18"/>
  <c r="D59" i="18"/>
  <c r="D48" i="18"/>
  <c r="D47" i="18"/>
  <c r="D46" i="18"/>
  <c r="H16" i="7" l="1"/>
  <c r="G16" i="7"/>
  <c r="E16" i="7"/>
  <c r="I15" i="7"/>
  <c r="E15" i="7"/>
  <c r="I14" i="7"/>
  <c r="E14" i="7"/>
  <c r="I13" i="7"/>
  <c r="E13" i="7"/>
  <c r="I16" i="7" l="1"/>
  <c r="E9" i="15"/>
  <c r="D2383" i="18"/>
  <c r="D2366" i="18"/>
  <c r="D2362" i="18"/>
  <c r="D2313" i="18"/>
  <c r="D2305" i="18"/>
  <c r="D2219" i="18"/>
  <c r="D2203" i="18"/>
  <c r="D2199" i="18"/>
  <c r="D2159" i="18"/>
  <c r="D2140" i="18"/>
  <c r="D2071" i="18"/>
  <c r="D2058" i="18"/>
  <c r="D2039" i="18"/>
  <c r="D2027" i="18"/>
  <c r="D2022" i="18"/>
  <c r="D2013" i="18"/>
  <c r="D2004" i="18"/>
  <c r="D1925" i="18"/>
  <c r="D1872" i="18"/>
  <c r="D1860" i="18"/>
  <c r="D1724" i="18"/>
  <c r="D1720" i="18"/>
  <c r="D1716" i="18"/>
  <c r="D1712" i="18"/>
  <c r="D1637" i="18"/>
  <c r="D1580" i="18"/>
  <c r="D1568" i="18"/>
  <c r="D1554" i="18"/>
  <c r="D1478" i="18"/>
  <c r="D1417" i="18"/>
  <c r="D1405" i="18"/>
  <c r="D1370" i="18"/>
  <c r="D1308" i="18"/>
  <c r="D1266" i="18"/>
  <c r="D1247" i="18"/>
  <c r="D1226" i="18"/>
  <c r="D1221" i="18"/>
  <c r="D1190" i="18"/>
  <c r="D1105" i="18"/>
  <c r="D1087" i="18"/>
  <c r="D1055" i="18"/>
  <c r="D997" i="18"/>
  <c r="D982" i="18"/>
  <c r="D950" i="18"/>
  <c r="D935" i="18"/>
  <c r="D809" i="18"/>
  <c r="D801" i="18"/>
  <c r="D797" i="18"/>
  <c r="D785" i="18"/>
  <c r="D772" i="18"/>
  <c r="D712" i="18"/>
  <c r="D694" i="18"/>
  <c r="D671" i="18"/>
  <c r="D666" i="18"/>
  <c r="D633" i="18"/>
  <c r="D577" i="18"/>
  <c r="D559" i="18"/>
  <c r="D528" i="18"/>
  <c r="D478" i="18"/>
  <c r="D474" i="18"/>
  <c r="D446" i="18"/>
  <c r="D442" i="18"/>
  <c r="D430" i="18"/>
  <c r="D425" i="18"/>
  <c r="D416" i="18"/>
  <c r="D356" i="18"/>
  <c r="D315" i="18"/>
  <c r="D302" i="18"/>
  <c r="D274" i="18"/>
  <c r="D215" i="18"/>
  <c r="D210" i="18"/>
  <c r="D205" i="18"/>
  <c r="D127" i="18"/>
  <c r="D63" i="18"/>
  <c r="D42" i="18"/>
  <c r="D38" i="18"/>
  <c r="D3" i="18"/>
  <c r="B9" i="16"/>
  <c r="C524" i="16" l="1"/>
  <c r="C517" i="16"/>
  <c r="D576" i="18" l="1"/>
  <c r="D14" i="18" l="1"/>
  <c r="D2419" i="18" l="1"/>
  <c r="D2351" i="18"/>
  <c r="D2400" i="18"/>
  <c r="D2399" i="18"/>
  <c r="D2398" i="18"/>
  <c r="D2397" i="18"/>
  <c r="D2391" i="18"/>
  <c r="D2390" i="18"/>
  <c r="D2389" i="18"/>
  <c r="D2388" i="18"/>
  <c r="D2387" i="18"/>
  <c r="D2382" i="18"/>
  <c r="D2381" i="18"/>
  <c r="D2380" i="18"/>
  <c r="D2379" i="18"/>
  <c r="D2378" i="18"/>
  <c r="D2331" i="18"/>
  <c r="D2330" i="18"/>
  <c r="D2329" i="18"/>
  <c r="D2328" i="18"/>
  <c r="D2327" i="18"/>
  <c r="D518" i="18"/>
  <c r="D517" i="18"/>
  <c r="D516" i="18"/>
  <c r="D515" i="18"/>
  <c r="D514" i="18"/>
  <c r="D2266" i="18"/>
  <c r="D2265" i="18"/>
  <c r="D2264" i="18"/>
  <c r="D2185" i="18"/>
  <c r="D2184" i="18"/>
  <c r="D2183" i="18"/>
  <c r="D2057" i="18"/>
  <c r="D2056" i="18"/>
  <c r="D2055" i="18"/>
  <c r="D1986" i="18"/>
  <c r="D1815" i="18"/>
  <c r="D1814" i="18"/>
  <c r="D1813" i="18"/>
  <c r="D1632" i="18"/>
  <c r="D1498" i="18"/>
  <c r="D1497" i="18"/>
  <c r="D1496" i="18"/>
  <c r="D1461" i="18"/>
  <c r="D1460" i="18"/>
  <c r="D1459" i="18"/>
  <c r="D1356" i="18"/>
  <c r="D1355" i="18"/>
  <c r="D1354" i="18"/>
  <c r="D296" i="18"/>
  <c r="D295" i="18"/>
  <c r="D294" i="18"/>
  <c r="D293" i="18"/>
  <c r="D2226" i="18"/>
  <c r="D2225" i="18"/>
  <c r="D2224" i="18"/>
  <c r="D2223" i="18"/>
  <c r="D2090" i="18"/>
  <c r="D2089" i="18"/>
  <c r="D2088" i="18"/>
  <c r="D2087" i="18"/>
  <c r="D2285" i="18"/>
  <c r="D2284" i="18"/>
  <c r="D2218" i="18"/>
  <c r="D2217" i="18"/>
  <c r="D2216" i="18"/>
  <c r="D2214" i="18"/>
  <c r="D1636" i="18"/>
  <c r="D1635" i="18"/>
  <c r="D1634" i="18"/>
  <c r="D1117" i="18"/>
  <c r="D1116" i="18"/>
  <c r="D1115" i="18"/>
  <c r="D665" i="18"/>
  <c r="D653" i="18"/>
  <c r="D550" i="18"/>
  <c r="D549" i="18"/>
  <c r="D548" i="18"/>
  <c r="D2170" i="18"/>
  <c r="D2169" i="18"/>
  <c r="D2167" i="18"/>
  <c r="D2166" i="18"/>
  <c r="D1678" i="18"/>
  <c r="D1677" i="18"/>
  <c r="D1676" i="18"/>
  <c r="D1675" i="18"/>
  <c r="D2418" i="18"/>
  <c r="D2417" i="18"/>
  <c r="D2416" i="18"/>
  <c r="D2415" i="18"/>
  <c r="D2414" i="18"/>
  <c r="D2148" i="18"/>
  <c r="D2147" i="18"/>
  <c r="D2146" i="18"/>
  <c r="D2145" i="18"/>
  <c r="D2144" i="18"/>
  <c r="D1122" i="18"/>
  <c r="D1121" i="18"/>
  <c r="D1120" i="18"/>
  <c r="D1119" i="18"/>
  <c r="D1118" i="18"/>
  <c r="D2230" i="18"/>
  <c r="D2229" i="18"/>
  <c r="D2228" i="18"/>
  <c r="D2122" i="18"/>
  <c r="D2121" i="18"/>
  <c r="D2120" i="18"/>
  <c r="D1731" i="18"/>
  <c r="D1730" i="18"/>
  <c r="D1729" i="18"/>
  <c r="D1443" i="18"/>
  <c r="D1442" i="18"/>
  <c r="D1307" i="18"/>
  <c r="D1306" i="18"/>
  <c r="D1305" i="18"/>
  <c r="D876" i="18"/>
  <c r="D875" i="18"/>
  <c r="D874" i="18"/>
  <c r="D336" i="18"/>
  <c r="D335" i="18"/>
  <c r="D2377" i="18"/>
  <c r="D2376" i="18"/>
  <c r="D2375" i="18"/>
  <c r="D2374" i="18"/>
  <c r="D2086" i="18"/>
  <c r="D2085" i="18"/>
  <c r="D2084" i="18"/>
  <c r="D2083" i="18"/>
  <c r="D2082" i="18"/>
  <c r="D2081" i="18"/>
  <c r="D2020" i="18"/>
  <c r="D2019" i="18"/>
  <c r="D2018" i="18"/>
  <c r="D2017" i="18"/>
  <c r="D1990" i="18"/>
  <c r="D1989" i="18"/>
  <c r="D1988" i="18"/>
  <c r="D1987" i="18"/>
  <c r="D1750" i="18"/>
  <c r="D1749" i="18"/>
  <c r="D1748" i="18"/>
  <c r="D1747" i="18"/>
  <c r="D1566" i="18"/>
  <c r="D1565" i="18"/>
  <c r="D1564" i="18"/>
  <c r="D830" i="18"/>
  <c r="D829" i="18"/>
  <c r="D828" i="18"/>
  <c r="D827" i="18"/>
  <c r="D472" i="18"/>
  <c r="D471" i="18"/>
  <c r="D386" i="18"/>
  <c r="D385" i="18"/>
  <c r="D384" i="18"/>
  <c r="D383" i="18"/>
  <c r="D2261" i="18"/>
  <c r="D2260" i="18"/>
  <c r="D2257" i="18"/>
  <c r="D2256" i="18"/>
  <c r="D2255" i="18"/>
  <c r="D2135" i="18"/>
  <c r="D2134" i="18"/>
  <c r="D2133" i="18"/>
  <c r="D2132" i="18"/>
  <c r="D2070" i="18"/>
  <c r="D2069" i="18"/>
  <c r="D2068" i="18"/>
  <c r="D2067" i="18"/>
  <c r="D661" i="18"/>
  <c r="D660" i="18"/>
  <c r="D659" i="18"/>
  <c r="D658" i="18"/>
  <c r="D554" i="18"/>
  <c r="D553" i="18"/>
  <c r="D552" i="18"/>
  <c r="D182" i="18"/>
  <c r="D181" i="18"/>
  <c r="D180" i="18"/>
  <c r="D179" i="18"/>
  <c r="D2413" i="18"/>
  <c r="D2412" i="18"/>
  <c r="D2411" i="18"/>
  <c r="D1374" i="18"/>
  <c r="D1324" i="18"/>
  <c r="D645" i="18"/>
  <c r="D558" i="18"/>
  <c r="D556" i="18"/>
  <c r="D555" i="18"/>
  <c r="D2038" i="18"/>
  <c r="D2037" i="18"/>
  <c r="D2036" i="18"/>
  <c r="D2034" i="18"/>
  <c r="D1682" i="18"/>
  <c r="D1681" i="18"/>
  <c r="D1680" i="18"/>
  <c r="D1679" i="18"/>
  <c r="D62" i="18"/>
  <c r="D61" i="18"/>
  <c r="D60" i="18"/>
  <c r="D2312" i="18"/>
  <c r="D2311" i="18"/>
  <c r="D1967" i="18"/>
  <c r="D1966" i="18"/>
  <c r="D1965" i="18"/>
  <c r="D1963" i="18"/>
  <c r="D1962" i="18"/>
  <c r="D1961" i="18"/>
  <c r="D309" i="18"/>
  <c r="D308" i="18"/>
  <c r="D307" i="18"/>
  <c r="D2139" i="18"/>
  <c r="D2138" i="18"/>
  <c r="D2137" i="18"/>
  <c r="D1999" i="18"/>
  <c r="D1998" i="18"/>
  <c r="D1997" i="18"/>
  <c r="D1954" i="18"/>
  <c r="D1953" i="18"/>
  <c r="D1952" i="18"/>
  <c r="D1951" i="18"/>
  <c r="D1950" i="18"/>
  <c r="D1949" i="18"/>
  <c r="D1948" i="18"/>
  <c r="D1871" i="18"/>
  <c r="D1870" i="18"/>
  <c r="D1869" i="18"/>
  <c r="D1868" i="18"/>
  <c r="D1525" i="18"/>
  <c r="D1524" i="18"/>
  <c r="D1523" i="18"/>
  <c r="D1381" i="18"/>
  <c r="D1380" i="18"/>
  <c r="D1379" i="18"/>
  <c r="D1378" i="18"/>
  <c r="D1369" i="18"/>
  <c r="D1368" i="18"/>
  <c r="D1367" i="18"/>
  <c r="D1333" i="18"/>
  <c r="D1332" i="18"/>
  <c r="D1331" i="18"/>
  <c r="D1330" i="18"/>
  <c r="D1298" i="18"/>
  <c r="D1297" i="18"/>
  <c r="D1296" i="18"/>
  <c r="D1295" i="18"/>
  <c r="D1189" i="18"/>
  <c r="D1188" i="18"/>
  <c r="D1187" i="18"/>
  <c r="D1186" i="18"/>
  <c r="D1171" i="18"/>
  <c r="D1167" i="18"/>
  <c r="D1166" i="18"/>
  <c r="D1165" i="18"/>
  <c r="D753" i="18"/>
  <c r="D752" i="18"/>
  <c r="D751" i="18"/>
  <c r="D495" i="18"/>
  <c r="D494" i="18"/>
  <c r="D493" i="18"/>
  <c r="D300" i="18"/>
  <c r="D299" i="18"/>
  <c r="D298" i="18"/>
  <c r="D2078" i="18"/>
  <c r="D2077" i="18"/>
  <c r="D2076" i="18"/>
  <c r="D1976" i="18"/>
  <c r="D1975" i="18"/>
  <c r="D1974" i="18"/>
  <c r="D1946" i="18"/>
  <c r="D1945" i="18"/>
  <c r="D1944" i="18"/>
  <c r="D1943" i="18"/>
  <c r="D1942" i="18"/>
  <c r="D1941" i="18"/>
  <c r="D1940" i="18"/>
  <c r="D1148" i="18"/>
  <c r="D1147" i="18"/>
  <c r="D1146" i="18"/>
  <c r="D771" i="18"/>
  <c r="D770" i="18"/>
  <c r="D769" i="18"/>
  <c r="D768" i="18"/>
  <c r="D322" i="18"/>
  <c r="D321" i="18"/>
  <c r="D320" i="18"/>
  <c r="D319" i="18"/>
  <c r="D240" i="18"/>
  <c r="D239" i="18"/>
  <c r="D238" i="18"/>
  <c r="D237" i="18"/>
  <c r="D2395" i="18"/>
  <c r="D2394" i="18"/>
  <c r="D2393" i="18"/>
  <c r="D2114" i="18"/>
  <c r="D2113" i="18"/>
  <c r="D2112" i="18"/>
  <c r="D1912" i="18"/>
  <c r="D1911" i="18"/>
  <c r="D1910" i="18"/>
  <c r="D1908" i="18"/>
  <c r="D1907" i="18"/>
  <c r="D1906" i="18"/>
  <c r="D1819" i="18"/>
  <c r="D1818" i="18"/>
  <c r="D1810" i="18"/>
  <c r="D1809" i="18"/>
  <c r="D1808" i="18"/>
  <c r="D1807" i="18"/>
  <c r="D1696" i="18"/>
  <c r="D1695" i="18"/>
  <c r="D1694" i="18"/>
  <c r="D1644" i="18"/>
  <c r="D1643" i="18"/>
  <c r="D1642" i="18"/>
  <c r="D1506" i="18"/>
  <c r="D1505" i="18"/>
  <c r="D1504" i="18"/>
  <c r="D1294" i="18"/>
  <c r="D1293" i="18"/>
  <c r="D1278" i="18"/>
  <c r="D1277" i="18"/>
  <c r="D1276" i="18"/>
  <c r="D863" i="18"/>
  <c r="D862" i="18"/>
  <c r="D861" i="18"/>
  <c r="D808" i="18"/>
  <c r="D807" i="18"/>
  <c r="D806" i="18"/>
  <c r="D805" i="18"/>
  <c r="D705" i="18"/>
  <c r="D704" i="18"/>
  <c r="D703" i="18"/>
  <c r="D584" i="18"/>
  <c r="D583" i="18"/>
  <c r="D582" i="18"/>
  <c r="D504" i="18"/>
  <c r="D503" i="18"/>
  <c r="D502" i="18"/>
  <c r="D501" i="18"/>
  <c r="D410" i="18"/>
  <c r="D409" i="18"/>
  <c r="D408" i="18"/>
  <c r="D407" i="18"/>
  <c r="D254" i="18"/>
  <c r="D253" i="18"/>
  <c r="D252" i="18"/>
  <c r="D251" i="18"/>
  <c r="D236" i="18"/>
  <c r="D235" i="18"/>
  <c r="D234" i="18"/>
  <c r="D233" i="18"/>
  <c r="D174" i="18"/>
  <c r="D173" i="18"/>
  <c r="D172" i="18"/>
  <c r="D171" i="18"/>
  <c r="D107" i="18"/>
  <c r="D106" i="18"/>
  <c r="D105" i="18"/>
  <c r="D1892" i="18"/>
  <c r="D1891" i="18"/>
  <c r="D1890" i="18"/>
  <c r="D1889" i="18"/>
  <c r="D1888" i="18"/>
  <c r="D1887" i="18"/>
  <c r="D1886" i="18"/>
  <c r="D1885" i="18"/>
  <c r="D1553" i="18"/>
  <c r="D1552" i="18"/>
  <c r="D1551" i="18"/>
  <c r="D1550" i="18"/>
  <c r="D796" i="18"/>
  <c r="D795" i="18"/>
  <c r="D794" i="18"/>
  <c r="D793" i="18"/>
  <c r="D102" i="18"/>
  <c r="D101" i="18"/>
  <c r="D100" i="18"/>
  <c r="D89" i="18"/>
  <c r="D2198" i="18"/>
  <c r="D2197" i="18"/>
  <c r="D2196" i="18"/>
  <c r="D2131" i="18"/>
  <c r="D1867" i="18"/>
  <c r="D1866" i="18"/>
  <c r="D1865" i="18"/>
  <c r="D1134" i="18"/>
  <c r="D1094" i="18"/>
  <c r="D1093" i="18"/>
  <c r="D1848" i="18"/>
  <c r="D1847" i="18"/>
  <c r="D1846" i="18"/>
  <c r="D1845" i="18"/>
  <c r="D2290" i="18"/>
  <c r="D2289" i="18"/>
  <c r="D2288" i="18"/>
  <c r="D2287" i="18"/>
  <c r="D2286" i="18"/>
  <c r="D2066" i="18"/>
  <c r="D2065" i="18"/>
  <c r="D2064" i="18"/>
  <c r="D2063" i="18"/>
  <c r="D2062" i="18"/>
  <c r="D1995" i="18"/>
  <c r="D1994" i="18"/>
  <c r="D1993" i="18"/>
  <c r="D1992" i="18"/>
  <c r="D1991" i="18"/>
  <c r="D1897" i="18"/>
  <c r="D1896" i="18"/>
  <c r="D1895" i="18"/>
  <c r="D1894" i="18"/>
  <c r="D1893" i="18"/>
  <c r="D1834" i="18"/>
  <c r="D1833" i="18"/>
  <c r="D1832" i="18"/>
  <c r="D1831" i="18"/>
  <c r="D1830" i="18"/>
  <c r="D1829" i="18"/>
  <c r="D1828" i="18"/>
  <c r="D1827" i="18"/>
  <c r="D1826" i="18"/>
  <c r="D1825" i="18"/>
  <c r="D1649" i="18"/>
  <c r="D1648" i="18"/>
  <c r="D1647" i="18"/>
  <c r="D1646" i="18"/>
  <c r="D1645" i="18"/>
  <c r="D1456" i="18"/>
  <c r="D1455" i="18"/>
  <c r="D1454" i="18"/>
  <c r="D1453" i="18"/>
  <c r="D1452" i="18"/>
  <c r="D1399" i="18"/>
  <c r="D1398" i="18"/>
  <c r="D1397" i="18"/>
  <c r="D1396" i="18"/>
  <c r="D1395" i="18"/>
  <c r="D1104" i="18"/>
  <c r="D1103" i="18"/>
  <c r="D1102" i="18"/>
  <c r="D1101" i="18"/>
  <c r="D1100" i="18"/>
  <c r="D1005" i="18"/>
  <c r="D1004" i="18"/>
  <c r="D1003" i="18"/>
  <c r="D1002" i="18"/>
  <c r="D1001" i="18"/>
  <c r="D905" i="18"/>
  <c r="D904" i="18"/>
  <c r="D903" i="18"/>
  <c r="D902" i="18"/>
  <c r="D901" i="18"/>
  <c r="D641" i="18"/>
  <c r="D640" i="18"/>
  <c r="D639" i="18"/>
  <c r="D638" i="18"/>
  <c r="D637" i="18"/>
  <c r="D632" i="18"/>
  <c r="D631" i="18"/>
  <c r="D630" i="18"/>
  <c r="D629" i="18"/>
  <c r="D628" i="18"/>
  <c r="D594" i="18"/>
  <c r="D593" i="18"/>
  <c r="D592" i="18"/>
  <c r="D591" i="18"/>
  <c r="D590" i="18"/>
  <c r="D523" i="18"/>
  <c r="D522" i="18"/>
  <c r="D521" i="18"/>
  <c r="D520" i="18"/>
  <c r="D519" i="18"/>
  <c r="D459" i="18"/>
  <c r="D458" i="18"/>
  <c r="D457" i="18"/>
  <c r="D456" i="18"/>
  <c r="D455" i="18"/>
  <c r="D364" i="18"/>
  <c r="D363" i="18"/>
  <c r="D362" i="18"/>
  <c r="D361" i="18"/>
  <c r="D360" i="18"/>
  <c r="D314" i="18"/>
  <c r="D313" i="18"/>
  <c r="D312" i="18"/>
  <c r="D311" i="18"/>
  <c r="D310" i="18"/>
  <c r="D2433" i="18"/>
  <c r="D2432" i="18"/>
  <c r="D2431" i="18"/>
  <c r="D2428" i="18"/>
  <c r="D2427" i="18"/>
  <c r="D2426" i="18"/>
  <c r="D2253" i="18"/>
  <c r="D2252" i="18"/>
  <c r="D2251" i="18"/>
  <c r="D2240" i="18"/>
  <c r="D2239" i="18"/>
  <c r="D2238" i="18"/>
  <c r="D1806" i="18"/>
  <c r="D1805" i="18"/>
  <c r="D1804" i="18"/>
  <c r="D1801" i="18"/>
  <c r="D1706" i="18"/>
  <c r="D1705" i="18"/>
  <c r="D1704" i="18"/>
  <c r="D1703" i="18"/>
  <c r="D1687" i="18"/>
  <c r="D1686" i="18"/>
  <c r="D1685" i="18"/>
  <c r="D1659" i="18"/>
  <c r="D1658" i="18"/>
  <c r="D1657" i="18"/>
  <c r="D1466" i="18"/>
  <c r="D1465" i="18"/>
  <c r="D1464" i="18"/>
  <c r="D1404" i="18"/>
  <c r="D1403" i="18"/>
  <c r="D1402" i="18"/>
  <c r="D859" i="18"/>
  <c r="D858" i="18"/>
  <c r="D857" i="18"/>
  <c r="D849" i="18"/>
  <c r="D848" i="18"/>
  <c r="D847" i="18"/>
  <c r="D780" i="18"/>
  <c r="D779" i="18"/>
  <c r="D778" i="18"/>
  <c r="D689" i="18"/>
  <c r="D688" i="18"/>
  <c r="D687" i="18"/>
  <c r="D415" i="18"/>
  <c r="D414" i="18"/>
  <c r="D413" i="18"/>
  <c r="D412" i="18"/>
  <c r="D355" i="18"/>
  <c r="D354" i="18"/>
  <c r="D353" i="18"/>
  <c r="D352" i="18"/>
  <c r="D350" i="18"/>
  <c r="D348" i="18"/>
  <c r="D347" i="18"/>
  <c r="D196" i="18"/>
  <c r="D150" i="18"/>
  <c r="D149" i="18"/>
  <c r="D75" i="18"/>
  <c r="D74" i="18"/>
  <c r="D73" i="18"/>
  <c r="D1794" i="18"/>
  <c r="D867" i="18"/>
  <c r="D866" i="18"/>
  <c r="D865" i="18"/>
  <c r="D1784" i="18"/>
  <c r="D1783" i="18"/>
  <c r="D1782" i="18"/>
  <c r="D1781" i="18"/>
  <c r="D1780" i="18"/>
  <c r="D1779" i="18"/>
  <c r="D1778" i="18"/>
  <c r="D1777" i="18"/>
  <c r="D1776" i="18"/>
  <c r="D1775" i="18"/>
  <c r="D1654" i="18"/>
  <c r="D1653" i="18"/>
  <c r="D1652" i="18"/>
  <c r="D1651" i="18"/>
  <c r="D1650" i="18"/>
  <c r="D739" i="18"/>
  <c r="D738" i="18"/>
  <c r="D737" i="18"/>
  <c r="D736" i="18"/>
  <c r="D735" i="18"/>
  <c r="D684" i="18"/>
  <c r="D683" i="18"/>
  <c r="D682" i="18"/>
  <c r="D681" i="18"/>
  <c r="D680" i="18"/>
  <c r="D623" i="18"/>
  <c r="D622" i="18"/>
  <c r="D621" i="18"/>
  <c r="D620" i="18"/>
  <c r="D619" i="18"/>
  <c r="D369" i="18"/>
  <c r="D368" i="18"/>
  <c r="D367" i="18"/>
  <c r="D366" i="18"/>
  <c r="D365" i="18"/>
  <c r="D2361" i="18"/>
  <c r="D2360" i="18"/>
  <c r="D2359" i="18"/>
  <c r="D2175" i="18"/>
  <c r="D2173" i="18"/>
  <c r="D2172" i="18"/>
  <c r="D1858" i="18"/>
  <c r="D1857" i="18"/>
  <c r="D1741" i="18"/>
  <c r="D1740" i="18"/>
  <c r="D1739" i="18"/>
  <c r="D1736" i="18"/>
  <c r="D1664" i="18"/>
  <c r="D1562" i="18"/>
  <c r="D1561" i="18"/>
  <c r="D1560" i="18"/>
  <c r="D1516" i="18"/>
  <c r="D1515" i="18"/>
  <c r="D1514" i="18"/>
  <c r="D1511" i="18"/>
  <c r="D1510" i="18"/>
  <c r="D1509" i="18"/>
  <c r="D1430" i="18"/>
  <c r="D1386" i="18"/>
  <c r="D1385" i="18"/>
  <c r="D1384" i="18"/>
  <c r="D1365" i="18"/>
  <c r="D1364" i="18"/>
  <c r="D1363" i="18"/>
  <c r="D1274" i="18"/>
  <c r="D1273" i="18"/>
  <c r="D1272" i="18"/>
  <c r="D1063" i="18"/>
  <c r="D1062" i="18"/>
  <c r="D1061" i="18"/>
  <c r="D1060" i="18"/>
  <c r="D1025" i="18"/>
  <c r="D920" i="18"/>
  <c r="D919" i="18"/>
  <c r="D918" i="18"/>
  <c r="D915" i="18"/>
  <c r="D914" i="18"/>
  <c r="D913" i="18"/>
  <c r="D835" i="18"/>
  <c r="D834" i="18"/>
  <c r="D833" i="18"/>
  <c r="D589" i="18"/>
  <c r="D588" i="18"/>
  <c r="D587" i="18"/>
  <c r="D541" i="18"/>
  <c r="D454" i="18"/>
  <c r="D453" i="18"/>
  <c r="D452" i="18"/>
  <c r="D451" i="18"/>
  <c r="D396" i="18"/>
  <c r="D395" i="18"/>
  <c r="D394" i="18"/>
  <c r="D393" i="18"/>
  <c r="D332" i="18"/>
  <c r="D331" i="18"/>
  <c r="D330" i="18"/>
  <c r="D329" i="18"/>
  <c r="D282" i="18"/>
  <c r="D281" i="18"/>
  <c r="D280" i="18"/>
  <c r="D279" i="18"/>
  <c r="D155" i="18"/>
  <c r="D145" i="18"/>
  <c r="D144" i="18"/>
  <c r="D143" i="18"/>
  <c r="D142" i="18"/>
  <c r="D1614" i="18"/>
  <c r="D1613" i="18"/>
  <c r="D1770" i="18"/>
  <c r="D1769" i="18"/>
  <c r="D1768" i="18"/>
  <c r="D1767" i="18"/>
  <c r="D1766" i="18"/>
  <c r="D1746" i="18"/>
  <c r="D1745" i="18"/>
  <c r="D1744" i="18"/>
  <c r="D1743" i="18"/>
  <c r="D1742" i="18"/>
  <c r="D1597" i="18"/>
  <c r="D1596" i="18"/>
  <c r="D1595" i="18"/>
  <c r="D1594" i="18"/>
  <c r="D1593" i="18"/>
  <c r="D1158" i="18"/>
  <c r="D1113" i="18"/>
  <c r="D1112" i="18"/>
  <c r="D1111" i="18"/>
  <c r="D1110" i="18"/>
  <c r="D1109" i="18"/>
  <c r="D406" i="18"/>
  <c r="D402" i="18"/>
  <c r="D116" i="18"/>
  <c r="D115" i="18"/>
  <c r="D114" i="18"/>
  <c r="D113" i="18"/>
  <c r="D112" i="18"/>
  <c r="D2405" i="18"/>
  <c r="D2404" i="18"/>
  <c r="D2403" i="18"/>
  <c r="D2341" i="18"/>
  <c r="D2340" i="18"/>
  <c r="D2339" i="18"/>
  <c r="D2281" i="18"/>
  <c r="D2235" i="18"/>
  <c r="D2234" i="18"/>
  <c r="D2233" i="18"/>
  <c r="D2127" i="18"/>
  <c r="D2126" i="18"/>
  <c r="D2125" i="18"/>
  <c r="D1938" i="18"/>
  <c r="D1937" i="18"/>
  <c r="D1936" i="18"/>
  <c r="D1880" i="18"/>
  <c r="D1879" i="18"/>
  <c r="D1878" i="18"/>
  <c r="D1824" i="18"/>
  <c r="D1823" i="18"/>
  <c r="D1822" i="18"/>
  <c r="D1674" i="18"/>
  <c r="D1673" i="18"/>
  <c r="D1672" i="18"/>
  <c r="D1592" i="18"/>
  <c r="D1591" i="18"/>
  <c r="D1590" i="18"/>
  <c r="D1476" i="18"/>
  <c r="D1475" i="18"/>
  <c r="D1474" i="18"/>
  <c r="D1471" i="18"/>
  <c r="D1470" i="18"/>
  <c r="D1469" i="18"/>
  <c r="D1468" i="18"/>
  <c r="D1425" i="18"/>
  <c r="D1424" i="18"/>
  <c r="D1423" i="18"/>
  <c r="D1303" i="18"/>
  <c r="D1302" i="18"/>
  <c r="D1301" i="18"/>
  <c r="D1163" i="18"/>
  <c r="D1068" i="18"/>
  <c r="D1067" i="18"/>
  <c r="D1066" i="18"/>
  <c r="D1054" i="18"/>
  <c r="D1053" i="18"/>
  <c r="D1052" i="18"/>
  <c r="D1051" i="18"/>
  <c r="D1049" i="18"/>
  <c r="D1048" i="18"/>
  <c r="D1047" i="18"/>
  <c r="D1044" i="18"/>
  <c r="D1043" i="18"/>
  <c r="D1042" i="18"/>
  <c r="D1039" i="18"/>
  <c r="D1038" i="18"/>
  <c r="D1037" i="18"/>
  <c r="D1015" i="18"/>
  <c r="D1014" i="18"/>
  <c r="D1013" i="18"/>
  <c r="D995" i="18"/>
  <c r="D994" i="18"/>
  <c r="D993" i="18"/>
  <c r="D943" i="18"/>
  <c r="D942" i="18"/>
  <c r="D941" i="18"/>
  <c r="D744" i="18"/>
  <c r="D743" i="18"/>
  <c r="D742" i="18"/>
  <c r="D734" i="18"/>
  <c r="D733" i="18"/>
  <c r="D732" i="18"/>
  <c r="D710" i="18"/>
  <c r="D709" i="18"/>
  <c r="D708" i="18"/>
  <c r="D509" i="18"/>
  <c r="D508" i="18"/>
  <c r="D507" i="18"/>
  <c r="D506" i="18"/>
  <c r="D500" i="18"/>
  <c r="D499" i="18"/>
  <c r="D498" i="18"/>
  <c r="D497" i="18"/>
  <c r="D468" i="18"/>
  <c r="D467" i="18"/>
  <c r="D466" i="18"/>
  <c r="D465" i="18"/>
  <c r="D245" i="18"/>
  <c r="D244" i="18"/>
  <c r="D243" i="18"/>
  <c r="D242" i="18"/>
  <c r="D228" i="18"/>
  <c r="D227" i="18"/>
  <c r="D226" i="18"/>
  <c r="D225" i="18"/>
  <c r="D58" i="18"/>
  <c r="D57" i="18"/>
  <c r="D56" i="18"/>
  <c r="D55" i="18"/>
  <c r="D33" i="18"/>
  <c r="D32" i="18"/>
  <c r="D31" i="18"/>
  <c r="D30" i="18"/>
  <c r="D2210" i="18"/>
  <c r="D2209" i="18"/>
  <c r="D2208" i="18"/>
  <c r="D2207" i="18"/>
  <c r="D1412" i="18"/>
  <c r="D1411" i="18"/>
  <c r="D1410" i="18"/>
  <c r="D1409" i="18"/>
  <c r="D784" i="18"/>
  <c r="D783" i="18"/>
  <c r="D782" i="18"/>
  <c r="D781" i="18"/>
  <c r="D2409" i="18"/>
  <c r="D2408" i="18"/>
  <c r="D2407" i="18"/>
  <c r="D2118" i="18"/>
  <c r="D2117" i="18"/>
  <c r="D2116" i="18"/>
  <c r="D1394" i="18"/>
  <c r="D1393" i="18"/>
  <c r="D1392" i="18"/>
  <c r="D1391" i="18"/>
  <c r="D1390" i="18"/>
  <c r="D1389" i="18"/>
  <c r="D1388" i="18"/>
  <c r="D291" i="18"/>
  <c r="D290" i="18"/>
  <c r="D289" i="18"/>
  <c r="D53" i="18"/>
  <c r="D52" i="18"/>
  <c r="D51" i="18"/>
  <c r="D1788" i="18"/>
  <c r="D1787" i="18"/>
  <c r="D1786" i="18"/>
  <c r="D1502" i="18"/>
  <c r="D1501" i="18"/>
  <c r="D1500" i="18"/>
  <c r="D1346" i="18"/>
  <c r="D1345" i="18"/>
  <c r="D1344" i="18"/>
  <c r="D1342" i="18"/>
  <c r="D1341" i="18"/>
  <c r="D1237" i="18"/>
  <c r="D976" i="18"/>
  <c r="D975" i="18"/>
  <c r="D974" i="18"/>
  <c r="D1315" i="18"/>
  <c r="D1314" i="18"/>
  <c r="D1313" i="18"/>
  <c r="D1312" i="18"/>
  <c r="D1215" i="18"/>
  <c r="D1214" i="18"/>
  <c r="D1213" i="18"/>
  <c r="D1212" i="18"/>
  <c r="D1286" i="18"/>
  <c r="D1285" i="18"/>
  <c r="D1282" i="18"/>
  <c r="D1185" i="18"/>
  <c r="D1184" i="18"/>
  <c r="D1130" i="18"/>
  <c r="D1129" i="18"/>
  <c r="D111" i="18"/>
  <c r="D110" i="18"/>
  <c r="D2244" i="18"/>
  <c r="D2243" i="18"/>
  <c r="D2242" i="18"/>
  <c r="D2241" i="18"/>
  <c r="D1622" i="18"/>
  <c r="D1621" i="18"/>
  <c r="D1620" i="18"/>
  <c r="D1619" i="18"/>
  <c r="D1262" i="18"/>
  <c r="D691" i="18"/>
  <c r="D1241" i="18"/>
  <c r="D1240" i="18"/>
  <c r="D1239" i="18"/>
  <c r="D1238" i="18"/>
  <c r="D2189" i="18"/>
  <c r="D2188" i="18"/>
  <c r="D2187" i="18"/>
  <c r="D2186" i="18"/>
  <c r="D2003" i="18"/>
  <c r="D2002" i="18"/>
  <c r="D2001" i="18"/>
  <c r="D2000" i="18"/>
  <c r="D1920" i="18"/>
  <c r="D1919" i="18"/>
  <c r="D1918" i="18"/>
  <c r="D1917" i="18"/>
  <c r="D1792" i="18"/>
  <c r="D1791" i="18"/>
  <c r="D1790" i="18"/>
  <c r="D1789" i="18"/>
  <c r="D1774" i="18"/>
  <c r="D1773" i="18"/>
  <c r="D1772" i="18"/>
  <c r="D1439" i="18"/>
  <c r="D1438" i="18"/>
  <c r="D1437" i="18"/>
  <c r="D1436" i="18"/>
  <c r="D1290" i="18"/>
  <c r="D1289" i="18"/>
  <c r="D1288" i="18"/>
  <c r="D1287" i="18"/>
  <c r="D1233" i="18"/>
  <c r="D1232" i="18"/>
  <c r="D1231" i="18"/>
  <c r="D1230" i="18"/>
  <c r="D1086" i="18"/>
  <c r="D1085" i="18"/>
  <c r="D1084" i="18"/>
  <c r="D1083" i="18"/>
  <c r="D657" i="18"/>
  <c r="D656" i="18"/>
  <c r="D655" i="18"/>
  <c r="D463" i="18"/>
  <c r="D462" i="18"/>
  <c r="D461" i="18"/>
  <c r="D178" i="18"/>
  <c r="D177" i="18"/>
  <c r="D176" i="18"/>
  <c r="D1206" i="18"/>
  <c r="D1205" i="18"/>
  <c r="D1204" i="18"/>
  <c r="D1202" i="18"/>
  <c r="D1201" i="18"/>
  <c r="D1200" i="18"/>
  <c r="D1199" i="18"/>
  <c r="D2356" i="18"/>
  <c r="D2355" i="18"/>
  <c r="D2354" i="18"/>
  <c r="D2336" i="18"/>
  <c r="D2326" i="18"/>
  <c r="D2325" i="18"/>
  <c r="D2324" i="18"/>
  <c r="D2321" i="18"/>
  <c r="D2320" i="18"/>
  <c r="D2319" i="18"/>
  <c r="D2295" i="18"/>
  <c r="D2294" i="18"/>
  <c r="D2194" i="18"/>
  <c r="D2193" i="18"/>
  <c r="D2192" i="18"/>
  <c r="D2180" i="18"/>
  <c r="D2110" i="18"/>
  <c r="D2109" i="18"/>
  <c r="D2108" i="18"/>
  <c r="D2100" i="18"/>
  <c r="D2099" i="18"/>
  <c r="D2098" i="18"/>
  <c r="D2052" i="18"/>
  <c r="D2051" i="18"/>
  <c r="D2050" i="18"/>
  <c r="D2047" i="18"/>
  <c r="D2046" i="18"/>
  <c r="D2045" i="18"/>
  <c r="D1981" i="18"/>
  <c r="D1980" i="18"/>
  <c r="D1979" i="18"/>
  <c r="D1978" i="18"/>
  <c r="D1972" i="18"/>
  <c r="D1971" i="18"/>
  <c r="D1970" i="18"/>
  <c r="D1959" i="18"/>
  <c r="D1958" i="18"/>
  <c r="D1957" i="18"/>
  <c r="D1904" i="18"/>
  <c r="D1903" i="18"/>
  <c r="D1902" i="18"/>
  <c r="D1853" i="18"/>
  <c r="D1852" i="18"/>
  <c r="D1851" i="18"/>
  <c r="D1844" i="18"/>
  <c r="D1843" i="18"/>
  <c r="D1842" i="18"/>
  <c r="D1839" i="18"/>
  <c r="D1838" i="18"/>
  <c r="D1837" i="18"/>
  <c r="D1836" i="18"/>
  <c r="D1765" i="18"/>
  <c r="D1764" i="18"/>
  <c r="D1763" i="18"/>
  <c r="D1760" i="18"/>
  <c r="D1692" i="18"/>
  <c r="D1691" i="18"/>
  <c r="D1690" i="18"/>
  <c r="D1669" i="18"/>
  <c r="D1668" i="18"/>
  <c r="D1667" i="18"/>
  <c r="D1549" i="18"/>
  <c r="D1548" i="18"/>
  <c r="D1547" i="18"/>
  <c r="D1539" i="18"/>
  <c r="D1538" i="18"/>
  <c r="D1537" i="18"/>
  <c r="D1521" i="18"/>
  <c r="D1519" i="18"/>
  <c r="D1435" i="18"/>
  <c r="D1434" i="18"/>
  <c r="D1433" i="18"/>
  <c r="D1351" i="18"/>
  <c r="D1320" i="18"/>
  <c r="D1319" i="18"/>
  <c r="D1318" i="18"/>
  <c r="D1211" i="18"/>
  <c r="D1210" i="18"/>
  <c r="D1209" i="18"/>
  <c r="D1181" i="18"/>
  <c r="D1180" i="18"/>
  <c r="D1179" i="18"/>
  <c r="D1178" i="18"/>
  <c r="D1176" i="18"/>
  <c r="D1175" i="18"/>
  <c r="D1174" i="18"/>
  <c r="D1153" i="18"/>
  <c r="D1152" i="18"/>
  <c r="D1151" i="18"/>
  <c r="D1144" i="18"/>
  <c r="D1143" i="18"/>
  <c r="D1142" i="18"/>
  <c r="D1099" i="18"/>
  <c r="D1098" i="18"/>
  <c r="D1077" i="18"/>
  <c r="D1076" i="18"/>
  <c r="D1075" i="18"/>
  <c r="D1030" i="18"/>
  <c r="D1010" i="18"/>
  <c r="D990" i="18"/>
  <c r="D989" i="18"/>
  <c r="D988" i="18"/>
  <c r="D948" i="18"/>
  <c r="D930" i="18"/>
  <c r="D929" i="18"/>
  <c r="D928" i="18"/>
  <c r="D822" i="18"/>
  <c r="D821" i="18"/>
  <c r="D820" i="18"/>
  <c r="D819" i="18"/>
  <c r="D763" i="18"/>
  <c r="D762" i="18"/>
  <c r="D761" i="18"/>
  <c r="D758" i="18"/>
  <c r="D757" i="18"/>
  <c r="D756" i="18"/>
  <c r="D749" i="18"/>
  <c r="D748" i="18"/>
  <c r="D747" i="18"/>
  <c r="D613" i="18"/>
  <c r="D612" i="18"/>
  <c r="D611" i="18"/>
  <c r="D572" i="18"/>
  <c r="D571" i="18"/>
  <c r="D570" i="18"/>
  <c r="D567" i="18"/>
  <c r="D566" i="18"/>
  <c r="D565" i="18"/>
  <c r="D546" i="18"/>
  <c r="D545" i="18"/>
  <c r="D544" i="18"/>
  <c r="D491" i="18"/>
  <c r="D485" i="18"/>
  <c r="D483" i="18"/>
  <c r="D374" i="18"/>
  <c r="D341" i="18"/>
  <c r="D340" i="18"/>
  <c r="D339" i="18"/>
  <c r="D338" i="18"/>
  <c r="D327" i="18"/>
  <c r="D326" i="18"/>
  <c r="D325" i="18"/>
  <c r="D263" i="18"/>
  <c r="D262" i="18"/>
  <c r="D261" i="18"/>
  <c r="D260" i="18"/>
  <c r="D250" i="18"/>
  <c r="D249" i="18"/>
  <c r="D248" i="18"/>
  <c r="D247" i="18"/>
  <c r="D191" i="18"/>
  <c r="D190" i="18"/>
  <c r="D189" i="18"/>
  <c r="D188" i="18"/>
  <c r="D170" i="18"/>
  <c r="D169" i="18"/>
  <c r="D168" i="18"/>
  <c r="D167" i="18"/>
  <c r="D165" i="18"/>
  <c r="D164" i="18"/>
  <c r="D163" i="18"/>
  <c r="D162" i="18"/>
  <c r="D160" i="18"/>
  <c r="D159" i="18"/>
  <c r="D158" i="18"/>
  <c r="D157" i="18"/>
  <c r="D140" i="18"/>
  <c r="D139" i="18"/>
  <c r="D138" i="18"/>
  <c r="D137" i="18"/>
  <c r="D121" i="18"/>
  <c r="D120" i="18"/>
  <c r="D119" i="18"/>
  <c r="D118" i="18"/>
  <c r="D94" i="18"/>
  <c r="D93" i="18"/>
  <c r="D92" i="18"/>
  <c r="D91" i="18"/>
  <c r="D81" i="18"/>
  <c r="D28" i="18"/>
  <c r="D27" i="18"/>
  <c r="D26" i="18"/>
  <c r="D25" i="18"/>
  <c r="D11" i="18"/>
  <c r="D10" i="18"/>
  <c r="D9" i="18"/>
  <c r="D8" i="18"/>
  <c r="D1072" i="18"/>
  <c r="D382" i="18"/>
  <c r="D381" i="18"/>
  <c r="D380" i="18"/>
  <c r="D980" i="18"/>
  <c r="D125" i="18"/>
  <c r="D2304" i="18"/>
  <c r="D2303" i="18"/>
  <c r="D2302" i="18"/>
  <c r="D2157" i="18"/>
  <c r="D2156" i="18"/>
  <c r="D2155" i="18"/>
  <c r="D1259" i="18"/>
  <c r="D972" i="18"/>
  <c r="D971" i="18"/>
  <c r="D970" i="18"/>
  <c r="D536" i="18"/>
  <c r="D535" i="18"/>
  <c r="D534" i="18"/>
  <c r="D135" i="18"/>
  <c r="D99" i="18"/>
  <c r="D98" i="18"/>
  <c r="D97" i="18"/>
  <c r="D934" i="18"/>
  <c r="D933" i="18"/>
  <c r="D932" i="18"/>
  <c r="D931" i="18"/>
  <c r="D204" i="18"/>
  <c r="D203" i="18"/>
  <c r="D202" i="18"/>
  <c r="D201" i="18"/>
  <c r="D2346" i="18"/>
  <c r="D2345" i="18"/>
  <c r="D2344" i="18"/>
  <c r="D910" i="18"/>
  <c r="D909" i="18"/>
  <c r="D900" i="18"/>
  <c r="D899" i="18"/>
  <c r="D898" i="18"/>
  <c r="D872" i="18"/>
  <c r="D599" i="18"/>
  <c r="D598" i="18"/>
  <c r="D597" i="18"/>
  <c r="D287" i="18"/>
  <c r="D272" i="18"/>
  <c r="D271" i="18"/>
  <c r="D270" i="18"/>
  <c r="D269" i="18"/>
  <c r="D223" i="18"/>
  <c r="D222" i="18"/>
  <c r="D221" i="18"/>
  <c r="D220" i="18"/>
  <c r="D880" i="18"/>
  <c r="D879" i="18"/>
  <c r="D878" i="18"/>
  <c r="D877" i="18"/>
  <c r="D701" i="18"/>
  <c r="D649" i="18"/>
  <c r="D648" i="18"/>
  <c r="D647" i="18"/>
  <c r="D646" i="18"/>
  <c r="D85" i="18"/>
  <c r="D84" i="18"/>
  <c r="D83" i="18"/>
  <c r="D82" i="18"/>
  <c r="D2373" i="18"/>
  <c r="D2372" i="18"/>
  <c r="D2371" i="18"/>
  <c r="D2370" i="18"/>
  <c r="D1489" i="18"/>
  <c r="D1488" i="18"/>
  <c r="D1487" i="18"/>
  <c r="D1486" i="18"/>
  <c r="D767" i="18"/>
  <c r="D766" i="18"/>
  <c r="D765" i="18"/>
  <c r="D764" i="18"/>
  <c r="D1932" i="18"/>
  <c r="D1701" i="18"/>
  <c r="D1700" i="18"/>
  <c r="D1699" i="18"/>
  <c r="D1543" i="18"/>
  <c r="D1542" i="18"/>
  <c r="D967" i="18"/>
  <c r="D893" i="18"/>
  <c r="D729" i="18"/>
  <c r="D728" i="18"/>
  <c r="D727" i="18"/>
  <c r="D724" i="18"/>
  <c r="D723" i="18"/>
  <c r="D722" i="18"/>
  <c r="D679" i="18"/>
  <c r="D401" i="18"/>
  <c r="D400" i="18"/>
  <c r="D399" i="18"/>
  <c r="D391" i="18"/>
  <c r="D390" i="18"/>
  <c r="D389" i="18"/>
  <c r="D2105" i="18"/>
  <c r="D1602" i="18"/>
  <c r="D1601" i="18"/>
  <c r="D1600" i="18"/>
  <c r="D1599" i="18"/>
  <c r="D1598" i="18"/>
  <c r="D608" i="18"/>
  <c r="D607" i="18"/>
  <c r="D606" i="18"/>
  <c r="D605" i="18"/>
  <c r="D604" i="18"/>
  <c r="D527" i="18"/>
  <c r="D526" i="18"/>
  <c r="D525" i="18"/>
  <c r="D524" i="18"/>
  <c r="D2299" i="18"/>
  <c r="D2298" i="18"/>
  <c r="D1924" i="18"/>
  <c r="D1923" i="18"/>
  <c r="D1922" i="18"/>
  <c r="D1921" i="18"/>
  <c r="D1916" i="18"/>
  <c r="D1915" i="18"/>
  <c r="D1914" i="18"/>
  <c r="D1710" i="18"/>
  <c r="D1709" i="18"/>
  <c r="D1708" i="18"/>
  <c r="D1606" i="18"/>
  <c r="D1605" i="18"/>
  <c r="D1604" i="18"/>
  <c r="D1603" i="18"/>
  <c r="D1587" i="18"/>
  <c r="D1586" i="18"/>
  <c r="D1585" i="18"/>
  <c r="D1584" i="18"/>
  <c r="D1579" i="18"/>
  <c r="D1578" i="18"/>
  <c r="D1577" i="18"/>
  <c r="D1485" i="18"/>
  <c r="D1484" i="18"/>
  <c r="D1483" i="18"/>
  <c r="D1482" i="18"/>
  <c r="D1451" i="18"/>
  <c r="D1450" i="18"/>
  <c r="D1449" i="18"/>
  <c r="D1360" i="18"/>
  <c r="D1359" i="18"/>
  <c r="D1358" i="18"/>
  <c r="D1357" i="18"/>
  <c r="D1245" i="18"/>
  <c r="D1244" i="18"/>
  <c r="D1034" i="18"/>
  <c r="D1033" i="18"/>
  <c r="D1032" i="18"/>
  <c r="D1031" i="18"/>
  <c r="D839" i="18"/>
  <c r="D838" i="18"/>
  <c r="D837" i="18"/>
  <c r="D603" i="18"/>
  <c r="D602" i="18"/>
  <c r="D601" i="18"/>
  <c r="D600" i="18"/>
  <c r="D513" i="18"/>
  <c r="D512" i="18"/>
  <c r="D511" i="18"/>
  <c r="D441" i="18"/>
  <c r="D440" i="18"/>
  <c r="D439" i="18"/>
  <c r="D437" i="18"/>
  <c r="D436" i="18"/>
  <c r="D435" i="18"/>
  <c r="D434" i="18"/>
  <c r="D378" i="18"/>
  <c r="D377" i="18"/>
  <c r="D376" i="18"/>
  <c r="D232" i="18"/>
  <c r="D231" i="18"/>
  <c r="D230" i="18"/>
  <c r="D229" i="18"/>
  <c r="D70" i="18"/>
  <c r="D69" i="18"/>
  <c r="D68" i="18"/>
  <c r="D423" i="18"/>
  <c r="D422" i="18"/>
  <c r="D421" i="18"/>
  <c r="D420" i="18"/>
  <c r="D267" i="18"/>
  <c r="D266" i="18"/>
  <c r="D265" i="18"/>
  <c r="D264" i="18"/>
  <c r="D1534" i="18"/>
  <c r="D1533" i="18"/>
  <c r="D1531" i="18"/>
  <c r="D1493" i="18"/>
  <c r="D1492" i="18"/>
  <c r="D1491" i="18"/>
  <c r="D1490" i="18"/>
  <c r="D792" i="18"/>
  <c r="D791" i="18"/>
  <c r="D790" i="18"/>
  <c r="D789" i="18"/>
  <c r="D345" i="18"/>
  <c r="D344" i="18"/>
  <c r="D343" i="18"/>
  <c r="D258" i="18"/>
  <c r="D257" i="18"/>
  <c r="D198" i="18"/>
  <c r="D197" i="18"/>
  <c r="D2152" i="18"/>
  <c r="D2151" i="18"/>
  <c r="D2150" i="18"/>
  <c r="D2149" i="18"/>
  <c r="D1618" i="18"/>
  <c r="D957" i="18"/>
  <c r="D956" i="18"/>
  <c r="D955" i="18"/>
  <c r="D954" i="18"/>
  <c r="D49" i="18"/>
  <c r="D37" i="18"/>
  <c r="D36" i="18"/>
  <c r="D35" i="18"/>
  <c r="D34" i="18"/>
  <c r="D2248" i="18"/>
  <c r="D2247" i="18"/>
  <c r="D2246" i="18"/>
  <c r="D2245" i="18"/>
  <c r="D1884" i="18"/>
  <c r="D1883" i="18"/>
  <c r="D1882" i="18"/>
  <c r="D1881" i="18"/>
  <c r="D1610" i="18"/>
  <c r="D1609" i="18"/>
  <c r="D1608" i="18"/>
  <c r="D1607" i="18"/>
  <c r="D1575" i="18"/>
  <c r="D1574" i="18"/>
  <c r="D1447" i="18"/>
  <c r="D1446" i="18"/>
  <c r="D1445" i="18"/>
  <c r="D1416" i="18"/>
  <c r="D1415" i="18"/>
  <c r="D1414" i="18"/>
  <c r="D1413" i="18"/>
  <c r="D1126" i="18"/>
  <c r="D1125" i="18"/>
  <c r="D1124" i="18"/>
  <c r="D1123" i="18"/>
  <c r="D826" i="18"/>
  <c r="D825" i="18"/>
  <c r="D824" i="18"/>
  <c r="D719" i="18"/>
  <c r="D718" i="18"/>
  <c r="D717" i="18"/>
  <c r="D716" i="18"/>
  <c r="D627" i="18"/>
  <c r="D626" i="18"/>
  <c r="D625" i="18"/>
  <c r="D575" i="18"/>
  <c r="D574" i="18"/>
  <c r="D186" i="18"/>
  <c r="D185" i="18"/>
  <c r="D184" i="18"/>
  <c r="D23" i="18"/>
  <c r="D19" i="18"/>
  <c r="D18" i="18"/>
  <c r="D17" i="18"/>
  <c r="D15" i="18"/>
  <c r="D13" i="18"/>
  <c r="C2" i="16" l="1"/>
  <c r="C3" i="16"/>
  <c r="C4" i="16"/>
  <c r="H2" i="16"/>
  <c r="H3" i="16"/>
  <c r="H4" i="16"/>
  <c r="B5" i="16"/>
  <c r="C5" i="16" s="1"/>
  <c r="H5" i="16"/>
  <c r="C6" i="16"/>
  <c r="H6" i="16"/>
  <c r="C7" i="16"/>
  <c r="H7" i="16"/>
  <c r="C8" i="16"/>
  <c r="H8" i="16"/>
  <c r="C9" i="16"/>
  <c r="H9" i="16"/>
  <c r="C10" i="16"/>
  <c r="H10" i="16"/>
  <c r="C11" i="16"/>
  <c r="H11" i="16"/>
  <c r="B12" i="16"/>
  <c r="C12" i="16" s="1"/>
  <c r="H12" i="16"/>
  <c r="C13" i="16"/>
  <c r="H13" i="16"/>
  <c r="C14" i="16"/>
  <c r="H14" i="16"/>
  <c r="C15" i="16"/>
  <c r="H15" i="16"/>
  <c r="C16" i="16"/>
  <c r="H16" i="16"/>
  <c r="C17" i="16"/>
  <c r="H17" i="16"/>
  <c r="C18" i="16"/>
  <c r="H18" i="16"/>
  <c r="C19" i="16"/>
  <c r="H19" i="16"/>
  <c r="C20" i="16"/>
  <c r="H20" i="16"/>
  <c r="C21" i="16"/>
  <c r="H21" i="16"/>
  <c r="C22" i="16"/>
  <c r="H22" i="16"/>
  <c r="C23" i="16"/>
  <c r="H23" i="16"/>
  <c r="C24" i="16"/>
  <c r="H24" i="16"/>
  <c r="C25" i="16"/>
  <c r="H25" i="16"/>
  <c r="C26" i="16"/>
  <c r="H26" i="16"/>
  <c r="C27" i="16"/>
  <c r="H27" i="16"/>
  <c r="C28" i="16"/>
  <c r="H28" i="16"/>
  <c r="C29" i="16"/>
  <c r="H29" i="16"/>
  <c r="C30" i="16"/>
  <c r="H30" i="16"/>
  <c r="C31" i="16"/>
  <c r="H31" i="16"/>
  <c r="C32" i="16"/>
  <c r="H32" i="16"/>
  <c r="C33" i="16"/>
  <c r="H33" i="16"/>
  <c r="C34" i="16"/>
  <c r="H34" i="16"/>
  <c r="C35" i="16"/>
  <c r="H35" i="16"/>
  <c r="C36" i="16"/>
  <c r="H36" i="16"/>
  <c r="C37" i="16"/>
  <c r="H37" i="16"/>
  <c r="C38" i="16"/>
  <c r="H38" i="16"/>
  <c r="C39" i="16"/>
  <c r="H39" i="16"/>
  <c r="C40" i="16"/>
  <c r="H40" i="16"/>
  <c r="C41" i="16"/>
  <c r="H41" i="16"/>
  <c r="C42" i="16"/>
  <c r="H42" i="16"/>
  <c r="C43" i="16"/>
  <c r="H43" i="16"/>
  <c r="C44" i="16"/>
  <c r="H44" i="16"/>
  <c r="C45" i="16"/>
  <c r="H45" i="16"/>
  <c r="C46" i="16"/>
  <c r="H46" i="16"/>
  <c r="C47" i="16"/>
  <c r="H47" i="16"/>
  <c r="C48" i="16"/>
  <c r="H48" i="16"/>
  <c r="C49" i="16"/>
  <c r="H49" i="16"/>
  <c r="C50" i="16"/>
  <c r="H50" i="16"/>
  <c r="C51" i="16"/>
  <c r="H51" i="16"/>
  <c r="C52" i="16"/>
  <c r="H52" i="16"/>
  <c r="C53" i="16"/>
  <c r="H53" i="16"/>
  <c r="C54" i="16"/>
  <c r="H54" i="16"/>
  <c r="C55" i="16"/>
  <c r="H55" i="16"/>
  <c r="C56" i="16"/>
  <c r="H56" i="16"/>
  <c r="C57" i="16"/>
  <c r="H57" i="16"/>
  <c r="B58" i="16"/>
  <c r="C58" i="16" s="1"/>
  <c r="H58" i="16"/>
  <c r="C59" i="16"/>
  <c r="H59" i="16"/>
  <c r="B60" i="16"/>
  <c r="C60" i="16" s="1"/>
  <c r="H60" i="16"/>
  <c r="C61" i="16"/>
  <c r="H61" i="16"/>
  <c r="C62" i="16"/>
  <c r="H62" i="16"/>
  <c r="C63" i="16"/>
  <c r="H63" i="16"/>
  <c r="C64" i="16"/>
  <c r="H64" i="16"/>
  <c r="C65" i="16"/>
  <c r="H65" i="16"/>
  <c r="C66" i="16"/>
  <c r="H66" i="16"/>
  <c r="C67" i="16"/>
  <c r="H67" i="16"/>
  <c r="C68" i="16"/>
  <c r="H68" i="16"/>
  <c r="C69" i="16"/>
  <c r="H69" i="16"/>
  <c r="C70" i="16"/>
  <c r="H70" i="16"/>
  <c r="C71" i="16"/>
  <c r="H71" i="16"/>
  <c r="C72" i="16"/>
  <c r="H72" i="16"/>
  <c r="C73" i="16"/>
  <c r="H73" i="16"/>
  <c r="C74" i="16"/>
  <c r="H74" i="16"/>
  <c r="C75" i="16"/>
  <c r="H75" i="16"/>
  <c r="C76" i="16"/>
  <c r="H76" i="16"/>
  <c r="C77" i="16"/>
  <c r="H77" i="16"/>
  <c r="C78" i="16"/>
  <c r="H78" i="16"/>
  <c r="C79" i="16"/>
  <c r="H79" i="16"/>
  <c r="C80" i="16"/>
  <c r="H80" i="16"/>
  <c r="C81" i="16"/>
  <c r="H81" i="16"/>
  <c r="C82" i="16"/>
  <c r="H82" i="16"/>
  <c r="C83" i="16"/>
  <c r="H83" i="16"/>
  <c r="C84" i="16"/>
  <c r="H84" i="16"/>
  <c r="C85" i="16"/>
  <c r="H85" i="16"/>
  <c r="C86" i="16"/>
  <c r="H86" i="16"/>
  <c r="C87" i="16"/>
  <c r="H87" i="16"/>
  <c r="C88" i="16"/>
  <c r="H88" i="16"/>
  <c r="C89" i="16"/>
  <c r="H89" i="16"/>
  <c r="C90" i="16"/>
  <c r="H90" i="16"/>
  <c r="C91" i="16"/>
  <c r="H91" i="16"/>
  <c r="C92" i="16"/>
  <c r="H92" i="16"/>
  <c r="C93" i="16"/>
  <c r="H93" i="16"/>
  <c r="B94" i="16"/>
  <c r="C94" i="16" s="1"/>
  <c r="H94" i="16"/>
  <c r="C95" i="16"/>
  <c r="H95" i="16"/>
  <c r="C96" i="16"/>
  <c r="H96" i="16"/>
  <c r="C97" i="16"/>
  <c r="H97" i="16"/>
  <c r="B98" i="16"/>
  <c r="C98" i="16" s="1"/>
  <c r="H98" i="16"/>
  <c r="C99" i="16"/>
  <c r="H99" i="16"/>
  <c r="C100" i="16"/>
  <c r="H100" i="16"/>
  <c r="C101" i="16"/>
  <c r="H101" i="16"/>
  <c r="C102" i="16"/>
  <c r="H102" i="16"/>
  <c r="C103" i="16"/>
  <c r="H103" i="16"/>
  <c r="C104" i="16"/>
  <c r="H104" i="16"/>
  <c r="C105" i="16"/>
  <c r="H105" i="16"/>
  <c r="C106" i="16"/>
  <c r="H106" i="16"/>
  <c r="C107" i="16"/>
  <c r="H107" i="16"/>
  <c r="C108" i="16"/>
  <c r="H108" i="16"/>
  <c r="C109" i="16"/>
  <c r="H109" i="16"/>
  <c r="C110" i="16"/>
  <c r="H110" i="16"/>
  <c r="C111" i="16"/>
  <c r="H111" i="16"/>
  <c r="C112" i="16"/>
  <c r="H112" i="16"/>
  <c r="C113" i="16"/>
  <c r="H113" i="16"/>
  <c r="C114" i="16"/>
  <c r="H114" i="16"/>
  <c r="C115" i="16"/>
  <c r="H115" i="16"/>
  <c r="C116" i="16"/>
  <c r="H116" i="16"/>
  <c r="B117" i="16"/>
  <c r="C117" i="16" s="1"/>
  <c r="H117" i="16"/>
  <c r="C118" i="16"/>
  <c r="H118" i="16"/>
  <c r="C119" i="16"/>
  <c r="H119" i="16"/>
  <c r="C120" i="16"/>
  <c r="H120" i="16"/>
  <c r="C121" i="16"/>
  <c r="H121" i="16"/>
  <c r="C122" i="16"/>
  <c r="H122" i="16"/>
  <c r="C123" i="16"/>
  <c r="H123" i="16"/>
  <c r="C124" i="16"/>
  <c r="H124" i="16"/>
  <c r="C125" i="16"/>
  <c r="H125" i="16"/>
  <c r="C126" i="16"/>
  <c r="H126" i="16"/>
  <c r="C127" i="16"/>
  <c r="H127" i="16"/>
  <c r="C128" i="16"/>
  <c r="H128" i="16"/>
  <c r="C129" i="16"/>
  <c r="H129" i="16"/>
  <c r="C130" i="16"/>
  <c r="H130" i="16"/>
  <c r="C131" i="16"/>
  <c r="H131" i="16"/>
  <c r="C132" i="16"/>
  <c r="H132" i="16"/>
  <c r="C133" i="16"/>
  <c r="H133" i="16"/>
  <c r="C134" i="16"/>
  <c r="H134" i="16"/>
  <c r="B135" i="16"/>
  <c r="C135" i="16" s="1"/>
  <c r="H135" i="16"/>
  <c r="C136" i="16"/>
  <c r="H136" i="16"/>
  <c r="C137" i="16"/>
  <c r="H137" i="16"/>
  <c r="C138" i="16"/>
  <c r="H138" i="16"/>
  <c r="C139" i="16"/>
  <c r="H139" i="16"/>
  <c r="C140" i="16"/>
  <c r="H140" i="16"/>
  <c r="C141" i="16"/>
  <c r="H141" i="16"/>
  <c r="C142" i="16"/>
  <c r="H142" i="16"/>
  <c r="C143" i="16"/>
  <c r="H143" i="16"/>
  <c r="C144" i="16"/>
  <c r="H144" i="16"/>
  <c r="C145" i="16"/>
  <c r="H145" i="16"/>
  <c r="C146" i="16"/>
  <c r="H146" i="16"/>
  <c r="C147" i="16"/>
  <c r="H147" i="16"/>
  <c r="C148" i="16"/>
  <c r="H148" i="16"/>
  <c r="C149" i="16"/>
  <c r="H149" i="16"/>
  <c r="C150" i="16"/>
  <c r="H150" i="16"/>
  <c r="C151" i="16"/>
  <c r="H151" i="16"/>
  <c r="C152" i="16"/>
  <c r="H152" i="16"/>
  <c r="C153" i="16"/>
  <c r="H153" i="16"/>
  <c r="C154" i="16"/>
  <c r="H154" i="16"/>
  <c r="C155" i="16"/>
  <c r="H155" i="16"/>
  <c r="C156" i="16"/>
  <c r="H156" i="16"/>
  <c r="C157" i="16"/>
  <c r="H157" i="16"/>
  <c r="C158" i="16"/>
  <c r="H158" i="16"/>
  <c r="C159" i="16"/>
  <c r="H159" i="16"/>
  <c r="C160" i="16"/>
  <c r="H160" i="16"/>
  <c r="C161" i="16"/>
  <c r="H161" i="16"/>
  <c r="B162" i="16"/>
  <c r="C162" i="16" s="1"/>
  <c r="H162" i="16"/>
  <c r="C163" i="16"/>
  <c r="H163" i="16"/>
  <c r="C164" i="16"/>
  <c r="H164" i="16"/>
  <c r="C165" i="16"/>
  <c r="H165" i="16"/>
  <c r="C166" i="16"/>
  <c r="H166" i="16"/>
  <c r="C167" i="16"/>
  <c r="H167" i="16"/>
  <c r="C168" i="16"/>
  <c r="H168" i="16"/>
  <c r="C169" i="16"/>
  <c r="H169" i="16"/>
  <c r="B170" i="16"/>
  <c r="C170" i="16" s="1"/>
  <c r="H170" i="16"/>
  <c r="C171" i="16"/>
  <c r="H171" i="16"/>
  <c r="C172" i="16"/>
  <c r="H172" i="16"/>
  <c r="C173" i="16"/>
  <c r="H173" i="16"/>
  <c r="C174" i="16"/>
  <c r="H174" i="16"/>
  <c r="C175" i="16"/>
  <c r="H175" i="16"/>
  <c r="C176" i="16"/>
  <c r="H176" i="16"/>
  <c r="C177" i="16"/>
  <c r="H177" i="16"/>
  <c r="C178" i="16"/>
  <c r="H178" i="16"/>
  <c r="C179" i="16"/>
  <c r="H179" i="16"/>
  <c r="C180" i="16"/>
  <c r="H180" i="16"/>
  <c r="C181" i="16"/>
  <c r="H181" i="16"/>
  <c r="C182" i="16"/>
  <c r="H182" i="16"/>
  <c r="C183" i="16"/>
  <c r="H183" i="16"/>
  <c r="C184" i="16"/>
  <c r="H184" i="16"/>
  <c r="C185" i="16"/>
  <c r="H185" i="16"/>
  <c r="C186" i="16"/>
  <c r="H186" i="16"/>
  <c r="C187" i="16"/>
  <c r="H187" i="16"/>
  <c r="C188" i="16"/>
  <c r="H188" i="16"/>
  <c r="C189" i="16"/>
  <c r="H189" i="16"/>
  <c r="C190" i="16"/>
  <c r="H190" i="16"/>
  <c r="C191" i="16"/>
  <c r="H191" i="16"/>
  <c r="C192" i="16"/>
  <c r="H192" i="16"/>
  <c r="C193" i="16"/>
  <c r="H193" i="16"/>
  <c r="C194" i="16"/>
  <c r="H194" i="16"/>
  <c r="C195" i="16"/>
  <c r="H195" i="16"/>
  <c r="B196" i="16"/>
  <c r="C196" i="16" s="1"/>
  <c r="H196" i="16"/>
  <c r="C197" i="16"/>
  <c r="H197" i="16"/>
  <c r="C198" i="16"/>
  <c r="H198" i="16"/>
  <c r="C199" i="16"/>
  <c r="H199" i="16"/>
  <c r="C200" i="16"/>
  <c r="H200" i="16"/>
  <c r="C201" i="16"/>
  <c r="H201" i="16"/>
  <c r="B202" i="16"/>
  <c r="C202" i="16" s="1"/>
  <c r="H202" i="16"/>
  <c r="C203" i="16"/>
  <c r="H203" i="16"/>
  <c r="C204" i="16"/>
  <c r="H204" i="16"/>
  <c r="C205" i="16"/>
  <c r="H205" i="16"/>
  <c r="C206" i="16"/>
  <c r="H206" i="16"/>
  <c r="B207" i="16"/>
  <c r="C207" i="16" s="1"/>
  <c r="H207" i="16"/>
  <c r="C208" i="16"/>
  <c r="H208" i="16"/>
  <c r="C209" i="16"/>
  <c r="H209" i="16"/>
  <c r="C210" i="16"/>
  <c r="H210" i="16"/>
  <c r="C211" i="16"/>
  <c r="H211" i="16"/>
  <c r="C212" i="16"/>
  <c r="H212" i="16"/>
  <c r="C213" i="16"/>
  <c r="H213" i="16"/>
  <c r="C214" i="16"/>
  <c r="H214" i="16"/>
  <c r="B215" i="16"/>
  <c r="C215" i="16" s="1"/>
  <c r="H215" i="16"/>
  <c r="C216" i="16"/>
  <c r="H216" i="16"/>
  <c r="B217" i="16"/>
  <c r="C217" i="16" s="1"/>
  <c r="H217" i="16"/>
  <c r="C218" i="16"/>
  <c r="H218" i="16"/>
  <c r="C219" i="16"/>
  <c r="H219" i="16"/>
  <c r="C220" i="16"/>
  <c r="H220" i="16"/>
  <c r="C221" i="16"/>
  <c r="H221" i="16"/>
  <c r="C222" i="16"/>
  <c r="H222" i="16"/>
  <c r="C223" i="16"/>
  <c r="H223" i="16"/>
  <c r="C224" i="16"/>
  <c r="H224" i="16"/>
  <c r="C225" i="16"/>
  <c r="H225" i="16"/>
  <c r="C226" i="16"/>
  <c r="H226" i="16"/>
  <c r="C227" i="16"/>
  <c r="H227" i="16"/>
  <c r="C228" i="16"/>
  <c r="H228" i="16"/>
  <c r="C229" i="16"/>
  <c r="H229" i="16"/>
  <c r="C230" i="16"/>
  <c r="H230" i="16"/>
  <c r="C231" i="16"/>
  <c r="H231" i="16"/>
  <c r="C232" i="16"/>
  <c r="H232" i="16"/>
  <c r="B233" i="16"/>
  <c r="C233" i="16" s="1"/>
  <c r="H233" i="16"/>
  <c r="C234" i="16"/>
  <c r="H234" i="16"/>
  <c r="C235" i="16"/>
  <c r="H235" i="16"/>
  <c r="C236" i="16"/>
  <c r="H236" i="16"/>
  <c r="C237" i="16"/>
  <c r="H237" i="16"/>
  <c r="C238" i="16"/>
  <c r="H238" i="16"/>
  <c r="C239" i="16"/>
  <c r="H239" i="16"/>
  <c r="B240" i="16"/>
  <c r="C240" i="16" s="1"/>
  <c r="H240" i="16"/>
  <c r="C241" i="16"/>
  <c r="H241" i="16"/>
  <c r="C242" i="16"/>
  <c r="H242" i="16"/>
  <c r="C243" i="16"/>
  <c r="H243" i="16"/>
  <c r="C244" i="16"/>
  <c r="H244" i="16"/>
  <c r="C245" i="16"/>
  <c r="H245" i="16"/>
  <c r="C246" i="16"/>
  <c r="H246" i="16"/>
  <c r="C247" i="16"/>
  <c r="H247" i="16"/>
  <c r="C248" i="16"/>
  <c r="H248" i="16"/>
  <c r="C249" i="16"/>
  <c r="H249" i="16"/>
  <c r="C250" i="16"/>
  <c r="H250" i="16"/>
  <c r="C251" i="16"/>
  <c r="H251" i="16"/>
  <c r="C252" i="16"/>
  <c r="H252" i="16"/>
  <c r="C253" i="16"/>
  <c r="H253" i="16"/>
  <c r="C254" i="16"/>
  <c r="H254" i="16"/>
  <c r="C255" i="16"/>
  <c r="H255" i="16"/>
  <c r="C256" i="16"/>
  <c r="H256" i="16"/>
  <c r="C257" i="16"/>
  <c r="H257" i="16"/>
  <c r="C258" i="16"/>
  <c r="H258" i="16"/>
  <c r="C259" i="16"/>
  <c r="B260" i="16"/>
  <c r="C260" i="16" s="1"/>
  <c r="H260" i="16"/>
  <c r="C261" i="16"/>
  <c r="H261" i="16"/>
  <c r="C262" i="16"/>
  <c r="H262" i="16"/>
  <c r="C263" i="16"/>
  <c r="H263" i="16"/>
  <c r="C264" i="16"/>
  <c r="H264" i="16"/>
  <c r="C265" i="16"/>
  <c r="H265" i="16"/>
  <c r="B266" i="16"/>
  <c r="C266" i="16" s="1"/>
  <c r="H266" i="16"/>
  <c r="C267" i="16"/>
  <c r="H267" i="16"/>
  <c r="C268" i="16"/>
  <c r="H268" i="16"/>
  <c r="C269" i="16"/>
  <c r="H269" i="16"/>
  <c r="C270" i="16"/>
  <c r="H270" i="16"/>
  <c r="C271" i="16"/>
  <c r="H271" i="16"/>
  <c r="B272" i="16"/>
  <c r="C272" i="16" s="1"/>
  <c r="H272" i="16"/>
  <c r="C273" i="16"/>
  <c r="H273" i="16"/>
  <c r="B274" i="16"/>
  <c r="C274" i="16" s="1"/>
  <c r="H274" i="16"/>
  <c r="C275" i="16"/>
  <c r="H275" i="16"/>
  <c r="C276" i="16"/>
  <c r="H276" i="16"/>
  <c r="C277" i="16"/>
  <c r="H277" i="16"/>
  <c r="C278" i="16"/>
  <c r="H278" i="16"/>
  <c r="B279" i="16"/>
  <c r="C279" i="16" s="1"/>
  <c r="H279" i="16"/>
  <c r="C280" i="16"/>
  <c r="H280" i="16"/>
  <c r="C281" i="16"/>
  <c r="H281" i="16"/>
  <c r="C282" i="16"/>
  <c r="H282" i="16"/>
  <c r="C283" i="16"/>
  <c r="H283" i="16"/>
  <c r="B284" i="16"/>
  <c r="C284" i="16" s="1"/>
  <c r="H284" i="16"/>
  <c r="C285" i="16"/>
  <c r="H285" i="16"/>
  <c r="C286" i="16"/>
  <c r="H286" i="16"/>
  <c r="C287" i="16"/>
  <c r="H287" i="16"/>
  <c r="C288" i="16"/>
  <c r="H288" i="16"/>
  <c r="C289" i="16"/>
  <c r="H289" i="16"/>
  <c r="B290" i="16"/>
  <c r="C290" i="16" s="1"/>
  <c r="H290" i="16"/>
  <c r="B291" i="16"/>
  <c r="C291" i="16" s="1"/>
  <c r="H291" i="16"/>
  <c r="C292" i="16"/>
  <c r="H292" i="16"/>
  <c r="C293" i="16"/>
  <c r="H293" i="16"/>
  <c r="C294" i="16"/>
  <c r="H294" i="16"/>
  <c r="C295" i="16"/>
  <c r="H295" i="16"/>
  <c r="C296" i="16"/>
  <c r="H296" i="16"/>
  <c r="C297" i="16"/>
  <c r="H297" i="16"/>
  <c r="B298" i="16"/>
  <c r="C298" i="16" s="1"/>
  <c r="H298" i="16"/>
  <c r="C299" i="16"/>
  <c r="H299" i="16"/>
  <c r="C300" i="16"/>
  <c r="H300" i="16"/>
  <c r="C301" i="16"/>
  <c r="H301" i="16"/>
  <c r="C302" i="16"/>
  <c r="H302" i="16"/>
  <c r="C303" i="16"/>
  <c r="H303" i="16"/>
  <c r="C304" i="16"/>
  <c r="H304" i="16"/>
  <c r="C305" i="16"/>
  <c r="H305" i="16"/>
  <c r="C306" i="16"/>
  <c r="H306" i="16"/>
  <c r="C307" i="16"/>
  <c r="H307" i="16"/>
  <c r="C308" i="16"/>
  <c r="H308" i="16"/>
  <c r="B309" i="16"/>
  <c r="C309" i="16" s="1"/>
  <c r="H309" i="16"/>
  <c r="C310" i="16"/>
  <c r="H310" i="16"/>
  <c r="C311" i="16"/>
  <c r="H311" i="16"/>
  <c r="C312" i="16"/>
  <c r="H312" i="16"/>
  <c r="B313" i="16"/>
  <c r="C313" i="16" s="1"/>
  <c r="H313" i="16"/>
  <c r="C314" i="16"/>
  <c r="H314" i="16"/>
  <c r="C315" i="16"/>
  <c r="H315" i="16"/>
  <c r="C316" i="16"/>
  <c r="H316" i="16"/>
  <c r="C317" i="16"/>
  <c r="H317" i="16"/>
  <c r="C318" i="16"/>
  <c r="H318" i="16"/>
  <c r="C319" i="16"/>
  <c r="H319" i="16"/>
  <c r="C320" i="16"/>
  <c r="H320" i="16"/>
  <c r="C321" i="16"/>
  <c r="H321" i="16"/>
  <c r="C322" i="16"/>
  <c r="H322" i="16"/>
  <c r="C323" i="16"/>
  <c r="H323" i="16"/>
  <c r="C324" i="16"/>
  <c r="H324" i="16"/>
  <c r="C325" i="16"/>
  <c r="H325" i="16"/>
  <c r="C326" i="16"/>
  <c r="H326" i="16"/>
  <c r="B327" i="16"/>
  <c r="C327" i="16" s="1"/>
  <c r="H327" i="16"/>
  <c r="C328" i="16"/>
  <c r="H328" i="16"/>
  <c r="C329" i="16"/>
  <c r="H329" i="16"/>
  <c r="C330" i="16"/>
  <c r="H330" i="16"/>
  <c r="C331" i="16"/>
  <c r="H331" i="16"/>
  <c r="C332" i="16"/>
  <c r="H332" i="16"/>
  <c r="C333" i="16"/>
  <c r="H333" i="16"/>
  <c r="C334" i="16"/>
  <c r="H334" i="16"/>
  <c r="C335" i="16"/>
  <c r="H335" i="16"/>
  <c r="C336" i="16"/>
  <c r="H336" i="16"/>
  <c r="C337" i="16"/>
  <c r="H337" i="16"/>
  <c r="C338" i="16"/>
  <c r="H338" i="16"/>
  <c r="C339" i="16"/>
  <c r="H339" i="16"/>
  <c r="C340" i="16"/>
  <c r="H340" i="16"/>
  <c r="C341" i="16"/>
  <c r="H341" i="16"/>
  <c r="C342" i="16"/>
  <c r="H342" i="16"/>
  <c r="C343" i="16"/>
  <c r="H343" i="16"/>
  <c r="C344" i="16"/>
  <c r="H344" i="16"/>
  <c r="C345" i="16"/>
  <c r="H345" i="16"/>
  <c r="C346" i="16"/>
  <c r="H346" i="16"/>
  <c r="C347" i="16"/>
  <c r="H347" i="16"/>
  <c r="C348" i="16"/>
  <c r="H348" i="16"/>
  <c r="C349" i="16"/>
  <c r="H349" i="16"/>
  <c r="C350" i="16"/>
  <c r="H350" i="16"/>
  <c r="C351" i="16"/>
  <c r="H351" i="16"/>
  <c r="C352" i="16"/>
  <c r="H352" i="16"/>
  <c r="C353" i="16"/>
  <c r="H353" i="16"/>
  <c r="B354" i="16"/>
  <c r="C354" i="16" s="1"/>
  <c r="H354" i="16"/>
  <c r="C355" i="16"/>
  <c r="H355" i="16"/>
  <c r="C356" i="16"/>
  <c r="H356" i="16"/>
  <c r="C357" i="16"/>
  <c r="H357" i="16"/>
  <c r="B358" i="16"/>
  <c r="C358" i="16" s="1"/>
  <c r="H358" i="16"/>
  <c r="C359" i="16"/>
  <c r="H359" i="16"/>
  <c r="C360" i="16"/>
  <c r="H360" i="16"/>
  <c r="C361" i="16"/>
  <c r="H361" i="16"/>
  <c r="C362" i="16"/>
  <c r="H362" i="16"/>
  <c r="C363" i="16"/>
  <c r="H363" i="16"/>
  <c r="C364" i="16"/>
  <c r="H364" i="16"/>
  <c r="C365" i="16"/>
  <c r="H365" i="16"/>
  <c r="C366" i="16"/>
  <c r="H366" i="16"/>
  <c r="C367" i="16"/>
  <c r="H367" i="16"/>
  <c r="C368" i="16"/>
  <c r="H368" i="16"/>
  <c r="C369" i="16"/>
  <c r="H369" i="16"/>
  <c r="C370" i="16"/>
  <c r="H370" i="16"/>
  <c r="C371" i="16"/>
  <c r="H371" i="16"/>
  <c r="C372" i="16"/>
  <c r="H372" i="16"/>
  <c r="C373" i="16"/>
  <c r="H373" i="16"/>
  <c r="C374" i="16"/>
  <c r="H374" i="16"/>
  <c r="C375" i="16"/>
  <c r="H375" i="16"/>
  <c r="C376" i="16"/>
  <c r="H376" i="16"/>
  <c r="C377" i="16"/>
  <c r="H377" i="16"/>
  <c r="C378" i="16"/>
  <c r="H378" i="16"/>
  <c r="C379" i="16"/>
  <c r="H379" i="16"/>
  <c r="C380" i="16"/>
  <c r="H380" i="16"/>
  <c r="C381" i="16"/>
  <c r="H381" i="16"/>
  <c r="C382" i="16"/>
  <c r="H382" i="16"/>
  <c r="C383" i="16"/>
  <c r="H383" i="16"/>
  <c r="C384" i="16"/>
  <c r="H384" i="16"/>
  <c r="C385" i="16"/>
  <c r="H385" i="16"/>
  <c r="B386" i="16"/>
  <c r="C386" i="16" s="1"/>
  <c r="H386" i="16"/>
  <c r="C387" i="16"/>
  <c r="H387" i="16"/>
  <c r="C388" i="16"/>
  <c r="H388" i="16"/>
  <c r="C389" i="16"/>
  <c r="H389" i="16"/>
  <c r="C390" i="16"/>
  <c r="H390" i="16"/>
  <c r="C391" i="16"/>
  <c r="H391" i="16"/>
  <c r="C392" i="16"/>
  <c r="H392" i="16"/>
  <c r="C393" i="16"/>
  <c r="H393" i="16"/>
  <c r="C394" i="16"/>
  <c r="H394" i="16"/>
  <c r="B395" i="16"/>
  <c r="C395" i="16" s="1"/>
  <c r="H395" i="16"/>
  <c r="C396" i="16"/>
  <c r="H396" i="16"/>
  <c r="C397" i="16"/>
  <c r="H397" i="16"/>
  <c r="B398" i="16"/>
  <c r="C398" i="16" s="1"/>
  <c r="H398" i="16"/>
  <c r="C399" i="16"/>
  <c r="H399" i="16"/>
  <c r="B400" i="16"/>
  <c r="C400" i="16" s="1"/>
  <c r="H400" i="16"/>
  <c r="C401" i="16"/>
  <c r="H401" i="16"/>
  <c r="C402" i="16"/>
  <c r="H402" i="16"/>
  <c r="C403" i="16"/>
  <c r="H403" i="16"/>
  <c r="C404" i="16"/>
  <c r="H404" i="16"/>
  <c r="C405" i="16"/>
  <c r="H405" i="16"/>
  <c r="B406" i="16"/>
  <c r="C406" i="16" s="1"/>
  <c r="H406" i="16"/>
  <c r="C407" i="16"/>
  <c r="H407" i="16"/>
  <c r="C408" i="16"/>
  <c r="H408" i="16"/>
  <c r="C409" i="16"/>
  <c r="H409" i="16"/>
  <c r="C410" i="16"/>
  <c r="H410" i="16"/>
  <c r="C411" i="16"/>
  <c r="H411" i="16"/>
  <c r="C412" i="16"/>
  <c r="H412" i="16"/>
  <c r="B413" i="16"/>
  <c r="C413" i="16" s="1"/>
  <c r="H413" i="16"/>
  <c r="C414" i="16"/>
  <c r="H414" i="16"/>
  <c r="C415" i="16"/>
  <c r="H415" i="16"/>
  <c r="C416" i="16"/>
  <c r="H416" i="16"/>
  <c r="C417" i="16"/>
  <c r="H417" i="16"/>
  <c r="C418" i="16"/>
  <c r="H418" i="16"/>
  <c r="B419" i="16"/>
  <c r="C419" i="16" s="1"/>
  <c r="H419" i="16"/>
  <c r="C420" i="16"/>
  <c r="H420" i="16"/>
  <c r="C421" i="16"/>
  <c r="H421" i="16"/>
  <c r="C422" i="16"/>
  <c r="H422" i="16"/>
  <c r="B423" i="16"/>
  <c r="C423" i="16" s="1"/>
  <c r="H423" i="16"/>
  <c r="C424" i="16"/>
  <c r="H424" i="16"/>
  <c r="C425" i="16"/>
  <c r="H425" i="16"/>
  <c r="C426" i="16"/>
  <c r="H426" i="16"/>
  <c r="C427" i="16"/>
  <c r="H427" i="16"/>
  <c r="C428" i="16"/>
  <c r="H428" i="16"/>
  <c r="C429" i="16"/>
  <c r="H429" i="16"/>
  <c r="C430" i="16"/>
  <c r="H430" i="16"/>
  <c r="B431" i="16"/>
  <c r="C431" i="16" s="1"/>
  <c r="H431" i="16"/>
  <c r="C432" i="16"/>
  <c r="H432" i="16"/>
  <c r="B433" i="16"/>
  <c r="C433" i="16" s="1"/>
  <c r="H433" i="16"/>
  <c r="C434" i="16"/>
  <c r="H434" i="16"/>
  <c r="C435" i="16"/>
  <c r="H435" i="16"/>
  <c r="B436" i="16"/>
  <c r="C436" i="16" s="1"/>
  <c r="H436" i="16"/>
  <c r="C437" i="16"/>
  <c r="H437" i="16"/>
  <c r="C438" i="16"/>
  <c r="H438" i="16"/>
  <c r="C439" i="16"/>
  <c r="H439" i="16"/>
  <c r="C440" i="16"/>
  <c r="H440" i="16"/>
  <c r="C441" i="16"/>
  <c r="D441" i="16"/>
  <c r="E441" i="16"/>
  <c r="G441" i="16"/>
  <c r="C442" i="16"/>
  <c r="H442" i="16"/>
  <c r="C443" i="16"/>
  <c r="H443" i="16"/>
  <c r="C444" i="16"/>
  <c r="H444" i="16"/>
  <c r="C445" i="16"/>
  <c r="H445" i="16"/>
  <c r="C446" i="16"/>
  <c r="H446" i="16"/>
  <c r="C447" i="16"/>
  <c r="H447" i="16"/>
  <c r="C448" i="16"/>
  <c r="H448" i="16"/>
  <c r="C449" i="16"/>
  <c r="H449" i="16"/>
  <c r="C450" i="16"/>
  <c r="H450" i="16"/>
  <c r="B451" i="16"/>
  <c r="C451" i="16" s="1"/>
  <c r="H451" i="16"/>
  <c r="C452" i="16"/>
  <c r="H452" i="16"/>
  <c r="B453" i="16"/>
  <c r="C453" i="16" s="1"/>
  <c r="H453" i="16"/>
  <c r="C454" i="16"/>
  <c r="H454" i="16"/>
  <c r="C455" i="16"/>
  <c r="H455" i="16"/>
  <c r="C456" i="16"/>
  <c r="H456" i="16"/>
  <c r="B457" i="16"/>
  <c r="C457" i="16" s="1"/>
  <c r="H457" i="16"/>
  <c r="C458" i="16"/>
  <c r="H458" i="16"/>
  <c r="B459" i="16"/>
  <c r="C459" i="16" s="1"/>
  <c r="H459" i="16"/>
  <c r="C460" i="16"/>
  <c r="H460" i="16"/>
  <c r="C461" i="16"/>
  <c r="H461" i="16"/>
  <c r="C462" i="16"/>
  <c r="H462" i="16"/>
  <c r="B463" i="16"/>
  <c r="C463" i="16" s="1"/>
  <c r="D463" i="16"/>
  <c r="E463" i="16"/>
  <c r="G463" i="16"/>
  <c r="C464" i="16"/>
  <c r="H464" i="16"/>
  <c r="C465" i="16"/>
  <c r="H465" i="16"/>
  <c r="C466" i="16"/>
  <c r="H466" i="16"/>
  <c r="C467" i="16"/>
  <c r="H467" i="16"/>
  <c r="C468" i="16"/>
  <c r="H468" i="16"/>
  <c r="C469" i="16"/>
  <c r="H469" i="16"/>
  <c r="C470" i="16"/>
  <c r="H470" i="16"/>
  <c r="B471" i="16"/>
  <c r="C471" i="16" s="1"/>
  <c r="H471" i="16"/>
  <c r="C472" i="16"/>
  <c r="H472" i="16"/>
  <c r="C473" i="16"/>
  <c r="H473" i="16"/>
  <c r="C474" i="16"/>
  <c r="H474" i="16"/>
  <c r="C475" i="16"/>
  <c r="H475" i="16"/>
  <c r="C476" i="16"/>
  <c r="H476" i="16"/>
  <c r="B477" i="16"/>
  <c r="C477" i="16" s="1"/>
  <c r="H477" i="16"/>
  <c r="C478" i="16"/>
  <c r="H478" i="16"/>
  <c r="C479" i="16"/>
  <c r="H479" i="16"/>
  <c r="C480" i="16"/>
  <c r="H480" i="16"/>
  <c r="C481" i="16"/>
  <c r="H481" i="16"/>
  <c r="B482" i="16"/>
  <c r="C482" i="16" s="1"/>
  <c r="H482" i="16"/>
  <c r="C483" i="16"/>
  <c r="H483" i="16"/>
  <c r="C484" i="16"/>
  <c r="H484" i="16"/>
  <c r="C485" i="16"/>
  <c r="H485" i="16"/>
  <c r="C486" i="16"/>
  <c r="H486" i="16"/>
  <c r="C487" i="16"/>
  <c r="H487" i="16"/>
  <c r="C488" i="16"/>
  <c r="H488" i="16"/>
  <c r="C489" i="16"/>
  <c r="H489" i="16"/>
  <c r="H490" i="16"/>
  <c r="C491" i="16"/>
  <c r="H491" i="16"/>
  <c r="C492" i="16"/>
  <c r="H492" i="16"/>
  <c r="B493" i="16"/>
  <c r="C493" i="16" s="1"/>
  <c r="H493" i="16"/>
  <c r="C494" i="16"/>
  <c r="H494" i="16"/>
  <c r="B495" i="16"/>
  <c r="C495" i="16" s="1"/>
  <c r="H495" i="16"/>
  <c r="C496" i="16"/>
  <c r="H496" i="16"/>
  <c r="C497" i="16"/>
  <c r="H497" i="16"/>
  <c r="C498" i="16"/>
  <c r="H498" i="16"/>
  <c r="C499" i="16"/>
  <c r="H499" i="16"/>
  <c r="C500" i="16"/>
  <c r="H500" i="16"/>
  <c r="C501" i="16"/>
  <c r="H501" i="16"/>
  <c r="C502" i="16"/>
  <c r="H502" i="16"/>
  <c r="C503" i="16"/>
  <c r="H503" i="16"/>
  <c r="B504" i="16"/>
  <c r="C504" i="16" s="1"/>
  <c r="H504" i="16"/>
  <c r="C505" i="16"/>
  <c r="H505" i="16"/>
  <c r="C506" i="16"/>
  <c r="H506" i="16"/>
  <c r="C507" i="16"/>
  <c r="H507" i="16"/>
  <c r="C508" i="16"/>
  <c r="H508" i="16"/>
  <c r="C509" i="16"/>
  <c r="H509" i="16"/>
  <c r="C510" i="16"/>
  <c r="H510" i="16"/>
  <c r="C511" i="16"/>
  <c r="H511" i="16"/>
  <c r="C512" i="16"/>
  <c r="H512" i="16"/>
  <c r="C513" i="16"/>
  <c r="H513" i="16"/>
  <c r="C514" i="16"/>
  <c r="H514" i="16"/>
  <c r="C515" i="16"/>
  <c r="H515" i="16"/>
  <c r="C516" i="16"/>
  <c r="H516" i="16"/>
  <c r="H517" i="16"/>
  <c r="C518" i="16"/>
  <c r="H518" i="16"/>
  <c r="C519" i="16"/>
  <c r="H519" i="16"/>
  <c r="C520" i="16"/>
  <c r="H520" i="16"/>
  <c r="C521" i="16"/>
  <c r="H521" i="16"/>
  <c r="C522" i="16"/>
  <c r="H522" i="16"/>
  <c r="C523" i="16"/>
  <c r="H523" i="16"/>
  <c r="H524" i="16"/>
  <c r="C525" i="16"/>
  <c r="H525" i="16"/>
  <c r="C526" i="16"/>
  <c r="H526" i="16"/>
  <c r="C527" i="16"/>
  <c r="H527" i="16"/>
  <c r="C528" i="16"/>
  <c r="H528" i="16"/>
  <c r="C529" i="16"/>
  <c r="H529" i="16"/>
  <c r="C530" i="16"/>
  <c r="H530" i="16"/>
  <c r="C531" i="16"/>
  <c r="H531" i="16"/>
  <c r="C532" i="16"/>
  <c r="H532" i="16"/>
  <c r="B533" i="16"/>
  <c r="C533" i="16" s="1"/>
  <c r="H533" i="16"/>
  <c r="C534" i="16"/>
  <c r="H534" i="16"/>
  <c r="C535" i="16"/>
  <c r="H535" i="16"/>
  <c r="C536" i="16"/>
  <c r="H536" i="16"/>
  <c r="C537" i="16"/>
  <c r="H537" i="16"/>
  <c r="B538" i="16"/>
  <c r="C538" i="16" s="1"/>
  <c r="H538" i="16"/>
  <c r="C539" i="16"/>
  <c r="H539" i="16"/>
  <c r="C540" i="16"/>
  <c r="H540" i="16"/>
  <c r="B4" i="11"/>
  <c r="B2" i="7"/>
  <c r="B2" i="6"/>
  <c r="B1" i="6"/>
  <c r="B5" i="5"/>
  <c r="B4" i="5"/>
  <c r="B2" i="4"/>
  <c r="M538" i="15"/>
  <c r="L538" i="15"/>
  <c r="I538" i="15"/>
  <c r="H538" i="15"/>
  <c r="E538" i="15"/>
  <c r="M522" i="15"/>
  <c r="L522" i="15"/>
  <c r="I522" i="15"/>
  <c r="H522" i="15"/>
  <c r="E522" i="15"/>
  <c r="M276" i="15"/>
  <c r="L276" i="15"/>
  <c r="I276" i="15"/>
  <c r="H276" i="15"/>
  <c r="E276" i="15"/>
  <c r="M533" i="15"/>
  <c r="L533" i="15"/>
  <c r="I533" i="15"/>
  <c r="H533" i="15"/>
  <c r="A533" i="15"/>
  <c r="E533" i="15" s="1"/>
  <c r="M531" i="15"/>
  <c r="L531" i="15"/>
  <c r="I531" i="15"/>
  <c r="H531" i="15"/>
  <c r="E531" i="15"/>
  <c r="M529" i="15"/>
  <c r="L529" i="15"/>
  <c r="I529" i="15"/>
  <c r="H529" i="15"/>
  <c r="E529" i="15"/>
  <c r="M518" i="15"/>
  <c r="L518" i="15"/>
  <c r="I518" i="15"/>
  <c r="H518" i="15"/>
  <c r="E518" i="15"/>
  <c r="M115" i="15"/>
  <c r="L115" i="15"/>
  <c r="I115" i="15"/>
  <c r="H115" i="15"/>
  <c r="E115" i="15"/>
  <c r="M504" i="15"/>
  <c r="L504" i="15"/>
  <c r="I504" i="15"/>
  <c r="H504" i="15"/>
  <c r="A504" i="15"/>
  <c r="E504" i="15" s="1"/>
  <c r="M485" i="15"/>
  <c r="L485" i="15"/>
  <c r="I485" i="15"/>
  <c r="H485" i="15"/>
  <c r="E485" i="15"/>
  <c r="M456" i="15"/>
  <c r="L456" i="15"/>
  <c r="I456" i="15"/>
  <c r="H456" i="15"/>
  <c r="E456" i="15"/>
  <c r="M440" i="15"/>
  <c r="L440" i="15"/>
  <c r="I440" i="15"/>
  <c r="H440" i="15"/>
  <c r="E440" i="15"/>
  <c r="M402" i="15"/>
  <c r="L402" i="15"/>
  <c r="I402" i="15"/>
  <c r="H402" i="15"/>
  <c r="E402" i="15"/>
  <c r="M362" i="15"/>
  <c r="L362" i="15"/>
  <c r="I362" i="15"/>
  <c r="H362" i="15"/>
  <c r="E362" i="15"/>
  <c r="M332" i="15"/>
  <c r="L332" i="15"/>
  <c r="I332" i="15"/>
  <c r="H332" i="15"/>
  <c r="E332" i="15"/>
  <c r="M324" i="15"/>
  <c r="L324" i="15"/>
  <c r="I324" i="15"/>
  <c r="H324" i="15"/>
  <c r="E324" i="15"/>
  <c r="M300" i="15"/>
  <c r="L300" i="15"/>
  <c r="I300" i="15"/>
  <c r="H300" i="15"/>
  <c r="E300" i="15"/>
  <c r="M150" i="15"/>
  <c r="L150" i="15"/>
  <c r="I150" i="15"/>
  <c r="H150" i="15"/>
  <c r="E150" i="15"/>
  <c r="M66" i="15"/>
  <c r="L66" i="15"/>
  <c r="I66" i="15"/>
  <c r="H66" i="15"/>
  <c r="E66" i="15"/>
  <c r="M495" i="15"/>
  <c r="L495" i="15"/>
  <c r="I495" i="15"/>
  <c r="H495" i="15"/>
  <c r="A495" i="15"/>
  <c r="E495" i="15" s="1"/>
  <c r="M464" i="15"/>
  <c r="L464" i="15"/>
  <c r="I464" i="15"/>
  <c r="H464" i="15"/>
  <c r="E464" i="15"/>
  <c r="M530" i="15"/>
  <c r="L530" i="15"/>
  <c r="I530" i="15"/>
  <c r="H530" i="15"/>
  <c r="E530" i="15"/>
  <c r="M508" i="15"/>
  <c r="L508" i="15"/>
  <c r="I508" i="15"/>
  <c r="H508" i="15"/>
  <c r="E508" i="15"/>
  <c r="M493" i="15"/>
  <c r="L493" i="15"/>
  <c r="I493" i="15"/>
  <c r="H493" i="15"/>
  <c r="A493" i="15"/>
  <c r="E493" i="15" s="1"/>
  <c r="M492" i="15"/>
  <c r="L492" i="15"/>
  <c r="I492" i="15"/>
  <c r="H492" i="15"/>
  <c r="E492" i="15"/>
  <c r="M363" i="15"/>
  <c r="L363" i="15"/>
  <c r="I363" i="15"/>
  <c r="H363" i="15"/>
  <c r="E363" i="15"/>
  <c r="M246" i="15"/>
  <c r="L246" i="15"/>
  <c r="I246" i="15"/>
  <c r="H246" i="15"/>
  <c r="E246" i="15"/>
  <c r="M148" i="15"/>
  <c r="L148" i="15"/>
  <c r="I148" i="15"/>
  <c r="H148" i="15"/>
  <c r="E148" i="15"/>
  <c r="M145" i="15"/>
  <c r="L145" i="15"/>
  <c r="I145" i="15"/>
  <c r="H145" i="15"/>
  <c r="E145" i="15"/>
  <c r="M122" i="15"/>
  <c r="L122" i="15"/>
  <c r="I122" i="15"/>
  <c r="H122" i="15"/>
  <c r="E122" i="15"/>
  <c r="M490" i="15"/>
  <c r="L490" i="15"/>
  <c r="I490" i="15"/>
  <c r="H490" i="15"/>
  <c r="E490" i="15"/>
  <c r="M482" i="15"/>
  <c r="L482" i="15"/>
  <c r="I482" i="15"/>
  <c r="H482" i="15"/>
  <c r="A482" i="15"/>
  <c r="E482" i="15" s="1"/>
  <c r="M481" i="15"/>
  <c r="L481" i="15"/>
  <c r="I481" i="15"/>
  <c r="H481" i="15"/>
  <c r="E481" i="15"/>
  <c r="M372" i="15"/>
  <c r="L372" i="15"/>
  <c r="I372" i="15"/>
  <c r="H372" i="15"/>
  <c r="E372" i="15"/>
  <c r="M100" i="15"/>
  <c r="L100" i="15"/>
  <c r="I100" i="15"/>
  <c r="H100" i="15"/>
  <c r="E100" i="15"/>
  <c r="M537" i="15"/>
  <c r="L537" i="15"/>
  <c r="I537" i="15"/>
  <c r="H537" i="15"/>
  <c r="E537" i="15"/>
  <c r="M477" i="15"/>
  <c r="L477" i="15"/>
  <c r="I477" i="15"/>
  <c r="H477" i="15"/>
  <c r="A477" i="15"/>
  <c r="E477" i="15" s="1"/>
  <c r="M247" i="15"/>
  <c r="L247" i="15"/>
  <c r="I247" i="15"/>
  <c r="H247" i="15"/>
  <c r="E247" i="15"/>
  <c r="M513" i="15"/>
  <c r="L513" i="15"/>
  <c r="I513" i="15"/>
  <c r="H513" i="15"/>
  <c r="E513" i="15"/>
  <c r="M496" i="15"/>
  <c r="L496" i="15"/>
  <c r="I496" i="15"/>
  <c r="H496" i="15"/>
  <c r="E496" i="15"/>
  <c r="M471" i="15"/>
  <c r="L471" i="15"/>
  <c r="I471" i="15"/>
  <c r="H471" i="15"/>
  <c r="A471" i="15"/>
  <c r="E471" i="15" s="1"/>
  <c r="M384" i="15"/>
  <c r="L384" i="15"/>
  <c r="I384" i="15"/>
  <c r="H384" i="15"/>
  <c r="E384" i="15"/>
  <c r="M345" i="15"/>
  <c r="L345" i="15"/>
  <c r="I345" i="15"/>
  <c r="H345" i="15"/>
  <c r="E345" i="15"/>
  <c r="M320" i="15"/>
  <c r="L320" i="15"/>
  <c r="I320" i="15"/>
  <c r="H320" i="15"/>
  <c r="E320" i="15"/>
  <c r="M315" i="15"/>
  <c r="L315" i="15"/>
  <c r="I315" i="15"/>
  <c r="H315" i="15"/>
  <c r="E315" i="15"/>
  <c r="M289" i="15"/>
  <c r="L289" i="15"/>
  <c r="I289" i="15"/>
  <c r="H289" i="15"/>
  <c r="E289" i="15"/>
  <c r="M195" i="15"/>
  <c r="L195" i="15"/>
  <c r="I195" i="15"/>
  <c r="H195" i="15"/>
  <c r="E195" i="15"/>
  <c r="M75" i="15"/>
  <c r="L75" i="15"/>
  <c r="I75" i="15"/>
  <c r="H75" i="15"/>
  <c r="E75" i="15"/>
  <c r="M528" i="15"/>
  <c r="L528" i="15"/>
  <c r="I528" i="15"/>
  <c r="H528" i="15"/>
  <c r="E528" i="15"/>
  <c r="M463" i="15"/>
  <c r="L463" i="15"/>
  <c r="I463" i="15"/>
  <c r="H463" i="15"/>
  <c r="A463" i="15"/>
  <c r="E463" i="15" s="1"/>
  <c r="M462" i="15"/>
  <c r="L462" i="15"/>
  <c r="I462" i="15"/>
  <c r="H462" i="15"/>
  <c r="E462" i="15"/>
  <c r="M448" i="15"/>
  <c r="L448" i="15"/>
  <c r="I448" i="15"/>
  <c r="H448" i="15"/>
  <c r="E448" i="15"/>
  <c r="M441" i="15"/>
  <c r="L441" i="15"/>
  <c r="I441" i="15"/>
  <c r="H441" i="15"/>
  <c r="E441" i="15"/>
  <c r="M388" i="15"/>
  <c r="L388" i="15"/>
  <c r="I388" i="15"/>
  <c r="H388" i="15"/>
  <c r="E388" i="15"/>
  <c r="M347" i="15"/>
  <c r="L347" i="15"/>
  <c r="I347" i="15"/>
  <c r="H347" i="15"/>
  <c r="E347" i="15"/>
  <c r="M185" i="15"/>
  <c r="L185" i="15"/>
  <c r="I185" i="15"/>
  <c r="H185" i="15"/>
  <c r="E185" i="15"/>
  <c r="M105" i="15"/>
  <c r="L105" i="15"/>
  <c r="I105" i="15"/>
  <c r="H105" i="15"/>
  <c r="E105" i="15"/>
  <c r="M86" i="15"/>
  <c r="L86" i="15"/>
  <c r="I86" i="15"/>
  <c r="H86" i="15"/>
  <c r="E86" i="15"/>
  <c r="M503" i="15"/>
  <c r="L503" i="15"/>
  <c r="I503" i="15"/>
  <c r="H503" i="15"/>
  <c r="E503" i="15"/>
  <c r="M502" i="15"/>
  <c r="L502" i="15"/>
  <c r="I502" i="15"/>
  <c r="H502" i="15"/>
  <c r="E502" i="15"/>
  <c r="M474" i="15"/>
  <c r="L474" i="15"/>
  <c r="I474" i="15"/>
  <c r="H474" i="15"/>
  <c r="E474" i="15"/>
  <c r="M459" i="15"/>
  <c r="L459" i="15"/>
  <c r="I459" i="15"/>
  <c r="H459" i="15"/>
  <c r="A459" i="15"/>
  <c r="E459" i="15" s="1"/>
  <c r="M382" i="15"/>
  <c r="L382" i="15"/>
  <c r="I382" i="15"/>
  <c r="H382" i="15"/>
  <c r="E382" i="15"/>
  <c r="M147" i="15"/>
  <c r="L147" i="15"/>
  <c r="I147" i="15"/>
  <c r="H147" i="15"/>
  <c r="E147" i="15"/>
  <c r="M123" i="15"/>
  <c r="L123" i="15"/>
  <c r="I123" i="15"/>
  <c r="H123" i="15"/>
  <c r="E123" i="15"/>
  <c r="M41" i="15"/>
  <c r="L41" i="15"/>
  <c r="I41" i="15"/>
  <c r="H41" i="15"/>
  <c r="E41" i="15"/>
  <c r="M536" i="15"/>
  <c r="L536" i="15"/>
  <c r="I536" i="15"/>
  <c r="H536" i="15"/>
  <c r="E536" i="15"/>
  <c r="M515" i="15"/>
  <c r="L515" i="15"/>
  <c r="I515" i="15"/>
  <c r="H515" i="15"/>
  <c r="E515" i="15"/>
  <c r="M494" i="15"/>
  <c r="L494" i="15"/>
  <c r="I494" i="15"/>
  <c r="H494" i="15"/>
  <c r="E494" i="15"/>
  <c r="M457" i="15"/>
  <c r="L457" i="15"/>
  <c r="I457" i="15"/>
  <c r="H457" i="15"/>
  <c r="A457" i="15"/>
  <c r="E457" i="15" s="1"/>
  <c r="M305" i="15"/>
  <c r="L305" i="15"/>
  <c r="I305" i="15"/>
  <c r="H305" i="15"/>
  <c r="E305" i="15"/>
  <c r="M293" i="15"/>
  <c r="L293" i="15"/>
  <c r="I293" i="15"/>
  <c r="H293" i="15"/>
  <c r="E293" i="15"/>
  <c r="M155" i="15"/>
  <c r="L155" i="15"/>
  <c r="I155" i="15"/>
  <c r="H155" i="15"/>
  <c r="E155" i="15"/>
  <c r="M143" i="15"/>
  <c r="L143" i="15"/>
  <c r="I143" i="15"/>
  <c r="H143" i="15"/>
  <c r="E143" i="15"/>
  <c r="M129" i="15"/>
  <c r="L129" i="15"/>
  <c r="I129" i="15"/>
  <c r="H129" i="15"/>
  <c r="E129" i="15"/>
  <c r="M124" i="15"/>
  <c r="L124" i="15"/>
  <c r="I124" i="15"/>
  <c r="H124" i="15"/>
  <c r="E124" i="15"/>
  <c r="M453" i="15"/>
  <c r="L453" i="15"/>
  <c r="I453" i="15"/>
  <c r="H453" i="15"/>
  <c r="A453" i="15"/>
  <c r="E453" i="15" s="1"/>
  <c r="M263" i="15"/>
  <c r="L263" i="15"/>
  <c r="I263" i="15"/>
  <c r="H263" i="15"/>
  <c r="E263" i="15"/>
  <c r="M452" i="15"/>
  <c r="L452" i="15"/>
  <c r="I452" i="15"/>
  <c r="H452" i="15"/>
  <c r="E452" i="15"/>
  <c r="M451" i="15"/>
  <c r="L451" i="15"/>
  <c r="I451" i="15"/>
  <c r="H451" i="15"/>
  <c r="A451" i="15"/>
  <c r="E451" i="15" s="1"/>
  <c r="M373" i="15"/>
  <c r="L373" i="15"/>
  <c r="I373" i="15"/>
  <c r="H373" i="15"/>
  <c r="E373" i="15"/>
  <c r="M15" i="15"/>
  <c r="L15" i="15"/>
  <c r="I15" i="15"/>
  <c r="H15" i="15"/>
  <c r="E15" i="15"/>
  <c r="M514" i="15"/>
  <c r="L514" i="15"/>
  <c r="I514" i="15"/>
  <c r="H514" i="15"/>
  <c r="E514" i="15"/>
  <c r="M445" i="15"/>
  <c r="L445" i="15"/>
  <c r="I445" i="15"/>
  <c r="H445" i="15"/>
  <c r="E445" i="15"/>
  <c r="M436" i="15"/>
  <c r="L436" i="15"/>
  <c r="I436" i="15"/>
  <c r="H436" i="15"/>
  <c r="A436" i="15"/>
  <c r="E436" i="15" s="1"/>
  <c r="M435" i="15"/>
  <c r="L435" i="15"/>
  <c r="I435" i="15"/>
  <c r="H435" i="15"/>
  <c r="E435" i="15"/>
  <c r="M69" i="15"/>
  <c r="L69" i="15"/>
  <c r="I69" i="15"/>
  <c r="H69" i="15"/>
  <c r="E69" i="15"/>
  <c r="M475" i="15"/>
  <c r="L475" i="15"/>
  <c r="I475" i="15"/>
  <c r="H475" i="15"/>
  <c r="E475" i="15"/>
  <c r="M443" i="15"/>
  <c r="L443" i="15"/>
  <c r="I443" i="15"/>
  <c r="H443" i="15"/>
  <c r="E443" i="15"/>
  <c r="M433" i="15"/>
  <c r="L433" i="15"/>
  <c r="I433" i="15"/>
  <c r="H433" i="15"/>
  <c r="A433" i="15"/>
  <c r="E433" i="15" s="1"/>
  <c r="M432" i="15"/>
  <c r="L432" i="15"/>
  <c r="I432" i="15"/>
  <c r="H432" i="15"/>
  <c r="E432" i="15"/>
  <c r="M414" i="15"/>
  <c r="L414" i="15"/>
  <c r="I414" i="15"/>
  <c r="H414" i="15"/>
  <c r="E414" i="15"/>
  <c r="M338" i="15"/>
  <c r="L338" i="15"/>
  <c r="I338" i="15"/>
  <c r="H338" i="15"/>
  <c r="E338" i="15"/>
  <c r="M306" i="15"/>
  <c r="L306" i="15"/>
  <c r="I306" i="15"/>
  <c r="H306" i="15"/>
  <c r="E306" i="15"/>
  <c r="M303" i="15"/>
  <c r="L303" i="15"/>
  <c r="I303" i="15"/>
  <c r="H303" i="15"/>
  <c r="E303" i="15"/>
  <c r="M295" i="15"/>
  <c r="L295" i="15"/>
  <c r="I295" i="15"/>
  <c r="H295" i="15"/>
  <c r="E295" i="15"/>
  <c r="M287" i="15"/>
  <c r="L287" i="15"/>
  <c r="I287" i="15"/>
  <c r="H287" i="15"/>
  <c r="E287" i="15"/>
  <c r="M262" i="15"/>
  <c r="L262" i="15"/>
  <c r="I262" i="15"/>
  <c r="H262" i="15"/>
  <c r="E262" i="15"/>
  <c r="M258" i="15"/>
  <c r="L258" i="15"/>
  <c r="I258" i="15"/>
  <c r="H258" i="15"/>
  <c r="E258" i="15"/>
  <c r="M257" i="15"/>
  <c r="L257" i="15"/>
  <c r="I257" i="15"/>
  <c r="H257" i="15"/>
  <c r="E257" i="15"/>
  <c r="M167" i="15"/>
  <c r="L167" i="15"/>
  <c r="I167" i="15"/>
  <c r="H167" i="15"/>
  <c r="E167" i="15"/>
  <c r="M110" i="15"/>
  <c r="L110" i="15"/>
  <c r="I110" i="15"/>
  <c r="H110" i="15"/>
  <c r="E110" i="15"/>
  <c r="M67" i="15"/>
  <c r="L67" i="15"/>
  <c r="I67" i="15"/>
  <c r="H67" i="15"/>
  <c r="E67" i="15"/>
  <c r="M461" i="15"/>
  <c r="L461" i="15"/>
  <c r="I461" i="15"/>
  <c r="H461" i="15"/>
  <c r="E461" i="15"/>
  <c r="M438" i="15"/>
  <c r="L438" i="15"/>
  <c r="I438" i="15"/>
  <c r="H438" i="15"/>
  <c r="E438" i="15"/>
  <c r="M431" i="15"/>
  <c r="L431" i="15"/>
  <c r="I431" i="15"/>
  <c r="H431" i="15"/>
  <c r="A431" i="15"/>
  <c r="E431" i="15" s="1"/>
  <c r="M430" i="15"/>
  <c r="L430" i="15"/>
  <c r="I430" i="15"/>
  <c r="H430" i="15"/>
  <c r="E430" i="15"/>
  <c r="M253" i="15"/>
  <c r="L253" i="15"/>
  <c r="I253" i="15"/>
  <c r="H253" i="15"/>
  <c r="E253" i="15"/>
  <c r="M178" i="15"/>
  <c r="L178" i="15"/>
  <c r="I178" i="15"/>
  <c r="H178" i="15"/>
  <c r="E178" i="15"/>
  <c r="M171" i="15"/>
  <c r="L171" i="15"/>
  <c r="I171" i="15"/>
  <c r="H171" i="15"/>
  <c r="E171" i="15"/>
  <c r="M72" i="15"/>
  <c r="L72" i="15"/>
  <c r="I72" i="15"/>
  <c r="H72" i="15"/>
  <c r="E72" i="15"/>
  <c r="M54" i="15"/>
  <c r="L54" i="15"/>
  <c r="I54" i="15"/>
  <c r="H54" i="15"/>
  <c r="E54" i="15"/>
  <c r="M532" i="15"/>
  <c r="L532" i="15"/>
  <c r="I532" i="15"/>
  <c r="H532" i="15"/>
  <c r="E532" i="15"/>
  <c r="M469" i="15"/>
  <c r="L469" i="15"/>
  <c r="I469" i="15"/>
  <c r="H469" i="15"/>
  <c r="E469" i="15"/>
  <c r="M423" i="15"/>
  <c r="L423" i="15"/>
  <c r="I423" i="15"/>
  <c r="H423" i="15"/>
  <c r="A423" i="15"/>
  <c r="E423" i="15" s="1"/>
  <c r="M422" i="15"/>
  <c r="L422" i="15"/>
  <c r="I422" i="15"/>
  <c r="H422" i="15"/>
  <c r="E422" i="15"/>
  <c r="M403" i="15"/>
  <c r="L403" i="15"/>
  <c r="I403" i="15"/>
  <c r="H403" i="15"/>
  <c r="E403" i="15"/>
  <c r="M401" i="15"/>
  <c r="L401" i="15"/>
  <c r="I401" i="15"/>
  <c r="H401" i="15"/>
  <c r="E401" i="15"/>
  <c r="M376" i="15"/>
  <c r="L376" i="15"/>
  <c r="I376" i="15"/>
  <c r="H376" i="15"/>
  <c r="E376" i="15"/>
  <c r="M365" i="15"/>
  <c r="L365" i="15"/>
  <c r="I365" i="15"/>
  <c r="H365" i="15"/>
  <c r="E365" i="15"/>
  <c r="M334" i="15"/>
  <c r="L334" i="15"/>
  <c r="I334" i="15"/>
  <c r="H334" i="15"/>
  <c r="E334" i="15"/>
  <c r="M286" i="15"/>
  <c r="L286" i="15"/>
  <c r="I286" i="15"/>
  <c r="H286" i="15"/>
  <c r="E286" i="15"/>
  <c r="M282" i="15"/>
  <c r="L282" i="15"/>
  <c r="I282" i="15"/>
  <c r="H282" i="15"/>
  <c r="E282" i="15"/>
  <c r="M192" i="15"/>
  <c r="L192" i="15"/>
  <c r="I192" i="15"/>
  <c r="H192" i="15"/>
  <c r="E192" i="15"/>
  <c r="M180" i="15"/>
  <c r="L180" i="15"/>
  <c r="I180" i="15"/>
  <c r="H180" i="15"/>
  <c r="E180" i="15"/>
  <c r="M157" i="15"/>
  <c r="L157" i="15"/>
  <c r="I157" i="15"/>
  <c r="H157" i="15"/>
  <c r="E157" i="15"/>
  <c r="M130" i="15"/>
  <c r="L130" i="15"/>
  <c r="I130" i="15"/>
  <c r="H130" i="15"/>
  <c r="E130" i="15"/>
  <c r="M112" i="15"/>
  <c r="L112" i="15"/>
  <c r="I112" i="15"/>
  <c r="H112" i="15"/>
  <c r="E112" i="15"/>
  <c r="M91" i="15"/>
  <c r="L91" i="15"/>
  <c r="I91" i="15"/>
  <c r="H91" i="15"/>
  <c r="E91" i="15"/>
  <c r="M57" i="15"/>
  <c r="L57" i="15"/>
  <c r="I57" i="15"/>
  <c r="H57" i="15"/>
  <c r="E57" i="15"/>
  <c r="M53" i="15"/>
  <c r="L53" i="15"/>
  <c r="I53" i="15"/>
  <c r="H53" i="15"/>
  <c r="E53" i="15"/>
  <c r="M39" i="15"/>
  <c r="L39" i="15"/>
  <c r="I39" i="15"/>
  <c r="H39" i="15"/>
  <c r="E39" i="15"/>
  <c r="M25" i="15"/>
  <c r="L25" i="15"/>
  <c r="I25" i="15"/>
  <c r="H25" i="15"/>
  <c r="E25" i="15"/>
  <c r="M419" i="15"/>
  <c r="L419" i="15"/>
  <c r="I419" i="15"/>
  <c r="H419" i="15"/>
  <c r="A419" i="15"/>
  <c r="E419" i="15" s="1"/>
  <c r="M418" i="15"/>
  <c r="L418" i="15"/>
  <c r="I418" i="15"/>
  <c r="H418" i="15"/>
  <c r="E418" i="15"/>
  <c r="M351" i="15"/>
  <c r="L351" i="15"/>
  <c r="I351" i="15"/>
  <c r="H351" i="15"/>
  <c r="E351" i="15"/>
  <c r="M344" i="15"/>
  <c r="L344" i="15"/>
  <c r="I344" i="15"/>
  <c r="H344" i="15"/>
  <c r="E344" i="15"/>
  <c r="M304" i="15"/>
  <c r="L304" i="15"/>
  <c r="I304" i="15"/>
  <c r="H304" i="15"/>
  <c r="E304" i="15"/>
  <c r="M177" i="15"/>
  <c r="L177" i="15"/>
  <c r="I177" i="15"/>
  <c r="H177" i="15"/>
  <c r="E177" i="15"/>
  <c r="M24" i="15"/>
  <c r="L24" i="15"/>
  <c r="I24" i="15"/>
  <c r="H24" i="15"/>
  <c r="E24" i="15"/>
  <c r="M21" i="15"/>
  <c r="L21" i="15"/>
  <c r="I21" i="15"/>
  <c r="H21" i="15"/>
  <c r="E21" i="15"/>
  <c r="M488" i="15"/>
  <c r="L488" i="15"/>
  <c r="I488" i="15"/>
  <c r="H488" i="15"/>
  <c r="E488" i="15"/>
  <c r="M473" i="15"/>
  <c r="L473" i="15"/>
  <c r="I473" i="15"/>
  <c r="H473" i="15"/>
  <c r="E473" i="15"/>
  <c r="M413" i="15"/>
  <c r="L413" i="15"/>
  <c r="I413" i="15"/>
  <c r="H413" i="15"/>
  <c r="E413" i="15"/>
  <c r="M383" i="15"/>
  <c r="L383" i="15"/>
  <c r="I383" i="15"/>
  <c r="H383" i="15"/>
  <c r="E383" i="15"/>
  <c r="M270" i="15"/>
  <c r="L270" i="15"/>
  <c r="I270" i="15"/>
  <c r="H270" i="15"/>
  <c r="E270" i="15"/>
  <c r="M250" i="15"/>
  <c r="L250" i="15"/>
  <c r="I250" i="15"/>
  <c r="H250" i="15"/>
  <c r="E250" i="15"/>
  <c r="M241" i="15"/>
  <c r="L241" i="15"/>
  <c r="I241" i="15"/>
  <c r="H241" i="15"/>
  <c r="E241" i="15"/>
  <c r="M141" i="15"/>
  <c r="L141" i="15"/>
  <c r="I141" i="15"/>
  <c r="H141" i="15"/>
  <c r="E141" i="15"/>
  <c r="M409" i="15"/>
  <c r="L409" i="15"/>
  <c r="I409" i="15"/>
  <c r="H409" i="15"/>
  <c r="E409" i="15"/>
  <c r="M509" i="15"/>
  <c r="L509" i="15"/>
  <c r="I509" i="15"/>
  <c r="H509" i="15"/>
  <c r="E509" i="15"/>
  <c r="M458" i="15"/>
  <c r="L458" i="15"/>
  <c r="I458" i="15"/>
  <c r="H458" i="15"/>
  <c r="E458" i="15"/>
  <c r="M442" i="15"/>
  <c r="L442" i="15"/>
  <c r="I442" i="15"/>
  <c r="H442" i="15"/>
  <c r="E442" i="15"/>
  <c r="M420" i="15"/>
  <c r="L420" i="15"/>
  <c r="I420" i="15"/>
  <c r="H420" i="15"/>
  <c r="E420" i="15"/>
  <c r="M406" i="15"/>
  <c r="L406" i="15"/>
  <c r="I406" i="15"/>
  <c r="H406" i="15"/>
  <c r="A406" i="15"/>
  <c r="E406" i="15" s="1"/>
  <c r="M405" i="15"/>
  <c r="L405" i="15"/>
  <c r="I405" i="15"/>
  <c r="H405" i="15"/>
  <c r="E405" i="15"/>
  <c r="M366" i="15"/>
  <c r="L366" i="15"/>
  <c r="I366" i="15"/>
  <c r="H366" i="15"/>
  <c r="E366" i="15"/>
  <c r="M323" i="15"/>
  <c r="L323" i="15"/>
  <c r="I323" i="15"/>
  <c r="H323" i="15"/>
  <c r="E323" i="15"/>
  <c r="M310" i="15"/>
  <c r="L310" i="15"/>
  <c r="I310" i="15"/>
  <c r="H310" i="15"/>
  <c r="E310" i="15"/>
  <c r="M243" i="15"/>
  <c r="L243" i="15"/>
  <c r="I243" i="15"/>
  <c r="H243" i="15"/>
  <c r="E243" i="15"/>
  <c r="M222" i="15"/>
  <c r="L222" i="15"/>
  <c r="I222" i="15"/>
  <c r="H222" i="15"/>
  <c r="E222" i="15"/>
  <c r="M201" i="15"/>
  <c r="L201" i="15"/>
  <c r="I201" i="15"/>
  <c r="H201" i="15"/>
  <c r="E201" i="15"/>
  <c r="M142" i="15"/>
  <c r="L142" i="15"/>
  <c r="I142" i="15"/>
  <c r="H142" i="15"/>
  <c r="E142" i="15"/>
  <c r="M140" i="15"/>
  <c r="L140" i="15"/>
  <c r="I140" i="15"/>
  <c r="H140" i="15"/>
  <c r="E140" i="15"/>
  <c r="M132" i="15"/>
  <c r="L132" i="15"/>
  <c r="I132" i="15"/>
  <c r="H132" i="15"/>
  <c r="E132" i="15"/>
  <c r="M116" i="15"/>
  <c r="L116" i="15"/>
  <c r="I116" i="15"/>
  <c r="H116" i="15"/>
  <c r="E116" i="15"/>
  <c r="M102" i="15"/>
  <c r="L102" i="15"/>
  <c r="I102" i="15"/>
  <c r="H102" i="15"/>
  <c r="E102" i="15"/>
  <c r="M81" i="15"/>
  <c r="L81" i="15"/>
  <c r="I81" i="15"/>
  <c r="H81" i="15"/>
  <c r="E81" i="15"/>
  <c r="M70" i="15"/>
  <c r="L70" i="15"/>
  <c r="I70" i="15"/>
  <c r="H70" i="15"/>
  <c r="E70" i="15"/>
  <c r="M540" i="15"/>
  <c r="L540" i="15"/>
  <c r="I540" i="15"/>
  <c r="H540" i="15"/>
  <c r="E540" i="15"/>
  <c r="M539" i="15"/>
  <c r="L539" i="15"/>
  <c r="I539" i="15"/>
  <c r="H539" i="15"/>
  <c r="E539" i="15"/>
  <c r="M506" i="15"/>
  <c r="L506" i="15"/>
  <c r="I506" i="15"/>
  <c r="H506" i="15"/>
  <c r="E506" i="15"/>
  <c r="M501" i="15"/>
  <c r="L501" i="15"/>
  <c r="I501" i="15"/>
  <c r="H501" i="15"/>
  <c r="E501" i="15"/>
  <c r="M498" i="15"/>
  <c r="L498" i="15"/>
  <c r="I498" i="15"/>
  <c r="H498" i="15"/>
  <c r="E498" i="15"/>
  <c r="M400" i="15"/>
  <c r="L400" i="15"/>
  <c r="I400" i="15"/>
  <c r="H400" i="15"/>
  <c r="A400" i="15"/>
  <c r="E400" i="15" s="1"/>
  <c r="M399" i="15"/>
  <c r="L399" i="15"/>
  <c r="I399" i="15"/>
  <c r="H399" i="15"/>
  <c r="E399" i="15"/>
  <c r="M378" i="15"/>
  <c r="L378" i="15"/>
  <c r="I378" i="15"/>
  <c r="H378" i="15"/>
  <c r="E378" i="15"/>
  <c r="M374" i="15"/>
  <c r="L374" i="15"/>
  <c r="I374" i="15"/>
  <c r="H374" i="15"/>
  <c r="E374" i="15"/>
  <c r="M368" i="15"/>
  <c r="L368" i="15"/>
  <c r="I368" i="15"/>
  <c r="H368" i="15"/>
  <c r="E368" i="15"/>
  <c r="M325" i="15"/>
  <c r="L325" i="15"/>
  <c r="I325" i="15"/>
  <c r="H325" i="15"/>
  <c r="E325" i="15"/>
  <c r="M311" i="15"/>
  <c r="L311" i="15"/>
  <c r="I311" i="15"/>
  <c r="H311" i="15"/>
  <c r="E311" i="15"/>
  <c r="M294" i="15"/>
  <c r="L294" i="15"/>
  <c r="I294" i="15"/>
  <c r="H294" i="15"/>
  <c r="E294" i="15"/>
  <c r="M251" i="15"/>
  <c r="L251" i="15"/>
  <c r="I251" i="15"/>
  <c r="H251" i="15"/>
  <c r="E251" i="15"/>
  <c r="M191" i="15"/>
  <c r="L191" i="15"/>
  <c r="I191" i="15"/>
  <c r="H191" i="15"/>
  <c r="E191" i="15"/>
  <c r="M189" i="15"/>
  <c r="L189" i="15"/>
  <c r="I189" i="15"/>
  <c r="H189" i="15"/>
  <c r="E189" i="15"/>
  <c r="M173" i="15"/>
  <c r="L173" i="15"/>
  <c r="I173" i="15"/>
  <c r="H173" i="15"/>
  <c r="E173" i="15"/>
  <c r="M153" i="15"/>
  <c r="L153" i="15"/>
  <c r="I153" i="15"/>
  <c r="H153" i="15"/>
  <c r="E153" i="15"/>
  <c r="M92" i="15"/>
  <c r="L92" i="15"/>
  <c r="I92" i="15"/>
  <c r="H92" i="15"/>
  <c r="E92" i="15"/>
  <c r="M79" i="15"/>
  <c r="L79" i="15"/>
  <c r="I79" i="15"/>
  <c r="H79" i="15"/>
  <c r="E79" i="15"/>
  <c r="M78" i="15"/>
  <c r="L78" i="15"/>
  <c r="I78" i="15"/>
  <c r="H78" i="15"/>
  <c r="E78" i="15"/>
  <c r="M44" i="15"/>
  <c r="L44" i="15"/>
  <c r="I44" i="15"/>
  <c r="H44" i="15"/>
  <c r="E44" i="15"/>
  <c r="M34" i="15"/>
  <c r="L34" i="15"/>
  <c r="I34" i="15"/>
  <c r="H34" i="15"/>
  <c r="E34" i="15"/>
  <c r="M18" i="15"/>
  <c r="L18" i="15"/>
  <c r="I18" i="15"/>
  <c r="H18" i="15"/>
  <c r="E18" i="15"/>
  <c r="M2" i="15"/>
  <c r="L2" i="15"/>
  <c r="I2" i="15"/>
  <c r="H2" i="15"/>
  <c r="E2" i="15"/>
  <c r="M415" i="15"/>
  <c r="L415" i="15"/>
  <c r="I415" i="15"/>
  <c r="H415" i="15"/>
  <c r="E415" i="15"/>
  <c r="M398" i="15"/>
  <c r="L398" i="15"/>
  <c r="I398" i="15"/>
  <c r="H398" i="15"/>
  <c r="A398" i="15"/>
  <c r="E398" i="15" s="1"/>
  <c r="M193" i="15"/>
  <c r="L193" i="15"/>
  <c r="I193" i="15"/>
  <c r="H193" i="15"/>
  <c r="E193" i="15"/>
  <c r="M395" i="15"/>
  <c r="L395" i="15"/>
  <c r="I395" i="15"/>
  <c r="H395" i="15"/>
  <c r="A395" i="15"/>
  <c r="E395" i="15" s="1"/>
  <c r="M394" i="15"/>
  <c r="L394" i="15"/>
  <c r="I394" i="15"/>
  <c r="H394" i="15"/>
  <c r="E394" i="15"/>
  <c r="M367" i="15"/>
  <c r="L367" i="15"/>
  <c r="I367" i="15"/>
  <c r="H367" i="15"/>
  <c r="E367" i="15"/>
  <c r="M211" i="15"/>
  <c r="L211" i="15"/>
  <c r="I211" i="15"/>
  <c r="H211" i="15"/>
  <c r="E211" i="15"/>
  <c r="M164" i="15"/>
  <c r="L164" i="15"/>
  <c r="I164" i="15"/>
  <c r="H164" i="15"/>
  <c r="E164" i="15"/>
  <c r="M152" i="15"/>
  <c r="L152" i="15"/>
  <c r="I152" i="15"/>
  <c r="H152" i="15"/>
  <c r="E152" i="15"/>
  <c r="M138" i="15"/>
  <c r="L138" i="15"/>
  <c r="I138" i="15"/>
  <c r="H138" i="15"/>
  <c r="E138" i="15"/>
  <c r="M82" i="15"/>
  <c r="L82" i="15"/>
  <c r="I82" i="15"/>
  <c r="H82" i="15"/>
  <c r="E82" i="15"/>
  <c r="M524" i="15"/>
  <c r="L524" i="15"/>
  <c r="I524" i="15"/>
  <c r="H524" i="15"/>
  <c r="E524" i="15"/>
  <c r="M483" i="15"/>
  <c r="L483" i="15"/>
  <c r="I483" i="15"/>
  <c r="H483" i="15"/>
  <c r="E483" i="15"/>
  <c r="M411" i="15"/>
  <c r="L411" i="15"/>
  <c r="I411" i="15"/>
  <c r="H411" i="15"/>
  <c r="E411" i="15"/>
  <c r="M386" i="15"/>
  <c r="L386" i="15"/>
  <c r="I386" i="15"/>
  <c r="H386" i="15"/>
  <c r="A386" i="15"/>
  <c r="E386" i="15" s="1"/>
  <c r="M385" i="15"/>
  <c r="L385" i="15"/>
  <c r="I385" i="15"/>
  <c r="H385" i="15"/>
  <c r="E385" i="15"/>
  <c r="M369" i="15"/>
  <c r="L369" i="15"/>
  <c r="I369" i="15"/>
  <c r="H369" i="15"/>
  <c r="E369" i="15"/>
  <c r="M346" i="15"/>
  <c r="L346" i="15"/>
  <c r="I346" i="15"/>
  <c r="H346" i="15"/>
  <c r="E346" i="15"/>
  <c r="M336" i="15"/>
  <c r="L336" i="15"/>
  <c r="I336" i="15"/>
  <c r="H336" i="15"/>
  <c r="E336" i="15"/>
  <c r="M335" i="15"/>
  <c r="L335" i="15"/>
  <c r="I335" i="15"/>
  <c r="H335" i="15"/>
  <c r="E335" i="15"/>
  <c r="M317" i="15"/>
  <c r="L317" i="15"/>
  <c r="I317" i="15"/>
  <c r="H317" i="15"/>
  <c r="E317" i="15"/>
  <c r="M307" i="15"/>
  <c r="L307" i="15"/>
  <c r="I307" i="15"/>
  <c r="H307" i="15"/>
  <c r="E307" i="15"/>
  <c r="M302" i="15"/>
  <c r="L302" i="15"/>
  <c r="I302" i="15"/>
  <c r="H302" i="15"/>
  <c r="E302" i="15"/>
  <c r="M281" i="15"/>
  <c r="L281" i="15"/>
  <c r="I281" i="15"/>
  <c r="H281" i="15"/>
  <c r="E281" i="15"/>
  <c r="M234" i="15"/>
  <c r="L234" i="15"/>
  <c r="I234" i="15"/>
  <c r="H234" i="15"/>
  <c r="E234" i="15"/>
  <c r="M226" i="15"/>
  <c r="L226" i="15"/>
  <c r="I226" i="15"/>
  <c r="H226" i="15"/>
  <c r="E226" i="15"/>
  <c r="M213" i="15"/>
  <c r="L213" i="15"/>
  <c r="I213" i="15"/>
  <c r="H213" i="15"/>
  <c r="E213" i="15"/>
  <c r="M204" i="15"/>
  <c r="L204" i="15"/>
  <c r="I204" i="15"/>
  <c r="H204" i="15"/>
  <c r="E204" i="15"/>
  <c r="M203" i="15"/>
  <c r="L203" i="15"/>
  <c r="I203" i="15"/>
  <c r="H203" i="15"/>
  <c r="E203" i="15"/>
  <c r="M186" i="15"/>
  <c r="L186" i="15"/>
  <c r="I186" i="15"/>
  <c r="H186" i="15"/>
  <c r="E186" i="15"/>
  <c r="M131" i="15"/>
  <c r="L131" i="15"/>
  <c r="I131" i="15"/>
  <c r="H131" i="15"/>
  <c r="E131" i="15"/>
  <c r="M120" i="15"/>
  <c r="L120" i="15"/>
  <c r="I120" i="15"/>
  <c r="H120" i="15"/>
  <c r="E120" i="15"/>
  <c r="M101" i="15"/>
  <c r="L101" i="15"/>
  <c r="I101" i="15"/>
  <c r="H101" i="15"/>
  <c r="E101" i="15"/>
  <c r="M88" i="15"/>
  <c r="L88" i="15"/>
  <c r="I88" i="15"/>
  <c r="H88" i="15"/>
  <c r="E88" i="15"/>
  <c r="M74" i="15"/>
  <c r="L74" i="15"/>
  <c r="I74" i="15"/>
  <c r="H74" i="15"/>
  <c r="E74" i="15"/>
  <c r="M68" i="15"/>
  <c r="L68" i="15"/>
  <c r="I68" i="15"/>
  <c r="H68" i="15"/>
  <c r="E68" i="15"/>
  <c r="M63" i="15"/>
  <c r="L63" i="15"/>
  <c r="I63" i="15"/>
  <c r="H63" i="15"/>
  <c r="E63" i="15"/>
  <c r="M48" i="15"/>
  <c r="L48" i="15"/>
  <c r="I48" i="15"/>
  <c r="H48" i="15"/>
  <c r="E48" i="15"/>
  <c r="M35" i="15"/>
  <c r="L35" i="15"/>
  <c r="I35" i="15"/>
  <c r="H35" i="15"/>
  <c r="E35" i="15"/>
  <c r="M33" i="15"/>
  <c r="L33" i="15"/>
  <c r="I33" i="15"/>
  <c r="H33" i="15"/>
  <c r="E33" i="15"/>
  <c r="M364" i="15"/>
  <c r="L364" i="15"/>
  <c r="I364" i="15"/>
  <c r="H364" i="15"/>
  <c r="E364" i="15"/>
  <c r="M358" i="15"/>
  <c r="L358" i="15"/>
  <c r="I358" i="15"/>
  <c r="H358" i="15"/>
  <c r="A358" i="15"/>
  <c r="E358" i="15" s="1"/>
  <c r="M392" i="15"/>
  <c r="L392" i="15"/>
  <c r="I392" i="15"/>
  <c r="H392" i="15"/>
  <c r="E392" i="15"/>
  <c r="M387" i="15"/>
  <c r="L387" i="15"/>
  <c r="I387" i="15"/>
  <c r="H387" i="15"/>
  <c r="E387" i="15"/>
  <c r="M354" i="15"/>
  <c r="L354" i="15"/>
  <c r="I354" i="15"/>
  <c r="H354" i="15"/>
  <c r="A354" i="15"/>
  <c r="E354" i="15" s="1"/>
  <c r="M255" i="15"/>
  <c r="L255" i="15"/>
  <c r="I255" i="15"/>
  <c r="H255" i="15"/>
  <c r="E255" i="15"/>
  <c r="M245" i="15"/>
  <c r="L245" i="15"/>
  <c r="I245" i="15"/>
  <c r="H245" i="15"/>
  <c r="E245" i="15"/>
  <c r="M90" i="15"/>
  <c r="L90" i="15"/>
  <c r="I90" i="15"/>
  <c r="H90" i="15"/>
  <c r="E90" i="15"/>
  <c r="M27" i="15"/>
  <c r="L27" i="15"/>
  <c r="I27" i="15"/>
  <c r="H27" i="15"/>
  <c r="E27" i="15"/>
  <c r="M534" i="15"/>
  <c r="L534" i="15"/>
  <c r="I534" i="15"/>
  <c r="H534" i="15"/>
  <c r="E534" i="15"/>
  <c r="M520" i="15"/>
  <c r="L520" i="15"/>
  <c r="I520" i="15"/>
  <c r="H520" i="15"/>
  <c r="E520" i="15"/>
  <c r="M507" i="15"/>
  <c r="L507" i="15"/>
  <c r="I507" i="15"/>
  <c r="H507" i="15"/>
  <c r="E507" i="15"/>
  <c r="M497" i="15"/>
  <c r="L497" i="15"/>
  <c r="I497" i="15"/>
  <c r="H497" i="15"/>
  <c r="E497" i="15"/>
  <c r="M472" i="15"/>
  <c r="L472" i="15"/>
  <c r="I472" i="15"/>
  <c r="H472" i="15"/>
  <c r="E472" i="15"/>
  <c r="M446" i="15"/>
  <c r="L446" i="15"/>
  <c r="I446" i="15"/>
  <c r="H446" i="15"/>
  <c r="E446" i="15"/>
  <c r="M429" i="15"/>
  <c r="L429" i="15"/>
  <c r="I429" i="15"/>
  <c r="H429" i="15"/>
  <c r="E429" i="15"/>
  <c r="M416" i="15"/>
  <c r="L416" i="15"/>
  <c r="I416" i="15"/>
  <c r="H416" i="15"/>
  <c r="E416" i="15"/>
  <c r="M404" i="15"/>
  <c r="L404" i="15"/>
  <c r="I404" i="15"/>
  <c r="H404" i="15"/>
  <c r="E404" i="15"/>
  <c r="M371" i="15"/>
  <c r="L371" i="15"/>
  <c r="I371" i="15"/>
  <c r="H371" i="15"/>
  <c r="E371" i="15"/>
  <c r="M353" i="15"/>
  <c r="L353" i="15"/>
  <c r="I353" i="15"/>
  <c r="H353" i="15"/>
  <c r="E353" i="15"/>
  <c r="M327" i="15"/>
  <c r="L327" i="15"/>
  <c r="I327" i="15"/>
  <c r="H327" i="15"/>
  <c r="A327" i="15"/>
  <c r="E327" i="15" s="1"/>
  <c r="M326" i="15"/>
  <c r="L326" i="15"/>
  <c r="I326" i="15"/>
  <c r="H326" i="15"/>
  <c r="E326" i="15"/>
  <c r="M316" i="15"/>
  <c r="L316" i="15"/>
  <c r="I316" i="15"/>
  <c r="H316" i="15"/>
  <c r="E316" i="15"/>
  <c r="M288" i="15"/>
  <c r="L288" i="15"/>
  <c r="I288" i="15"/>
  <c r="H288" i="15"/>
  <c r="E288" i="15"/>
  <c r="M256" i="15"/>
  <c r="L256" i="15"/>
  <c r="I256" i="15"/>
  <c r="H256" i="15"/>
  <c r="E256" i="15"/>
  <c r="M235" i="15"/>
  <c r="L235" i="15"/>
  <c r="I235" i="15"/>
  <c r="H235" i="15"/>
  <c r="E235" i="15"/>
  <c r="M232" i="15"/>
  <c r="L232" i="15"/>
  <c r="I232" i="15"/>
  <c r="H232" i="15"/>
  <c r="E232" i="15"/>
  <c r="M231" i="15"/>
  <c r="L231" i="15"/>
  <c r="I231" i="15"/>
  <c r="H231" i="15"/>
  <c r="E231" i="15"/>
  <c r="M230" i="15"/>
  <c r="L230" i="15"/>
  <c r="I230" i="15"/>
  <c r="H230" i="15"/>
  <c r="E230" i="15"/>
  <c r="M229" i="15"/>
  <c r="L229" i="15"/>
  <c r="I229" i="15"/>
  <c r="H229" i="15"/>
  <c r="E229" i="15"/>
  <c r="M224" i="15"/>
  <c r="L224" i="15"/>
  <c r="I224" i="15"/>
  <c r="H224" i="15"/>
  <c r="E224" i="15"/>
  <c r="M220" i="15"/>
  <c r="L220" i="15"/>
  <c r="I220" i="15"/>
  <c r="H220" i="15"/>
  <c r="E220" i="15"/>
  <c r="M209" i="15"/>
  <c r="L209" i="15"/>
  <c r="I209" i="15"/>
  <c r="H209" i="15"/>
  <c r="E209" i="15"/>
  <c r="M197" i="15"/>
  <c r="L197" i="15"/>
  <c r="I197" i="15"/>
  <c r="H197" i="15"/>
  <c r="E197" i="15"/>
  <c r="M165" i="15"/>
  <c r="L165" i="15"/>
  <c r="I165" i="15"/>
  <c r="H165" i="15"/>
  <c r="E165" i="15"/>
  <c r="M163" i="15"/>
  <c r="L163" i="15"/>
  <c r="I163" i="15"/>
  <c r="H163" i="15"/>
  <c r="E163" i="15"/>
  <c r="M158" i="15"/>
  <c r="L158" i="15"/>
  <c r="I158" i="15"/>
  <c r="H158" i="15"/>
  <c r="E158" i="15"/>
  <c r="M113" i="15"/>
  <c r="L113" i="15"/>
  <c r="I113" i="15"/>
  <c r="H113" i="15"/>
  <c r="E113" i="15"/>
  <c r="M111" i="15"/>
  <c r="L111" i="15"/>
  <c r="I111" i="15"/>
  <c r="H111" i="15"/>
  <c r="E111" i="15"/>
  <c r="M104" i="15"/>
  <c r="L104" i="15"/>
  <c r="I104" i="15"/>
  <c r="H104" i="15"/>
  <c r="E104" i="15"/>
  <c r="M55" i="15"/>
  <c r="L55" i="15"/>
  <c r="I55" i="15"/>
  <c r="H55" i="15"/>
  <c r="E55" i="15"/>
  <c r="M51" i="15"/>
  <c r="L51" i="15"/>
  <c r="I51" i="15"/>
  <c r="H51" i="15"/>
  <c r="E51" i="15"/>
  <c r="M14" i="15"/>
  <c r="L14" i="15"/>
  <c r="I14" i="15"/>
  <c r="H14" i="15"/>
  <c r="E14" i="15"/>
  <c r="M8" i="15"/>
  <c r="L8" i="15"/>
  <c r="I8" i="15"/>
  <c r="H8" i="15"/>
  <c r="E8" i="15"/>
  <c r="M491" i="15"/>
  <c r="L491" i="15"/>
  <c r="I491" i="15"/>
  <c r="H491" i="15"/>
  <c r="E491" i="15"/>
  <c r="M313" i="15"/>
  <c r="L313" i="15"/>
  <c r="I313" i="15"/>
  <c r="H313" i="15"/>
  <c r="A313" i="15"/>
  <c r="E313" i="15" s="1"/>
  <c r="M312" i="15"/>
  <c r="L312" i="15"/>
  <c r="I312" i="15"/>
  <c r="H312" i="15"/>
  <c r="E312" i="15"/>
  <c r="M174" i="15"/>
  <c r="L174" i="15"/>
  <c r="I174" i="15"/>
  <c r="H174" i="15"/>
  <c r="E174" i="15"/>
  <c r="M535" i="15"/>
  <c r="L535" i="15"/>
  <c r="I535" i="15"/>
  <c r="H535" i="15"/>
  <c r="E535" i="15"/>
  <c r="M470" i="15"/>
  <c r="L470" i="15"/>
  <c r="I470" i="15"/>
  <c r="H470" i="15"/>
  <c r="E470" i="15"/>
  <c r="M309" i="15"/>
  <c r="L309" i="15"/>
  <c r="I309" i="15"/>
  <c r="H309" i="15"/>
  <c r="A309" i="15"/>
  <c r="E309" i="15" s="1"/>
  <c r="M308" i="15"/>
  <c r="L308" i="15"/>
  <c r="I308" i="15"/>
  <c r="H308" i="15"/>
  <c r="E308" i="15"/>
  <c r="M65" i="15"/>
  <c r="L65" i="15"/>
  <c r="I65" i="15"/>
  <c r="H65" i="15"/>
  <c r="E65" i="15"/>
  <c r="M13" i="15"/>
  <c r="L13" i="15"/>
  <c r="I13" i="15"/>
  <c r="H13" i="15"/>
  <c r="E13" i="15"/>
  <c r="M460" i="15"/>
  <c r="L460" i="15"/>
  <c r="I460" i="15"/>
  <c r="H460" i="15"/>
  <c r="E460" i="15"/>
  <c r="M447" i="15"/>
  <c r="L447" i="15"/>
  <c r="I447" i="15"/>
  <c r="H447" i="15"/>
  <c r="E447" i="15"/>
  <c r="M427" i="15"/>
  <c r="L427" i="15"/>
  <c r="I427" i="15"/>
  <c r="H427" i="15"/>
  <c r="E427" i="15"/>
  <c r="M396" i="15"/>
  <c r="L396" i="15"/>
  <c r="I396" i="15"/>
  <c r="H396" i="15"/>
  <c r="E396" i="15"/>
  <c r="M333" i="15"/>
  <c r="L333" i="15"/>
  <c r="I333" i="15"/>
  <c r="H333" i="15"/>
  <c r="E333" i="15"/>
  <c r="M298" i="15"/>
  <c r="L298" i="15"/>
  <c r="I298" i="15"/>
  <c r="H298" i="15"/>
  <c r="A298" i="15"/>
  <c r="E298" i="15" s="1"/>
  <c r="M297" i="15"/>
  <c r="L297" i="15"/>
  <c r="I297" i="15"/>
  <c r="H297" i="15"/>
  <c r="E297" i="15"/>
  <c r="M273" i="15"/>
  <c r="L273" i="15"/>
  <c r="I273" i="15"/>
  <c r="H273" i="15"/>
  <c r="E273" i="15"/>
  <c r="M216" i="15"/>
  <c r="L216" i="15"/>
  <c r="I216" i="15"/>
  <c r="H216" i="15"/>
  <c r="E216" i="15"/>
  <c r="M175" i="15"/>
  <c r="L175" i="15"/>
  <c r="I175" i="15"/>
  <c r="H175" i="15"/>
  <c r="E175" i="15"/>
  <c r="M172" i="15"/>
  <c r="L172" i="15"/>
  <c r="I172" i="15"/>
  <c r="H172" i="15"/>
  <c r="E172" i="15"/>
  <c r="M118" i="15"/>
  <c r="L118" i="15"/>
  <c r="I118" i="15"/>
  <c r="H118" i="15"/>
  <c r="E118" i="15"/>
  <c r="M71" i="15"/>
  <c r="L71" i="15"/>
  <c r="I71" i="15"/>
  <c r="H71" i="15"/>
  <c r="E71" i="15"/>
  <c r="M291" i="15"/>
  <c r="L291" i="15"/>
  <c r="I291" i="15"/>
  <c r="H291" i="15"/>
  <c r="A291" i="15"/>
  <c r="E291" i="15" s="1"/>
  <c r="M268" i="15"/>
  <c r="L268" i="15"/>
  <c r="I268" i="15"/>
  <c r="H268" i="15"/>
  <c r="E268" i="15"/>
  <c r="M290" i="15"/>
  <c r="L290" i="15"/>
  <c r="I290" i="15"/>
  <c r="H290" i="15"/>
  <c r="A290" i="15"/>
  <c r="E290" i="15" s="1"/>
  <c r="M10" i="15"/>
  <c r="L10" i="15"/>
  <c r="I10" i="15"/>
  <c r="H10" i="15"/>
  <c r="E10" i="15"/>
  <c r="M284" i="15"/>
  <c r="L284" i="15"/>
  <c r="I284" i="15"/>
  <c r="H284" i="15"/>
  <c r="A284" i="15"/>
  <c r="E284" i="15" s="1"/>
  <c r="M283" i="15"/>
  <c r="L283" i="15"/>
  <c r="I283" i="15"/>
  <c r="H283" i="15"/>
  <c r="E283" i="15"/>
  <c r="M261" i="15"/>
  <c r="L261" i="15"/>
  <c r="I261" i="15"/>
  <c r="H261" i="15"/>
  <c r="E261" i="15"/>
  <c r="M249" i="15"/>
  <c r="L249" i="15"/>
  <c r="I249" i="15"/>
  <c r="H249" i="15"/>
  <c r="E249" i="15"/>
  <c r="M179" i="15"/>
  <c r="L179" i="15"/>
  <c r="I179" i="15"/>
  <c r="H179" i="15"/>
  <c r="E179" i="15"/>
  <c r="M125" i="15"/>
  <c r="L125" i="15"/>
  <c r="I125" i="15"/>
  <c r="H125" i="15"/>
  <c r="E125" i="15"/>
  <c r="M26" i="15"/>
  <c r="L26" i="15"/>
  <c r="I26" i="15"/>
  <c r="H26" i="15"/>
  <c r="E26" i="15"/>
  <c r="M526" i="15"/>
  <c r="L526" i="15"/>
  <c r="I526" i="15"/>
  <c r="H526" i="15"/>
  <c r="E526" i="15"/>
  <c r="M499" i="15"/>
  <c r="L499" i="15"/>
  <c r="I499" i="15"/>
  <c r="H499" i="15"/>
  <c r="E499" i="15"/>
  <c r="M360" i="15"/>
  <c r="L360" i="15"/>
  <c r="I360" i="15"/>
  <c r="H360" i="15"/>
  <c r="E360" i="15"/>
  <c r="M279" i="15"/>
  <c r="L279" i="15"/>
  <c r="I279" i="15"/>
  <c r="H279" i="15"/>
  <c r="A279" i="15"/>
  <c r="E279" i="15" s="1"/>
  <c r="M154" i="15"/>
  <c r="L154" i="15"/>
  <c r="I154" i="15"/>
  <c r="H154" i="15"/>
  <c r="E154" i="15"/>
  <c r="M274" i="15"/>
  <c r="L274" i="15"/>
  <c r="I274" i="15"/>
  <c r="H274" i="15"/>
  <c r="A274" i="15"/>
  <c r="E274" i="15" s="1"/>
  <c r="M486" i="15"/>
  <c r="L486" i="15"/>
  <c r="I486" i="15"/>
  <c r="H486" i="15"/>
  <c r="E486" i="15"/>
  <c r="M444" i="15"/>
  <c r="L444" i="15"/>
  <c r="I444" i="15"/>
  <c r="H444" i="15"/>
  <c r="E444" i="15"/>
  <c r="M425" i="15"/>
  <c r="L425" i="15"/>
  <c r="I425" i="15"/>
  <c r="H425" i="15"/>
  <c r="E425" i="15"/>
  <c r="M397" i="15"/>
  <c r="L397" i="15"/>
  <c r="I397" i="15"/>
  <c r="H397" i="15"/>
  <c r="E397" i="15"/>
  <c r="M393" i="15"/>
  <c r="L393" i="15"/>
  <c r="I393" i="15"/>
  <c r="H393" i="15"/>
  <c r="E393" i="15"/>
  <c r="M319" i="15"/>
  <c r="L319" i="15"/>
  <c r="I319" i="15"/>
  <c r="H319" i="15"/>
  <c r="E319" i="15"/>
  <c r="M285" i="15"/>
  <c r="L285" i="15"/>
  <c r="I285" i="15"/>
  <c r="H285" i="15"/>
  <c r="E285" i="15"/>
  <c r="M272" i="15"/>
  <c r="L272" i="15"/>
  <c r="I272" i="15"/>
  <c r="H272" i="15"/>
  <c r="A272" i="15"/>
  <c r="E272" i="15" s="1"/>
  <c r="M239" i="15"/>
  <c r="L239" i="15"/>
  <c r="I239" i="15"/>
  <c r="H239" i="15"/>
  <c r="E239" i="15"/>
  <c r="M146" i="15"/>
  <c r="L146" i="15"/>
  <c r="I146" i="15"/>
  <c r="H146" i="15"/>
  <c r="E146" i="15"/>
  <c r="M103" i="15"/>
  <c r="L103" i="15"/>
  <c r="I103" i="15"/>
  <c r="H103" i="15"/>
  <c r="E103" i="15"/>
  <c r="M40" i="15"/>
  <c r="L40" i="15"/>
  <c r="I40" i="15"/>
  <c r="H40" i="15"/>
  <c r="E40" i="15"/>
  <c r="M266" i="15"/>
  <c r="L266" i="15"/>
  <c r="I266" i="15"/>
  <c r="H266" i="15"/>
  <c r="A266" i="15"/>
  <c r="E266" i="15" s="1"/>
  <c r="M265" i="15"/>
  <c r="L265" i="15"/>
  <c r="I265" i="15"/>
  <c r="H265" i="15"/>
  <c r="E265" i="15"/>
  <c r="M80" i="15"/>
  <c r="L80" i="15"/>
  <c r="I80" i="15"/>
  <c r="H80" i="15"/>
  <c r="E80" i="15"/>
  <c r="M523" i="15"/>
  <c r="L523" i="15"/>
  <c r="I523" i="15"/>
  <c r="H523" i="15"/>
  <c r="E523" i="15"/>
  <c r="M519" i="15"/>
  <c r="L519" i="15"/>
  <c r="I519" i="15"/>
  <c r="H519" i="15"/>
  <c r="E519" i="15"/>
  <c r="M517" i="15"/>
  <c r="L517" i="15"/>
  <c r="I517" i="15"/>
  <c r="H517" i="15"/>
  <c r="E517" i="15"/>
  <c r="M516" i="15"/>
  <c r="L516" i="15"/>
  <c r="I516" i="15"/>
  <c r="H516" i="15"/>
  <c r="E516" i="15"/>
  <c r="M510" i="15"/>
  <c r="L510" i="15"/>
  <c r="I510" i="15"/>
  <c r="H510" i="15"/>
  <c r="E510" i="15"/>
  <c r="M505" i="15"/>
  <c r="L505" i="15"/>
  <c r="I505" i="15"/>
  <c r="H505" i="15"/>
  <c r="E505" i="15"/>
  <c r="M487" i="15"/>
  <c r="L487" i="15"/>
  <c r="I487" i="15"/>
  <c r="H487" i="15"/>
  <c r="E487" i="15"/>
  <c r="M484" i="15"/>
  <c r="L484" i="15"/>
  <c r="I484" i="15"/>
  <c r="H484" i="15"/>
  <c r="E484" i="15"/>
  <c r="M468" i="15"/>
  <c r="L468" i="15"/>
  <c r="I468" i="15"/>
  <c r="H468" i="15"/>
  <c r="E468" i="15"/>
  <c r="M466" i="15"/>
  <c r="L466" i="15"/>
  <c r="I466" i="15"/>
  <c r="H466" i="15"/>
  <c r="E466" i="15"/>
  <c r="M465" i="15"/>
  <c r="L465" i="15"/>
  <c r="I465" i="15"/>
  <c r="H465" i="15"/>
  <c r="E465" i="15"/>
  <c r="M455" i="15"/>
  <c r="L455" i="15"/>
  <c r="I455" i="15"/>
  <c r="H455" i="15"/>
  <c r="E455" i="15"/>
  <c r="M454" i="15"/>
  <c r="L454" i="15"/>
  <c r="I454" i="15"/>
  <c r="H454" i="15"/>
  <c r="E454" i="15"/>
  <c r="M439" i="15"/>
  <c r="L439" i="15"/>
  <c r="I439" i="15"/>
  <c r="H439" i="15"/>
  <c r="E439" i="15"/>
  <c r="M437" i="15"/>
  <c r="L437" i="15"/>
  <c r="I437" i="15"/>
  <c r="H437" i="15"/>
  <c r="E437" i="15"/>
  <c r="M434" i="15"/>
  <c r="L434" i="15"/>
  <c r="I434" i="15"/>
  <c r="H434" i="15"/>
  <c r="E434" i="15"/>
  <c r="M421" i="15"/>
  <c r="L421" i="15"/>
  <c r="I421" i="15"/>
  <c r="H421" i="15"/>
  <c r="E421" i="15"/>
  <c r="M410" i="15"/>
  <c r="L410" i="15"/>
  <c r="I410" i="15"/>
  <c r="H410" i="15"/>
  <c r="E410" i="15"/>
  <c r="M408" i="15"/>
  <c r="L408" i="15"/>
  <c r="I408" i="15"/>
  <c r="H408" i="15"/>
  <c r="E408" i="15"/>
  <c r="M407" i="15"/>
  <c r="L407" i="15"/>
  <c r="I407" i="15"/>
  <c r="H407" i="15"/>
  <c r="E407" i="15"/>
  <c r="M391" i="15"/>
  <c r="L391" i="15"/>
  <c r="I391" i="15"/>
  <c r="H391" i="15"/>
  <c r="E391" i="15"/>
  <c r="M390" i="15"/>
  <c r="L390" i="15"/>
  <c r="I390" i="15"/>
  <c r="H390" i="15"/>
  <c r="E390" i="15"/>
  <c r="M389" i="15"/>
  <c r="L389" i="15"/>
  <c r="I389" i="15"/>
  <c r="H389" i="15"/>
  <c r="E389" i="15"/>
  <c r="M375" i="15"/>
  <c r="L375" i="15"/>
  <c r="I375" i="15"/>
  <c r="H375" i="15"/>
  <c r="E375" i="15"/>
  <c r="M370" i="15"/>
  <c r="L370" i="15"/>
  <c r="I370" i="15"/>
  <c r="H370" i="15"/>
  <c r="E370" i="15"/>
  <c r="M361" i="15"/>
  <c r="L361" i="15"/>
  <c r="I361" i="15"/>
  <c r="H361" i="15"/>
  <c r="E361" i="15"/>
  <c r="M348" i="15"/>
  <c r="L348" i="15"/>
  <c r="I348" i="15"/>
  <c r="H348" i="15"/>
  <c r="E348" i="15"/>
  <c r="M343" i="15"/>
  <c r="L343" i="15"/>
  <c r="I343" i="15"/>
  <c r="H343" i="15"/>
  <c r="E343" i="15"/>
  <c r="M341" i="15"/>
  <c r="L341" i="15"/>
  <c r="I341" i="15"/>
  <c r="H341" i="15"/>
  <c r="E341" i="15"/>
  <c r="M339" i="15"/>
  <c r="L339" i="15"/>
  <c r="I339" i="15"/>
  <c r="H339" i="15"/>
  <c r="E339" i="15"/>
  <c r="M337" i="15"/>
  <c r="L337" i="15"/>
  <c r="I337" i="15"/>
  <c r="H337" i="15"/>
  <c r="E337" i="15"/>
  <c r="M318" i="15"/>
  <c r="L318" i="15"/>
  <c r="I318" i="15"/>
  <c r="H318" i="15"/>
  <c r="E318" i="15"/>
  <c r="M299" i="15"/>
  <c r="L299" i="15"/>
  <c r="I299" i="15"/>
  <c r="H299" i="15"/>
  <c r="E299" i="15"/>
  <c r="M296" i="15"/>
  <c r="L296" i="15"/>
  <c r="I296" i="15"/>
  <c r="H296" i="15"/>
  <c r="E296" i="15"/>
  <c r="M292" i="15"/>
  <c r="L292" i="15"/>
  <c r="I292" i="15"/>
  <c r="H292" i="15"/>
  <c r="E292" i="15"/>
  <c r="M277" i="15"/>
  <c r="L277" i="15"/>
  <c r="I277" i="15"/>
  <c r="H277" i="15"/>
  <c r="E277" i="15"/>
  <c r="M269" i="15"/>
  <c r="L269" i="15"/>
  <c r="I269" i="15"/>
  <c r="H269" i="15"/>
  <c r="E269" i="15"/>
  <c r="M267" i="15"/>
  <c r="L267" i="15"/>
  <c r="I267" i="15"/>
  <c r="H267" i="15"/>
  <c r="E267" i="15"/>
  <c r="M264" i="15"/>
  <c r="L264" i="15"/>
  <c r="I264" i="15"/>
  <c r="H264" i="15"/>
  <c r="E264" i="15"/>
  <c r="M260" i="15"/>
  <c r="L260" i="15"/>
  <c r="I260" i="15"/>
  <c r="H260" i="15"/>
  <c r="A260" i="15"/>
  <c r="E260" i="15" s="1"/>
  <c r="M259" i="15"/>
  <c r="L259" i="15"/>
  <c r="I259" i="15"/>
  <c r="H259" i="15"/>
  <c r="E259" i="15"/>
  <c r="M254" i="15"/>
  <c r="L254" i="15"/>
  <c r="I254" i="15"/>
  <c r="H254" i="15"/>
  <c r="E254" i="15"/>
  <c r="M252" i="15"/>
  <c r="L252" i="15"/>
  <c r="I252" i="15"/>
  <c r="H252" i="15"/>
  <c r="E252" i="15"/>
  <c r="M242" i="15"/>
  <c r="L242" i="15"/>
  <c r="I242" i="15"/>
  <c r="H242" i="15"/>
  <c r="E242" i="15"/>
  <c r="M238" i="15"/>
  <c r="L238" i="15"/>
  <c r="I238" i="15"/>
  <c r="H238" i="15"/>
  <c r="E238" i="15"/>
  <c r="M237" i="15"/>
  <c r="L237" i="15"/>
  <c r="I237" i="15"/>
  <c r="H237" i="15"/>
  <c r="E237" i="15"/>
  <c r="M227" i="15"/>
  <c r="L227" i="15"/>
  <c r="I227" i="15"/>
  <c r="H227" i="15"/>
  <c r="E227" i="15"/>
  <c r="M225" i="15"/>
  <c r="L225" i="15"/>
  <c r="I225" i="15"/>
  <c r="H225" i="15"/>
  <c r="E225" i="15"/>
  <c r="M223" i="15"/>
  <c r="L223" i="15"/>
  <c r="I223" i="15"/>
  <c r="H223" i="15"/>
  <c r="E223" i="15"/>
  <c r="M221" i="15"/>
  <c r="L221" i="15"/>
  <c r="I221" i="15"/>
  <c r="H221" i="15"/>
  <c r="E221" i="15"/>
  <c r="M219" i="15"/>
  <c r="L219" i="15"/>
  <c r="I219" i="15"/>
  <c r="H219" i="15"/>
  <c r="E219" i="15"/>
  <c r="M210" i="15"/>
  <c r="L210" i="15"/>
  <c r="I210" i="15"/>
  <c r="H210" i="15"/>
  <c r="E210" i="15"/>
  <c r="M206" i="15"/>
  <c r="L206" i="15"/>
  <c r="I206" i="15"/>
  <c r="H206" i="15"/>
  <c r="E206" i="15"/>
  <c r="M205" i="15"/>
  <c r="L205" i="15"/>
  <c r="I205" i="15"/>
  <c r="H205" i="15"/>
  <c r="E205" i="15"/>
  <c r="M198" i="15"/>
  <c r="L198" i="15"/>
  <c r="I198" i="15"/>
  <c r="H198" i="15"/>
  <c r="E198" i="15"/>
  <c r="M190" i="15"/>
  <c r="L190" i="15"/>
  <c r="I190" i="15"/>
  <c r="H190" i="15"/>
  <c r="E190" i="15"/>
  <c r="M188" i="15"/>
  <c r="L188" i="15"/>
  <c r="I188" i="15"/>
  <c r="H188" i="15"/>
  <c r="E188" i="15"/>
  <c r="M183" i="15"/>
  <c r="L183" i="15"/>
  <c r="I183" i="15"/>
  <c r="H183" i="15"/>
  <c r="E183" i="15"/>
  <c r="M182" i="15"/>
  <c r="L182" i="15"/>
  <c r="I182" i="15"/>
  <c r="H182" i="15"/>
  <c r="E182" i="15"/>
  <c r="M169" i="15"/>
  <c r="L169" i="15"/>
  <c r="I169" i="15"/>
  <c r="H169" i="15"/>
  <c r="E169" i="15"/>
  <c r="M168" i="15"/>
  <c r="L168" i="15"/>
  <c r="I168" i="15"/>
  <c r="H168" i="15"/>
  <c r="E168" i="15"/>
  <c r="M166" i="15"/>
  <c r="L166" i="15"/>
  <c r="I166" i="15"/>
  <c r="H166" i="15"/>
  <c r="E166" i="15"/>
  <c r="M137" i="15"/>
  <c r="L137" i="15"/>
  <c r="I137" i="15"/>
  <c r="H137" i="15"/>
  <c r="E137" i="15"/>
  <c r="M136" i="15"/>
  <c r="L136" i="15"/>
  <c r="I136" i="15"/>
  <c r="H136" i="15"/>
  <c r="E136" i="15"/>
  <c r="M127" i="15"/>
  <c r="L127" i="15"/>
  <c r="I127" i="15"/>
  <c r="H127" i="15"/>
  <c r="E127" i="15"/>
  <c r="M126" i="15"/>
  <c r="L126" i="15"/>
  <c r="I126" i="15"/>
  <c r="H126" i="15"/>
  <c r="E126" i="15"/>
  <c r="M121" i="15"/>
  <c r="L121" i="15"/>
  <c r="I121" i="15"/>
  <c r="H121" i="15"/>
  <c r="E121" i="15"/>
  <c r="M109" i="15"/>
  <c r="L109" i="15"/>
  <c r="I109" i="15"/>
  <c r="H109" i="15"/>
  <c r="E109" i="15"/>
  <c r="M108" i="15"/>
  <c r="L108" i="15"/>
  <c r="I108" i="15"/>
  <c r="H108" i="15"/>
  <c r="E108" i="15"/>
  <c r="M106" i="15"/>
  <c r="L106" i="15"/>
  <c r="I106" i="15"/>
  <c r="H106" i="15"/>
  <c r="E106" i="15"/>
  <c r="M96" i="15"/>
  <c r="L96" i="15"/>
  <c r="I96" i="15"/>
  <c r="H96" i="15"/>
  <c r="E96" i="15"/>
  <c r="M95" i="15"/>
  <c r="L95" i="15"/>
  <c r="I95" i="15"/>
  <c r="H95" i="15"/>
  <c r="E95" i="15"/>
  <c r="M83" i="15"/>
  <c r="L83" i="15"/>
  <c r="I83" i="15"/>
  <c r="H83" i="15"/>
  <c r="E83" i="15"/>
  <c r="M76" i="15"/>
  <c r="L76" i="15"/>
  <c r="I76" i="15"/>
  <c r="H76" i="15"/>
  <c r="E76" i="15"/>
  <c r="M73" i="15"/>
  <c r="L73" i="15"/>
  <c r="I73" i="15"/>
  <c r="H73" i="15"/>
  <c r="E73" i="15"/>
  <c r="M59" i="15"/>
  <c r="L59" i="15"/>
  <c r="I59" i="15"/>
  <c r="H59" i="15"/>
  <c r="E59" i="15"/>
  <c r="M56" i="15"/>
  <c r="L56" i="15"/>
  <c r="I56" i="15"/>
  <c r="H56" i="15"/>
  <c r="E56" i="15"/>
  <c r="M49" i="15"/>
  <c r="L49" i="15"/>
  <c r="I49" i="15"/>
  <c r="H49" i="15"/>
  <c r="E49" i="15"/>
  <c r="M43" i="15"/>
  <c r="L43" i="15"/>
  <c r="I43" i="15"/>
  <c r="H43" i="15"/>
  <c r="E43" i="15"/>
  <c r="M38" i="15"/>
  <c r="L38" i="15"/>
  <c r="I38" i="15"/>
  <c r="H38" i="15"/>
  <c r="E38" i="15"/>
  <c r="M37" i="15"/>
  <c r="L37" i="15"/>
  <c r="I37" i="15"/>
  <c r="H37" i="15"/>
  <c r="E37" i="15"/>
  <c r="M36" i="15"/>
  <c r="L36" i="15"/>
  <c r="I36" i="15"/>
  <c r="H36" i="15"/>
  <c r="E36" i="15"/>
  <c r="M32" i="15"/>
  <c r="L32" i="15"/>
  <c r="I32" i="15"/>
  <c r="H32" i="15"/>
  <c r="E32" i="15"/>
  <c r="M30" i="15"/>
  <c r="L30" i="15"/>
  <c r="I30" i="15"/>
  <c r="H30" i="15"/>
  <c r="E30" i="15"/>
  <c r="M28" i="15"/>
  <c r="L28" i="15"/>
  <c r="I28" i="15"/>
  <c r="H28" i="15"/>
  <c r="E28" i="15"/>
  <c r="M22" i="15"/>
  <c r="L22" i="15"/>
  <c r="I22" i="15"/>
  <c r="H22" i="15"/>
  <c r="E22" i="15"/>
  <c r="M19" i="15"/>
  <c r="L19" i="15"/>
  <c r="I19" i="15"/>
  <c r="H19" i="15"/>
  <c r="E19" i="15"/>
  <c r="M7" i="15"/>
  <c r="L7" i="15"/>
  <c r="I7" i="15"/>
  <c r="H7" i="15"/>
  <c r="M3" i="15"/>
  <c r="L3" i="15"/>
  <c r="I3" i="15"/>
  <c r="H3" i="15"/>
  <c r="E3" i="15"/>
  <c r="M476" i="15"/>
  <c r="L476" i="15"/>
  <c r="I476" i="15"/>
  <c r="H476" i="15"/>
  <c r="E476" i="15"/>
  <c r="M240" i="15"/>
  <c r="L240" i="15"/>
  <c r="I240" i="15"/>
  <c r="H240" i="15"/>
  <c r="A240" i="15"/>
  <c r="E240" i="15" s="1"/>
  <c r="M236" i="15"/>
  <c r="L236" i="15"/>
  <c r="I236" i="15"/>
  <c r="H236" i="15"/>
  <c r="E236" i="15"/>
  <c r="M233" i="15"/>
  <c r="L233" i="15"/>
  <c r="I233" i="15"/>
  <c r="H233" i="15"/>
  <c r="A233" i="15"/>
  <c r="E233" i="15" s="1"/>
  <c r="M85" i="15"/>
  <c r="L85" i="15"/>
  <c r="I85" i="15"/>
  <c r="H85" i="15"/>
  <c r="E85" i="15"/>
  <c r="M244" i="15"/>
  <c r="L244" i="15"/>
  <c r="I244" i="15"/>
  <c r="H244" i="15"/>
  <c r="E244" i="15"/>
  <c r="M217" i="15"/>
  <c r="L217" i="15"/>
  <c r="I217" i="15"/>
  <c r="H217" i="15"/>
  <c r="A217" i="15"/>
  <c r="E217" i="15" s="1"/>
  <c r="M181" i="15"/>
  <c r="L181" i="15"/>
  <c r="I181" i="15"/>
  <c r="H181" i="15"/>
  <c r="E181" i="15"/>
  <c r="M99" i="15"/>
  <c r="L99" i="15"/>
  <c r="I99" i="15"/>
  <c r="H99" i="15"/>
  <c r="E99" i="15"/>
  <c r="M29" i="15"/>
  <c r="L29" i="15"/>
  <c r="I29" i="15"/>
  <c r="H29" i="15"/>
  <c r="E29" i="15"/>
  <c r="M512" i="15"/>
  <c r="L512" i="15"/>
  <c r="I512" i="15"/>
  <c r="H512" i="15"/>
  <c r="E512" i="15"/>
  <c r="M480" i="15"/>
  <c r="L480" i="15"/>
  <c r="I480" i="15"/>
  <c r="H480" i="15"/>
  <c r="E480" i="15"/>
  <c r="M479" i="15"/>
  <c r="L479" i="15"/>
  <c r="I479" i="15"/>
  <c r="H479" i="15"/>
  <c r="E479" i="15"/>
  <c r="M450" i="15"/>
  <c r="L450" i="15"/>
  <c r="I450" i="15"/>
  <c r="H450" i="15"/>
  <c r="E450" i="15"/>
  <c r="M380" i="15"/>
  <c r="L380" i="15"/>
  <c r="I380" i="15"/>
  <c r="H380" i="15"/>
  <c r="E380" i="15"/>
  <c r="M278" i="15"/>
  <c r="L278" i="15"/>
  <c r="I278" i="15"/>
  <c r="H278" i="15"/>
  <c r="E278" i="15"/>
  <c r="M271" i="15"/>
  <c r="L271" i="15"/>
  <c r="I271" i="15"/>
  <c r="H271" i="15"/>
  <c r="E271" i="15"/>
  <c r="M215" i="15"/>
  <c r="L215" i="15"/>
  <c r="I215" i="15"/>
  <c r="H215" i="15"/>
  <c r="A215" i="15"/>
  <c r="E215" i="15" s="1"/>
  <c r="M119" i="15"/>
  <c r="L119" i="15"/>
  <c r="I119" i="15"/>
  <c r="H119" i="15"/>
  <c r="E119" i="15"/>
  <c r="M62" i="15"/>
  <c r="L62" i="15"/>
  <c r="I62" i="15"/>
  <c r="H62" i="15"/>
  <c r="E62" i="15"/>
  <c r="M31" i="15"/>
  <c r="L31" i="15"/>
  <c r="I31" i="15"/>
  <c r="H31" i="15"/>
  <c r="E31" i="15"/>
  <c r="M23" i="15"/>
  <c r="L23" i="15"/>
  <c r="I23" i="15"/>
  <c r="H23" i="15"/>
  <c r="E23" i="15"/>
  <c r="M207" i="15"/>
  <c r="L207" i="15"/>
  <c r="I207" i="15"/>
  <c r="H207" i="15"/>
  <c r="E207" i="15"/>
  <c r="M46" i="15"/>
  <c r="L46" i="15"/>
  <c r="I46" i="15"/>
  <c r="H46" i="15"/>
  <c r="E46" i="15"/>
  <c r="M521" i="15"/>
  <c r="L521" i="15"/>
  <c r="I521" i="15"/>
  <c r="H521" i="15"/>
  <c r="E521" i="15"/>
  <c r="M202" i="15"/>
  <c r="L202" i="15"/>
  <c r="I202" i="15"/>
  <c r="H202" i="15"/>
  <c r="A202" i="15"/>
  <c r="E202" i="15" s="1"/>
  <c r="M200" i="15"/>
  <c r="L200" i="15"/>
  <c r="I200" i="15"/>
  <c r="H200" i="15"/>
  <c r="E200" i="15"/>
  <c r="M194" i="15"/>
  <c r="L194" i="15"/>
  <c r="I194" i="15"/>
  <c r="H194" i="15"/>
  <c r="E194" i="15"/>
  <c r="M133" i="15"/>
  <c r="L133" i="15"/>
  <c r="I133" i="15"/>
  <c r="H133" i="15"/>
  <c r="E133" i="15"/>
  <c r="M64" i="15"/>
  <c r="L64" i="15"/>
  <c r="I64" i="15"/>
  <c r="H64" i="15"/>
  <c r="E64" i="15"/>
  <c r="M61" i="15"/>
  <c r="L61" i="15"/>
  <c r="I61" i="15"/>
  <c r="H61" i="15"/>
  <c r="E61" i="15"/>
  <c r="M50" i="15"/>
  <c r="L50" i="15"/>
  <c r="I50" i="15"/>
  <c r="H50" i="15"/>
  <c r="E50" i="15"/>
  <c r="M489" i="15"/>
  <c r="L489" i="15"/>
  <c r="I489" i="15"/>
  <c r="H489" i="15"/>
  <c r="E489" i="15"/>
  <c r="M381" i="15"/>
  <c r="L381" i="15"/>
  <c r="I381" i="15"/>
  <c r="H381" i="15"/>
  <c r="E381" i="15"/>
  <c r="M196" i="15"/>
  <c r="L196" i="15"/>
  <c r="I196" i="15"/>
  <c r="H196" i="15"/>
  <c r="A196" i="15"/>
  <c r="E196" i="15" s="1"/>
  <c r="M156" i="15"/>
  <c r="L156" i="15"/>
  <c r="I156" i="15"/>
  <c r="H156" i="15"/>
  <c r="E156" i="15"/>
  <c r="M149" i="15"/>
  <c r="L149" i="15"/>
  <c r="I149" i="15"/>
  <c r="H149" i="15"/>
  <c r="E149" i="15"/>
  <c r="M144" i="15"/>
  <c r="L144" i="15"/>
  <c r="I144" i="15"/>
  <c r="H144" i="15"/>
  <c r="E144" i="15"/>
  <c r="M47" i="15"/>
  <c r="L47" i="15"/>
  <c r="I47" i="15"/>
  <c r="H47" i="15"/>
  <c r="E47" i="15"/>
  <c r="M20" i="15"/>
  <c r="L20" i="15"/>
  <c r="I20" i="15"/>
  <c r="H20" i="15"/>
  <c r="E20" i="15"/>
  <c r="M527" i="15"/>
  <c r="L527" i="15"/>
  <c r="I527" i="15"/>
  <c r="H527" i="15"/>
  <c r="E527" i="15"/>
  <c r="M330" i="15"/>
  <c r="L330" i="15"/>
  <c r="I330" i="15"/>
  <c r="H330" i="15"/>
  <c r="E330" i="15"/>
  <c r="M170" i="15"/>
  <c r="L170" i="15"/>
  <c r="I170" i="15"/>
  <c r="H170" i="15"/>
  <c r="A170" i="15"/>
  <c r="E170" i="15" s="1"/>
  <c r="M449" i="15"/>
  <c r="L449" i="15"/>
  <c r="I449" i="15"/>
  <c r="H449" i="15"/>
  <c r="E449" i="15"/>
  <c r="M428" i="15"/>
  <c r="L428" i="15"/>
  <c r="I428" i="15"/>
  <c r="H428" i="15"/>
  <c r="E428" i="15"/>
  <c r="M412" i="15"/>
  <c r="L412" i="15"/>
  <c r="I412" i="15"/>
  <c r="H412" i="15"/>
  <c r="E412" i="15"/>
  <c r="M377" i="15"/>
  <c r="L377" i="15"/>
  <c r="I377" i="15"/>
  <c r="H377" i="15"/>
  <c r="E377" i="15"/>
  <c r="M342" i="15"/>
  <c r="L342" i="15"/>
  <c r="I342" i="15"/>
  <c r="H342" i="15"/>
  <c r="E342" i="15"/>
  <c r="M328" i="15"/>
  <c r="L328" i="15"/>
  <c r="I328" i="15"/>
  <c r="H328" i="15"/>
  <c r="E328" i="15"/>
  <c r="M280" i="15"/>
  <c r="L280" i="15"/>
  <c r="I280" i="15"/>
  <c r="H280" i="15"/>
  <c r="E280" i="15"/>
  <c r="M218" i="15"/>
  <c r="L218" i="15"/>
  <c r="I218" i="15"/>
  <c r="H218" i="15"/>
  <c r="E218" i="15"/>
  <c r="M214" i="15"/>
  <c r="L214" i="15"/>
  <c r="I214" i="15"/>
  <c r="H214" i="15"/>
  <c r="E214" i="15"/>
  <c r="M199" i="15"/>
  <c r="L199" i="15"/>
  <c r="I199" i="15"/>
  <c r="H199" i="15"/>
  <c r="E199" i="15"/>
  <c r="M162" i="15"/>
  <c r="L162" i="15"/>
  <c r="I162" i="15"/>
  <c r="H162" i="15"/>
  <c r="A162" i="15"/>
  <c r="E162" i="15" s="1"/>
  <c r="M161" i="15"/>
  <c r="L161" i="15"/>
  <c r="I161" i="15"/>
  <c r="H161" i="15"/>
  <c r="E161" i="15"/>
  <c r="M159" i="15"/>
  <c r="L159" i="15"/>
  <c r="I159" i="15"/>
  <c r="H159" i="15"/>
  <c r="E159" i="15"/>
  <c r="M151" i="15"/>
  <c r="L151" i="15"/>
  <c r="I151" i="15"/>
  <c r="H151" i="15"/>
  <c r="E151" i="15"/>
  <c r="M89" i="15"/>
  <c r="L89" i="15"/>
  <c r="I89" i="15"/>
  <c r="H89" i="15"/>
  <c r="E89" i="15"/>
  <c r="M87" i="15"/>
  <c r="L87" i="15"/>
  <c r="I87" i="15"/>
  <c r="H87" i="15"/>
  <c r="E87" i="15"/>
  <c r="M467" i="15"/>
  <c r="L467" i="15"/>
  <c r="I467" i="15"/>
  <c r="H467" i="15"/>
  <c r="E467" i="15"/>
  <c r="M355" i="15"/>
  <c r="L355" i="15"/>
  <c r="I355" i="15"/>
  <c r="H355" i="15"/>
  <c r="E355" i="15"/>
  <c r="M135" i="15"/>
  <c r="L135" i="15"/>
  <c r="I135" i="15"/>
  <c r="H135" i="15"/>
  <c r="A135" i="15"/>
  <c r="E135" i="15" s="1"/>
  <c r="M117" i="15"/>
  <c r="L117" i="15"/>
  <c r="I117" i="15"/>
  <c r="H117" i="15"/>
  <c r="A117" i="15"/>
  <c r="E117" i="15" s="1"/>
  <c r="M107" i="15"/>
  <c r="L107" i="15"/>
  <c r="I107" i="15"/>
  <c r="H107" i="15"/>
  <c r="E107" i="15"/>
  <c r="M511" i="15"/>
  <c r="L511" i="15"/>
  <c r="I511" i="15"/>
  <c r="H511" i="15"/>
  <c r="E511" i="15"/>
  <c r="M426" i="15"/>
  <c r="L426" i="15"/>
  <c r="I426" i="15"/>
  <c r="H426" i="15"/>
  <c r="E426" i="15"/>
  <c r="M424" i="15"/>
  <c r="L424" i="15"/>
  <c r="I424" i="15"/>
  <c r="H424" i="15"/>
  <c r="E424" i="15"/>
  <c r="M379" i="15"/>
  <c r="L379" i="15"/>
  <c r="I379" i="15"/>
  <c r="H379" i="15"/>
  <c r="E379" i="15"/>
  <c r="M356" i="15"/>
  <c r="L356" i="15"/>
  <c r="I356" i="15"/>
  <c r="H356" i="15"/>
  <c r="E356" i="15"/>
  <c r="M352" i="15"/>
  <c r="L352" i="15"/>
  <c r="I352" i="15"/>
  <c r="H352" i="15"/>
  <c r="E352" i="15"/>
  <c r="M350" i="15"/>
  <c r="L350" i="15"/>
  <c r="I350" i="15"/>
  <c r="H350" i="15"/>
  <c r="E350" i="15"/>
  <c r="M329" i="15"/>
  <c r="L329" i="15"/>
  <c r="I329" i="15"/>
  <c r="H329" i="15"/>
  <c r="E329" i="15"/>
  <c r="M322" i="15"/>
  <c r="L322" i="15"/>
  <c r="I322" i="15"/>
  <c r="H322" i="15"/>
  <c r="E322" i="15"/>
  <c r="M301" i="15"/>
  <c r="L301" i="15"/>
  <c r="I301" i="15"/>
  <c r="H301" i="15"/>
  <c r="E301" i="15"/>
  <c r="M275" i="15"/>
  <c r="L275" i="15"/>
  <c r="I275" i="15"/>
  <c r="H275" i="15"/>
  <c r="E275" i="15"/>
  <c r="M228" i="15"/>
  <c r="L228" i="15"/>
  <c r="I228" i="15"/>
  <c r="H228" i="15"/>
  <c r="E228" i="15"/>
  <c r="M187" i="15"/>
  <c r="L187" i="15"/>
  <c r="I187" i="15"/>
  <c r="H187" i="15"/>
  <c r="E187" i="15"/>
  <c r="M134" i="15"/>
  <c r="L134" i="15"/>
  <c r="I134" i="15"/>
  <c r="H134" i="15"/>
  <c r="E134" i="15"/>
  <c r="M114" i="15"/>
  <c r="L114" i="15"/>
  <c r="I114" i="15"/>
  <c r="H114" i="15"/>
  <c r="E114" i="15"/>
  <c r="M98" i="15"/>
  <c r="L98" i="15"/>
  <c r="I98" i="15"/>
  <c r="H98" i="15"/>
  <c r="A98" i="15"/>
  <c r="E98" i="15" s="1"/>
  <c r="M97" i="15"/>
  <c r="L97" i="15"/>
  <c r="I97" i="15"/>
  <c r="H97" i="15"/>
  <c r="E97" i="15"/>
  <c r="M84" i="15"/>
  <c r="L84" i="15"/>
  <c r="I84" i="15"/>
  <c r="H84" i="15"/>
  <c r="E84" i="15"/>
  <c r="M52" i="15"/>
  <c r="L52" i="15"/>
  <c r="I52" i="15"/>
  <c r="H52" i="15"/>
  <c r="E52" i="15"/>
  <c r="M17" i="15"/>
  <c r="L17" i="15"/>
  <c r="I17" i="15"/>
  <c r="H17" i="15"/>
  <c r="E17" i="15"/>
  <c r="M525" i="15"/>
  <c r="L525" i="15"/>
  <c r="I525" i="15"/>
  <c r="H525" i="15"/>
  <c r="E525" i="15"/>
  <c r="M94" i="15"/>
  <c r="L94" i="15"/>
  <c r="I94" i="15"/>
  <c r="H94" i="15"/>
  <c r="A94" i="15"/>
  <c r="E94" i="15" s="1"/>
  <c r="M93" i="15"/>
  <c r="L93" i="15"/>
  <c r="I93" i="15"/>
  <c r="H93" i="15"/>
  <c r="E93" i="15"/>
  <c r="M60" i="15"/>
  <c r="L60" i="15"/>
  <c r="I60" i="15"/>
  <c r="H60" i="15"/>
  <c r="A60" i="15"/>
  <c r="E60" i="15" s="1"/>
  <c r="M16" i="15"/>
  <c r="L16" i="15"/>
  <c r="I16" i="15"/>
  <c r="H16" i="15"/>
  <c r="E16" i="15"/>
  <c r="M340" i="15"/>
  <c r="L340" i="15"/>
  <c r="I340" i="15"/>
  <c r="H340" i="15"/>
  <c r="E340" i="15"/>
  <c r="M331" i="15"/>
  <c r="L331" i="15"/>
  <c r="I331" i="15"/>
  <c r="H331" i="15"/>
  <c r="E331" i="15"/>
  <c r="M176" i="15"/>
  <c r="L176" i="15"/>
  <c r="I176" i="15"/>
  <c r="H176" i="15"/>
  <c r="E176" i="15"/>
  <c r="M77" i="15"/>
  <c r="L77" i="15"/>
  <c r="I77" i="15"/>
  <c r="H77" i="15"/>
  <c r="E77" i="15"/>
  <c r="M58" i="15"/>
  <c r="L58" i="15"/>
  <c r="I58" i="15"/>
  <c r="H58" i="15"/>
  <c r="A58" i="15"/>
  <c r="E58" i="15" s="1"/>
  <c r="M45" i="15"/>
  <c r="L45" i="15"/>
  <c r="I45" i="15"/>
  <c r="H45" i="15"/>
  <c r="E45" i="15"/>
  <c r="M478" i="15"/>
  <c r="L478" i="15"/>
  <c r="I478" i="15"/>
  <c r="H478" i="15"/>
  <c r="E478" i="15"/>
  <c r="M359" i="15"/>
  <c r="L359" i="15"/>
  <c r="I359" i="15"/>
  <c r="H359" i="15"/>
  <c r="E359" i="15"/>
  <c r="M212" i="15"/>
  <c r="L212" i="15"/>
  <c r="I212" i="15"/>
  <c r="H212" i="15"/>
  <c r="E212" i="15"/>
  <c r="M208" i="15"/>
  <c r="L208" i="15"/>
  <c r="I208" i="15"/>
  <c r="H208" i="15"/>
  <c r="E208" i="15"/>
  <c r="M12" i="15"/>
  <c r="L12" i="15"/>
  <c r="I12" i="15"/>
  <c r="H12" i="15"/>
  <c r="A12" i="15"/>
  <c r="E12" i="15" s="1"/>
  <c r="M11" i="15"/>
  <c r="L11" i="15"/>
  <c r="I11" i="15"/>
  <c r="H11" i="15"/>
  <c r="E11" i="15"/>
  <c r="M9" i="15"/>
  <c r="L9" i="15"/>
  <c r="I9" i="15"/>
  <c r="H9" i="15"/>
  <c r="M500" i="15"/>
  <c r="L500" i="15"/>
  <c r="I500" i="15"/>
  <c r="H500" i="15"/>
  <c r="E500" i="15"/>
  <c r="M417" i="15"/>
  <c r="L417" i="15"/>
  <c r="I417" i="15"/>
  <c r="H417" i="15"/>
  <c r="E417" i="15"/>
  <c r="M357" i="15"/>
  <c r="L357" i="15"/>
  <c r="I357" i="15"/>
  <c r="H357" i="15"/>
  <c r="E357" i="15"/>
  <c r="M349" i="15"/>
  <c r="L349" i="15"/>
  <c r="I349" i="15"/>
  <c r="H349" i="15"/>
  <c r="E349" i="15"/>
  <c r="M321" i="15"/>
  <c r="L321" i="15"/>
  <c r="I321" i="15"/>
  <c r="H321" i="15"/>
  <c r="E321" i="15"/>
  <c r="M314" i="15"/>
  <c r="L314" i="15"/>
  <c r="I314" i="15"/>
  <c r="H314" i="15"/>
  <c r="E314" i="15"/>
  <c r="M248" i="15"/>
  <c r="L248" i="15"/>
  <c r="I248" i="15"/>
  <c r="H248" i="15"/>
  <c r="E248" i="15"/>
  <c r="M184" i="15"/>
  <c r="L184" i="15"/>
  <c r="I184" i="15"/>
  <c r="H184" i="15"/>
  <c r="E184" i="15"/>
  <c r="M160" i="15"/>
  <c r="L160" i="15"/>
  <c r="I160" i="15"/>
  <c r="H160" i="15"/>
  <c r="E160" i="15"/>
  <c r="M139" i="15"/>
  <c r="L139" i="15"/>
  <c r="I139" i="15"/>
  <c r="H139" i="15"/>
  <c r="E139" i="15"/>
  <c r="M128" i="15"/>
  <c r="L128" i="15"/>
  <c r="I128" i="15"/>
  <c r="H128" i="15"/>
  <c r="E128" i="15"/>
  <c r="M42" i="15"/>
  <c r="L42" i="15"/>
  <c r="I42" i="15"/>
  <c r="H42" i="15"/>
  <c r="E42" i="15"/>
  <c r="M6" i="15"/>
  <c r="L6" i="15"/>
  <c r="I6" i="15"/>
  <c r="H6" i="15"/>
  <c r="E6" i="15"/>
  <c r="M5" i="15"/>
  <c r="L5" i="15"/>
  <c r="I5" i="15"/>
  <c r="H5" i="15"/>
  <c r="A5" i="15"/>
  <c r="E5" i="15" s="1"/>
  <c r="M4" i="15"/>
  <c r="L4" i="15"/>
  <c r="I4" i="15"/>
  <c r="H4" i="15"/>
  <c r="E4" i="15"/>
  <c r="D24" i="11"/>
  <c r="B2" i="2"/>
  <c r="C13" i="13" l="1"/>
  <c r="D11" i="13"/>
  <c r="R12" i="2"/>
  <c r="D23" i="11"/>
  <c r="B2429" i="18"/>
  <c r="B136" i="18"/>
  <c r="B2427" i="18"/>
  <c r="B2418" i="18"/>
  <c r="B2410" i="18"/>
  <c r="B2402" i="18"/>
  <c r="B2393" i="18"/>
  <c r="B2385" i="18"/>
  <c r="B2377" i="18"/>
  <c r="B2369" i="18"/>
  <c r="B2361" i="18"/>
  <c r="B2351" i="18"/>
  <c r="B2343" i="18"/>
  <c r="B2333" i="18"/>
  <c r="B2324" i="18"/>
  <c r="B2314" i="18"/>
  <c r="B2306" i="18"/>
  <c r="B2298" i="18"/>
  <c r="B2289" i="18"/>
  <c r="B2281" i="18"/>
  <c r="B2271" i="18"/>
  <c r="B2261" i="18"/>
  <c r="B2253" i="18"/>
  <c r="B2244" i="18"/>
  <c r="B2235" i="18"/>
  <c r="B2226" i="18"/>
  <c r="B2218" i="18"/>
  <c r="B2210" i="18"/>
  <c r="B2202" i="18"/>
  <c r="B2194" i="18"/>
  <c r="B2185" i="18"/>
  <c r="B2175" i="18"/>
  <c r="B2166" i="18"/>
  <c r="B2158" i="18"/>
  <c r="B2150" i="18"/>
  <c r="B2142" i="18"/>
  <c r="B2134" i="18"/>
  <c r="B2126" i="18"/>
  <c r="B2117" i="18"/>
  <c r="B2109" i="18"/>
  <c r="B2100" i="18"/>
  <c r="B2090" i="18"/>
  <c r="B2082" i="18"/>
  <c r="B2074" i="18"/>
  <c r="B2066" i="18"/>
  <c r="B2058" i="18"/>
  <c r="B2049" i="18"/>
  <c r="B2039" i="18"/>
  <c r="B2031" i="18"/>
  <c r="B2023" i="18"/>
  <c r="B2015" i="18"/>
  <c r="B2006" i="18"/>
  <c r="B1998" i="18"/>
  <c r="B1990" i="18"/>
  <c r="B1981" i="18"/>
  <c r="B1972" i="18"/>
  <c r="B1963" i="18"/>
  <c r="B1954" i="18"/>
  <c r="B1946" i="18"/>
  <c r="B1938" i="18"/>
  <c r="B1929" i="18"/>
  <c r="B1921" i="18"/>
  <c r="B1913" i="18"/>
  <c r="B1905" i="18"/>
  <c r="B1895" i="18"/>
  <c r="B1887" i="18"/>
  <c r="B1879" i="18"/>
  <c r="B1870" i="18"/>
  <c r="B1862" i="18"/>
  <c r="B1853" i="18"/>
  <c r="B1844" i="18"/>
  <c r="B1834" i="18"/>
  <c r="B1826" i="18"/>
  <c r="B1817" i="18"/>
  <c r="B1808" i="18"/>
  <c r="B1799" i="18"/>
  <c r="B1790" i="18"/>
  <c r="B1782" i="18"/>
  <c r="B1774" i="18"/>
  <c r="B1766" i="18"/>
  <c r="B1757" i="18"/>
  <c r="B1747" i="18"/>
  <c r="B1739" i="18"/>
  <c r="B1729" i="18"/>
  <c r="B1721" i="18"/>
  <c r="B141" i="18"/>
  <c r="B2426" i="18"/>
  <c r="B2417" i="18"/>
  <c r="B2409" i="18"/>
  <c r="B2400" i="18"/>
  <c r="B2392" i="18"/>
  <c r="B2384" i="18"/>
  <c r="B2376" i="18"/>
  <c r="B2368" i="18"/>
  <c r="B2360" i="18"/>
  <c r="B2350" i="18"/>
  <c r="B2341" i="18"/>
  <c r="B2331" i="18"/>
  <c r="B2323" i="18"/>
  <c r="B2313" i="18"/>
  <c r="B2305" i="18"/>
  <c r="B2297" i="18"/>
  <c r="B2288" i="18"/>
  <c r="B2280" i="18"/>
  <c r="B2270" i="18"/>
  <c r="B2260" i="18"/>
  <c r="B2252" i="18"/>
  <c r="B2243" i="18"/>
  <c r="B2234" i="18"/>
  <c r="B2225" i="18"/>
  <c r="B2217" i="18"/>
  <c r="B2209" i="18"/>
  <c r="B2201" i="18"/>
  <c r="B2193" i="18"/>
  <c r="B2184" i="18"/>
  <c r="B2174" i="18"/>
  <c r="B2165" i="18"/>
  <c r="B2157" i="18"/>
  <c r="B2149" i="18"/>
  <c r="B2141" i="18"/>
  <c r="B2133" i="18"/>
  <c r="B2125" i="18"/>
  <c r="B2116" i="18"/>
  <c r="B2108" i="18"/>
  <c r="B2099" i="18"/>
  <c r="B2089" i="18"/>
  <c r="B2081" i="18"/>
  <c r="B2073" i="18"/>
  <c r="B2065" i="18"/>
  <c r="B2057" i="18"/>
  <c r="B2047" i="18"/>
  <c r="B2038" i="18"/>
  <c r="B2030" i="18"/>
  <c r="B2022" i="18"/>
  <c r="B2014" i="18"/>
  <c r="B2005" i="18"/>
  <c r="B1997" i="18"/>
  <c r="B1989" i="18"/>
  <c r="B1980" i="18"/>
  <c r="B1971" i="18"/>
  <c r="B1962" i="18"/>
  <c r="B1953" i="18"/>
  <c r="B1945" i="18"/>
  <c r="B1937" i="18"/>
  <c r="B1928" i="18"/>
  <c r="B1920" i="18"/>
  <c r="B1912" i="18"/>
  <c r="B1904" i="18"/>
  <c r="B1894" i="18"/>
  <c r="B1886" i="18"/>
  <c r="B1878" i="18"/>
  <c r="B1869" i="18"/>
  <c r="B1861" i="18"/>
  <c r="B1852" i="18"/>
  <c r="B1843" i="18"/>
  <c r="B1833" i="18"/>
  <c r="B1825" i="18"/>
  <c r="B1816" i="18"/>
  <c r="B1807" i="18"/>
  <c r="B1798" i="18"/>
  <c r="B1789" i="18"/>
  <c r="B1781" i="18"/>
  <c r="B1773" i="18"/>
  <c r="B1765" i="18"/>
  <c r="B1755" i="18"/>
  <c r="B1746" i="18"/>
  <c r="B1738" i="18"/>
  <c r="B1728" i="18"/>
  <c r="B1720" i="18"/>
  <c r="B1712" i="18"/>
  <c r="B146" i="18"/>
  <c r="B2425" i="18"/>
  <c r="B2416" i="18"/>
  <c r="B2408" i="18"/>
  <c r="B2399" i="18"/>
  <c r="B2391" i="18"/>
  <c r="B2383" i="18"/>
  <c r="B2375" i="18"/>
  <c r="B2367" i="18"/>
  <c r="B2359" i="18"/>
  <c r="B2349" i="18"/>
  <c r="B2340" i="18"/>
  <c r="B2330" i="18"/>
  <c r="B2321" i="18"/>
  <c r="B2312" i="18"/>
  <c r="B2304" i="18"/>
  <c r="B2296" i="18"/>
  <c r="B2287" i="18"/>
  <c r="B2279" i="18"/>
  <c r="B2269" i="18"/>
  <c r="B2259" i="18"/>
  <c r="B2251" i="18"/>
  <c r="B2242" i="18"/>
  <c r="B2233" i="18"/>
  <c r="B2224" i="18"/>
  <c r="B2216" i="18"/>
  <c r="B2208" i="18"/>
  <c r="B2200" i="18"/>
  <c r="B2192" i="18"/>
  <c r="B2183" i="18"/>
  <c r="B2173" i="18"/>
  <c r="B2164" i="18"/>
  <c r="B2156" i="18"/>
  <c r="B2148" i="18"/>
  <c r="B2140" i="18"/>
  <c r="B2132" i="18"/>
  <c r="B2124" i="18"/>
  <c r="B2115" i="18"/>
  <c r="B2107" i="18"/>
  <c r="B2098" i="18"/>
  <c r="B2088" i="18"/>
  <c r="B2080" i="18"/>
  <c r="B2072" i="18"/>
  <c r="B2064" i="18"/>
  <c r="B2056" i="18"/>
  <c r="B2046" i="18"/>
  <c r="B2037" i="18"/>
  <c r="B2029" i="18"/>
  <c r="B2021" i="18"/>
  <c r="B2013" i="18"/>
  <c r="B2004" i="18"/>
  <c r="B1996" i="18"/>
  <c r="B1988" i="18"/>
  <c r="B1979" i="18"/>
  <c r="B1970" i="18"/>
  <c r="B1961" i="18"/>
  <c r="B1952" i="18"/>
  <c r="B1944" i="18"/>
  <c r="B1936" i="18"/>
  <c r="B1927" i="18"/>
  <c r="B1919" i="18"/>
  <c r="B1911" i="18"/>
  <c r="B1903" i="18"/>
  <c r="B1893" i="18"/>
  <c r="B1885" i="18"/>
  <c r="B1877" i="18"/>
  <c r="B1868" i="18"/>
  <c r="B1860" i="18"/>
  <c r="B1851" i="18"/>
  <c r="B1842" i="18"/>
  <c r="B1832" i="18"/>
  <c r="B1824" i="18"/>
  <c r="B1815" i="18"/>
  <c r="B1806" i="18"/>
  <c r="B1796" i="18"/>
  <c r="B1788" i="18"/>
  <c r="B1780" i="18"/>
  <c r="B1772" i="18"/>
  <c r="B1764" i="18"/>
  <c r="B1754" i="18"/>
  <c r="B1745" i="18"/>
  <c r="B1736" i="18"/>
  <c r="B1727" i="18"/>
  <c r="B1719" i="18"/>
  <c r="B151" i="18"/>
  <c r="B2433" i="18"/>
  <c r="B2423" i="18"/>
  <c r="B2415" i="18"/>
  <c r="B2407" i="18"/>
  <c r="B2398" i="18"/>
  <c r="B2390" i="18"/>
  <c r="B2382" i="18"/>
  <c r="B2374" i="18"/>
  <c r="B2366" i="18"/>
  <c r="B2358" i="18"/>
  <c r="B2348" i="18"/>
  <c r="B2339" i="18"/>
  <c r="B2329" i="18"/>
  <c r="B2320" i="18"/>
  <c r="B2311" i="18"/>
  <c r="B2303" i="18"/>
  <c r="B2295" i="18"/>
  <c r="B2286" i="18"/>
  <c r="B2278" i="18"/>
  <c r="B2268" i="18"/>
  <c r="B2258" i="18"/>
  <c r="B2250" i="18"/>
  <c r="B2241" i="18"/>
  <c r="B2232" i="18"/>
  <c r="B2223" i="18"/>
  <c r="B2215" i="18"/>
  <c r="B2207" i="18"/>
  <c r="B2199" i="18"/>
  <c r="B2191" i="18"/>
  <c r="B2182" i="18"/>
  <c r="B2172" i="18"/>
  <c r="B2163" i="18"/>
  <c r="B2155" i="18"/>
  <c r="B2147" i="18"/>
  <c r="B2139" i="18"/>
  <c r="B2131" i="18"/>
  <c r="B2122" i="18"/>
  <c r="B2114" i="18"/>
  <c r="B2105" i="18"/>
  <c r="B2097" i="18"/>
  <c r="B2087" i="18"/>
  <c r="B2079" i="18"/>
  <c r="B2071" i="18"/>
  <c r="B2063" i="18"/>
  <c r="B2055" i="18"/>
  <c r="B2045" i="18"/>
  <c r="B2036" i="18"/>
  <c r="B2028" i="18"/>
  <c r="B2020" i="18"/>
  <c r="B2012" i="18"/>
  <c r="B2003" i="18"/>
  <c r="B1995" i="18"/>
  <c r="B1987" i="18"/>
  <c r="B1978" i="18"/>
  <c r="B1969" i="18"/>
  <c r="B1960" i="18"/>
  <c r="B1951" i="18"/>
  <c r="B1943" i="18"/>
  <c r="B1935" i="18"/>
  <c r="B1926" i="18"/>
  <c r="B1918" i="18"/>
  <c r="B1910" i="18"/>
  <c r="B1902" i="18"/>
  <c r="B1892" i="18"/>
  <c r="B1884" i="18"/>
  <c r="B1875" i="18"/>
  <c r="B1867" i="18"/>
  <c r="B1859" i="18"/>
  <c r="B1850" i="18"/>
  <c r="B1841" i="18"/>
  <c r="B1831" i="18"/>
  <c r="B1823" i="18"/>
  <c r="B1814" i="18"/>
  <c r="B1805" i="18"/>
  <c r="B1795" i="18"/>
  <c r="B1787" i="18"/>
  <c r="B1779" i="18"/>
  <c r="B1771" i="18"/>
  <c r="B1763" i="18"/>
  <c r="B1753" i="18"/>
  <c r="B1744" i="18"/>
  <c r="B1735" i="18"/>
  <c r="B1726" i="18"/>
  <c r="B1718" i="18"/>
  <c r="B161" i="18"/>
  <c r="B2432" i="18"/>
  <c r="B2422" i="18"/>
  <c r="B2414" i="18"/>
  <c r="B2406" i="18"/>
  <c r="B2397" i="18"/>
  <c r="B2389" i="18"/>
  <c r="B2381" i="18"/>
  <c r="B2373" i="18"/>
  <c r="B2365" i="18"/>
  <c r="B2356" i="18"/>
  <c r="B2347" i="18"/>
  <c r="B2338" i="18"/>
  <c r="B2328" i="18"/>
  <c r="B2319" i="18"/>
  <c r="B2310" i="18"/>
  <c r="B2302" i="18"/>
  <c r="B2294" i="18"/>
  <c r="B2285" i="18"/>
  <c r="B2276" i="18"/>
  <c r="B2266" i="18"/>
  <c r="B2257" i="18"/>
  <c r="B2248" i="18"/>
  <c r="B2240" i="18"/>
  <c r="B2230" i="18"/>
  <c r="B2222" i="18"/>
  <c r="B2214" i="18"/>
  <c r="B2206" i="18"/>
  <c r="B2198" i="18"/>
  <c r="B2189" i="18"/>
  <c r="B2180" i="18"/>
  <c r="B2170" i="18"/>
  <c r="B2162" i="18"/>
  <c r="B2154" i="18"/>
  <c r="B2146" i="18"/>
  <c r="B2138" i="18"/>
  <c r="B2130" i="18"/>
  <c r="B2121" i="18"/>
  <c r="B2113" i="18"/>
  <c r="B2104" i="18"/>
  <c r="B2095" i="18"/>
  <c r="B2086" i="18"/>
  <c r="B2078" i="18"/>
  <c r="B2070" i="18"/>
  <c r="B2062" i="18"/>
  <c r="B2054" i="18"/>
  <c r="B2044" i="18"/>
  <c r="B2035" i="18"/>
  <c r="B2027" i="18"/>
  <c r="B2019" i="18"/>
  <c r="B2011" i="18"/>
  <c r="B2002" i="18"/>
  <c r="B1994" i="18"/>
  <c r="B1986" i="18"/>
  <c r="B1976" i="18"/>
  <c r="B1967" i="18"/>
  <c r="B1959" i="18"/>
  <c r="B1950" i="18"/>
  <c r="B1942" i="18"/>
  <c r="B1933" i="18"/>
  <c r="B1925" i="18"/>
  <c r="B1917" i="18"/>
  <c r="B1909" i="18"/>
  <c r="B1901" i="18"/>
  <c r="B1891" i="18"/>
  <c r="B1883" i="18"/>
  <c r="B1874" i="18"/>
  <c r="B1866" i="18"/>
  <c r="B1858" i="18"/>
  <c r="B1848" i="18"/>
  <c r="B1839" i="18"/>
  <c r="B1830" i="18"/>
  <c r="B1822" i="18"/>
  <c r="B1813" i="18"/>
  <c r="B1804" i="18"/>
  <c r="B1794" i="18"/>
  <c r="B1786" i="18"/>
  <c r="B1778" i="18"/>
  <c r="B1770" i="18"/>
  <c r="B1762" i="18"/>
  <c r="B1752" i="18"/>
  <c r="B1743" i="18"/>
  <c r="B1734" i="18"/>
  <c r="B1725" i="18"/>
  <c r="B1717" i="18"/>
  <c r="B2430" i="18"/>
  <c r="B2420" i="18"/>
  <c r="B2412" i="18"/>
  <c r="B2404" i="18"/>
  <c r="B2395" i="18"/>
  <c r="B2387" i="18"/>
  <c r="B2379" i="18"/>
  <c r="B2371" i="18"/>
  <c r="B2363" i="18"/>
  <c r="B2354" i="18"/>
  <c r="B2345" i="18"/>
  <c r="B2335" i="18"/>
  <c r="B2326" i="18"/>
  <c r="B2316" i="18"/>
  <c r="B2308" i="18"/>
  <c r="B2300" i="18"/>
  <c r="B2292" i="18"/>
  <c r="B2283" i="18"/>
  <c r="B2274" i="18"/>
  <c r="B2264" i="18"/>
  <c r="B2255" i="18"/>
  <c r="B2246" i="18"/>
  <c r="B2238" i="18"/>
  <c r="B2228" i="18"/>
  <c r="B2220" i="18"/>
  <c r="B2212" i="18"/>
  <c r="B2204" i="18"/>
  <c r="B2196" i="18"/>
  <c r="B2187" i="18"/>
  <c r="B2178" i="18"/>
  <c r="B2168" i="18"/>
  <c r="B2160" i="18"/>
  <c r="B2152" i="18"/>
  <c r="B2144" i="18"/>
  <c r="B2136" i="18"/>
  <c r="B2128" i="18"/>
  <c r="B2119" i="18"/>
  <c r="B2111" i="18"/>
  <c r="B2102" i="18"/>
  <c r="B2093" i="18"/>
  <c r="B2084" i="18"/>
  <c r="B2076" i="18"/>
  <c r="B2068" i="18"/>
  <c r="B2060" i="18"/>
  <c r="B2051" i="18"/>
  <c r="B2041" i="18"/>
  <c r="B2033" i="18"/>
  <c r="B2025" i="18"/>
  <c r="B2017" i="18"/>
  <c r="B2009" i="18"/>
  <c r="B2000" i="18"/>
  <c r="B1992" i="18"/>
  <c r="B1984" i="18"/>
  <c r="B1974" i="18"/>
  <c r="B1965" i="18"/>
  <c r="B1957" i="18"/>
  <c r="B1948" i="18"/>
  <c r="B1940" i="18"/>
  <c r="B1931" i="18"/>
  <c r="B1923" i="18"/>
  <c r="B1915" i="18"/>
  <c r="B1907" i="18"/>
  <c r="B1897" i="18"/>
  <c r="B1889" i="18"/>
  <c r="B1881" i="18"/>
  <c r="B1872" i="18"/>
  <c r="B1864" i="18"/>
  <c r="B1856" i="18"/>
  <c r="B1846" i="18"/>
  <c r="B1837" i="18"/>
  <c r="B1828" i="18"/>
  <c r="B1819" i="18"/>
  <c r="B1810" i="18"/>
  <c r="B1801" i="18"/>
  <c r="B1792" i="18"/>
  <c r="B1784" i="18"/>
  <c r="B1776" i="18"/>
  <c r="B1768" i="18"/>
  <c r="B1759" i="18"/>
  <c r="B1749" i="18"/>
  <c r="B1741" i="18"/>
  <c r="B1731" i="18"/>
  <c r="B1723" i="18"/>
  <c r="B1715" i="18"/>
  <c r="B2419" i="18"/>
  <c r="B2386" i="18"/>
  <c r="B2353" i="18"/>
  <c r="B2315" i="18"/>
  <c r="B2282" i="18"/>
  <c r="B2245" i="18"/>
  <c r="B2211" i="18"/>
  <c r="B2177" i="18"/>
  <c r="B2143" i="18"/>
  <c r="B2110" i="18"/>
  <c r="B2075" i="18"/>
  <c r="B2040" i="18"/>
  <c r="B2007" i="18"/>
  <c r="B1973" i="18"/>
  <c r="B1939" i="18"/>
  <c r="B1906" i="18"/>
  <c r="B1871" i="18"/>
  <c r="B1836" i="18"/>
  <c r="B1800" i="18"/>
  <c r="B1767" i="18"/>
  <c r="B1730" i="18"/>
  <c r="B1709" i="18"/>
  <c r="B1700" i="18"/>
  <c r="B1692" i="18"/>
  <c r="B1682" i="18"/>
  <c r="B1674" i="18"/>
  <c r="B1664" i="18"/>
  <c r="B1654" i="18"/>
  <c r="B1646" i="18"/>
  <c r="B1638" i="18"/>
  <c r="B1630" i="18"/>
  <c r="B1620" i="18"/>
  <c r="B1612" i="18"/>
  <c r="B1604" i="18"/>
  <c r="B1596" i="18"/>
  <c r="B1587" i="18"/>
  <c r="B1579" i="18"/>
  <c r="B1571" i="18"/>
  <c r="B1562" i="18"/>
  <c r="B1553" i="18"/>
  <c r="B1544" i="18"/>
  <c r="B1536" i="18"/>
  <c r="B1527" i="18"/>
  <c r="B1518" i="18"/>
  <c r="B1508" i="18"/>
  <c r="B1499" i="18"/>
  <c r="B1490" i="18"/>
  <c r="B1482" i="18"/>
  <c r="B1474" i="18"/>
  <c r="B1464" i="18"/>
  <c r="B1454" i="18"/>
  <c r="B1446" i="18"/>
  <c r="B1438" i="18"/>
  <c r="B1429" i="18"/>
  <c r="B1419" i="18"/>
  <c r="B1411" i="18"/>
  <c r="B1403" i="18"/>
  <c r="B1394" i="18"/>
  <c r="B1386" i="18"/>
  <c r="B1377" i="18"/>
  <c r="B1369" i="18"/>
  <c r="B1360" i="18"/>
  <c r="B1351" i="18"/>
  <c r="B1342" i="18"/>
  <c r="B1333" i="18"/>
  <c r="B1324" i="18"/>
  <c r="B1315" i="18"/>
  <c r="B1307" i="18"/>
  <c r="B1298" i="18"/>
  <c r="B1290" i="18"/>
  <c r="B1282" i="18"/>
  <c r="B1274" i="18"/>
  <c r="B1265" i="18"/>
  <c r="B1257" i="18"/>
  <c r="B1248" i="18"/>
  <c r="B1240" i="18"/>
  <c r="B1232" i="18"/>
  <c r="B1224" i="18"/>
  <c r="B1215" i="18"/>
  <c r="B1206" i="18"/>
  <c r="B1198" i="18"/>
  <c r="B1189" i="18"/>
  <c r="B1181" i="18"/>
  <c r="B1171" i="18"/>
  <c r="B1163" i="18"/>
  <c r="B1154" i="18"/>
  <c r="B2413" i="18"/>
  <c r="B2380" i="18"/>
  <c r="B2346" i="18"/>
  <c r="B2309" i="18"/>
  <c r="B2275" i="18"/>
  <c r="B2239" i="18"/>
  <c r="B2205" i="18"/>
  <c r="B2169" i="18"/>
  <c r="B2137" i="18"/>
  <c r="B2103" i="18"/>
  <c r="B2069" i="18"/>
  <c r="B2034" i="18"/>
  <c r="B2001" i="18"/>
  <c r="B1966" i="18"/>
  <c r="B1932" i="18"/>
  <c r="B1899" i="18"/>
  <c r="B1865" i="18"/>
  <c r="B1829" i="18"/>
  <c r="B1793" i="18"/>
  <c r="B1760" i="18"/>
  <c r="B1724" i="18"/>
  <c r="B1708" i="18"/>
  <c r="B1699" i="18"/>
  <c r="B1691" i="18"/>
  <c r="B1681" i="18"/>
  <c r="B1673" i="18"/>
  <c r="B1663" i="18"/>
  <c r="B1653" i="18"/>
  <c r="B1645" i="18"/>
  <c r="B1637" i="18"/>
  <c r="B1629" i="18"/>
  <c r="B1619" i="18"/>
  <c r="B1611" i="18"/>
  <c r="B1603" i="18"/>
  <c r="B1595" i="18"/>
  <c r="B1586" i="18"/>
  <c r="B1578" i="18"/>
  <c r="B1570" i="18"/>
  <c r="B1561" i="18"/>
  <c r="B1552" i="18"/>
  <c r="B1543" i="18"/>
  <c r="B1534" i="18"/>
  <c r="B1525" i="18"/>
  <c r="B1516" i="18"/>
  <c r="B1506" i="18"/>
  <c r="B1498" i="18"/>
  <c r="B1489" i="18"/>
  <c r="B1481" i="18"/>
  <c r="B1473" i="18"/>
  <c r="B1463" i="18"/>
  <c r="B1453" i="18"/>
  <c r="B1445" i="18"/>
  <c r="B1437" i="18"/>
  <c r="B1428" i="18"/>
  <c r="B1418" i="18"/>
  <c r="B1410" i="18"/>
  <c r="B1402" i="18"/>
  <c r="B1393" i="18"/>
  <c r="B1385" i="18"/>
  <c r="B1376" i="18"/>
  <c r="B1368" i="18"/>
  <c r="B1359" i="18"/>
  <c r="B1350" i="18"/>
  <c r="B1341" i="18"/>
  <c r="B1332" i="18"/>
  <c r="B1323" i="18"/>
  <c r="B1314" i="18"/>
  <c r="B1306" i="18"/>
  <c r="B1297" i="18"/>
  <c r="B1289" i="18"/>
  <c r="B1281" i="18"/>
  <c r="B1273" i="18"/>
  <c r="B1264" i="18"/>
  <c r="B1256" i="18"/>
  <c r="B1247" i="18"/>
  <c r="B1239" i="18"/>
  <c r="B1231" i="18"/>
  <c r="B1223" i="18"/>
  <c r="B1214" i="18"/>
  <c r="B2411" i="18"/>
  <c r="B2378" i="18"/>
  <c r="B2344" i="18"/>
  <c r="B2307" i="18"/>
  <c r="B2273" i="18"/>
  <c r="B2237" i="18"/>
  <c r="B2203" i="18"/>
  <c r="B2167" i="18"/>
  <c r="B2135" i="18"/>
  <c r="B2101" i="18"/>
  <c r="B2067" i="18"/>
  <c r="B2032" i="18"/>
  <c r="B1999" i="18"/>
  <c r="B1964" i="18"/>
  <c r="B1930" i="18"/>
  <c r="B1896" i="18"/>
  <c r="B1863" i="18"/>
  <c r="B1827" i="18"/>
  <c r="B1791" i="18"/>
  <c r="B1758" i="18"/>
  <c r="B1722" i="18"/>
  <c r="B1707" i="18"/>
  <c r="B1698" i="18"/>
  <c r="B1690" i="18"/>
  <c r="B1680" i="18"/>
  <c r="B1672" i="18"/>
  <c r="B1662" i="18"/>
  <c r="B1652" i="18"/>
  <c r="B1644" i="18"/>
  <c r="B1636" i="18"/>
  <c r="B1627" i="18"/>
  <c r="B1618" i="18"/>
  <c r="B1610" i="18"/>
  <c r="B1602" i="18"/>
  <c r="B1594" i="18"/>
  <c r="B1585" i="18"/>
  <c r="B1577" i="18"/>
  <c r="B1569" i="18"/>
  <c r="B1560" i="18"/>
  <c r="B1551" i="18"/>
  <c r="B1542" i="18"/>
  <c r="B1533" i="18"/>
  <c r="B1524" i="18"/>
  <c r="B1515" i="18"/>
  <c r="B1505" i="18"/>
  <c r="B1497" i="18"/>
  <c r="B1488" i="18"/>
  <c r="B1480" i="18"/>
  <c r="B1471" i="18"/>
  <c r="B1461" i="18"/>
  <c r="B1452" i="18"/>
  <c r="B1444" i="18"/>
  <c r="B1436" i="18"/>
  <c r="B1427" i="18"/>
  <c r="B1417" i="18"/>
  <c r="B1409" i="18"/>
  <c r="B1401" i="18"/>
  <c r="B1392" i="18"/>
  <c r="B1384" i="18"/>
  <c r="B1375" i="18"/>
  <c r="B1367" i="18"/>
  <c r="B1358" i="18"/>
  <c r="B1349" i="18"/>
  <c r="B1340" i="18"/>
  <c r="B1331" i="18"/>
  <c r="B1322" i="18"/>
  <c r="B1313" i="18"/>
  <c r="B1305" i="18"/>
  <c r="B1296" i="18"/>
  <c r="B1288" i="18"/>
  <c r="B1280" i="18"/>
  <c r="B1272" i="18"/>
  <c r="B1263" i="18"/>
  <c r="B1255" i="18"/>
  <c r="B1246" i="18"/>
  <c r="B1238" i="18"/>
  <c r="B1230" i="18"/>
  <c r="B1222" i="18"/>
  <c r="B1213" i="18"/>
  <c r="B1204" i="18"/>
  <c r="B1196" i="18"/>
  <c r="B1187" i="18"/>
  <c r="B1179" i="18"/>
  <c r="B1169" i="18"/>
  <c r="B1161" i="18"/>
  <c r="B2405" i="18"/>
  <c r="B2372" i="18"/>
  <c r="B2336" i="18"/>
  <c r="B2301" i="18"/>
  <c r="B2265" i="18"/>
  <c r="B2229" i="18"/>
  <c r="B2197" i="18"/>
  <c r="B2161" i="18"/>
  <c r="B2129" i="18"/>
  <c r="B2094" i="18"/>
  <c r="B2061" i="18"/>
  <c r="B2026" i="18"/>
  <c r="B1993" i="18"/>
  <c r="B1958" i="18"/>
  <c r="B1924" i="18"/>
  <c r="B1890" i="18"/>
  <c r="B1857" i="18"/>
  <c r="B1821" i="18"/>
  <c r="B1785" i="18"/>
  <c r="B1750" i="18"/>
  <c r="B1716" i="18"/>
  <c r="B1706" i="18"/>
  <c r="B1697" i="18"/>
  <c r="B1689" i="18"/>
  <c r="B1679" i="18"/>
  <c r="B1671" i="18"/>
  <c r="B1661" i="18"/>
  <c r="B1651" i="18"/>
  <c r="B1643" i="18"/>
  <c r="B1635" i="18"/>
  <c r="B1626" i="18"/>
  <c r="B1617" i="18"/>
  <c r="B1609" i="18"/>
  <c r="B1601" i="18"/>
  <c r="B1593" i="18"/>
  <c r="B1584" i="18"/>
  <c r="B1576" i="18"/>
  <c r="B1568" i="18"/>
  <c r="B1559" i="18"/>
  <c r="B1550" i="18"/>
  <c r="B1541" i="18"/>
  <c r="B1532" i="18"/>
  <c r="B1523" i="18"/>
  <c r="B1514" i="18"/>
  <c r="B1504" i="18"/>
  <c r="B1496" i="18"/>
  <c r="B1487" i="18"/>
  <c r="B1479" i="18"/>
  <c r="B1470" i="18"/>
  <c r="B1460" i="18"/>
  <c r="B1451" i="18"/>
  <c r="B1443" i="18"/>
  <c r="B1435" i="18"/>
  <c r="B1425" i="18"/>
  <c r="B1416" i="18"/>
  <c r="B1408" i="18"/>
  <c r="B1399" i="18"/>
  <c r="B1391" i="18"/>
  <c r="B1383" i="18"/>
  <c r="B1374" i="18"/>
  <c r="B1366" i="18"/>
  <c r="B1357" i="18"/>
  <c r="B1348" i="18"/>
  <c r="B1339" i="18"/>
  <c r="B1330" i="18"/>
  <c r="B1321" i="18"/>
  <c r="B1312" i="18"/>
  <c r="B1304" i="18"/>
  <c r="B1295" i="18"/>
  <c r="B1287" i="18"/>
  <c r="B1279" i="18"/>
  <c r="B1271" i="18"/>
  <c r="B1262" i="18"/>
  <c r="B1254" i="18"/>
  <c r="B1245" i="18"/>
  <c r="B1237" i="18"/>
  <c r="B1229" i="18"/>
  <c r="B1221" i="18"/>
  <c r="B1212" i="18"/>
  <c r="B1203" i="18"/>
  <c r="B1017" i="18"/>
  <c r="B2403" i="18"/>
  <c r="B2370" i="18"/>
  <c r="B2334" i="18"/>
  <c r="B2299" i="18"/>
  <c r="B2263" i="18"/>
  <c r="B2227" i="18"/>
  <c r="B2195" i="18"/>
  <c r="B2159" i="18"/>
  <c r="B2127" i="18"/>
  <c r="B2092" i="18"/>
  <c r="B2059" i="18"/>
  <c r="B2024" i="18"/>
  <c r="B1991" i="18"/>
  <c r="B1956" i="18"/>
  <c r="B1922" i="18"/>
  <c r="B1888" i="18"/>
  <c r="B1855" i="18"/>
  <c r="B1818" i="18"/>
  <c r="B1783" i="18"/>
  <c r="B126" i="18"/>
  <c r="B2428" i="18"/>
  <c r="B2394" i="18"/>
  <c r="B2362" i="18"/>
  <c r="B2325" i="18"/>
  <c r="B2290" i="18"/>
  <c r="B2254" i="18"/>
  <c r="B2219" i="18"/>
  <c r="B2186" i="18"/>
  <c r="B2151" i="18"/>
  <c r="B2118" i="18"/>
  <c r="B2083" i="18"/>
  <c r="B2050" i="18"/>
  <c r="B2016" i="18"/>
  <c r="B1983" i="18"/>
  <c r="B1947" i="18"/>
  <c r="B1914" i="18"/>
  <c r="B1880" i="18"/>
  <c r="B1845" i="18"/>
  <c r="B1809" i="18"/>
  <c r="B1775" i="18"/>
  <c r="B1740" i="18"/>
  <c r="B1711" i="18"/>
  <c r="B1703" i="18"/>
  <c r="B1694" i="18"/>
  <c r="B1685" i="18"/>
  <c r="B1676" i="18"/>
  <c r="B1667" i="18"/>
  <c r="B1657" i="18"/>
  <c r="B1648" i="18"/>
  <c r="B1640" i="18"/>
  <c r="B1632" i="18"/>
  <c r="B1622" i="18"/>
  <c r="B1614" i="18"/>
  <c r="B1606" i="18"/>
  <c r="B1598" i="18"/>
  <c r="B1590" i="18"/>
  <c r="B1581" i="18"/>
  <c r="B1573" i="18"/>
  <c r="B1564" i="18"/>
  <c r="B1555" i="18"/>
  <c r="B1547" i="18"/>
  <c r="B1538" i="18"/>
  <c r="B1529" i="18"/>
  <c r="B1520" i="18"/>
  <c r="B1510" i="18"/>
  <c r="B1501" i="18"/>
  <c r="B1492" i="18"/>
  <c r="B1484" i="18"/>
  <c r="B2421" i="18"/>
  <c r="B2388" i="18"/>
  <c r="B2355" i="18"/>
  <c r="B2318" i="18"/>
  <c r="B2284" i="18"/>
  <c r="B2247" i="18"/>
  <c r="B2213" i="18"/>
  <c r="B2179" i="18"/>
  <c r="B2145" i="18"/>
  <c r="B2112" i="18"/>
  <c r="B2077" i="18"/>
  <c r="B2042" i="18"/>
  <c r="B2010" i="18"/>
  <c r="B1975" i="18"/>
  <c r="B1941" i="18"/>
  <c r="B1908" i="18"/>
  <c r="B1873" i="18"/>
  <c r="B1838" i="18"/>
  <c r="B1803" i="18"/>
  <c r="B1769" i="18"/>
  <c r="B1733" i="18"/>
  <c r="B1710" i="18"/>
  <c r="B1701" i="18"/>
  <c r="B1693" i="18"/>
  <c r="B1684" i="18"/>
  <c r="B1675" i="18"/>
  <c r="B1666" i="18"/>
  <c r="B1656" i="18"/>
  <c r="B1647" i="18"/>
  <c r="B1639" i="18"/>
  <c r="B1631" i="18"/>
  <c r="B1621" i="18"/>
  <c r="B1613" i="18"/>
  <c r="B1605" i="18"/>
  <c r="B1597" i="18"/>
  <c r="B1589" i="18"/>
  <c r="B1580" i="18"/>
  <c r="B1572" i="18"/>
  <c r="B1563" i="18"/>
  <c r="B1554" i="18"/>
  <c r="B1546" i="18"/>
  <c r="B1537" i="18"/>
  <c r="B1528" i="18"/>
  <c r="B1519" i="18"/>
  <c r="B1509" i="18"/>
  <c r="B1500" i="18"/>
  <c r="B1491" i="18"/>
  <c r="B1483" i="18"/>
  <c r="B1475" i="18"/>
  <c r="B1465" i="18"/>
  <c r="B1455" i="18"/>
  <c r="B1447" i="18"/>
  <c r="B1439" i="18"/>
  <c r="B1430" i="18"/>
  <c r="B1420" i="18"/>
  <c r="B1412" i="18"/>
  <c r="B1404" i="18"/>
  <c r="B1395" i="18"/>
  <c r="B1387" i="18"/>
  <c r="B1378" i="18"/>
  <c r="B1370" i="18"/>
  <c r="B1362" i="18"/>
  <c r="B1353" i="18"/>
  <c r="B1343" i="18"/>
  <c r="B1335" i="18"/>
  <c r="B1326" i="18"/>
  <c r="B1317" i="18"/>
  <c r="B1308" i="18"/>
  <c r="B1300" i="18"/>
  <c r="B1291" i="18"/>
  <c r="B1283" i="18"/>
  <c r="B1275" i="18"/>
  <c r="B1266" i="18"/>
  <c r="B1258" i="18"/>
  <c r="B1249" i="18"/>
  <c r="B2256" i="18"/>
  <c r="B1985" i="18"/>
  <c r="B1742" i="18"/>
  <c r="B1686" i="18"/>
  <c r="B1649" i="18"/>
  <c r="B1615" i="18"/>
  <c r="B1582" i="18"/>
  <c r="B1548" i="18"/>
  <c r="B1511" i="18"/>
  <c r="B1477" i="18"/>
  <c r="B1450" i="18"/>
  <c r="B1432" i="18"/>
  <c r="B1406" i="18"/>
  <c r="B1381" i="18"/>
  <c r="B1363" i="18"/>
  <c r="B1337" i="18"/>
  <c r="B1311" i="18"/>
  <c r="B1292" i="18"/>
  <c r="B1268" i="18"/>
  <c r="B1244" i="18"/>
  <c r="B1228" i="18"/>
  <c r="B1211" i="18"/>
  <c r="B1199" i="18"/>
  <c r="B1186" i="18"/>
  <c r="B1175" i="18"/>
  <c r="B1164" i="18"/>
  <c r="B1152" i="18"/>
  <c r="B1143" i="18"/>
  <c r="B1133" i="18"/>
  <c r="B1125" i="18"/>
  <c r="B1117" i="18"/>
  <c r="B1109" i="18"/>
  <c r="B1101" i="18"/>
  <c r="B1092" i="18"/>
  <c r="B1084" i="18"/>
  <c r="B1075" i="18"/>
  <c r="B1066" i="18"/>
  <c r="B1056" i="18"/>
  <c r="B1047" i="18"/>
  <c r="B1037" i="18"/>
  <c r="B1028" i="18"/>
  <c r="B1018" i="18"/>
  <c r="B1007" i="18"/>
  <c r="B998" i="18"/>
  <c r="B988" i="18"/>
  <c r="B979" i="18"/>
  <c r="B971" i="18"/>
  <c r="B963" i="18"/>
  <c r="B954" i="18"/>
  <c r="B946" i="18"/>
  <c r="B936" i="18"/>
  <c r="B928" i="18"/>
  <c r="B918" i="18"/>
  <c r="B908" i="18"/>
  <c r="B899" i="18"/>
  <c r="B890" i="18"/>
  <c r="B880" i="18"/>
  <c r="B872" i="18"/>
  <c r="B863" i="18"/>
  <c r="B854" i="18"/>
  <c r="B844" i="18"/>
  <c r="B835" i="18"/>
  <c r="B826" i="18"/>
  <c r="B817" i="18"/>
  <c r="B808" i="18"/>
  <c r="B800" i="18"/>
  <c r="B792" i="18"/>
  <c r="B784" i="18"/>
  <c r="B775" i="18"/>
  <c r="B767" i="18"/>
  <c r="B758" i="18"/>
  <c r="B749" i="18"/>
  <c r="B739" i="18"/>
  <c r="B731" i="18"/>
  <c r="B722" i="18"/>
  <c r="B2221" i="18"/>
  <c r="B1949" i="18"/>
  <c r="B1714" i="18"/>
  <c r="B1678" i="18"/>
  <c r="B1642" i="18"/>
  <c r="B1608" i="18"/>
  <c r="B1575" i="18"/>
  <c r="B1540" i="18"/>
  <c r="B1503" i="18"/>
  <c r="B1476" i="18"/>
  <c r="B1449" i="18"/>
  <c r="B1424" i="18"/>
  <c r="B1405" i="18"/>
  <c r="B1380" i="18"/>
  <c r="B1356" i="18"/>
  <c r="B1336" i="18"/>
  <c r="B1310" i="18"/>
  <c r="B1286" i="18"/>
  <c r="B1267" i="18"/>
  <c r="B1243" i="18"/>
  <c r="B1227" i="18"/>
  <c r="B1210" i="18"/>
  <c r="B1197" i="18"/>
  <c r="B1185" i="18"/>
  <c r="B1174" i="18"/>
  <c r="B1162" i="18"/>
  <c r="B1151" i="18"/>
  <c r="B1142" i="18"/>
  <c r="B1132" i="18"/>
  <c r="B1124" i="18"/>
  <c r="B1116" i="18"/>
  <c r="B1108" i="18"/>
  <c r="B1100" i="18"/>
  <c r="B1091" i="18"/>
  <c r="B1083" i="18"/>
  <c r="B1074" i="18"/>
  <c r="B1065" i="18"/>
  <c r="B1055" i="18"/>
  <c r="B1046" i="18"/>
  <c r="B1036" i="18"/>
  <c r="B1027" i="18"/>
  <c r="B1015" i="18"/>
  <c r="B1005" i="18"/>
  <c r="B997" i="18"/>
  <c r="B987" i="18"/>
  <c r="B978" i="18"/>
  <c r="B970" i="18"/>
  <c r="B962" i="18"/>
  <c r="B953" i="18"/>
  <c r="B945" i="18"/>
  <c r="B935" i="18"/>
  <c r="B927" i="18"/>
  <c r="B917" i="18"/>
  <c r="B907" i="18"/>
  <c r="B898" i="18"/>
  <c r="B889" i="18"/>
  <c r="B879" i="18"/>
  <c r="B871" i="18"/>
  <c r="B862" i="18"/>
  <c r="B853" i="18"/>
  <c r="B843" i="18"/>
  <c r="B834" i="18"/>
  <c r="B825" i="18"/>
  <c r="B816" i="18"/>
  <c r="B807" i="18"/>
  <c r="B799" i="18"/>
  <c r="B791" i="18"/>
  <c r="B783" i="18"/>
  <c r="B774" i="18"/>
  <c r="B766" i="18"/>
  <c r="B757" i="18"/>
  <c r="B748" i="18"/>
  <c r="B738" i="18"/>
  <c r="B729" i="18"/>
  <c r="B721" i="18"/>
  <c r="B713" i="18"/>
  <c r="B704" i="18"/>
  <c r="B696" i="18"/>
  <c r="B688" i="18"/>
  <c r="B679" i="18"/>
  <c r="B671" i="18"/>
  <c r="B662" i="18"/>
  <c r="B654" i="18"/>
  <c r="B646" i="18"/>
  <c r="B638" i="18"/>
  <c r="B2188" i="18"/>
  <c r="B1916" i="18"/>
  <c r="B1713" i="18"/>
  <c r="B1677" i="18"/>
  <c r="B1641" i="18"/>
  <c r="B1607" i="18"/>
  <c r="B1574" i="18"/>
  <c r="B1539" i="18"/>
  <c r="B1502" i="18"/>
  <c r="B1469" i="18"/>
  <c r="B1448" i="18"/>
  <c r="B1423" i="18"/>
  <c r="B1398" i="18"/>
  <c r="B1379" i="18"/>
  <c r="B1355" i="18"/>
  <c r="B1329" i="18"/>
  <c r="B1309" i="18"/>
  <c r="B1285" i="18"/>
  <c r="B1261" i="18"/>
  <c r="B1242" i="18"/>
  <c r="B1226" i="18"/>
  <c r="B1209" i="18"/>
  <c r="B1195" i="18"/>
  <c r="B1184" i="18"/>
  <c r="B1173" i="18"/>
  <c r="B1160" i="18"/>
  <c r="B1150" i="18"/>
  <c r="B1141" i="18"/>
  <c r="B1131" i="18"/>
  <c r="B1123" i="18"/>
  <c r="B1115" i="18"/>
  <c r="B1107" i="18"/>
  <c r="B1099" i="18"/>
  <c r="B1090" i="18"/>
  <c r="B1082" i="18"/>
  <c r="B1072" i="18"/>
  <c r="B1063" i="18"/>
  <c r="B1054" i="18"/>
  <c r="B1044" i="18"/>
  <c r="B1034" i="18"/>
  <c r="B1025" i="18"/>
  <c r="B1014" i="18"/>
  <c r="B1004" i="18"/>
  <c r="B995" i="18"/>
  <c r="B985" i="18"/>
  <c r="B977" i="18"/>
  <c r="B969" i="18"/>
  <c r="B961" i="18"/>
  <c r="B952" i="18"/>
  <c r="B943" i="18"/>
  <c r="B934" i="18"/>
  <c r="B925" i="18"/>
  <c r="B915" i="18"/>
  <c r="B905" i="18"/>
  <c r="B897" i="18"/>
  <c r="B888" i="18"/>
  <c r="B878" i="18"/>
  <c r="B870" i="18"/>
  <c r="B861" i="18"/>
  <c r="B852" i="18"/>
  <c r="B842" i="18"/>
  <c r="B833" i="18"/>
  <c r="B824" i="18"/>
  <c r="B815" i="18"/>
  <c r="B806" i="18"/>
  <c r="B798" i="18"/>
  <c r="B790" i="18"/>
  <c r="B782" i="18"/>
  <c r="B773" i="18"/>
  <c r="B765" i="18"/>
  <c r="B756" i="18"/>
  <c r="B747" i="18"/>
  <c r="B737" i="18"/>
  <c r="B728" i="18"/>
  <c r="B720" i="18"/>
  <c r="B712" i="18"/>
  <c r="B703" i="18"/>
  <c r="B695" i="18"/>
  <c r="B687" i="18"/>
  <c r="B678" i="18"/>
  <c r="B669" i="18"/>
  <c r="B2431" i="18"/>
  <c r="B2153" i="18"/>
  <c r="B1882" i="18"/>
  <c r="B1705" i="18"/>
  <c r="B1669" i="18"/>
  <c r="B1634" i="18"/>
  <c r="B1600" i="18"/>
  <c r="B1566" i="18"/>
  <c r="B1531" i="18"/>
  <c r="B1495" i="18"/>
  <c r="B1468" i="18"/>
  <c r="B1442" i="18"/>
  <c r="B1422" i="18"/>
  <c r="B1397" i="18"/>
  <c r="B1373" i="18"/>
  <c r="B1354" i="18"/>
  <c r="B1328" i="18"/>
  <c r="B1303" i="18"/>
  <c r="B1284" i="18"/>
  <c r="B1260" i="18"/>
  <c r="B1241" i="18"/>
  <c r="B1225" i="18"/>
  <c r="B1208" i="18"/>
  <c r="B1193" i="18"/>
  <c r="B1183" i="18"/>
  <c r="B1170" i="18"/>
  <c r="B1158" i="18"/>
  <c r="B1148" i="18"/>
  <c r="B1139" i="18"/>
  <c r="B1130" i="18"/>
  <c r="B1122" i="18"/>
  <c r="B1114" i="18"/>
  <c r="B1106" i="18"/>
  <c r="B1098" i="18"/>
  <c r="B1089" i="18"/>
  <c r="B1081" i="18"/>
  <c r="B1071" i="18"/>
  <c r="B1062" i="18"/>
  <c r="B1053" i="18"/>
  <c r="B1043" i="18"/>
  <c r="B1033" i="18"/>
  <c r="B1024" i="18"/>
  <c r="B1013" i="18"/>
  <c r="B1003" i="18"/>
  <c r="B994" i="18"/>
  <c r="B984" i="18"/>
  <c r="B976" i="18"/>
  <c r="B968" i="18"/>
  <c r="B960" i="18"/>
  <c r="B951" i="18"/>
  <c r="B942" i="18"/>
  <c r="B933" i="18"/>
  <c r="B924" i="18"/>
  <c r="B914" i="18"/>
  <c r="B904" i="18"/>
  <c r="B895" i="18"/>
  <c r="B887" i="18"/>
  <c r="B877" i="18"/>
  <c r="B869" i="18"/>
  <c r="B860" i="18"/>
  <c r="B851" i="18"/>
  <c r="B841" i="18"/>
  <c r="B832" i="18"/>
  <c r="B823" i="18"/>
  <c r="B814" i="18"/>
  <c r="B805" i="18"/>
  <c r="B797" i="18"/>
  <c r="B789" i="18"/>
  <c r="B781" i="18"/>
  <c r="B772" i="18"/>
  <c r="B764" i="18"/>
  <c r="B755" i="18"/>
  <c r="B746" i="18"/>
  <c r="B736" i="18"/>
  <c r="B727" i="18"/>
  <c r="B719" i="18"/>
  <c r="B2327" i="18"/>
  <c r="B2052" i="18"/>
  <c r="B1777" i="18"/>
  <c r="B1695" i="18"/>
  <c r="B1658" i="18"/>
  <c r="B1624" i="18"/>
  <c r="B1591" i="18"/>
  <c r="B1556" i="18"/>
  <c r="B1521" i="18"/>
  <c r="B1485" i="18"/>
  <c r="B1458" i="18"/>
  <c r="B1434" i="18"/>
  <c r="B1413" i="18"/>
  <c r="B1389" i="18"/>
  <c r="B1365" i="18"/>
  <c r="B1344" i="18"/>
  <c r="B1319" i="18"/>
  <c r="B1294" i="18"/>
  <c r="B1276" i="18"/>
  <c r="B1252" i="18"/>
  <c r="B1234" i="18"/>
  <c r="B1218" i="18"/>
  <c r="B1201" i="18"/>
  <c r="B1190" i="18"/>
  <c r="B1178" i="18"/>
  <c r="B1166" i="18"/>
  <c r="B1155" i="18"/>
  <c r="B1145" i="18"/>
  <c r="B1136" i="18"/>
  <c r="B1127" i="18"/>
  <c r="B1119" i="18"/>
  <c r="B1111" i="18"/>
  <c r="B1103" i="18"/>
  <c r="B1094" i="18"/>
  <c r="B1086" i="18"/>
  <c r="B1077" i="18"/>
  <c r="B1068" i="18"/>
  <c r="B1058" i="18"/>
  <c r="B1049" i="18"/>
  <c r="B1039" i="18"/>
  <c r="B1030" i="18"/>
  <c r="B1020" i="18"/>
  <c r="B1009" i="18"/>
  <c r="B1000" i="18"/>
  <c r="B990" i="18"/>
  <c r="B981" i="18"/>
  <c r="B973" i="18"/>
  <c r="B965" i="18"/>
  <c r="B956" i="18"/>
  <c r="B948" i="18"/>
  <c r="B938" i="18"/>
  <c r="B930" i="18"/>
  <c r="B920" i="18"/>
  <c r="B910" i="18"/>
  <c r="B901" i="18"/>
  <c r="B892" i="18"/>
  <c r="B883" i="18"/>
  <c r="B874" i="18"/>
  <c r="B865" i="18"/>
  <c r="B857" i="18"/>
  <c r="B847" i="18"/>
  <c r="B837" i="18"/>
  <c r="B828" i="18"/>
  <c r="B820" i="18"/>
  <c r="B810" i="18"/>
  <c r="B802" i="18"/>
  <c r="B794" i="18"/>
  <c r="B786" i="18"/>
  <c r="B778" i="18"/>
  <c r="B769" i="18"/>
  <c r="B761" i="18"/>
  <c r="B751" i="18"/>
  <c r="B742" i="18"/>
  <c r="B733" i="18"/>
  <c r="B724" i="18"/>
  <c r="B716" i="18"/>
  <c r="B708" i="18"/>
  <c r="B699" i="18"/>
  <c r="B691" i="18"/>
  <c r="B682" i="18"/>
  <c r="B674" i="18"/>
  <c r="B665" i="18"/>
  <c r="B657" i="18"/>
  <c r="B649" i="18"/>
  <c r="B641" i="18"/>
  <c r="B2293" i="18"/>
  <c r="B2018" i="18"/>
  <c r="B1748" i="18"/>
  <c r="B1687" i="18"/>
  <c r="B1650" i="18"/>
  <c r="B1616" i="18"/>
  <c r="B1583" i="18"/>
  <c r="B1549" i="18"/>
  <c r="B1513" i="18"/>
  <c r="B1478" i="18"/>
  <c r="B1456" i="18"/>
  <c r="B1433" i="18"/>
  <c r="B1407" i="18"/>
  <c r="B1388" i="18"/>
  <c r="B1364" i="18"/>
  <c r="B1338" i="18"/>
  <c r="B1318" i="18"/>
  <c r="B1293" i="18"/>
  <c r="B1269" i="18"/>
  <c r="B1250" i="18"/>
  <c r="B1233" i="18"/>
  <c r="B1217" i="18"/>
  <c r="B1200" i="18"/>
  <c r="B1188" i="18"/>
  <c r="B1176" i="18"/>
  <c r="B1165" i="18"/>
  <c r="B1153" i="18"/>
  <c r="B1144" i="18"/>
  <c r="B1134" i="18"/>
  <c r="B1126" i="18"/>
  <c r="B1118" i="18"/>
  <c r="B1110" i="18"/>
  <c r="B1102" i="18"/>
  <c r="B1093" i="18"/>
  <c r="B1085" i="18"/>
  <c r="B1076" i="18"/>
  <c r="B1067" i="18"/>
  <c r="B1057" i="18"/>
  <c r="B1048" i="18"/>
  <c r="B1038" i="18"/>
  <c r="B1029" i="18"/>
  <c r="B1019" i="18"/>
  <c r="B1008" i="18"/>
  <c r="B999" i="18"/>
  <c r="B989" i="18"/>
  <c r="B980" i="18"/>
  <c r="B972" i="18"/>
  <c r="B964" i="18"/>
  <c r="B955" i="18"/>
  <c r="B947" i="18"/>
  <c r="B937" i="18"/>
  <c r="B929" i="18"/>
  <c r="B919" i="18"/>
  <c r="B909" i="18"/>
  <c r="B900" i="18"/>
  <c r="B891" i="18"/>
  <c r="B882" i="18"/>
  <c r="B873" i="18"/>
  <c r="B864" i="18"/>
  <c r="B856" i="18"/>
  <c r="B846" i="18"/>
  <c r="B836" i="18"/>
  <c r="B827" i="18"/>
  <c r="B819" i="18"/>
  <c r="B809" i="18"/>
  <c r="B801" i="18"/>
  <c r="B793" i="18"/>
  <c r="B785" i="18"/>
  <c r="B777" i="18"/>
  <c r="B768" i="18"/>
  <c r="B760" i="18"/>
  <c r="B750" i="18"/>
  <c r="B741" i="18"/>
  <c r="B732" i="18"/>
  <c r="B723" i="18"/>
  <c r="B715" i="18"/>
  <c r="B707" i="18"/>
  <c r="B698" i="18"/>
  <c r="B690" i="18"/>
  <c r="B681" i="18"/>
  <c r="B673" i="18"/>
  <c r="B664" i="18"/>
  <c r="B656" i="18"/>
  <c r="B648" i="18"/>
  <c r="B640" i="18"/>
  <c r="B1812" i="18"/>
  <c r="B1592" i="18"/>
  <c r="B1459" i="18"/>
  <c r="B1371" i="18"/>
  <c r="B1277" i="18"/>
  <c r="B1202" i="18"/>
  <c r="B1156" i="18"/>
  <c r="B1120" i="18"/>
  <c r="B1087" i="18"/>
  <c r="B1051" i="18"/>
  <c r="B1010" i="18"/>
  <c r="B974" i="18"/>
  <c r="B940" i="18"/>
  <c r="B902" i="18"/>
  <c r="B866" i="18"/>
  <c r="B829" i="18"/>
  <c r="B795" i="18"/>
  <c r="B762" i="18"/>
  <c r="B725" i="18"/>
  <c r="B702" i="18"/>
  <c r="B686" i="18"/>
  <c r="B668" i="18"/>
  <c r="B655" i="18"/>
  <c r="B643" i="18"/>
  <c r="B632" i="18"/>
  <c r="B624" i="18"/>
  <c r="B616" i="18"/>
  <c r="B606" i="18"/>
  <c r="B598" i="18"/>
  <c r="B589" i="18"/>
  <c r="B580" i="18"/>
  <c r="B572" i="18"/>
  <c r="B562" i="18"/>
  <c r="B554" i="18"/>
  <c r="B546" i="18"/>
  <c r="B536" i="18"/>
  <c r="B528" i="18"/>
  <c r="B520" i="18"/>
  <c r="B512" i="18"/>
  <c r="B503" i="18"/>
  <c r="B494" i="18"/>
  <c r="B485" i="18"/>
  <c r="B476" i="18"/>
  <c r="B467" i="18"/>
  <c r="B458" i="18"/>
  <c r="B449" i="18"/>
  <c r="B441" i="18"/>
  <c r="B433" i="18"/>
  <c r="B423" i="18"/>
  <c r="B415" i="18"/>
  <c r="B406" i="18"/>
  <c r="B398" i="18"/>
  <c r="B389" i="18"/>
  <c r="B381" i="18"/>
  <c r="B373" i="18"/>
  <c r="B364" i="18"/>
  <c r="B356" i="18"/>
  <c r="B347" i="18"/>
  <c r="B338" i="18"/>
  <c r="B329" i="18"/>
  <c r="B319" i="18"/>
  <c r="B311" i="18"/>
  <c r="B303" i="18"/>
  <c r="B294" i="18"/>
  <c r="B285" i="18"/>
  <c r="B275" i="18"/>
  <c r="B266" i="18"/>
  <c r="B257" i="18"/>
  <c r="B249" i="18"/>
  <c r="B239" i="18"/>
  <c r="B231" i="18"/>
  <c r="B222" i="18"/>
  <c r="B212" i="18"/>
  <c r="B203" i="18"/>
  <c r="B195" i="18"/>
  <c r="B186" i="18"/>
  <c r="B178" i="18"/>
  <c r="B170" i="18"/>
  <c r="B160" i="18"/>
  <c r="B152" i="18"/>
  <c r="B142" i="18"/>
  <c r="B132" i="18"/>
  <c r="B123" i="18"/>
  <c r="B115" i="18"/>
  <c r="B107" i="18"/>
  <c r="B1704" i="18"/>
  <c r="B1565" i="18"/>
  <c r="B1441" i="18"/>
  <c r="B1346" i="18"/>
  <c r="B1259" i="18"/>
  <c r="B1192" i="18"/>
  <c r="B1147" i="18"/>
  <c r="B1113" i="18"/>
  <c r="B1080" i="18"/>
  <c r="B1042" i="18"/>
  <c r="B1002" i="18"/>
  <c r="B967" i="18"/>
  <c r="B932" i="18"/>
  <c r="B894" i="18"/>
  <c r="B859" i="18"/>
  <c r="B822" i="18"/>
  <c r="B788" i="18"/>
  <c r="B753" i="18"/>
  <c r="B718" i="18"/>
  <c r="B701" i="18"/>
  <c r="B684" i="18"/>
  <c r="B667" i="18"/>
  <c r="B653" i="18"/>
  <c r="B642" i="18"/>
  <c r="B631" i="18"/>
  <c r="B623" i="18"/>
  <c r="B615" i="18"/>
  <c r="B605" i="18"/>
  <c r="B597" i="18"/>
  <c r="B588" i="18"/>
  <c r="B579" i="18"/>
  <c r="B571" i="18"/>
  <c r="B561" i="18"/>
  <c r="B553" i="18"/>
  <c r="B545" i="18"/>
  <c r="B535" i="18"/>
  <c r="B527" i="18"/>
  <c r="B519" i="18"/>
  <c r="B511" i="18"/>
  <c r="B502" i="18"/>
  <c r="B493" i="18"/>
  <c r="B484" i="18"/>
  <c r="B475" i="18"/>
  <c r="B466" i="18"/>
  <c r="B457" i="18"/>
  <c r="B448" i="18"/>
  <c r="B440" i="18"/>
  <c r="B432" i="18"/>
  <c r="B422" i="18"/>
  <c r="B414" i="18"/>
  <c r="B405" i="18"/>
  <c r="B397" i="18"/>
  <c r="B388" i="18"/>
  <c r="B380" i="18"/>
  <c r="B372" i="18"/>
  <c r="B363" i="18"/>
  <c r="B355" i="18"/>
  <c r="B345" i="18"/>
  <c r="B336" i="18"/>
  <c r="B327" i="18"/>
  <c r="B318" i="18"/>
  <c r="B310" i="18"/>
  <c r="B302" i="18"/>
  <c r="B293" i="18"/>
  <c r="B284" i="18"/>
  <c r="B274" i="18"/>
  <c r="B265" i="18"/>
  <c r="B256" i="18"/>
  <c r="B248" i="18"/>
  <c r="B238" i="18"/>
  <c r="B230" i="18"/>
  <c r="B221" i="18"/>
  <c r="B211" i="18"/>
  <c r="B202" i="18"/>
  <c r="B194" i="18"/>
  <c r="B185" i="18"/>
  <c r="B177" i="18"/>
  <c r="B169" i="18"/>
  <c r="B159" i="18"/>
  <c r="B150" i="18"/>
  <c r="B140" i="18"/>
  <c r="B131" i="18"/>
  <c r="B122" i="18"/>
  <c r="B114" i="18"/>
  <c r="B106" i="18"/>
  <c r="B1696" i="18"/>
  <c r="B1557" i="18"/>
  <c r="B1440" i="18"/>
  <c r="B1345" i="18"/>
  <c r="B1253" i="18"/>
  <c r="B1191" i="18"/>
  <c r="B1146" i="18"/>
  <c r="B1112" i="18"/>
  <c r="B1079" i="18"/>
  <c r="B1041" i="18"/>
  <c r="B1001" i="18"/>
  <c r="B966" i="18"/>
  <c r="B931" i="18"/>
  <c r="B893" i="18"/>
  <c r="B858" i="18"/>
  <c r="B821" i="18"/>
  <c r="B787" i="18"/>
  <c r="B752" i="18"/>
  <c r="B717" i="18"/>
  <c r="B700" i="18"/>
  <c r="B683" i="18"/>
  <c r="B666" i="18"/>
  <c r="B652" i="18"/>
  <c r="B639" i="18"/>
  <c r="B630" i="18"/>
  <c r="B622" i="18"/>
  <c r="B613" i="18"/>
  <c r="B604" i="18"/>
  <c r="B596" i="18"/>
  <c r="B587" i="18"/>
  <c r="B578" i="18"/>
  <c r="B570" i="18"/>
  <c r="B560" i="18"/>
  <c r="B552" i="18"/>
  <c r="B544" i="18"/>
  <c r="B534" i="18"/>
  <c r="B526" i="18"/>
  <c r="B518" i="18"/>
  <c r="B510" i="18"/>
  <c r="B501" i="18"/>
  <c r="B492" i="18"/>
  <c r="B483" i="18"/>
  <c r="B474" i="18"/>
  <c r="B465" i="18"/>
  <c r="B456" i="18"/>
  <c r="B447" i="18"/>
  <c r="B439" i="18"/>
  <c r="B431" i="18"/>
  <c r="B421" i="18"/>
  <c r="B413" i="18"/>
  <c r="B404" i="18"/>
  <c r="B396" i="18"/>
  <c r="B387" i="18"/>
  <c r="B379" i="18"/>
  <c r="B371" i="18"/>
  <c r="B362" i="18"/>
  <c r="B354" i="18"/>
  <c r="B344" i="18"/>
  <c r="B335" i="18"/>
  <c r="B326" i="18"/>
  <c r="B317" i="18"/>
  <c r="B309" i="18"/>
  <c r="B300" i="18"/>
  <c r="B291" i="18"/>
  <c r="B282" i="18"/>
  <c r="B273" i="18"/>
  <c r="B264" i="18"/>
  <c r="B255" i="18"/>
  <c r="B247" i="18"/>
  <c r="B237" i="18"/>
  <c r="B229" i="18"/>
  <c r="B220" i="18"/>
  <c r="B210" i="18"/>
  <c r="B201" i="18"/>
  <c r="B193" i="18"/>
  <c r="B184" i="18"/>
  <c r="B176" i="18"/>
  <c r="B168" i="18"/>
  <c r="B158" i="18"/>
  <c r="B149" i="18"/>
  <c r="B139" i="18"/>
  <c r="B130" i="18"/>
  <c r="B121" i="18"/>
  <c r="B113" i="18"/>
  <c r="B105" i="18"/>
  <c r="B2396" i="18"/>
  <c r="B1668" i="18"/>
  <c r="B1530" i="18"/>
  <c r="B1415" i="18"/>
  <c r="B1327" i="18"/>
  <c r="B1236" i="18"/>
  <c r="B1182" i="18"/>
  <c r="B1138" i="18"/>
  <c r="B1105" i="18"/>
  <c r="B1070" i="18"/>
  <c r="B1032" i="18"/>
  <c r="B993" i="18"/>
  <c r="B959" i="18"/>
  <c r="B923" i="18"/>
  <c r="B885" i="18"/>
  <c r="B849" i="18"/>
  <c r="B812" i="18"/>
  <c r="B780" i="18"/>
  <c r="B744" i="18"/>
  <c r="B714" i="18"/>
  <c r="B697" i="18"/>
  <c r="B680" i="18"/>
  <c r="B663" i="18"/>
  <c r="B651" i="18"/>
  <c r="B637" i="18"/>
  <c r="B629" i="18"/>
  <c r="B621" i="18"/>
  <c r="B612" i="18"/>
  <c r="B603" i="18"/>
  <c r="B594" i="18"/>
  <c r="B586" i="18"/>
  <c r="B577" i="18"/>
  <c r="B569" i="18"/>
  <c r="B559" i="18"/>
  <c r="B551" i="18"/>
  <c r="B543" i="18"/>
  <c r="B533" i="18"/>
  <c r="B525" i="18"/>
  <c r="B517" i="18"/>
  <c r="B509" i="18"/>
  <c r="B500" i="18"/>
  <c r="B491" i="18"/>
  <c r="B481" i="18"/>
  <c r="B472" i="18"/>
  <c r="B463" i="18"/>
  <c r="B455" i="18"/>
  <c r="B446" i="18"/>
  <c r="B438" i="18"/>
  <c r="B430" i="18"/>
  <c r="B420" i="18"/>
  <c r="B412" i="18"/>
  <c r="B403" i="18"/>
  <c r="B395" i="18"/>
  <c r="B386" i="18"/>
  <c r="B378" i="18"/>
  <c r="B369" i="18"/>
  <c r="B361" i="18"/>
  <c r="B353" i="18"/>
  <c r="B343" i="18"/>
  <c r="B334" i="18"/>
  <c r="B325" i="18"/>
  <c r="B316" i="18"/>
  <c r="B308" i="18"/>
  <c r="B299" i="18"/>
  <c r="B290" i="18"/>
  <c r="B281" i="18"/>
  <c r="B272" i="18"/>
  <c r="B263" i="18"/>
  <c r="B254" i="18"/>
  <c r="B245" i="18"/>
  <c r="B236" i="18"/>
  <c r="B228" i="18"/>
  <c r="B218" i="18"/>
  <c r="B208" i="18"/>
  <c r="B200" i="18"/>
  <c r="B192" i="18"/>
  <c r="B183" i="18"/>
  <c r="B175" i="18"/>
  <c r="B167" i="18"/>
  <c r="B157" i="18"/>
  <c r="B148" i="18"/>
  <c r="B138" i="18"/>
  <c r="B2364" i="18"/>
  <c r="B1659" i="18"/>
  <c r="B1522" i="18"/>
  <c r="B1414" i="18"/>
  <c r="B1320" i="18"/>
  <c r="B1235" i="18"/>
  <c r="B1180" i="18"/>
  <c r="B1137" i="18"/>
  <c r="B1104" i="18"/>
  <c r="B1069" i="18"/>
  <c r="B1031" i="18"/>
  <c r="B992" i="18"/>
  <c r="B957" i="18"/>
  <c r="B922" i="18"/>
  <c r="B884" i="18"/>
  <c r="B848" i="18"/>
  <c r="B811" i="18"/>
  <c r="B779" i="18"/>
  <c r="B743" i="18"/>
  <c r="B711" i="18"/>
  <c r="B694" i="18"/>
  <c r="B677" i="18"/>
  <c r="B661" i="18"/>
  <c r="B650" i="18"/>
  <c r="B636" i="18"/>
  <c r="B628" i="18"/>
  <c r="B620" i="18"/>
  <c r="B611" i="18"/>
  <c r="B602" i="18"/>
  <c r="B593" i="18"/>
  <c r="B584" i="18"/>
  <c r="B576" i="18"/>
  <c r="B567" i="18"/>
  <c r="B558" i="18"/>
  <c r="B550" i="18"/>
  <c r="B541" i="18"/>
  <c r="B532" i="18"/>
  <c r="B524" i="18"/>
  <c r="B516" i="18"/>
  <c r="B508" i="18"/>
  <c r="B499" i="18"/>
  <c r="B490" i="18"/>
  <c r="B480" i="18"/>
  <c r="B471" i="18"/>
  <c r="B462" i="18"/>
  <c r="B454" i="18"/>
  <c r="B445" i="18"/>
  <c r="B437" i="18"/>
  <c r="B428" i="18"/>
  <c r="B419" i="18"/>
  <c r="B410" i="18"/>
  <c r="B402" i="18"/>
  <c r="B394" i="18"/>
  <c r="B385" i="18"/>
  <c r="B377" i="18"/>
  <c r="B368" i="18"/>
  <c r="B360" i="18"/>
  <c r="B352" i="18"/>
  <c r="B342" i="18"/>
  <c r="B333" i="18"/>
  <c r="B324" i="18"/>
  <c r="B315" i="18"/>
  <c r="B307" i="18"/>
  <c r="B298" i="18"/>
  <c r="B289" i="18"/>
  <c r="B280" i="18"/>
  <c r="B271" i="18"/>
  <c r="B262" i="18"/>
  <c r="B253" i="18"/>
  <c r="B244" i="18"/>
  <c r="B235" i="18"/>
  <c r="B227" i="18"/>
  <c r="B217" i="18"/>
  <c r="B207" i="18"/>
  <c r="B199" i="18"/>
  <c r="B191" i="18"/>
  <c r="B182" i="18"/>
  <c r="B174" i="18"/>
  <c r="B165" i="18"/>
  <c r="B156" i="18"/>
  <c r="B147" i="18"/>
  <c r="B137" i="18"/>
  <c r="B128" i="18"/>
  <c r="B119" i="18"/>
  <c r="B111" i="18"/>
  <c r="B2085" i="18"/>
  <c r="B1625" i="18"/>
  <c r="B1486" i="18"/>
  <c r="B1390" i="18"/>
  <c r="B1301" i="18"/>
  <c r="B1219" i="18"/>
  <c r="B1167" i="18"/>
  <c r="B1128" i="18"/>
  <c r="B1096" i="18"/>
  <c r="B1060" i="18"/>
  <c r="B1022" i="18"/>
  <c r="B982" i="18"/>
  <c r="B949" i="18"/>
  <c r="B912" i="18"/>
  <c r="B875" i="18"/>
  <c r="B838" i="18"/>
  <c r="B803" i="18"/>
  <c r="B770" i="18"/>
  <c r="B734" i="18"/>
  <c r="B709" i="18"/>
  <c r="B692" i="18"/>
  <c r="B675" i="18"/>
  <c r="B659" i="18"/>
  <c r="B645" i="18"/>
  <c r="B634" i="18"/>
  <c r="B626" i="18"/>
  <c r="B618" i="18"/>
  <c r="B608" i="18"/>
  <c r="B600" i="18"/>
  <c r="B591" i="18"/>
  <c r="B582" i="18"/>
  <c r="B574" i="18"/>
  <c r="B565" i="18"/>
  <c r="B556" i="18"/>
  <c r="B548" i="18"/>
  <c r="B539" i="18"/>
  <c r="B530" i="18"/>
  <c r="B522" i="18"/>
  <c r="B514" i="18"/>
  <c r="B506" i="18"/>
  <c r="B497" i="18"/>
  <c r="B488" i="18"/>
  <c r="B478" i="18"/>
  <c r="B469" i="18"/>
  <c r="B460" i="18"/>
  <c r="B452" i="18"/>
  <c r="B443" i="18"/>
  <c r="B435" i="18"/>
  <c r="B426" i="18"/>
  <c r="B417" i="18"/>
  <c r="B408" i="18"/>
  <c r="B400" i="18"/>
  <c r="B391" i="18"/>
  <c r="B383" i="18"/>
  <c r="B375" i="18"/>
  <c r="B366" i="18"/>
  <c r="B358" i="18"/>
  <c r="B349" i="18"/>
  <c r="B340" i="18"/>
  <c r="B331" i="18"/>
  <c r="B321" i="18"/>
  <c r="B313" i="18"/>
  <c r="B305" i="18"/>
  <c r="B296" i="18"/>
  <c r="B287" i="18"/>
  <c r="B277" i="18"/>
  <c r="B269" i="18"/>
  <c r="B260" i="18"/>
  <c r="B251" i="18"/>
  <c r="B242" i="18"/>
  <c r="B233" i="18"/>
  <c r="B225" i="18"/>
  <c r="B215" i="18"/>
  <c r="B205" i="18"/>
  <c r="B197" i="18"/>
  <c r="B189" i="18"/>
  <c r="B180" i="18"/>
  <c r="B172" i="18"/>
  <c r="B163" i="18"/>
  <c r="B154" i="18"/>
  <c r="B144" i="18"/>
  <c r="B134" i="18"/>
  <c r="B125" i="18"/>
  <c r="B117" i="18"/>
  <c r="B109" i="18"/>
  <c r="B1847" i="18"/>
  <c r="B1599" i="18"/>
  <c r="B1466" i="18"/>
  <c r="B1372" i="18"/>
  <c r="B1278" i="18"/>
  <c r="B1205" i="18"/>
  <c r="B1157" i="18"/>
  <c r="B1121" i="18"/>
  <c r="B1088" i="18"/>
  <c r="B1052" i="18"/>
  <c r="B1012" i="18"/>
  <c r="B975" i="18"/>
  <c r="B941" i="18"/>
  <c r="B903" i="18"/>
  <c r="B867" i="18"/>
  <c r="B830" i="18"/>
  <c r="B796" i="18"/>
  <c r="B763" i="18"/>
  <c r="B726" i="18"/>
  <c r="B705" i="18"/>
  <c r="B689" i="18"/>
  <c r="B672" i="18"/>
  <c r="B658" i="18"/>
  <c r="B644" i="18"/>
  <c r="B633" i="18"/>
  <c r="B625" i="18"/>
  <c r="B617" i="18"/>
  <c r="B607" i="18"/>
  <c r="B599" i="18"/>
  <c r="B590" i="18"/>
  <c r="B581" i="18"/>
  <c r="B573" i="18"/>
  <c r="B564" i="18"/>
  <c r="B555" i="18"/>
  <c r="B547" i="18"/>
  <c r="B538" i="18"/>
  <c r="B529" i="18"/>
  <c r="B521" i="18"/>
  <c r="B513" i="18"/>
  <c r="B504" i="18"/>
  <c r="B495" i="18"/>
  <c r="B486" i="18"/>
  <c r="B477" i="18"/>
  <c r="B468" i="18"/>
  <c r="B459" i="18"/>
  <c r="B451" i="18"/>
  <c r="B442" i="18"/>
  <c r="B434" i="18"/>
  <c r="B425" i="18"/>
  <c r="B416" i="18"/>
  <c r="B407" i="18"/>
  <c r="B399" i="18"/>
  <c r="B390" i="18"/>
  <c r="B382" i="18"/>
  <c r="B374" i="18"/>
  <c r="B365" i="18"/>
  <c r="B357" i="18"/>
  <c r="B348" i="18"/>
  <c r="B339" i="18"/>
  <c r="B330" i="18"/>
  <c r="B320" i="18"/>
  <c r="B312" i="18"/>
  <c r="B304" i="18"/>
  <c r="B295" i="18"/>
  <c r="B286" i="18"/>
  <c r="B276" i="18"/>
  <c r="B267" i="18"/>
  <c r="B258" i="18"/>
  <c r="B250" i="18"/>
  <c r="B240" i="18"/>
  <c r="B232" i="18"/>
  <c r="B223" i="18"/>
  <c r="B213" i="18"/>
  <c r="B204" i="18"/>
  <c r="B196" i="18"/>
  <c r="B188" i="18"/>
  <c r="B179" i="18"/>
  <c r="B171" i="18"/>
  <c r="B162" i="18"/>
  <c r="B153" i="18"/>
  <c r="B143" i="18"/>
  <c r="B133" i="18"/>
  <c r="B124" i="18"/>
  <c r="B116" i="18"/>
  <c r="B108" i="18"/>
  <c r="B1220" i="18"/>
  <c r="B913" i="18"/>
  <c r="B676" i="18"/>
  <c r="B592" i="18"/>
  <c r="B523" i="18"/>
  <c r="B453" i="18"/>
  <c r="B384" i="18"/>
  <c r="B314" i="18"/>
  <c r="B243" i="18"/>
  <c r="B173" i="18"/>
  <c r="B118" i="18"/>
  <c r="B99" i="18"/>
  <c r="B91" i="18"/>
  <c r="B83" i="18"/>
  <c r="B75" i="18"/>
  <c r="B67" i="18"/>
  <c r="B59" i="18"/>
  <c r="B51" i="18"/>
  <c r="B43" i="18"/>
  <c r="B35" i="18"/>
  <c r="B27" i="18"/>
  <c r="B19" i="18"/>
  <c r="B11" i="18"/>
  <c r="B3" i="18"/>
  <c r="B2" i="18"/>
  <c r="B8" i="18"/>
  <c r="B1023" i="18"/>
  <c r="B270" i="18"/>
  <c r="B62" i="18"/>
  <c r="B6" i="18"/>
  <c r="B1168" i="18"/>
  <c r="B876" i="18"/>
  <c r="B660" i="18"/>
  <c r="B583" i="18"/>
  <c r="B515" i="18"/>
  <c r="B444" i="18"/>
  <c r="B376" i="18"/>
  <c r="B306" i="18"/>
  <c r="B234" i="18"/>
  <c r="B164" i="18"/>
  <c r="B112" i="18"/>
  <c r="B98" i="18"/>
  <c r="B90" i="18"/>
  <c r="B82" i="18"/>
  <c r="B74" i="18"/>
  <c r="B66" i="18"/>
  <c r="B58" i="18"/>
  <c r="B50" i="18"/>
  <c r="B42" i="18"/>
  <c r="B34" i="18"/>
  <c r="B26" i="18"/>
  <c r="B18" i="18"/>
  <c r="B10" i="18"/>
  <c r="B619" i="18"/>
  <c r="B94" i="18"/>
  <c r="B38" i="18"/>
  <c r="B1129" i="18"/>
  <c r="B839" i="18"/>
  <c r="B647" i="18"/>
  <c r="B575" i="18"/>
  <c r="B507" i="18"/>
  <c r="B436" i="18"/>
  <c r="B367" i="18"/>
  <c r="B297" i="18"/>
  <c r="B226" i="18"/>
  <c r="B155" i="18"/>
  <c r="B110" i="18"/>
  <c r="B97" i="18"/>
  <c r="B89" i="18"/>
  <c r="B81" i="18"/>
  <c r="B73" i="18"/>
  <c r="B65" i="18"/>
  <c r="B57" i="18"/>
  <c r="B49" i="18"/>
  <c r="B41" i="18"/>
  <c r="B33" i="18"/>
  <c r="B25" i="18"/>
  <c r="B17" i="18"/>
  <c r="B9" i="18"/>
  <c r="B549" i="18"/>
  <c r="B129" i="18"/>
  <c r="B54" i="18"/>
  <c r="B2120" i="18"/>
  <c r="B1097" i="18"/>
  <c r="B804" i="18"/>
  <c r="B635" i="18"/>
  <c r="B566" i="18"/>
  <c r="B498" i="18"/>
  <c r="B427" i="18"/>
  <c r="B359" i="18"/>
  <c r="B288" i="18"/>
  <c r="B216" i="18"/>
  <c r="B145" i="18"/>
  <c r="B104" i="18"/>
  <c r="B96" i="18"/>
  <c r="B88" i="18"/>
  <c r="B80" i="18"/>
  <c r="B72" i="18"/>
  <c r="B64" i="18"/>
  <c r="B56" i="18"/>
  <c r="B48" i="18"/>
  <c r="B40" i="18"/>
  <c r="B32" i="18"/>
  <c r="B24" i="18"/>
  <c r="B16" i="18"/>
  <c r="B1493" i="18"/>
  <c r="B341" i="18"/>
  <c r="B78" i="18"/>
  <c r="B30" i="18"/>
  <c r="B1633" i="18"/>
  <c r="B1061" i="18"/>
  <c r="B771" i="18"/>
  <c r="B627" i="18"/>
  <c r="B557" i="18"/>
  <c r="B489" i="18"/>
  <c r="B418" i="18"/>
  <c r="B350" i="18"/>
  <c r="B279" i="18"/>
  <c r="B206" i="18"/>
  <c r="B135" i="18"/>
  <c r="B103" i="18"/>
  <c r="B95" i="18"/>
  <c r="B87" i="18"/>
  <c r="B79" i="18"/>
  <c r="B71" i="18"/>
  <c r="B63" i="18"/>
  <c r="B55" i="18"/>
  <c r="B47" i="18"/>
  <c r="B39" i="18"/>
  <c r="B31" i="18"/>
  <c r="B23" i="18"/>
  <c r="B15" i="18"/>
  <c r="B409" i="18"/>
  <c r="B86" i="18"/>
  <c r="B14" i="18"/>
  <c r="B1396" i="18"/>
  <c r="B983" i="18"/>
  <c r="B710" i="18"/>
  <c r="B610" i="18"/>
  <c r="B540" i="18"/>
  <c r="B470" i="18"/>
  <c r="B401" i="18"/>
  <c r="B332" i="18"/>
  <c r="B261" i="18"/>
  <c r="B190" i="18"/>
  <c r="B127" i="18"/>
  <c r="B101" i="18"/>
  <c r="B93" i="18"/>
  <c r="B85" i="18"/>
  <c r="B77" i="18"/>
  <c r="B69" i="18"/>
  <c r="B61" i="18"/>
  <c r="B53" i="18"/>
  <c r="B45" i="18"/>
  <c r="B37" i="18"/>
  <c r="B29" i="18"/>
  <c r="B21" i="18"/>
  <c r="B13" i="18"/>
  <c r="B5" i="18"/>
  <c r="B7" i="18"/>
  <c r="B479" i="18"/>
  <c r="B198" i="18"/>
  <c r="B70" i="18"/>
  <c r="B22" i="18"/>
  <c r="B1302" i="18"/>
  <c r="B950" i="18"/>
  <c r="B693" i="18"/>
  <c r="B601" i="18"/>
  <c r="B531" i="18"/>
  <c r="B461" i="18"/>
  <c r="B393" i="18"/>
  <c r="B322" i="18"/>
  <c r="B252" i="18"/>
  <c r="B181" i="18"/>
  <c r="B120" i="18"/>
  <c r="B100" i="18"/>
  <c r="B92" i="18"/>
  <c r="B84" i="18"/>
  <c r="B76" i="18"/>
  <c r="B68" i="18"/>
  <c r="B60" i="18"/>
  <c r="B52" i="18"/>
  <c r="B44" i="18"/>
  <c r="B36" i="18"/>
  <c r="B28" i="18"/>
  <c r="B20" i="18"/>
  <c r="B12" i="18"/>
  <c r="B4" i="18"/>
  <c r="B735" i="18"/>
  <c r="B102" i="18"/>
  <c r="B46" i="18"/>
  <c r="D32" i="11"/>
  <c r="H463" i="16"/>
  <c r="D17" i="11"/>
  <c r="H441" i="16"/>
  <c r="C17" i="13"/>
  <c r="D41" i="11"/>
  <c r="C15" i="13"/>
  <c r="C19" i="13"/>
  <c r="D25" i="11" l="1"/>
  <c r="E11" i="13"/>
  <c r="D40" i="11"/>
  <c r="C42" i="11"/>
  <c r="B42" i="11"/>
  <c r="C20" i="13"/>
  <c r="D13" i="13"/>
  <c r="D16" i="13"/>
  <c r="D18" i="13"/>
  <c r="D19" i="13"/>
  <c r="D17" i="13"/>
  <c r="D15" i="13"/>
  <c r="D14" i="13"/>
  <c r="E13" i="13"/>
  <c r="F11" i="13" l="1"/>
  <c r="D42" i="11"/>
  <c r="D21" i="13"/>
  <c r="E17" i="13"/>
  <c r="E14" i="13"/>
  <c r="E15" i="13"/>
  <c r="E19" i="13"/>
  <c r="F13" i="13"/>
  <c r="E18" i="13"/>
  <c r="E16" i="13"/>
  <c r="G11" i="13" l="1"/>
  <c r="E21" i="13"/>
  <c r="F14" i="13"/>
  <c r="F18" i="13"/>
  <c r="F17" i="13"/>
  <c r="F19" i="13"/>
  <c r="F16" i="13"/>
  <c r="F15" i="13"/>
  <c r="H11" i="13" l="1"/>
  <c r="F21" i="13"/>
  <c r="G18" i="13"/>
  <c r="G17" i="13"/>
  <c r="G14" i="13"/>
  <c r="G16" i="13"/>
  <c r="G13" i="13"/>
  <c r="G19" i="13"/>
  <c r="G15" i="13"/>
  <c r="I11" i="13" l="1"/>
  <c r="G21" i="13"/>
  <c r="H14" i="13"/>
  <c r="H15" i="13"/>
  <c r="H16" i="13"/>
  <c r="H17" i="13"/>
  <c r="H19" i="13"/>
  <c r="H13" i="13"/>
  <c r="H18" i="13"/>
  <c r="J11" i="13" l="1"/>
  <c r="H21" i="13"/>
  <c r="I18" i="13"/>
  <c r="I17" i="13"/>
  <c r="I13" i="13"/>
  <c r="I19" i="13"/>
  <c r="I16" i="13"/>
  <c r="I14" i="13"/>
  <c r="I15" i="13"/>
  <c r="J14" i="13" l="1"/>
  <c r="J15" i="13"/>
  <c r="J17" i="13"/>
  <c r="J18" i="13"/>
  <c r="J19" i="13"/>
  <c r="J16" i="13"/>
  <c r="J13" i="13"/>
  <c r="K11" i="13"/>
  <c r="I21" i="13"/>
  <c r="K17" i="13" l="1"/>
  <c r="K16" i="13"/>
  <c r="K15" i="13"/>
  <c r="K18" i="13"/>
  <c r="K14" i="13"/>
  <c r="K19" i="13"/>
  <c r="K13" i="13"/>
  <c r="L11" i="13"/>
  <c r="J21" i="13"/>
  <c r="L19" i="13" l="1"/>
  <c r="M19" i="13" s="1"/>
  <c r="N19" i="13" s="1"/>
  <c r="L17" i="13"/>
  <c r="L14" i="13"/>
  <c r="L15" i="13"/>
  <c r="L16" i="13"/>
  <c r="L18" i="13"/>
  <c r="L13" i="13"/>
  <c r="K21" i="13"/>
  <c r="M13" i="13" l="1"/>
  <c r="N13" i="13" s="1"/>
  <c r="M15" i="13"/>
  <c r="N15" i="13" s="1"/>
  <c r="M17" i="13"/>
  <c r="N17" i="13" s="1"/>
  <c r="L21" i="13"/>
  <c r="N21" i="13" l="1"/>
  <c r="M21" i="13"/>
  <c r="C2" i="4"/>
  <c r="C2" i="6"/>
  <c r="C5" i="5"/>
  <c r="C2" i="7"/>
  <c r="C2" i="2"/>
  <c r="C2" i="1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Brinkhuis, Tom@HCD</author>
  </authors>
  <commentList>
    <comment ref="I9" authorId="0" shapeId="0" xr:uid="{B713B74B-130E-41DC-B6D5-BB7BF2965C72}">
      <text>
        <r>
          <rPr>
            <b/>
            <sz val="12"/>
            <color indexed="81"/>
            <rFont val="Tahoma"/>
            <family val="2"/>
          </rPr>
          <t xml:space="preserve">Proposed Units Affordability by Household Incomes: </t>
        </r>
        <r>
          <rPr>
            <sz val="12"/>
            <color indexed="81"/>
            <rFont val="Tahoma"/>
            <family val="2"/>
          </rPr>
          <t xml:space="preserve">For each development, list the number of units proposed in the application by affordability level and whether the units are deed restricted or non-deed restricted. Refer to the Definitions section for additional descriptions:  </t>
        </r>
        <r>
          <rPr>
            <sz val="9"/>
            <color indexed="81"/>
            <rFont val="Tahoma"/>
            <family val="2"/>
          </rPr>
          <t xml:space="preserve">
</t>
        </r>
      </text>
    </comment>
    <comment ref="I10" authorId="0" shapeId="0" xr:uid="{1F899B29-3728-430E-A6D7-813E04265BA1}">
      <text>
        <r>
          <rPr>
            <sz val="12"/>
            <color indexed="81"/>
            <rFont val="Tahoma"/>
            <family val="2"/>
          </rPr>
          <t xml:space="preserve">Please enter the number of units in </t>
        </r>
        <r>
          <rPr>
            <b/>
            <sz val="12"/>
            <color indexed="81"/>
            <rFont val="Tahoma"/>
            <family val="2"/>
          </rPr>
          <t>at least one</t>
        </r>
        <r>
          <rPr>
            <sz val="12"/>
            <color indexed="81"/>
            <rFont val="Tahoma"/>
            <family val="2"/>
          </rPr>
          <t xml:space="preserve"> of the affordability categories. You may enter units in multiple affordability categories.</t>
        </r>
        <r>
          <rPr>
            <sz val="9"/>
            <color indexed="81"/>
            <rFont val="Tahoma"/>
            <family val="2"/>
          </rPr>
          <t xml:space="preserve">
</t>
        </r>
      </text>
    </comment>
    <comment ref="A11" authorId="0" shapeId="0" xr:uid="{465D0B0C-40F6-49B2-82E0-4C031BF89512}">
      <text>
        <r>
          <rPr>
            <b/>
            <sz val="12"/>
            <color indexed="81"/>
            <rFont val="Tahoma"/>
            <family val="2"/>
          </rPr>
          <t>Prior APN</t>
        </r>
        <r>
          <rPr>
            <sz val="12"/>
            <color indexed="81"/>
            <rFont val="Tahoma"/>
            <family val="2"/>
          </rPr>
          <t xml:space="preserve"> – Enter an APN previously associated with the parcel if applicable (optional field). </t>
        </r>
        <r>
          <rPr>
            <b/>
            <sz val="12"/>
            <color indexed="81"/>
            <rFont val="Tahoma"/>
            <family val="2"/>
          </rPr>
          <t>Character Limit: 256</t>
        </r>
        <r>
          <rPr>
            <sz val="12"/>
            <color indexed="81"/>
            <rFont val="Tahoma"/>
            <family val="2"/>
          </rPr>
          <t xml:space="preserve">
</t>
        </r>
      </text>
    </comment>
    <comment ref="B11" authorId="0" shapeId="0" xr:uid="{0C9E287D-CF9B-45C6-953D-2E1521804214}">
      <text>
        <r>
          <rPr>
            <b/>
            <sz val="12"/>
            <color indexed="81"/>
            <rFont val="Tahoma"/>
            <family val="2"/>
          </rPr>
          <t>Current APN</t>
        </r>
        <r>
          <rPr>
            <sz val="12"/>
            <color indexed="81"/>
            <rFont val="Tahoma"/>
            <family val="2"/>
          </rPr>
          <t xml:space="preserve"> – Enter the current available APN.  If necessary, enter additional APNs in the notes field.
</t>
        </r>
        <r>
          <rPr>
            <b/>
            <sz val="12"/>
            <color indexed="81"/>
            <rFont val="Tahoma"/>
            <family val="2"/>
          </rPr>
          <t>Character Limit: 256</t>
        </r>
      </text>
    </comment>
    <comment ref="C11" authorId="0" shapeId="0" xr:uid="{CD5DFF93-DB77-43DE-9E0C-A153B042D486}">
      <text>
        <r>
          <rPr>
            <b/>
            <sz val="12"/>
            <color indexed="81"/>
            <rFont val="Tahoma"/>
            <family val="2"/>
          </rPr>
          <t>Street Address</t>
        </r>
        <r>
          <rPr>
            <sz val="12"/>
            <color indexed="81"/>
            <rFont val="Tahoma"/>
            <family val="2"/>
          </rPr>
          <t xml:space="preserve"> – Enter the number and name of street.
</t>
        </r>
        <r>
          <rPr>
            <b/>
            <sz val="12"/>
            <color indexed="81"/>
            <rFont val="Tahoma"/>
            <family val="2"/>
          </rPr>
          <t>Character Limit: 256</t>
        </r>
        <r>
          <rPr>
            <sz val="12"/>
            <color indexed="81"/>
            <rFont val="Tahoma"/>
            <family val="2"/>
          </rPr>
          <t xml:space="preserve">
</t>
        </r>
      </text>
    </comment>
    <comment ref="D11" authorId="0" shapeId="0" xr:uid="{ED0FAF6B-B58C-44C8-8211-578A6800AD22}">
      <text>
        <r>
          <rPr>
            <b/>
            <sz val="12"/>
            <color indexed="81"/>
            <rFont val="Tahoma"/>
            <family val="2"/>
          </rPr>
          <t>Project Name</t>
        </r>
        <r>
          <rPr>
            <sz val="12"/>
            <color indexed="81"/>
            <rFont val="Tahoma"/>
            <family val="2"/>
          </rPr>
          <t xml:space="preserve"> – Enter the project name, if available (optional field).
</t>
        </r>
        <r>
          <rPr>
            <b/>
            <sz val="12"/>
            <color indexed="81"/>
            <rFont val="Tahoma"/>
            <family val="2"/>
          </rPr>
          <t>Character Limit: 256</t>
        </r>
        <r>
          <rPr>
            <b/>
            <sz val="9"/>
            <color indexed="81"/>
            <rFont val="Tahoma"/>
            <family val="2"/>
          </rPr>
          <t xml:space="preserve">
</t>
        </r>
      </text>
    </comment>
    <comment ref="E11" authorId="0" shapeId="0" xr:uid="{431BE561-DDED-49AA-9015-128C3AAD73D9}">
      <text>
        <r>
          <rPr>
            <b/>
            <sz val="12"/>
            <color indexed="81"/>
            <rFont val="Tahoma"/>
            <family val="2"/>
          </rPr>
          <t>Local Jurisdiction Tracking ID</t>
        </r>
        <r>
          <rPr>
            <sz val="12"/>
            <color indexed="81"/>
            <rFont val="Tahoma"/>
            <family val="2"/>
          </rPr>
          <t xml:space="preserve"> – This may be the permit number or other identifier (optional field).
</t>
        </r>
        <r>
          <rPr>
            <b/>
            <sz val="12"/>
            <color indexed="81"/>
            <rFont val="Tahoma"/>
            <family val="2"/>
          </rPr>
          <t>Character Limit: 256</t>
        </r>
        <r>
          <rPr>
            <sz val="9"/>
            <color indexed="81"/>
            <rFont val="Tahoma"/>
            <family val="2"/>
          </rPr>
          <t xml:space="preserve">
</t>
        </r>
      </text>
    </comment>
    <comment ref="F11" authorId="0" shapeId="0" xr:uid="{489F4CC5-E244-45A6-B710-49EF748664C8}">
      <text>
        <r>
          <rPr>
            <b/>
            <sz val="12"/>
            <color indexed="81"/>
            <rFont val="Tahoma"/>
            <family val="2"/>
          </rPr>
          <t>Unit Types</t>
        </r>
        <r>
          <rPr>
            <sz val="12"/>
            <color indexed="81"/>
            <rFont val="Tahoma"/>
            <family val="2"/>
          </rPr>
          <t xml:space="preserve">: Each development should be categorized by one of the following codes. Refer to “Unit Category” in the Definitions section for additional descriptions. Use the drop-down menu to select one of the following options:
</t>
        </r>
        <r>
          <rPr>
            <b/>
            <sz val="12"/>
            <color indexed="81"/>
            <rFont val="Tahoma"/>
            <family val="2"/>
          </rPr>
          <t>SFA</t>
        </r>
        <r>
          <rPr>
            <sz val="12"/>
            <color indexed="81"/>
            <rFont val="Tahoma"/>
            <family val="2"/>
          </rPr>
          <t xml:space="preserve"> (single-family attached unit)
</t>
        </r>
        <r>
          <rPr>
            <b/>
            <sz val="12"/>
            <color indexed="81"/>
            <rFont val="Tahoma"/>
            <family val="2"/>
          </rPr>
          <t xml:space="preserve">SFD </t>
        </r>
        <r>
          <rPr>
            <sz val="12"/>
            <color indexed="81"/>
            <rFont val="Tahoma"/>
            <family val="2"/>
          </rPr>
          <t xml:space="preserve">(single-family detached unit)
</t>
        </r>
        <r>
          <rPr>
            <b/>
            <sz val="12"/>
            <color indexed="81"/>
            <rFont val="Tahoma"/>
            <family val="2"/>
          </rPr>
          <t>2-4</t>
        </r>
        <r>
          <rPr>
            <sz val="12"/>
            <color indexed="81"/>
            <rFont val="Tahoma"/>
            <family val="2"/>
          </rPr>
          <t xml:space="preserve"> (two- to four-unit structures)
</t>
        </r>
        <r>
          <rPr>
            <b/>
            <sz val="12"/>
            <color indexed="81"/>
            <rFont val="Tahoma"/>
            <family val="2"/>
          </rPr>
          <t>5+</t>
        </r>
        <r>
          <rPr>
            <sz val="12"/>
            <color indexed="81"/>
            <rFont val="Tahoma"/>
            <family val="2"/>
          </rPr>
          <t xml:space="preserve"> (five or more unit structure, multifamily)
</t>
        </r>
        <r>
          <rPr>
            <b/>
            <sz val="12"/>
            <color indexed="81"/>
            <rFont val="Tahoma"/>
            <family val="2"/>
          </rPr>
          <t>ADU</t>
        </r>
        <r>
          <rPr>
            <sz val="12"/>
            <color indexed="81"/>
            <rFont val="Tahoma"/>
            <family val="2"/>
          </rPr>
          <t xml:space="preserve"> (accessory dwelling unit)
</t>
        </r>
        <r>
          <rPr>
            <b/>
            <sz val="12"/>
            <color indexed="81"/>
            <rFont val="Tahoma"/>
            <family val="2"/>
          </rPr>
          <t>MH</t>
        </r>
        <r>
          <rPr>
            <sz val="12"/>
            <color indexed="81"/>
            <rFont val="Tahoma"/>
            <family val="2"/>
          </rPr>
          <t xml:space="preserve"> (mobile home/manufactured home)
</t>
        </r>
        <r>
          <rPr>
            <sz val="9"/>
            <color indexed="81"/>
            <rFont val="Tahoma"/>
            <family val="2"/>
          </rPr>
          <t xml:space="preserve">
</t>
        </r>
      </text>
    </comment>
    <comment ref="G11" authorId="0" shapeId="0" xr:uid="{CD27C6A1-4A36-4AE5-923A-1B8064FB6FB1}">
      <text>
        <r>
          <rPr>
            <b/>
            <sz val="12"/>
            <color indexed="81"/>
            <rFont val="Tahoma"/>
            <family val="2"/>
          </rPr>
          <t>Tenure:</t>
        </r>
        <r>
          <rPr>
            <sz val="12"/>
            <color indexed="81"/>
            <rFont val="Tahoma"/>
            <family val="2"/>
          </rPr>
          <t xml:space="preserve">   Identify whether the units within the development project are either proposed or planned at initial occupancy for either renters or owners. Use the drop-down menu to select one of the following options:
</t>
        </r>
        <r>
          <rPr>
            <b/>
            <sz val="12"/>
            <color indexed="81"/>
            <rFont val="Tahoma"/>
            <family val="2"/>
          </rPr>
          <t>R = Renter Occupied
O = Owner Occupied</t>
        </r>
      </text>
    </comment>
    <comment ref="H11" authorId="0" shapeId="0" xr:uid="{73993DB4-7DE8-4476-B57B-955E05D5145A}">
      <text>
        <r>
          <rPr>
            <b/>
            <sz val="12"/>
            <color indexed="81"/>
            <rFont val="Tahoma"/>
            <family val="2"/>
          </rPr>
          <t>Date Application Submitted:</t>
        </r>
        <r>
          <rPr>
            <sz val="12"/>
            <color indexed="81"/>
            <rFont val="Tahoma"/>
            <family val="2"/>
          </rPr>
          <t xml:space="preserve"> Enter the date the housing development application was determined complete by the local government (refer to “application submitted” under definitions). Enter date as month/day/year (e.g., 6/1/2019). If the application was not submitted during the reporting year (2019), this application should not be included in this report.
</t>
        </r>
        <r>
          <rPr>
            <b/>
            <sz val="12"/>
            <color indexed="81"/>
            <rFont val="Tahoma"/>
            <family val="2"/>
          </rPr>
          <t xml:space="preserve">PLEASE NOTE: </t>
        </r>
        <r>
          <rPr>
            <sz val="12"/>
            <color indexed="81"/>
            <rFont val="Tahoma"/>
            <family val="2"/>
          </rPr>
          <t xml:space="preserve">Dates cannot contain text. When pasting dates into this section, please use the "match destination formatting" option. If this is done, but the cells are highlighted red, they contain text and must be converted to a date value with the =datevalue function. Please open a new, blank workbook to convert to date values, and copy them. Paste the date values back into these cells, then change format of the cell to "short date".
</t>
        </r>
        <r>
          <rPr>
            <sz val="9"/>
            <color indexed="81"/>
            <rFont val="Tahoma"/>
            <family val="2"/>
          </rPr>
          <t xml:space="preserve">
</t>
        </r>
      </text>
    </comment>
    <comment ref="P11" authorId="0" shapeId="0" xr:uid="{7F86FD2C-98E5-41D8-A71B-F9BFB7D8A6E3}">
      <text>
        <r>
          <rPr>
            <b/>
            <sz val="12"/>
            <color indexed="81"/>
            <rFont val="Tahoma"/>
            <family val="2"/>
          </rPr>
          <t>Total Proposed Units by Project:</t>
        </r>
        <r>
          <rPr>
            <sz val="12"/>
            <color indexed="81"/>
            <rFont val="Tahoma"/>
            <family val="2"/>
          </rPr>
          <t xml:space="preserve"> This field auto-populates with the total number of units proposed, as entered in section 5 (total of deed restricted &amp; non-deed restricted units for Very Low-, Low-, Moderate- and Above Moderate- income households).</t>
        </r>
        <r>
          <rPr>
            <sz val="9"/>
            <color indexed="81"/>
            <rFont val="Tahoma"/>
            <family val="2"/>
          </rPr>
          <t xml:space="preserve">
</t>
        </r>
      </text>
    </comment>
    <comment ref="Q11" authorId="0" shapeId="0" xr:uid="{EF495B6D-611B-4A8C-BE47-5CAE77BE08A8}">
      <text>
        <r>
          <rPr>
            <b/>
            <sz val="12"/>
            <color indexed="81"/>
            <rFont val="Tahoma"/>
            <family val="2"/>
          </rPr>
          <t>Total Approved Units by Project:</t>
        </r>
        <r>
          <rPr>
            <sz val="12"/>
            <color indexed="81"/>
            <rFont val="Tahoma"/>
            <family val="2"/>
          </rPr>
          <t xml:space="preserve"> Enter the number of units that the jurisdiction approved for this project application. If the project has not yet been approved, you may leave this blank. 
</t>
        </r>
      </text>
    </comment>
    <comment ref="R11" authorId="0" shapeId="0" xr:uid="{59C43486-D8F3-4E4E-BE5B-6E5ADF747E57}">
      <text>
        <r>
          <rPr>
            <b/>
            <sz val="12"/>
            <color indexed="81"/>
            <rFont val="Tahoma"/>
            <family val="2"/>
          </rPr>
          <t xml:space="preserve">Total Disapproved Units by Project </t>
        </r>
        <r>
          <rPr>
            <sz val="12"/>
            <color indexed="81"/>
            <rFont val="Tahoma"/>
            <family val="2"/>
          </rPr>
          <t xml:space="preserve">(auto-populated can be overwritten). This field will subtract “Total Approved Units by Project” from “Total Proposed Units by Project” </t>
        </r>
        <r>
          <rPr>
            <b/>
            <sz val="12"/>
            <color indexed="81"/>
            <rFont val="Tahoma"/>
            <family val="2"/>
          </rPr>
          <t>Note: This field is auto-populated, but can be overwritten. Please verify prior to submitting.</t>
        </r>
        <r>
          <rPr>
            <b/>
            <sz val="9"/>
            <color indexed="81"/>
            <rFont val="Tahoma"/>
            <family val="2"/>
          </rPr>
          <t xml:space="preserve"> </t>
        </r>
        <r>
          <rPr>
            <sz val="9"/>
            <color indexed="81"/>
            <rFont val="Tahoma"/>
            <family val="2"/>
          </rPr>
          <t xml:space="preserve">
</t>
        </r>
      </text>
    </comment>
    <comment ref="S11" authorId="0" shapeId="0" xr:uid="{F5892A21-6939-4039-87C8-7BEA6A2F00AE}">
      <text>
        <r>
          <rPr>
            <b/>
            <sz val="12"/>
            <color indexed="81"/>
            <rFont val="Tahoma"/>
            <family val="2"/>
          </rPr>
          <t>Was “Application Submitted” pursuant to Government Code section 65913.4, subdivision (b) (Streamlined Ministerial Approval Process (SB 35 Streamlining))?</t>
        </r>
        <r>
          <rPr>
            <sz val="12"/>
            <color indexed="81"/>
            <rFont val="Tahoma"/>
            <family val="2"/>
          </rPr>
          <t xml:space="preserve"> Use the drop-down menu to select one of the following options:
</t>
        </r>
        <r>
          <rPr>
            <b/>
            <sz val="12"/>
            <color indexed="81"/>
            <rFont val="Tahoma"/>
            <family val="2"/>
          </rPr>
          <t>No
Yes – But no action taken
Yes – Approved
Yes – Denied</t>
        </r>
      </text>
    </comment>
    <comment ref="T11" authorId="0" shapeId="0" xr:uid="{BB5E0265-AFEF-4E5E-8E97-AADCD598D60E}">
      <text>
        <r>
          <rPr>
            <b/>
            <sz val="12"/>
            <color indexed="81"/>
            <rFont val="Tahoma"/>
            <family val="2"/>
          </rPr>
          <t xml:space="preserve">Notes: </t>
        </r>
        <r>
          <rPr>
            <sz val="12"/>
            <color indexed="81"/>
            <rFont val="Tahoma"/>
            <family val="2"/>
          </rPr>
          <t>Use this field to enter any applicable notes about the project or development.</t>
        </r>
        <r>
          <rPr>
            <b/>
            <sz val="12"/>
            <color indexed="81"/>
            <rFont val="Tahoma"/>
            <family val="2"/>
          </rPr>
          <t xml:space="preserve">
Character Limit: 4000</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Brinkhuis, Tom@HCD</author>
  </authors>
  <commentList>
    <comment ref="A8" authorId="0" shapeId="0" xr:uid="{6DB5DA5B-0948-490F-8C81-BA454CBC5D81}">
      <text>
        <r>
          <rPr>
            <sz val="9"/>
            <color indexed="81"/>
            <rFont val="Tahoma"/>
            <family val="2"/>
          </rPr>
          <t xml:space="preserve">Table B is a summary of prior permitting activity in the current planning cycle, including permitting activity for the calendar year being reported. To assist jurisdictions in completing this form, HCD has pre-filled permit data as reported to HCD on prior APRs. Past unit information will auto-populate when the jurisdiction’s name in the general information section of the “Start Here” tab is entered. Current year permitted units will auto-populate from data reported in table A2. If permit activity for current year is inaccurate, jurisdictions should make adjustments on field number 7, Affordability by Household Income – Building Permits in table A2.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Brinkhuis, Tom@HCD</author>
  </authors>
  <commentList>
    <comment ref="A8" authorId="0" shapeId="0" xr:uid="{89288CB3-5FC9-4976-BEEF-456BDCC6E57B}">
      <text>
        <r>
          <rPr>
            <sz val="14"/>
            <color indexed="81"/>
            <rFont val="Tahoma"/>
            <family val="2"/>
          </rPr>
          <t xml:space="preserve">Please note: This table should only be filled out when a city or county identified an unaccommodated need of sites from the previous planning period Government Code section 65584.09, has shortfall of sites as identified in the housing element Government Code section 65583, subdivision (c)(1); or is identifying additional sites required by no net loss law pursuant to Government Code section 65863. The data in this inventory serves as an addendum to the housing element sites inventory. This table should not include rezoning for a specific project. </t>
        </r>
      </text>
    </comment>
    <comment ref="A9" authorId="0" shapeId="0" xr:uid="{C3CEA67A-7248-43C5-8D9E-091BA2E129D4}">
      <text>
        <r>
          <rPr>
            <sz val="9"/>
            <color indexed="81"/>
            <rFont val="Tahoma"/>
            <family val="2"/>
          </rPr>
          <t xml:space="preserve">Project Identifier: Include the Assessor Parcel Number (APN) and street address. The project name and local jurisdiction tracking ID are optional.
</t>
        </r>
      </text>
    </comment>
    <comment ref="F9" authorId="0" shapeId="0" xr:uid="{B5F89743-D5B0-46C0-968C-A0A8571D8A39}">
      <text>
        <r>
          <rPr>
            <sz val="14"/>
            <color indexed="81"/>
            <rFont val="Tahoma"/>
            <family val="2"/>
          </rPr>
          <t>This section applies only to sites rezoned pursant to the requirements of Government Code sections 65583.2(h and i). Please identify the number of lower income units in the RHNA shortfall. You may include all lower income units one or both of the lower-income income categories (very low- and low-income), or split the shortfall between both. Moderate and Above Moderate income categories are greyed out and locked because RHNA shortfall for which you must rezone are only applicable to lower income units.</t>
        </r>
      </text>
    </comment>
    <comment ref="A11" authorId="0" shapeId="0" xr:uid="{38071B4B-D5B9-45C8-92E0-FD263DA6ACA1}">
      <text>
        <r>
          <rPr>
            <sz val="14"/>
            <color indexed="81"/>
            <rFont val="Tahoma"/>
            <family val="2"/>
          </rPr>
          <t xml:space="preserve"> Include the Assessor Parcel Number (APN)
</t>
        </r>
        <r>
          <rPr>
            <b/>
            <sz val="14"/>
            <color indexed="81"/>
            <rFont val="Tahoma"/>
            <family val="2"/>
          </rPr>
          <t xml:space="preserve">Character Limit: 40 </t>
        </r>
        <r>
          <rPr>
            <sz val="9"/>
            <color indexed="81"/>
            <rFont val="Tahoma"/>
            <family val="2"/>
          </rPr>
          <t xml:space="preserve">
</t>
        </r>
      </text>
    </comment>
    <comment ref="B11" authorId="0" shapeId="0" xr:uid="{10730CE7-C486-46E0-AF3C-D913CF91B811}">
      <text>
        <r>
          <rPr>
            <sz val="14"/>
            <color indexed="81"/>
            <rFont val="Tahoma"/>
            <family val="2"/>
          </rPr>
          <t xml:space="preserve">Include the street address.
</t>
        </r>
        <r>
          <rPr>
            <b/>
            <sz val="14"/>
            <color indexed="81"/>
            <rFont val="Tahoma"/>
            <family val="2"/>
          </rPr>
          <t>Character Limit: 256</t>
        </r>
      </text>
    </comment>
    <comment ref="C11" authorId="0" shapeId="0" xr:uid="{3CEE75ED-3683-4BEA-BB93-418D0A34677F}">
      <text>
        <r>
          <rPr>
            <b/>
            <sz val="14"/>
            <color indexed="81"/>
            <rFont val="Tahoma"/>
            <family val="2"/>
          </rPr>
          <t>Character Limit: 256</t>
        </r>
        <r>
          <rPr>
            <sz val="9"/>
            <color indexed="81"/>
            <rFont val="Tahoma"/>
            <family val="2"/>
          </rPr>
          <t xml:space="preserve">
</t>
        </r>
      </text>
    </comment>
    <comment ref="D11" authorId="0" shapeId="0" xr:uid="{B406A766-905B-47A0-BCA6-0223CB5FA683}">
      <text>
        <r>
          <rPr>
            <b/>
            <sz val="14"/>
            <color indexed="81"/>
            <rFont val="Tahoma"/>
            <family val="2"/>
          </rPr>
          <t>Character Limit: 256</t>
        </r>
        <r>
          <rPr>
            <sz val="9"/>
            <color indexed="81"/>
            <rFont val="Tahoma"/>
            <family val="2"/>
          </rPr>
          <t xml:space="preserve">
</t>
        </r>
      </text>
    </comment>
    <comment ref="E11" authorId="0" shapeId="0" xr:uid="{E59502CD-9AEC-465C-B897-CBC1CDB8A033}">
      <text>
        <r>
          <rPr>
            <sz val="14"/>
            <color indexed="81"/>
            <rFont val="Tahoma"/>
            <family val="2"/>
          </rPr>
          <t xml:space="preserve"> Identify the date the rezone occurred. Enter date as day/month/year (e.g., 6/1/2018)</t>
        </r>
        <r>
          <rPr>
            <sz val="9"/>
            <color indexed="81"/>
            <rFont val="Tahoma"/>
            <family val="2"/>
          </rPr>
          <t xml:space="preserve">
</t>
        </r>
      </text>
    </comment>
    <comment ref="F11" authorId="0" shapeId="0" xr:uid="{1154B4DF-5D19-42A0-B20A-98034B9AE0DD}">
      <text>
        <r>
          <rPr>
            <b/>
            <sz val="11"/>
            <color indexed="81"/>
            <rFont val="Tahoma"/>
            <family val="2"/>
          </rPr>
          <t>Note:</t>
        </r>
        <r>
          <rPr>
            <sz val="11"/>
            <color indexed="81"/>
            <rFont val="Tahoma"/>
            <family val="2"/>
          </rPr>
          <t xml:space="preserve"> You may enter the total lower income RHNA shortfall for which you are rezoning in either the very low-income category or the low income category. The sum of the values entered into the very low and low income categories should equal what is entered into the "Realistic Capacity" (Section 9, Column P) section.</t>
        </r>
        <r>
          <rPr>
            <sz val="9"/>
            <color indexed="81"/>
            <rFont val="Tahoma"/>
            <family val="2"/>
          </rPr>
          <t xml:space="preserve">
</t>
        </r>
      </text>
    </comment>
    <comment ref="G11" authorId="0" shapeId="0" xr:uid="{C8FBA4BA-CCC7-421E-B200-61D2B3E1783B}">
      <text>
        <r>
          <rPr>
            <b/>
            <sz val="11"/>
            <color indexed="81"/>
            <rFont val="Tahoma"/>
            <family val="2"/>
          </rPr>
          <t xml:space="preserve">Note: </t>
        </r>
        <r>
          <rPr>
            <sz val="11"/>
            <color indexed="81"/>
            <rFont val="Tahoma"/>
            <family val="2"/>
          </rPr>
          <t xml:space="preserve"> You may enter the total lower income RHNA shortfall for which you are rezoning in either the very low-income category or the low income category. The sum of the values entered into the very low and low income categories should equal what is entered into the "Realistic Capacity" (Section 9, Column P) section.</t>
        </r>
        <r>
          <rPr>
            <sz val="9"/>
            <color indexed="81"/>
            <rFont val="Tahoma"/>
            <family val="2"/>
          </rPr>
          <t xml:space="preserve">
</t>
        </r>
      </text>
    </comment>
    <comment ref="H11" authorId="0" shapeId="0" xr:uid="{B1091ADA-CC47-413A-977A-94907A528824}">
      <text>
        <r>
          <rPr>
            <b/>
            <sz val="9"/>
            <color indexed="81"/>
            <rFont val="Tahoma"/>
            <family val="2"/>
          </rPr>
          <t>Note:</t>
        </r>
        <r>
          <rPr>
            <sz val="9"/>
            <color indexed="81"/>
            <rFont val="Tahoma"/>
            <family val="2"/>
          </rPr>
          <t xml:space="preserve"> Rezonings are not requried to accommodate moderate or above moderate income shortfalls.</t>
        </r>
      </text>
    </comment>
    <comment ref="I11" authorId="0" shapeId="0" xr:uid="{6F99F856-E364-4206-A5FE-51AA7307A713}">
      <text>
        <r>
          <rPr>
            <b/>
            <sz val="9"/>
            <color indexed="81"/>
            <rFont val="Tahoma"/>
            <family val="2"/>
          </rPr>
          <t xml:space="preserve">Note: </t>
        </r>
        <r>
          <rPr>
            <sz val="9"/>
            <color indexed="81"/>
            <rFont val="Tahoma"/>
            <family val="2"/>
          </rPr>
          <t xml:space="preserve">Rezonings are not requried to accommodate moderate or above moderate income shortfalls.
</t>
        </r>
      </text>
    </comment>
    <comment ref="J11" authorId="0" shapeId="0" xr:uid="{7A9127E4-1B60-445E-AC02-B7CC0EAFBBB4}">
      <text>
        <r>
          <rPr>
            <sz val="12"/>
            <color indexed="81"/>
            <rFont val="Tahoma"/>
            <family val="2"/>
          </rPr>
          <t xml:space="preserve">Type of Shortfall: From the dropdown list, select one of the following for each project:
</t>
        </r>
        <r>
          <rPr>
            <b/>
            <sz val="12"/>
            <color indexed="81"/>
            <rFont val="Tahoma"/>
            <family val="2"/>
          </rPr>
          <t>No net loss</t>
        </r>
        <r>
          <rPr>
            <sz val="12"/>
            <color indexed="81"/>
            <rFont val="Tahoma"/>
            <family val="2"/>
          </rPr>
          <t xml:space="preserve"> (Government Code section 65863) – When a jurisdiction permits or causes its housing element sites inventory site capacity to be insufficient to meet its remaining unmet RHNA for lower and moderate-income households. In general, a jurisdiction must demonstrate sufficient capacity on existing sites or make available adequate sites within 180 days of there being insufficient sites to meet the remaining RHNA.
</t>
        </r>
        <r>
          <rPr>
            <b/>
            <sz val="12"/>
            <color indexed="81"/>
            <rFont val="Tahoma"/>
            <family val="2"/>
          </rPr>
          <t>Unaccommodated need</t>
        </r>
        <r>
          <rPr>
            <sz val="12"/>
            <color indexed="81"/>
            <rFont val="Tahoma"/>
            <family val="2"/>
          </rPr>
          <t xml:space="preserve"> (Government Code section 65584.09) – When a jurisdiction failed to identify or make adequate sites available in the prior planning period to accommodate its RHNA by income category. Note: When this condition occurred, the housing element in the current planning period in most cases will have a program to make available adequate sites to address the unmet RHNA by income category in the first year of the planning period.
</t>
        </r>
        <r>
          <rPr>
            <b/>
            <sz val="12"/>
            <color indexed="81"/>
            <rFont val="Tahoma"/>
            <family val="2"/>
          </rPr>
          <t>Shortfall of sites</t>
        </r>
        <r>
          <rPr>
            <sz val="12"/>
            <color indexed="81"/>
            <rFont val="Tahoma"/>
            <family val="2"/>
          </rPr>
          <t xml:space="preserve"> (Government Code section 65583, subdivision (c)(1)) – When a jurisdiction does not identify adequate sites to accommodate its RHNA by income category in the current planning period. Note: When this condition occurred, the housing element for the current planning period must have included a program to make available adequate sites to address the unmet RHNA by income category. For jurisdictions on an eight year planning period, the rezones must be complete within the first three years of the planning period.</t>
        </r>
      </text>
    </comment>
    <comment ref="K11" authorId="0" shapeId="0" xr:uid="{4FAF3BFE-5F43-410E-8F17-7F06A936097B}">
      <text>
        <r>
          <rPr>
            <b/>
            <sz val="14"/>
            <color indexed="81"/>
            <rFont val="Tahoma"/>
            <family val="2"/>
          </rPr>
          <t xml:space="preserve">Parcel Size (Acres): </t>
        </r>
        <r>
          <rPr>
            <sz val="14"/>
            <color indexed="81"/>
            <rFont val="Tahoma"/>
            <family val="2"/>
          </rPr>
          <t xml:space="preserve">Enter the size of the parcel in acres.
</t>
        </r>
      </text>
    </comment>
    <comment ref="L11" authorId="0" shapeId="0" xr:uid="{0E1C0ACE-7356-4102-8869-E3E01DE62B1E}">
      <text>
        <r>
          <rPr>
            <b/>
            <sz val="14"/>
            <color indexed="81"/>
            <rFont val="Tahoma"/>
            <family val="2"/>
          </rPr>
          <t>General Plan Designation:</t>
        </r>
        <r>
          <rPr>
            <sz val="14"/>
            <color indexed="81"/>
            <rFont val="Tahoma"/>
            <family val="2"/>
          </rPr>
          <t xml:space="preserve"> Enter the new General Plan Land Use designation. If no change was made, enter the current designation.</t>
        </r>
        <r>
          <rPr>
            <sz val="9"/>
            <color indexed="81"/>
            <rFont val="Tahoma"/>
            <family val="2"/>
          </rPr>
          <t xml:space="preserve">
</t>
        </r>
      </text>
    </comment>
    <comment ref="M11" authorId="0" shapeId="0" xr:uid="{F5F34F9A-F2BD-4B20-B603-7030D83990C6}">
      <text>
        <r>
          <rPr>
            <b/>
            <sz val="14"/>
            <color indexed="81"/>
            <rFont val="Tahoma"/>
            <family val="2"/>
          </rPr>
          <t>Zoning:</t>
        </r>
        <r>
          <rPr>
            <sz val="14"/>
            <color indexed="81"/>
            <rFont val="Tahoma"/>
            <family val="2"/>
          </rPr>
          <t xml:space="preserve"> Enter the new zoning designation for the parcel. If no change was made, enter the current zoning designation.</t>
        </r>
        <r>
          <rPr>
            <sz val="9"/>
            <color indexed="81"/>
            <rFont val="Tahoma"/>
            <family val="2"/>
          </rPr>
          <t xml:space="preserve">
</t>
        </r>
      </text>
    </comment>
    <comment ref="N11" authorId="0" shapeId="0" xr:uid="{0744DB13-BE7F-42D2-9BA1-44C0707AF47E}">
      <text>
        <r>
          <rPr>
            <b/>
            <sz val="14"/>
            <color indexed="81"/>
            <rFont val="Tahoma"/>
            <family val="2"/>
          </rPr>
          <t>Density Allowed</t>
        </r>
        <r>
          <rPr>
            <sz val="14"/>
            <color indexed="81"/>
            <rFont val="Tahoma"/>
            <family val="2"/>
          </rPr>
          <t>: Enter the minimum and density allowed on each parcel. This is the density allowed after any zoning amendments are made.</t>
        </r>
      </text>
    </comment>
    <comment ref="O11" authorId="0" shapeId="0" xr:uid="{3CE7EA92-1623-4C2D-B9E2-76FBC788D951}">
      <text>
        <r>
          <rPr>
            <b/>
            <sz val="14"/>
            <color indexed="81"/>
            <rFont val="Tahoma"/>
            <family val="2"/>
          </rPr>
          <t>Density Allowed:</t>
        </r>
        <r>
          <rPr>
            <sz val="14"/>
            <color indexed="81"/>
            <rFont val="Tahoma"/>
            <family val="2"/>
          </rPr>
          <t xml:space="preserve"> Enter the maximum density allowed on each parcel. This is the density allowed after any zoning amendments are made. If no maximum density enter N/A.</t>
        </r>
        <r>
          <rPr>
            <sz val="9"/>
            <color indexed="81"/>
            <rFont val="Tahoma"/>
            <family val="2"/>
          </rPr>
          <t xml:space="preserve">
</t>
        </r>
      </text>
    </comment>
    <comment ref="P11" authorId="0" shapeId="0" xr:uid="{6E8E4DC0-0644-474A-BC16-E6B2B33ABBA6}">
      <text>
        <r>
          <rPr>
            <b/>
            <sz val="14"/>
            <color indexed="81"/>
            <rFont val="Tahoma"/>
            <family val="2"/>
          </rPr>
          <t xml:space="preserve">Realistic Capacity: </t>
        </r>
        <r>
          <rPr>
            <sz val="14"/>
            <color indexed="81"/>
            <rFont val="Tahoma"/>
            <family val="2"/>
          </rPr>
          <t>Enter the estimated realistic unit capacity for each parcel. Refer to Definitions for more information about “Realistic Capacity.”</t>
        </r>
        <r>
          <rPr>
            <sz val="9"/>
            <color indexed="81"/>
            <rFont val="Tahoma"/>
            <family val="2"/>
          </rPr>
          <t xml:space="preserve">
</t>
        </r>
      </text>
    </comment>
    <comment ref="Q11" authorId="0" shapeId="0" xr:uid="{0944FD97-AE4E-4EC5-8121-A6BF8C50F3C2}">
      <text>
        <r>
          <rPr>
            <b/>
            <sz val="14"/>
            <color indexed="81"/>
            <rFont val="Tahoma"/>
            <family val="2"/>
          </rPr>
          <t>Vacant/Non-vacant:</t>
        </r>
        <r>
          <rPr>
            <sz val="14"/>
            <color indexed="81"/>
            <rFont val="Tahoma"/>
            <family val="2"/>
          </rPr>
          <t xml:space="preserve"> From the drop-down list, select if the parcel is vacant or non-vacant. If the parcel is non-vacant, then enter the description of existing uses in field 11.</t>
        </r>
        <r>
          <rPr>
            <sz val="9"/>
            <color indexed="81"/>
            <rFont val="Tahoma"/>
            <family val="2"/>
          </rPr>
          <t xml:space="preserve">
</t>
        </r>
      </text>
    </comment>
    <comment ref="R11" authorId="0" shapeId="0" xr:uid="{386FA805-5266-4D32-9549-CDD948E6B3E7}">
      <text>
        <r>
          <rPr>
            <b/>
            <sz val="14"/>
            <color indexed="81"/>
            <rFont val="Tahoma"/>
            <family val="2"/>
          </rPr>
          <t>Description of Existing Uses:</t>
        </r>
        <r>
          <rPr>
            <sz val="14"/>
            <color indexed="81"/>
            <rFont val="Tahoma"/>
            <family val="2"/>
          </rPr>
          <t xml:space="preserve"> Include a description of existing uses. Description must be specific (i.e. SFR, MF, surplus school site, operating business, vacant commercial building, parking lot). Classifications of uses (i.e. “commercial”, “retail”, “office”, or “residential”) are not sufficient.
</t>
        </r>
        <r>
          <rPr>
            <b/>
            <sz val="14"/>
            <color indexed="81"/>
            <rFont val="Tahoma"/>
            <family val="2"/>
          </rPr>
          <t>Character Limit: 256</t>
        </r>
        <r>
          <rPr>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Brinkhuis, Tom@HCD</author>
    <author>Reisner, Frances</author>
  </authors>
  <commentList>
    <comment ref="A11" authorId="0" shapeId="0" xr:uid="{0C921008-50BF-46A6-83DD-59BAF499AACD}">
      <text>
        <r>
          <rPr>
            <b/>
            <sz val="12"/>
            <color indexed="81"/>
            <rFont val="Tahoma"/>
            <family val="2"/>
          </rPr>
          <t>Name of Program:</t>
        </r>
        <r>
          <rPr>
            <sz val="12"/>
            <color indexed="81"/>
            <rFont val="Tahoma"/>
            <family val="2"/>
          </rPr>
          <t xml:space="preserve"> List the name of the program as described in the element.
</t>
        </r>
        <r>
          <rPr>
            <b/>
            <sz val="12"/>
            <color indexed="81"/>
            <rFont val="Tahoma"/>
            <family val="2"/>
          </rPr>
          <t>Character Limit: 2000</t>
        </r>
        <r>
          <rPr>
            <sz val="9"/>
            <color indexed="81"/>
            <rFont val="Tahoma"/>
            <family val="2"/>
          </rPr>
          <t xml:space="preserve">
</t>
        </r>
      </text>
    </comment>
    <comment ref="B11" authorId="0" shapeId="0" xr:uid="{070A7CC8-4317-4A29-8176-DC8CBE833CCE}">
      <text>
        <r>
          <rPr>
            <b/>
            <sz val="12"/>
            <color indexed="81"/>
            <rFont val="Tahoma"/>
            <family val="2"/>
          </rPr>
          <t>Objective:</t>
        </r>
        <r>
          <rPr>
            <sz val="12"/>
            <color indexed="81"/>
            <rFont val="Tahoma"/>
            <family val="2"/>
          </rPr>
          <t xml:space="preserve"> List the program objective (for example, “Update the accessory dwelling unit ordinance”).
</t>
        </r>
        <r>
          <rPr>
            <b/>
            <sz val="12"/>
            <color indexed="81"/>
            <rFont val="Tahoma"/>
            <family val="2"/>
          </rPr>
          <t>Character Limit: 2000</t>
        </r>
      </text>
    </comment>
    <comment ref="C11" authorId="0" shapeId="0" xr:uid="{628273C3-281F-4210-8AD7-A7723C3B567F}">
      <text>
        <r>
          <rPr>
            <b/>
            <sz val="12"/>
            <color indexed="81"/>
            <rFont val="Tahoma"/>
            <family val="2"/>
          </rPr>
          <t>Timeframe in Housing Element:</t>
        </r>
        <r>
          <rPr>
            <sz val="12"/>
            <color indexed="81"/>
            <rFont val="Tahoma"/>
            <family val="2"/>
          </rPr>
          <t xml:space="preserve"> Enter the date the objective is scheduled to be accomplished.
</t>
        </r>
        <r>
          <rPr>
            <b/>
            <sz val="12"/>
            <color indexed="81"/>
            <rFont val="Tahoma"/>
            <family val="2"/>
          </rPr>
          <t>Character Limit: 2000</t>
        </r>
      </text>
    </comment>
    <comment ref="D11" authorId="0" shapeId="0" xr:uid="{1B952E93-8277-4A73-AA19-E6E43A707286}">
      <text>
        <r>
          <rPr>
            <b/>
            <sz val="12"/>
            <color rgb="FF000000"/>
            <rFont val="Tahoma"/>
            <family val="2"/>
          </rPr>
          <t>Status of Program Implementation:</t>
        </r>
        <r>
          <rPr>
            <sz val="12"/>
            <color rgb="FF000000"/>
            <rFont val="Tahoma"/>
            <family val="2"/>
          </rPr>
          <t xml:space="preserve"> List the action or status of program implementation.
</t>
        </r>
        <r>
          <rPr>
            <b/>
            <sz val="12"/>
            <color rgb="FF000000"/>
            <rFont val="Tahoma"/>
            <family val="2"/>
          </rPr>
          <t>Character Limit: 5000</t>
        </r>
      </text>
    </comment>
    <comment ref="D42" authorId="1" shapeId="0" xr:uid="{FC7AD819-62CF-4E28-B387-414FB000D7C4}">
      <text>
        <r>
          <rPr>
            <b/>
            <sz val="9"/>
            <color indexed="81"/>
            <rFont val="Tahoma"/>
            <family val="2"/>
          </rPr>
          <t>Reisner, Frances:</t>
        </r>
        <r>
          <rPr>
            <sz val="9"/>
            <color indexed="81"/>
            <rFont val="Tahoma"/>
            <family val="2"/>
          </rPr>
          <t xml:space="preserve">
To Planning: Include Downtown Plan and associated Housing Site infrastructure improvements?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Brinkhuis, Tom@HCD</author>
  </authors>
  <commentList>
    <comment ref="A11" authorId="0" shapeId="0" xr:uid="{DB6E37DE-D7F9-49AA-9AB9-BBD4D4B744C9}">
      <text>
        <r>
          <rPr>
            <b/>
            <sz val="9"/>
            <color indexed="81"/>
            <rFont val="Tahoma"/>
            <family val="2"/>
          </rPr>
          <t>Character Limit: 40</t>
        </r>
        <r>
          <rPr>
            <sz val="9"/>
            <color indexed="81"/>
            <rFont val="Tahoma"/>
            <family val="2"/>
          </rPr>
          <t xml:space="preserve">
</t>
        </r>
      </text>
    </comment>
    <comment ref="B11" authorId="0" shapeId="0" xr:uid="{D6325EEA-C804-456D-A735-18A6B12A3E75}">
      <text>
        <r>
          <rPr>
            <b/>
            <sz val="9"/>
            <color indexed="81"/>
            <rFont val="Tahoma"/>
            <family val="2"/>
          </rPr>
          <t>Character Limit: 256</t>
        </r>
        <r>
          <rPr>
            <sz val="9"/>
            <color indexed="81"/>
            <rFont val="Tahoma"/>
            <family val="2"/>
          </rPr>
          <t xml:space="preserve">
</t>
        </r>
      </text>
    </comment>
    <comment ref="C11" authorId="0" shapeId="0" xr:uid="{1CF6FEEA-EB47-4850-8B36-A30DBC22D94C}">
      <text>
        <r>
          <rPr>
            <b/>
            <sz val="9"/>
            <color indexed="81"/>
            <rFont val="Tahoma"/>
            <family val="2"/>
          </rPr>
          <t>Character Limit: 256</t>
        </r>
        <r>
          <rPr>
            <sz val="9"/>
            <color indexed="81"/>
            <rFont val="Tahoma"/>
            <family val="2"/>
          </rPr>
          <t xml:space="preserve">
</t>
        </r>
      </text>
    </comment>
    <comment ref="D11" authorId="0" shapeId="0" xr:uid="{978C8EB0-C506-4D1C-B5F5-585C363D4F67}">
      <text>
        <r>
          <rPr>
            <b/>
            <sz val="9"/>
            <color indexed="81"/>
            <rFont val="Tahoma"/>
            <family val="2"/>
          </rPr>
          <t>Character Limit: 256</t>
        </r>
        <r>
          <rPr>
            <sz val="9"/>
            <color indexed="81"/>
            <rFont val="Tahoma"/>
            <family val="2"/>
          </rPr>
          <t xml:space="preserve">
</t>
        </r>
      </text>
    </comment>
    <comment ref="I11" authorId="0" shapeId="0" xr:uid="{4B93D72D-351D-4AF1-AD0C-4FBA70E6253A}">
      <text>
        <r>
          <rPr>
            <b/>
            <sz val="9"/>
            <color indexed="81"/>
            <rFont val="Tahoma"/>
            <family val="2"/>
          </rPr>
          <t>Character Limit: 256</t>
        </r>
        <r>
          <rPr>
            <sz val="9"/>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Brinkhuis, Tom@HCD</author>
  </authors>
  <commentList>
    <comment ref="A9" authorId="0" shapeId="0" xr:uid="{0D81DF30-56FF-43C6-9E40-100F037CB8D0}">
      <text>
        <r>
          <rPr>
            <sz val="9"/>
            <color indexed="81"/>
            <rFont val="Tahoma"/>
            <family val="2"/>
          </rPr>
          <t>AB 1486 requires local jurisdictions to report on any parcels owned by the locality that were included in the housing element sites inventory if that site was sold, lease, or otherwise disposed of during the reporting year.
If you do not have any locally owned sites included in your housing element that have been disposed of during the reporting year, this table does not apply to you and you may leave it blank</t>
        </r>
        <r>
          <rPr>
            <sz val="9"/>
            <color indexed="81"/>
            <rFont val="Tahoma"/>
            <family val="2"/>
          </rPr>
          <t xml:space="preserve">
</t>
        </r>
      </text>
    </comment>
    <comment ref="A13" authorId="0" shapeId="0" xr:uid="{ED74E06F-B439-4CE2-9EF7-51581319C393}">
      <text>
        <r>
          <rPr>
            <b/>
            <sz val="9"/>
            <color indexed="81"/>
            <rFont val="Tahoma"/>
            <family val="2"/>
          </rPr>
          <t>Character Limit: 40</t>
        </r>
        <r>
          <rPr>
            <sz val="9"/>
            <color indexed="81"/>
            <rFont val="Tahoma"/>
            <family val="2"/>
          </rPr>
          <t xml:space="preserve">
</t>
        </r>
      </text>
    </comment>
    <comment ref="B13" authorId="0" shapeId="0" xr:uid="{00997998-A83C-49A7-915D-35510B56629C}">
      <text>
        <r>
          <rPr>
            <b/>
            <sz val="9"/>
            <color indexed="81"/>
            <rFont val="Tahoma"/>
            <family val="2"/>
          </rPr>
          <t>Character Limit: 256</t>
        </r>
        <r>
          <rPr>
            <sz val="9"/>
            <color indexed="81"/>
            <rFont val="Tahoma"/>
            <family val="2"/>
          </rPr>
          <t xml:space="preserve">
</t>
        </r>
      </text>
    </comment>
    <comment ref="C13" authorId="0" shapeId="0" xr:uid="{EB70B515-C950-4A9E-85E9-A068CBC09F88}">
      <text>
        <r>
          <rPr>
            <b/>
            <sz val="9"/>
            <color indexed="81"/>
            <rFont val="Tahoma"/>
            <family val="2"/>
          </rPr>
          <t>Character Limit: 256</t>
        </r>
        <r>
          <rPr>
            <sz val="9"/>
            <color indexed="81"/>
            <rFont val="Tahoma"/>
            <family val="2"/>
          </rPr>
          <t xml:space="preserve">
</t>
        </r>
      </text>
    </comment>
    <comment ref="D13" authorId="0" shapeId="0" xr:uid="{413EEDB1-9054-46C2-86EF-0DCA88962E69}">
      <text>
        <r>
          <rPr>
            <b/>
            <sz val="9"/>
            <color indexed="81"/>
            <rFont val="Tahoma"/>
            <family val="2"/>
          </rPr>
          <t>Character Limit: 256</t>
        </r>
        <r>
          <rPr>
            <sz val="9"/>
            <color indexed="81"/>
            <rFont val="Tahoma"/>
            <family val="2"/>
          </rPr>
          <t xml:space="preserve">
</t>
        </r>
      </text>
    </comment>
  </commentList>
</comments>
</file>

<file path=xl/sharedStrings.xml><?xml version="1.0" encoding="utf-8"?>
<sst xmlns="http://schemas.openxmlformats.org/spreadsheetml/2006/main" count="77415" uniqueCount="2710">
  <si>
    <t>Table A</t>
  </si>
  <si>
    <t>APN</t>
  </si>
  <si>
    <t>Street Address</t>
  </si>
  <si>
    <t>Tenure
R=Renter
O=Owner</t>
  </si>
  <si>
    <t>Above
Moderate-
Income</t>
  </si>
  <si>
    <t>Deed Restricted</t>
  </si>
  <si>
    <t>Housing with Financial Assistance and/or Deed Restrictions</t>
  </si>
  <si>
    <t>Housing without Financial Assistance or Deed Restrictions</t>
  </si>
  <si>
    <t>ANNUAL ELEMENT PROGRESS REPORT</t>
  </si>
  <si>
    <t>Housing Element Implementation</t>
  </si>
  <si>
    <t>Jurisdiction</t>
  </si>
  <si>
    <t>Reporting Period</t>
  </si>
  <si>
    <t>Table A2</t>
  </si>
  <si>
    <t>Table B</t>
  </si>
  <si>
    <t>Permitted Units Issued by Affordability</t>
  </si>
  <si>
    <t>Income Level</t>
  </si>
  <si>
    <t>Very Low</t>
  </si>
  <si>
    <t>Low</t>
  </si>
  <si>
    <t>Moderate</t>
  </si>
  <si>
    <t>Above Moderate</t>
  </si>
  <si>
    <t>Non-Deed Restricted</t>
  </si>
  <si>
    <t>Table C</t>
  </si>
  <si>
    <t>Parcel Size
(Acres)</t>
  </si>
  <si>
    <t>General Plan Designation</t>
  </si>
  <si>
    <t>Zoning</t>
  </si>
  <si>
    <t>Realistic Capacity</t>
  </si>
  <si>
    <t>Table D</t>
  </si>
  <si>
    <t>Name of Program</t>
  </si>
  <si>
    <t>Objective</t>
  </si>
  <si>
    <t>Status of Program Implementation</t>
  </si>
  <si>
    <t>Table E</t>
  </si>
  <si>
    <t>Units Constructed as Part of Agreement</t>
  </si>
  <si>
    <t>Description of Commercial Development Bonus</t>
  </si>
  <si>
    <t>Commercial Development Bonus Date Approved</t>
  </si>
  <si>
    <t>Activity Type</t>
  </si>
  <si>
    <t>Low-Income</t>
  </si>
  <si>
    <t>Reporting Year</t>
  </si>
  <si>
    <t xml:space="preserve"> Commercial Development Bonus Approved pursuant to GC Section 65915.7</t>
  </si>
  <si>
    <t>Timeframe in H.E</t>
  </si>
  <si>
    <t xml:space="preserve">Table F </t>
  </si>
  <si>
    <t>Program Implementation Status pursuant to GC Section 65583</t>
  </si>
  <si>
    <r>
      <rPr>
        <b/>
        <sz val="10"/>
        <color theme="1"/>
        <rFont val="Arial"/>
        <family val="2"/>
      </rPr>
      <t xml:space="preserve">Housing Programs Progress Report  </t>
    </r>
    <r>
      <rPr>
        <sz val="10"/>
        <color theme="1"/>
        <rFont val="Arial"/>
        <family val="2"/>
      </rPr>
      <t xml:space="preserve">
Describe progress of all programs including local efforts to remove governmental constraints to the maintenance, improvement, and development of housing as identified in the housing element.</t>
    </r>
  </si>
  <si>
    <t>Project Identifier</t>
  </si>
  <si>
    <t>Description of Existing Uses</t>
  </si>
  <si>
    <t xml:space="preserve">Type of Shortfall
</t>
  </si>
  <si>
    <t>Sites Identified or Rezoned to Accommodate Shortfall Housing Need</t>
  </si>
  <si>
    <t xml:space="preserve">General Information </t>
  </si>
  <si>
    <t>(Jan. 1 - Dec. 31)</t>
  </si>
  <si>
    <t>Date of Rezone</t>
  </si>
  <si>
    <t>Rehabilitation Activity</t>
  </si>
  <si>
    <t>Preservation of Units At-Risk</t>
  </si>
  <si>
    <t>Acquisition of Units</t>
  </si>
  <si>
    <t>Total Units by Income</t>
  </si>
  <si>
    <t>Notes</t>
  </si>
  <si>
    <t>Current APN</t>
  </si>
  <si>
    <t>Current Year</t>
  </si>
  <si>
    <r>
      <t xml:space="preserve">Total </t>
    </r>
    <r>
      <rPr>
        <b/>
        <u/>
        <sz val="10"/>
        <color theme="1"/>
        <rFont val="Arial"/>
        <family val="2"/>
      </rPr>
      <t>PROPOSED</t>
    </r>
    <r>
      <rPr>
        <b/>
        <sz val="10"/>
        <color theme="1"/>
        <rFont val="Arial"/>
        <family val="2"/>
      </rPr>
      <t xml:space="preserve"> Units by Project</t>
    </r>
  </si>
  <si>
    <r>
      <t xml:space="preserve">Total </t>
    </r>
    <r>
      <rPr>
        <b/>
        <u/>
        <sz val="10"/>
        <rFont val="Arial"/>
        <family val="2"/>
      </rPr>
      <t>APPROVED</t>
    </r>
    <r>
      <rPr>
        <b/>
        <sz val="10"/>
        <rFont val="Arial"/>
        <family val="2"/>
      </rPr>
      <t xml:space="preserve"> Units by project</t>
    </r>
  </si>
  <si>
    <t>Date Application Submitted</t>
  </si>
  <si>
    <t>Housing Development Applications Submitted</t>
  </si>
  <si>
    <t># of  Units issued Certificates of Occupancy or other forms of readiness</t>
  </si>
  <si>
    <t># of Units issued Entitlements</t>
  </si>
  <si>
    <r>
      <t xml:space="preserve">Total </t>
    </r>
    <r>
      <rPr>
        <b/>
        <u/>
        <sz val="10"/>
        <rFont val="Arial"/>
        <family val="2"/>
      </rPr>
      <t>DISAPPROVED</t>
    </r>
    <r>
      <rPr>
        <b/>
        <sz val="10"/>
        <rFont val="Arial"/>
        <family val="2"/>
      </rPr>
      <t xml:space="preserve"> Units by Project (Auto-calculated Can Be Overwritten)</t>
    </r>
  </si>
  <si>
    <t>Affordability by Household Incomes - Building Permits</t>
  </si>
  <si>
    <t>Affordability by Household Incomes - Certificates of Occupancy</t>
  </si>
  <si>
    <t>Number of Proposed Units in All Applications Received:</t>
  </si>
  <si>
    <t>Total Housing Units Approved:</t>
  </si>
  <si>
    <t>Total Housing Units Disapproved:</t>
  </si>
  <si>
    <t>Use of SB 35 Streamlining Provisions</t>
  </si>
  <si>
    <t>Number of Applications for Streamlining</t>
  </si>
  <si>
    <t>Number of Streamlining Applications Approved</t>
  </si>
  <si>
    <t>Total Developments Approved with Streamlining</t>
  </si>
  <si>
    <t>Total Units Constructed with Streamlining</t>
  </si>
  <si>
    <t>Note: units serving extremely low-income households are included in the very low-income permitted units totals</t>
  </si>
  <si>
    <t>Total RHNA</t>
  </si>
  <si>
    <t>Total Remaining RHNA by Income Level</t>
  </si>
  <si>
    <t>Total Units to Date (all years)</t>
  </si>
  <si>
    <t>RHNA Allocation by Income Level</t>
  </si>
  <si>
    <t>Regional Housing Needs Allocation Progress</t>
  </si>
  <si>
    <r>
      <t xml:space="preserve">Was </t>
    </r>
    <r>
      <rPr>
        <b/>
        <u/>
        <sz val="10"/>
        <color theme="1"/>
        <rFont val="Arial"/>
        <family val="2"/>
      </rPr>
      <t xml:space="preserve">APPLICATION SUBMITTED </t>
    </r>
    <r>
      <rPr>
        <b/>
        <sz val="10"/>
        <color theme="1"/>
        <rFont val="Arial"/>
        <family val="2"/>
      </rPr>
      <t xml:space="preserve">Pursuant to GC 65913.4(b)?  
(SB 35 Streamlining)     </t>
    </r>
  </si>
  <si>
    <r>
      <t xml:space="preserve">Was Project    </t>
    </r>
    <r>
      <rPr>
        <b/>
        <u/>
        <sz val="10"/>
        <color theme="1"/>
        <rFont val="Arial"/>
        <family val="2"/>
      </rPr>
      <t>APPROVED</t>
    </r>
    <r>
      <rPr>
        <b/>
        <sz val="10"/>
        <color theme="1"/>
        <rFont val="Arial"/>
        <family val="2"/>
      </rPr>
      <t xml:space="preserve"> using GC 65913.4(b)?  
(SB 35 Streamlining)            Y/N</t>
    </r>
  </si>
  <si>
    <t>Vacant/Nonvacant</t>
  </si>
  <si>
    <t>Total Housing Applications Submitted:</t>
  </si>
  <si>
    <t>Very Low-Income Deed Restricted</t>
  </si>
  <si>
    <t>Very Low-Income Non Deed Restricted</t>
  </si>
  <si>
    <t>Low-Income Deed Restricted</t>
  </si>
  <si>
    <t>Low-Income Non Deed Restricted</t>
  </si>
  <si>
    <t>Moderate-Income Deed Restricted</t>
  </si>
  <si>
    <t>Moderate- Income   Non Deed Restricted</t>
  </si>
  <si>
    <t>Very Low- Income Deed Restricted</t>
  </si>
  <si>
    <t>Very Low- Income   Non Deed Restricted</t>
  </si>
  <si>
    <t>Low- Income Deed Restricted</t>
  </si>
  <si>
    <t>Low- Income   Non Deed Restricted</t>
  </si>
  <si>
    <t>Moderate- Income Deed Restricted</t>
  </si>
  <si>
    <t>Moderate- Income Non Deed Restricted</t>
  </si>
  <si>
    <r>
      <t xml:space="preserve">Certificates of Occupancy or other forms of readiness          (see instructions)    </t>
    </r>
    <r>
      <rPr>
        <b/>
        <u/>
        <sz val="10"/>
        <color theme="1"/>
        <rFont val="Arial"/>
        <family val="2"/>
      </rPr>
      <t>Date Issued</t>
    </r>
  </si>
  <si>
    <t>Assistance Programs for Each Development         (see instructions)</t>
  </si>
  <si>
    <t xml:space="preserve"># of Units Issued Building Permits </t>
  </si>
  <si>
    <r>
      <t xml:space="preserve">Building Permits </t>
    </r>
    <r>
      <rPr>
        <b/>
        <u/>
        <sz val="10"/>
        <color theme="1"/>
        <rFont val="Arial"/>
        <family val="2"/>
      </rPr>
      <t>Date Issued</t>
    </r>
  </si>
  <si>
    <t xml:space="preserve">Minimum    Density Allowed </t>
  </si>
  <si>
    <t>Maximum    Density Allowed</t>
  </si>
  <si>
    <t>Cells in grey contain auto-calculation formulas</t>
  </si>
  <si>
    <t xml:space="preserve">Income </t>
  </si>
  <si>
    <t>Rental</t>
  </si>
  <si>
    <t>Ownership</t>
  </si>
  <si>
    <t>Total</t>
  </si>
  <si>
    <t>Units Constructed - SB 35 Streamlining Permits</t>
  </si>
  <si>
    <t>Unit Types</t>
  </si>
  <si>
    <t>Streamlining</t>
  </si>
  <si>
    <t>Infill</t>
  </si>
  <si>
    <t>Term of Affordability or Deed Restriction</t>
  </si>
  <si>
    <t>Type of Shortfall</t>
  </si>
  <si>
    <t>Sites Description</t>
  </si>
  <si>
    <t>Demolished/Destroyed Units</t>
  </si>
  <si>
    <t>City</t>
  </si>
  <si>
    <t>Zipcode</t>
  </si>
  <si>
    <t>First Name</t>
  </si>
  <si>
    <t>Last Name</t>
  </si>
  <si>
    <t>Mailing Address</t>
  </si>
  <si>
    <t>Contact Information</t>
  </si>
  <si>
    <t>Jurisidiction Name</t>
  </si>
  <si>
    <t>Reporting Calendar Year</t>
  </si>
  <si>
    <t>Title</t>
  </si>
  <si>
    <t>Email</t>
  </si>
  <si>
    <t>Phone</t>
  </si>
  <si>
    <t>Please Start Here</t>
  </si>
  <si>
    <t>Submittal Instructions</t>
  </si>
  <si>
    <r>
      <t>Prior APN</t>
    </r>
    <r>
      <rPr>
        <b/>
        <vertAlign val="superscript"/>
        <sz val="10"/>
        <color theme="1"/>
        <rFont val="Arial"/>
        <family val="2"/>
      </rPr>
      <t>+</t>
    </r>
  </si>
  <si>
    <r>
      <t>Project Name</t>
    </r>
    <r>
      <rPr>
        <b/>
        <vertAlign val="superscript"/>
        <sz val="10"/>
        <color theme="1"/>
        <rFont val="Arial"/>
        <family val="2"/>
      </rPr>
      <t>+</t>
    </r>
  </si>
  <si>
    <r>
      <t>Notes</t>
    </r>
    <r>
      <rPr>
        <b/>
        <vertAlign val="superscript"/>
        <sz val="10"/>
        <color theme="1"/>
        <rFont val="Arial"/>
        <family val="2"/>
      </rPr>
      <t>+</t>
    </r>
  </si>
  <si>
    <r>
      <t>Infill Units?
Y/N</t>
    </r>
    <r>
      <rPr>
        <b/>
        <vertAlign val="superscript"/>
        <sz val="10"/>
        <color theme="1"/>
        <rFont val="Arial"/>
        <family val="2"/>
      </rPr>
      <t>+</t>
    </r>
  </si>
  <si>
    <t>Summary Row: Start Data Entry Below</t>
  </si>
  <si>
    <r>
      <t>How many of the units were Extremely Low Income?</t>
    </r>
    <r>
      <rPr>
        <b/>
        <vertAlign val="superscript"/>
        <sz val="10"/>
        <color theme="1"/>
        <rFont val="Arial"/>
        <family val="2"/>
      </rPr>
      <t>+</t>
    </r>
  </si>
  <si>
    <t>10/31/2013 - 10/31/2021</t>
  </si>
  <si>
    <t>01/01/2013-10/31/2021</t>
  </si>
  <si>
    <t>Yuba County</t>
  </si>
  <si>
    <t>WHEATLAND</t>
  </si>
  <si>
    <t>MARYSVILLE</t>
  </si>
  <si>
    <t>Yolo County - Unincorporated</t>
  </si>
  <si>
    <t>Yolo County</t>
  </si>
  <si>
    <t>WOODLAND</t>
  </si>
  <si>
    <t>WINTERS</t>
  </si>
  <si>
    <t>WEST SACRAMENTO</t>
  </si>
  <si>
    <t>DAVIS</t>
  </si>
  <si>
    <t>10/15/2013 - 10/15/2021</t>
  </si>
  <si>
    <t>01/01/2014-10/31/2021</t>
  </si>
  <si>
    <t>Ventura County - Unincorporated</t>
  </si>
  <si>
    <t>Ventura County</t>
  </si>
  <si>
    <t>THOUSAND OAKS</t>
  </si>
  <si>
    <t>SIMI VALLEY</t>
  </si>
  <si>
    <t>SANTA PAULA</t>
  </si>
  <si>
    <t>SAN BUENAVENTURA</t>
  </si>
  <si>
    <t>PORT HUENEME</t>
  </si>
  <si>
    <t>OXNARD</t>
  </si>
  <si>
    <t>OJAI</t>
  </si>
  <si>
    <t>MOORPARK</t>
  </si>
  <si>
    <t>FILLMORE</t>
  </si>
  <si>
    <t>CAMARILLO</t>
  </si>
  <si>
    <t>06/30/2014 - 06/30/2019</t>
  </si>
  <si>
    <t>01/01/2014-06/30/2019</t>
  </si>
  <si>
    <t>Tuolumne County - Unincorporated</t>
  </si>
  <si>
    <t>Tuolumne County</t>
  </si>
  <si>
    <t>SONORA</t>
  </si>
  <si>
    <t>12/31/2015 - 12/31/2023</t>
  </si>
  <si>
    <t>01/01/2014-09/30/2023</t>
  </si>
  <si>
    <t>Tulare County</t>
  </si>
  <si>
    <t>WOODLAKE</t>
  </si>
  <si>
    <t>VISALIA</t>
  </si>
  <si>
    <t>Tulare County - Unincorporated</t>
  </si>
  <si>
    <t>TULARE</t>
  </si>
  <si>
    <t>LINDSAY</t>
  </si>
  <si>
    <t>FARMERSVILLE</t>
  </si>
  <si>
    <t>EXETER</t>
  </si>
  <si>
    <t>DINUBA</t>
  </si>
  <si>
    <t>Tehama County - Unincorporated</t>
  </si>
  <si>
    <t>Tehama County</t>
  </si>
  <si>
    <t>TEHAMA</t>
  </si>
  <si>
    <t>RED BLUFF</t>
  </si>
  <si>
    <t>CORNING</t>
  </si>
  <si>
    <t>Sutter County</t>
  </si>
  <si>
    <t>YUBA CITY</t>
  </si>
  <si>
    <t>Sutter County - Unincorporated</t>
  </si>
  <si>
    <t>LIVE OAK</t>
  </si>
  <si>
    <t>Stanislaus County</t>
  </si>
  <si>
    <t>WATERFORD</t>
  </si>
  <si>
    <t>TURLOCK</t>
  </si>
  <si>
    <t>Stanislaus County - Unincorporated</t>
  </si>
  <si>
    <t>RIVERBANK</t>
  </si>
  <si>
    <t>PATTERSON</t>
  </si>
  <si>
    <t>OAKDALE</t>
  </si>
  <si>
    <t>NEWMAN</t>
  </si>
  <si>
    <t>MODESTO</t>
  </si>
  <si>
    <t>HUGHSON</t>
  </si>
  <si>
    <t>CERES</t>
  </si>
  <si>
    <t>01/31/2015 - 01/31/2023</t>
  </si>
  <si>
    <t>01/01/2014-10/31/2022</t>
  </si>
  <si>
    <t>Sonoma County</t>
  </si>
  <si>
    <t>WINDSOR</t>
  </si>
  <si>
    <t>Sonoma County - Unincorporated</t>
  </si>
  <si>
    <t>SONOMA</t>
  </si>
  <si>
    <t>SEBASTOPOL</t>
  </si>
  <si>
    <t>SANTA ROSA</t>
  </si>
  <si>
    <t>ROHNERT PARK</t>
  </si>
  <si>
    <t>PETALUMA</t>
  </si>
  <si>
    <t>HEALDSBURG</t>
  </si>
  <si>
    <t>COTATI</t>
  </si>
  <si>
    <t>CLOVERDALE</t>
  </si>
  <si>
    <t>Solano County</t>
  </si>
  <si>
    <t>VALLEJO</t>
  </si>
  <si>
    <t>VACAVILLE</t>
  </si>
  <si>
    <t>SUISUN CITY</t>
  </si>
  <si>
    <t>Solano County - Unincorporated</t>
  </si>
  <si>
    <t>RIO VISTA</t>
  </si>
  <si>
    <t>FAIRFIELD</t>
  </si>
  <si>
    <t>DIXON</t>
  </si>
  <si>
    <t>BENICIA</t>
  </si>
  <si>
    <t>Siskiyou County</t>
  </si>
  <si>
    <t>YREKA</t>
  </si>
  <si>
    <t>WEED</t>
  </si>
  <si>
    <t>TULELAKE</t>
  </si>
  <si>
    <t>Siskiyou County - Unincorporated</t>
  </si>
  <si>
    <t>MOUNT SHASTA</t>
  </si>
  <si>
    <t>MONTAGUE</t>
  </si>
  <si>
    <t>FORT JONES</t>
  </si>
  <si>
    <t>ETNA</t>
  </si>
  <si>
    <t>DUNSMUIR</t>
  </si>
  <si>
    <t>DORRIS</t>
  </si>
  <si>
    <t>Sierra County - Unincorporated</t>
  </si>
  <si>
    <t>Sierra County</t>
  </si>
  <si>
    <t>LOYALTON</t>
  </si>
  <si>
    <t>Shasta County</t>
  </si>
  <si>
    <t>SHASTA LAKE</t>
  </si>
  <si>
    <t>Shasta County - Unincorporated</t>
  </si>
  <si>
    <t>REDDING</t>
  </si>
  <si>
    <t>ANDERSON</t>
  </si>
  <si>
    <t>01/01/2014-12/31/2023</t>
  </si>
  <si>
    <t>Santa Cruz County</t>
  </si>
  <si>
    <t>WATSONVILLE</t>
  </si>
  <si>
    <t>SCOTTS VALLEY</t>
  </si>
  <si>
    <t>Santa Cruz County - Unincorporated</t>
  </si>
  <si>
    <t>SANTA CRUZ</t>
  </si>
  <si>
    <t>CAPITOLA</t>
  </si>
  <si>
    <t>Santa Clara County</t>
  </si>
  <si>
    <t>SUNNYVALE</t>
  </si>
  <si>
    <t>SARATOGA</t>
  </si>
  <si>
    <t>Santa Clara County - Unincorporated</t>
  </si>
  <si>
    <t>SANTA CLARA</t>
  </si>
  <si>
    <t>SAN JOSE</t>
  </si>
  <si>
    <t>PALO ALTO</t>
  </si>
  <si>
    <t>MOUNTAIN VIEW</t>
  </si>
  <si>
    <t>MORGAN HILL</t>
  </si>
  <si>
    <t>MONTE SERENO</t>
  </si>
  <si>
    <t>MILPITAS</t>
  </si>
  <si>
    <t>LOS GATOS</t>
  </si>
  <si>
    <t>LOS ALTOS HILLS</t>
  </si>
  <si>
    <t>LOS ALTOS</t>
  </si>
  <si>
    <t>GILROY</t>
  </si>
  <si>
    <t>CUPERTINO</t>
  </si>
  <si>
    <t>CAMPBELL</t>
  </si>
  <si>
    <t>02/15/2015 - 02/15/2023</t>
  </si>
  <si>
    <t>01/01/2014-09/30/2022</t>
  </si>
  <si>
    <t>Santa Barbara County</t>
  </si>
  <si>
    <t>SOLVANG</t>
  </si>
  <si>
    <t>SANTA MARIA</t>
  </si>
  <si>
    <t>Santa Barbara County - Unincorporated</t>
  </si>
  <si>
    <t>SANTA BARBARA</t>
  </si>
  <si>
    <t>LOMPOC</t>
  </si>
  <si>
    <t>GUADALUPE</t>
  </si>
  <si>
    <t>GOLETA</t>
  </si>
  <si>
    <t>CARPINTERIA</t>
  </si>
  <si>
    <t>BUELLTON</t>
  </si>
  <si>
    <t>San Mateo County</t>
  </si>
  <si>
    <t>WOODSIDE</t>
  </si>
  <si>
    <t>SOUTH SAN FRANCISCO</t>
  </si>
  <si>
    <t>San Mateo County - Unincorporated</t>
  </si>
  <si>
    <t>SAN MATEO</t>
  </si>
  <si>
    <t>SAN CARLOS</t>
  </si>
  <si>
    <t>SAN BRUNO</t>
  </si>
  <si>
    <t>REDWOOD CITY</t>
  </si>
  <si>
    <t>PORTOLA VALLEY</t>
  </si>
  <si>
    <t>PACIFICA</t>
  </si>
  <si>
    <t>MILLBRAE</t>
  </si>
  <si>
    <t>MENLO PARK</t>
  </si>
  <si>
    <t>HILLSBOROUGH</t>
  </si>
  <si>
    <t>HALF MOON BAY</t>
  </si>
  <si>
    <t>FOSTER CITY</t>
  </si>
  <si>
    <t>EAST PALO ALTO</t>
  </si>
  <si>
    <t>DALY CITY</t>
  </si>
  <si>
    <t>COLMA</t>
  </si>
  <si>
    <t>BURLINGAME</t>
  </si>
  <si>
    <t>BRISBANE</t>
  </si>
  <si>
    <t>BELMONT</t>
  </si>
  <si>
    <t>ATHERTON</t>
  </si>
  <si>
    <t>San Luis Obispo County - Unincorporated</t>
  </si>
  <si>
    <t>San Luis Obispo County</t>
  </si>
  <si>
    <t>SAN LUIS OBISPO</t>
  </si>
  <si>
    <t>PISMO BEACH</t>
  </si>
  <si>
    <t>PASO ROBLES</t>
  </si>
  <si>
    <t>MORRO BAY</t>
  </si>
  <si>
    <t>GROVER BEACH</t>
  </si>
  <si>
    <t>ATASCADERO</t>
  </si>
  <si>
    <t>ARROYO GRANDE</t>
  </si>
  <si>
    <t>San Joaquin County</t>
  </si>
  <si>
    <t>TRACY</t>
  </si>
  <si>
    <t>STOCKTON</t>
  </si>
  <si>
    <t>RIPON</t>
  </si>
  <si>
    <t>MANTECA</t>
  </si>
  <si>
    <t>LODI</t>
  </si>
  <si>
    <t>LATHROP</t>
  </si>
  <si>
    <t>ESCALON</t>
  </si>
  <si>
    <t>San Francisco County</t>
  </si>
  <si>
    <t>SAN FRANCISCO</t>
  </si>
  <si>
    <t>04/30/2013 - 04/30/2021</t>
  </si>
  <si>
    <t>01/01/2010-12/31/2020</t>
  </si>
  <si>
    <t>San Diego County</t>
  </si>
  <si>
    <t>VISTA</t>
  </si>
  <si>
    <t>SOLANA BEACH</t>
  </si>
  <si>
    <t>SANTEE</t>
  </si>
  <si>
    <t>SAN MARCOS</t>
  </si>
  <si>
    <t>San Diego County - Unincorporated</t>
  </si>
  <si>
    <t>SAN DIEGO</t>
  </si>
  <si>
    <t>POWAY</t>
  </si>
  <si>
    <t>OCEANSIDE</t>
  </si>
  <si>
    <t>NATIONAL CITY</t>
  </si>
  <si>
    <t>LEMON GROVE</t>
  </si>
  <si>
    <t>LA MESA</t>
  </si>
  <si>
    <t>IMPERIAL BEACH</t>
  </si>
  <si>
    <t>ESCONDIDO</t>
  </si>
  <si>
    <t>ENCINITAS</t>
  </si>
  <si>
    <t>EL CAJON</t>
  </si>
  <si>
    <t>DEL MAR</t>
  </si>
  <si>
    <t>CORONADO</t>
  </si>
  <si>
    <t>CHULA VISTA</t>
  </si>
  <si>
    <t>CARLSBAD</t>
  </si>
  <si>
    <t>San Bernardino County</t>
  </si>
  <si>
    <t>YUCCA VALLEY</t>
  </si>
  <si>
    <t>YUCAIPA</t>
  </si>
  <si>
    <t>VICTORVILLE</t>
  </si>
  <si>
    <t>UPLAND</t>
  </si>
  <si>
    <t>TWENTYNINE PALMS</t>
  </si>
  <si>
    <t>San Bernardino County - Unincorporated</t>
  </si>
  <si>
    <t>SAN BERNARDINO</t>
  </si>
  <si>
    <t>RIALTO</t>
  </si>
  <si>
    <t>REDLANDS</t>
  </si>
  <si>
    <t>RANCHO CUCAMONGA</t>
  </si>
  <si>
    <t>ONTARIO</t>
  </si>
  <si>
    <t>NEEDLES</t>
  </si>
  <si>
    <t>MONTCLAIR</t>
  </si>
  <si>
    <t>LOMA LINDA</t>
  </si>
  <si>
    <t>HIGHLAND</t>
  </si>
  <si>
    <t>HESPERIA</t>
  </si>
  <si>
    <t>GRAND TERRACE</t>
  </si>
  <si>
    <t>FONTANA</t>
  </si>
  <si>
    <t>COLTON</t>
  </si>
  <si>
    <t>CHINO HILLS</t>
  </si>
  <si>
    <t>CHINO</t>
  </si>
  <si>
    <t>BIG BEAR LAKE</t>
  </si>
  <si>
    <t>BARSTOW</t>
  </si>
  <si>
    <t>APPLE VALLEY</t>
  </si>
  <si>
    <t>ADELANTO</t>
  </si>
  <si>
    <t>San Benito County</t>
  </si>
  <si>
    <t>SAN JUAN BAUTISTA</t>
  </si>
  <si>
    <t>San Benito County - Unincorporated</t>
  </si>
  <si>
    <t>HOLLISTER</t>
  </si>
  <si>
    <t>Sacramento County - Unincorporated</t>
  </si>
  <si>
    <t>Sacramento County</t>
  </si>
  <si>
    <t>SACRAMENTO</t>
  </si>
  <si>
    <t>RANCHO CORDOVA</t>
  </si>
  <si>
    <t>ISLETON</t>
  </si>
  <si>
    <t>GALT</t>
  </si>
  <si>
    <t>FOLSOM</t>
  </si>
  <si>
    <t>ELK GROVE</t>
  </si>
  <si>
    <t>CITRUS HEIGHTS</t>
  </si>
  <si>
    <t>Riverside County</t>
  </si>
  <si>
    <t>WILDOMAR</t>
  </si>
  <si>
    <t>TEMECULA</t>
  </si>
  <si>
    <t>SAN JACINTO</t>
  </si>
  <si>
    <t>Riverside County - Unincorporated</t>
  </si>
  <si>
    <t>RIVERSIDE</t>
  </si>
  <si>
    <t>RANCHO MIRAGE</t>
  </si>
  <si>
    <t>PERRIS</t>
  </si>
  <si>
    <t>PALM SPRINGS</t>
  </si>
  <si>
    <t>PALM DESERT</t>
  </si>
  <si>
    <t>NORCO</t>
  </si>
  <si>
    <t>MURRIETA</t>
  </si>
  <si>
    <t>MORENO VALLEY</t>
  </si>
  <si>
    <t>MENIFEE</t>
  </si>
  <si>
    <t>LAKE ELSINORE</t>
  </si>
  <si>
    <t>LA QUINTA</t>
  </si>
  <si>
    <t>JURUPA VALLEY</t>
  </si>
  <si>
    <t>INDIO</t>
  </si>
  <si>
    <t>INDIAN WELLS</t>
  </si>
  <si>
    <t>HEMET</t>
  </si>
  <si>
    <t>EASTVALE</t>
  </si>
  <si>
    <t>DESERT HOT SPRINGS</t>
  </si>
  <si>
    <t>CORONA</t>
  </si>
  <si>
    <t>COACHELLA</t>
  </si>
  <si>
    <t>CATHEDRAL</t>
  </si>
  <si>
    <t>CANYON LAKE</t>
  </si>
  <si>
    <t>CALIMESA</t>
  </si>
  <si>
    <t>BLYTHE</t>
  </si>
  <si>
    <t>BEAUMONT</t>
  </si>
  <si>
    <t>BANNING</t>
  </si>
  <si>
    <t>Plumas County</t>
  </si>
  <si>
    <t>PORTOLA</t>
  </si>
  <si>
    <t>Plumas County - Unincorporated</t>
  </si>
  <si>
    <t>Placer County</t>
  </si>
  <si>
    <t>ROSEVILLE</t>
  </si>
  <si>
    <t>ROCKLIN</t>
  </si>
  <si>
    <t>Placer County - Unincorporated</t>
  </si>
  <si>
    <t>LOOMIS</t>
  </si>
  <si>
    <t>LINCOLN</t>
  </si>
  <si>
    <t>COLFAX</t>
  </si>
  <si>
    <t>AUBURN</t>
  </si>
  <si>
    <t>Orange County</t>
  </si>
  <si>
    <t>YORBA LINDA</t>
  </si>
  <si>
    <t>WESTMINSTER</t>
  </si>
  <si>
    <t>VILLA PARK</t>
  </si>
  <si>
    <t>TUSTIN</t>
  </si>
  <si>
    <t>STANTON</t>
  </si>
  <si>
    <t>SEAL BEACH</t>
  </si>
  <si>
    <t>SANTA ANA</t>
  </si>
  <si>
    <t>SAN JUAN CAPISTRANO</t>
  </si>
  <si>
    <t>SAN CLEMENTE</t>
  </si>
  <si>
    <t>PLACENTIA</t>
  </si>
  <si>
    <t>Orange County - Unincorporated</t>
  </si>
  <si>
    <t>ORANGE</t>
  </si>
  <si>
    <t>NEWPORT BEACH</t>
  </si>
  <si>
    <t>MISSION VIEJO</t>
  </si>
  <si>
    <t>LOS ALAMITOS</t>
  </si>
  <si>
    <t>LAKE FOREST</t>
  </si>
  <si>
    <t>LAGUNA WOODS</t>
  </si>
  <si>
    <t>LAGUNA NIGUEL</t>
  </si>
  <si>
    <t>LAGUNA HILLS</t>
  </si>
  <si>
    <t>LAGUNA BEACH</t>
  </si>
  <si>
    <t>LA PALMA</t>
  </si>
  <si>
    <t>LA HABRA</t>
  </si>
  <si>
    <t>IRVINE</t>
  </si>
  <si>
    <t>HUNTINGTON BEACH</t>
  </si>
  <si>
    <t>GARDEN GROVE</t>
  </si>
  <si>
    <t>FULLERTON</t>
  </si>
  <si>
    <t>FOUNTAIN VALLEY</t>
  </si>
  <si>
    <t>DANA POINT</t>
  </si>
  <si>
    <t>CYPRESS</t>
  </si>
  <si>
    <t>COSTA MESA</t>
  </si>
  <si>
    <t>BUENA PARK</t>
  </si>
  <si>
    <t>BREA</t>
  </si>
  <si>
    <t>ANAHEIM</t>
  </si>
  <si>
    <t>ALISO VIEJO</t>
  </si>
  <si>
    <t>Nevada County</t>
  </si>
  <si>
    <t>TRUCKEE</t>
  </si>
  <si>
    <t>Nevada County - Unincorporated</t>
  </si>
  <si>
    <t>NEVADA CITY</t>
  </si>
  <si>
    <t>GRASS VALLEY</t>
  </si>
  <si>
    <t>Napa County</t>
  </si>
  <si>
    <t>YOUNTVILLE</t>
  </si>
  <si>
    <t>Napa County - Unincorporated</t>
  </si>
  <si>
    <t>NAPA</t>
  </si>
  <si>
    <t>CALISTOGA</t>
  </si>
  <si>
    <t>AMERICAN CANYON</t>
  </si>
  <si>
    <t>Monterey County</t>
  </si>
  <si>
    <t>SOLEDAD</t>
  </si>
  <si>
    <t>SEASIDE</t>
  </si>
  <si>
    <t>SAND CITY</t>
  </si>
  <si>
    <t>SALINAS</t>
  </si>
  <si>
    <t>PACIFIC GROVE</t>
  </si>
  <si>
    <t>Monterey County - Unincorporated</t>
  </si>
  <si>
    <t>MONTEREY</t>
  </si>
  <si>
    <t>MARINA</t>
  </si>
  <si>
    <t>KING CITY</t>
  </si>
  <si>
    <t>GREENFIELD</t>
  </si>
  <si>
    <t>GONZALES</t>
  </si>
  <si>
    <t>DEL REY OAKS</t>
  </si>
  <si>
    <t>Mono County - Unincorporated</t>
  </si>
  <si>
    <t>Mono County</t>
  </si>
  <si>
    <t>MAMMOTH LAKES</t>
  </si>
  <si>
    <t>Modoc County - Unincorporated</t>
  </si>
  <si>
    <t>Modoc County</t>
  </si>
  <si>
    <t>ALTURAS</t>
  </si>
  <si>
    <t>03/31/2016 - 03/31/2024</t>
  </si>
  <si>
    <t>Merced County - Unincorporated</t>
  </si>
  <si>
    <t>Merced County</t>
  </si>
  <si>
    <t>MERCED</t>
  </si>
  <si>
    <t>LOS BANOS</t>
  </si>
  <si>
    <t>LIVINGSTON</t>
  </si>
  <si>
    <t>GUSTINE</t>
  </si>
  <si>
    <t>DOS PALOS</t>
  </si>
  <si>
    <t>ATWATER</t>
  </si>
  <si>
    <t>Mendocino County</t>
  </si>
  <si>
    <t>WILLITS</t>
  </si>
  <si>
    <t>UKIAH</t>
  </si>
  <si>
    <t>POINT ARENA</t>
  </si>
  <si>
    <t>Mendocino County - Unincorporated</t>
  </si>
  <si>
    <t>FORT BRAGG</t>
  </si>
  <si>
    <t>Marin County</t>
  </si>
  <si>
    <t>TIBURON</t>
  </si>
  <si>
    <t>SAUSALITO</t>
  </si>
  <si>
    <t>SAN RAFAEL</t>
  </si>
  <si>
    <t>SAN ANSELMO</t>
  </si>
  <si>
    <t>ROSS</t>
  </si>
  <si>
    <t>NOVATO</t>
  </si>
  <si>
    <t>MILL VALLEY</t>
  </si>
  <si>
    <t>Marin County - Unincorporated</t>
  </si>
  <si>
    <t>LARKSPUR</t>
  </si>
  <si>
    <t>FAIRFAX</t>
  </si>
  <si>
    <t>CORTE MADERA</t>
  </si>
  <si>
    <t>BELVEDERE</t>
  </si>
  <si>
    <t>01/31/2016 - 01/31/2024</t>
  </si>
  <si>
    <t>Madera County - Unincorporated</t>
  </si>
  <si>
    <t>Madera County</t>
  </si>
  <si>
    <t>MADERA</t>
  </si>
  <si>
    <t>CHOWCHILLA</t>
  </si>
  <si>
    <t>Los Angeles County</t>
  </si>
  <si>
    <t>WHITTIER</t>
  </si>
  <si>
    <t>WESTLAKE VILLAGE</t>
  </si>
  <si>
    <t>WEST HOLLYWOOD</t>
  </si>
  <si>
    <t>WEST COVINA</t>
  </si>
  <si>
    <t>WALNUT</t>
  </si>
  <si>
    <t>VERNON</t>
  </si>
  <si>
    <t>TORRANCE</t>
  </si>
  <si>
    <t>TEMPLE CITY</t>
  </si>
  <si>
    <t>SOUTH PASADENA</t>
  </si>
  <si>
    <t>SOUTH GATE</t>
  </si>
  <si>
    <t>SOUTH EL MONTE</t>
  </si>
  <si>
    <t>SIGNAL HILL</t>
  </si>
  <si>
    <t>SIERRA MADRE</t>
  </si>
  <si>
    <t>SANTA MONICA</t>
  </si>
  <si>
    <t>SANTA FE SPRINGS</t>
  </si>
  <si>
    <t>SANTA CLARITA</t>
  </si>
  <si>
    <t>SAN MARINO</t>
  </si>
  <si>
    <t>SAN GABRIEL</t>
  </si>
  <si>
    <t>SAN FERNANDO</t>
  </si>
  <si>
    <t>SAN DIMAS</t>
  </si>
  <si>
    <t>ROSEMEAD</t>
  </si>
  <si>
    <t>ROLLING HILLS ESTATES</t>
  </si>
  <si>
    <t>REDONDO BEACH</t>
  </si>
  <si>
    <t>RANCHO PALOS VERDES</t>
  </si>
  <si>
    <t>POMONA</t>
  </si>
  <si>
    <t>PICO RIVERA</t>
  </si>
  <si>
    <t>PASADENA</t>
  </si>
  <si>
    <t>PARAMOUNT</t>
  </si>
  <si>
    <t>PALOS VERDES ESTATES</t>
  </si>
  <si>
    <t>PALMDALE</t>
  </si>
  <si>
    <t>NORWALK</t>
  </si>
  <si>
    <t>MONTEREY PARK</t>
  </si>
  <si>
    <t>MONTEBELLO</t>
  </si>
  <si>
    <t>MONROVIA</t>
  </si>
  <si>
    <t>MAYWOOD</t>
  </si>
  <si>
    <t>MANHATTAN BEACH</t>
  </si>
  <si>
    <t>MALIBU</t>
  </si>
  <si>
    <t>LYNWOOD</t>
  </si>
  <si>
    <t>Los Angeles County - Unincorporated</t>
  </si>
  <si>
    <t>LOS ANGELES</t>
  </si>
  <si>
    <t>LONG BEACH</t>
  </si>
  <si>
    <t>LOMITA</t>
  </si>
  <si>
    <t>LAWNDALE</t>
  </si>
  <si>
    <t>LANCASTER</t>
  </si>
  <si>
    <t>LAKEWOOD</t>
  </si>
  <si>
    <t>LA VERNE</t>
  </si>
  <si>
    <t>LA PUENTE</t>
  </si>
  <si>
    <t>LA MIRADA</t>
  </si>
  <si>
    <t>LA HABRA HEIGHTS</t>
  </si>
  <si>
    <t>LA CANADA FLINTRIDGE</t>
  </si>
  <si>
    <t>IRWINDALE</t>
  </si>
  <si>
    <t>INGLEWOOD</t>
  </si>
  <si>
    <t>INDUSTRY</t>
  </si>
  <si>
    <t>HUNTINGTON PARK</t>
  </si>
  <si>
    <t>HIDDEN HILLS</t>
  </si>
  <si>
    <t>HERMOSA BEACH</t>
  </si>
  <si>
    <t>HAWTHORNE</t>
  </si>
  <si>
    <t>HAWAIIAN GARDENS</t>
  </si>
  <si>
    <t>GLENDORA</t>
  </si>
  <si>
    <t>GLENDALE</t>
  </si>
  <si>
    <t>GARDENA</t>
  </si>
  <si>
    <t>EL SEGUNDO</t>
  </si>
  <si>
    <t>EL MONTE</t>
  </si>
  <si>
    <t>DUARTE</t>
  </si>
  <si>
    <t>DOWNEY</t>
  </si>
  <si>
    <t>DIAMOND BAR</t>
  </si>
  <si>
    <t>CULVER CITY</t>
  </si>
  <si>
    <t>CUDAHY</t>
  </si>
  <si>
    <t>COVINA</t>
  </si>
  <si>
    <t>COMPTON</t>
  </si>
  <si>
    <t>COMMERCE</t>
  </si>
  <si>
    <t>CLAREMONT</t>
  </si>
  <si>
    <t>CERRITOS</t>
  </si>
  <si>
    <t>CARSON</t>
  </si>
  <si>
    <t>CALABASAS</t>
  </si>
  <si>
    <t>BURBANK</t>
  </si>
  <si>
    <t>BRADBURY</t>
  </si>
  <si>
    <t>BEVERLY HILLS</t>
  </si>
  <si>
    <t>BELLFLOWER</t>
  </si>
  <si>
    <t>BELL GARDENS</t>
  </si>
  <si>
    <t>BELL</t>
  </si>
  <si>
    <t>BALDWIN PARK</t>
  </si>
  <si>
    <t>AZUSA</t>
  </si>
  <si>
    <t>AVALON</t>
  </si>
  <si>
    <t>ARTESIA</t>
  </si>
  <si>
    <t>ARCADIA</t>
  </si>
  <si>
    <t>ALHAMBRA</t>
  </si>
  <si>
    <t>AGOURA HILLS</t>
  </si>
  <si>
    <t>Lassen County</t>
  </si>
  <si>
    <t>SUSANVILLE</t>
  </si>
  <si>
    <t>Lassen County - Unincorporated</t>
  </si>
  <si>
    <t>Lake County</t>
  </si>
  <si>
    <t>LAKEPORT</t>
  </si>
  <si>
    <t>Lake County - Unincorporated</t>
  </si>
  <si>
    <t>CLEARLAKE</t>
  </si>
  <si>
    <t>Kings County</t>
  </si>
  <si>
    <t>LEMOORE</t>
  </si>
  <si>
    <t>Kings County - Unincorporated</t>
  </si>
  <si>
    <t>HANFORD</t>
  </si>
  <si>
    <t>CORCORAN</t>
  </si>
  <si>
    <t>AVENAL</t>
  </si>
  <si>
    <t>01/01/2013-12/31/2023</t>
  </si>
  <si>
    <t>Kern County</t>
  </si>
  <si>
    <t>WASCO</t>
  </si>
  <si>
    <t>TEHACHAPI</t>
  </si>
  <si>
    <t>TAFT</t>
  </si>
  <si>
    <t>SHAFTER</t>
  </si>
  <si>
    <t>RIDGECREST</t>
  </si>
  <si>
    <t>MCFARLAND</t>
  </si>
  <si>
    <t>MARICOPA</t>
  </si>
  <si>
    <t>Kern County - Unincorporated</t>
  </si>
  <si>
    <t>DELANO</t>
  </si>
  <si>
    <t>CALIFORNIA CITY</t>
  </si>
  <si>
    <t>BAKERSFIELD</t>
  </si>
  <si>
    <t>ARVIN</t>
  </si>
  <si>
    <t>Inyo County</t>
  </si>
  <si>
    <t>BISHOP</t>
  </si>
  <si>
    <t>Imperial County</t>
  </si>
  <si>
    <t>WESTMORLAND</t>
  </si>
  <si>
    <t>Imperial County - Unincorporated</t>
  </si>
  <si>
    <t>IMPERIAL</t>
  </si>
  <si>
    <t>HOLTVILLE</t>
  </si>
  <si>
    <t>EL CENTRO</t>
  </si>
  <si>
    <t>CALIPATRIA</t>
  </si>
  <si>
    <t>CALEXICO</t>
  </si>
  <si>
    <t>BRAWLEY</t>
  </si>
  <si>
    <t>Humboldt County</t>
  </si>
  <si>
    <t>TRINIDAD</t>
  </si>
  <si>
    <t>RIO DELL</t>
  </si>
  <si>
    <t>Humboldt County - Unincorporated</t>
  </si>
  <si>
    <t>FORTUNA</t>
  </si>
  <si>
    <t>FERNDALE</t>
  </si>
  <si>
    <t>EUREKA</t>
  </si>
  <si>
    <t>BLUE LAKE</t>
  </si>
  <si>
    <t>ARCATA</t>
  </si>
  <si>
    <t>Glenn County</t>
  </si>
  <si>
    <t>WILLOWS</t>
  </si>
  <si>
    <t>ORLAND</t>
  </si>
  <si>
    <t>Glenn County - Unincorporated</t>
  </si>
  <si>
    <t>Fresno County</t>
  </si>
  <si>
    <t>SELMA</t>
  </si>
  <si>
    <t>SANGER</t>
  </si>
  <si>
    <t>SAN JOAQUIN</t>
  </si>
  <si>
    <t>REEDLEY</t>
  </si>
  <si>
    <t>PARLIER</t>
  </si>
  <si>
    <t>ORANGE COVE</t>
  </si>
  <si>
    <t>MENDOTA</t>
  </si>
  <si>
    <t>KINGSBURG</t>
  </si>
  <si>
    <t>KERMAN</t>
  </si>
  <si>
    <t>HURON</t>
  </si>
  <si>
    <t>Fresno County - Unincorporated</t>
  </si>
  <si>
    <t>FRESNO</t>
  </si>
  <si>
    <t>FOWLER</t>
  </si>
  <si>
    <t>FIREBAUGH</t>
  </si>
  <si>
    <t>COALINGA</t>
  </si>
  <si>
    <t>CLOVIS</t>
  </si>
  <si>
    <t>El Dorado County</t>
  </si>
  <si>
    <t>SOUTH LAKE TAHOE</t>
  </si>
  <si>
    <t>PLACERVILLE</t>
  </si>
  <si>
    <t>El Dorado County - Unincorporated</t>
  </si>
  <si>
    <t>Del Norte County - Unincorporated</t>
  </si>
  <si>
    <t>Del Norte County</t>
  </si>
  <si>
    <t>CRESCENT CITY</t>
  </si>
  <si>
    <t>Contra Costa County</t>
  </si>
  <si>
    <t>WALNUT CREEK</t>
  </si>
  <si>
    <t>SAN RAMON</t>
  </si>
  <si>
    <t>SAN PABLO</t>
  </si>
  <si>
    <t>RICHMOND</t>
  </si>
  <si>
    <t>PLEASANT HILL</t>
  </si>
  <si>
    <t>PITTSBURG</t>
  </si>
  <si>
    <t>PINOLE</t>
  </si>
  <si>
    <t>ORINDA</t>
  </si>
  <si>
    <t>OAKLEY</t>
  </si>
  <si>
    <t>MORAGA</t>
  </si>
  <si>
    <t>MARTINEZ</t>
  </si>
  <si>
    <t>LAFAYETTE</t>
  </si>
  <si>
    <t>HERCULES</t>
  </si>
  <si>
    <t>EL CERRITO</t>
  </si>
  <si>
    <t>DANVILLE</t>
  </si>
  <si>
    <t>Contra Costa County - Unincorporated</t>
  </si>
  <si>
    <t>CONCORD</t>
  </si>
  <si>
    <t>CLAYTON</t>
  </si>
  <si>
    <t>BRENTWOOD</t>
  </si>
  <si>
    <t>ANTIOCH</t>
  </si>
  <si>
    <t>Colusa County</t>
  </si>
  <si>
    <t>WILLIAMS</t>
  </si>
  <si>
    <t>Colusa County - Unincorporated</t>
  </si>
  <si>
    <t>COLUSA</t>
  </si>
  <si>
    <t>Calaveras County - Unincorporated</t>
  </si>
  <si>
    <t>Calaveras County</t>
  </si>
  <si>
    <t>ANGELS CAMP</t>
  </si>
  <si>
    <t>06/15/2014 - 06/15/2022</t>
  </si>
  <si>
    <t>01/01/2014-06/15/2022</t>
  </si>
  <si>
    <t>Butte County</t>
  </si>
  <si>
    <t>PARADISE</t>
  </si>
  <si>
    <t>OROVILLE</t>
  </si>
  <si>
    <t>GRIDLEY</t>
  </si>
  <si>
    <t>CHICO</t>
  </si>
  <si>
    <t>Butte County - Unincorporated</t>
  </si>
  <si>
    <t>BIGGS</t>
  </si>
  <si>
    <t>Amador County</t>
  </si>
  <si>
    <t>SUTTER CREEK</t>
  </si>
  <si>
    <t>PLYMOUTH</t>
  </si>
  <si>
    <t>JACKSON</t>
  </si>
  <si>
    <t>IONE</t>
  </si>
  <si>
    <t>Amador County - Unincorporated</t>
  </si>
  <si>
    <t>Alpine County</t>
  </si>
  <si>
    <t>Alameda County</t>
  </si>
  <si>
    <t>UNION CITY</t>
  </si>
  <si>
    <t>SAN LEANDRO</t>
  </si>
  <si>
    <t>PLEASANTON</t>
  </si>
  <si>
    <t>PIEDMONT</t>
  </si>
  <si>
    <t>OAKLAND</t>
  </si>
  <si>
    <t>NEWARK</t>
  </si>
  <si>
    <t>LIVERMORE</t>
  </si>
  <si>
    <t>HAYWARD</t>
  </si>
  <si>
    <t>FREMONT</t>
  </si>
  <si>
    <t>EMERYVILLE</t>
  </si>
  <si>
    <t>DUBLIN</t>
  </si>
  <si>
    <t>BERKELEY</t>
  </si>
  <si>
    <t>ALBANY</t>
  </si>
  <si>
    <t>Alameda County - Unincorporated</t>
  </si>
  <si>
    <t>ALAMEDA</t>
  </si>
  <si>
    <t>End of planning Period (Year Only)</t>
  </si>
  <si>
    <t>Beginning of Planning Period (Year Only)</t>
  </si>
  <si>
    <t>End of planning Period</t>
  </si>
  <si>
    <t>Beginning of Planning Period</t>
  </si>
  <si>
    <t>End of Projection Period (Year Only)</t>
  </si>
  <si>
    <t>Beginning of Projection Period (Year Only)</t>
  </si>
  <si>
    <t>End of Projection Period</t>
  </si>
  <si>
    <t>Beginning of Projection Period</t>
  </si>
  <si>
    <t>5th Cycle Housing Element Planning Period</t>
  </si>
  <si>
    <t>5th Cycle Housing Element Projection Period</t>
  </si>
  <si>
    <t>San Francisco</t>
  </si>
  <si>
    <t>Yuba County - Unincorporated</t>
  </si>
  <si>
    <t>Wheatland</t>
  </si>
  <si>
    <t>Yuba</t>
  </si>
  <si>
    <t>Marysville</t>
  </si>
  <si>
    <t>Woodland</t>
  </si>
  <si>
    <t>Yolo</t>
  </si>
  <si>
    <t>Winters</t>
  </si>
  <si>
    <t>West Sacramento</t>
  </si>
  <si>
    <t>Davis</t>
  </si>
  <si>
    <t>Thousand Oaks</t>
  </si>
  <si>
    <t>Ventura</t>
  </si>
  <si>
    <t>Simi Valley</t>
  </si>
  <si>
    <t>Santa Paula</t>
  </si>
  <si>
    <t>San Buenaventura</t>
  </si>
  <si>
    <t>Port Hueneme</t>
  </si>
  <si>
    <t>Oxnard</t>
  </si>
  <si>
    <t>Ojai</t>
  </si>
  <si>
    <t>Moorpark</t>
  </si>
  <si>
    <t>Fillmore</t>
  </si>
  <si>
    <t>Camarillo</t>
  </si>
  <si>
    <t>Sonora</t>
  </si>
  <si>
    <t>Tuolumne</t>
  </si>
  <si>
    <t>Woodlake</t>
  </si>
  <si>
    <t>Tulare</t>
  </si>
  <si>
    <t>Visalia</t>
  </si>
  <si>
    <t>Porterville</t>
  </si>
  <si>
    <t>Lindsay</t>
  </si>
  <si>
    <t>Farmersville</t>
  </si>
  <si>
    <t>Exeter</t>
  </si>
  <si>
    <t>Dinuba</t>
  </si>
  <si>
    <t>Tehama</t>
  </si>
  <si>
    <t>Red Bluff</t>
  </si>
  <si>
    <t>Corning</t>
  </si>
  <si>
    <t>Yuba City</t>
  </si>
  <si>
    <t>Sutter</t>
  </si>
  <si>
    <t>Live Oak</t>
  </si>
  <si>
    <t>Waterford</t>
  </si>
  <si>
    <t>Stanislaus</t>
  </si>
  <si>
    <t>Turlock</t>
  </si>
  <si>
    <t>Riverbank</t>
  </si>
  <si>
    <t>Patterson</t>
  </si>
  <si>
    <t>Oakdale</t>
  </si>
  <si>
    <t>Newman</t>
  </si>
  <si>
    <t>Modesto</t>
  </si>
  <si>
    <t>Hughson</t>
  </si>
  <si>
    <t>Ceres</t>
  </si>
  <si>
    <t>Sonoma</t>
  </si>
  <si>
    <t>Sebastopol</t>
  </si>
  <si>
    <t>Santa Rosa</t>
  </si>
  <si>
    <t>Rohnert Park</t>
  </si>
  <si>
    <t>Petaluma</t>
  </si>
  <si>
    <t>Healdsburg</t>
  </si>
  <si>
    <t>Cotati</t>
  </si>
  <si>
    <t>Cloverdale</t>
  </si>
  <si>
    <t>Vallejo</t>
  </si>
  <si>
    <t>Solano</t>
  </si>
  <si>
    <t>Vacaville</t>
  </si>
  <si>
    <t>Suisun City</t>
  </si>
  <si>
    <t>Rio Vista</t>
  </si>
  <si>
    <t>Fairfield</t>
  </si>
  <si>
    <t>Dixon</t>
  </si>
  <si>
    <t>Benicia</t>
  </si>
  <si>
    <t>Yreka</t>
  </si>
  <si>
    <t>Siskiyou</t>
  </si>
  <si>
    <t>Weed</t>
  </si>
  <si>
    <t>Tulelake</t>
  </si>
  <si>
    <t>Mount Shasta</t>
  </si>
  <si>
    <t>Montague</t>
  </si>
  <si>
    <t>Fort Jones</t>
  </si>
  <si>
    <t>Etna</t>
  </si>
  <si>
    <t>Dunsmuir</t>
  </si>
  <si>
    <t>Dorris</t>
  </si>
  <si>
    <t>Loyalton</t>
  </si>
  <si>
    <t>Sierra</t>
  </si>
  <si>
    <t>Shasta Lake</t>
  </si>
  <si>
    <t>Shasta</t>
  </si>
  <si>
    <t>Redding</t>
  </si>
  <si>
    <t>Anderson</t>
  </si>
  <si>
    <t>Watsonville</t>
  </si>
  <si>
    <t>Santa Cruz</t>
  </si>
  <si>
    <t>Scotts Valley</t>
  </si>
  <si>
    <t>Capitola</t>
  </si>
  <si>
    <t>Sunnyvale</t>
  </si>
  <si>
    <t>Santa Clara</t>
  </si>
  <si>
    <t>Saratoga</t>
  </si>
  <si>
    <t>San Jose</t>
  </si>
  <si>
    <t>Palo Alto</t>
  </si>
  <si>
    <t>Mountain View</t>
  </si>
  <si>
    <t>Morgan Hill</t>
  </si>
  <si>
    <t>Monte Sereno</t>
  </si>
  <si>
    <t>Milpitas</t>
  </si>
  <si>
    <t>Los Altos</t>
  </si>
  <si>
    <t>Gilroy</t>
  </si>
  <si>
    <t>Cupertino</t>
  </si>
  <si>
    <t>Campbell</t>
  </si>
  <si>
    <t>Solvang</t>
  </si>
  <si>
    <t>Santa Barbara</t>
  </si>
  <si>
    <t>Santa Maria</t>
  </si>
  <si>
    <t>Lompoc</t>
  </si>
  <si>
    <t>Guadalupe</t>
  </si>
  <si>
    <t>Goleta</t>
  </si>
  <si>
    <t>Carpinteria</t>
  </si>
  <si>
    <t>Buellton</t>
  </si>
  <si>
    <t>San Mateo</t>
  </si>
  <si>
    <t>South San Francisco</t>
  </si>
  <si>
    <t>San Carlos</t>
  </si>
  <si>
    <t>San Bruno</t>
  </si>
  <si>
    <t>Redwood City</t>
  </si>
  <si>
    <t>Pacifica</t>
  </si>
  <si>
    <t>Millbrae</t>
  </si>
  <si>
    <t>Menlo Park</t>
  </si>
  <si>
    <t>Half Moon Bay</t>
  </si>
  <si>
    <t>Foster City</t>
  </si>
  <si>
    <t>East Palo Alto</t>
  </si>
  <si>
    <t>Daly City</t>
  </si>
  <si>
    <t>Burlingame</t>
  </si>
  <si>
    <t>Brisbane</t>
  </si>
  <si>
    <t>Belmont</t>
  </si>
  <si>
    <t>San Luis Obispo</t>
  </si>
  <si>
    <t>Pismo Beach</t>
  </si>
  <si>
    <t>Paso Robles</t>
  </si>
  <si>
    <t>Morro Bay</t>
  </si>
  <si>
    <t>Grover Beach</t>
  </si>
  <si>
    <t>Atascadero</t>
  </si>
  <si>
    <t>Arroyo Grande</t>
  </si>
  <si>
    <t>San Joaquin County - Unincorporated</t>
  </si>
  <si>
    <t>Tracy</t>
  </si>
  <si>
    <t>San Joaquin</t>
  </si>
  <si>
    <t>Stockton</t>
  </si>
  <si>
    <t>Ripon</t>
  </si>
  <si>
    <t>Manteca</t>
  </si>
  <si>
    <t>Lodi</t>
  </si>
  <si>
    <t>Lathrop</t>
  </si>
  <si>
    <t>Escalon</t>
  </si>
  <si>
    <t>Vista</t>
  </si>
  <si>
    <t>San Diego</t>
  </si>
  <si>
    <t>Solana Beach</t>
  </si>
  <si>
    <t>Santee</t>
  </si>
  <si>
    <t>San Marcos</t>
  </si>
  <si>
    <t>Poway</t>
  </si>
  <si>
    <t>Oceanside</t>
  </si>
  <si>
    <t>National City</t>
  </si>
  <si>
    <t>Lemon Grove</t>
  </si>
  <si>
    <t>La Mesa</t>
  </si>
  <si>
    <t>Imperial Beach</t>
  </si>
  <si>
    <t>Escondido</t>
  </si>
  <si>
    <t>Encinitas</t>
  </si>
  <si>
    <t>El Cajon</t>
  </si>
  <si>
    <t>Del Mar</t>
  </si>
  <si>
    <t>Coronado</t>
  </si>
  <si>
    <t>Chula Vista</t>
  </si>
  <si>
    <t>Carlsbad</t>
  </si>
  <si>
    <t>Yucca Valley</t>
  </si>
  <si>
    <t>San Bernardino</t>
  </si>
  <si>
    <t>Yucaipa</t>
  </si>
  <si>
    <t>Victorville</t>
  </si>
  <si>
    <t>Upland</t>
  </si>
  <si>
    <t>Twentynine Palms</t>
  </si>
  <si>
    <t>Rialto</t>
  </si>
  <si>
    <t>Redlands</t>
  </si>
  <si>
    <t>Rancho Cucamonga</t>
  </si>
  <si>
    <t>Ontario</t>
  </si>
  <si>
    <t>Needles</t>
  </si>
  <si>
    <t>Montclair</t>
  </si>
  <si>
    <t>Loma Linda</t>
  </si>
  <si>
    <t>Highland</t>
  </si>
  <si>
    <t>Hesperia</t>
  </si>
  <si>
    <t>Grand Terrace</t>
  </si>
  <si>
    <t>Fontana</t>
  </si>
  <si>
    <t>Colton</t>
  </si>
  <si>
    <t>Chino Hills</t>
  </si>
  <si>
    <t>Chino</t>
  </si>
  <si>
    <t>Big Bear Lake</t>
  </si>
  <si>
    <t>Barstow</t>
  </si>
  <si>
    <t>Adelanto</t>
  </si>
  <si>
    <t>San Juan Bautista</t>
  </si>
  <si>
    <t>San Benito</t>
  </si>
  <si>
    <t>Hollister</t>
  </si>
  <si>
    <t>Sacramento</t>
  </si>
  <si>
    <t>Rancho Cordova</t>
  </si>
  <si>
    <t>Isleton</t>
  </si>
  <si>
    <t>Galt</t>
  </si>
  <si>
    <t>Folsom</t>
  </si>
  <si>
    <t>Elk Grove</t>
  </si>
  <si>
    <t>Citrus Heights</t>
  </si>
  <si>
    <t>Riverside</t>
  </si>
  <si>
    <t>Temecula</t>
  </si>
  <si>
    <t>San Jacinto</t>
  </si>
  <si>
    <t>Rancho Mirage</t>
  </si>
  <si>
    <t>Perris</t>
  </si>
  <si>
    <t>Palm Springs</t>
  </si>
  <si>
    <t>Palm Desert</t>
  </si>
  <si>
    <t>Norco</t>
  </si>
  <si>
    <t>Murrieta</t>
  </si>
  <si>
    <t>Moreno Valley</t>
  </si>
  <si>
    <t>Menifee</t>
  </si>
  <si>
    <t>Lake Elsinore</t>
  </si>
  <si>
    <t>La Quinta</t>
  </si>
  <si>
    <t>Indio</t>
  </si>
  <si>
    <t>Indian Wells</t>
  </si>
  <si>
    <t>Hemet</t>
  </si>
  <si>
    <t>Desert Hot Springs</t>
  </si>
  <si>
    <t>Corona</t>
  </si>
  <si>
    <t>Coachella</t>
  </si>
  <si>
    <t>Canyon Lake</t>
  </si>
  <si>
    <t>Calimesa</t>
  </si>
  <si>
    <t>Blythe</t>
  </si>
  <si>
    <t>Beaumont</t>
  </si>
  <si>
    <t>Banning</t>
  </si>
  <si>
    <t>Portola</t>
  </si>
  <si>
    <t>Plumas</t>
  </si>
  <si>
    <t>Roseville</t>
  </si>
  <si>
    <t>Placer</t>
  </si>
  <si>
    <t>Rocklin</t>
  </si>
  <si>
    <t>Lincoln</t>
  </si>
  <si>
    <t>Colfax</t>
  </si>
  <si>
    <t>Auburn</t>
  </si>
  <si>
    <t>Yorba Linda</t>
  </si>
  <si>
    <t>Orange</t>
  </si>
  <si>
    <t>Westminster</t>
  </si>
  <si>
    <t>Villa Park</t>
  </si>
  <si>
    <t>Tustin</t>
  </si>
  <si>
    <t>Stanton</t>
  </si>
  <si>
    <t>Seal Beach</t>
  </si>
  <si>
    <t>Santa Ana</t>
  </si>
  <si>
    <t>San Juan Capistrano</t>
  </si>
  <si>
    <t>San Clemente</t>
  </si>
  <si>
    <t>Rancho Santa Margarita</t>
  </si>
  <si>
    <t>Placentia</t>
  </si>
  <si>
    <t>Newport Beach</t>
  </si>
  <si>
    <t>Mission Viejo</t>
  </si>
  <si>
    <t>Los Alamitos</t>
  </si>
  <si>
    <t>Lake Forest</t>
  </si>
  <si>
    <t>Laguna Woods</t>
  </si>
  <si>
    <t>Laguna Niguel</t>
  </si>
  <si>
    <t>Laguna Hills</t>
  </si>
  <si>
    <t>Laguna Beach</t>
  </si>
  <si>
    <t>La Palma</t>
  </si>
  <si>
    <t>La Habra</t>
  </si>
  <si>
    <t>Irvine</t>
  </si>
  <si>
    <t>Huntington Beach</t>
  </si>
  <si>
    <t>Garden Grove</t>
  </si>
  <si>
    <t>Fullerton</t>
  </si>
  <si>
    <t>Fountain Valley</t>
  </si>
  <si>
    <t>Dana Point</t>
  </si>
  <si>
    <t>Cypress</t>
  </si>
  <si>
    <t>Costa Mesa</t>
  </si>
  <si>
    <t>Buena Park</t>
  </si>
  <si>
    <t>Brea</t>
  </si>
  <si>
    <t>Anaheim</t>
  </si>
  <si>
    <t>Aliso Viejo</t>
  </si>
  <si>
    <t>Truckee</t>
  </si>
  <si>
    <t>Nevada</t>
  </si>
  <si>
    <t>Nevada City</t>
  </si>
  <si>
    <t>Grass Valley</t>
  </si>
  <si>
    <t>Napa</t>
  </si>
  <si>
    <t>St. Helena</t>
  </si>
  <si>
    <t>Calistoga</t>
  </si>
  <si>
    <t>American Canyon</t>
  </si>
  <si>
    <t>Soledad</t>
  </si>
  <si>
    <t>Monterey</t>
  </si>
  <si>
    <t>Seaside</t>
  </si>
  <si>
    <t>Sand City</t>
  </si>
  <si>
    <t>Salinas</t>
  </si>
  <si>
    <t>Pacific Grove</t>
  </si>
  <si>
    <t>Marina</t>
  </si>
  <si>
    <t>King City</t>
  </si>
  <si>
    <t>Greenfield</t>
  </si>
  <si>
    <t>Gonzales</t>
  </si>
  <si>
    <t>Del Rey Oaks</t>
  </si>
  <si>
    <t>Carmel-by-the-Sea</t>
  </si>
  <si>
    <t>Mono</t>
  </si>
  <si>
    <t>Alturas</t>
  </si>
  <si>
    <t>Modoc</t>
  </si>
  <si>
    <t>Merced</t>
  </si>
  <si>
    <t>Los Banos</t>
  </si>
  <si>
    <t>Livingston</t>
  </si>
  <si>
    <t>Gustine</t>
  </si>
  <si>
    <t>Dos Palos</t>
  </si>
  <si>
    <t>Atwater</t>
  </si>
  <si>
    <t>Willits</t>
  </si>
  <si>
    <t>Mendocino</t>
  </si>
  <si>
    <t>Ukiah</t>
  </si>
  <si>
    <t>Point Arena</t>
  </si>
  <si>
    <t>Fort Bragg</t>
  </si>
  <si>
    <t>Marin</t>
  </si>
  <si>
    <t>Sausalito</t>
  </si>
  <si>
    <t>San Rafael</t>
  </si>
  <si>
    <t>Novato</t>
  </si>
  <si>
    <t>Mill Valley</t>
  </si>
  <si>
    <t>Larkspur</t>
  </si>
  <si>
    <t>Belvedere</t>
  </si>
  <si>
    <t>Madera</t>
  </si>
  <si>
    <t>Chowchilla</t>
  </si>
  <si>
    <t>Whittier</t>
  </si>
  <si>
    <t>Los Angeles</t>
  </si>
  <si>
    <t>Westlake Village</t>
  </si>
  <si>
    <t>West Hollywood</t>
  </si>
  <si>
    <t>West Covina</t>
  </si>
  <si>
    <t>Walnut</t>
  </si>
  <si>
    <t>Vernon</t>
  </si>
  <si>
    <t>Torrance</t>
  </si>
  <si>
    <t>Temple City</t>
  </si>
  <si>
    <t>South Pasadena</t>
  </si>
  <si>
    <t>South Gate</t>
  </si>
  <si>
    <t>South El Monte</t>
  </si>
  <si>
    <t>Signal Hill</t>
  </si>
  <si>
    <t>Sierra Madre</t>
  </si>
  <si>
    <t>Santa Monica</t>
  </si>
  <si>
    <t>Santa Fe Springs</t>
  </si>
  <si>
    <t>Santa Clarita</t>
  </si>
  <si>
    <t>San Marino</t>
  </si>
  <si>
    <t>San Gabriel</t>
  </si>
  <si>
    <t>San Fernando</t>
  </si>
  <si>
    <t>San Dimas</t>
  </si>
  <si>
    <t>Rosemead</t>
  </si>
  <si>
    <t>Rolling Hills Estates</t>
  </si>
  <si>
    <t>Rolling Hills</t>
  </si>
  <si>
    <t>Redondo Beach</t>
  </si>
  <si>
    <t>Rancho Palos Verdes</t>
  </si>
  <si>
    <t>Pomona</t>
  </si>
  <si>
    <t>Pico Rivera</t>
  </si>
  <si>
    <t>Pasadena</t>
  </si>
  <si>
    <t>Paramount</t>
  </si>
  <si>
    <t>Palos Verdes Estates</t>
  </si>
  <si>
    <t>Palmdale</t>
  </si>
  <si>
    <t>Norwalk</t>
  </si>
  <si>
    <t>Monterey Park</t>
  </si>
  <si>
    <t>Montebello</t>
  </si>
  <si>
    <t>Monrovia</t>
  </si>
  <si>
    <t>Maywood</t>
  </si>
  <si>
    <t>Manhattan Beach</t>
  </si>
  <si>
    <t>Malibu</t>
  </si>
  <si>
    <t>Lynwood</t>
  </si>
  <si>
    <t>Long Beach</t>
  </si>
  <si>
    <t>Lomita</t>
  </si>
  <si>
    <t>Lawndale</t>
  </si>
  <si>
    <t>Lancaster</t>
  </si>
  <si>
    <t>Lakewood</t>
  </si>
  <si>
    <t>La Verne</t>
  </si>
  <si>
    <t>La Puente</t>
  </si>
  <si>
    <t>La Mirada</t>
  </si>
  <si>
    <t>La Habra Heights</t>
  </si>
  <si>
    <t>La Canada Flintridge</t>
  </si>
  <si>
    <t>Irwindale</t>
  </si>
  <si>
    <t>Inglewood</t>
  </si>
  <si>
    <t>Industry</t>
  </si>
  <si>
    <t>Huntington Park</t>
  </si>
  <si>
    <t>Hidden Hills</t>
  </si>
  <si>
    <t>Hermosa Beach</t>
  </si>
  <si>
    <t>Hawthorne</t>
  </si>
  <si>
    <t>Hawaiian Gardens</t>
  </si>
  <si>
    <t>Glendora</t>
  </si>
  <si>
    <t>Glendale</t>
  </si>
  <si>
    <t>Gardena</t>
  </si>
  <si>
    <t>El Segundo</t>
  </si>
  <si>
    <t>El Monte</t>
  </si>
  <si>
    <t>Duarte</t>
  </si>
  <si>
    <t>Downey</t>
  </si>
  <si>
    <t>Diamond Bar</t>
  </si>
  <si>
    <t>Culver City</t>
  </si>
  <si>
    <t>Cudahy</t>
  </si>
  <si>
    <t>Covina</t>
  </si>
  <si>
    <t>Compton</t>
  </si>
  <si>
    <t>Commerce</t>
  </si>
  <si>
    <t>Claremont</t>
  </si>
  <si>
    <t>Cerritos</t>
  </si>
  <si>
    <t>Carson</t>
  </si>
  <si>
    <t>Calabasas</t>
  </si>
  <si>
    <t>Burbank</t>
  </si>
  <si>
    <t>Bradbury</t>
  </si>
  <si>
    <t>Beverly Hills</t>
  </si>
  <si>
    <t>Bellflower</t>
  </si>
  <si>
    <t>Bell Gardens</t>
  </si>
  <si>
    <t>Bell</t>
  </si>
  <si>
    <t>Baldwin Park</t>
  </si>
  <si>
    <t>Azusa</t>
  </si>
  <si>
    <t>Avalon</t>
  </si>
  <si>
    <t>Artesia</t>
  </si>
  <si>
    <t>Arcadia</t>
  </si>
  <si>
    <t>Alhambra</t>
  </si>
  <si>
    <t>Agoura Hills</t>
  </si>
  <si>
    <t>Susanville</t>
  </si>
  <si>
    <t>Lassen</t>
  </si>
  <si>
    <t>Lakeport</t>
  </si>
  <si>
    <t>Lake</t>
  </si>
  <si>
    <t>Clearlake</t>
  </si>
  <si>
    <t>Lemoore</t>
  </si>
  <si>
    <t>Kings</t>
  </si>
  <si>
    <t>Hanford</t>
  </si>
  <si>
    <t>Corcoran</t>
  </si>
  <si>
    <t>Avenal</t>
  </si>
  <si>
    <t>Wasco</t>
  </si>
  <si>
    <t>Kern</t>
  </si>
  <si>
    <t>Tehachapi</t>
  </si>
  <si>
    <t>Taft</t>
  </si>
  <si>
    <t>Shafter</t>
  </si>
  <si>
    <t>Ridgecrest</t>
  </si>
  <si>
    <t>McFarland</t>
  </si>
  <si>
    <t>Maricopa</t>
  </si>
  <si>
    <t>Delano</t>
  </si>
  <si>
    <t>California City</t>
  </si>
  <si>
    <t>Bakersfield</t>
  </si>
  <si>
    <t>Arvin</t>
  </si>
  <si>
    <t>Inyo County - Unincorporated</t>
  </si>
  <si>
    <t>Bishop</t>
  </si>
  <si>
    <t>Inyo</t>
  </si>
  <si>
    <t>Westmorland</t>
  </si>
  <si>
    <t>Imperial</t>
  </si>
  <si>
    <t>Holtville</t>
  </si>
  <si>
    <t>El Centro</t>
  </si>
  <si>
    <t>Calipatria</t>
  </si>
  <si>
    <t>Calexico</t>
  </si>
  <si>
    <t>Brawley</t>
  </si>
  <si>
    <t>Trinidad</t>
  </si>
  <si>
    <t>Humboldt</t>
  </si>
  <si>
    <t>Rio Dell</t>
  </si>
  <si>
    <t>Fortuna</t>
  </si>
  <si>
    <t>Ferndale</t>
  </si>
  <si>
    <t>Eureka</t>
  </si>
  <si>
    <t>Blue Lake</t>
  </si>
  <si>
    <t>Arcata</t>
  </si>
  <si>
    <t>Willows</t>
  </si>
  <si>
    <t>Glenn</t>
  </si>
  <si>
    <t>Orland</t>
  </si>
  <si>
    <t>Selma</t>
  </si>
  <si>
    <t>Fresno</t>
  </si>
  <si>
    <t>Sanger</t>
  </si>
  <si>
    <t>Reedley</t>
  </si>
  <si>
    <t>Parlier</t>
  </si>
  <si>
    <t>Orange Cove</t>
  </si>
  <si>
    <t>Mendota</t>
  </si>
  <si>
    <t>Kingsburg</t>
  </si>
  <si>
    <t>Kerman</t>
  </si>
  <si>
    <t>Huron</t>
  </si>
  <si>
    <t>Fowler</t>
  </si>
  <si>
    <t>Firebaugh</t>
  </si>
  <si>
    <t>Coalinga</t>
  </si>
  <si>
    <t>Clovis</t>
  </si>
  <si>
    <t>South Lake Tahoe</t>
  </si>
  <si>
    <t>El Dorado</t>
  </si>
  <si>
    <t>Placerville</t>
  </si>
  <si>
    <t>Crescent City</t>
  </si>
  <si>
    <t>Del Norte</t>
  </si>
  <si>
    <t>Walnut Creek</t>
  </si>
  <si>
    <t>Contra Costa</t>
  </si>
  <si>
    <t>San Ramon</t>
  </si>
  <si>
    <t>San Pablo</t>
  </si>
  <si>
    <t>Richmond</t>
  </si>
  <si>
    <t>Pleasant Hill</t>
  </si>
  <si>
    <t>Pittsburg</t>
  </si>
  <si>
    <t>Pinole</t>
  </si>
  <si>
    <t>Orinda</t>
  </si>
  <si>
    <t>Oakley</t>
  </si>
  <si>
    <t>Moraga</t>
  </si>
  <si>
    <t>Martinez</t>
  </si>
  <si>
    <t>Lafayette</t>
  </si>
  <si>
    <t>Hercules</t>
  </si>
  <si>
    <t>El Cerrito</t>
  </si>
  <si>
    <t>Concord</t>
  </si>
  <si>
    <t>Clayton</t>
  </si>
  <si>
    <t>Brentwood</t>
  </si>
  <si>
    <t>Antioch</t>
  </si>
  <si>
    <t>Williams</t>
  </si>
  <si>
    <t>Colusa</t>
  </si>
  <si>
    <t>Calaveras</t>
  </si>
  <si>
    <t>Butte</t>
  </si>
  <si>
    <t>Oroville</t>
  </si>
  <si>
    <t>Gridley</t>
  </si>
  <si>
    <t>Chico</t>
  </si>
  <si>
    <t>Biggs</t>
  </si>
  <si>
    <t>Sutter Creek</t>
  </si>
  <si>
    <t>Amador</t>
  </si>
  <si>
    <t>Plymouth</t>
  </si>
  <si>
    <t>Jackson</t>
  </si>
  <si>
    <t>Ione</t>
  </si>
  <si>
    <t>Amador City</t>
  </si>
  <si>
    <t>Union City</t>
  </si>
  <si>
    <t>Alameda</t>
  </si>
  <si>
    <t>San Leandro</t>
  </si>
  <si>
    <t>Pleasanton</t>
  </si>
  <si>
    <t>Piedmont</t>
  </si>
  <si>
    <t>Oakland</t>
  </si>
  <si>
    <t>Newark</t>
  </si>
  <si>
    <t>Livermore</t>
  </si>
  <si>
    <t>Hayward</t>
  </si>
  <si>
    <t>Fremont</t>
  </si>
  <si>
    <t>Emeryville</t>
  </si>
  <si>
    <t>Dublin</t>
  </si>
  <si>
    <t>Berkeley</t>
  </si>
  <si>
    <t>Albany</t>
  </si>
  <si>
    <t>TOTAL</t>
  </si>
  <si>
    <t>Above Mod</t>
  </si>
  <si>
    <t>Mod</t>
  </si>
  <si>
    <t>Name ID</t>
  </si>
  <si>
    <t xml:space="preserve">Jurisdiction </t>
  </si>
  <si>
    <t>County</t>
  </si>
  <si>
    <r>
      <t>Demolished/Destroyed Units    Owner or Renter</t>
    </r>
    <r>
      <rPr>
        <b/>
        <vertAlign val="superscript"/>
        <sz val="10"/>
        <color theme="1"/>
        <rFont val="Arial"/>
        <family val="2"/>
      </rPr>
      <t xml:space="preserve">+ </t>
    </r>
  </si>
  <si>
    <r>
      <t>Number of Demolished/Destroyed Units</t>
    </r>
    <r>
      <rPr>
        <b/>
        <vertAlign val="superscript"/>
        <sz val="10"/>
        <color theme="1"/>
        <rFont val="Arial"/>
        <family val="2"/>
      </rPr>
      <t>+</t>
    </r>
  </si>
  <si>
    <r>
      <t>Demolished or Destroyed Units</t>
    </r>
    <r>
      <rPr>
        <b/>
        <vertAlign val="superscript"/>
        <sz val="10"/>
        <color theme="1"/>
        <rFont val="Arial"/>
        <family val="2"/>
      </rPr>
      <t>+</t>
    </r>
  </si>
  <si>
    <r>
      <t xml:space="preserve">Term of Affordability or Deed Restriction (years) </t>
    </r>
    <r>
      <rPr>
        <sz val="10"/>
        <color theme="1"/>
        <rFont val="Arial"/>
        <family val="2"/>
      </rPr>
      <t>(if affordable in perpetuity enter 1000)</t>
    </r>
    <r>
      <rPr>
        <b/>
        <vertAlign val="superscript"/>
        <sz val="10"/>
        <color theme="1"/>
        <rFont val="Arial"/>
        <family val="2"/>
      </rPr>
      <t xml:space="preserve">+ </t>
    </r>
  </si>
  <si>
    <t>Assistance Program Types</t>
  </si>
  <si>
    <t>CDLAC</t>
  </si>
  <si>
    <t>RDA</t>
  </si>
  <si>
    <t>HOME</t>
  </si>
  <si>
    <t>MHP</t>
  </si>
  <si>
    <t>MRB</t>
  </si>
  <si>
    <t>CDBG</t>
  </si>
  <si>
    <t>Deed Restriction Types</t>
  </si>
  <si>
    <t>INC</t>
  </si>
  <si>
    <t>DB</t>
  </si>
  <si>
    <t>Other</t>
  </si>
  <si>
    <t>AHSC</t>
  </si>
  <si>
    <t>ESG</t>
  </si>
  <si>
    <t>Sec 202</t>
  </si>
  <si>
    <t>Sec 811</t>
  </si>
  <si>
    <t>HOPWA</t>
  </si>
  <si>
    <t>IIG</t>
  </si>
  <si>
    <t>SERNA</t>
  </si>
  <si>
    <t>LHTF</t>
  </si>
  <si>
    <t>LIHTC</t>
  </si>
  <si>
    <t>MHSA</t>
  </si>
  <si>
    <t>MPRROP</t>
  </si>
  <si>
    <t>MyHOME</t>
  </si>
  <si>
    <t>NHTF</t>
  </si>
  <si>
    <t>NPLH</t>
  </si>
  <si>
    <t>PBS8</t>
  </si>
  <si>
    <t>TOD</t>
  </si>
  <si>
    <t>USDA</t>
  </si>
  <si>
    <t>VHHP</t>
  </si>
  <si>
    <t>Acq/Rehab</t>
  </si>
  <si>
    <t>CalHOME</t>
  </si>
  <si>
    <t>CESH</t>
  </si>
  <si>
    <t>GSAF</t>
  </si>
  <si>
    <t>PDLP</t>
  </si>
  <si>
    <t>RAD</t>
  </si>
  <si>
    <t>SNHP</t>
  </si>
  <si>
    <t>SHMHP</t>
  </si>
  <si>
    <t>Please contact HCD if your data is different than the material supplied here</t>
  </si>
  <si>
    <t>AHP</t>
  </si>
  <si>
    <r>
      <t>Local Jurisdiction Tracking ID</t>
    </r>
    <r>
      <rPr>
        <b/>
        <vertAlign val="superscript"/>
        <sz val="10"/>
        <color theme="1"/>
        <rFont val="Arial"/>
        <family val="2"/>
      </rPr>
      <t>+</t>
    </r>
  </si>
  <si>
    <r>
      <t xml:space="preserve">Unit Category               </t>
    </r>
    <r>
      <rPr>
        <sz val="10"/>
        <color theme="1"/>
        <rFont val="Arial"/>
        <family val="2"/>
      </rPr>
      <t>(SFA,SFD,2 to 4,5+,ADU,MH)</t>
    </r>
  </si>
  <si>
    <t>Annual Building Activity Report Summary - New Construction, Entitled, Permits and Completed Units</t>
  </si>
  <si>
    <t>Affordability by Household Incomes - Completed Entitlement</t>
  </si>
  <si>
    <t>PLANNING PERIOD</t>
  </si>
  <si>
    <t>APR YEAR</t>
  </si>
  <si>
    <t>MIN VLI RHNA</t>
  </si>
  <si>
    <t>SUM VLI PERMITS</t>
  </si>
  <si>
    <t>SUM VLI (DR) UNITS</t>
  </si>
  <si>
    <t>SUM VLI (NDR) UNITS</t>
  </si>
  <si>
    <t>VLI REMAIN UNITS</t>
  </si>
  <si>
    <t>MIN LI RHNA</t>
  </si>
  <si>
    <t>SUM LI PERMITS</t>
  </si>
  <si>
    <t>SUM LI (DR) UNITS</t>
  </si>
  <si>
    <t>SUM LI (NDR) UNITS</t>
  </si>
  <si>
    <t>LI  REMAIN UNITS</t>
  </si>
  <si>
    <t>MIN MOD RHNA</t>
  </si>
  <si>
    <t>SUM MOD PERMITS</t>
  </si>
  <si>
    <t>MOD REMAIN UNITS</t>
  </si>
  <si>
    <t>MIN ABOVE MOD RHNA</t>
  </si>
  <si>
    <t>SUM ABOVE MOD PERMITS</t>
  </si>
  <si>
    <t>ABOVE MOD REMAIN UNITS</t>
  </si>
  <si>
    <t>MIN RHNA TOTAL</t>
  </si>
  <si>
    <t>SUM TOTAL PERMITS</t>
  </si>
  <si>
    <t>Paradise</t>
  </si>
  <si>
    <t>Danville</t>
  </si>
  <si>
    <t>Mcfarland</t>
  </si>
  <si>
    <t>Corte Madera</t>
  </si>
  <si>
    <t>Fairfax</t>
  </si>
  <si>
    <t>Ross</t>
  </si>
  <si>
    <t>San Anselmo</t>
  </si>
  <si>
    <t>Tiburon</t>
  </si>
  <si>
    <t>Mammoth Lakes</t>
  </si>
  <si>
    <t>Yountville</t>
  </si>
  <si>
    <t>Loomis</t>
  </si>
  <si>
    <t>Cathedral</t>
  </si>
  <si>
    <t>Eastvale</t>
  </si>
  <si>
    <t>Wildomar</t>
  </si>
  <si>
    <t>Apple Valley</t>
  </si>
  <si>
    <t>Atherton</t>
  </si>
  <si>
    <t>Colma</t>
  </si>
  <si>
    <t>Hillsborough</t>
  </si>
  <si>
    <t>Portola Valley</t>
  </si>
  <si>
    <t>Woodside</t>
  </si>
  <si>
    <t>Los Altos Hills</t>
  </si>
  <si>
    <t>Los Gatos</t>
  </si>
  <si>
    <t>Windsor</t>
  </si>
  <si>
    <t>Lookup value</t>
  </si>
  <si>
    <t>Alpine County - Unincorporated</t>
  </si>
  <si>
    <t>Mariposa County - Unincorporated</t>
  </si>
  <si>
    <t>Angels Camp</t>
  </si>
  <si>
    <t>RANCHO SANTA MARGARITA</t>
  </si>
  <si>
    <t>AMADOR City</t>
  </si>
  <si>
    <t>INYO COUNTY - Unincorporated</t>
  </si>
  <si>
    <t>ROLLING HILLS</t>
  </si>
  <si>
    <t>Mariposa county - Unincorporated</t>
  </si>
  <si>
    <t>SAN JOAQUIN COUNTY - Unincorporated</t>
  </si>
  <si>
    <t>YUBA COUNTY - Unincorporated</t>
  </si>
  <si>
    <t>Jurupa Valley</t>
  </si>
  <si>
    <t>PORTERVILLE</t>
  </si>
  <si>
    <r>
      <t>Units that Do Not Count Towards RHNA</t>
    </r>
    <r>
      <rPr>
        <b/>
        <vertAlign val="superscript"/>
        <sz val="10"/>
        <color theme="1"/>
        <rFont val="Arial"/>
        <family val="2"/>
      </rPr>
      <t>+</t>
    </r>
    <r>
      <rPr>
        <b/>
        <sz val="10"/>
        <color theme="1"/>
        <rFont val="Arial"/>
        <family val="2"/>
      </rPr>
      <t xml:space="preserve">
</t>
    </r>
    <r>
      <rPr>
        <sz val="10"/>
        <color theme="1"/>
        <rFont val="Arial"/>
        <family val="2"/>
      </rPr>
      <t>Listed for Informational Purposes Only</t>
    </r>
  </si>
  <si>
    <r>
      <t>Extremely Low-Income</t>
    </r>
    <r>
      <rPr>
        <b/>
        <vertAlign val="superscript"/>
        <sz val="10"/>
        <color theme="1"/>
        <rFont val="Arial"/>
        <family val="2"/>
      </rPr>
      <t>+</t>
    </r>
  </si>
  <si>
    <r>
      <t>Very Low-Income</t>
    </r>
    <r>
      <rPr>
        <b/>
        <vertAlign val="superscript"/>
        <sz val="10"/>
        <color theme="1"/>
        <rFont val="Arial"/>
        <family val="2"/>
      </rPr>
      <t>+</t>
    </r>
  </si>
  <si>
    <r>
      <t>Low-Income</t>
    </r>
    <r>
      <rPr>
        <b/>
        <vertAlign val="superscript"/>
        <sz val="10"/>
        <color theme="1"/>
        <rFont val="Arial"/>
        <family val="2"/>
      </rPr>
      <t>+</t>
    </r>
  </si>
  <si>
    <r>
      <t>TOTAL UNITS</t>
    </r>
    <r>
      <rPr>
        <b/>
        <vertAlign val="superscript"/>
        <sz val="10"/>
        <color theme="1"/>
        <rFont val="Arial"/>
        <family val="2"/>
      </rPr>
      <t>+</t>
    </r>
  </si>
  <si>
    <r>
      <t>The description should adequately document how each unit complies with subsection (c)(7) of Government Code Section 65583.1</t>
    </r>
    <r>
      <rPr>
        <b/>
        <vertAlign val="superscript"/>
        <sz val="10"/>
        <color theme="1"/>
        <rFont val="Arial"/>
        <family val="2"/>
      </rPr>
      <t>+</t>
    </r>
  </si>
  <si>
    <t>Trinity County - Unincorporated</t>
  </si>
  <si>
    <t>Trinity County - unincorporated</t>
  </si>
  <si>
    <t>Units Rehabilitated, Preserved and Acquired for Alternative Adequate Sites pursuant to Government Code section 65583.1(c)(2)</t>
  </si>
  <si>
    <t xml:space="preserve">This table is optional. Jurisdictions may list (for informational purposes only) units that do not count toward RHNA, but were substantially rehabilitated, acquired or preserved. To enter units in this table as progress toward RHNA, please contact HCD at APR@hcd.ca.gov. HCD will provide a password to unlock the grey fields. Units may only be credited to the table below when a jurisdiction has included a program in its housing element to rehabilitate, preserve or acquire units to accommodate a portion of its RHNA which meet the specific criteria as outlined in Government Code section 65583.1(c)(2).                          </t>
  </si>
  <si>
    <t xml:space="preserve">Proposed Units - Affordability by Household Incomes </t>
  </si>
  <si>
    <t>Total Approved Units by Project</t>
  </si>
  <si>
    <t>Total Disapproved Units by Project</t>
  </si>
  <si>
    <r>
      <t xml:space="preserve">Entitlement
</t>
    </r>
    <r>
      <rPr>
        <b/>
        <u/>
        <sz val="10"/>
        <color theme="1"/>
        <rFont val="Arial"/>
        <family val="2"/>
      </rPr>
      <t>Date Approved</t>
    </r>
    <r>
      <rPr>
        <b/>
        <sz val="10"/>
        <color theme="1"/>
        <rFont val="Arial"/>
        <family val="2"/>
      </rPr>
      <t xml:space="preserve">
</t>
    </r>
  </si>
  <si>
    <t>Very Low
Income</t>
  </si>
  <si>
    <t>Low
Income</t>
  </si>
  <si>
    <t>Moderate
Income</t>
  </si>
  <si>
    <t>This table is auto-populated once you enter your jurisdiction name and current year data. Past year information comes from previous APRs.</t>
  </si>
  <si>
    <t xml:space="preserve">For units affordable without financial assistance or deed restrictions, explain how the locality determined the units were affordable
(see instructions)
  </t>
  </si>
  <si>
    <t>Deed Restriction Type
(see instructions)</t>
  </si>
  <si>
    <r>
      <t xml:space="preserve">Unit Category
</t>
    </r>
    <r>
      <rPr>
        <sz val="10"/>
        <color theme="1"/>
        <rFont val="Arial"/>
        <family val="2"/>
      </rPr>
      <t>(SFA,SFD,2 to 4,5+,ADU,MH)</t>
    </r>
  </si>
  <si>
    <t>(CCR Title 25 §6202)</t>
  </si>
  <si>
    <t>shJurName</t>
  </si>
  <si>
    <t>shRepYear</t>
  </si>
  <si>
    <t>shFName</t>
  </si>
  <si>
    <t>shLName</t>
  </si>
  <si>
    <t>shTitle</t>
  </si>
  <si>
    <t>shEmail</t>
  </si>
  <si>
    <t>shPhone</t>
  </si>
  <si>
    <t>shAddress</t>
  </si>
  <si>
    <t>shCity</t>
  </si>
  <si>
    <t>shZip</t>
  </si>
  <si>
    <t>A_1_Prior</t>
  </si>
  <si>
    <t>A_1_Current</t>
  </si>
  <si>
    <t>A_1_Address</t>
  </si>
  <si>
    <t>A_1_Name</t>
  </si>
  <si>
    <t>A_1_ID</t>
  </si>
  <si>
    <t>A_2_Unit</t>
  </si>
  <si>
    <t>A_3_Tenure</t>
  </si>
  <si>
    <t>A_4_Date</t>
  </si>
  <si>
    <t>A_5_vLowDeed</t>
  </si>
  <si>
    <t>A_5_vLowNone</t>
  </si>
  <si>
    <t>A_5_LowDeed</t>
  </si>
  <si>
    <t>A_5_LowNone</t>
  </si>
  <si>
    <t>A_5_ModDeed</t>
  </si>
  <si>
    <t>A_5_ModNone</t>
  </si>
  <si>
    <t>A_5_Above</t>
  </si>
  <si>
    <t>A_6_Total</t>
  </si>
  <si>
    <t>A_7_Total</t>
  </si>
  <si>
    <t>A_8_Total</t>
  </si>
  <si>
    <t>A_9_Stream</t>
  </si>
  <si>
    <t>A_10_Notes</t>
  </si>
  <si>
    <t>A2_1_Prior</t>
  </si>
  <si>
    <t>A2_1_Current</t>
  </si>
  <si>
    <t>A2_1_Address</t>
  </si>
  <si>
    <t>A2_1_Name</t>
  </si>
  <si>
    <t>A2_1_ID</t>
  </si>
  <si>
    <t>A2_2_Unit</t>
  </si>
  <si>
    <t>A2_3_Tenure</t>
  </si>
  <si>
    <t>A2_4_vLowDeed</t>
  </si>
  <si>
    <t>A2_4_vLowNone</t>
  </si>
  <si>
    <t>A2_4_LowDeed</t>
  </si>
  <si>
    <t>A2_4_LowNone</t>
  </si>
  <si>
    <t>A2_4_ModDeed</t>
  </si>
  <si>
    <t>A2_4_ModNone</t>
  </si>
  <si>
    <t>A2_4_Above</t>
  </si>
  <si>
    <t>A2_5_Date</t>
  </si>
  <si>
    <t>A2_6_Units</t>
  </si>
  <si>
    <t>A2_7_vLowDeed</t>
  </si>
  <si>
    <t>A2_7_vLowNone</t>
  </si>
  <si>
    <t>A2_7_LowDeed</t>
  </si>
  <si>
    <t>A2_7_LowNone</t>
  </si>
  <si>
    <t>A2_7_ModDeed</t>
  </si>
  <si>
    <t>A2_7_ModNone</t>
  </si>
  <si>
    <t>A2_7_Above</t>
  </si>
  <si>
    <t>A2_8_Date</t>
  </si>
  <si>
    <t>A2_9_Units</t>
  </si>
  <si>
    <t>A2_10_vLowDeed</t>
  </si>
  <si>
    <t>A2_10_vLowNone</t>
  </si>
  <si>
    <t>A2_10_LowDeed</t>
  </si>
  <si>
    <t>A2_10_LowNone</t>
  </si>
  <si>
    <t>A2_10_ModDeed</t>
  </si>
  <si>
    <t>A2_10_ModNone</t>
  </si>
  <si>
    <t>A2_10_Above</t>
  </si>
  <si>
    <t>A2_10_Date</t>
  </si>
  <si>
    <t>A2_10_Units</t>
  </si>
  <si>
    <t>A2_13_xLow</t>
  </si>
  <si>
    <t>A2_14_Stream</t>
  </si>
  <si>
    <t>A2_15_Infill</t>
  </si>
  <si>
    <t>A2_16_Assist</t>
  </si>
  <si>
    <t>A2_17_Deed</t>
  </si>
  <si>
    <t>A2_18_Affordable</t>
  </si>
  <si>
    <t>A2_19_Terms</t>
  </si>
  <si>
    <t>A2_20_Units</t>
  </si>
  <si>
    <t>A2_20_Dest</t>
  </si>
  <si>
    <t>A2_20_Demo</t>
  </si>
  <si>
    <t>A2_21_Notes</t>
  </si>
  <si>
    <t>C_1_APN</t>
  </si>
  <si>
    <t>C_1_Address</t>
  </si>
  <si>
    <t>C_1_Name</t>
  </si>
  <si>
    <t>C_1_ID</t>
  </si>
  <si>
    <t>C_2_Date</t>
  </si>
  <si>
    <t>C_3_Vlow</t>
  </si>
  <si>
    <t>C_3_Low</t>
  </si>
  <si>
    <t>C_3_Mod</t>
  </si>
  <si>
    <t>C_3_Above</t>
  </si>
  <si>
    <t>C_4_Short</t>
  </si>
  <si>
    <t>C_5_Parcel</t>
  </si>
  <si>
    <t>C_6_Plan</t>
  </si>
  <si>
    <t>C_7_Zone</t>
  </si>
  <si>
    <t>C_8_Min</t>
  </si>
  <si>
    <t>C_8_Max</t>
  </si>
  <si>
    <t>C_9_Cap</t>
  </si>
  <si>
    <t>C_10_Vacancy</t>
  </si>
  <si>
    <t>C_11_Uses</t>
  </si>
  <si>
    <t>D_1_Name</t>
  </si>
  <si>
    <t>D_2_Objective</t>
  </si>
  <si>
    <t>D_3_Time</t>
  </si>
  <si>
    <t>D_4_Status</t>
  </si>
  <si>
    <t>D_1_General</t>
  </si>
  <si>
    <t>E_1_APN</t>
  </si>
  <si>
    <t>E_1_Address</t>
  </si>
  <si>
    <t>E_1_Name</t>
  </si>
  <si>
    <t>E_1_ID</t>
  </si>
  <si>
    <t>E_2_Vlow</t>
  </si>
  <si>
    <t>E_2_Low</t>
  </si>
  <si>
    <t>E_2_Mod</t>
  </si>
  <si>
    <t>E_2_Above</t>
  </si>
  <si>
    <t>E_3_Description</t>
  </si>
  <si>
    <t>E_4_Date</t>
  </si>
  <si>
    <t>F_Table_Activity</t>
  </si>
  <si>
    <t>F_Table_xLow</t>
  </si>
  <si>
    <t>F_Table_Vlow</t>
  </si>
  <si>
    <t>F_Table_Low</t>
  </si>
  <si>
    <t>F_Table_Units</t>
  </si>
  <si>
    <t>F_Table_Totals</t>
  </si>
  <si>
    <t>F_Table_xLowNo</t>
  </si>
  <si>
    <t>F_Table_VlowNo</t>
  </si>
  <si>
    <t>F_Table_LowNo</t>
  </si>
  <si>
    <t>F_Table_TotalsNo</t>
  </si>
  <si>
    <t>F_Table_Desription</t>
  </si>
  <si>
    <t>F_Table_RA</t>
  </si>
  <si>
    <t>F_Table_Preservation</t>
  </si>
  <si>
    <t>F_Table_Acquisition</t>
  </si>
  <si>
    <t>sumSubmitted</t>
  </si>
  <si>
    <t>sumReceived</t>
  </si>
  <si>
    <t>sumApproved</t>
  </si>
  <si>
    <t>sumDisapproved</t>
  </si>
  <si>
    <t>sumStream</t>
  </si>
  <si>
    <t>sumStreamApproved</t>
  </si>
  <si>
    <t>sumDevApproved</t>
  </si>
  <si>
    <t>sumStreamUnits</t>
  </si>
  <si>
    <t>sum_Table_Vlow</t>
  </si>
  <si>
    <t>sum_Table_Low</t>
  </si>
  <si>
    <t>sum_Table_Mod</t>
  </si>
  <si>
    <t>sum_Table_Above</t>
  </si>
  <si>
    <t>sum_Table_Total</t>
  </si>
  <si>
    <t>sum_Table_Rental</t>
  </si>
  <si>
    <t>sum_Table_Owner</t>
  </si>
  <si>
    <t>sum_vLow_Deed</t>
  </si>
  <si>
    <t>sum_vLow_None</t>
  </si>
  <si>
    <t>sum_low_Deed</t>
  </si>
  <si>
    <t>sum_low_None</t>
  </si>
  <si>
    <t>sum_Mod_Deed</t>
  </si>
  <si>
    <t>sum_mod_None</t>
  </si>
  <si>
    <t>sum_Above</t>
  </si>
  <si>
    <t>sum_Total</t>
  </si>
  <si>
    <t>B_Table_Vlow_Deed</t>
  </si>
  <si>
    <t>B_Table_Vlow_None</t>
  </si>
  <si>
    <t>B_Table_Low_Deed</t>
  </si>
  <si>
    <t>B_Table_Low_None</t>
  </si>
  <si>
    <t>B_Table_Mod_Deed</t>
  </si>
  <si>
    <t>B_Table_Mod_None</t>
  </si>
  <si>
    <t>B_Table_Above</t>
  </si>
  <si>
    <t>B_Table_RHNA</t>
  </si>
  <si>
    <t>B_Table_Units</t>
  </si>
  <si>
    <t>B_Table_Level</t>
  </si>
  <si>
    <t>B_Table_Dlevel</t>
  </si>
  <si>
    <t>B_Table_1_Allocation</t>
  </si>
  <si>
    <t>B_Table_2_Y1</t>
  </si>
  <si>
    <t>B_Table_2_Y2</t>
  </si>
  <si>
    <t>B_Table_2_Y3</t>
  </si>
  <si>
    <t>B_Table_2_Y4</t>
  </si>
  <si>
    <t>B_Table_2_Y5</t>
  </si>
  <si>
    <t>B_Table_2_Y6</t>
  </si>
  <si>
    <t>B_Table_2_Y7</t>
  </si>
  <si>
    <t>B_Table_2_Y8</t>
  </si>
  <si>
    <t>B_Table_2_Y9</t>
  </si>
  <si>
    <t>B_Table_3_Total</t>
  </si>
  <si>
    <t>B_Table_4_Remain</t>
  </si>
  <si>
    <t>Carmel-By-The-Sea</t>
  </si>
  <si>
    <t/>
  </si>
  <si>
    <t>VLI DR</t>
  </si>
  <si>
    <t>VLI NDR</t>
  </si>
  <si>
    <t>LI DR</t>
  </si>
  <si>
    <t>LI NDR</t>
  </si>
  <si>
    <t>MOD DR</t>
  </si>
  <si>
    <t>MOD NDR</t>
  </si>
  <si>
    <t>ABOVE MOD</t>
  </si>
  <si>
    <t>MACROS ON</t>
  </si>
  <si>
    <t>Wish list</t>
  </si>
  <si>
    <t>Edits to summary tab</t>
  </si>
  <si>
    <t>More helpful hints</t>
  </si>
  <si>
    <t>A way to clear formatting when running though validator a second time</t>
  </si>
  <si>
    <t>Why are the rows not summing correctly?</t>
  </si>
  <si>
    <t>Frequently Asked Questions</t>
  </si>
  <si>
    <t>How do I delete rows?</t>
  </si>
  <si>
    <t xml:space="preserve">            DEPARTMENT OF HOUSING AND COMMUNITY DEVELOPMENT</t>
  </si>
  <si>
    <t xml:space="preserve">HOUSING ELEMENT ANNUAL PROGRESS </t>
  </si>
  <si>
    <t>REPORT (APR) INSTRUCTIONS</t>
  </si>
  <si>
    <t>INTRODUCTION</t>
  </si>
  <si>
    <t>How to submit the Housing Element Annual Progress Report (APR)</t>
  </si>
  <si>
    <t>The APR must be submitted to the Department of Housing and Community Development (HCD) and the Governor’s Office of Planning and Research (OPR) on or before April 1 of each year using the forms and tables specified by HCD.  The APR provides information for the previous calendar year and must be submitted separately to both HCD and OPR (Gov. Code, § 65400.). There are two methods available for submitting APRs:</t>
  </si>
  <si>
    <t>NOTE: When submitting successor entity reporting data as required pursuant to California Health and Safety Code 34176.1, the data must be identified as an addendum to the APR and emailed to APR@hcd.ca.gov concurrently with the APR submittal. When using the online system, this report should be sent separately to the APR email box to satisfy the Government Code section 65400 reporting requirement.</t>
  </si>
  <si>
    <t>TABLE OF CONTENTS</t>
  </si>
  <si>
    <t>DEFINITIONS</t>
  </si>
  <si>
    <t>FORM INSTRUCTIONS</t>
  </si>
  <si>
    <t>GENERAL INFORMATION</t>
  </si>
  <si>
    <t>START HERE</t>
  </si>
  <si>
    <t>TABLE A Housing Development Applications Submitted</t>
  </si>
  <si>
    <t>TABLE A2 Annual Building Activity Report Summary - New Construction, Entitled,     Permits and Completed Units</t>
  </si>
  <si>
    <t>TABLE B Regional Housing Needs Allocation Progress – Permitted Units Issued By Affordability</t>
  </si>
  <si>
    <t>TABLE C Sites Identified or Rezoned to Accommodate Shortfall Housing Need</t>
  </si>
  <si>
    <t>TABLE D Program Implementation Status pursuant to Government Code section 65583</t>
  </si>
  <si>
    <t>TABLE E Commercial Development Bonus Approved pursuant to Government Code section 65915.7</t>
  </si>
  <si>
    <t>TABLE F Units Rehabilitated, Preserved and Acquired for Alternative Adequate Sites pursuant to Government Code section 65583.1, subdivision (c)(2)</t>
  </si>
  <si>
    <t>Note: Accessory dwelling units (ADU) and junior accessory dwelling units (JADU) pursuant to Government Code sections 65852.2 and 65852.22 meet the definition above.</t>
  </si>
  <si>
    <t>Fields in gray auto-populate. No data entry is needed.</t>
  </si>
  <si>
    <t>Some of the cells are locked to ensure data can be automatically uploaded to the online system.</t>
  </si>
  <si>
    <t>Tables A and A2 of the worksheet are currently configured to accept up to 1,000 lines of data. Insert rows if needed.</t>
  </si>
  <si>
    <t>Enter general contact and report information in the “Start Here” tab.</t>
  </si>
  <si>
    <t>It is important to start with this worksheet because the answers entered will affect how information is displayed (e.g. permit numbers from prior years are pre-populated when jurisdiction’s name is entered).</t>
  </si>
  <si>
    <t>Information to enter includes:</t>
  </si>
  <si>
    <t>To verify income levels, refer to the income limit charts on HCD’s website at http://www.hcd.ca.gov/grants-funding/income-limits/state-and-federal-income-limits.shtml                (see section for Official State Income Limits).</t>
  </si>
  <si>
    <t>Fields 1 through 15 Housing Development Information</t>
  </si>
  <si>
    <t>Please note: Group quarters facilities, such dormitories, bunkhouses, and barracks cannot be counted as housing units, but student housing that is set up as separate living quarters per the census definition can be counted. This type of student housing must be counted per unit, and not on a bedroom or per person basis.</t>
  </si>
  <si>
    <t>Fields 1 through 3 – Project Identifier and Unit Types</t>
  </si>
  <si>
    <t>Fields 4 through 6 – Completed Entitlement</t>
  </si>
  <si>
    <t>Fields 7 through 9 – Building Permit</t>
  </si>
  <si>
    <t>Fields 10 through 12 – Certificates of Occupancy</t>
  </si>
  <si>
    <t>Fields 16 and 17 Housing with Financial Assistance and/or Deed Restrictions</t>
  </si>
  <si>
    <t xml:space="preserve">Table B is a summary of prior permitting activity in the current planning cycle, including permitting activity for the calendar year being reported. To assist jurisdictions in completing this form, HCD has pre-filled permit data as reported to HCD on prior APRs. Past unit information will auto-populate when the jurisdiction’s name in the general information section of the “Start Here” tab is entered. Current year permitted units will auto-populate from data reported in table A2. If permit activity for current year is inaccurate, jurisdictions should make adjustments on field number 7, Affordability by Household Income – Building Permits in table A2. </t>
  </si>
  <si>
    <t xml:space="preserve">Table B reports the number of units for which permits were issued to demonstrate progress in meeting the jurisdiction’s share of regional housing need for the planning period. </t>
  </si>
  <si>
    <t>For your information, the following list includes the statutory requirements for housing element programs:</t>
  </si>
  <si>
    <t>Please note: Jurisdictions may add additional rows in Table D to include all Housing Element programs, or to provide clarification or information relevant to demonstrating progress towards meeting RHNA objectives.</t>
  </si>
  <si>
    <t>Government Code section 65915.7 states: </t>
  </si>
  <si>
    <t>If the jurisdiction has approved any commercial development bonuses during the reporting year, enter the following information:</t>
  </si>
  <si>
    <t>Units that Count Toward RHNA: To enter units in this table as progress toward RHNA, please contact HCD at APR@hcd.ca.gov. HCD will provide a password to unlock the grey fields.</t>
  </si>
  <si>
    <t xml:space="preserve">In order to count units reported in this table as progress towards RHNA, the jurisdiction will need to provide information (detailed below) to demonstrate that the units meet the standards set forth in Government Code section 65583.1, subdivision (c)(2).  </t>
  </si>
  <si>
    <t>If HCD agrees that the units meet the standards set forth in Government Code section 65583.1, subdivision (c)(1) these units may credit up to 25 percent of the jurisdiction’s adequate sites requirement per income category.</t>
  </si>
  <si>
    <t>For the jurisdiction to count units in Table F, the jurisdiction must have included a program in its housing element to rehabilitate, preserve or acquire units to accommodate a portion of its RHNA which meet the specific criteria as outlined in Government Code section 65583.1, subdivision (c)(2). These program requirements are summarized on the Alternative Adequate Sites Checklist.</t>
  </si>
  <si>
    <r>
      <t xml:space="preserve">1. </t>
    </r>
    <r>
      <rPr>
        <u/>
        <sz val="11"/>
        <color theme="1"/>
        <rFont val="Calibri"/>
        <family val="2"/>
        <scheme val="minor"/>
      </rPr>
      <t>Online Annual Progress Reporting System</t>
    </r>
    <r>
      <rPr>
        <sz val="11"/>
        <color theme="1"/>
        <rFont val="Calibri"/>
        <family val="2"/>
        <scheme val="minor"/>
      </rPr>
      <t xml:space="preserve"> - This allows jurisdictions to upload directly into HCD’s database, limiting the risk of errors. To use the online system, email</t>
    </r>
    <r>
      <rPr>
        <sz val="12"/>
        <color theme="1"/>
        <rFont val="Arial"/>
        <family val="2"/>
      </rPr>
      <t xml:space="preserve"> </t>
    </r>
    <r>
      <rPr>
        <sz val="11"/>
        <color theme="1"/>
        <rFont val="Calibri"/>
        <family val="2"/>
        <scheme val="minor"/>
      </rPr>
      <t xml:space="preserve">APR@hcd.ca.gov, and request login information for your jurisdiction. </t>
    </r>
    <r>
      <rPr>
        <i/>
        <sz val="11"/>
        <color theme="1"/>
        <rFont val="Calibri"/>
        <family val="2"/>
        <scheme val="minor"/>
      </rPr>
      <t>Please note: Using the online system only provides the information to HCD.  The APR must still be submitted to OPR. Their email address is opr.apr@opr.ca.gov.</t>
    </r>
  </si>
  <si>
    <r>
      <t>1.</t>
    </r>
    <r>
      <rPr>
        <sz val="7"/>
        <color theme="1"/>
        <rFont val="Times New Roman"/>
        <family val="1"/>
      </rPr>
      <t xml:space="preserve">                  </t>
    </r>
    <r>
      <rPr>
        <sz val="11"/>
        <color theme="1"/>
        <rFont val="Calibri"/>
        <family val="2"/>
        <scheme val="minor"/>
      </rPr>
      <t>“Above moderate income” means households earning more than 120 percent of area median income.</t>
    </r>
  </si>
  <si>
    <r>
      <t>2.</t>
    </r>
    <r>
      <rPr>
        <sz val="7"/>
        <color theme="1"/>
        <rFont val="Times New Roman"/>
        <family val="1"/>
      </rPr>
      <t xml:space="preserve">                  </t>
    </r>
    <r>
      <rPr>
        <sz val="11"/>
        <color theme="1"/>
        <rFont val="Calibri"/>
        <family val="2"/>
        <scheme val="minor"/>
      </rPr>
      <t>“Annual Progress Report (APR)” means the housing element annual progress report required by Government Code section 65400 and due to HCD by April 1 of each year reporting on the prior calendar year’s activities.</t>
    </r>
  </si>
  <si>
    <r>
      <t>3.</t>
    </r>
    <r>
      <rPr>
        <sz val="7"/>
        <color theme="1"/>
        <rFont val="Times New Roman"/>
        <family val="1"/>
      </rPr>
      <t xml:space="preserve">                  </t>
    </r>
    <r>
      <rPr>
        <sz val="11"/>
        <color theme="1"/>
        <rFont val="Calibri"/>
        <family val="2"/>
        <scheme val="minor"/>
      </rPr>
      <t>“Application submitted” means an application submittal that has been determined complete by the jurisdiction.</t>
    </r>
  </si>
  <si>
    <r>
      <t>5.</t>
    </r>
    <r>
      <rPr>
        <sz val="7"/>
        <color theme="1"/>
        <rFont val="Times New Roman"/>
        <family val="1"/>
      </rPr>
      <t xml:space="preserve">                  </t>
    </r>
    <r>
      <rPr>
        <sz val="11"/>
        <color theme="1"/>
        <rFont val="Calibri"/>
        <family val="2"/>
        <scheme val="minor"/>
      </rPr>
      <t>“Certificate of occupancy date” is the date(s) the certificate(s) of occupancy, or other evidence of readiness for occupancy (e.g., final inspection, notice of completion), was/were issued.</t>
    </r>
  </si>
  <si>
    <r>
      <t>6.</t>
    </r>
    <r>
      <rPr>
        <sz val="7"/>
        <color theme="1"/>
        <rFont val="Times New Roman"/>
        <family val="1"/>
      </rPr>
      <t xml:space="preserve">                  </t>
    </r>
    <r>
      <rPr>
        <sz val="11"/>
        <color theme="1"/>
        <rFont val="Calibri"/>
        <family val="2"/>
        <scheme val="minor"/>
      </rPr>
      <t>“Committed Assistance” is when a local government has entered into a legally enforceable agreement within a specific timeframe spanning from the beginning of the RHNA projection period through the end of the second year of the housing element planning period, obligating funds for affordable units available for occupancy within two years of the agreement.</t>
    </r>
  </si>
  <si>
    <r>
      <t>7.</t>
    </r>
    <r>
      <rPr>
        <sz val="7"/>
        <color theme="1"/>
        <rFont val="Times New Roman"/>
        <family val="1"/>
      </rPr>
      <t xml:space="preserve">                  </t>
    </r>
    <r>
      <rPr>
        <sz val="11"/>
        <color theme="1"/>
        <rFont val="Calibri"/>
        <family val="2"/>
        <scheme val="minor"/>
      </rPr>
      <t>“Completed Entitlement” means a housing development or project which has received all the required land use approvals or entitlements necessary for the issuance of a building permit. This means that there is no additional action required to be eligible to apply and obtain a building permit.</t>
    </r>
  </si>
  <si>
    <r>
      <t>8.</t>
    </r>
    <r>
      <rPr>
        <sz val="7"/>
        <color theme="1"/>
        <rFont val="Times New Roman"/>
        <family val="1"/>
      </rPr>
      <t xml:space="preserve">                  </t>
    </r>
    <r>
      <rPr>
        <sz val="11"/>
        <color theme="1"/>
        <rFont val="Calibri"/>
        <family val="2"/>
        <scheme val="minor"/>
      </rPr>
      <t>“Density Bonus” as defined in Government Code section 65915.</t>
    </r>
  </si>
  <si>
    <r>
      <t>9.</t>
    </r>
    <r>
      <rPr>
        <sz val="7"/>
        <color theme="1"/>
        <rFont val="Times New Roman"/>
        <family val="1"/>
      </rPr>
      <t xml:space="preserve">                  </t>
    </r>
    <r>
      <rPr>
        <sz val="11"/>
        <color theme="1"/>
        <rFont val="Calibri"/>
        <family val="2"/>
        <scheme val="minor"/>
      </rPr>
      <t>“Extremely low-income” means a household earning less than 30 percent of area median income pursuant to Health and Safety Code, section 50105.</t>
    </r>
  </si>
  <si>
    <r>
      <t>10.</t>
    </r>
    <r>
      <rPr>
        <sz val="7"/>
        <color theme="1"/>
        <rFont val="Times New Roman"/>
        <family val="1"/>
      </rPr>
      <t xml:space="preserve">              </t>
    </r>
    <r>
      <rPr>
        <sz val="11"/>
        <color theme="1"/>
        <rFont val="Calibri"/>
        <family val="2"/>
        <scheme val="minor"/>
      </rPr>
      <t>“Infill housing unit” is defined as being a unit located within an urbanized area or within an urban cluster on a site that has been previously developed for urban uses, or a vacant site where the properties adjoining at least two sides of the project site are, or previously have been, developed for urban uses. For the purposes of this definition, an urbanized area or an urban cluster is as defined by the United States Census Bureau.</t>
    </r>
  </si>
  <si>
    <r>
      <t>11.</t>
    </r>
    <r>
      <rPr>
        <sz val="7"/>
        <color theme="1"/>
        <rFont val="Times New Roman"/>
        <family val="1"/>
      </rPr>
      <t xml:space="preserve">              </t>
    </r>
    <r>
      <rPr>
        <sz val="11"/>
        <color theme="1"/>
        <rFont val="Calibri"/>
        <family val="2"/>
        <scheme val="minor"/>
      </rPr>
      <t>“Locality” or “local government” means a city, including a charter city, a county, including a charter county, or a city and county, including a charter city and county.</t>
    </r>
  </si>
  <si>
    <r>
      <t>12.</t>
    </r>
    <r>
      <rPr>
        <sz val="7"/>
        <color theme="1"/>
        <rFont val="Times New Roman"/>
        <family val="1"/>
      </rPr>
      <t xml:space="preserve">              </t>
    </r>
    <r>
      <rPr>
        <sz val="11"/>
        <color theme="1"/>
        <rFont val="Calibri"/>
        <family val="2"/>
        <scheme val="minor"/>
      </rPr>
      <t>“Lower-income or Low-Income” means a household earning less than 80 percent of area median income pursuant to Health and Safety Code, section 50079.5.</t>
    </r>
  </si>
  <si>
    <r>
      <t>13.</t>
    </r>
    <r>
      <rPr>
        <sz val="7"/>
        <color theme="1"/>
        <rFont val="Times New Roman"/>
        <family val="1"/>
      </rPr>
      <t xml:space="preserve">              </t>
    </r>
    <r>
      <rPr>
        <sz val="11"/>
        <color theme="1"/>
        <rFont val="Calibri"/>
        <family val="2"/>
        <scheme val="minor"/>
      </rPr>
      <t>“Moderate income” means households whose income does not exceed 120 percent of area median income pursuant to Health and Safety Code, section 50093.</t>
    </r>
  </si>
  <si>
    <r>
      <t>14.</t>
    </r>
    <r>
      <rPr>
        <sz val="7"/>
        <color theme="1"/>
        <rFont val="Times New Roman"/>
        <family val="1"/>
      </rPr>
      <t xml:space="preserve">              </t>
    </r>
    <r>
      <rPr>
        <sz val="11"/>
        <color theme="1"/>
        <rFont val="Calibri"/>
        <family val="2"/>
        <scheme val="minor"/>
      </rPr>
      <t>“Permitted units” mean units for which building permits for new housing construction have been issued by the local government during the reporting calendar year. For this purpose, “new housing unit” means housing units as defined by the Department of Finance for inclusion in the Department of Finance’s annual “E-5 City/County Population and Housing Estimates” report, which is the same as the Census definition of a housing unit.</t>
    </r>
  </si>
  <si>
    <r>
      <t>15.</t>
    </r>
    <r>
      <rPr>
        <sz val="7"/>
        <color theme="1"/>
        <rFont val="Times New Roman"/>
        <family val="1"/>
      </rPr>
      <t xml:space="preserve">              </t>
    </r>
    <r>
      <rPr>
        <sz val="11"/>
        <color theme="1"/>
        <rFont val="Calibri"/>
        <family val="2"/>
        <scheme val="minor"/>
      </rPr>
      <t>“Production report” or “Annual Progress Report (APR)” means the information reported pursuant to subparagraph (D) of paragraph (2) of subdivision (a) of Section 65400 of Government Code.</t>
    </r>
  </si>
  <si>
    <r>
      <t>16.</t>
    </r>
    <r>
      <rPr>
        <sz val="7"/>
        <color theme="1"/>
        <rFont val="Times New Roman"/>
        <family val="1"/>
      </rPr>
      <t xml:space="preserve">              </t>
    </r>
    <r>
      <rPr>
        <sz val="11"/>
        <color theme="1"/>
        <rFont val="Calibri"/>
        <family val="2"/>
        <scheme val="minor"/>
      </rPr>
      <t>“Project” or “Development” refers to a housing related activity where new construction of a unit(s) is proposed or has had a building permit and/or certificate of occupancy issued during the reporting calendar year. This may include single family, mixed use, multifamily, accessory dwelling unit, or any other developments where housing units, as defined by the U.S. Census Bureau and the California Department of Finance, are a component of the project.</t>
    </r>
  </si>
  <si>
    <r>
      <t>17.</t>
    </r>
    <r>
      <rPr>
        <sz val="7"/>
        <color theme="1"/>
        <rFont val="Times New Roman"/>
        <family val="1"/>
      </rPr>
      <t xml:space="preserve">              </t>
    </r>
    <r>
      <rPr>
        <sz val="11"/>
        <color theme="1"/>
        <rFont val="Calibri"/>
        <family val="2"/>
        <scheme val="minor"/>
      </rPr>
      <t>“Realistic Capacity” means an estimate of the number of units that can be accommodated on each site in the inventory. The estimate must include adjustments to reflect land use controls and site improvement requirements but may rely on established minimum density standards.</t>
    </r>
  </si>
  <si>
    <r>
      <t>18.</t>
    </r>
    <r>
      <rPr>
        <sz val="7"/>
        <color theme="1"/>
        <rFont val="Times New Roman"/>
        <family val="1"/>
      </rPr>
      <t xml:space="preserve">              </t>
    </r>
    <r>
      <rPr>
        <sz val="11"/>
        <color theme="1"/>
        <rFont val="Calibri"/>
        <family val="2"/>
        <scheme val="minor"/>
      </rPr>
      <t xml:space="preserve">“Reporting period” means the prior calendar year’s activities for the housing element annual progress report required by Government Code section 65400 and due to HCD by April 1 of each year and utilized to create the determination for which locality is subject to the Streamlined Ministerial Approval (SB35 Streamlining) Provisions.  </t>
    </r>
  </si>
  <si>
    <r>
      <t>19.</t>
    </r>
    <r>
      <rPr>
        <sz val="7"/>
        <color theme="1"/>
        <rFont val="Times New Roman"/>
        <family val="1"/>
      </rPr>
      <t xml:space="preserve">              </t>
    </r>
    <r>
      <rPr>
        <sz val="11"/>
        <color theme="1"/>
        <rFont val="Calibri"/>
        <family val="2"/>
        <scheme val="minor"/>
      </rPr>
      <t>“RHNA” means the local government’s share of the regional housing need allocation pursuant to Government Code section 65584 et seq.</t>
    </r>
  </si>
  <si>
    <r>
      <t>20.</t>
    </r>
    <r>
      <rPr>
        <sz val="7"/>
        <color theme="1"/>
        <rFont val="Times New Roman"/>
        <family val="1"/>
      </rPr>
      <t xml:space="preserve">              </t>
    </r>
    <r>
      <rPr>
        <sz val="11"/>
        <color theme="1"/>
        <rFont val="Calibri"/>
        <family val="2"/>
        <scheme val="minor"/>
      </rPr>
      <t>Unit Category: type of units that are classified under the following categories:</t>
    </r>
  </si>
  <si>
    <r>
      <t>·</t>
    </r>
    <r>
      <rPr>
        <sz val="7"/>
        <color theme="1"/>
        <rFont val="Times New Roman"/>
        <family val="1"/>
      </rPr>
      <t xml:space="preserve">         </t>
    </r>
    <r>
      <rPr>
        <b/>
        <sz val="11"/>
        <color theme="1"/>
        <rFont val="Calibri"/>
        <family val="2"/>
        <scheme val="minor"/>
      </rPr>
      <t xml:space="preserve">Accessory Dwelling Unit (ADU) - </t>
    </r>
    <r>
      <rPr>
        <sz val="11"/>
        <color theme="1"/>
        <rFont val="Calibri"/>
        <family val="2"/>
        <scheme val="minor"/>
      </rPr>
      <t>means a unit that is attached, detached or located within the living area of the existing dwelling or residential dwelling unit which provides complete independent living facilities for one or more persons. It shall include permanent provisions for living, sleeping, eating, cooking, and sanitation on the same parcel on which the single-family dwelling is situated pursuant to Government Code section 65852.2. An ADU also includes the following: an efficiency unit, as defined in Section 17958.1 of the Health and Safety Code or a manufactured home, as defined in Section 18007 of the Health and Safety Code.</t>
    </r>
  </si>
  <si>
    <r>
      <t>·</t>
    </r>
    <r>
      <rPr>
        <sz val="7"/>
        <color theme="1"/>
        <rFont val="Times New Roman"/>
        <family val="1"/>
      </rPr>
      <t xml:space="preserve">         </t>
    </r>
    <r>
      <rPr>
        <b/>
        <sz val="11"/>
        <color theme="1"/>
        <rFont val="Calibri"/>
        <family val="2"/>
        <scheme val="minor"/>
      </rPr>
      <t>Mobile Home Unit/Manufactured Home</t>
    </r>
    <r>
      <rPr>
        <sz val="11"/>
        <color theme="1"/>
        <rFont val="Calibri"/>
        <family val="2"/>
        <scheme val="minor"/>
      </rPr>
      <t xml:space="preserve"> – a one-unit structure that was originally constructed to be towed on its own chassis. </t>
    </r>
    <r>
      <rPr>
        <i/>
        <u/>
        <sz val="11"/>
        <color theme="1"/>
        <rFont val="Calibri"/>
        <family val="2"/>
        <scheme val="minor"/>
      </rPr>
      <t>Please note:</t>
    </r>
    <r>
      <rPr>
        <i/>
        <sz val="11"/>
        <color theme="1"/>
        <rFont val="Calibri"/>
        <family val="2"/>
        <scheme val="minor"/>
      </rPr>
      <t xml:space="preserve"> Spaces in a mobile home park can be counted towards RHNA, if the spaces counted are new hook-ups/spaces rather than new mobile home park residents moving onto existing lots. </t>
    </r>
  </si>
  <si>
    <r>
      <t>21.</t>
    </r>
    <r>
      <rPr>
        <sz val="7"/>
        <color theme="1"/>
        <rFont val="Times New Roman"/>
        <family val="1"/>
      </rPr>
      <t xml:space="preserve">              </t>
    </r>
    <r>
      <rPr>
        <sz val="11"/>
        <color theme="1"/>
        <rFont val="Calibri"/>
        <family val="2"/>
        <scheme val="minor"/>
      </rPr>
      <t>“Very low-income” means households earning less than 50 percent of area median income pursuant to Health and Safety Code, section 50105.</t>
    </r>
  </si>
  <si>
    <r>
      <t>·</t>
    </r>
    <r>
      <rPr>
        <sz val="7"/>
        <color theme="1"/>
        <rFont val="Times New Roman"/>
        <family val="1"/>
      </rPr>
      <t xml:space="preserve">         </t>
    </r>
    <r>
      <rPr>
        <sz val="11"/>
        <color theme="1"/>
        <rFont val="Calibri"/>
        <family val="2"/>
        <scheme val="minor"/>
      </rPr>
      <t>City or County name</t>
    </r>
  </si>
  <si>
    <r>
      <t>·</t>
    </r>
    <r>
      <rPr>
        <sz val="7"/>
        <color theme="1"/>
        <rFont val="Times New Roman"/>
        <family val="1"/>
      </rPr>
      <t xml:space="preserve">         </t>
    </r>
    <r>
      <rPr>
        <sz val="11"/>
        <color theme="1"/>
        <rFont val="Calibri"/>
        <family val="2"/>
        <scheme val="minor"/>
      </rPr>
      <t>Contact person</t>
    </r>
  </si>
  <si>
    <r>
      <t>·</t>
    </r>
    <r>
      <rPr>
        <sz val="7"/>
        <color theme="1"/>
        <rFont val="Times New Roman"/>
        <family val="1"/>
      </rPr>
      <t xml:space="preserve">         </t>
    </r>
    <r>
      <rPr>
        <sz val="11"/>
        <color theme="1"/>
        <rFont val="Calibri"/>
        <family val="2"/>
        <scheme val="minor"/>
      </rPr>
      <t>Title</t>
    </r>
  </si>
  <si>
    <r>
      <t>·</t>
    </r>
    <r>
      <rPr>
        <sz val="7"/>
        <color theme="1"/>
        <rFont val="Times New Roman"/>
        <family val="1"/>
      </rPr>
      <t xml:space="preserve">         </t>
    </r>
    <r>
      <rPr>
        <sz val="11"/>
        <color theme="1"/>
        <rFont val="Calibri"/>
        <family val="2"/>
        <scheme val="minor"/>
      </rPr>
      <t>Email</t>
    </r>
  </si>
  <si>
    <r>
      <t>·</t>
    </r>
    <r>
      <rPr>
        <sz val="7"/>
        <color theme="1"/>
        <rFont val="Times New Roman"/>
        <family val="1"/>
      </rPr>
      <t xml:space="preserve">         </t>
    </r>
    <r>
      <rPr>
        <sz val="11"/>
        <color theme="1"/>
        <rFont val="Calibri"/>
        <family val="2"/>
        <scheme val="minor"/>
      </rPr>
      <t>Phone</t>
    </r>
  </si>
  <si>
    <r>
      <t>·</t>
    </r>
    <r>
      <rPr>
        <sz val="7"/>
        <color theme="1"/>
        <rFont val="Times New Roman"/>
        <family val="1"/>
      </rPr>
      <t xml:space="preserve">         </t>
    </r>
    <r>
      <rPr>
        <sz val="11"/>
        <color theme="1"/>
        <rFont val="Calibri"/>
        <family val="2"/>
        <scheme val="minor"/>
      </rPr>
      <t>Mailing address</t>
    </r>
  </si>
  <si>
    <r>
      <t>Project Identifier:</t>
    </r>
    <r>
      <rPr>
        <sz val="11"/>
        <color theme="1"/>
        <rFont val="Calibri"/>
        <family val="2"/>
        <scheme val="minor"/>
      </rPr>
      <t xml:space="preserve">  Include the Current Assessor Parcel Number (APN) and street address. The Prior APN, Project Name and Local Jurisdiction Tracking ID are optional.</t>
    </r>
  </si>
  <si>
    <r>
      <t>·</t>
    </r>
    <r>
      <rPr>
        <sz val="7"/>
        <color theme="1"/>
        <rFont val="Times New Roman"/>
        <family val="1"/>
      </rPr>
      <t xml:space="preserve">         </t>
    </r>
    <r>
      <rPr>
        <sz val="11"/>
        <color theme="1"/>
        <rFont val="Calibri"/>
        <family val="2"/>
        <scheme val="minor"/>
      </rPr>
      <t>Street Address – Enter the number and name of street.</t>
    </r>
  </si>
  <si>
    <r>
      <t>·</t>
    </r>
    <r>
      <rPr>
        <sz val="7"/>
        <color theme="1"/>
        <rFont val="Times New Roman"/>
        <family val="1"/>
      </rPr>
      <t xml:space="preserve">         </t>
    </r>
    <r>
      <rPr>
        <sz val="11"/>
        <color theme="1"/>
        <rFont val="Calibri"/>
        <family val="2"/>
        <scheme val="minor"/>
      </rPr>
      <t>Project Name – Enter the project name, if available (optional field).</t>
    </r>
  </si>
  <si>
    <r>
      <t>·</t>
    </r>
    <r>
      <rPr>
        <sz val="7"/>
        <color theme="1"/>
        <rFont val="Times New Roman"/>
        <family val="1"/>
      </rPr>
      <t xml:space="preserve">         </t>
    </r>
    <r>
      <rPr>
        <sz val="11"/>
        <color theme="1"/>
        <rFont val="Calibri"/>
        <family val="2"/>
        <scheme val="minor"/>
      </rPr>
      <t>Local Jurisdiction Tracking ID – This may be the permit number or other identifier (optional field).</t>
    </r>
  </si>
  <si>
    <r>
      <t>2. Unit Types:</t>
    </r>
    <r>
      <rPr>
        <sz val="11"/>
        <color theme="1"/>
        <rFont val="Calibri"/>
        <family val="2"/>
        <scheme val="minor"/>
      </rPr>
      <t xml:space="preserve"> Each development should be categorized by one of the following codes. Refer to “Unit Category” in the Definitions section for additional descriptions. Use the drop-down menu to select one of the following options:</t>
    </r>
  </si>
  <si>
    <r>
      <t>·</t>
    </r>
    <r>
      <rPr>
        <sz val="7"/>
        <color theme="1"/>
        <rFont val="Times New Roman"/>
        <family val="1"/>
      </rPr>
      <t xml:space="preserve">         </t>
    </r>
    <r>
      <rPr>
        <sz val="11"/>
        <color theme="1"/>
        <rFont val="Calibri"/>
        <family val="2"/>
        <scheme val="minor"/>
      </rPr>
      <t>SFA (single-family attached unit)</t>
    </r>
  </si>
  <si>
    <r>
      <t>·</t>
    </r>
    <r>
      <rPr>
        <sz val="7"/>
        <color theme="1"/>
        <rFont val="Times New Roman"/>
        <family val="1"/>
      </rPr>
      <t xml:space="preserve">         </t>
    </r>
    <r>
      <rPr>
        <sz val="11"/>
        <color theme="1"/>
        <rFont val="Calibri"/>
        <family val="2"/>
        <scheme val="minor"/>
      </rPr>
      <t>SFD (single-family detached unit)</t>
    </r>
  </si>
  <si>
    <r>
      <t>·</t>
    </r>
    <r>
      <rPr>
        <sz val="7"/>
        <color theme="1"/>
        <rFont val="Times New Roman"/>
        <family val="1"/>
      </rPr>
      <t xml:space="preserve">         </t>
    </r>
    <r>
      <rPr>
        <sz val="11"/>
        <color theme="1"/>
        <rFont val="Calibri"/>
        <family val="2"/>
        <scheme val="minor"/>
      </rPr>
      <t>2-4 (two- to four-unit structures)</t>
    </r>
  </si>
  <si>
    <r>
      <t>·</t>
    </r>
    <r>
      <rPr>
        <sz val="7"/>
        <color theme="1"/>
        <rFont val="Times New Roman"/>
        <family val="1"/>
      </rPr>
      <t xml:space="preserve">         </t>
    </r>
    <r>
      <rPr>
        <sz val="11"/>
        <color theme="1"/>
        <rFont val="Calibri"/>
        <family val="2"/>
        <scheme val="minor"/>
      </rPr>
      <t>5+ (five or more unit structure, multifamily)</t>
    </r>
  </si>
  <si>
    <r>
      <t>·</t>
    </r>
    <r>
      <rPr>
        <sz val="7"/>
        <color theme="1"/>
        <rFont val="Times New Roman"/>
        <family val="1"/>
      </rPr>
      <t xml:space="preserve">         </t>
    </r>
    <r>
      <rPr>
        <sz val="11"/>
        <color theme="1"/>
        <rFont val="Calibri"/>
        <family val="2"/>
        <scheme val="minor"/>
      </rPr>
      <t>ADU (accessory dwelling unit)</t>
    </r>
  </si>
  <si>
    <r>
      <t>·</t>
    </r>
    <r>
      <rPr>
        <sz val="7"/>
        <color theme="1"/>
        <rFont val="Times New Roman"/>
        <family val="1"/>
      </rPr>
      <t xml:space="preserve">         </t>
    </r>
    <r>
      <rPr>
        <sz val="11"/>
        <color theme="1"/>
        <rFont val="Calibri"/>
        <family val="2"/>
        <scheme val="minor"/>
      </rPr>
      <t>MH (mobile home/manufactured home)</t>
    </r>
  </si>
  <si>
    <r>
      <t>3. Tenure:</t>
    </r>
    <r>
      <rPr>
        <sz val="11"/>
        <color theme="1"/>
        <rFont val="Calibri"/>
        <family val="2"/>
        <scheme val="minor"/>
      </rPr>
      <t xml:space="preserve"> </t>
    </r>
    <r>
      <rPr>
        <b/>
        <sz val="11"/>
        <color theme="1"/>
        <rFont val="Calibri"/>
        <family val="2"/>
        <scheme val="minor"/>
      </rPr>
      <t xml:space="preserve"> </t>
    </r>
    <r>
      <rPr>
        <sz val="11"/>
        <color theme="1"/>
        <rFont val="Calibri"/>
        <family val="2"/>
        <scheme val="minor"/>
      </rPr>
      <t xml:space="preserve"> Identify whether the units within the development project are either proposed or planned at initial occupancy for either renters or owners. Use the drop-down menu to select one of the following options:</t>
    </r>
  </si>
  <si>
    <r>
      <t>·</t>
    </r>
    <r>
      <rPr>
        <sz val="7"/>
        <color theme="1"/>
        <rFont val="Times New Roman"/>
        <family val="1"/>
      </rPr>
      <t xml:space="preserve">         </t>
    </r>
    <r>
      <rPr>
        <sz val="11"/>
        <color theme="1"/>
        <rFont val="Calibri"/>
        <family val="2"/>
        <scheme val="minor"/>
      </rPr>
      <t>Renter occupant (R) or</t>
    </r>
  </si>
  <si>
    <r>
      <t>·</t>
    </r>
    <r>
      <rPr>
        <sz val="7"/>
        <color theme="1"/>
        <rFont val="Times New Roman"/>
        <family val="1"/>
      </rPr>
      <t xml:space="preserve">         </t>
    </r>
    <r>
      <rPr>
        <sz val="11"/>
        <color theme="1"/>
        <rFont val="Calibri"/>
        <family val="2"/>
        <scheme val="minor"/>
      </rPr>
      <t xml:space="preserve">Owner occupant (O)  </t>
    </r>
  </si>
  <si>
    <r>
      <t>5. Proposed Units Affordability by Household Incomes:</t>
    </r>
    <r>
      <rPr>
        <sz val="11"/>
        <color theme="1"/>
        <rFont val="Calibri"/>
        <family val="2"/>
        <scheme val="minor"/>
      </rPr>
      <t xml:space="preserve"> For each development, list the number of units proposed in the application by affordability level and whether the units are deed restricted or non-deed restricted. Refer to the Definitions section for additional descriptions:  </t>
    </r>
  </si>
  <si>
    <r>
      <t>6. Total Proposed Units by Project:</t>
    </r>
    <r>
      <rPr>
        <sz val="11"/>
        <color theme="1"/>
        <rFont val="Calibri"/>
        <family val="2"/>
        <scheme val="minor"/>
      </rPr>
      <t xml:space="preserve"> This field auto-populates with the total number of units proposed, as entered in #5 (total of deed restricted &amp; non-deed restricted units for Very Low-, Low-, Moderate- and Above Moderate- income households).</t>
    </r>
  </si>
  <si>
    <r>
      <t xml:space="preserve">7. Total Approved Units by Project: </t>
    </r>
    <r>
      <rPr>
        <sz val="11"/>
        <color theme="1"/>
        <rFont val="Calibri"/>
        <family val="2"/>
        <scheme val="minor"/>
      </rPr>
      <t xml:space="preserve">Enter the number of units that the jurisdiction approved for this project application.  </t>
    </r>
  </si>
  <si>
    <r>
      <t xml:space="preserve">9. Was “Application Submitted” pursuant to Government Code section 65913.4, subdivision (b) (Streamlined Ministerial Approval Process (SB 35 Streamlining))? </t>
    </r>
    <r>
      <rPr>
        <sz val="11"/>
        <color theme="1"/>
        <rFont val="Calibri"/>
        <family val="2"/>
        <scheme val="minor"/>
      </rPr>
      <t>Use the drop-down menu to select one of the following options:</t>
    </r>
  </si>
  <si>
    <r>
      <t>·</t>
    </r>
    <r>
      <rPr>
        <sz val="7"/>
        <color theme="1"/>
        <rFont val="Times New Roman"/>
        <family val="1"/>
      </rPr>
      <t xml:space="preserve">         </t>
    </r>
    <r>
      <rPr>
        <sz val="11"/>
        <color theme="1"/>
        <rFont val="Calibri"/>
        <family val="2"/>
        <scheme val="minor"/>
      </rPr>
      <t>No</t>
    </r>
  </si>
  <si>
    <r>
      <t>·</t>
    </r>
    <r>
      <rPr>
        <sz val="7"/>
        <color theme="1"/>
        <rFont val="Times New Roman"/>
        <family val="1"/>
      </rPr>
      <t xml:space="preserve">         </t>
    </r>
    <r>
      <rPr>
        <sz val="11"/>
        <color theme="1"/>
        <rFont val="Calibri"/>
        <family val="2"/>
        <scheme val="minor"/>
      </rPr>
      <t>Yes – But no action taken</t>
    </r>
  </si>
  <si>
    <r>
      <t>·</t>
    </r>
    <r>
      <rPr>
        <sz val="7"/>
        <color theme="1"/>
        <rFont val="Times New Roman"/>
        <family val="1"/>
      </rPr>
      <t xml:space="preserve">         </t>
    </r>
    <r>
      <rPr>
        <sz val="11"/>
        <color theme="1"/>
        <rFont val="Calibri"/>
        <family val="2"/>
        <scheme val="minor"/>
      </rPr>
      <t>Yes – Approved</t>
    </r>
  </si>
  <si>
    <r>
      <t>·</t>
    </r>
    <r>
      <rPr>
        <sz val="7"/>
        <color theme="1"/>
        <rFont val="Times New Roman"/>
        <family val="1"/>
      </rPr>
      <t xml:space="preserve">         </t>
    </r>
    <r>
      <rPr>
        <sz val="11"/>
        <color theme="1"/>
        <rFont val="Calibri"/>
        <family val="2"/>
        <scheme val="minor"/>
      </rPr>
      <t>Yes – Denied</t>
    </r>
  </si>
  <si>
    <r>
      <t xml:space="preserve">10. Notes: </t>
    </r>
    <r>
      <rPr>
        <sz val="11"/>
        <color theme="1"/>
        <rFont val="Calibri"/>
        <family val="2"/>
        <scheme val="minor"/>
      </rPr>
      <t>Use this field to enter any applicable notes about the project or development. Completion of this field is optional.</t>
    </r>
  </si>
  <si>
    <r>
      <t>New housing units</t>
    </r>
    <r>
      <rPr>
        <sz val="11"/>
        <color theme="1"/>
        <rFont val="Calibri"/>
        <family val="2"/>
        <scheme val="minor"/>
      </rPr>
      <t>: For the APR, “new housing unit” means housing units as defined by the Department of Finance for inclusion in the Department of Finance’s annual “E-5 City/County Population and Housing Estimates” report, which is the same as the census definition of a housing unit.</t>
    </r>
  </si>
  <si>
    <r>
      <t>Development activity spanning multiple years</t>
    </r>
    <r>
      <rPr>
        <sz val="11"/>
        <color theme="1"/>
        <rFont val="Calibri"/>
        <family val="2"/>
        <scheme val="minor"/>
      </rPr>
      <t>: It is highly likely that the same project will be reported in multiple years of APRs. For example, a project should be listed in three separate APRs if it is entitled in one year, receives the building permit next year, and the certificate of occupancy in the year following.</t>
    </r>
  </si>
  <si>
    <r>
      <t xml:space="preserve">In scenarios where development activity spans multiple years, the jurisdiction should only report activity that occurred within the reporting year. For example, if a project received building permits in </t>
    </r>
    <r>
      <rPr>
        <i/>
        <sz val="11"/>
        <color theme="1"/>
        <rFont val="Calibri"/>
        <family val="2"/>
        <scheme val="minor"/>
      </rPr>
      <t>2018</t>
    </r>
    <r>
      <rPr>
        <sz val="11"/>
        <color theme="1"/>
        <rFont val="Calibri"/>
        <family val="2"/>
        <scheme val="minor"/>
      </rPr>
      <t xml:space="preserve">, but received entitlements in </t>
    </r>
    <r>
      <rPr>
        <i/>
        <sz val="11"/>
        <color theme="1"/>
        <rFont val="Calibri"/>
        <family val="2"/>
        <scheme val="minor"/>
      </rPr>
      <t>2017</t>
    </r>
    <r>
      <rPr>
        <sz val="11"/>
        <color theme="1"/>
        <rFont val="Calibri"/>
        <family val="2"/>
        <scheme val="minor"/>
      </rPr>
      <t xml:space="preserve">, the </t>
    </r>
    <r>
      <rPr>
        <i/>
        <sz val="11"/>
        <color theme="1"/>
        <rFont val="Calibri"/>
        <family val="2"/>
        <scheme val="minor"/>
      </rPr>
      <t>2018 APR</t>
    </r>
    <r>
      <rPr>
        <sz val="11"/>
        <color theme="1"/>
        <rFont val="Calibri"/>
        <family val="2"/>
        <scheme val="minor"/>
      </rPr>
      <t xml:space="preserve"> should only report the building permit information (fields 7, 8 and 9), and not include entitlement information (fields 4, 5 and 6).</t>
    </r>
  </si>
  <si>
    <r>
      <t>Separate living quarters</t>
    </r>
    <r>
      <rPr>
        <sz val="11"/>
        <color theme="1"/>
        <rFont val="Calibri"/>
        <family val="2"/>
        <scheme val="minor"/>
      </rPr>
      <t>: A house, an apartment, a mobile home, a group of rooms, or a single room occupied as separate living quarters, or if vacant, intended for occupancy as separate living quarters. Separate living quarters are those in which the occupants live separately from any other individuals in the building and which have direct access from outside the building or through a common hall. For vacant units, the criteria of separateness and direct access are applied to the intended occupants whenever possible.</t>
    </r>
  </si>
  <si>
    <r>
      <t>Net new units</t>
    </r>
    <r>
      <rPr>
        <sz val="11"/>
        <color theme="1"/>
        <rFont val="Calibri"/>
        <family val="2"/>
        <scheme val="minor"/>
      </rPr>
      <t>: If a building is being demolished to build the new units, the APR should report net new units. For example, if 10 units are being demolished on a site to build a 100-unit building, the APR should report 90 new units. In the case of new construction where fewer units are being built than were there previously, do not report negative permits. For example, if 10 units are being torn down on a site to build 5 units, this would not count as any new units on the APR and should not be reported as a negative number.</t>
    </r>
  </si>
  <si>
    <r>
      <t>All new unit information is to be listed in the following fields</t>
    </r>
    <r>
      <rPr>
        <sz val="11"/>
        <color theme="1"/>
        <rFont val="Calibri"/>
        <family val="2"/>
        <scheme val="minor"/>
      </rPr>
      <t>:</t>
    </r>
  </si>
  <si>
    <r>
      <t>1. Project Identifier:</t>
    </r>
    <r>
      <rPr>
        <sz val="11"/>
        <color theme="1"/>
        <rFont val="Calibri"/>
        <family val="2"/>
        <scheme val="minor"/>
      </rPr>
      <t xml:space="preserve"> Include the Current Assessor Parcel Number (APN) and street address. The prior APN, project name or local jurisdiction tracking ID are optional.</t>
    </r>
  </si>
  <si>
    <r>
      <t>2. Unit Category Codes:</t>
    </r>
    <r>
      <rPr>
        <sz val="11"/>
        <color theme="1"/>
        <rFont val="Calibri"/>
        <family val="2"/>
        <scheme val="minor"/>
      </rPr>
      <t xml:space="preserve"> Each development should be categorized by one of the following codes: Refer to “Unit Category” in the Definitions section for additional descriptions. Use the drop-down menu to select one of the following options:</t>
    </r>
  </si>
  <si>
    <r>
      <t>3. Tenure:</t>
    </r>
    <r>
      <rPr>
        <sz val="11"/>
        <color theme="1"/>
        <rFont val="Calibri"/>
        <family val="2"/>
        <scheme val="minor"/>
      </rPr>
      <t xml:space="preserve">  Identify whether the units within the development project are either proposed or planned at initial occupancy for either renters or owners. Use the drop-down menu to select one of the following options:</t>
    </r>
  </si>
  <si>
    <r>
      <t>4.  Affordability by Household Income – Completed Entitlement:</t>
    </r>
    <r>
      <rPr>
        <sz val="11"/>
        <color theme="1"/>
        <rFont val="Calibri"/>
        <family val="2"/>
        <scheme val="minor"/>
      </rPr>
      <t xml:space="preserve"> For each development, list the number of units that have been issued a completed entitlement during the reporting year by affordability level and whether the units are deed restricted or non-deed restricted. Refer to the Definitions section for additional descriptions:  </t>
    </r>
  </si>
  <si>
    <r>
      <t xml:space="preserve">6. # of Units Issued Entitlements: </t>
    </r>
    <r>
      <rPr>
        <sz val="11"/>
        <color theme="1"/>
        <rFont val="Calibri"/>
        <family val="2"/>
        <scheme val="minor"/>
      </rPr>
      <t>This is an auto-populated field. This field reflects the total number of units that were entitled for very-low, low, moderate, and above moderate income, as entered in field 4 on this table.</t>
    </r>
  </si>
  <si>
    <r>
      <t>7. Affordability by Household Income – Building Permits:</t>
    </r>
    <r>
      <rPr>
        <sz val="11"/>
        <color theme="1"/>
        <rFont val="Calibri"/>
        <family val="2"/>
        <scheme val="minor"/>
      </rPr>
      <t xml:space="preserve"> For each development, list the number of units that have been issued a building permit during the reporting year by affordability level and whether the units are deed restricted or non-deed restricted. Refer to the Definitions section for additional descriptions:  </t>
    </r>
  </si>
  <si>
    <r>
      <t xml:space="preserve">9. # of Units Issued Building Permits: </t>
    </r>
    <r>
      <rPr>
        <sz val="11"/>
        <color theme="1"/>
        <rFont val="Calibri"/>
        <family val="2"/>
        <scheme val="minor"/>
      </rPr>
      <t>This is an auto-populated field. This field will sum units that were permitted for very-low, low, moderate, and above moderate income, as entered in field 7 on this table.</t>
    </r>
  </si>
  <si>
    <r>
      <t>10. Affordability by Household Income – Certificates of Occupancy:</t>
    </r>
    <r>
      <rPr>
        <sz val="11"/>
        <color theme="1"/>
        <rFont val="Calibri"/>
        <family val="2"/>
        <scheme val="minor"/>
      </rPr>
      <t xml:space="preserve"> For each development, list the number of units that issued certificates of occupancy or other form of readiness (e.g., final inspection, notice of completion) during the reporting year by affordability level and whether the units are deed restricted or non-deed restricted. Refer to the Definitions section for additional descriptions:  </t>
    </r>
  </si>
  <si>
    <r>
      <t xml:space="preserve">12. # of Units Issued Certificates of Occupancy or other forms of Readiness: </t>
    </r>
    <r>
      <rPr>
        <sz val="11"/>
        <color theme="1"/>
        <rFont val="Calibri"/>
        <family val="2"/>
        <scheme val="minor"/>
      </rPr>
      <t>This is an auto-populated field. This field will sum units that were issued a certificate of occupancy for very-low, low, moderate, and above moderate income, as entered in field 10 on this table.</t>
    </r>
  </si>
  <si>
    <r>
      <t xml:space="preserve">13. How many of the Units were Extremely-Low Income Units (Optional): </t>
    </r>
    <r>
      <rPr>
        <sz val="11"/>
        <color theme="1"/>
        <rFont val="Calibri"/>
        <family val="2"/>
        <scheme val="minor"/>
      </rPr>
      <t xml:space="preserve">To gain a greater understanding of the level of building activity to meet the needs of extremely low-income households in the state, HCD asks that you estimate, to the extent possible, the number of units affordable to extremely-low income households. This number will be a subset of the number of units affordable to very low-income households, as indicated in fields 4, 7 and 10 above. </t>
    </r>
    <r>
      <rPr>
        <i/>
        <sz val="11"/>
        <color theme="1"/>
        <rFont val="Calibri"/>
        <family val="2"/>
        <scheme val="minor"/>
      </rPr>
      <t>Please note: The number entered in the very low section will not be reduced by the number entered here. Although completion of this field is optional, your input would be greatly appreciated.</t>
    </r>
  </si>
  <si>
    <r>
      <t xml:space="preserve">14. Was Project approved using Government Code section 65913.4, subdivision (b) (Streamlined Ministerial Approval Process (SB 35 Streamlining))? </t>
    </r>
    <r>
      <rPr>
        <sz val="11"/>
        <color theme="1"/>
        <rFont val="Calibri"/>
        <family val="2"/>
        <scheme val="minor"/>
      </rPr>
      <t>Use</t>
    </r>
    <r>
      <rPr>
        <b/>
        <sz val="11"/>
        <color theme="1"/>
        <rFont val="Calibri"/>
        <family val="2"/>
        <scheme val="minor"/>
      </rPr>
      <t xml:space="preserve"> </t>
    </r>
    <r>
      <rPr>
        <sz val="11"/>
        <color theme="1"/>
        <rFont val="Calibri"/>
        <family val="2"/>
        <scheme val="minor"/>
      </rPr>
      <t>the drop-down menu to select one of the following options:</t>
    </r>
  </si>
  <si>
    <r>
      <t>·</t>
    </r>
    <r>
      <rPr>
        <sz val="7"/>
        <color theme="1"/>
        <rFont val="Times New Roman"/>
        <family val="1"/>
      </rPr>
      <t xml:space="preserve">         </t>
    </r>
    <r>
      <rPr>
        <sz val="11"/>
        <color theme="1"/>
        <rFont val="Calibri"/>
        <family val="2"/>
        <scheme val="minor"/>
      </rPr>
      <t>“Y” if jurisdiction approved the project application pursuant to the streamlined ministerial approval process (SB 35 Streamlining).</t>
    </r>
  </si>
  <si>
    <r>
      <t>·</t>
    </r>
    <r>
      <rPr>
        <sz val="7"/>
        <color theme="1"/>
        <rFont val="Times New Roman"/>
        <family val="1"/>
      </rPr>
      <t xml:space="preserve">         </t>
    </r>
    <r>
      <rPr>
        <sz val="11"/>
        <color theme="1"/>
        <rFont val="Calibri"/>
        <family val="2"/>
        <scheme val="minor"/>
      </rPr>
      <t>“N” for all other situations.</t>
    </r>
  </si>
  <si>
    <r>
      <t>·</t>
    </r>
    <r>
      <rPr>
        <sz val="7"/>
        <color theme="1"/>
        <rFont val="Times New Roman"/>
        <family val="1"/>
      </rPr>
      <t xml:space="preserve">         </t>
    </r>
    <r>
      <rPr>
        <sz val="11"/>
        <color theme="1"/>
        <rFont val="Calibri"/>
        <family val="2"/>
        <scheme val="minor"/>
      </rPr>
      <t>Acq/Rehab: CalHFA Acquisition/Rehab Loan Program</t>
    </r>
  </si>
  <si>
    <r>
      <t>·</t>
    </r>
    <r>
      <rPr>
        <sz val="7"/>
        <color theme="1"/>
        <rFont val="Times New Roman"/>
        <family val="1"/>
      </rPr>
      <t xml:space="preserve">         </t>
    </r>
    <r>
      <rPr>
        <sz val="11"/>
        <color theme="1"/>
        <rFont val="Calibri"/>
        <family val="2"/>
        <scheme val="minor"/>
      </rPr>
      <t>AHP: Affordable Housing Program - Fed Home Loan</t>
    </r>
  </si>
  <si>
    <r>
      <t>·</t>
    </r>
    <r>
      <rPr>
        <sz val="7"/>
        <color theme="1"/>
        <rFont val="Times New Roman"/>
        <family val="1"/>
      </rPr>
      <t xml:space="preserve">         </t>
    </r>
    <r>
      <rPr>
        <sz val="11"/>
        <color theme="1"/>
        <rFont val="Calibri"/>
        <family val="2"/>
        <scheme val="minor"/>
      </rPr>
      <t>AHSC: Affordable Housing and Sustainable Communities</t>
    </r>
  </si>
  <si>
    <r>
      <t>·</t>
    </r>
    <r>
      <rPr>
        <sz val="7"/>
        <color theme="1"/>
        <rFont val="Times New Roman"/>
        <family val="1"/>
      </rPr>
      <t xml:space="preserve">         </t>
    </r>
    <r>
      <rPr>
        <sz val="11"/>
        <color theme="1"/>
        <rFont val="Calibri"/>
        <family val="2"/>
        <scheme val="minor"/>
      </rPr>
      <t>CalHOME: CalHOME</t>
    </r>
  </si>
  <si>
    <r>
      <t>·</t>
    </r>
    <r>
      <rPr>
        <sz val="7"/>
        <color theme="1"/>
        <rFont val="Times New Roman"/>
        <family val="1"/>
      </rPr>
      <t xml:space="preserve">         </t>
    </r>
    <r>
      <rPr>
        <sz val="11"/>
        <color theme="1"/>
        <rFont val="Calibri"/>
        <family val="2"/>
        <scheme val="minor"/>
      </rPr>
      <t>CDBG: Community Development Block Grant</t>
    </r>
  </si>
  <si>
    <r>
      <t>·</t>
    </r>
    <r>
      <rPr>
        <sz val="7"/>
        <color theme="1"/>
        <rFont val="Times New Roman"/>
        <family val="1"/>
      </rPr>
      <t xml:space="preserve">         </t>
    </r>
    <r>
      <rPr>
        <sz val="11"/>
        <color theme="1"/>
        <rFont val="Calibri"/>
        <family val="2"/>
        <scheme val="minor"/>
      </rPr>
      <t>CDLAC: CDLAC Bonds (CA Debt Limit Allocation Committee)</t>
    </r>
  </si>
  <si>
    <r>
      <t>·</t>
    </r>
    <r>
      <rPr>
        <sz val="7"/>
        <color theme="1"/>
        <rFont val="Times New Roman"/>
        <family val="1"/>
      </rPr>
      <t xml:space="preserve">         </t>
    </r>
    <r>
      <rPr>
        <sz val="11"/>
        <color theme="1"/>
        <rFont val="Calibri"/>
        <family val="2"/>
        <scheme val="minor"/>
      </rPr>
      <t>CESH: CA Emergency Solutions &amp; Housing</t>
    </r>
  </si>
  <si>
    <r>
      <t>·</t>
    </r>
    <r>
      <rPr>
        <sz val="7"/>
        <color theme="1"/>
        <rFont val="Times New Roman"/>
        <family val="1"/>
      </rPr>
      <t xml:space="preserve">         </t>
    </r>
    <r>
      <rPr>
        <sz val="11"/>
        <color theme="1"/>
        <rFont val="Calibri"/>
        <family val="2"/>
        <scheme val="minor"/>
      </rPr>
      <t>ESG: Emergency Solutions Grant</t>
    </r>
  </si>
  <si>
    <r>
      <t>·</t>
    </r>
    <r>
      <rPr>
        <sz val="7"/>
        <color theme="1"/>
        <rFont val="Times New Roman"/>
        <family val="1"/>
      </rPr>
      <t xml:space="preserve">         </t>
    </r>
    <r>
      <rPr>
        <sz val="11"/>
        <color theme="1"/>
        <rFont val="Calibri"/>
        <family val="2"/>
        <scheme val="minor"/>
      </rPr>
      <t>GSAF: Golden State Acquisition Fund</t>
    </r>
  </si>
  <si>
    <r>
      <t>·</t>
    </r>
    <r>
      <rPr>
        <sz val="7"/>
        <color theme="1"/>
        <rFont val="Times New Roman"/>
        <family val="1"/>
      </rPr>
      <t xml:space="preserve">         </t>
    </r>
    <r>
      <rPr>
        <sz val="11"/>
        <color theme="1"/>
        <rFont val="Calibri"/>
        <family val="2"/>
        <scheme val="minor"/>
      </rPr>
      <t>HOME: Housing Investment Partnership Program</t>
    </r>
  </si>
  <si>
    <r>
      <t>·</t>
    </r>
    <r>
      <rPr>
        <sz val="7"/>
        <color theme="1"/>
        <rFont val="Times New Roman"/>
        <family val="1"/>
      </rPr>
      <t xml:space="preserve">         </t>
    </r>
    <r>
      <rPr>
        <sz val="11"/>
        <color theme="1"/>
        <rFont val="Calibri"/>
        <family val="2"/>
        <scheme val="minor"/>
      </rPr>
      <t>HOPWA: Housing Opportunities for Persons with AIDS</t>
    </r>
  </si>
  <si>
    <r>
      <t>·</t>
    </r>
    <r>
      <rPr>
        <sz val="7"/>
        <color theme="1"/>
        <rFont val="Times New Roman"/>
        <family val="1"/>
      </rPr>
      <t xml:space="preserve">         </t>
    </r>
    <r>
      <rPr>
        <sz val="11"/>
        <color theme="1"/>
        <rFont val="Calibri"/>
        <family val="2"/>
        <scheme val="minor"/>
      </rPr>
      <t>IIG: Infill Infrastructure Grant </t>
    </r>
  </si>
  <si>
    <r>
      <t>·</t>
    </r>
    <r>
      <rPr>
        <sz val="7"/>
        <color theme="1"/>
        <rFont val="Times New Roman"/>
        <family val="1"/>
      </rPr>
      <t xml:space="preserve">         </t>
    </r>
    <r>
      <rPr>
        <sz val="11"/>
        <color theme="1"/>
        <rFont val="Calibri"/>
        <family val="2"/>
        <scheme val="minor"/>
      </rPr>
      <t>LHTF: Local Housing Trust Funds</t>
    </r>
  </si>
  <si>
    <r>
      <t>·</t>
    </r>
    <r>
      <rPr>
        <sz val="7"/>
        <color theme="1"/>
        <rFont val="Times New Roman"/>
        <family val="1"/>
      </rPr>
      <t xml:space="preserve">         </t>
    </r>
    <r>
      <rPr>
        <sz val="11"/>
        <color theme="1"/>
        <rFont val="Calibri"/>
        <family val="2"/>
        <scheme val="minor"/>
      </rPr>
      <t>MHP: Multifamily Housing Program - HCD</t>
    </r>
  </si>
  <si>
    <r>
      <t>·</t>
    </r>
    <r>
      <rPr>
        <sz val="7"/>
        <color theme="1"/>
        <rFont val="Times New Roman"/>
        <family val="1"/>
      </rPr>
      <t xml:space="preserve">         </t>
    </r>
    <r>
      <rPr>
        <sz val="11"/>
        <color theme="1"/>
        <rFont val="Calibri"/>
        <family val="2"/>
        <scheme val="minor"/>
      </rPr>
      <t>MPRROP: Mobilehome Park Rehab &amp; Resident Ownership Program</t>
    </r>
  </si>
  <si>
    <r>
      <t>·</t>
    </r>
    <r>
      <rPr>
        <sz val="7"/>
        <color theme="1"/>
        <rFont val="Times New Roman"/>
        <family val="1"/>
      </rPr>
      <t xml:space="preserve">         </t>
    </r>
    <r>
      <rPr>
        <sz val="11"/>
        <color theme="1"/>
        <rFont val="Calibri"/>
        <family val="2"/>
        <scheme val="minor"/>
      </rPr>
      <t>MRB: Mortgage Revenue Bonds</t>
    </r>
  </si>
  <si>
    <r>
      <t>·</t>
    </r>
    <r>
      <rPr>
        <sz val="7"/>
        <color theme="1"/>
        <rFont val="Times New Roman"/>
        <family val="1"/>
      </rPr>
      <t xml:space="preserve">         </t>
    </r>
    <r>
      <rPr>
        <sz val="11"/>
        <color theme="1"/>
        <rFont val="Calibri"/>
        <family val="2"/>
        <scheme val="minor"/>
      </rPr>
      <t>MyHOME: MyHome Down Payment Assistance</t>
    </r>
  </si>
  <si>
    <r>
      <t>·</t>
    </r>
    <r>
      <rPr>
        <sz val="7"/>
        <color theme="1"/>
        <rFont val="Times New Roman"/>
        <family val="1"/>
      </rPr>
      <t xml:space="preserve">         </t>
    </r>
    <r>
      <rPr>
        <sz val="11"/>
        <color theme="1"/>
        <rFont val="Calibri"/>
        <family val="2"/>
        <scheme val="minor"/>
      </rPr>
      <t>NHTF: National Housing Trust Fund</t>
    </r>
  </si>
  <si>
    <r>
      <t>·</t>
    </r>
    <r>
      <rPr>
        <sz val="7"/>
        <color theme="1"/>
        <rFont val="Times New Roman"/>
        <family val="1"/>
      </rPr>
      <t xml:space="preserve">         </t>
    </r>
    <r>
      <rPr>
        <sz val="11"/>
        <color theme="1"/>
        <rFont val="Calibri"/>
        <family val="2"/>
        <scheme val="minor"/>
      </rPr>
      <t>NPLH: No Place Like Home</t>
    </r>
  </si>
  <si>
    <r>
      <t>·</t>
    </r>
    <r>
      <rPr>
        <sz val="7"/>
        <color theme="1"/>
        <rFont val="Times New Roman"/>
        <family val="1"/>
      </rPr>
      <t xml:space="preserve">         </t>
    </r>
    <r>
      <rPr>
        <sz val="11"/>
        <color theme="1"/>
        <rFont val="Calibri"/>
        <family val="2"/>
        <scheme val="minor"/>
      </rPr>
      <t>PBS8: Section 8 Project-Based Rental Assistance</t>
    </r>
  </si>
  <si>
    <r>
      <t>·</t>
    </r>
    <r>
      <rPr>
        <sz val="7"/>
        <color theme="1"/>
        <rFont val="Times New Roman"/>
        <family val="1"/>
      </rPr>
      <t xml:space="preserve">         </t>
    </r>
    <r>
      <rPr>
        <sz val="11"/>
        <color theme="1"/>
        <rFont val="Calibri"/>
        <family val="2"/>
        <scheme val="minor"/>
      </rPr>
      <t>PDLP: Predevelopment Loan Program</t>
    </r>
  </si>
  <si>
    <r>
      <t>·</t>
    </r>
    <r>
      <rPr>
        <sz val="7"/>
        <color theme="1"/>
        <rFont val="Times New Roman"/>
        <family val="1"/>
      </rPr>
      <t xml:space="preserve">         </t>
    </r>
    <r>
      <rPr>
        <sz val="11"/>
        <color theme="1"/>
        <rFont val="Calibri"/>
        <family val="2"/>
        <scheme val="minor"/>
      </rPr>
      <t>RAD: Rental Assistance Demonstration Program</t>
    </r>
  </si>
  <si>
    <r>
      <t>·</t>
    </r>
    <r>
      <rPr>
        <sz val="7"/>
        <color theme="1"/>
        <rFont val="Times New Roman"/>
        <family val="1"/>
      </rPr>
      <t xml:space="preserve">         </t>
    </r>
    <r>
      <rPr>
        <sz val="11"/>
        <color theme="1"/>
        <rFont val="Calibri"/>
        <family val="2"/>
        <scheme val="minor"/>
      </rPr>
      <t>RDA: Redevelopment Agency or Successor Agency Funds</t>
    </r>
  </si>
  <si>
    <r>
      <t>·</t>
    </r>
    <r>
      <rPr>
        <sz val="7"/>
        <color theme="1"/>
        <rFont val="Times New Roman"/>
        <family val="1"/>
      </rPr>
      <t xml:space="preserve">         </t>
    </r>
    <r>
      <rPr>
        <sz val="11"/>
        <color theme="1"/>
        <rFont val="Calibri"/>
        <family val="2"/>
        <scheme val="minor"/>
      </rPr>
      <t>Sec 811: Section 811 Project Rental Assistance</t>
    </r>
  </si>
  <si>
    <r>
      <t>·</t>
    </r>
    <r>
      <rPr>
        <sz val="7"/>
        <color theme="1"/>
        <rFont val="Times New Roman"/>
        <family val="1"/>
      </rPr>
      <t xml:space="preserve">         </t>
    </r>
    <r>
      <rPr>
        <sz val="11"/>
        <color theme="1"/>
        <rFont val="Calibri"/>
        <family val="2"/>
        <scheme val="minor"/>
      </rPr>
      <t>SERNA: Joe Serna Jr Farmworker Housing Program</t>
    </r>
  </si>
  <si>
    <r>
      <t>·</t>
    </r>
    <r>
      <rPr>
        <sz val="7"/>
        <color theme="1"/>
        <rFont val="Times New Roman"/>
        <family val="1"/>
      </rPr>
      <t xml:space="preserve">         </t>
    </r>
    <r>
      <rPr>
        <sz val="11"/>
        <color theme="1"/>
        <rFont val="Calibri"/>
        <family val="2"/>
        <scheme val="minor"/>
      </rPr>
      <t>SHMHP: Supportive Housing MHP</t>
    </r>
  </si>
  <si>
    <r>
      <t>·</t>
    </r>
    <r>
      <rPr>
        <sz val="7"/>
        <color theme="1"/>
        <rFont val="Times New Roman"/>
        <family val="1"/>
      </rPr>
      <t xml:space="preserve">         </t>
    </r>
    <r>
      <rPr>
        <sz val="11"/>
        <color theme="1"/>
        <rFont val="Calibri"/>
        <family val="2"/>
        <scheme val="minor"/>
      </rPr>
      <t>TOD: Transit Oriented Development Program</t>
    </r>
  </si>
  <si>
    <r>
      <t>·</t>
    </r>
    <r>
      <rPr>
        <sz val="7"/>
        <color theme="1"/>
        <rFont val="Times New Roman"/>
        <family val="1"/>
      </rPr>
      <t xml:space="preserve">         </t>
    </r>
    <r>
      <rPr>
        <sz val="11"/>
        <color theme="1"/>
        <rFont val="Calibri"/>
        <family val="2"/>
        <scheme val="minor"/>
      </rPr>
      <t>USDA: USDA Rural Development Housing Programs</t>
    </r>
  </si>
  <si>
    <r>
      <t>·</t>
    </r>
    <r>
      <rPr>
        <sz val="7"/>
        <color theme="1"/>
        <rFont val="Times New Roman"/>
        <family val="1"/>
      </rPr>
      <t xml:space="preserve">         </t>
    </r>
    <r>
      <rPr>
        <sz val="11"/>
        <color theme="1"/>
        <rFont val="Calibri"/>
        <family val="2"/>
        <scheme val="minor"/>
      </rPr>
      <t>VHHP: Veterans Housing and Homeless Prevention Program</t>
    </r>
  </si>
  <si>
    <r>
      <t>·</t>
    </r>
    <r>
      <rPr>
        <sz val="7"/>
        <color theme="1"/>
        <rFont val="Times New Roman"/>
        <family val="1"/>
      </rPr>
      <t xml:space="preserve">         </t>
    </r>
    <r>
      <rPr>
        <sz val="11"/>
        <color theme="1"/>
        <rFont val="Calibri"/>
        <family val="2"/>
        <scheme val="minor"/>
      </rPr>
      <t>Other: Describe in Notes</t>
    </r>
  </si>
  <si>
    <r>
      <t>17.  Deed Restriction Type:</t>
    </r>
    <r>
      <rPr>
        <sz val="11"/>
        <color theme="1"/>
        <rFont val="Calibri"/>
        <family val="2"/>
        <scheme val="minor"/>
      </rPr>
      <t xml:space="preserve">  Enter information here if units in the project are considered affordable to very-low, low, and/or moderate income households due to a local program or policy, such as an inclusionary housing ordinance, regulatory agreement, or a density bonus. This field </t>
    </r>
    <r>
      <rPr>
        <u/>
        <sz val="11"/>
        <color theme="1"/>
        <rFont val="Calibri"/>
        <family val="2"/>
        <scheme val="minor"/>
      </rPr>
      <t>should not</t>
    </r>
    <r>
      <rPr>
        <sz val="11"/>
        <color theme="1"/>
        <rFont val="Calibri"/>
        <family val="2"/>
        <scheme val="minor"/>
      </rPr>
      <t xml:space="preserve"> be used to enter the number of deed restricted units. Identify the </t>
    </r>
    <r>
      <rPr>
        <u/>
        <sz val="11"/>
        <color theme="1"/>
        <rFont val="Calibri"/>
        <family val="2"/>
        <scheme val="minor"/>
      </rPr>
      <t>mechanism</t>
    </r>
    <r>
      <rPr>
        <sz val="11"/>
        <color theme="1"/>
        <rFont val="Calibri"/>
        <family val="2"/>
        <scheme val="minor"/>
      </rPr>
      <t xml:space="preserve"> used to restrict occupancy based on affordability to produce “deed restricted” units. Use the drop-down menu to select one of the following options</t>
    </r>
  </si>
  <si>
    <r>
      <t>·</t>
    </r>
    <r>
      <rPr>
        <sz val="7"/>
        <color theme="1"/>
        <rFont val="Times New Roman"/>
        <family val="1"/>
      </rPr>
      <t xml:space="preserve">         </t>
    </r>
    <r>
      <rPr>
        <sz val="11"/>
        <color theme="1"/>
        <rFont val="Calibri"/>
        <family val="2"/>
        <scheme val="minor"/>
      </rPr>
      <t>“INC” if the units were approved pursuant to a local inclusionary housing ordinance.</t>
    </r>
  </si>
  <si>
    <r>
      <t>·</t>
    </r>
    <r>
      <rPr>
        <sz val="7"/>
        <color theme="1"/>
        <rFont val="Times New Roman"/>
        <family val="1"/>
      </rPr>
      <t xml:space="preserve">         </t>
    </r>
    <r>
      <rPr>
        <sz val="11"/>
        <color theme="1"/>
        <rFont val="Calibri"/>
        <family val="2"/>
        <scheme val="minor"/>
      </rPr>
      <t xml:space="preserve">“DB” if the units were approved using a density bonus.  </t>
    </r>
  </si>
  <si>
    <r>
      <t>·</t>
    </r>
    <r>
      <rPr>
        <sz val="7"/>
        <color theme="1"/>
        <rFont val="Times New Roman"/>
        <family val="1"/>
      </rPr>
      <t xml:space="preserve">         </t>
    </r>
    <r>
      <rPr>
        <sz val="11"/>
        <color theme="1"/>
        <rFont val="Calibri"/>
        <family val="2"/>
        <scheme val="minor"/>
      </rPr>
      <t>“Other” for any other mechanism. Describe the source in notes section number 21.</t>
    </r>
  </si>
  <si>
    <r>
      <t>18. Housing without Financial Assistance or Deed Restrictions:</t>
    </r>
    <r>
      <rPr>
        <sz val="11"/>
        <color theme="1"/>
        <rFont val="Calibri"/>
        <family val="2"/>
        <scheme val="minor"/>
      </rPr>
      <t xml:space="preserve"> Enter information here if the units are affordable to very-low, low and moderate income households without financial assistance and/or deed restrictions. In these cases, affordability must be demonstrated by proposed sales price or rents.   </t>
    </r>
  </si>
  <si>
    <r>
      <t>·</t>
    </r>
    <r>
      <rPr>
        <sz val="7"/>
        <color theme="1"/>
        <rFont val="Times New Roman"/>
        <family val="1"/>
      </rPr>
      <t xml:space="preserve">         </t>
    </r>
    <r>
      <rPr>
        <sz val="11"/>
        <color theme="1"/>
        <rFont val="Calibri"/>
        <family val="2"/>
        <scheme val="minor"/>
      </rPr>
      <t>Describe how the newly constructed rental or ownership housing units were determined to be affordable to very- low, low, and moderate income households without either public subsidies or restrictive covenants. This may be based on various methods considering sales prices or rents relative to the income levels of households such as through a survey of comparable units in the area that show the unit would be affordable to very-low, low, or moderate income households.</t>
    </r>
  </si>
  <si>
    <r>
      <t>o</t>
    </r>
    <r>
      <rPr>
        <sz val="7"/>
        <color theme="1"/>
        <rFont val="Times New Roman"/>
        <family val="1"/>
      </rPr>
      <t xml:space="preserve">   </t>
    </r>
    <r>
      <rPr>
        <sz val="11"/>
        <color theme="1"/>
        <rFont val="Calibri"/>
        <family val="2"/>
        <scheme val="minor"/>
      </rPr>
      <t>The jurisdiction can consider comparable rental prices or new sales prices (actual or anticipated). The jurisdiction should consider costs for renters (i.e., 30% of household income for rent and utilities) or owners (e.g., 30% of household income for principal, interest, taxes, insurance and utilities, pursuant to Title 25 CCR Section 6920)</t>
    </r>
  </si>
  <si>
    <r>
      <t>·</t>
    </r>
    <r>
      <rPr>
        <sz val="7"/>
        <color theme="1"/>
        <rFont val="Times New Roman"/>
        <family val="1"/>
      </rPr>
      <t xml:space="preserve">         </t>
    </r>
    <r>
      <rPr>
        <sz val="11"/>
        <color theme="1"/>
        <rFont val="Calibri"/>
        <family val="2"/>
        <scheme val="minor"/>
      </rPr>
      <t>In the absence of justification that the unit is affordable to a very- low, low, and moderate income household, the unit must be counted as above-moderate income.</t>
    </r>
  </si>
  <si>
    <r>
      <t xml:space="preserve">19. Term of Affordability or Deed Restriction: </t>
    </r>
    <r>
      <rPr>
        <sz val="11"/>
        <color theme="1"/>
        <rFont val="Calibri"/>
        <family val="2"/>
        <scheme val="minor"/>
      </rPr>
      <t>If units have committed financial assistance and/or are deed restricted, enter the duration of the affordability or deed restriction. If units are affordable in perpetuity, enter 1,000. If multiple funding sources or deed restrictions on the development have different terms of affordability, please enter the longest term of affordability. Although completion of this field is optional, your input would be greatly appreciated.</t>
    </r>
    <r>
      <rPr>
        <b/>
        <sz val="11"/>
        <color theme="1"/>
        <rFont val="Calibri"/>
        <family val="2"/>
        <scheme val="minor"/>
      </rPr>
      <t xml:space="preserve">  </t>
    </r>
  </si>
  <si>
    <r>
      <t>20. Demolished/Destroyed Units</t>
    </r>
    <r>
      <rPr>
        <sz val="11"/>
        <color theme="1"/>
        <rFont val="Calibri"/>
        <family val="2"/>
        <scheme val="minor"/>
      </rPr>
      <t xml:space="preserve">: This section is to report if the project and associated APN, has a permit, entitlement or certificate of occupancy in the reporting year, and the APN previously had demolished or destroyed units.  </t>
    </r>
  </si>
  <si>
    <r>
      <t>·</t>
    </r>
    <r>
      <rPr>
        <sz val="7"/>
        <color theme="1"/>
        <rFont val="Times New Roman"/>
        <family val="1"/>
      </rPr>
      <t xml:space="preserve">         </t>
    </r>
    <r>
      <rPr>
        <sz val="11"/>
        <color theme="1"/>
        <rFont val="Calibri"/>
        <family val="2"/>
        <scheme val="minor"/>
      </rPr>
      <t>Enter the “Number of Demolished or Destroyed Units” in the reporting calendar year.</t>
    </r>
  </si>
  <si>
    <r>
      <t>·</t>
    </r>
    <r>
      <rPr>
        <sz val="7"/>
        <color theme="1"/>
        <rFont val="Times New Roman"/>
        <family val="1"/>
      </rPr>
      <t xml:space="preserve">         </t>
    </r>
    <r>
      <rPr>
        <sz val="11"/>
        <color theme="1"/>
        <rFont val="Calibri"/>
        <family val="2"/>
        <scheme val="minor"/>
      </rPr>
      <t>From the drop down menu select “demolished” if the units were torn down. Select “Destroyed” if the units were lost due to fire or other natural disaster.</t>
    </r>
  </si>
  <si>
    <r>
      <t>·</t>
    </r>
    <r>
      <rPr>
        <sz val="7"/>
        <color theme="1"/>
        <rFont val="Times New Roman"/>
        <family val="1"/>
      </rPr>
      <t xml:space="preserve">         </t>
    </r>
    <r>
      <rPr>
        <sz val="11"/>
        <color theme="1"/>
        <rFont val="Calibri"/>
        <family val="2"/>
        <scheme val="minor"/>
      </rPr>
      <t>From the drop down menu “Demolished/Destroyed Units Owner or Renter” select “R” for renter or “O” for owner.</t>
    </r>
  </si>
  <si>
    <r>
      <t xml:space="preserve">21. Notes: </t>
    </r>
    <r>
      <rPr>
        <sz val="11"/>
        <color theme="1"/>
        <rFont val="Calibri"/>
        <family val="2"/>
        <scheme val="minor"/>
      </rPr>
      <t>Use this field to enter any applicable notes about the project or development.</t>
    </r>
  </si>
  <si>
    <r>
      <t>1. Regional Housing Needs Allocation by Income Level:</t>
    </r>
    <r>
      <rPr>
        <sz val="11"/>
        <color theme="1"/>
        <rFont val="Calibri"/>
        <family val="2"/>
        <scheme val="minor"/>
      </rPr>
      <t xml:space="preserve"> Lists the jurisdiction’s assigned RHNA for the planning cycle by income group. This field will be auto-populated once the jurisdiction’s name is entered in the “Start Here” tab.</t>
    </r>
  </si>
  <si>
    <r>
      <t>2. Year:</t>
    </r>
    <r>
      <rPr>
        <sz val="11"/>
        <color theme="1"/>
        <rFont val="Calibri"/>
        <family val="2"/>
        <scheme val="minor"/>
      </rPr>
      <t xml:space="preserve"> Lists the building </t>
    </r>
    <r>
      <rPr>
        <u/>
        <sz val="11"/>
        <color theme="1"/>
        <rFont val="Calibri"/>
        <family val="2"/>
        <scheme val="minor"/>
      </rPr>
      <t>permit data</t>
    </r>
    <r>
      <rPr>
        <sz val="11"/>
        <color theme="1"/>
        <rFont val="Calibri"/>
        <family val="2"/>
        <scheme val="minor"/>
      </rPr>
      <t xml:space="preserve"> for each year of the RHNA planning cycle beginning in the first year and ending with the data from the current reporting year which can be found in Table A2.</t>
    </r>
  </si>
  <si>
    <r>
      <t>3. Total Units to Date (all years):</t>
    </r>
    <r>
      <rPr>
        <sz val="11"/>
        <color theme="1"/>
        <rFont val="Calibri"/>
        <family val="2"/>
        <scheme val="minor"/>
      </rPr>
      <t xml:space="preserve"> Totals the number of units permitted in each income category.</t>
    </r>
  </si>
  <si>
    <r>
      <t>4. Total Remaining RHNA by Income Level:</t>
    </r>
    <r>
      <rPr>
        <sz val="11"/>
        <color theme="1"/>
        <rFont val="Calibri"/>
        <family val="2"/>
        <scheme val="minor"/>
      </rPr>
      <t xml:space="preserve"> This field uses the information from the “Total Units to Date” category and deducts the units by income category from the jurisdiction’s assigned RHNA number. Note: The total units remaining to meet the RHNA allocation is in the bottom right hand corner.</t>
    </r>
  </si>
  <si>
    <r>
      <t>1. Project Identifier:</t>
    </r>
    <r>
      <rPr>
        <sz val="11"/>
        <color theme="1"/>
        <rFont val="Calibri"/>
        <family val="2"/>
        <scheme val="minor"/>
      </rPr>
      <t xml:space="preserve"> Include the Assessor Parcel Number (APN) and street address. The project name and local jurisdiction tracking ID are optional.</t>
    </r>
  </si>
  <si>
    <r>
      <t xml:space="preserve">4. Type of Shortfall: </t>
    </r>
    <r>
      <rPr>
        <sz val="11"/>
        <color theme="1"/>
        <rFont val="Calibri"/>
        <family val="2"/>
        <scheme val="minor"/>
      </rPr>
      <t>From the dropdown list, select one of the following for each project:</t>
    </r>
  </si>
  <si>
    <r>
      <t xml:space="preserve">5. Parcel Size (Acres): </t>
    </r>
    <r>
      <rPr>
        <sz val="11"/>
        <color theme="1"/>
        <rFont val="Calibri"/>
        <family val="2"/>
        <scheme val="minor"/>
      </rPr>
      <t>Enter the size of the parcel in acres.</t>
    </r>
  </si>
  <si>
    <r>
      <t xml:space="preserve">6. General Plan Designation: </t>
    </r>
    <r>
      <rPr>
        <sz val="11"/>
        <color theme="1"/>
        <rFont val="Calibri"/>
        <family val="2"/>
        <scheme val="minor"/>
      </rPr>
      <t>Enter the new General Plan Land Use designation. If no change was made, enter the current designation.</t>
    </r>
  </si>
  <si>
    <r>
      <t xml:space="preserve">7. Zoning: </t>
    </r>
    <r>
      <rPr>
        <sz val="11"/>
        <color theme="1"/>
        <rFont val="Calibri"/>
        <family val="2"/>
        <scheme val="minor"/>
      </rPr>
      <t>Enter the new zoning designation for the parcel. If no change was made, enter the current zoning designation.</t>
    </r>
  </si>
  <si>
    <r>
      <t xml:space="preserve">8. Density Allowed: </t>
    </r>
    <r>
      <rPr>
        <sz val="11"/>
        <color theme="1"/>
        <rFont val="Calibri"/>
        <family val="2"/>
        <scheme val="minor"/>
      </rPr>
      <t>Enter the minimum and maximum density allowed on each parcel. This is the density allowed after any zoning amendments are made. If no maximum density enter N/A.</t>
    </r>
  </si>
  <si>
    <r>
      <t xml:space="preserve">9. Realistic Capacity: </t>
    </r>
    <r>
      <rPr>
        <sz val="11"/>
        <color theme="1"/>
        <rFont val="Calibri"/>
        <family val="2"/>
        <scheme val="minor"/>
      </rPr>
      <t>Enter the estimated realistic unit capacity for each parcel. Refer to Definitions for more information about “Realistic Capacity.”</t>
    </r>
  </si>
  <si>
    <r>
      <t xml:space="preserve">11. Description of Existing Uses: </t>
    </r>
    <r>
      <rPr>
        <sz val="11"/>
        <color theme="1"/>
        <rFont val="Calibri"/>
        <family val="2"/>
        <scheme val="minor"/>
      </rPr>
      <t>Include a description of existing uses. Description must be specific (i.e. SFR, MF, surplus school site, operating business, vacant commercial building, parking lot). Classifications of uses (i.e. “commercial”, “retail”, “office”, or “residential”) are not sufficient.</t>
    </r>
  </si>
  <si>
    <r>
      <t xml:space="preserve">Report the status/progress of housing element program and policy implementation for </t>
    </r>
    <r>
      <rPr>
        <b/>
        <sz val="11"/>
        <color theme="1"/>
        <rFont val="Calibri"/>
        <family val="2"/>
        <scheme val="minor"/>
      </rPr>
      <t>all</t>
    </r>
    <r>
      <rPr>
        <sz val="11"/>
        <color theme="1"/>
        <rFont val="Calibri"/>
        <family val="2"/>
        <scheme val="minor"/>
      </rPr>
      <t xml:space="preserve"> programs described in the housing element:</t>
    </r>
  </si>
  <si>
    <r>
      <t>1.</t>
    </r>
    <r>
      <rPr>
        <b/>
        <sz val="7"/>
        <color theme="1"/>
        <rFont val="Times New Roman"/>
        <family val="1"/>
      </rPr>
      <t xml:space="preserve">       </t>
    </r>
    <r>
      <rPr>
        <b/>
        <sz val="11"/>
        <color theme="1"/>
        <rFont val="Calibri"/>
        <family val="2"/>
        <scheme val="minor"/>
      </rPr>
      <t>Name of Program:</t>
    </r>
    <r>
      <rPr>
        <sz val="11"/>
        <color theme="1"/>
        <rFont val="Calibri"/>
        <family val="2"/>
        <scheme val="minor"/>
      </rPr>
      <t xml:space="preserve"> List the name of the program as described in the element.</t>
    </r>
  </si>
  <si>
    <r>
      <t>2.</t>
    </r>
    <r>
      <rPr>
        <b/>
        <sz val="7"/>
        <color theme="1"/>
        <rFont val="Times New Roman"/>
        <family val="1"/>
      </rPr>
      <t xml:space="preserve">       </t>
    </r>
    <r>
      <rPr>
        <b/>
        <sz val="11"/>
        <color theme="1"/>
        <rFont val="Calibri"/>
        <family val="2"/>
        <scheme val="minor"/>
      </rPr>
      <t>Objective</t>
    </r>
    <r>
      <rPr>
        <sz val="11"/>
        <color theme="1"/>
        <rFont val="Calibri"/>
        <family val="2"/>
        <scheme val="minor"/>
      </rPr>
      <t>: List the program objective (for example, “Update the accessory dwelling unit ordinance”).</t>
    </r>
  </si>
  <si>
    <r>
      <t>3.</t>
    </r>
    <r>
      <rPr>
        <b/>
        <sz val="7"/>
        <color theme="1"/>
        <rFont val="Times New Roman"/>
        <family val="1"/>
      </rPr>
      <t xml:space="preserve">       </t>
    </r>
    <r>
      <rPr>
        <b/>
        <sz val="11"/>
        <color theme="1"/>
        <rFont val="Calibri"/>
        <family val="2"/>
        <scheme val="minor"/>
      </rPr>
      <t>Timeframe in Housing Element</t>
    </r>
    <r>
      <rPr>
        <sz val="11"/>
        <color theme="1"/>
        <rFont val="Calibri"/>
        <family val="2"/>
        <scheme val="minor"/>
      </rPr>
      <t>: Enter the date the objective is scheduled to be accomplished.</t>
    </r>
  </si>
  <si>
    <r>
      <t>4.</t>
    </r>
    <r>
      <rPr>
        <b/>
        <sz val="7"/>
        <color theme="1"/>
        <rFont val="Times New Roman"/>
        <family val="1"/>
      </rPr>
      <t xml:space="preserve">       </t>
    </r>
    <r>
      <rPr>
        <b/>
        <sz val="11"/>
        <color theme="1"/>
        <rFont val="Calibri"/>
        <family val="2"/>
        <scheme val="minor"/>
      </rPr>
      <t>Status of Program Implementation</t>
    </r>
    <r>
      <rPr>
        <sz val="11"/>
        <color theme="1"/>
        <rFont val="Calibri"/>
        <family val="2"/>
        <scheme val="minor"/>
      </rPr>
      <t>: List the action or status of program implementation.</t>
    </r>
  </si>
  <si>
    <r>
      <t>“(a) When an applicant for approval of a commercial development has entered into an agreement for partnered housing described in subdivision (c) to contribute affordable housing through a joint project or two separate projects encompassing affordable housing, the city, county, or city and county shall grant to the commercial developer a development bonus as prescribed in subdivision (b). Housing shall be constructed on the site of the commercial development or on a site that…”</t>
    </r>
    <r>
      <rPr>
        <sz val="11"/>
        <color theme="1"/>
        <rFont val="Calibri"/>
        <family val="2"/>
        <scheme val="minor"/>
      </rPr>
      <t xml:space="preserve"> meets several criteria.</t>
    </r>
  </si>
  <si>
    <r>
      <t>1. Project Identifier:</t>
    </r>
    <r>
      <rPr>
        <sz val="11"/>
        <color theme="1"/>
        <rFont val="Calibri"/>
        <family val="2"/>
        <scheme val="minor"/>
      </rPr>
      <t xml:space="preserve">  Include the parcel’s APN number and street address. The project name and local jurisdiction tracking ID are optional.</t>
    </r>
  </si>
  <si>
    <r>
      <t xml:space="preserve">2. Units Constructed as Part of the Agreement: </t>
    </r>
    <r>
      <rPr>
        <sz val="11"/>
        <color theme="1"/>
        <rFont val="Calibri"/>
        <family val="2"/>
        <scheme val="minor"/>
      </rPr>
      <t xml:space="preserve">For each development, list the number of units that are affordable to the following income levels (refer to definitions for more detail):  </t>
    </r>
  </si>
  <si>
    <r>
      <t xml:space="preserve">Please note this table is optional: </t>
    </r>
    <r>
      <rPr>
        <i/>
        <sz val="11"/>
        <color theme="1"/>
        <rFont val="Calibri"/>
        <family val="2"/>
        <scheme val="minor"/>
      </rPr>
      <t xml:space="preserve">The jurisdiction can use this table to report units that have been substantially rehabilitated, converted from non-affordable to affordable by acquisition, and preserved consistent with the standards set forth in Government Code section 65583.1, subdivision (c)(2). </t>
    </r>
  </si>
  <si>
    <r>
      <t>Units that Do Not Count Toward RHNA</t>
    </r>
    <r>
      <rPr>
        <sz val="11"/>
        <color theme="1"/>
        <rFont val="Calibri"/>
        <family val="2"/>
        <scheme val="minor"/>
      </rPr>
      <t>: The jurisdiction may list for informational purposes only, units that do not count toward RHNA but were substantially rehabilitated, acquired or preserved.</t>
    </r>
  </si>
  <si>
    <r>
      <t xml:space="preserve">To count these units towards RHNA, the jurisdiction shall document </t>
    </r>
    <r>
      <rPr>
        <i/>
        <sz val="11"/>
        <color theme="1"/>
        <rFont val="Calibri"/>
        <family val="2"/>
        <scheme val="minor"/>
      </rPr>
      <t>how</t>
    </r>
    <r>
      <rPr>
        <sz val="11"/>
        <color theme="1"/>
        <rFont val="Calibri"/>
        <family val="2"/>
        <scheme val="minor"/>
      </rPr>
      <t xml:space="preserve"> the units meet the standards set forth the requirements of the Government Code section 65583.1, subdivision (c) (2).</t>
    </r>
  </si>
  <si>
    <r>
      <t>4. Date Application Submitted</t>
    </r>
    <r>
      <rPr>
        <sz val="11"/>
        <color theme="1"/>
        <rFont val="Calibri"/>
        <family val="2"/>
        <scheme val="minor"/>
      </rPr>
      <t>: Enter the date the housing development application was determined complete by the local government (refer to “application submitted” under definitions). Enter date as month/day/year (e.g., 6/1/2018).</t>
    </r>
  </si>
  <si>
    <t>Why are the date cells highlighted red?</t>
  </si>
  <si>
    <t>RHNA Shortfall by Household Income Category</t>
  </si>
  <si>
    <t>Can the same project be included in both Table A and Table A2?</t>
  </si>
  <si>
    <t>What if I have nothing to report?</t>
  </si>
  <si>
    <t>Link to the online system:</t>
  </si>
  <si>
    <t>https://apr.hcd.ca.gov/APR</t>
  </si>
  <si>
    <t>Can I leave a row blank?</t>
  </si>
  <si>
    <t>Why are some cells highighted yellow or green?</t>
  </si>
  <si>
    <r>
      <t xml:space="preserve">
</t>
    </r>
    <r>
      <rPr>
        <b/>
        <sz val="11"/>
        <color theme="1"/>
        <rFont val="Calibri"/>
        <family val="2"/>
        <scheme val="minor"/>
      </rPr>
      <t>Yellow Cells:</t>
    </r>
    <r>
      <rPr>
        <sz val="11"/>
        <color theme="1"/>
        <rFont val="Calibri"/>
        <family val="2"/>
        <scheme val="minor"/>
      </rPr>
      <t xml:space="preserve"> Required cells for each row become highlighted yellow once any cell in the row contains a character. The affordability descriptions  become highlighted and required once any lower or moderate income units are entered into the form.
</t>
    </r>
    <r>
      <rPr>
        <b/>
        <sz val="11"/>
        <color theme="1"/>
        <rFont val="Calibri"/>
        <family val="2"/>
        <scheme val="minor"/>
      </rPr>
      <t>Green Cells:</t>
    </r>
    <r>
      <rPr>
        <sz val="11"/>
        <color theme="1"/>
        <rFont val="Calibri"/>
        <family val="2"/>
        <scheme val="minor"/>
      </rPr>
      <t xml:space="preserve"> Cells highlighted green are where you indicate the number of units by affordability. This is required for any project in Table A. This is also required for the </t>
    </r>
    <r>
      <rPr>
        <b/>
        <sz val="11"/>
        <color theme="1"/>
        <rFont val="Calibri"/>
        <family val="2"/>
        <scheme val="minor"/>
      </rPr>
      <t>applicable</t>
    </r>
    <r>
      <rPr>
        <sz val="11"/>
        <color theme="1"/>
        <rFont val="Calibri"/>
        <family val="2"/>
        <scheme val="minor"/>
      </rPr>
      <t xml:space="preserve"> sections (completed entitlement, issued building permits, issued certificates of occupancy) of Table A2.  For example, if a project in Table A2 was issued a building permit, but not an entitlement or certificate of occupancy during the reporting year, you would enter the unit count in one of the green cells in the building permit section only. You may leave the other sections blank even though they are highlighted green, since they wouldn't apply to this example. Once a value is entered into this range, the range will no longer be highlighted green. 
</t>
    </r>
  </si>
  <si>
    <t>How do I correct or update the values in Table B?</t>
  </si>
  <si>
    <t xml:space="preserve">
Yes, you may leave blank rows in between rows that have information.
</t>
  </si>
  <si>
    <r>
      <t xml:space="preserve">
Click on a cell in the row(s) and type </t>
    </r>
    <r>
      <rPr>
        <b/>
        <sz val="11"/>
        <color theme="1"/>
        <rFont val="Calibri"/>
        <family val="2"/>
        <scheme val="minor"/>
      </rPr>
      <t>Ctrl-d</t>
    </r>
    <r>
      <rPr>
        <sz val="11"/>
        <color theme="1"/>
        <rFont val="Calibri"/>
        <family val="2"/>
        <scheme val="minor"/>
      </rPr>
      <t xml:space="preserve">.
Note: Macros must be enabled
</t>
    </r>
  </si>
  <si>
    <t>Total Units</t>
  </si>
  <si>
    <r>
      <t xml:space="preserve">
At minimum, the "Start Here" tab and Table D must be completed. If you have nothing to report in any of the other tables, please leave them blank, do </t>
    </r>
    <r>
      <rPr>
        <b/>
        <sz val="11"/>
        <color theme="1"/>
        <rFont val="Calibri"/>
        <family val="2"/>
        <scheme val="minor"/>
      </rPr>
      <t>NOT</t>
    </r>
    <r>
      <rPr>
        <sz val="11"/>
        <color theme="1"/>
        <rFont val="Calibri"/>
        <family val="2"/>
        <scheme val="minor"/>
      </rPr>
      <t xml:space="preserve"> put N/A or something similar.
</t>
    </r>
  </si>
  <si>
    <t xml:space="preserve">
Table B contains data HCD has received from prior APR submittals as of December 4, 2019. If the numbers do not match your records, please contact HCD.
</t>
  </si>
  <si>
    <t>HCD's guidlines are as follows: If the 6th cycle started BEFORE July 1, 2019, the APR must be uploaded into the 6th cycle. If the 6th cycle started AFTER July 1, 2019, the APR must be uploaded into the 5th cycle record.</t>
  </si>
  <si>
    <r>
      <rPr>
        <b/>
        <sz val="9"/>
        <color theme="1"/>
        <rFont val="Calibri"/>
        <family val="2"/>
        <scheme val="minor"/>
      </rPr>
      <t>Optional:</t>
    </r>
    <r>
      <rPr>
        <sz val="9"/>
        <color theme="1"/>
        <rFont val="Calibri"/>
        <family val="2"/>
        <scheme val="minor"/>
      </rPr>
      <t xml:space="preserve"> This runs a macro which checks to ensure all required fields are filled out. The macro will create two files saved in the same directory this APR file is saved in. One file will be a copy of the APR with highlighted cells which require information. The other file will be list of the problematic  cells, along with a description of the nature of the error.</t>
    </r>
  </si>
  <si>
    <t>Do I upload this form into the record for the 5th Cycle or the 6th Cycle?</t>
  </si>
  <si>
    <t>Do I need to take the form to my Council or Board prior to submitting the APR?</t>
  </si>
  <si>
    <t xml:space="preserve">
Government Code section 65400 requires the planning agency to provide this report to the legislative body (i.e. local Council or Board), HCD, and OPR by April 1 of each year. The statute does not specify in which order they be provided, and HCD does not require the report to be submitted to the legislative body prior to submitting it to HCD.
</t>
  </si>
  <si>
    <t>Can I use this form for a prior year?</t>
  </si>
  <si>
    <r>
      <t xml:space="preserve">
Yes. Table A tracks all </t>
    </r>
    <r>
      <rPr>
        <b/>
        <sz val="11"/>
        <color theme="1"/>
        <rFont val="Calibri"/>
        <family val="2"/>
        <scheme val="minor"/>
      </rPr>
      <t>applications</t>
    </r>
    <r>
      <rPr>
        <sz val="11"/>
        <color theme="1"/>
        <rFont val="Calibri"/>
        <family val="2"/>
        <scheme val="minor"/>
      </rPr>
      <t xml:space="preserve"> for residential development that were received and deemed complete during the reporting year. Table A2 tracks all </t>
    </r>
    <r>
      <rPr>
        <b/>
        <sz val="11"/>
        <color theme="1"/>
        <rFont val="Calibri"/>
        <family val="2"/>
        <scheme val="minor"/>
      </rPr>
      <t>entitlements, building permits, and certificates of occupancy</t>
    </r>
    <r>
      <rPr>
        <sz val="11"/>
        <color theme="1"/>
        <rFont val="Calibri"/>
        <family val="2"/>
        <scheme val="minor"/>
      </rPr>
      <t xml:space="preserve"> for residential development that were issued in the reporting year. If a project was applied for and received entitlements, building permits, and/or certificates of occupancy during the reporting year, that project would be listed in both Table A and Table A2.
</t>
    </r>
  </si>
  <si>
    <t>Above Moderate
Income</t>
  </si>
  <si>
    <t>Note: Units serving extremely low-income households are included in the very low-income permitted units totals</t>
  </si>
  <si>
    <t>Note: Some instructions and definitions can be found in the column headers of the tables. (Cells with red markers)</t>
  </si>
  <si>
    <t>Building Permits Issued by Affordability Summary</t>
  </si>
  <si>
    <t>Housing Applications Summary</t>
  </si>
  <si>
    <r>
      <rPr>
        <b/>
        <sz val="10"/>
        <color theme="1"/>
        <rFont val="Arial"/>
        <family val="2"/>
      </rPr>
      <t>Optional:</t>
    </r>
    <r>
      <rPr>
        <sz val="10"/>
        <color theme="1"/>
        <rFont val="Arial"/>
        <family val="2"/>
      </rPr>
      <t xml:space="preserve"> Click here to import last year's data. This is best used when the workbook is new and empty. You will be prompted to pick an old workbook to import from.  Project and program data will be copied exactly how it was entered in last year's form and must be updated. </t>
    </r>
  </si>
  <si>
    <t>Note: "+" indicates an optional field</t>
  </si>
  <si>
    <r>
      <rPr>
        <b/>
        <sz val="11"/>
        <color theme="1"/>
        <rFont val="Arial"/>
        <family val="2"/>
      </rPr>
      <t xml:space="preserve">Please save your file as Jurisdictionname2019 (no spaces). </t>
    </r>
    <r>
      <rPr>
        <sz val="11"/>
        <color theme="1"/>
        <rFont val="Arial"/>
        <family val="2"/>
      </rPr>
      <t>Example: the city of San Luis Obispo would save their file as SanLuisObispo2019</t>
    </r>
    <r>
      <rPr>
        <b/>
        <sz val="11"/>
        <color theme="1"/>
        <rFont val="Arial"/>
        <family val="2"/>
      </rPr>
      <t xml:space="preserve">
</t>
    </r>
    <r>
      <rPr>
        <sz val="11"/>
        <color theme="1"/>
        <rFont val="Arial"/>
        <family val="2"/>
      </rPr>
      <t xml:space="preserve">Housing Element Annual Progress Reports (APRs) forms and tables must be submitted to HCD and the Governor's Office of Planning and Research (OPR) on or before April 1 of each year for the prior calendar year; submit separate reports directly to both HCD and OPR pursuant to Government Code section 65400.  There are two options for submitting APRs: 
1. </t>
    </r>
    <r>
      <rPr>
        <b/>
        <sz val="11"/>
        <color theme="1"/>
        <rFont val="Arial"/>
        <family val="2"/>
      </rPr>
      <t xml:space="preserve">Online Annual Progress Reporting System (Preferred) -  Please see the link to the online system to the left. </t>
    </r>
    <r>
      <rPr>
        <sz val="11"/>
        <color theme="1"/>
        <rFont val="Arial"/>
        <family val="2"/>
      </rPr>
      <t xml:space="preserve">This enters your information directly into HCD’s database limiting the risk of errors. If you would like to use the online system, email </t>
    </r>
    <r>
      <rPr>
        <u/>
        <sz val="11"/>
        <color theme="1"/>
        <rFont val="Arial"/>
        <family val="2"/>
      </rPr>
      <t>APR@hcd.ca.gov</t>
    </r>
    <r>
      <rPr>
        <sz val="11"/>
        <color theme="1"/>
        <rFont val="Arial"/>
        <family val="2"/>
      </rPr>
      <t xml:space="preserve"> and HCD will send you the login information for your jurisdiction. </t>
    </r>
    <r>
      <rPr>
        <i/>
        <sz val="11"/>
        <color theme="1"/>
        <rFont val="Arial"/>
        <family val="2"/>
      </rPr>
      <t>Please note: Using the online system only provides the information to HCD.  The APR must still be submitted to OPR. Their email address is opr.apr@opr.ca.gov.</t>
    </r>
    <r>
      <rPr>
        <sz val="11"/>
        <color theme="1"/>
        <rFont val="Arial"/>
        <family val="2"/>
      </rPr>
      <t xml:space="preserve">
2. </t>
    </r>
    <r>
      <rPr>
        <b/>
        <sz val="11"/>
        <color theme="1"/>
        <rFont val="Arial"/>
        <family val="2"/>
      </rPr>
      <t xml:space="preserve">Email - </t>
    </r>
    <r>
      <rPr>
        <sz val="11"/>
        <color theme="1"/>
        <rFont val="Arial"/>
        <family val="2"/>
      </rPr>
      <t xml:space="preserve">If you prefer to submit via email, you can complete the excel Annual Progress Report forms and submit to HCD at </t>
    </r>
    <r>
      <rPr>
        <u/>
        <sz val="11"/>
        <color theme="1"/>
        <rFont val="Arial"/>
        <family val="2"/>
      </rPr>
      <t>APR@hcd.ca.gov</t>
    </r>
    <r>
      <rPr>
        <sz val="11"/>
        <color theme="1"/>
        <rFont val="Arial"/>
        <family val="2"/>
      </rPr>
      <t xml:space="preserve"> and to OPR at </t>
    </r>
    <r>
      <rPr>
        <u/>
        <sz val="11"/>
        <color theme="1"/>
        <rFont val="Arial"/>
        <family val="2"/>
      </rPr>
      <t>opr.apr@opr.ca.gov</t>
    </r>
    <r>
      <rPr>
        <sz val="11"/>
        <color theme="1"/>
        <rFont val="Arial"/>
        <family val="2"/>
      </rPr>
      <t>.  Please send the Excel workbook, not a scanned or PDF copy of the tables.</t>
    </r>
  </si>
  <si>
    <r>
      <t xml:space="preserve">
The summary tab and sum rows only include activities that occurred during the </t>
    </r>
    <r>
      <rPr>
        <b/>
        <sz val="11"/>
        <color theme="1"/>
        <rFont val="Calibri"/>
        <family val="2"/>
        <scheme val="minor"/>
      </rPr>
      <t>reporting year</t>
    </r>
    <r>
      <rPr>
        <sz val="11"/>
        <color theme="1"/>
        <rFont val="Calibri"/>
        <family val="2"/>
        <scheme val="minor"/>
      </rPr>
      <t xml:space="preserve">, according to the year entered in the "Start Here" tab.
</t>
    </r>
  </si>
  <si>
    <t>Intended Use for Site</t>
  </si>
  <si>
    <t>Locally Owned Lands Included in the Housing Element Sites Inventory that have been sold, leased, or otherwise disposed of</t>
  </si>
  <si>
    <r>
      <rPr>
        <b/>
        <sz val="10"/>
        <color theme="1"/>
        <rFont val="Calibri"/>
        <family val="2"/>
        <scheme val="minor"/>
      </rPr>
      <t>Optional:</t>
    </r>
    <r>
      <rPr>
        <sz val="10"/>
        <color theme="1"/>
        <rFont val="Calibri"/>
        <family val="2"/>
        <scheme val="minor"/>
      </rPr>
      <t xml:space="preserve"> This macro identifies dates entered that occurred outside of the reporting year. RHNA credit is only given for building permits issued during the reporting year.</t>
    </r>
  </si>
  <si>
    <r>
      <rPr>
        <b/>
        <sz val="10"/>
        <color theme="1"/>
        <rFont val="Calibri"/>
        <family val="2"/>
        <scheme val="minor"/>
      </rPr>
      <t>Optional:</t>
    </r>
    <r>
      <rPr>
        <sz val="10"/>
        <color theme="1"/>
        <rFont val="Calibri"/>
        <family val="2"/>
        <scheme val="minor"/>
      </rPr>
      <t xml:space="preserve"> Save before running. This copies data on Table A2, and creates another workbook with the table split across 4 tabs, each of which can fit onto a single page for easier printing. Running this macro will remove the comments on the column headers, which contain the instructions. Do not save the APR file after running in order to preserve comments once it is reopened.</t>
    </r>
  </si>
  <si>
    <t>Entity to whom the site transferred</t>
  </si>
  <si>
    <t>Realistic Capacity Identified in the Housing Element</t>
  </si>
  <si>
    <t>Table G</t>
  </si>
  <si>
    <t>Very Low-Income</t>
  </si>
  <si>
    <t>Moderate-Income</t>
  </si>
  <si>
    <t>Above Moderate-Income</t>
  </si>
  <si>
    <t>v 12_23_19</t>
  </si>
  <si>
    <t>NOTE: This table must only be filled out if the housing element sites inventory contains a site which is or was owned by the reporting jurisdiction, and has been sold, leased, or otherwise disposed of during the reporting year.</t>
  </si>
  <si>
    <t>06/15/2019 - 06/15/2027</t>
  </si>
  <si>
    <t>Government Code section 65400 requires that each city, county, or city and county, including charter cities, prepare an annual progress report (APR) on the status of the housing element of its general plan and progress in its implementation, using forms and definitions adopted by the Department of Housing and Community Development (HCD). The following form is to be used for satisfying the reporting requirements of Government Code section 65400, subdivision (a)(2).</t>
  </si>
  <si>
    <t>These forms and instructions, originally adopted March 27, 2010, have been updated to incorporate new APR requirements pursuant to Chapter 374, Statutes of 2017 (Assembly Bill 879); Chapter 366, Statutes of 2017 (Senate Bill 35); and Chapter 664, Statutes of 2019 (Assembly Bill 1486).</t>
  </si>
  <si>
    <r>
      <t xml:space="preserve">2. </t>
    </r>
    <r>
      <rPr>
        <u/>
        <sz val="11"/>
        <color theme="1"/>
        <rFont val="Calibri"/>
        <family val="2"/>
        <scheme val="minor"/>
      </rPr>
      <t>Email</t>
    </r>
    <r>
      <rPr>
        <sz val="11"/>
        <color theme="1"/>
        <rFont val="Calibri"/>
        <family val="2"/>
        <scheme val="minor"/>
      </rPr>
      <t xml:space="preserve"> - Jurisdictions complete the Excel APR forms and submit to HCD at</t>
    </r>
    <r>
      <rPr>
        <sz val="12"/>
        <color theme="1"/>
        <rFont val="Arial"/>
        <family val="2"/>
      </rPr>
      <t xml:space="preserve"> </t>
    </r>
    <r>
      <rPr>
        <sz val="11"/>
        <color theme="1"/>
        <rFont val="Calibri"/>
        <family val="2"/>
        <scheme val="minor"/>
      </rPr>
      <t>APR@hcd.ca.gov</t>
    </r>
    <r>
      <rPr>
        <u/>
        <sz val="11"/>
        <color rgb="FF0563C1"/>
        <rFont val="Calibri"/>
        <family val="2"/>
        <scheme val="minor"/>
      </rPr>
      <t xml:space="preserve"> and to OPR at </t>
    </r>
    <r>
      <rPr>
        <sz val="11"/>
        <color theme="1"/>
        <rFont val="Calibri"/>
        <family val="2"/>
        <scheme val="minor"/>
      </rPr>
      <t>opr.apr@opr.ca.gov. When using the email method, send the electronic version as an Excel workbook attachment. Do not send a scanned copy of the tables. In addition to submitting Housing Element APRs, jurisdictions must also submit General Plan Annual Progress Reports to both HCD and OPR. Please email these documents to APR@hcd.ca.gov and opr.apr@opr.ca.gov.</t>
    </r>
  </si>
  <si>
    <r>
      <t>4.</t>
    </r>
    <r>
      <rPr>
        <sz val="7"/>
        <color theme="1"/>
        <rFont val="Times New Roman"/>
        <family val="1"/>
      </rPr>
      <t xml:space="preserve">                  </t>
    </r>
    <r>
      <rPr>
        <sz val="11"/>
        <color theme="1"/>
        <rFont val="Calibri"/>
        <family val="2"/>
        <scheme val="minor"/>
      </rPr>
      <t>“Area Median Income (AMI)” means the median household income based on household size of a geographic area of the state, as annually updated by the California Department of Housing and Community Development (HCD), pursuant to Health and Safety Code section 50093.</t>
    </r>
  </si>
  <si>
    <r>
      <t>·</t>
    </r>
    <r>
      <rPr>
        <sz val="7"/>
        <color theme="1"/>
        <rFont val="Times New Roman"/>
        <family val="1"/>
      </rPr>
      <t xml:space="preserve">         </t>
    </r>
    <r>
      <rPr>
        <b/>
        <sz val="11"/>
        <color theme="1"/>
        <rFont val="Calibri"/>
        <family val="2"/>
        <scheme val="minor"/>
      </rPr>
      <t>Single Family-Detached Unit (SFD)</t>
    </r>
    <r>
      <rPr>
        <sz val="11"/>
        <color theme="1"/>
        <rFont val="Calibri"/>
        <family val="2"/>
        <scheme val="minor"/>
      </rPr>
      <t>- a one-unit structure with open space on all four sides. The unit often possesses an attached garage.</t>
    </r>
  </si>
  <si>
    <r>
      <t>·</t>
    </r>
    <r>
      <rPr>
        <sz val="7"/>
        <color theme="1"/>
        <rFont val="Times New Roman"/>
        <family val="1"/>
      </rPr>
      <t xml:space="preserve">         </t>
    </r>
    <r>
      <rPr>
        <b/>
        <sz val="11"/>
        <color theme="1"/>
        <rFont val="Calibri"/>
        <family val="2"/>
        <scheme val="minor"/>
      </rPr>
      <t>Single Family-Attached Unit (SFA)</t>
    </r>
    <r>
      <rPr>
        <sz val="11"/>
        <color theme="1"/>
        <rFont val="Calibri"/>
        <family val="2"/>
        <scheme val="minor"/>
      </rPr>
      <t>- a one-unit structure attached to another unit by a common wall, commonly referred to as a townhouse, half-plex, or row house. The shared wall or walls extend from the foundation to the roof with adjoining units to form a property line. Each unit has individual heating and plumbing systems.</t>
    </r>
  </si>
  <si>
    <r>
      <t>·</t>
    </r>
    <r>
      <rPr>
        <sz val="7"/>
        <color theme="1"/>
        <rFont val="Times New Roman"/>
        <family val="1"/>
      </rPr>
      <t xml:space="preserve">         </t>
    </r>
    <r>
      <rPr>
        <b/>
        <sz val="11"/>
        <color theme="1"/>
        <rFont val="Calibri"/>
        <family val="2"/>
        <scheme val="minor"/>
      </rPr>
      <t xml:space="preserve">2-, 3-, and 4-Plex Units per Structure (2-4)- </t>
    </r>
    <r>
      <rPr>
        <sz val="11"/>
        <color theme="1"/>
        <rFont val="Calibri"/>
        <family val="2"/>
        <scheme val="minor"/>
      </rPr>
      <t xml:space="preserve">a structure containing two, three, or four units and not classified as single-unit attached structure. </t>
    </r>
  </si>
  <si>
    <r>
      <t>·</t>
    </r>
    <r>
      <rPr>
        <sz val="7"/>
        <color theme="1"/>
        <rFont val="Times New Roman"/>
        <family val="1"/>
      </rPr>
      <t xml:space="preserve">         </t>
    </r>
    <r>
      <rPr>
        <b/>
        <sz val="11"/>
        <color theme="1"/>
        <rFont val="Calibri"/>
        <family val="2"/>
        <scheme val="minor"/>
      </rPr>
      <t xml:space="preserve">5 or More Units per Structure (5+)- </t>
    </r>
    <r>
      <rPr>
        <sz val="11"/>
        <color theme="1"/>
        <rFont val="Calibri"/>
        <family val="2"/>
        <scheme val="minor"/>
      </rPr>
      <t xml:space="preserve">a structure containing five or more housing units. </t>
    </r>
  </si>
  <si>
    <t>AUTHORITY CITED: Government Code section 65400.</t>
  </si>
  <si>
    <t>Projects are now tracked at all stages of development, from initial application to final certificate of occupancy.</t>
  </si>
  <si>
    <t>All dates must be entered as month/date/year (e.g., 6/1/2018).</t>
  </si>
  <si>
    <t>The form works best with macros enabled in Excel.</t>
  </si>
  <si>
    <t>Begin with the “Start Here” tab, as previous years’ information will pre-populate in Table B after the  jurisdiction’s name is entered.</t>
  </si>
  <si>
    <r>
      <t>·</t>
    </r>
    <r>
      <rPr>
        <sz val="7"/>
        <color theme="1"/>
        <rFont val="Times New Roman"/>
        <family val="1"/>
      </rPr>
      <t xml:space="preserve">         </t>
    </r>
    <r>
      <rPr>
        <sz val="11"/>
        <color theme="1"/>
        <rFont val="Calibri"/>
        <family val="2"/>
        <scheme val="minor"/>
      </rPr>
      <t xml:space="preserve">Reporting calendar year (e.g., 2019). </t>
    </r>
    <r>
      <rPr>
        <i/>
        <sz val="11"/>
        <color theme="1"/>
        <rFont val="Calibri"/>
        <family val="2"/>
        <scheme val="minor"/>
      </rPr>
      <t>Please note: The reporting year will always be from January 1 – December 31 of the previous year.</t>
    </r>
  </si>
  <si>
    <t>This sheet includes instructions regarding submitting the Housing Element APR to HCD and OPR.</t>
  </si>
  <si>
    <r>
      <t>Only include data on housing units and developments for which an application was submitted (and deemed complete) between January 1</t>
    </r>
    <r>
      <rPr>
        <vertAlign val="superscript"/>
        <sz val="11"/>
        <color theme="1"/>
        <rFont val="Calibri"/>
        <family val="2"/>
        <scheme val="minor"/>
      </rPr>
      <t>st</t>
    </r>
    <r>
      <rPr>
        <sz val="11"/>
        <color theme="1"/>
        <rFont val="Calibri"/>
        <family val="2"/>
        <scheme val="minor"/>
      </rPr>
      <t xml:space="preserve"> and December 31</t>
    </r>
    <r>
      <rPr>
        <vertAlign val="superscript"/>
        <sz val="11"/>
        <color theme="1"/>
        <rFont val="Calibri"/>
        <family val="2"/>
        <scheme val="minor"/>
      </rPr>
      <t>st</t>
    </r>
    <r>
      <rPr>
        <sz val="11"/>
        <color theme="1"/>
        <rFont val="Calibri"/>
        <family val="2"/>
        <scheme val="minor"/>
      </rPr>
      <t xml:space="preserve"> of the reporting year identified on the “Start Here” tab.  In table A, an “application” is a formal submittal of a project for approval. This application is either an application for a discretionary entitlement, or where only a ministerial process is required (e.g., zoned by right), the application for a building permit.</t>
    </r>
  </si>
  <si>
    <r>
      <t>·</t>
    </r>
    <r>
      <rPr>
        <sz val="7"/>
        <color theme="1"/>
        <rFont val="Times New Roman"/>
        <family val="1"/>
      </rPr>
      <t xml:space="preserve">         </t>
    </r>
    <r>
      <rPr>
        <sz val="11"/>
        <color theme="1"/>
        <rFont val="Calibri"/>
        <family val="2"/>
        <scheme val="minor"/>
      </rPr>
      <t>Prior APN – Enter an APN previously associated with the parcel, if applicable (optional field).</t>
    </r>
  </si>
  <si>
    <r>
      <t>·</t>
    </r>
    <r>
      <rPr>
        <sz val="7"/>
        <color theme="1"/>
        <rFont val="Times New Roman"/>
        <family val="1"/>
      </rPr>
      <t xml:space="preserve">         </t>
    </r>
    <r>
      <rPr>
        <sz val="11"/>
        <color theme="1"/>
        <rFont val="Calibri"/>
        <family val="2"/>
        <scheme val="minor"/>
      </rPr>
      <t>Current APN – Enter the current available APN. If necessary, enter additional APNs in the notes section field number 10.</t>
    </r>
  </si>
  <si>
    <t>Very low-income households: 0-50% AMI</t>
  </si>
  <si>
    <t>Low-income households: 50-80% AMI</t>
  </si>
  <si>
    <t>Moderate-income households: 80-120% AMI</t>
  </si>
  <si>
    <t>Above-moderate households: above 120%</t>
  </si>
  <si>
    <r>
      <t xml:space="preserve">8. Total Disapproved Units by Project (auto-populated, can be overwritten). </t>
    </r>
    <r>
      <rPr>
        <sz val="11"/>
        <color theme="1"/>
        <rFont val="Calibri"/>
        <family val="2"/>
        <scheme val="minor"/>
      </rPr>
      <t xml:space="preserve">This field will subtract “Total Approved Units by Project” from “Total Proposed Units by Project” </t>
    </r>
    <r>
      <rPr>
        <i/>
        <sz val="11"/>
        <color theme="1"/>
        <rFont val="Calibri"/>
        <family val="2"/>
        <scheme val="minor"/>
      </rPr>
      <t>Note: This field is auto-populated, but can be overwritten.</t>
    </r>
    <r>
      <rPr>
        <sz val="11"/>
        <color theme="1"/>
        <rFont val="Calibri"/>
        <family val="2"/>
        <scheme val="minor"/>
      </rPr>
      <t xml:space="preserve">  </t>
    </r>
  </si>
  <si>
    <t>This table requires information for very low, low, moderate and above moderate income housing affordability categories and for mixed-income projects.  Include data on net new housing units and developments that have received any one of the following:</t>
  </si>
  <si>
    <r>
      <t>·</t>
    </r>
    <r>
      <rPr>
        <sz val="7"/>
        <color theme="1"/>
        <rFont val="Times New Roman"/>
        <family val="1"/>
      </rPr>
      <t xml:space="preserve">         </t>
    </r>
    <r>
      <rPr>
        <sz val="11"/>
        <color theme="1"/>
        <rFont val="Calibri"/>
        <family val="2"/>
        <scheme val="minor"/>
      </rPr>
      <t>An entitlement</t>
    </r>
  </si>
  <si>
    <r>
      <t>·</t>
    </r>
    <r>
      <rPr>
        <sz val="7"/>
        <color theme="1"/>
        <rFont val="Times New Roman"/>
        <family val="1"/>
      </rPr>
      <t xml:space="preserve">         </t>
    </r>
    <r>
      <rPr>
        <sz val="11"/>
        <color theme="1"/>
        <rFont val="Calibri"/>
        <family val="2"/>
        <scheme val="minor"/>
      </rPr>
      <t xml:space="preserve">A building permit </t>
    </r>
  </si>
  <si>
    <r>
      <t>·</t>
    </r>
    <r>
      <rPr>
        <sz val="7"/>
        <color theme="1"/>
        <rFont val="Times New Roman"/>
        <family val="1"/>
      </rPr>
      <t xml:space="preserve">         </t>
    </r>
    <r>
      <rPr>
        <sz val="11"/>
        <color theme="1"/>
        <rFont val="Calibri"/>
        <family val="2"/>
        <scheme val="minor"/>
      </rPr>
      <t xml:space="preserve">A certificate of occupancy or other form of readiness that was issued during the reporting year. </t>
    </r>
  </si>
  <si>
    <t>Please note: Only building permits are used for the purposes of determining progress towards RHNA (fields 7, 8 and 9 of this table, described below).</t>
  </si>
  <si>
    <t>To assist in reporting demolished/destroyed units, refer to section number 20 below (Table A2, column 20).</t>
  </si>
  <si>
    <r>
      <t>·</t>
    </r>
    <r>
      <rPr>
        <sz val="7"/>
        <color theme="1"/>
        <rFont val="Times New Roman"/>
        <family val="1"/>
      </rPr>
      <t xml:space="preserve">         </t>
    </r>
    <r>
      <rPr>
        <sz val="11"/>
        <color theme="1"/>
        <rFont val="Calibri"/>
        <family val="2"/>
        <scheme val="minor"/>
      </rPr>
      <t>Current APN – Enter the current available APN. This field allows a maximum of 40 characters. If necessary enter additional APNs in the notes section field number 21.</t>
    </r>
  </si>
  <si>
    <r>
      <t>·</t>
    </r>
    <r>
      <rPr>
        <sz val="7"/>
        <color theme="1"/>
        <rFont val="Times New Roman"/>
        <family val="1"/>
      </rPr>
      <t xml:space="preserve">         </t>
    </r>
    <r>
      <rPr>
        <sz val="11"/>
        <color theme="1"/>
        <rFont val="Calibri"/>
        <family val="2"/>
        <scheme val="minor"/>
      </rPr>
      <t>Very low-income households: 0-50% AMI</t>
    </r>
  </si>
  <si>
    <r>
      <t>·</t>
    </r>
    <r>
      <rPr>
        <sz val="7"/>
        <color theme="1"/>
        <rFont val="Times New Roman"/>
        <family val="1"/>
      </rPr>
      <t xml:space="preserve">         </t>
    </r>
    <r>
      <rPr>
        <sz val="11"/>
        <color theme="1"/>
        <rFont val="Calibri"/>
        <family val="2"/>
        <scheme val="minor"/>
      </rPr>
      <t>Low-income households: 50-80% AMI</t>
    </r>
  </si>
  <si>
    <r>
      <t>·</t>
    </r>
    <r>
      <rPr>
        <sz val="7"/>
        <color theme="1"/>
        <rFont val="Times New Roman"/>
        <family val="1"/>
      </rPr>
      <t xml:space="preserve">         </t>
    </r>
    <r>
      <rPr>
        <sz val="11"/>
        <color theme="1"/>
        <rFont val="Calibri"/>
        <family val="2"/>
        <scheme val="minor"/>
      </rPr>
      <t>Moderate-income households: 80-120% AMI</t>
    </r>
  </si>
  <si>
    <r>
      <t>·</t>
    </r>
    <r>
      <rPr>
        <sz val="7"/>
        <color theme="1"/>
        <rFont val="Times New Roman"/>
        <family val="1"/>
      </rPr>
      <t xml:space="preserve">         </t>
    </r>
    <r>
      <rPr>
        <sz val="11"/>
        <color theme="1"/>
        <rFont val="Calibri"/>
        <family val="2"/>
        <scheme val="minor"/>
      </rPr>
      <t>Above-moderate households: above 120%</t>
    </r>
  </si>
  <si>
    <t>To verify income levels, refer to the income limit charts on HCDs website at http://www.hcd.ca.gov/grants-funding/income-limits/state-and-federal-income-limits.shtml                (see section for Official State Income Limits).</t>
  </si>
  <si>
    <r>
      <t xml:space="preserve">5. Entitlement Date Approved: </t>
    </r>
    <r>
      <rPr>
        <sz val="11"/>
        <color theme="1"/>
        <rFont val="Calibri"/>
        <family val="2"/>
        <scheme val="minor"/>
      </rPr>
      <t>Enter the date within the reporting year that all required land use approvals or entitlements were issued by the jurisdiction; leave blank if entitlement was approved outside the reporting year. Enter date as month/day/year (e.g., 6/1/2018). Refer to definition of “Completed Entitlement.”</t>
    </r>
  </si>
  <si>
    <r>
      <t>8. Building Permits Date Issued:</t>
    </r>
    <r>
      <rPr>
        <sz val="11"/>
        <color theme="1"/>
        <rFont val="Calibri"/>
        <family val="2"/>
        <scheme val="minor"/>
      </rPr>
      <t xml:space="preserve"> Enter the date within the reporting year that the building permit was issued by the jurisdiction; leave blank if building permit was issued outside the reporting year. Enter date as month/day/year (e.g., 6/1/2018). Refer to definition of “Permitted Units.”  </t>
    </r>
  </si>
  <si>
    <r>
      <t>11. Certificates of Occupancy (or other forms of Readiness) Date Issued</t>
    </r>
    <r>
      <rPr>
        <sz val="11"/>
        <color theme="1"/>
        <rFont val="Calibri"/>
        <family val="2"/>
        <scheme val="minor"/>
      </rPr>
      <t>: Enter the date the certificate of occupancy or other form of readiness (e.g., final inspection, notice of completion) was issued for the project. For most jurisdictions, this is the final step before residents can occupy the unit. Leave blank if certificate of occupancy was not issued in the reporting year. Enter date as month/day/year (e.g., 6/1/2018).</t>
    </r>
  </si>
  <si>
    <r>
      <t>15. Are these infill units?</t>
    </r>
    <r>
      <rPr>
        <sz val="11"/>
        <color theme="1"/>
        <rFont val="Calibri"/>
        <family val="2"/>
        <scheme val="minor"/>
      </rPr>
      <t xml:space="preserve"> To gain a greater understanding of the level of infill housing activity in the state, HCD asks that you clarify if the housing units reported are infill by selecting “Yes” or “No.” Although completion of this field is optional, your input would be greatly appreciated. See Definitions section for “infill housing units” definition.</t>
    </r>
  </si>
  <si>
    <t>Fields 16 through 18: Please note, if any units are reported as very-low, low, or moderate income in fields 4, 7 or 10 then information in fields 16, 17 and/or 18 must be completed to demonstrate affordability. In the absence of justification that the unit is affordable to a very- low, low, and moderate income household, the unit must be counted as above-moderate income.</t>
  </si>
  <si>
    <t xml:space="preserve">For all housing units developed or approved with public financial assistance and/or have recorded affordability deed restriction or covenants, identify funding sources and/or mechanisms that enable units to be affordable.  </t>
  </si>
  <si>
    <r>
      <t>16. Assistance Programs Used for Each Development:</t>
    </r>
    <r>
      <rPr>
        <sz val="11"/>
        <color theme="1"/>
        <rFont val="Calibri"/>
        <family val="2"/>
        <scheme val="minor"/>
      </rPr>
      <t xml:space="preserve">  Enter information here if units received financial assistance from the city or county and/or other subsidy sources, have affordability restrictions or covenants, and/or recapture of public funds upon resale.</t>
    </r>
  </si>
  <si>
    <t>Use the drop-down menu to select the acronym of the applicable funding program(s), as listed below. To select more than one funding source click once then select the cell again and click another source.</t>
  </si>
  <si>
    <r>
      <t>·</t>
    </r>
    <r>
      <rPr>
        <sz val="7"/>
        <color theme="1"/>
        <rFont val="Times New Roman"/>
        <family val="1"/>
      </rPr>
      <t xml:space="preserve">         </t>
    </r>
    <r>
      <rPr>
        <sz val="11"/>
        <color theme="1"/>
        <rFont val="Calibri"/>
        <family val="2"/>
        <scheme val="minor"/>
      </rPr>
      <t>LIHTC: CTCAC/Low Income Housing Tax Credits</t>
    </r>
  </si>
  <si>
    <r>
      <t>·</t>
    </r>
    <r>
      <rPr>
        <sz val="7"/>
        <color theme="1"/>
        <rFont val="Times New Roman"/>
        <family val="1"/>
      </rPr>
      <t xml:space="preserve">         </t>
    </r>
    <r>
      <rPr>
        <sz val="11"/>
        <color theme="1"/>
        <rFont val="Calibri"/>
        <family val="2"/>
        <scheme val="minor"/>
      </rPr>
      <t>MHSA: Mental Health Services Act Funding</t>
    </r>
  </si>
  <si>
    <r>
      <t>·</t>
    </r>
    <r>
      <rPr>
        <sz val="7"/>
        <color theme="1"/>
        <rFont val="Times New Roman"/>
        <family val="1"/>
      </rPr>
      <t xml:space="preserve">         </t>
    </r>
    <r>
      <rPr>
        <sz val="11"/>
        <color theme="1"/>
        <rFont val="Calibri"/>
        <family val="2"/>
        <scheme val="minor"/>
      </rPr>
      <t>Sec 202: HUD Section 202 Housing for the Elderly</t>
    </r>
  </si>
  <si>
    <r>
      <t>·</t>
    </r>
    <r>
      <rPr>
        <sz val="7"/>
        <color theme="1"/>
        <rFont val="Times New Roman"/>
        <family val="1"/>
      </rPr>
      <t xml:space="preserve">         </t>
    </r>
    <r>
      <rPr>
        <sz val="11"/>
        <color theme="1"/>
        <rFont val="Calibri"/>
        <family val="2"/>
        <scheme val="minor"/>
      </rPr>
      <t>SNHP: Special Needs Housing Program - CalHFA</t>
    </r>
  </si>
  <si>
    <r>
      <t>·</t>
    </r>
    <r>
      <rPr>
        <sz val="7"/>
        <color theme="1"/>
        <rFont val="Times New Roman"/>
        <family val="1"/>
      </rPr>
      <t xml:space="preserve">         </t>
    </r>
    <r>
      <rPr>
        <sz val="11"/>
        <color theme="1"/>
        <rFont val="Calibri"/>
        <family val="2"/>
        <scheme val="minor"/>
      </rPr>
      <t>Sales prices and rents must meet the definition of affordable as defined in Health and Safety Code Section 50052.5 for owner-occupied units or Health and Safety Code section 50053 for renter-occupied units.</t>
    </r>
  </si>
  <si>
    <t xml:space="preserve">Please contact HCD at APR@hcd.ca.gov if data from previous years does not populate or if different than the information supplied in Table B. Any changes made by localities to previous years’ data in Table B will not update prior APR records maintained by HCD. </t>
  </si>
  <si>
    <t xml:space="preserve">Please note: This table should only be filled out when a city or county identified an Unaccommodated Need of sites from the previous planning period Government Code section 65584.09, has Shortfall of Sites as identified in the housing element Government Code section 65583, subdivision (c)(1); or is identifying additional sites required by No Net Loss law pursuant to Government Code section 65863. The data in this inventory serves as an addendum to the housing element sites inventory. This table should not include rezoning for a specific project. </t>
  </si>
  <si>
    <r>
      <t xml:space="preserve">2. Date of Rezone: </t>
    </r>
    <r>
      <rPr>
        <sz val="11"/>
        <color theme="1"/>
        <rFont val="Calibri"/>
        <family val="2"/>
        <scheme val="minor"/>
      </rPr>
      <t>If rezone was required, identify the date the rezone occurred. Enter date as month/day/year (e.g., 6/1/2018).</t>
    </r>
  </si>
  <si>
    <r>
      <t xml:space="preserve">3. RHNA Shortfall by Household Income: </t>
    </r>
    <r>
      <rPr>
        <sz val="11"/>
        <color theme="1"/>
        <rFont val="Calibri"/>
        <family val="2"/>
        <scheme val="minor"/>
      </rPr>
      <t xml:space="preserve">For each development or site, list the number of units that are affordable to the following income levels (refer to Definitions section for more detail):  </t>
    </r>
  </si>
  <si>
    <r>
      <t>Note: rezoning is not required to accommodate moderate or above moderate RHNA shortfall.</t>
    </r>
    <r>
      <rPr>
        <b/>
        <i/>
        <sz val="11"/>
        <color theme="1"/>
        <rFont val="Calibri"/>
        <family val="2"/>
        <scheme val="minor"/>
      </rPr>
      <t xml:space="preserve"> </t>
    </r>
  </si>
  <si>
    <r>
      <t>·</t>
    </r>
    <r>
      <rPr>
        <sz val="7"/>
        <color theme="1"/>
        <rFont val="Times New Roman"/>
        <family val="1"/>
      </rPr>
      <t xml:space="preserve">         </t>
    </r>
    <r>
      <rPr>
        <b/>
        <sz val="11"/>
        <color theme="1"/>
        <rFont val="Calibri"/>
        <family val="2"/>
        <scheme val="minor"/>
      </rPr>
      <t>No Net Loss</t>
    </r>
    <r>
      <rPr>
        <sz val="11"/>
        <color theme="1"/>
        <rFont val="Calibri"/>
        <family val="2"/>
        <scheme val="minor"/>
      </rPr>
      <t xml:space="preserve"> (Government Code section 65863): When a jurisdiction permits or causes its housing element sites inventory site capacity to be insufficient to meet its remaining unmet RHNA for lower and moderate-income households. In general, a jurisdiction must demonstrate sufficient capacity on existing sites or make available adequate sites within 180 days of there being insufficient sites to meet the remaining RHNA.</t>
    </r>
  </si>
  <si>
    <r>
      <t>·</t>
    </r>
    <r>
      <rPr>
        <sz val="7"/>
        <color theme="1"/>
        <rFont val="Times New Roman"/>
        <family val="1"/>
      </rPr>
      <t xml:space="preserve">         </t>
    </r>
    <r>
      <rPr>
        <b/>
        <sz val="11"/>
        <color theme="1"/>
        <rFont val="Calibri"/>
        <family val="2"/>
        <scheme val="minor"/>
      </rPr>
      <t>Unaccommodated Need</t>
    </r>
    <r>
      <rPr>
        <sz val="11"/>
        <color theme="1"/>
        <rFont val="Calibri"/>
        <family val="2"/>
        <scheme val="minor"/>
      </rPr>
      <t xml:space="preserve"> (Government Code section 65584.09): When a jurisdiction failed to identify or make adequate sites available in the prior planning period to accommodate its RHNA by income category. Note: When this condition occurred, the housing element in the current planning period in most cases will have a program to make available adequate sites to address the unmet RHNA by income category in the first year of the planning period.</t>
    </r>
  </si>
  <si>
    <r>
      <t>·</t>
    </r>
    <r>
      <rPr>
        <sz val="7"/>
        <color theme="1"/>
        <rFont val="Times New Roman"/>
        <family val="1"/>
      </rPr>
      <t xml:space="preserve">         </t>
    </r>
    <r>
      <rPr>
        <b/>
        <sz val="11"/>
        <color theme="1"/>
        <rFont val="Calibri"/>
        <family val="2"/>
        <scheme val="minor"/>
      </rPr>
      <t xml:space="preserve">Shortfall of Sites </t>
    </r>
    <r>
      <rPr>
        <sz val="11"/>
        <color theme="1"/>
        <rFont val="Calibri"/>
        <family val="2"/>
        <scheme val="minor"/>
      </rPr>
      <t>(Government Code section 65583, subdivision (c)(1)): When a jurisdiction does not identify adequate sites to accommodate its RHNA by income category in the current planning period. Note: When this condition occurred, the housing element for the current planning period must have included a program to make available adequate sites to address the unmet RHNA by income category. For jurisdictions on an eight year planning period, the rezones must be complete within the first three years of the planning period.</t>
    </r>
  </si>
  <si>
    <r>
      <t xml:space="preserve">10. Vacant/Non-vacant: </t>
    </r>
    <r>
      <rPr>
        <sz val="8"/>
        <color theme="1"/>
        <rFont val="Calibri"/>
        <family val="2"/>
        <scheme val="minor"/>
      </rPr>
      <t> </t>
    </r>
    <r>
      <rPr>
        <sz val="11"/>
        <color theme="1"/>
        <rFont val="Calibri"/>
        <family val="2"/>
        <scheme val="minor"/>
      </rPr>
      <t>From the drop-down list, select if the parcel is vacant or non-vacant. If the parcel is non-vacant, then enter the description of existing uses in Field 11.</t>
    </r>
  </si>
  <si>
    <r>
      <t>·</t>
    </r>
    <r>
      <rPr>
        <sz val="7"/>
        <color theme="1"/>
        <rFont val="Times New Roman"/>
        <family val="1"/>
      </rPr>
      <t xml:space="preserve">         </t>
    </r>
    <r>
      <rPr>
        <sz val="11"/>
        <color theme="1"/>
        <rFont val="Calibri"/>
        <family val="2"/>
        <scheme val="minor"/>
      </rPr>
      <t xml:space="preserve">Adequate sites (Gov. Code, § 65583, subd. (c)(1)). </t>
    </r>
    <r>
      <rPr>
        <i/>
        <sz val="11"/>
        <color theme="1"/>
        <rFont val="Calibri"/>
        <family val="2"/>
        <scheme val="minor"/>
      </rPr>
      <t>Please note: Where a jurisdiction has included a rezone program pursuant to Government Code section 65583.2, subdivision (h) to address a shortfall of capacity to accommodate its RHNA, Table C must include specific information demonstrating progress in implementation including total acres, brief description of sites, date of rezone, and compliance with by-right approval and density requirements.</t>
    </r>
  </si>
  <si>
    <r>
      <t>·</t>
    </r>
    <r>
      <rPr>
        <sz val="7"/>
        <color theme="1"/>
        <rFont val="Times New Roman"/>
        <family val="1"/>
      </rPr>
      <t xml:space="preserve">         </t>
    </r>
    <r>
      <rPr>
        <sz val="11"/>
        <color theme="1"/>
        <rFont val="Calibri"/>
        <family val="2"/>
        <scheme val="minor"/>
      </rPr>
      <t>Assist in the development of low- and moderate-income housing (Gov. Code, § 65583, subd. (c)(2)).</t>
    </r>
  </si>
  <si>
    <r>
      <t>·</t>
    </r>
    <r>
      <rPr>
        <sz val="7"/>
        <color theme="1"/>
        <rFont val="Times New Roman"/>
        <family val="1"/>
      </rPr>
      <t xml:space="preserve">         </t>
    </r>
    <r>
      <rPr>
        <sz val="11"/>
        <color theme="1"/>
        <rFont val="Calibri"/>
        <family val="2"/>
        <scheme val="minor"/>
      </rPr>
      <t xml:space="preserve">Remove or mitigate constraints (Gov. Code, § 65583, subd. (c)(3)). </t>
    </r>
  </si>
  <si>
    <r>
      <t>·</t>
    </r>
    <r>
      <rPr>
        <sz val="7"/>
        <color theme="1"/>
        <rFont val="Times New Roman"/>
        <family val="1"/>
      </rPr>
      <t xml:space="preserve">         </t>
    </r>
    <r>
      <rPr>
        <sz val="11"/>
        <color theme="1"/>
        <rFont val="Calibri"/>
        <family val="2"/>
        <scheme val="minor"/>
      </rPr>
      <t>Conserve and improve existing affordable housing (Gov. Code, § 65583, subd. (c)(4)).</t>
    </r>
  </si>
  <si>
    <t>Promote and affirmatively further fair housing opportunities (Gov. Code, § 65583, subd. (c)(5)).</t>
  </si>
  <si>
    <r>
      <t>·</t>
    </r>
    <r>
      <rPr>
        <sz val="7"/>
        <color theme="1"/>
        <rFont val="Times New Roman"/>
        <family val="1"/>
      </rPr>
      <t xml:space="preserve">         </t>
    </r>
    <r>
      <rPr>
        <sz val="11"/>
        <color theme="1"/>
        <rFont val="Calibri"/>
        <family val="2"/>
        <scheme val="minor"/>
      </rPr>
      <t>Preserve units at-risk of conversion from low-income use (Gov. Code, § 65583, subd. (c)(6).</t>
    </r>
  </si>
  <si>
    <r>
      <t xml:space="preserve">3. Description of Commercial Development Bonus: </t>
    </r>
    <r>
      <rPr>
        <sz val="8"/>
        <color theme="1"/>
        <rFont val="Calibri"/>
        <family val="2"/>
        <scheme val="minor"/>
      </rPr>
      <t> </t>
    </r>
    <r>
      <rPr>
        <sz val="11"/>
        <color theme="1"/>
        <rFont val="Calibri"/>
        <family val="2"/>
        <scheme val="minor"/>
      </rPr>
      <t>Include a description of the commercial development bonus approved by the jurisdiction.</t>
    </r>
  </si>
  <si>
    <r>
      <t xml:space="preserve">4. Commercial Development Bonus Date Approved: </t>
    </r>
    <r>
      <rPr>
        <sz val="11"/>
        <color theme="1"/>
        <rFont val="Calibri"/>
        <family val="2"/>
        <scheme val="minor"/>
      </rPr>
      <t>Enter the date that the jurisdiction approved the commercial development bonus. Enter date as month/day/year (e.g., 6/1/2018).</t>
    </r>
  </si>
  <si>
    <t>Locally Owned Lands Included in the Housing Element Sites Inventory that have been sold, leased, or otherwise disposed of, pursuant to Government Code section 65400.1</t>
  </si>
  <si>
    <t>Chapter 664, Statutes of 2019 (AB 1486) added to the Government code section 65400.1, which requires jurisdictions to include in this APR a listing of sites owned by the locality that were included in the housing element sites inventory and were sold, leased, or otherwise disposed of during the reporting year.</t>
  </si>
  <si>
    <r>
      <t xml:space="preserve">
Cells can be highlighted red for two reasons:
</t>
    </r>
    <r>
      <rPr>
        <b/>
        <sz val="11"/>
        <color theme="1"/>
        <rFont val="Calibri"/>
        <family val="2"/>
        <scheme val="minor"/>
      </rPr>
      <t>Date cells:</t>
    </r>
    <r>
      <rPr>
        <sz val="11"/>
        <color theme="1"/>
        <rFont val="Calibri"/>
        <family val="2"/>
        <scheme val="minor"/>
      </rPr>
      <t xml:space="preserve"> Sometimes, dates that are copied and pasted into this form are formatted as text. When pasting dates into the form please paste with the "match destination formatting" option. If the date cells are still highlighted red, they contain text. These must be converted to dates. To do so, open a blank workbook and paste in the dates that are formatted as text. In an adjacent column, enter the function =DATEVALUE and refer the function to the cell with date formatted as text. This will result in a 5-digit number. Copy and paste these 5-digit numbers back into the APR form, then change the format of the cells to "Short Date" (i.e., 3/4/2012).
</t>
    </r>
    <r>
      <rPr>
        <b/>
        <sz val="11"/>
        <color theme="1"/>
        <rFont val="Calibri"/>
        <family val="2"/>
        <scheme val="minor"/>
      </rPr>
      <t>Text cells:</t>
    </r>
    <r>
      <rPr>
        <sz val="11"/>
        <color theme="1"/>
        <rFont val="Calibri"/>
        <family val="2"/>
        <scheme val="minor"/>
      </rPr>
      <t xml:space="preserve"> Cells can also be highlighted red if the length of the text entered into the cell exceeds the character limit.
</t>
    </r>
  </si>
  <si>
    <r>
      <t xml:space="preserve">Units that Count Towards RHNA </t>
    </r>
    <r>
      <rPr>
        <b/>
        <vertAlign val="superscript"/>
        <sz val="10"/>
        <color theme="1"/>
        <rFont val="Arial"/>
        <family val="2"/>
      </rPr>
      <t>+</t>
    </r>
    <r>
      <rPr>
        <b/>
        <sz val="10"/>
        <color theme="1"/>
        <rFont val="Arial"/>
        <family val="2"/>
      </rPr>
      <t xml:space="preserve">
</t>
    </r>
    <r>
      <rPr>
        <sz val="10"/>
        <color theme="1"/>
        <rFont val="Arial"/>
        <family val="2"/>
      </rPr>
      <t>Note - Because the statutory requirements severely limit what can be counted, please contact HCD to receive the password that will enable you to populate these fields.</t>
    </r>
  </si>
  <si>
    <t>TABLE G Locally Owned Lands Included in the Housing Element Sites Inventory that have been sold, leased, or otherwise disposed of, pursuant to Government Code section 65400.1</t>
  </si>
  <si>
    <t xml:space="preserve">                                                                                                                          </t>
  </si>
  <si>
    <t xml:space="preserve">TABLE A
Housing Development Applications Submitted </t>
  </si>
  <si>
    <r>
      <t xml:space="preserve">     ·</t>
    </r>
    <r>
      <rPr>
        <sz val="7"/>
        <color theme="1"/>
        <rFont val="Times New Roman"/>
        <family val="1"/>
      </rPr>
      <t xml:space="preserve">         </t>
    </r>
    <r>
      <rPr>
        <sz val="11"/>
        <color theme="1"/>
        <rFont val="Calibri"/>
        <family val="2"/>
        <scheme val="minor"/>
      </rPr>
      <t>SFA (single-family attached unit)</t>
    </r>
  </si>
  <si>
    <r>
      <t xml:space="preserve">     ·</t>
    </r>
    <r>
      <rPr>
        <sz val="7"/>
        <color theme="1"/>
        <rFont val="Times New Roman"/>
        <family val="1"/>
      </rPr>
      <t xml:space="preserve">         </t>
    </r>
    <r>
      <rPr>
        <sz val="11"/>
        <color theme="1"/>
        <rFont val="Calibri"/>
        <family val="2"/>
        <scheme val="minor"/>
      </rPr>
      <t>SFD (single-family detached unit)</t>
    </r>
  </si>
  <si>
    <r>
      <t xml:space="preserve">     ·</t>
    </r>
    <r>
      <rPr>
        <sz val="7"/>
        <color theme="1"/>
        <rFont val="Times New Roman"/>
        <family val="1"/>
      </rPr>
      <t xml:space="preserve">         </t>
    </r>
    <r>
      <rPr>
        <sz val="11"/>
        <color theme="1"/>
        <rFont val="Calibri"/>
        <family val="2"/>
        <scheme val="minor"/>
      </rPr>
      <t>2-4 (two- to four-unit structures)</t>
    </r>
  </si>
  <si>
    <r>
      <t xml:space="preserve">     ·</t>
    </r>
    <r>
      <rPr>
        <sz val="7"/>
        <color theme="1"/>
        <rFont val="Times New Roman"/>
        <family val="1"/>
      </rPr>
      <t xml:space="preserve">         </t>
    </r>
    <r>
      <rPr>
        <sz val="11"/>
        <color theme="1"/>
        <rFont val="Calibri"/>
        <family val="2"/>
        <scheme val="minor"/>
      </rPr>
      <t>5+ (five or more unit structure, multifamily)</t>
    </r>
  </si>
  <si>
    <r>
      <t xml:space="preserve">     ·</t>
    </r>
    <r>
      <rPr>
        <sz val="7"/>
        <color theme="1"/>
        <rFont val="Times New Roman"/>
        <family val="1"/>
      </rPr>
      <t xml:space="preserve">         </t>
    </r>
    <r>
      <rPr>
        <sz val="11"/>
        <color theme="1"/>
        <rFont val="Calibri"/>
        <family val="2"/>
        <scheme val="minor"/>
      </rPr>
      <t>ADU (accessory dwelling unit)</t>
    </r>
  </si>
  <si>
    <r>
      <t xml:space="preserve">     ·</t>
    </r>
    <r>
      <rPr>
        <sz val="7"/>
        <color theme="1"/>
        <rFont val="Times New Roman"/>
        <family val="1"/>
      </rPr>
      <t xml:space="preserve">         </t>
    </r>
    <r>
      <rPr>
        <sz val="11"/>
        <color theme="1"/>
        <rFont val="Calibri"/>
        <family val="2"/>
        <scheme val="minor"/>
      </rPr>
      <t>MH (mobile home/manufactured home)</t>
    </r>
  </si>
  <si>
    <t>TABLE A2
Annual Building Activity Report Summary – New Construction, Entitled, Permits and Completed Units</t>
  </si>
  <si>
    <t>TABLE B
Regional Housing Needs Allocation Progress – Permitted Units Issued By Affordability</t>
  </si>
  <si>
    <r>
      <t>TABLE</t>
    </r>
    <r>
      <rPr>
        <b/>
        <sz val="14"/>
        <color rgb="FF2E74B5"/>
        <rFont val="Calibri Light"/>
        <family val="2"/>
      </rPr>
      <t xml:space="preserve"> </t>
    </r>
    <r>
      <rPr>
        <b/>
        <sz val="14"/>
        <rFont val="Calibri"/>
        <family val="2"/>
      </rPr>
      <t>C
Sites Identified or Rezoned to Accommodate Shortfall Housing Need</t>
    </r>
  </si>
  <si>
    <t>TABLE D 
 Program Implementation Status pursuant to Government Code section 65583</t>
  </si>
  <si>
    <t>TABLE E
Commercial Development Bonus Approved pursuant to Government Code section 65915.7</t>
  </si>
  <si>
    <t>TABLE F
Units Rehabilitated, Preserved and Acquired for Alternative Adequate Sites pursuant to Government Code section 65583.1, subdivision (c)(2)</t>
  </si>
  <si>
    <t xml:space="preserve">
You can use this form for 2018 and 2019. Make sure to change the reporting year in row 5 of the "Start Here" tab. Table G is not required for 2018. 
For the years 2017 and prior, you must use the old version of the APR form found on our website.
</t>
  </si>
  <si>
    <t>No. Government Code section 65400 requires  jurisdictions to also submit a General Plan Annual Progress Report to OPR and HCD. These can be emailed to opr.apr@hcd.ca.gov and APR@hcd.ca.gov</t>
  </si>
  <si>
    <t>Does submitting the Housing Element APR fulfill the requirements of submitting a General Plan APR?</t>
  </si>
  <si>
    <t xml:space="preserve">The listing of sites must include the entity to whom the site was transferred, and the intended use of the site. This table is only required for CY 2019 and later. </t>
  </si>
  <si>
    <t>Tricia</t>
  </si>
  <si>
    <t>Pontau</t>
  </si>
  <si>
    <t>Associate Planner</t>
  </si>
  <si>
    <t>pepontau@cityoflivermore.net</t>
  </si>
  <si>
    <t>1052 South Livermore Avenue</t>
  </si>
  <si>
    <t>ADU19-001</t>
  </si>
  <si>
    <t>ADU19-002</t>
  </si>
  <si>
    <t>ADU19-003</t>
  </si>
  <si>
    <t>ADU19-004</t>
  </si>
  <si>
    <t>ADU19-005</t>
  </si>
  <si>
    <t>ADU19-007</t>
  </si>
  <si>
    <t>ADU19-008</t>
  </si>
  <si>
    <t>ADU19-009</t>
  </si>
  <si>
    <t>ADU19-010</t>
  </si>
  <si>
    <t>ADU19-011</t>
  </si>
  <si>
    <t>ADU19-012</t>
  </si>
  <si>
    <t>ADU19-013</t>
  </si>
  <si>
    <t>ADU19-014</t>
  </si>
  <si>
    <t>ADU19-015</t>
  </si>
  <si>
    <t>ADU19-016</t>
  </si>
  <si>
    <t>ADU19-017</t>
  </si>
  <si>
    <t>ADU19-018</t>
  </si>
  <si>
    <t>ADU19-019</t>
  </si>
  <si>
    <t>ADU19-020</t>
  </si>
  <si>
    <t>ADU19-021</t>
  </si>
  <si>
    <t>ADU19-022</t>
  </si>
  <si>
    <t>ADU19-023</t>
  </si>
  <si>
    <t>ADU19-024</t>
  </si>
  <si>
    <t>ADU19-025</t>
  </si>
  <si>
    <t>ADU19-026</t>
  </si>
  <si>
    <t>ADU19-027</t>
  </si>
  <si>
    <t>ADU19-028</t>
  </si>
  <si>
    <t>ADU19-029</t>
  </si>
  <si>
    <t>ADU19-030</t>
  </si>
  <si>
    <t>SPDR19-002</t>
  </si>
  <si>
    <t>SPDR19-003</t>
  </si>
  <si>
    <t>SPDR19-004</t>
  </si>
  <si>
    <t>SPDR19-013</t>
  </si>
  <si>
    <t>SPDRM19-038</t>
  </si>
  <si>
    <t>ZC19-007</t>
  </si>
  <si>
    <t>ZC19-011</t>
  </si>
  <si>
    <t>ZC19-012</t>
  </si>
  <si>
    <t>ZC19-016</t>
  </si>
  <si>
    <t>ZC19-021</t>
  </si>
  <si>
    <t>ZC19-022</t>
  </si>
  <si>
    <t>Bongiorno Garage Conversion</t>
  </si>
  <si>
    <t>Reyes ADU</t>
  </si>
  <si>
    <t>Turner ADU</t>
  </si>
  <si>
    <t>Graham ADU</t>
  </si>
  <si>
    <t>Johnston ADU</t>
  </si>
  <si>
    <t>Moufarrej ADU</t>
  </si>
  <si>
    <t>Diep Conversion</t>
  </si>
  <si>
    <t>Deluca ADU</t>
  </si>
  <si>
    <t>Daugherty Addition</t>
  </si>
  <si>
    <t>Bradley Attached ADU</t>
  </si>
  <si>
    <t>Athreya ADU</t>
  </si>
  <si>
    <t>Huot Workshop Conversion</t>
  </si>
  <si>
    <t>Schmitt ADU</t>
  </si>
  <si>
    <t>Copeman ADU</t>
  </si>
  <si>
    <t>Roy Garage Addition &amp; ADU</t>
  </si>
  <si>
    <t>Ahn ADU</t>
  </si>
  <si>
    <t>Graves Addition &amp; Attached ADU</t>
  </si>
  <si>
    <t>Thompson Pool House Conversion</t>
  </si>
  <si>
    <t>Moreno Garage Conversion</t>
  </si>
  <si>
    <t>Hernandez Garage Conversion</t>
  </si>
  <si>
    <t>Nainani ADU</t>
  </si>
  <si>
    <t>Ford Residence &amp; ADU</t>
  </si>
  <si>
    <t>Taulbee - SLVSP ADU Zoning Change</t>
  </si>
  <si>
    <t>Badran ADU</t>
  </si>
  <si>
    <t>Payne Workshop &amp; ADU</t>
  </si>
  <si>
    <t>Westphal Garage Conversion</t>
  </si>
  <si>
    <t>Cherukuri ADU</t>
  </si>
  <si>
    <t>Arrousez Detached In-Law Unit w/ Garage</t>
  </si>
  <si>
    <t>Mishra Basement Conversion</t>
  </si>
  <si>
    <t>10995 PMW - 460 North Livermore (Vineyard 2.0)</t>
  </si>
  <si>
    <t>Revel Livermore - Senior Housing (Sunset)</t>
  </si>
  <si>
    <t>Livermore Wine Country Inn</t>
  </si>
  <si>
    <t>Pine Street Apartments</t>
  </si>
  <si>
    <t>Wang/Huang Residence</t>
  </si>
  <si>
    <t>Sanders - New Residence</t>
  </si>
  <si>
    <t>Gutierrez Companion Unit</t>
  </si>
  <si>
    <t>Mendoza Conversion</t>
  </si>
  <si>
    <t>Street Residence</t>
  </si>
  <si>
    <t>Allen Tiny House</t>
  </si>
  <si>
    <t>3958 HARVARD CT, LIVERMORE 94550</t>
  </si>
  <si>
    <t>2814 CARMEN AV, LIVERMORE 94550</t>
  </si>
  <si>
    <t>854 S H ST, LIVERMORE 94550</t>
  </si>
  <si>
    <t>227 HOLMES ST, LIVERMORE 94550</t>
  </si>
  <si>
    <t>2463 COVEY WY, LIVERMORE 94550</t>
  </si>
  <si>
    <t>2571 WALKER PL, LIVERMORE 94550</t>
  </si>
  <si>
    <t>893 OLIVINA AV, LIVERMORE 94551</t>
  </si>
  <si>
    <t>742 S G ST, LIVERMORE 94550</t>
  </si>
  <si>
    <t>853 KEYSTONE WY, LIVERMORE 94550</t>
  </si>
  <si>
    <t>327 JILLANA AV, LIVERMORE 94550</t>
  </si>
  <si>
    <t>3202 SARATOGA CT, LIVERMORE 94550</t>
  </si>
  <si>
    <t>1349 CAMEO CT, LIVERMORE 94550</t>
  </si>
  <si>
    <t>1965 RHODODENDRON CT, LIVERMORE 94551</t>
  </si>
  <si>
    <t>2677 PILLSBURY CT, LIVERMORE 94550</t>
  </si>
  <si>
    <t>1879 LOCUST ST, LIVERMORE 94551</t>
  </si>
  <si>
    <t>3596 FIRST ST, LIVERMORE 94551</t>
  </si>
  <si>
    <t>2762 FOURTH ST, LIVERMORE 94550</t>
  </si>
  <si>
    <t>1499 CHELSEA WY, LIVERMORE 94550</t>
  </si>
  <si>
    <t>5673 OAKMONT CI, LIVERMORE 94551</t>
  </si>
  <si>
    <t>5577 GREENWICH AV, LIVERMORE 94551</t>
  </si>
  <si>
    <t>437 ANNA MARIA ST, LIVERMORE 94550</t>
  </si>
  <si>
    <t>1626 FOURTH ST, LIVERMORE, CA</t>
  </si>
  <si>
    <t>3046 VERDALA DR, LIVERMORE 94550</t>
  </si>
  <si>
    <t>1124 BANNOCK ST, LIVERMORE 94551</t>
  </si>
  <si>
    <t>4530 COUNTRY LN, LIVERMORE 94550</t>
  </si>
  <si>
    <t>643 S M ST, LIVERMORE 94550</t>
  </si>
  <si>
    <t>3075 CALLAGHAN ST, LI 94551</t>
  </si>
  <si>
    <t>643 N L ST, LI 94551</t>
  </si>
  <si>
    <t>447 MCLEOD ST, LI 94550</t>
  </si>
  <si>
    <t>460 N LIVERMORE AV, LIVERMORE 94551</t>
  </si>
  <si>
    <t>1712 HOLMES ST, LIVERMORE 94550</t>
  </si>
  <si>
    <t>203 E VALLECITOS RD, LI 94550</t>
  </si>
  <si>
    <t>319 N P ST, LIVERMORE 94551</t>
  </si>
  <si>
    <t>509 N L ST, LIVERMORE 94551</t>
  </si>
  <si>
    <t>794 S L ST, LIVERMORE 94550</t>
  </si>
  <si>
    <t>613 N N ST, LI 94551</t>
  </si>
  <si>
    <t>2148 ELM ST, LI 94551</t>
  </si>
  <si>
    <t>No</t>
  </si>
  <si>
    <t>ADU</t>
  </si>
  <si>
    <t>098A044711800</t>
  </si>
  <si>
    <t>099 098500602</t>
  </si>
  <si>
    <t>097 006501100</t>
  </si>
  <si>
    <t>097 008501802</t>
  </si>
  <si>
    <t>099 072502600</t>
  </si>
  <si>
    <t>099 045802400</t>
  </si>
  <si>
    <t>098 035601001</t>
  </si>
  <si>
    <t>097 006300800</t>
  </si>
  <si>
    <t>099 031604100</t>
  </si>
  <si>
    <t>099 032003400</t>
  </si>
  <si>
    <t>099 068001700</t>
  </si>
  <si>
    <t>099 033008200</t>
  </si>
  <si>
    <t>099 133000300</t>
  </si>
  <si>
    <t>099 045803900</t>
  </si>
  <si>
    <t>098 021600100</t>
  </si>
  <si>
    <t>099 005101202</t>
  </si>
  <si>
    <t>097 013300202</t>
  </si>
  <si>
    <t>099 045408300</t>
  </si>
  <si>
    <t>099B520701800</t>
  </si>
  <si>
    <t>099B520606500</t>
  </si>
  <si>
    <t>099 032007100</t>
  </si>
  <si>
    <t>097 002600502</t>
  </si>
  <si>
    <t>099 046104900</t>
  </si>
  <si>
    <t>098 038908000</t>
  </si>
  <si>
    <t>099 133701900</t>
  </si>
  <si>
    <t>097 007400500</t>
  </si>
  <si>
    <t>098 026401100</t>
  </si>
  <si>
    <t>098 022200300</t>
  </si>
  <si>
    <t>097 010700200</t>
  </si>
  <si>
    <t>098 024000117</t>
  </si>
  <si>
    <t>097 014301905</t>
  </si>
  <si>
    <t>099 046000800</t>
  </si>
  <si>
    <t>Hansen Rd</t>
  </si>
  <si>
    <t>098 034602200</t>
  </si>
  <si>
    <t>Pine St</t>
  </si>
  <si>
    <t>099 134302500</t>
  </si>
  <si>
    <t>098 031504300</t>
  </si>
  <si>
    <t>098 023000900</t>
  </si>
  <si>
    <t>097 005801802</t>
  </si>
  <si>
    <t>098 022000900</t>
  </si>
  <si>
    <t>098 021300301</t>
  </si>
  <si>
    <t>SFD</t>
  </si>
  <si>
    <t>5+</t>
  </si>
  <si>
    <t>R</t>
  </si>
  <si>
    <t>O</t>
  </si>
  <si>
    <t>Application withdrawn</t>
  </si>
  <si>
    <t>Under review</t>
  </si>
  <si>
    <t>Ongoing litigation challenging approval</t>
  </si>
  <si>
    <t>withdrawn</t>
  </si>
  <si>
    <t>099A290900902</t>
  </si>
  <si>
    <t>099B520911000</t>
  </si>
  <si>
    <t>098 024700111</t>
  </si>
  <si>
    <t>097 014908400</t>
  </si>
  <si>
    <t>099 029701900</t>
  </si>
  <si>
    <t>099B530001000</t>
  </si>
  <si>
    <t>097 015101102</t>
  </si>
  <si>
    <t>099 031201000</t>
  </si>
  <si>
    <t>097 009500100</t>
  </si>
  <si>
    <t>4902 CANDY CT, LIVERMORE 94550</t>
  </si>
  <si>
    <t>1824 DE VACA WY, LIVERMORE 94550</t>
  </si>
  <si>
    <t>961 ACACIA WY, LIVERMORE 94550</t>
  </si>
  <si>
    <t>2432 MARBURY RD, LIVERMORE 94550</t>
  </si>
  <si>
    <t>2019 DEL MONTE ST, LIVERMORE 94551</t>
  </si>
  <si>
    <t>2436 CHARDONNAY WY, LIVERMORE 94550</t>
  </si>
  <si>
    <t>1675 PARK ST, LIVERMORE 94551</t>
  </si>
  <si>
    <t>3130 BAY MEADOWS CT, LIVERMORE 94550</t>
  </si>
  <si>
    <t>1909 COLLEGE AV , LIVERMORE 94550</t>
  </si>
  <si>
    <t>926 ALDEN LN, LIVERMORE 94550</t>
  </si>
  <si>
    <t>None</t>
  </si>
  <si>
    <t>1648 LOMITAS AV, LIVERMORE 94550</t>
  </si>
  <si>
    <t>1672 CATALINA CT, LIVERMORE 94550</t>
  </si>
  <si>
    <t>2589 COLLEGE AV , LIVERMORE 94550</t>
  </si>
  <si>
    <t>Montgomery detached ADU</t>
  </si>
  <si>
    <t>Tariq - Detached garage conversion</t>
  </si>
  <si>
    <t>O'Brien Guest House</t>
  </si>
  <si>
    <t>Stonich attached ADU</t>
  </si>
  <si>
    <t>Abdelaziz attached ADU</t>
  </si>
  <si>
    <t>Stulen-Dayrell detached ADU</t>
  </si>
  <si>
    <t>Meyer garage conversion</t>
  </si>
  <si>
    <t>Schmidt - Above Garage ADU</t>
  </si>
  <si>
    <t>Daley Carriage House</t>
  </si>
  <si>
    <t>Cromie Accessory Dwelling Unit</t>
  </si>
  <si>
    <t>8094 VTTM-Garaventa Hills</t>
  </si>
  <si>
    <t>8471 VTTM - Vineyard Collection II, Ponderosa</t>
  </si>
  <si>
    <t>Karkalemis Duplex - Catalina Court</t>
  </si>
  <si>
    <t>Nigg Triplex</t>
  </si>
  <si>
    <t>ADU18-021</t>
  </si>
  <si>
    <t>ADU18-023</t>
  </si>
  <si>
    <t>ADU18-029</t>
  </si>
  <si>
    <t>ADU18-035</t>
  </si>
  <si>
    <t>ADU18-036</t>
  </si>
  <si>
    <t>ADU18-037</t>
  </si>
  <si>
    <t>ADU18-038</t>
  </si>
  <si>
    <t>ADU18-039</t>
  </si>
  <si>
    <t>COA18-011</t>
  </si>
  <si>
    <t>SDU18-016</t>
  </si>
  <si>
    <t>SPDR13-005</t>
  </si>
  <si>
    <t>SPDR18-014</t>
  </si>
  <si>
    <t>SPDR18-017</t>
  </si>
  <si>
    <t>ZC16-015</t>
  </si>
  <si>
    <t>2 to 4</t>
  </si>
  <si>
    <t>SFA</t>
  </si>
  <si>
    <t>N</t>
  </si>
  <si>
    <t>099 005601002</t>
  </si>
  <si>
    <t>099 136501000</t>
  </si>
  <si>
    <t>099B812700700</t>
  </si>
  <si>
    <t>098 024900300</t>
  </si>
  <si>
    <t>097 007400100</t>
  </si>
  <si>
    <t>099A294401700</t>
  </si>
  <si>
    <t>099A294402000</t>
  </si>
  <si>
    <t>099A294402100</t>
  </si>
  <si>
    <t>099 005600901</t>
  </si>
  <si>
    <t>098 023900700</t>
  </si>
  <si>
    <t>099 132001100</t>
  </si>
  <si>
    <t>099 045602900</t>
  </si>
  <si>
    <t>099A290702600</t>
  </si>
  <si>
    <t>099 067900600</t>
  </si>
  <si>
    <t>099 005101101</t>
  </si>
  <si>
    <t>098A041401202</t>
  </si>
  <si>
    <t>099 033302200</t>
  </si>
  <si>
    <t>098A042401100</t>
  </si>
  <si>
    <t>099A143502100</t>
  </si>
  <si>
    <t>099 131204400</t>
  </si>
  <si>
    <t>098 040500400</t>
  </si>
  <si>
    <t>099 019202300</t>
  </si>
  <si>
    <t>903 001720300</t>
  </si>
  <si>
    <t>903 001720400</t>
  </si>
  <si>
    <t>903 001720500</t>
  </si>
  <si>
    <t>903 001720600</t>
  </si>
  <si>
    <t>903 001400900</t>
  </si>
  <si>
    <t>903 001711900</t>
  </si>
  <si>
    <t>099 030705500</t>
  </si>
  <si>
    <t>099B813305300</t>
  </si>
  <si>
    <t>099B813305200</t>
  </si>
  <si>
    <t>099B813305100</t>
  </si>
  <si>
    <t>099B813305000</t>
  </si>
  <si>
    <t>099B813304900</t>
  </si>
  <si>
    <t>099B813304800</t>
  </si>
  <si>
    <t>099B813304700</t>
  </si>
  <si>
    <t>099B813304600</t>
  </si>
  <si>
    <t>099B813304000</t>
  </si>
  <si>
    <t>099B813304500</t>
  </si>
  <si>
    <t>099B813304100</t>
  </si>
  <si>
    <t>099B813304400</t>
  </si>
  <si>
    <t>099B505001700</t>
  </si>
  <si>
    <t>099B813304300</t>
  </si>
  <si>
    <t>102 APRICOT ST</t>
  </si>
  <si>
    <t>1024 HANSEN RD</t>
  </si>
  <si>
    <t>111 APRICOT ST</t>
  </si>
  <si>
    <t>1121 ORCHID PL</t>
  </si>
  <si>
    <t>121 APRICOT ST</t>
  </si>
  <si>
    <t>131 APRICOT ST</t>
  </si>
  <si>
    <t>1665 CHESTNUT ST</t>
  </si>
  <si>
    <t>1811 SIXTH ST</t>
  </si>
  <si>
    <t>2002 ROVELLO LP</t>
  </si>
  <si>
    <t>201 PLUM TREE ST</t>
  </si>
  <si>
    <t>2014 ROVELLO LP</t>
  </si>
  <si>
    <t>2018 ROVELLO LP</t>
  </si>
  <si>
    <t>212 PLUM TREE ST</t>
  </si>
  <si>
    <t>2125 WALNUT ST</t>
  </si>
  <si>
    <t>222 PLUM TREE ST</t>
  </si>
  <si>
    <t>2579 COVEY WY</t>
  </si>
  <si>
    <t>2687 KLAMATH CT</t>
  </si>
  <si>
    <t>292 JEANNIE WY</t>
  </si>
  <si>
    <t>3152 CHURCHILL DOWNS LN</t>
  </si>
  <si>
    <t>3580 FIRST ST</t>
  </si>
  <si>
    <t>3622 EAST AV</t>
  </si>
  <si>
    <t>381 COVELLITE LN</t>
  </si>
  <si>
    <t>3895 HARVARD WY</t>
  </si>
  <si>
    <t>5106 LILLIAN CT</t>
  </si>
  <si>
    <t>5124 QUINCE CT</t>
  </si>
  <si>
    <t>57 L ST</t>
  </si>
  <si>
    <t>570 YOSEMITE DR</t>
  </si>
  <si>
    <t>673 SANDALWOOD DR</t>
  </si>
  <si>
    <t>681 SANDALWOOD DR</t>
  </si>
  <si>
    <t>689 SANDALWOOD DR</t>
  </si>
  <si>
    <t>720 DEL MAR AV</t>
  </si>
  <si>
    <t>792 L ST</t>
  </si>
  <si>
    <t>850 BARNEY CM</t>
  </si>
  <si>
    <t>856 BARNEY CM</t>
  </si>
  <si>
    <t>860 BARNEY CM</t>
  </si>
  <si>
    <t>864 BARNEY CM</t>
  </si>
  <si>
    <t>870 BARNEY CM</t>
  </si>
  <si>
    <t>874 BARNEY CM</t>
  </si>
  <si>
    <t>878 BARNEY CM</t>
  </si>
  <si>
    <t>882 BARNEY CM</t>
  </si>
  <si>
    <t>889 BARNEY CM</t>
  </si>
  <si>
    <t>890 BARNEY CM</t>
  </si>
  <si>
    <t>891 BARNEY CM</t>
  </si>
  <si>
    <t>894 BARNEY CM</t>
  </si>
  <si>
    <t>895 BARNEY CM</t>
  </si>
  <si>
    <t>898 BARNEY CM</t>
  </si>
  <si>
    <t>D190085</t>
  </si>
  <si>
    <t>D180992</t>
  </si>
  <si>
    <t>D190064</t>
  </si>
  <si>
    <t>D151430</t>
  </si>
  <si>
    <t>D190065</t>
  </si>
  <si>
    <t>D190084</t>
  </si>
  <si>
    <t>D181334</t>
  </si>
  <si>
    <t>D171046</t>
  </si>
  <si>
    <t>D181387</t>
  </si>
  <si>
    <t>D190088</t>
  </si>
  <si>
    <t>D181390</t>
  </si>
  <si>
    <t>D181395</t>
  </si>
  <si>
    <t>D190781</t>
  </si>
  <si>
    <t>D170221</t>
  </si>
  <si>
    <t>D190783</t>
  </si>
  <si>
    <t>D190614</t>
  </si>
  <si>
    <t>D190193</t>
  </si>
  <si>
    <t>D191043</t>
  </si>
  <si>
    <t>D181319</t>
  </si>
  <si>
    <t>D190670</t>
  </si>
  <si>
    <t>D191506</t>
  </si>
  <si>
    <t>D190063</t>
  </si>
  <si>
    <t>D190446</t>
  </si>
  <si>
    <t>D190067</t>
  </si>
  <si>
    <t>D190107</t>
  </si>
  <si>
    <t>D190234</t>
  </si>
  <si>
    <t>D190131</t>
  </si>
  <si>
    <t>D190687</t>
  </si>
  <si>
    <t>D190040</t>
  </si>
  <si>
    <t>D190046</t>
  </si>
  <si>
    <t>D190009</t>
  </si>
  <si>
    <t>D190832</t>
  </si>
  <si>
    <t>D181296</t>
  </si>
  <si>
    <t>D181295</t>
  </si>
  <si>
    <t>D181294</t>
  </si>
  <si>
    <t>D181293</t>
  </si>
  <si>
    <t>D181526</t>
  </si>
  <si>
    <t>D181525</t>
  </si>
  <si>
    <t>D181524</t>
  </si>
  <si>
    <t>D181523</t>
  </si>
  <si>
    <t>D190357</t>
  </si>
  <si>
    <t>D190361</t>
  </si>
  <si>
    <t>D190358</t>
  </si>
  <si>
    <t>D190360</t>
  </si>
  <si>
    <t>D190356</t>
  </si>
  <si>
    <t>D190359</t>
  </si>
  <si>
    <t>Demolished</t>
  </si>
  <si>
    <t>099 031200303</t>
  </si>
  <si>
    <t>099B505001100</t>
  </si>
  <si>
    <t>099B505002500</t>
  </si>
  <si>
    <t>099B813303200</t>
  </si>
  <si>
    <t>099B813303300</t>
  </si>
  <si>
    <t>099B813303400</t>
  </si>
  <si>
    <t>099B813303500</t>
  </si>
  <si>
    <t>099B813303600</t>
  </si>
  <si>
    <t>101 APRICOT ST</t>
  </si>
  <si>
    <t>1821 BARCELONA ST</t>
  </si>
  <si>
    <t>1823 BARCELONA ST</t>
  </si>
  <si>
    <t>1825 BARCELONA ST</t>
  </si>
  <si>
    <t>1827 BARCELONA ST</t>
  </si>
  <si>
    <t>830 BARNEY CM</t>
  </si>
  <si>
    <t>824 BARNEY CM</t>
  </si>
  <si>
    <t>818 BARNEY CM</t>
  </si>
  <si>
    <t>844 BARNEY CM</t>
  </si>
  <si>
    <t>840 BARNEY CM</t>
  </si>
  <si>
    <t>834 BARNEY CM</t>
  </si>
  <si>
    <t>857 BARNEY CM</t>
  </si>
  <si>
    <t>861 BARNEY CM</t>
  </si>
  <si>
    <t>865 BARNEY CM</t>
  </si>
  <si>
    <t>867 BARNEY CM</t>
  </si>
  <si>
    <t>875 BARNEY CM</t>
  </si>
  <si>
    <t>D181163</t>
  </si>
  <si>
    <t>D160917</t>
  </si>
  <si>
    <t>D180692</t>
  </si>
  <si>
    <t>D180693</t>
  </si>
  <si>
    <t>D180694</t>
  </si>
  <si>
    <t>D180685</t>
  </si>
  <si>
    <t>D180689</t>
  </si>
  <si>
    <t>D180691</t>
  </si>
  <si>
    <t>D180909</t>
  </si>
  <si>
    <t>D180910</t>
  </si>
  <si>
    <t>D180911</t>
  </si>
  <si>
    <t>D180912</t>
  </si>
  <si>
    <t>D180913</t>
  </si>
  <si>
    <t>375 BASSWOOD CM</t>
  </si>
  <si>
    <t>D161118</t>
  </si>
  <si>
    <t>098 029001101</t>
  </si>
  <si>
    <t>097 009708500</t>
  </si>
  <si>
    <t>098A042401302</t>
  </si>
  <si>
    <t>903 001503300</t>
  </si>
  <si>
    <t>1651 CHESTNUT ST</t>
  </si>
  <si>
    <t>2385 COLLEGE AV</t>
  </si>
  <si>
    <t>875 ESTATES ST</t>
  </si>
  <si>
    <t>211 FENNEL WY</t>
  </si>
  <si>
    <t>3703 FIRST ST</t>
  </si>
  <si>
    <t>3711 FIRST ST</t>
  </si>
  <si>
    <t>3719 FIRST ST</t>
  </si>
  <si>
    <t>3727 FIRST ST</t>
  </si>
  <si>
    <t>D170935</t>
  </si>
  <si>
    <t>D170524</t>
  </si>
  <si>
    <t>D180605</t>
  </si>
  <si>
    <t>D161468</t>
  </si>
  <si>
    <t>D181161</t>
  </si>
  <si>
    <t>D181162</t>
  </si>
  <si>
    <t>D181207</t>
  </si>
  <si>
    <t>D181209</t>
  </si>
  <si>
    <t>097 005800701</t>
  </si>
  <si>
    <t>098 024200700</t>
  </si>
  <si>
    <t>099 002200504</t>
  </si>
  <si>
    <t>098 022800102</t>
  </si>
  <si>
    <t>098 022800103</t>
  </si>
  <si>
    <t>098 022800105</t>
  </si>
  <si>
    <t>099 072517700</t>
  </si>
  <si>
    <t>099B576000900</t>
  </si>
  <si>
    <t>099B576000800</t>
  </si>
  <si>
    <t>099B812700400</t>
  </si>
  <si>
    <t>099B812700500</t>
  </si>
  <si>
    <t>098 021800600</t>
  </si>
  <si>
    <t>903 001005500</t>
  </si>
  <si>
    <t>819 K ST</t>
  </si>
  <si>
    <t>346 K ST</t>
  </si>
  <si>
    <t>830 LAS FLORES RD</t>
  </si>
  <si>
    <t>836 LAS FLORES RD</t>
  </si>
  <si>
    <t>842 LAS FLORES RD</t>
  </si>
  <si>
    <t>848 LAS FLORES RD</t>
  </si>
  <si>
    <t>854 LAS FLORES RD</t>
  </si>
  <si>
    <t>2145 LINDEN ST</t>
  </si>
  <si>
    <t>2155 LINDEN ST</t>
  </si>
  <si>
    <t>2175 LINDEN ST</t>
  </si>
  <si>
    <t>2389 MERLOT LN</t>
  </si>
  <si>
    <t>573 MISTY WY</t>
  </si>
  <si>
    <t>306 MISTY CI</t>
  </si>
  <si>
    <t>308 MISTY CI</t>
  </si>
  <si>
    <t>165 MISTY CI</t>
  </si>
  <si>
    <t>1130 ORCHID PL</t>
  </si>
  <si>
    <t>1118 ORCHID PL</t>
  </si>
  <si>
    <t>736 P ST</t>
  </si>
  <si>
    <t>738 P ST</t>
  </si>
  <si>
    <t>472 PERSIMMON CM</t>
  </si>
  <si>
    <t>D170024</t>
  </si>
  <si>
    <t>D180058</t>
  </si>
  <si>
    <t>D151751</t>
  </si>
  <si>
    <t>D170414</t>
  </si>
  <si>
    <t>D170416</t>
  </si>
  <si>
    <t>D170418</t>
  </si>
  <si>
    <t>D170384</t>
  </si>
  <si>
    <t>D151149</t>
  </si>
  <si>
    <t>D151454</t>
  </si>
  <si>
    <t>D151455</t>
  </si>
  <si>
    <t>D160135</t>
  </si>
  <si>
    <t>D140580</t>
  </si>
  <si>
    <t>D150598</t>
  </si>
  <si>
    <t>D171531</t>
  </si>
  <si>
    <t>D171532</t>
  </si>
  <si>
    <t>D171533</t>
  </si>
  <si>
    <t>D171534</t>
  </si>
  <si>
    <t>D160792</t>
  </si>
  <si>
    <t>099A294400400</t>
  </si>
  <si>
    <t>099A294400500</t>
  </si>
  <si>
    <t>099A294400600</t>
  </si>
  <si>
    <t>099A294403400</t>
  </si>
  <si>
    <t>099A294403500</t>
  </si>
  <si>
    <t>099A294403600</t>
  </si>
  <si>
    <t>099A294403700</t>
  </si>
  <si>
    <t>099A294403800</t>
  </si>
  <si>
    <t>099A294403900</t>
  </si>
  <si>
    <t>903 001504000</t>
  </si>
  <si>
    <t>099 040105200</t>
  </si>
  <si>
    <t>099 040106500</t>
  </si>
  <si>
    <t>098 023700800</t>
  </si>
  <si>
    <t>099 031301300</t>
  </si>
  <si>
    <t>099 045204700</t>
  </si>
  <si>
    <t>520 SANDALWOOD DR</t>
  </si>
  <si>
    <t>522 SANDALWOOD DR</t>
  </si>
  <si>
    <t>526 SANDALWOOD DR</t>
  </si>
  <si>
    <t>530 SANDALWOOD DR</t>
  </si>
  <si>
    <t>534 SANDALWOOD DR</t>
  </si>
  <si>
    <t>538 SANDALWOOD DR</t>
  </si>
  <si>
    <t>697 SANDALWOOD DR</t>
  </si>
  <si>
    <t>2231 SHIRAZ CM</t>
  </si>
  <si>
    <t>2223 SHIRAZ CM</t>
  </si>
  <si>
    <t>2217 SHIRAZ CM</t>
  </si>
  <si>
    <t>2220 SHIRAZ CM</t>
  </si>
  <si>
    <t>2228 SHIRAZ CM</t>
  </si>
  <si>
    <t>2236 SHIRAZ CM</t>
  </si>
  <si>
    <t>2244 SHIRAZ CM</t>
  </si>
  <si>
    <t>2252 SHIRAZ CM</t>
  </si>
  <si>
    <t>2260 SHIRAZ CM</t>
  </si>
  <si>
    <t>234 STRATUS CM</t>
  </si>
  <si>
    <t>126 TEASEL CM</t>
  </si>
  <si>
    <t>2156 TERRA BELLA CT</t>
  </si>
  <si>
    <t>2175 TERRA BELLA CT</t>
  </si>
  <si>
    <t>2193 TERRA BELLA CT</t>
  </si>
  <si>
    <t>2194 TERRA BELLA CT</t>
  </si>
  <si>
    <t>2170 TERRA BELLA CT</t>
  </si>
  <si>
    <t>2122 TERRA BELLA CT</t>
  </si>
  <si>
    <t>2134 TERRA BELLA CT</t>
  </si>
  <si>
    <t>716 TRANQUILITY CI</t>
  </si>
  <si>
    <t>724 TRANQUILITY CI</t>
  </si>
  <si>
    <t>780 TRANQUILITY CI</t>
  </si>
  <si>
    <t>788 TRANQUILITY CI</t>
  </si>
  <si>
    <t>1943 WALNUT ST</t>
  </si>
  <si>
    <t>508 WAYLAND LP</t>
  </si>
  <si>
    <t>501 WAYLAND LP</t>
  </si>
  <si>
    <t>509 WAYLAND LP</t>
  </si>
  <si>
    <t>512 WAYLAND LP</t>
  </si>
  <si>
    <t>2136 WESTBROOK LN</t>
  </si>
  <si>
    <t>D151805</t>
  </si>
  <si>
    <t>D180798</t>
  </si>
  <si>
    <t>D180764</t>
  </si>
  <si>
    <t>D180766</t>
  </si>
  <si>
    <t>D180771</t>
  </si>
  <si>
    <t>D180772</t>
  </si>
  <si>
    <t>D180773</t>
  </si>
  <si>
    <t>D181051</t>
  </si>
  <si>
    <t>D181052</t>
  </si>
  <si>
    <t>D181053</t>
  </si>
  <si>
    <t>D181054</t>
  </si>
  <si>
    <t>D151126</t>
  </si>
  <si>
    <t>D161348</t>
  </si>
  <si>
    <t>D180301</t>
  </si>
  <si>
    <t>D180876</t>
  </si>
  <si>
    <t>D180878</t>
  </si>
  <si>
    <t>D180879</t>
  </si>
  <si>
    <t>D180880</t>
  </si>
  <si>
    <t>D181119</t>
  </si>
  <si>
    <t>D170958</t>
  </si>
  <si>
    <t>D161504</t>
  </si>
  <si>
    <t>D161507</t>
  </si>
  <si>
    <t>D161606</t>
  </si>
  <si>
    <t>D161609</t>
  </si>
  <si>
    <t>D180158</t>
  </si>
  <si>
    <t>D180043</t>
  </si>
  <si>
    <t>D180032</t>
  </si>
  <si>
    <t>D180034</t>
  </si>
  <si>
    <t>D180044</t>
  </si>
  <si>
    <t>D181000</t>
  </si>
  <si>
    <t>Develop a land inventory that provides sufficient sites to meet the Regional Housing Needs Allocation (RHNA) of 2,729 units (839 very-low, 474 low, 496 moderate-income, and 920 above moderate).</t>
  </si>
  <si>
    <t>Completed for the 2015-2022 Cycle</t>
  </si>
  <si>
    <t>Complete. In March 2015, the City adopted an updated Housing Element for the 2015-2025 cycle that included a Land Inventory with sufficient sites to meet the RHNA. HCD certified the Housing Element on April 20, 2015.</t>
  </si>
  <si>
    <t>In the event that a site included in the City’s land inventory is developed commercially or with other non-residential uses, identify an additional site with the same or more capacity as the previous site.</t>
  </si>
  <si>
    <t xml:space="preserve">Ongoing </t>
  </si>
  <si>
    <t>Ongoing. No sites listed in the Land Inventory were redesignated to a non-residential use in 2019.</t>
  </si>
  <si>
    <t>Should a proposed density reduction decrease the number of units below the City’s RHNA for the Housing Element period, identify additional sites/units to ensure the RHNA can still be met.</t>
  </si>
  <si>
    <t>Ongoing</t>
  </si>
  <si>
    <t>Ongoing. The City did not process any projects in 2019 that would decrease the number of units below the City’s RHNA.</t>
  </si>
  <si>
    <t>Maintain a file in the Planning Division of vacant residential acreage to assist developers in identifying land suitable for single-family and multi-family residential development.</t>
  </si>
  <si>
    <t>Ongoing. Staff offers the Land Inventory to prospective home builders.</t>
  </si>
  <si>
    <t>Maintain maps indicating current zoning as well as public facilities and services to these sites.</t>
  </si>
  <si>
    <t>Ongoing. The zoning map is available on the City's website. The City’s GIS system provides updated general plan and zoning information, and map layers of the location of public facilities and services available to residential sites. The City made some of the GIS layers publically accessible in 2017.</t>
  </si>
  <si>
    <t>Monitor on an annual basis the development of underutilized or vacant residential sites identified to meet the RHNA.</t>
  </si>
  <si>
    <t xml:space="preserve">Annually </t>
  </si>
  <si>
    <t>Completed as part of the Annual Progress Report.</t>
  </si>
  <si>
    <t>Following future amendments to the General Plan’s Safety Element, ensure consistency with the Housing Element, including the land inventory.</t>
  </si>
  <si>
    <t>As needed</t>
  </si>
  <si>
    <t xml:space="preserve">The Safety Element was updated in 2018 to include a new goal, objectives and policies relating to and supporting the Tri-Valley Hazard Mitigation Plan. The goal, objectives and policies address natural hazard mitigation and protecting people, property and the environmental from natural hazards. </t>
  </si>
  <si>
    <t>Program 1.2.1: Implementation of the General Plan, Downtown Specific Plan, and Development Code</t>
  </si>
  <si>
    <t>Continue to update and amend the General Plan as needed and appropriate to provide a range of housing types, densities, and affordability levels.</t>
  </si>
  <si>
    <t>As projects are proposed; reviewed annually</t>
  </si>
  <si>
    <t>Ongoing. In 2018 the City Council directed staff to initiate a General Plan amendment to redesignate a portion of the Civic Center site to allow the development of an affordable senior housing project. The new Urban High Residential designation allows a density range of 38 to 55 dwellings per acre. Planning Commission recommended approval of the amendment in 2019. City Council will review and make the final decision on the amendment in 2020.</t>
  </si>
  <si>
    <t xml:space="preserve">Continue to update and amend the Downtown Specific Plan as needed and appropriate to facilitate downtown revitalization, the provision of affordable housing, and mixed-use development. </t>
  </si>
  <si>
    <t>Ongoing. In 2018 the City continued its downtown redevelopment efforts by drafting a plan with a variety of amenities, including 130 units of affordable workforce housing. A Downtown Specific Plan amendment to facilitate the redevelopment plan will be reviewed by City Council in March 2020.</t>
  </si>
  <si>
    <t>Analyze potential Development Code updates that would expand opportunities for attached housing (e.g., small apartment complexes) and smaller unit types (e.g., studios and cottages).</t>
  </si>
  <si>
    <t>An update to the Density Bonus section of the Code was approved in 2019. Additionally, staff is implementing the new State Accessory Dwelling Unit standards and will update the City code to comply with the State code in 2020.</t>
  </si>
  <si>
    <t>Evaluate specific barriers to residential development of small properties</t>
  </si>
  <si>
    <t>Staff will explore options to remove barriers to the developiment of small properties as part of the next General Plan update, which is anticipated to being in Fall 2020.</t>
  </si>
  <si>
    <t>Program 1.2.2: Isabel BART Station Specific Plan</t>
  </si>
  <si>
    <t>Develop a Specific Plan for the area surrounding the future Isabel BART Station, and revise the General Plan and Zoning designations accordingly to allow for residential transit-oriented development.</t>
  </si>
  <si>
    <t>By 2017</t>
  </si>
  <si>
    <t>Ongoing. In 2018, City Council approved the Isabel Neighborhood Specific Plan (INSP), which called for over 4,000 new dwelling units in a range of attached housing types and would have helped add diversity to the City's housing stock. However, the INSP approval was contingent upon the approval of the BART extension of Livermore, which was not approved by the BART Board of Directors. Staff is now coordinating with a new Regional Rail Authority to establish the Valley Link connection to BART and is revisiting the INSP within this new context. Council is expected to review the revised INSP in 2020.</t>
  </si>
  <si>
    <t>Program 1.2.3: Mobile and Manufactured Homes</t>
  </si>
  <si>
    <t>Continue to allow mobile and manufactured homes that meet State and City codes, as well as the City’s design review requirements, in all residential districts.</t>
  </si>
  <si>
    <t>Ongoing. No new mobile homes were built in 2019.</t>
  </si>
  <si>
    <t>Continue to encourage the development of secondary dwelling units by exempting them from certain development impact fees.</t>
  </si>
  <si>
    <t>Ongoing. The City waives the Traffic Impact Fee (TIF), Downtown Revitalization Fee, and Parks Facility Fee for ADUs. The City issued permits for 36 ADUs in 2019, 18 ADUs in 2018, 12 ADUs each in 2016 and 2017, 9 in 2015, and 6 in 2014.</t>
  </si>
  <si>
    <t>Program 1.2.5: Reduce Governmental Constraints</t>
  </si>
  <si>
    <t>The City of Livermore facilitates and encourages the development of a variety of housing in the community. The City will monitor its development fees to ensure they are reasonable and do not unduly constrain development, while protecting the quality, health, and public safety of the community.</t>
  </si>
  <si>
    <t>Ongoing; as changes are made to development fees. Make changes as needed.</t>
  </si>
  <si>
    <t>Ongoing. As part of the Housing Element update completed in 2015, the City determined that its development impact fees are comparable to nearby jurisdictions with similar markets and are not constraining housing production. The City continues to use various practices to offset potential negative effects of development impact fees on housing development and cost. The City updated its development fees in 2019 to reflect cost of living changes, in accordance with local ordinance.</t>
  </si>
  <si>
    <t>Program 1.3.1: Licensed Community Residential Care Facilities</t>
  </si>
  <si>
    <t xml:space="preserve">Consistent with State law, continue to allow licensed community residential care facilities serving 6 or fewer persons in all residential districts as a means of providing housing for these special needs groups. </t>
  </si>
  <si>
    <t>Ongoing. The Livermore Development Code continues to allow licensed community residential care facilities in the residential zoning districts.</t>
  </si>
  <si>
    <t>Program 1.3.2: Universal Design</t>
  </si>
  <si>
    <t>Continue to include universal design features as project specific criteria to achieve a higher project-specific rating during competitive years of the Housing Implementation Program (HIP).</t>
  </si>
  <si>
    <t>2014-2016 and 2017-2019 HIP Cycles</t>
  </si>
  <si>
    <t>The City has not had a competition for housing units in several years. Additionally, the 2017-2019 HIP was the last HIP cycle for the forseeable future. Accomodation of housing units will instead be based on the City's capacity to provide infrastructure and services for new housing. The City will continue to allow and encourage universal design in housing projects.</t>
  </si>
  <si>
    <t>Update the City’s residential design guidelines and standards to encourage “visitability” and universal design features in new homes.</t>
  </si>
  <si>
    <t>By 2020</t>
  </si>
  <si>
    <t>Incomplete. The City intends to update the residential design guidelines and standards as part of the next comprehensive General Plan update, tentatively scheduled to begin in 2020.</t>
  </si>
  <si>
    <t>Expand consumer awareness by providing information on universal design features at the City’s Permit Center and develop resource information for the City’s Permit Center website.</t>
  </si>
  <si>
    <t>By 2018</t>
  </si>
  <si>
    <t>Ongoing. The City has not yet developed Livermore-specific resources on universal design features, but provides information and guidance upon request at the Permit Center.</t>
  </si>
  <si>
    <t>Program 1.3.3: Development of Housing for Persons with Disabilities</t>
  </si>
  <si>
    <t>Continue to provide monetary subsidies to market-rate developers and non-profits to encourage the development of new housing for persons with disabilities, including developmental disabilities, and for the improvement of existing housing. Seek state and federal funding to increase resources available for this program.</t>
  </si>
  <si>
    <t xml:space="preserve">As projects are proposed or through annual Housing &amp; Human Services Grant allocation process. </t>
  </si>
  <si>
    <t xml:space="preserve">In 2017, the City approved a Avance Apartments to develop 44-units of affordable, services-enriched housing for persons with developmental disabilities and their request for acquisition loan funding through the City's Affordable Housing Trust Fund, in total the City has provided a loan up to $5.5M.
The City also worked with Housing Consortium of the East Bay, a non-profit developer of disabled/special needs housing, to refinance a private mortgage for shared, permanent housing for 2 developmentally disabled adults, in addition staff has worked with Tri-Valley REACH to purchase 2 units of shared housing for individuals with developmental disabilities.
In 2018, Staff requested MidPen Housing to secure HUD Section 811 funding for the Chestnut Square Family apartments project. The project received an award of funds which will provide 8 affordable units for persons with disabilities in the new project.
Currently, staff are working with MidPen Housing in the Tax Credit application for Avance. 
</t>
  </si>
  <si>
    <t>Consider regulatory incentives for projects targeted for persons with disabilities, including persons with developmental disabilities.</t>
  </si>
  <si>
    <t>Annually, or as projects are proposed</t>
  </si>
  <si>
    <t>Ongoing.
The Development Code update process may include an analysis of potential regulatory incentives. The City provides some specific fee reductions for developers of affordable housing, including those targeting persons with disabilities.
In addition, recent State law has taken the lead in considering regulatory incentives for housing for persons with physical or mental disabilities. Notably, AB 2162  require local entities to streamline the approval of housing projects containing a minimum amount of Supportive Housing by providing a ministerial approval process, removing the requirement for CEQA analysis and removing the requirement for Conditional Use Authorization or other similar discretionary entitlements granted by the Planning Commission.</t>
  </si>
  <si>
    <t xml:space="preserve">Support “aging in place” through community design, partnering with organizations that provide support services, and encouraging accessibility improvements to rental housing. </t>
  </si>
  <si>
    <t>Annual renewal of Housing &amp; Human Services Grant funding agreements and as projects are proposed</t>
  </si>
  <si>
    <t xml:space="preserve">Ongoing. The City has provided grant funds to a several nonprofit agencies that  provide senior support and disabled services to individuals: Senior Support Program of the Tri-Valley and Community Resources for Independent Living (CRIL) encourage seniors' and disabled persons to age in place and to facilitate independent living skills. In 2016, the City contracted with Habitat for Humanity East Bay/Silicon Valley to administer the City's owner-occupied housing rehabilitation program, which assists seniors with home accessibility improvements. In 2019, the City made significant progress in the development of two apartment communities serving low income seniors, which will provide up to 212 new affordable units (located at Chestnut Senior and Pacific Avenue sites) with services and amenities for seniors to allow them to live independently and age in place. </t>
  </si>
  <si>
    <t>Program 2.1.1: Housing Implementation Program (HIP)</t>
  </si>
  <si>
    <t>Ensure that future HIP programs address the need to provide very low- and low-income housing units (according to the City’s RHNA) by establishing sufficient allocations for development of sites identified in the land inventory.</t>
  </si>
  <si>
    <t xml:space="preserve"> Ongoing </t>
  </si>
  <si>
    <t xml:space="preserve">The 2017-2019 HIP included sufficient allocations for development sites identified in the Land Inventory, including 1,566 in the Downtown area. Additionally, the 2017-2019 HIP was the last HIP cycle for the forseeable future. Accomodation of housing units will instead be based on the City's capacity to provide infrastructure and services for new housing. The City will continue to encourage and accomodate very low- and low-income housing. </t>
  </si>
  <si>
    <t>Re-evaluate and continue HIP exemptions as needed to facilitate housing construction, redevelopment, and large scale catalyst projects in the Downtown area.</t>
  </si>
  <si>
    <t>The 2017-19 HIP did not put further limitations on growth in the Downtown area. Additionally, the 2017-2019 HIP was the last HIP cycle for the forseeable future. Accomodation of housing units will instead be based on the City's capacity to provide infrastructure and services for new housing. Several projects are underway to redevelop downtown catalyst sites with housing.</t>
  </si>
  <si>
    <t>Continue to allow exemptions from the HIP in conjunction with the TDC Program to encourage infill development.</t>
  </si>
  <si>
    <t>The 2017-19 HIP continued to allow exemptions in conjunction with the TDC program. Additionally, the 2017-2019 HIP was the last HIP cycle for the forseeable future. Accomodation of housing units will instead be based on the City's capacity to provide infrastructure and services for new housing. The City will continue to encourage infull development.</t>
  </si>
  <si>
    <t>Continue to use emphasized categories during competitive years as a mechanism to encourage infill development, mixed-use (commercial/residential) projects, and lot consolidation for larger projects.</t>
  </si>
  <si>
    <t>The City has not had a competition for housing units in several years. Additionally, the 2017-2019 HIP was the last HIP cycle for the forseeable future. Accomodation of housing units will instead be based on the City's capacity to provide infrastructure and services for new housing. The City will continue to encourage infill development, mixed-use projects, and lot consolitation for larger projects.</t>
  </si>
  <si>
    <t>Provide information on the HIP on the Community and Economic Development website and conduct outreach to local developers. Conduct 2-3 developer workshops during the 2015-2022 period. Conduct outreach at the yearly Real Estate Roundup.</t>
  </si>
  <si>
    <t>Ongoing. The 2017-2019 HIP was the last HIP cycle for the forseeable future, so local developers no longer need to go through the HIP process. City planning staff is still available to meet and answer questions one-on-one with potential applicants. The City also conducts notification and outreach to local developers. The City attended the Chamber of Commerce Real Estate Roundup in 2019.</t>
  </si>
  <si>
    <t>Program 2.1.2: Monitor Infrastructure Needs</t>
  </si>
  <si>
    <t>Continue to analyze infrastructure needs and capacity to guide HIP allocations in a manner that balances residential growth with the provision of adequate infrastructure and services.</t>
  </si>
  <si>
    <t>Every three years, as part of HIP process</t>
  </si>
  <si>
    <t xml:space="preserve">The City prepares a "Community Services and Infrastructure Report" (CSIR) every three years in order to ensure the growth rate does not exceed the City’s capability to provide services and infrastructure. Previously, this CSIR served as the basis for establishing HIP allocations. The City will adopt a new CSIR in 2020, however, it has suspended its use of a HIP following the 2017-2019 HIP Cycle. </t>
  </si>
  <si>
    <t>Review infrastructure needs to support intensified development on infill sites within City limits and in the Downtown area; program improvements and upgrades into the City’s Capital Improvement Program (CIP).</t>
  </si>
  <si>
    <t>Annually, as part of CIP updates</t>
  </si>
  <si>
    <t>The City annually reviews and amends its CIP as needed to accommodate upgrades to support intensified development. The 2017-2019 CIP included funding for Downtown Revitalization Projects such as infill site acquisition, infrastructure for the mixed use Livermore Village catalyst site, relocation of the Railroad Depot, and demolition of vacant buildings for the purpose of future affordable housing construction.</t>
  </si>
  <si>
    <t xml:space="preserve">Work with the City’s water and sewer provider in order to ensure the availability and adequate capacity of water and wastewater systems to accommodate the housing needs during the planning period. </t>
  </si>
  <si>
    <t>Ongoing; as projects are proposed</t>
  </si>
  <si>
    <t>The City evaluates the capacity for water and wastewater systems to accommodate housing needs as part of the Community Services and Infrastructure Report. The City’s 2017-2019 CIP included improvements/upgrades to the sewer system. The City is currently updating its Water Master Plan to evaluate long-term water supply and infrastructure needs. The City continues to work with Cal Water Company during the review of projects within their service area.</t>
  </si>
  <si>
    <t>Prioritize proposed developments that include housing affordable to lower-income households.</t>
  </si>
  <si>
    <t>Ongoing. For example, in January 2017, the City approved the Chestnut Square project, which includes 114 units affordable to lower income seniors and families. There is sufficient capacity of public infrastructure and services to accommodate demands resulting from the project.</t>
  </si>
  <si>
    <t>Provide a copy of the Housing Element and any future amendments to the utility providers immediately after adoption.</t>
  </si>
  <si>
    <t>After adoption of the Housing Element and as needed</t>
  </si>
  <si>
    <t>Complete for the 2015-2022 Housing Element update.</t>
  </si>
  <si>
    <t xml:space="preserve">Program 2.1.3: Support Mixed-Use and Transit-Oriented Development </t>
  </si>
  <si>
    <t>Promote lot consolidation to increase opportunities for mixed-use development.</t>
  </si>
  <si>
    <t>Ongoing. Following the dissolution of redevelopment agencies, the City continues to explore funding sources to assist with lot consolidation and increase opportunities for mixed use development in Priority Development Areas (PDA).</t>
  </si>
  <si>
    <t>Continue to require minimum residential densities in areas designated for transit-oriented, mixed-use development to ensure higher density in these areas.</t>
  </si>
  <si>
    <t>Underway</t>
  </si>
  <si>
    <t>Ongoing. There are minimum residential densities in the Downtown area to support higher density housing in this mixed use, transit-oriented neighborhood. The City is also preparing a Specific Plan for the Isabel Neighborhood, a Priority Development Area (PDA) to guide development around the proposed Valley Link station. The Plan will call for a mix of higher density housing types to take advantage of regional transit access and support Housing Element goals. In addition, the City's Development Code includes form-based zoning for two mixed-use sites that requires a minimum percentage of residential development.</t>
  </si>
  <si>
    <t>Continue to use existing density incentives and develop additional incentives to promote mixed-use and more intense residential development near transit. Identify additional areas served by transit where density incentives should be encouraged.</t>
  </si>
  <si>
    <t xml:space="preserve">Ongoing. For example, the Chestnut Square project, which is currently under construction, used the City's Density Bonus provision to provide affordable rental units (see Program 3.2.1 for more detail). The City continues to explore opportunities for promoting high density residential development. The City is revising the Isabel Neighborhood Specific Plan, which established a goal for 25 percent of the approximately 4,095 new housing units to be offered at affordable prices/rents, with a project-level minimum of 20 percent. Projects within the Isabel area may also use the City's Density Bonus. The revised Plan will likely still provide flexible development standards and parking requirements, allow for master planning across adjacent blocks, and facilitate environmental streamlining, as incentives to encourage mixed-use, transit-oriented development. The City will also consider density incentives for other existing and future Priority Development Areas. </t>
  </si>
  <si>
    <t>Continue to implement the inclusionary housing ordinance.</t>
  </si>
  <si>
    <t>Ongoing; review every 5 years for adjustment to market conditions or as needed/required</t>
  </si>
  <si>
    <t>Ongoing.
Approved projects have been providing below market rate units on-site and/or paying in-lieu fees to comply with the policy. It continues to be a major tool in promoting affordable housing production in the city. In 2019, a total of 18 inclusionary units were built and sold to low and moderate income households as part of the Auburn Grove, Central Crossings, Sonoma School site, and Vines projects.</t>
  </si>
  <si>
    <t xml:space="preserve">Continue to require developers to identify the location of inclusionary units. </t>
  </si>
  <si>
    <t>Ongoing, as part of the entitlement process for development projects.</t>
  </si>
  <si>
    <t>Update feasibility analysis of inclusionary housing ordinance to reflect current market conditions. As part of feasibility study, the City will evaluate the must-build component of the inclusionary Housing Ordinance to allow developers to choose one of the alternative means of compliance without discretionary review by the City Council.</t>
  </si>
  <si>
    <t>By 2019; review every 5 years for adjustment to market conditions or as needed/require</t>
  </si>
  <si>
    <t>Complete. 
The 2013 Residential Nexus Analysis and 2013 Financial Feasibility Analysis demonstrated the direct impact of homebuilding on the need for additional affordable housing and the inclusionary housing must-build requirement for ownership housing was reinstated in 2015. Concurrently, the In-Lieu fee was adjusted to a square foot assessment basis per the Market Feasibility Study. The updated fee became effective January 1, 2015.
 In 2019, staff is working with a consultant to review the feasibility of reinstating the must-build requirement for rental developments.</t>
  </si>
  <si>
    <t>Program 3.1.2: Density Bonuses and Incentives</t>
  </si>
  <si>
    <t>Continue to ensure new residential projects are consistent with current State Density Bonus regulations.</t>
  </si>
  <si>
    <t>Ongoing.</t>
  </si>
  <si>
    <t xml:space="preserve">Ongoing. The City updated Chapter 6.02.030 of the Livermore Development Code to be consistent with State Density Bonus regulations in 2019. The City reviews requests for Density Bonuses during the development review process. </t>
  </si>
  <si>
    <t>Continue to encourage the use of both the State Density Bonus Program and the City’s density incentives for senior and very-low income housing.</t>
  </si>
  <si>
    <t>Ongoing. The affordable Chestnut Square project, which is is under construction, used a Density Bonus to provide affordable rental units (see Program 3.2.1 for more detail).</t>
  </si>
  <si>
    <t>Continue to use the Affordable Housing Fund to provide affordable housing opportunities for lower income households.</t>
  </si>
  <si>
    <t>Ongoing. 
The City has been able to utilize its Affordable Housing Fund (which includes Housing Impact Fees and Inclusionary “In-Lieu” Fees) to secure key sites for future new affordable units. The City is working with MidPen Housing Corporation to complete the development of the 5-acre Chestnut Square project site. The City acquired and assembled the site using the Affordable Housing Fund and the dedication of property as part of an Affordable Housing requirement. Chestnut Square will include 114 rental units that will be affordable to lower-income seniors and families. The mixed income project also proposes 44 market-rate townhouses to help finance the affordable project and increase the range of homeownership opportunities in the Downtown area. In 2018, the City provided a development loan to MidPen for the Family apartments, and transferred ownership of the townhouse site to Warmington homes. The City also provided an acquisition and development loan to Housing Consortium of the East Bay to purchase and develop a site that will provide up to 24 units of supportive housing and approximately 10,000 s.f. of commercial space for a resource center serving persons who are homeless and a commercial food kitchen that will benefit food insecure people in Livermore. The City also provided a predevelopment loan to Eden Housing to begin site planning for a workforce housing project of up to 130 units within the Downtown Plan area. 
The City also provided a loan up to $5.5M for a 100% developmental disabled affordable housing project, Avance.</t>
  </si>
  <si>
    <t>Continue to apply the Low-Income Housing Impact fee to generate funds for the Affordable Housing Fund.</t>
  </si>
  <si>
    <t>Ongoing. 
The City generated $394,483.82 in 2019.</t>
  </si>
  <si>
    <t>Continue to allow the payment of In-lieu fees as an alternative compliance method under the Inclusionary Housing Ordinance (with City Council approval).</t>
  </si>
  <si>
    <t xml:space="preserve">Ongoing. For example, the proposed Lassen Road project (193 units) will use a combination of subsidizing on-site units and paying in-lieu fees to comply with the Inclusionary Housing policy, in accordance with a development agreement. As well as Garaventa Hills, recently approved for 41 units of single family homes and duet/couplets, The affordable housing obligation for the project is 6.15 units, and to satisfy the requirement, the project will propose building a portion on site and paying in the cash equivalent value for the remainder. .  </t>
  </si>
  <si>
    <t>Review the In lieu and Low Income Housing Impact fees as major changes occur in the housing market and adjust if warranted.</t>
  </si>
  <si>
    <t xml:space="preserve">Ongoing, monitor the feasibility of reinstituting an impact fee for rental units as the market develops/ improves.   </t>
  </si>
  <si>
    <t xml:space="preserve">With rising home prices, interest rates, and income limits, the fee was increased from $28.52 per square foot in 2018, making the fee comparable to building of an affordable unit, and thereby promoting inclusionary housing. </t>
  </si>
  <si>
    <t>Explore additional funding sources and opportunities to leverage existing funding to increase resources for affordable housing programs.</t>
  </si>
  <si>
    <t>Ongoing monitoring (see Program 1.3.3)</t>
  </si>
  <si>
    <t xml:space="preserve">Ongoing. Staff has received training on HCD's Affordable Housing and Sustainable Communities Program (AHSC) as a potential source of funding. The City has designated three PDA's under the regional Sustainable Communities Strategy (Plan Bay Area), which may provide additional opportunities. In 2019, Staff worked with local developers to successfully submit applications and secure $24 Million in regional funding allocations of Measure A1 Housing Bond Funds which were approved by voters in 2016. </t>
  </si>
  <si>
    <t>Program 3.2.2: Acquire Land for Affordable Housing</t>
  </si>
  <si>
    <t>Utilize a variety of funding sources to increase the City’s inventory of City-controlled properties to be set aside for future development of affordable housing. Continue to allow land dedication as an alternative compliance method under the Inclusionary Housing Ordinance (with City Council approval).</t>
  </si>
  <si>
    <t>The City currently owns five project sites for the future development of affordable housing. The City Council authorized staff to begin plans to rezone a 3-acre parcel adjacent to the Civic Center campus for a senior housing project of up to 140 units and chose a nonprofit developer in its RFP process in developing the project.</t>
  </si>
  <si>
    <t>Program 3.2.3: Partner with Affordable Housing Developers</t>
  </si>
  <si>
    <t>Coordinate with nonprofit housing developers and applicable federal, state and regional agencies to facilitate the development of quality affordable housing.</t>
  </si>
  <si>
    <t>Continue to foster relationships with nonprofit housing developers active in the region.</t>
  </si>
  <si>
    <t>Ongoing; as opportunities arise</t>
  </si>
  <si>
    <t>Staff sends out Requests for Proposals (RFPs) for partnerships, as City-owned site development opportunities arise, and as projects propose support from the City’s Affordable Housing Fund. Staff also communicates with developers and housing services providers via participation in community-based and regional committees to address housing needs (see Goal 6 below). 
In 2019, the City entered into an ENRA for its Pacific Avenue site to develop 130 units of senior housing.</t>
  </si>
  <si>
    <t>Program 3.2.4: Conversion of Market-Rate to Affordable Units</t>
  </si>
  <si>
    <t>Continue to provide financial resources to non-profit organizations to convert and increase the existing affordable housing stock.</t>
  </si>
  <si>
    <t>Ongoing; with monthly coordination with non-profit development partners to identify potential properties</t>
  </si>
  <si>
    <t>The City was unable to provide assistance for the conversion of units from market-rate to affordable in 2019.
However, the City is exploring ways to work with newly formed agencies who are focused on converting existing market rate housing into deed restricted housing for  middle income households earning up to 120% AMI.</t>
  </si>
  <si>
    <t xml:space="preserve">Program 3.2.5: Subsidies and Incentives </t>
  </si>
  <si>
    <t>Continue to provide subsidies to affordable housing projects, prioritizing those that provide the greatest level of affordability and serve special needs households. Consider fee waivers for affordable units, direct subsidy through the Affordable Housing Fund, or providing land reserved for affordable housing.</t>
  </si>
  <si>
    <t>Ongoing; as opportunities arise and through annual Housing &amp; Human Services Grant allocation process</t>
  </si>
  <si>
    <t>Ongoing. The City continues to provide subsidies to projects that meet city goals to provide affordable housing. The City provided subsidies to five affordable housing projects in 2019: the Chestnut Square Family project, the Vineyard housing/community facility project, the Downtown Workforce Housing project, and two City-owned single family homes sold to Tri-Valley REACH for the purposes of shared housing for adults with developmental disabilities. (See programs 1.3.3 and 3.2.1 for more detail). The Chestnut Square project will provide affordable rental units for seniors and families with very low and low incomes, disabled persons and 15 homeless households. The Vineyard project will serve formerly homeless households, including persons with disabilities. Lastly, the City also applied waivers and exemptions in impact fees for affordable housing project for Chestnut family.</t>
  </si>
  <si>
    <t>Continue to allow the HIP exemption for projects with at least 35% very-low income units; emphasize affordable projects during competitive years.</t>
  </si>
  <si>
    <t xml:space="preserve">Ongoing; as projects are proposed </t>
  </si>
  <si>
    <t>The City no longer has competitions.</t>
  </si>
  <si>
    <t>Continue to allow developers of affordable units to amortize the payment of applicable development impact fees over time to help meet affordable housing targets.</t>
  </si>
  <si>
    <t>Continue to meet regularly with developers to discuss incentive opportunities and provide information at workshops.</t>
  </si>
  <si>
    <t xml:space="preserve">Ongoing; annually at a minimum </t>
  </si>
  <si>
    <t>Program 3.2.6: Public Outreach</t>
  </si>
  <si>
    <t>Improve communication with the public to increase awareness of policies, programs, and permit processes that support the production of affordable housing.</t>
  </si>
  <si>
    <t>Ongoing; monthly participation in community-based meetings to distribute info</t>
  </si>
  <si>
    <t>Ongoing. Staff continued to coordinate on improving access via the traditional methods of developer contact to increase knowledge of incentives available for projects that support the inclusion of affordable housing.</t>
  </si>
  <si>
    <t>Program 3.3.1: First-Time Homebuyer Down Payment Assistance Program</t>
  </si>
  <si>
    <t>Continue to provide mortgage assistance for down payment, closing costs, and secondary financing to low- and moderate-income first-time homebuyers.</t>
  </si>
  <si>
    <t>2015 through 2022</t>
  </si>
  <si>
    <t xml:space="preserve">Ongoing. 
In 2019, the City provided five second mortgage loans to low and moderate income first-time homebuyers through its Mortgage Assistance Program. </t>
  </si>
  <si>
    <t>Continue to target persons with disabilities for participation in the program.</t>
  </si>
  <si>
    <t xml:space="preserve">Ongoing. Continued to seek and discuss opportunities for fully accessible inclusionary units with developers. </t>
  </si>
  <si>
    <t>Continue to promote and provide information about the program on the City’s website, newsletter, through e-mail distribution, local advertising, and with brochures and handouts at the City’s permit center counter.</t>
  </si>
  <si>
    <t>Program 3.3.2: Rental Assistance</t>
  </si>
  <si>
    <t xml:space="preserve">Pursue additional funding to maintain the Section 8 Rental Assistance Program and enhance support for other rental assistance programs. </t>
  </si>
  <si>
    <t>Ongoing.
City worked with the Livermore Housing Authority to apply Project Based Vouchers on the Chestnut Square Senior project. The City worked with MidPen to encourage and support an application for HUD 811 funds for persons with disabilities. In addition, the City has been successful in securing 25 Project Based Vouchers for the Avance Apartments through the Livermore Housing Authority.</t>
  </si>
  <si>
    <t>Assist Livermore Housing Authority (LHA) to maintain and/or increase the amount of rental housing available to very-low income households, as well as the amount of households assisted through the Section 8 program. Provide technical assistance with property acquisition and administrative assistance to the Advisory Board. Continue to provide capital funds as needed to the LHA to upgrade rental housing owned and managed by the LHA.</t>
  </si>
  <si>
    <t xml:space="preserve">Ongoing; monthly coordination meetings with LHA </t>
  </si>
  <si>
    <t>Ongoing.
 The City continues to coordinate with the Livermore Housing Authority as they plan to renovate their  affordable apartment complexes Bluebell, Chestnut, and Los Posadas. The City discussed options for refinancing and renovations on those properties with LHA.</t>
  </si>
  <si>
    <t>Increase promotion of the Section 8 program to the development community, property owners, and possible participants. Provide information on LHA on City’s website. Continue to advertise the program through the City’s newsletter and brochures at the permit center and other public counters.</t>
  </si>
  <si>
    <t>Update information as needed or annually</t>
  </si>
  <si>
    <t>Support partners that provide outreach to landlords about voucher programs with aim of increasing housing opportunities for recipients of rental assistance.</t>
  </si>
  <si>
    <t xml:space="preserve">Ongoing; annual workshops and quarterly coordination with other cities </t>
  </si>
  <si>
    <t xml:space="preserve">Ongoing. </t>
  </si>
  <si>
    <t>Program 3.3.3: Homelessness Prevention and Intervention</t>
  </si>
  <si>
    <t xml:space="preserve">Amend the Development Code to modify the definition of transitional and supportive housing and update the use tables, listing transitional and supportive housing as a residential use subject to the same permit requirements as a residential use of the same type in the same zone. </t>
  </si>
  <si>
    <t>Completed at the time of Housing Element adoption (2015)</t>
  </si>
  <si>
    <t xml:space="preserve">Complete. </t>
  </si>
  <si>
    <t>Implement the Housing First Program model aimed at ending homelessness for the most vulnerable populations in Livermore.</t>
  </si>
  <si>
    <t>Established in 2017</t>
  </si>
  <si>
    <t xml:space="preserve">Under the Housing First Model, a person who is homeless is moved into permanent housing as quickly as possible and is provided with the necessary services that will enable them to maintain their housing indefinitely. The program relies on a variety of strategies to produce and acquire new affordable units, expand support services, and increase rental assistance. </t>
  </si>
  <si>
    <t>Continue to provide support (rental subsidies and case management) to emancipated youth through the Tenant Based Rental Assistance Program.</t>
  </si>
  <si>
    <t>Ongoing; through annual Housing &amp; Human Services Grant allocation process</t>
  </si>
  <si>
    <t>Ongoing. The City has awarded funding to Abode to implement its “Housing First” model, through its Tenant Based Rental Assistance Program. In FY2018-19 Abode assisted 8 households in securing permanent housing.</t>
  </si>
  <si>
    <t>Provide homelessness prevention/intervention support services and rental assistance through Abode Services’ AC Impact program.</t>
  </si>
  <si>
    <t>Ongoing; monthly coordination with Alameda County</t>
  </si>
  <si>
    <t xml:space="preserve">Ongoing. Abode through their AC Impact program is providing housing to three (3) formerly chronically homeless persons. All clients have maintained their housing since entering the program. The city continues to fund case management services to ensure that the individuals remain on a road to self-sufficency. Services focus on building independent living skills, money management and dealing with any behavioral issues.  </t>
  </si>
  <si>
    <t>Provide rental subsidies and related assistance to households at risk of homelessness through ECHO Housing.</t>
  </si>
  <si>
    <t xml:space="preserve">Ongoing. The City provided federal HOME and CDBG funding to ECHO Housing to provide up to 24 months of tenant based rental assistance (TBRA) and case management services to four families and/or individuals at risk of homelessness and/or those currently homeless. The program provides assistance with independent living skills to help ensure families and individuals do not fall back into homelessness. </t>
  </si>
  <si>
    <t>Facilitate the coordination of the faith-based community and providers of homeless services, building upon the Mayor’s Homeless Summit.</t>
  </si>
  <si>
    <t>Ongoing; through City-hosted subcommittee meetings</t>
  </si>
  <si>
    <t xml:space="preserve">Ongoing, in January 2019, faith based and non-profit providers of homeless services assisted in the development and implementation of the County's survey of persons experiencing homelessness. Annually, four churches coordinate to provide a rotating Warming Center during winter months for adults experiencing homelessness to have a safe refuge for people who need a place to stay in Livermore regardless of race, creed, or religion. The City has partnered with 5 faith communities to provide safe parking and two faith communities for showers and Laundry services. </t>
  </si>
  <si>
    <t xml:space="preserve">Support the efforts of the Homeless Street Outreach (HSO) Team to proactively connect homeless individuals to resources.  </t>
  </si>
  <si>
    <t>Ongoing; monthly oversight and coordination</t>
  </si>
  <si>
    <t xml:space="preserve"> In FY 2018-2019, the Homeless Outreach Team engaged 62 homeless individuals and provided housing to eight chronically homeless individuals. </t>
  </si>
  <si>
    <t>Program 4.1.1: Minor Home Repair Program</t>
  </si>
  <si>
    <t>Continue to provide rehabilitation grants to lower income households and occupants of mobile homes to cover the cost of minor repairs such as plumbing, weather stripping, electrical work, and accessibility improvements.</t>
  </si>
  <si>
    <t>Ongoing; through identification of applicants through Neighborhood Preservation contacts and requests for assistance</t>
  </si>
  <si>
    <t>Ongoing. The City is working with Habitat for Humanity to assist 10 homeowners in the pipeline with grants and loans   to cover code violations, health and safety repair items and general maintenance issues.</t>
  </si>
  <si>
    <t>Continue to advertise the program through the City’s website, newsletter, targeted mailings, and brochures distributed at public counters and to local agencies.</t>
  </si>
  <si>
    <t>Program 4.1.2: Owner-Occupied Housing Rehabilitation Loan Program</t>
  </si>
  <si>
    <t>Provide assistance to lower income households in the form of deferred payment loans for major repairs (roof, furnace, electrical, plumbing), or for installation of wheelchair ramps, support rail systems, or security/safety devices in housing occupied by elderly and disabled.</t>
  </si>
  <si>
    <t xml:space="preserve">Ongoing. The City revised the program guidelines and corresponding loan and grant documents to align with funding sources during the FY18-19. The program has now resumed and Habitat is working through a pipeline of 10 Livermore residents that will receive assistance in FY19-20.  </t>
  </si>
  <si>
    <t>Update information annually or as needed</t>
  </si>
  <si>
    <t>Collaborate with nonprofit agencies such as GRID Alternatives to assist with energy-related improvements.</t>
  </si>
  <si>
    <t>Ongoing. No households in Livermore participated in the GRID Alternatives program in 2019.</t>
  </si>
  <si>
    <t>Develop a Healthy Homes Initiative that provides outreach and education to help people maintain their homes.</t>
  </si>
  <si>
    <t>2015-2016</t>
  </si>
  <si>
    <t>Ongoing. Funding is currently unavailable, and the City continues to seek funding to implement.</t>
  </si>
  <si>
    <t>Program 4.1.3: Historic Preservation Tax Credits (Mills Act)</t>
  </si>
  <si>
    <t>Investigate the feasibility of participation in the Mills Act Property Tax Abatement Program to encourage the restoration and maintenance of historic properties.</t>
  </si>
  <si>
    <t>Program 4.1.4: Neighborhood Improvement</t>
  </si>
  <si>
    <t>Continue to upgrade the quality of the living environment of older neighborhoods through improvements to infrastructure and public facilities.</t>
  </si>
  <si>
    <t>Ongoing. The City’s CIP includes ongoing/annual improvements for street resurfacing, sidewalk repair, and ADA access ramps.</t>
  </si>
  <si>
    <t>Continue funding the sidewalk repair program and ADA sidewalk curb cuts and access ramps to improve sidewalk-to-street access for Livermore’s disabled citizens.</t>
  </si>
  <si>
    <t>Ongoing. The City’s CIP includes ongoing/annual improvements for street resurfacing, sidewalk repair, and ADA access ramps adjacent to City properties. In 2018 the City adopted a resolution discontinuing both the City subsidy of private sidewalk repairs and the practice of the City completing repairs on behalf of private property owners.</t>
  </si>
  <si>
    <t>Pursue funding available for acquisition and rehabilitation of foreclosed, vacant, and/or blighted properties.</t>
  </si>
  <si>
    <t>Annually</t>
  </si>
  <si>
    <t xml:space="preserve">Ongoing. The City continues to work with non-profit housing agencies to identify prospective acquisition and rehabilitation opportunities that could rehabilitate blighted and distressed properties within the City and provide safe, clean and affordable rental housing opportunities. </t>
  </si>
  <si>
    <t>Program 4.1.5: Neighborhood Preservation Program</t>
  </si>
  <si>
    <t>Encourage low-income homeowners who need financial assistance to correct code violations to utilize the Housing Rehabilitation programs.</t>
  </si>
  <si>
    <t>Ongoing. Neighborhood Preservation continues to refer homeowners to the Housing and Human Services Division, Owner Occupied Single-family Rehabilitation Program, which provides information and financial loan and grant assistance for needed home rehabilitation and repairs.</t>
  </si>
  <si>
    <t>Continue to identify and provide assistance to rehabilitate units needing substantial renovation due to severe deterioration.</t>
  </si>
  <si>
    <t>Staff sends out Requests for Proposals (RFPs) for partnerships, as City-owned site development opportunities arise, and as projects propose support from the City’s Affordable Housing Fund. Staff also communicates with developers and housing services providers.</t>
  </si>
  <si>
    <t xml:space="preserve">Continue the Housing Quality Inspections for multi-family complexes that have received CDBG and HOME funding. </t>
  </si>
  <si>
    <t>Ongoing. HOME regulations now require the City to monitor and complete inspections on HOME funded properties every two-three years based on the Uniform Physical Condition Standard (UPCS). In 2019 the City completed the UPCS monitoring of all federally funded properties.</t>
  </si>
  <si>
    <t>Continue to promote Neighborhood Preservation programs and clean-up events through the City’s website.</t>
  </si>
  <si>
    <t xml:space="preserve">Ongoing. The City’s website contains information on upcoming events related to neighborhood nuisance and cleanup, including clutter support groups. </t>
  </si>
  <si>
    <t>Use volunteer assistance clean-up teams specifically to assist frail elderly and disabled homeowners that have received code complaints for property upkeep.</t>
  </si>
  <si>
    <t>Program 4.2.1: Preservation of Subsidized Housing at-risk of Conversion to Market Rate</t>
  </si>
  <si>
    <t>Monitor the at-risk status of affordable housing projects. Send a list of potentially at-risk housing projects to nonprofit developers to solicit participation in the City’s efforts to preserve the units. Contact project owners of at-risk projects to discuss preservation options/incentives and facilitate collaboration with potentially interested non-profits; and notify tenants according to State and Federal requirements.</t>
  </si>
  <si>
    <t>Communicate with tenants and respond to notices of intent filed by property owners in a timely manner.</t>
  </si>
  <si>
    <t>Ongoing, as needed</t>
  </si>
  <si>
    <t>Work to preserve at-risk housing units by providing financial incentives to landlords who in turn agree to continue to provide affordable units.</t>
  </si>
  <si>
    <t>Pursue State funding available for the preservation of at-risk housing.</t>
  </si>
  <si>
    <t>Program 4.2.2: Maintain Affordability of Housing Stock</t>
  </si>
  <si>
    <t>Support the preservation of existing market rate housing that is affordable to lower income households through rehabilitation and rental assistance programs.</t>
  </si>
  <si>
    <t>Ongoing. See Programs 3.3.2, 4.1.1, and 4.1.2 for more detail.</t>
  </si>
  <si>
    <t>Program 5.1.1: Support Non-Profit Organizations Specializing in Fair Housing Services</t>
  </si>
  <si>
    <t>Continue to provide financial assistance and administrative support to local non-profit organizations that specialize in reducing discriminatory housing practices through fair housing counseling, tenant/landlord mediation, education/outreach, and rental assistance.</t>
  </si>
  <si>
    <t>Ongoing. In FY 2018-19, ECHO was allocated $30,000 in funding from local housing in-lieu funds to provide services to assist residents with fair housing complaints, tenant landlord disputes, accessing and fair housing education. In FY 2018-19 ECHO assisted 397 clients.</t>
  </si>
  <si>
    <t>Continue to refer complaints of discriminatory housing practices to LHA and ECHO Housing.</t>
  </si>
  <si>
    <t xml:space="preserve">Ongoing. In FY2018-19, ECHO completed 129 property audits in 14 jurisdictions.  ECHO tested 10 Livermore properties, and the audit results showed a 0 % level of race differential treatment. </t>
  </si>
  <si>
    <t xml:space="preserve">Continue to refer complaints and requests for housing for the disabled to partner organizations. </t>
  </si>
  <si>
    <t>Ongoing. In FY2018-19 CRIL provided services to 115 disabled persons. .</t>
  </si>
  <si>
    <t>Continue to assist in the distribution of fair housing brochures at public locations, such as city counters, public libraries, community/senior centers, and service providers. Continue to expand outreach and access to information for limited English-speaking residents.</t>
  </si>
  <si>
    <t>Annually, or as needed</t>
  </si>
  <si>
    <t>Continue to provide financial support for the City’s Fair Housing Audit conducted by ECHO and the dissemination of audit results and information on fair housing laws to landlords, rental housing organizations and the public.</t>
  </si>
  <si>
    <t>Annually, through annual Housing &amp; Human Services Grant allocation process</t>
  </si>
  <si>
    <t xml:space="preserve">Ongoing. In FY2018-19, ECHO completed 129 property audits in 14 jurisdictions.  ECHO tested 10 Livermore properties, and the audit results showed a 0 % level of race differential treatment. ECHO provides an annual report on the Fair Housing Audits during the Human Services Commission public meeting and provides  training to landlords who fail to comply with federal and state fair housing laws. 
ECHO also works with other nonprofit agencies such as East Bay Community Law Center, Bay Area Legal Aid and Centro Legal de la Raza to provide clients with appropriate legal services to stabilize their housing situation. ECHO collaborates with CRIL an agency dedicated to serving individuals with disabilities - to provide CRIL clients with housing counseling. Lastly, ECHO holds various public Fair Housing education workshops to educate the public, landlords, tenants and community organizations. </t>
  </si>
  <si>
    <t xml:space="preserve">Program 5.1.2: Reasonable Accommodation </t>
  </si>
  <si>
    <t>Consistent with state and federal laws, continue to provide individuals with disabilities reasonable accommodation in rules, policies, practices, and procedures through the building permit and development review processes.</t>
  </si>
  <si>
    <t xml:space="preserve">Ongoing. The Livermore Development Code outlines procedures to address reasonable accommodation (Chapter 9.06). </t>
  </si>
  <si>
    <t>Continue to partner with ECHO to conduct fair housing tests for reasonable accommodations in multi-family rental properties. Provide regular training to landlords.</t>
  </si>
  <si>
    <t>As described in Program 5.1.1, the City partners with ECHO to conduct a fair housing audit of 10 rental properties each year. Recent audits have tested for reasonable accommodations. For example, the obligation of landlords to allow therapy/service animals in the residence without a pet deposit or other fees was tested in FY2013-14, while the obligation to allow disabled tenants to use medical marijuana was tested in FY2014-15. These audits found discriminatory treatment at 1 out of 10 properties tested in Livermore. ECHO provided the landlords of these properties with training and information regarding disability laws and tenant/landlord rights and responsibilities. In addition, ECHO offered free fair housing training to the owners and managers of the rental properties tested during the FY2010-11 audit, which tested for requests for wheelchair access.</t>
  </si>
  <si>
    <t>Work with Livermore Housing Authority and partner organizations to identify landlords in need of assistance with making modifications for persons with disabilities within the Section 8 program.</t>
  </si>
  <si>
    <t>Ongoing; as project opportunities occur</t>
  </si>
  <si>
    <t>Program 6.1.1: Tri-Valley Affordable Housing Committee</t>
  </si>
  <si>
    <t>Continue to participate in Tri-Valley Affordable Housing Committee to identify regional housing issues and to develop multi-jurisdictional approaches to solving affordable housing problems.</t>
  </si>
  <si>
    <t xml:space="preserve">Ongoing, </t>
  </si>
  <si>
    <t>Ongoing. Two Livermore City Councilmember are members of the Tri-Valley Affordable Housing Committee, and the City also provides a staff liaison to the Committee, who regularly attends the quarterly meetings.</t>
  </si>
  <si>
    <t>Program 6.1.2: Emergency, Transitional, and Supportive Housing Services</t>
  </si>
  <si>
    <t>Continue to coordinate with other local jurisdictions to provide for the acquisition, rehabilitation, and operation of emergency housing for families. Support the Tri-Valley Haven in providing outreach, case management counseling, social services, and referrals to people with disabilities, survivors of domestic violence, and homeless or those at risk of being homeless.</t>
  </si>
  <si>
    <t xml:space="preserve">Ongoing; through annual Housing &amp; Human Services Grant allocation process </t>
  </si>
  <si>
    <t xml:space="preserve">Ongoing. In FY 2018-19 the City allocated $25,000 to Tri-Valley Haven to fund its domestic violence shelters and $10,000 to provide case management services to victims of domestic violence. Tri-Valley Haven served  155 people in FY 2018-19. </t>
  </si>
  <si>
    <t>Pursue opportunities to secure joint funding with neighboring and local jurisdictions to aid homeless and at-risk households.</t>
  </si>
  <si>
    <t>In 2015, and annually as opportunities arise</t>
  </si>
  <si>
    <t>Assist in implementing the County-wide Homeless and Special Needs Housing Plan “EveryOne Home”.</t>
  </si>
  <si>
    <t xml:space="preserve">Ongoing. The City represents the Tri-Valley and is a part of the Everyone Home Leadership Board. The board provides all direction for implementing the Everyone Home Coordinated Entry System (CES). The City works closely with the Tri-Valley Housing Resource Center (HRC) and Abode Services. The HRC offices are located in the City's Multi Service Center. In addition, the City provides funding for outreach and case management to support the CES. </t>
  </si>
  <si>
    <t>Maintain membership in the HOPE Partnership, which oversees the HOPE Mobile Services Unit.</t>
  </si>
  <si>
    <t>Work with local and regional organizations such as Tri-Valley REACH to provide information on housing and services available for persons with disabilities, including developmental disabilities. Provide information through the City’s website and at the Multi-service Center.</t>
  </si>
  <si>
    <t xml:space="preserve">Ongoing. In 2019, Staff has worked with Tri-Valley REACH, to acquire two, City-owned single family homes resulting in the creation of housing for six separate households with physical and developmental disabilities. </t>
  </si>
  <si>
    <t xml:space="preserve">Program 6.1.3: Regional Home Ownership Education and Counseling </t>
  </si>
  <si>
    <t>Continue to cooperate with Tri-Valley cities to support locally accessible home ownership counseling and foreclosure intervention services through regional and local agencies such as the Eden Council for Hope and Opportunity Housing Opportunity Center (ECHO HOC)</t>
  </si>
  <si>
    <t>Ongoing; through monthly services agreement with ECHO</t>
  </si>
  <si>
    <t>Ongoing. In 2019, the City has provided various support to ECHO Housing Opportunity Center as augmentation to staff to help educate households about homeownership. In 2019, ECHO has provided 35 counseling sessions, 10 8-hour First Time Homebuyer Education, and 22 affordable housing homeownership webinars to Livermore residents.</t>
  </si>
  <si>
    <t>Program 7.1.11: Green Building</t>
  </si>
  <si>
    <t>Continue to enforce State Energy Code when reviewing construction plans submitted in order to obtain building permits.</t>
  </si>
  <si>
    <t>Ongoing. The Building division continues to implement State Energy Code requirements as part of the plan check process to obtain building permits. This includes Part 11 - the California Green Building Standards Code ("CALGreen"), which was last updated in January 2020.</t>
  </si>
  <si>
    <t>Encourage developers to exceed the minimum green building point requirement by maintaining and regularly updating the Green Building Resource Center and the City’s website, allowing Electronic Submittal for Solar PV Permit Applications to streamline the permitting process, and providing one-on-one consultation with certified or accredited staff to assist with project design and incorporating green building measures.</t>
  </si>
  <si>
    <t>Ongoing, as requested</t>
  </si>
  <si>
    <t>Ongoing. Building Division staff are available to meet with project applicants to discuss green building measures over the counter at the Permit Center, or by appointment.</t>
  </si>
  <si>
    <t>As part of the Housing Implementation Program (HIP), require applicants to either: 1) provide a photovoltaic system(s) that generates a minimum of 10% of the total anticipated energy demand of the project, or 2) achieve Tier 2 California Green Building Code Energy Conservation Compliance for the entire project.</t>
  </si>
  <si>
    <t>The 2014-2016 HIP required minimum energy efficiency measures in order to qualify for allocations. The 2017-2019 HIP did not include this requirement because the CalGreen standards now automatically apply to address energy efficiency. Additionally, the 2017-2019 was the City's last HIP cycle for the foreseeable future.</t>
  </si>
  <si>
    <t>Program 7.1.2: Climate Action Plan</t>
  </si>
  <si>
    <t>Implement Climate Action Plan to reduce energy use and emissions associated with residential development.</t>
  </si>
  <si>
    <t>Ongoing. The City is implementing its existing Climate Action Plan, which was adopted in 2012. The City anticipates adopting an update to the plan in 2021.</t>
  </si>
  <si>
    <r>
      <t>Program 1.1.1: Land Inventory</t>
    </r>
    <r>
      <rPr>
        <b/>
        <sz val="10"/>
        <rFont val="Arial"/>
        <family val="2"/>
      </rPr>
      <t> </t>
    </r>
  </si>
  <si>
    <r>
      <t>Program 1.2.4: Secondary Dwelling Units</t>
    </r>
    <r>
      <rPr>
        <b/>
        <sz val="10"/>
        <rFont val="Arial"/>
        <family val="2"/>
      </rPr>
      <t> </t>
    </r>
  </si>
  <si>
    <r>
      <t>Program 3.1.1: Inclusionary Housing Ordinance</t>
    </r>
    <r>
      <rPr>
        <b/>
        <sz val="10"/>
        <rFont val="Arial"/>
        <family val="2"/>
      </rPr>
      <t> </t>
    </r>
  </si>
  <si>
    <r>
      <t>Program 3.2.1: Affordable Housing Fund</t>
    </r>
    <r>
      <rPr>
        <b/>
        <sz val="10"/>
        <rFont val="Arial"/>
        <family val="2"/>
      </rPr>
      <t> </t>
    </r>
  </si>
  <si>
    <t>ADUs are rented in Livermore at moderate prices</t>
  </si>
  <si>
    <t>General Comments: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</si>
</sst>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m/d/yy;@"/>
    <numFmt numFmtId="166" formatCode="_(* #,##0_);_(* \(#,##0\);_(* &quot;-&quot;??_);_(@_)"/>
    <numFmt numFmtId="167" formatCode="[&lt;=9999999]###\-####;\(###\)\ ###\-####"/>
    <numFmt numFmtId="168" formatCode="00000"/>
  </numFmts>
  <fonts count="86">
    <font>
      <sz val="11"/>
      <color theme="1"/>
      <name val="Calibri"/>
      <family val="2"/>
      <scheme val="minor"/>
    </font>
    <font>
      <sz val="10"/>
      <color theme="1"/>
      <name val="Arial"/>
      <family val="2"/>
    </font>
    <font>
      <sz val="10"/>
      <color theme="1"/>
      <name val="Arial"/>
      <family val="2"/>
    </font>
    <font>
      <b/>
      <sz val="8"/>
      <color theme="1"/>
      <name val="Arial"/>
      <family val="2"/>
    </font>
    <font>
      <b/>
      <sz val="10"/>
      <color theme="1"/>
      <name val="Arial"/>
      <family val="2"/>
    </font>
    <font>
      <sz val="10"/>
      <color theme="1"/>
      <name val="Arial"/>
      <family val="2"/>
    </font>
    <font>
      <sz val="8"/>
      <color theme="1"/>
      <name val="Arial"/>
      <family val="2"/>
    </font>
    <font>
      <b/>
      <sz val="12"/>
      <color theme="1"/>
      <name val="Arial"/>
      <family val="2"/>
    </font>
    <font>
      <b/>
      <sz val="16"/>
      <color theme="1"/>
      <name val="Arial"/>
      <family val="2"/>
    </font>
    <font>
      <b/>
      <i/>
      <sz val="16"/>
      <color theme="1"/>
      <name val="Arial"/>
      <family val="2"/>
    </font>
    <font>
      <sz val="12"/>
      <color theme="1"/>
      <name val="Arial"/>
      <family val="2"/>
    </font>
    <font>
      <b/>
      <sz val="10"/>
      <name val="Arial"/>
      <family val="2"/>
    </font>
    <font>
      <b/>
      <u/>
      <sz val="10"/>
      <color theme="1"/>
      <name val="Arial"/>
      <family val="2"/>
    </font>
    <font>
      <b/>
      <u/>
      <sz val="10"/>
      <name val="Arial"/>
      <family val="2"/>
    </font>
    <font>
      <sz val="8"/>
      <name val="Arial"/>
      <family val="2"/>
    </font>
    <font>
      <sz val="11"/>
      <color theme="1"/>
      <name val="Arial"/>
      <family val="2"/>
    </font>
    <font>
      <sz val="16"/>
      <color theme="1"/>
      <name val="Arial"/>
      <family val="2"/>
    </font>
    <font>
      <sz val="14"/>
      <color theme="1"/>
      <name val="Arial"/>
      <family val="2"/>
    </font>
    <font>
      <u/>
      <sz val="14"/>
      <color theme="1"/>
      <name val="Arial"/>
      <family val="2"/>
    </font>
    <font>
      <b/>
      <sz val="11"/>
      <color theme="1"/>
      <name val="Arial"/>
      <family val="2"/>
    </font>
    <font>
      <b/>
      <sz val="14"/>
      <color theme="1"/>
      <name val="Arial"/>
      <family val="2"/>
    </font>
    <font>
      <b/>
      <vertAlign val="superscript"/>
      <sz val="10"/>
      <color theme="1"/>
      <name val="Arial"/>
      <family val="2"/>
    </font>
    <font>
      <b/>
      <sz val="15"/>
      <color theme="3"/>
      <name val="Calibri"/>
      <family val="2"/>
      <scheme val="minor"/>
    </font>
    <font>
      <sz val="11"/>
      <name val="Arial"/>
      <family val="2"/>
    </font>
    <font>
      <b/>
      <sz val="13"/>
      <name val="Arial"/>
      <family val="2"/>
    </font>
    <font>
      <sz val="10"/>
      <color indexed="8"/>
      <name val="Arial"/>
      <family val="2"/>
    </font>
    <font>
      <b/>
      <sz val="9"/>
      <color rgb="FFFF0000"/>
      <name val="Arial"/>
      <family val="2"/>
    </font>
    <font>
      <sz val="10"/>
      <color indexed="8"/>
      <name val="Arial"/>
      <family val="2"/>
    </font>
    <font>
      <sz val="9"/>
      <name val="Arial"/>
      <family val="2"/>
    </font>
    <font>
      <sz val="9"/>
      <color theme="1"/>
      <name val="Arial"/>
      <family val="2"/>
    </font>
    <font>
      <b/>
      <sz val="9"/>
      <name val="Arial"/>
      <family val="2"/>
    </font>
    <font>
      <u/>
      <sz val="11"/>
      <color theme="1"/>
      <name val="Arial"/>
      <family val="2"/>
    </font>
    <font>
      <b/>
      <sz val="18"/>
      <color theme="1"/>
      <name val="Arial"/>
      <family val="2"/>
    </font>
    <font>
      <sz val="28"/>
      <name val="Arial"/>
      <family val="2"/>
    </font>
    <font>
      <sz val="10"/>
      <color indexed="8"/>
      <name val="Arial"/>
      <family val="2"/>
    </font>
    <font>
      <sz val="10"/>
      <name val="Arial"/>
      <family val="2"/>
    </font>
    <font>
      <i/>
      <sz val="10"/>
      <color theme="1"/>
      <name val="Arial"/>
      <family val="2"/>
    </font>
    <font>
      <sz val="10"/>
      <color theme="0"/>
      <name val="Arial"/>
      <family val="2"/>
    </font>
    <font>
      <u/>
      <sz val="11"/>
      <color theme="10"/>
      <name val="Calibri"/>
      <family val="2"/>
      <scheme val="minor"/>
    </font>
    <font>
      <i/>
      <sz val="11"/>
      <color theme="1"/>
      <name val="Arial"/>
      <family val="2"/>
    </font>
    <font>
      <b/>
      <sz val="12"/>
      <color rgb="FF2F5496"/>
      <name val="Arial"/>
      <family val="2"/>
    </font>
    <font>
      <i/>
      <sz val="8"/>
      <color theme="1"/>
      <name val="Arial"/>
      <family val="2"/>
    </font>
    <font>
      <sz val="11"/>
      <color rgb="FF000000"/>
      <name val="Calibri"/>
      <family val="2"/>
    </font>
    <font>
      <b/>
      <sz val="11"/>
      <color rgb="FF000000"/>
      <name val="Calibri"/>
      <family val="2"/>
    </font>
    <font>
      <sz val="11"/>
      <color rgb="FFFF0000"/>
      <name val="Arial"/>
      <family val="2"/>
    </font>
    <font>
      <b/>
      <sz val="22"/>
      <color theme="1"/>
      <name val="Calibri"/>
      <family val="2"/>
      <scheme val="minor"/>
    </font>
    <font>
      <b/>
      <sz val="11"/>
      <color theme="1"/>
      <name val="Calibri"/>
      <family val="2"/>
      <scheme val="minor"/>
    </font>
    <font>
      <sz val="14"/>
      <color rgb="FF2F5496"/>
      <name val="Arial"/>
      <family val="2"/>
    </font>
    <font>
      <b/>
      <sz val="14"/>
      <name val="Calibri"/>
      <family val="2"/>
    </font>
    <font>
      <b/>
      <u/>
      <sz val="11"/>
      <color theme="1"/>
      <name val="Calibri"/>
      <family val="2"/>
      <scheme val="minor"/>
    </font>
    <font>
      <u/>
      <sz val="11"/>
      <color theme="1"/>
      <name val="Calibri"/>
      <family val="2"/>
      <scheme val="minor"/>
    </font>
    <font>
      <i/>
      <sz val="11"/>
      <color theme="1"/>
      <name val="Calibri"/>
      <family val="2"/>
      <scheme val="minor"/>
    </font>
    <font>
      <u/>
      <sz val="11"/>
      <color rgb="FF0563C1"/>
      <name val="Calibri"/>
      <family val="2"/>
      <scheme val="minor"/>
    </font>
    <font>
      <b/>
      <u/>
      <sz val="14"/>
      <color theme="1"/>
      <name val="Calibri"/>
      <family val="2"/>
      <scheme val="minor"/>
    </font>
    <font>
      <b/>
      <sz val="14"/>
      <color rgb="FF2E74B5"/>
      <name val="Calibri Light"/>
      <family val="2"/>
    </font>
    <font>
      <sz val="12"/>
      <color theme="1"/>
      <name val="Calibri"/>
      <family val="2"/>
      <scheme val="minor"/>
    </font>
    <font>
      <sz val="7"/>
      <color theme="1"/>
      <name val="Times New Roman"/>
      <family val="1"/>
    </font>
    <font>
      <sz val="11"/>
      <color theme="1"/>
      <name val="Symbol"/>
      <family val="1"/>
      <charset val="2"/>
    </font>
    <font>
      <i/>
      <u/>
      <sz val="11"/>
      <color theme="1"/>
      <name val="Calibri"/>
      <family val="2"/>
      <scheme val="minor"/>
    </font>
    <font>
      <b/>
      <i/>
      <sz val="11"/>
      <color theme="1"/>
      <name val="Calibri"/>
      <family val="2"/>
      <scheme val="minor"/>
    </font>
    <font>
      <vertAlign val="superscript"/>
      <sz val="11"/>
      <color theme="1"/>
      <name val="Calibri"/>
      <family val="2"/>
      <scheme val="minor"/>
    </font>
    <font>
      <sz val="11"/>
      <color theme="1"/>
      <name val="Courier New"/>
      <family val="3"/>
    </font>
    <font>
      <b/>
      <sz val="7"/>
      <color theme="1"/>
      <name val="Times New Roman"/>
      <family val="1"/>
    </font>
    <font>
      <sz val="9"/>
      <color indexed="81"/>
      <name val="Tahoma"/>
      <family val="2"/>
    </font>
    <font>
      <b/>
      <sz val="9"/>
      <color indexed="81"/>
      <name val="Tahoma"/>
      <family val="2"/>
    </font>
    <font>
      <sz val="12"/>
      <color indexed="81"/>
      <name val="Tahoma"/>
      <family val="2"/>
    </font>
    <font>
      <sz val="14"/>
      <color indexed="81"/>
      <name val="Tahoma"/>
      <family val="2"/>
    </font>
    <font>
      <b/>
      <sz val="12"/>
      <color indexed="81"/>
      <name val="Tahoma"/>
      <family val="2"/>
    </font>
    <font>
      <b/>
      <sz val="14"/>
      <color indexed="81"/>
      <name val="Tahoma"/>
      <family val="2"/>
    </font>
    <font>
      <u/>
      <sz val="20"/>
      <color theme="10"/>
      <name val="Calibri"/>
      <family val="2"/>
      <scheme val="minor"/>
    </font>
    <font>
      <b/>
      <sz val="10"/>
      <color theme="1"/>
      <name val="Calibri"/>
      <family val="2"/>
      <scheme val="minor"/>
    </font>
    <font>
      <sz val="9"/>
      <color theme="1"/>
      <name val="Calibri"/>
      <family val="2"/>
      <scheme val="minor"/>
    </font>
    <font>
      <sz val="10"/>
      <color theme="1"/>
      <name val="Calibri"/>
      <family val="2"/>
      <scheme val="minor"/>
    </font>
    <font>
      <b/>
      <sz val="9"/>
      <color theme="1"/>
      <name val="Calibri"/>
      <family val="2"/>
      <scheme val="minor"/>
    </font>
    <font>
      <b/>
      <sz val="11"/>
      <color indexed="81"/>
      <name val="Tahoma"/>
      <family val="2"/>
    </font>
    <font>
      <sz val="11"/>
      <color indexed="81"/>
      <name val="Tahoma"/>
      <family val="2"/>
    </font>
    <font>
      <b/>
      <u/>
      <sz val="14"/>
      <color rgb="FF2F5496"/>
      <name val="Arial"/>
      <family val="2"/>
    </font>
    <font>
      <b/>
      <sz val="14"/>
      <color theme="1"/>
      <name val="Calibri"/>
      <family val="2"/>
      <scheme val="minor"/>
    </font>
    <font>
      <sz val="8"/>
      <color theme="1"/>
      <name val="Calibri"/>
      <family val="2"/>
      <scheme val="minor"/>
    </font>
    <font>
      <sz val="10"/>
      <color rgb="FF000000"/>
      <name val="Calibri"/>
      <family val="2"/>
      <scheme val="minor"/>
    </font>
    <font>
      <sz val="10"/>
      <name val="Calibri"/>
      <family val="2"/>
      <scheme val="minor"/>
    </font>
    <font>
      <b/>
      <sz val="12"/>
      <color theme="1"/>
      <name val="Calibri"/>
      <family val="2"/>
      <scheme val="minor"/>
    </font>
    <font>
      <sz val="10"/>
      <color rgb="FF333333"/>
      <name val="Calibri"/>
      <family val="2"/>
      <scheme val="minor"/>
    </font>
    <font>
      <b/>
      <sz val="8"/>
      <color theme="1"/>
      <name val="Calibri"/>
      <family val="2"/>
      <scheme val="minor"/>
    </font>
    <font>
      <b/>
      <sz val="12"/>
      <color rgb="FF000000"/>
      <name val="Tahoma"/>
      <family val="2"/>
    </font>
    <font>
      <sz val="12"/>
      <color rgb="FF000000"/>
      <name val="Tahoma"/>
      <family val="2"/>
    </font>
  </fonts>
  <fills count="20">
    <fill>
      <patternFill patternType="none"/>
    </fill>
    <fill>
      <patternFill patternType="gray125"/>
    </fill>
    <fill>
      <patternFill patternType="solid">
        <fgColor theme="4"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39997558519241921"/>
        <bgColor indexed="64"/>
      </patternFill>
    </fill>
    <fill>
      <patternFill patternType="solid">
        <fgColor rgb="FFFFFF99"/>
        <bgColor indexed="64"/>
      </patternFill>
    </fill>
    <fill>
      <patternFill patternType="solid">
        <fgColor rgb="FFFFCC66"/>
        <bgColor indexed="64"/>
      </patternFill>
    </fill>
    <fill>
      <patternFill patternType="solid">
        <fgColor theme="2"/>
        <bgColor indexed="64"/>
      </patternFill>
    </fill>
    <fill>
      <patternFill patternType="solid">
        <fgColor theme="4" tint="0.79998168889431442"/>
        <bgColor indexed="64"/>
      </patternFill>
    </fill>
    <fill>
      <patternFill patternType="solid">
        <fgColor theme="8"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2" tint="-9.9978637043366805E-2"/>
        <bgColor indexed="64"/>
      </patternFill>
    </fill>
    <fill>
      <patternFill patternType="lightUp">
        <fgColor auto="1"/>
      </patternFill>
    </fill>
    <fill>
      <patternFill patternType="lightUp">
        <bgColor theme="2" tint="-9.9978637043366805E-2"/>
      </patternFill>
    </fill>
    <fill>
      <patternFill patternType="lightUp">
        <bgColor theme="0" tint="-0.249977111117893"/>
      </patternFill>
    </fill>
    <fill>
      <patternFill patternType="solid">
        <fgColor theme="0" tint="-0.499984740745262"/>
        <bgColor indexed="64"/>
      </patternFill>
    </fill>
    <fill>
      <patternFill patternType="solid">
        <fgColor theme="7"/>
        <bgColor indexed="64"/>
      </patternFill>
    </fill>
  </fills>
  <borders count="55">
    <border>
      <left/>
      <right/>
      <top/>
      <bottom/>
      <diagonal/>
    </border>
    <border>
      <left style="thin">
        <color auto="1"/>
      </left>
      <right style="thin">
        <color auto="1"/>
      </right>
      <top style="thin">
        <color auto="1"/>
      </top>
      <bottom style="thin">
        <color auto="1"/>
      </bottom>
      <diagonal/>
    </border>
    <border>
      <left/>
      <right/>
      <top style="thin">
        <color auto="1"/>
      </top>
      <bottom/>
      <diagonal/>
    </border>
    <border>
      <left style="thin">
        <color auto="1"/>
      </left>
      <right style="thin">
        <color auto="1"/>
      </right>
      <top style="thin">
        <color auto="1"/>
      </top>
      <bottom style="double">
        <color auto="1"/>
      </bottom>
      <diagonal/>
    </border>
    <border>
      <left style="thin">
        <color auto="1"/>
      </left>
      <right style="thin">
        <color auto="1"/>
      </right>
      <top/>
      <bottom style="thin">
        <color auto="1"/>
      </bottom>
      <diagonal/>
    </border>
    <border>
      <left/>
      <right/>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bottom/>
      <diagonal/>
    </border>
    <border>
      <left style="thin">
        <color auto="1"/>
      </left>
      <right/>
      <top/>
      <bottom/>
      <diagonal/>
    </border>
    <border>
      <left/>
      <right style="thin">
        <color auto="1"/>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style="double">
        <color auto="1"/>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medium">
        <color auto="1"/>
      </bottom>
      <diagonal/>
    </border>
    <border>
      <left/>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medium">
        <color auto="1"/>
      </right>
      <top/>
      <bottom style="thin">
        <color auto="1"/>
      </bottom>
      <diagonal/>
    </border>
    <border>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double">
        <color auto="1"/>
      </bottom>
      <diagonal/>
    </border>
    <border>
      <left style="medium">
        <color auto="1"/>
      </left>
      <right/>
      <top style="double">
        <color auto="1"/>
      </top>
      <bottom style="medium">
        <color auto="1"/>
      </bottom>
      <diagonal/>
    </border>
    <border>
      <left/>
      <right style="thin">
        <color auto="1"/>
      </right>
      <top style="double">
        <color auto="1"/>
      </top>
      <bottom style="medium">
        <color auto="1"/>
      </bottom>
      <diagonal/>
    </border>
    <border>
      <left style="thin">
        <color auto="1"/>
      </left>
      <right style="medium">
        <color auto="1"/>
      </right>
      <top/>
      <bottom style="medium">
        <color auto="1"/>
      </bottom>
      <diagonal/>
    </border>
    <border>
      <left/>
      <right/>
      <top/>
      <bottom style="medium">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top/>
      <bottom/>
      <diagonal/>
    </border>
    <border>
      <left/>
      <right style="medium">
        <color auto="1"/>
      </right>
      <top/>
      <bottom/>
      <diagonal/>
    </border>
    <border>
      <left/>
      <right/>
      <top style="medium">
        <color auto="1"/>
      </top>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bottom style="thick">
        <color theme="4"/>
      </bottom>
      <diagonal/>
    </border>
    <border>
      <left/>
      <right/>
      <top/>
      <bottom style="thick">
        <color auto="1"/>
      </bottom>
      <diagonal/>
    </border>
    <border>
      <left style="thin">
        <color auto="1"/>
      </left>
      <right style="thin">
        <color auto="1"/>
      </right>
      <top style="double">
        <color indexed="64"/>
      </top>
      <bottom style="medium">
        <color indexed="64"/>
      </bottom>
      <diagonal/>
    </border>
    <border>
      <left/>
      <right style="thin">
        <color auto="1"/>
      </right>
      <top/>
      <bottom style="double">
        <color auto="1"/>
      </bottom>
      <diagonal/>
    </border>
    <border>
      <left style="thin">
        <color auto="1"/>
      </left>
      <right/>
      <top/>
      <bottom style="double">
        <color auto="1"/>
      </bottom>
      <diagonal/>
    </border>
    <border>
      <left style="thin">
        <color indexed="64"/>
      </left>
      <right/>
      <top style="medium">
        <color rgb="FF000000"/>
      </top>
      <bottom style="thin">
        <color indexed="64"/>
      </bottom>
      <diagonal/>
    </border>
  </borders>
  <cellStyleXfs count="10">
    <xf numFmtId="0" fontId="0" fillId="0" borderId="0"/>
    <xf numFmtId="0" fontId="22" fillId="0" borderId="49" applyNumberFormat="0" applyFill="0" applyAlignment="0" applyProtection="0"/>
    <xf numFmtId="0" fontId="25" fillId="0" borderId="0">
      <alignment vertical="top"/>
    </xf>
    <xf numFmtId="164" fontId="27" fillId="0" borderId="0" applyFont="0" applyFill="0" applyBorder="0" applyAlignment="0" applyProtection="0">
      <alignment vertical="top"/>
    </xf>
    <xf numFmtId="0" fontId="34" fillId="0" borderId="0">
      <alignment vertical="top"/>
    </xf>
    <xf numFmtId="164" fontId="25" fillId="0" borderId="0" applyFont="0" applyFill="0" applyBorder="0" applyAlignment="0" applyProtection="0">
      <alignment vertical="top"/>
    </xf>
    <xf numFmtId="9" fontId="25" fillId="0" borderId="0" applyFont="0" applyFill="0" applyBorder="0" applyAlignment="0" applyProtection="0">
      <alignment vertical="top"/>
    </xf>
    <xf numFmtId="0" fontId="38" fillId="0" borderId="0" applyNumberFormat="0" applyFill="0" applyBorder="0" applyAlignment="0" applyProtection="0"/>
    <xf numFmtId="164" fontId="25" fillId="0" borderId="0" applyFont="0" applyFill="0" applyBorder="0" applyAlignment="0" applyProtection="0">
      <alignment vertical="top"/>
    </xf>
    <xf numFmtId="0" fontId="25" fillId="0" borderId="0">
      <alignment vertical="top"/>
    </xf>
  </cellStyleXfs>
  <cellXfs count="642">
    <xf numFmtId="0" fontId="0" fillId="0" borderId="0" xfId="0"/>
    <xf numFmtId="0" fontId="5" fillId="0" borderId="0" xfId="0" applyFont="1" applyAlignment="1">
      <alignment wrapText="1"/>
    </xf>
    <xf numFmtId="0" fontId="8" fillId="0" borderId="0" xfId="0" applyFont="1" applyAlignment="1">
      <alignment wrapText="1"/>
    </xf>
    <xf numFmtId="0" fontId="9" fillId="0" borderId="0" xfId="0" applyFont="1" applyAlignment="1">
      <alignment wrapText="1"/>
    </xf>
    <xf numFmtId="0" fontId="7" fillId="0" borderId="0" xfId="0" applyFont="1" applyAlignment="1" applyProtection="1">
      <alignment wrapText="1"/>
    </xf>
    <xf numFmtId="14" fontId="5" fillId="0" borderId="0" xfId="0" applyNumberFormat="1" applyFont="1" applyBorder="1" applyAlignment="1" applyProtection="1">
      <alignment horizontal="center" wrapText="1"/>
    </xf>
    <xf numFmtId="2" fontId="5" fillId="0" borderId="0" xfId="0" applyNumberFormat="1" applyFont="1" applyBorder="1" applyAlignment="1" applyProtection="1">
      <alignment horizontal="center" wrapText="1"/>
    </xf>
    <xf numFmtId="14" fontId="5" fillId="0" borderId="0" xfId="0" applyNumberFormat="1" applyFont="1" applyBorder="1" applyAlignment="1" applyProtection="1">
      <alignment wrapText="1"/>
    </xf>
    <xf numFmtId="0" fontId="4" fillId="0" borderId="0" xfId="0" applyFont="1" applyAlignment="1" applyProtection="1">
      <alignment horizontal="center" vertical="center" wrapText="1"/>
    </xf>
    <xf numFmtId="0" fontId="5" fillId="0" borderId="1" xfId="0" applyFont="1" applyBorder="1" applyAlignment="1" applyProtection="1">
      <alignment horizontal="center" vertical="center" wrapText="1"/>
      <protection locked="0"/>
    </xf>
    <xf numFmtId="0" fontId="5" fillId="0" borderId="3" xfId="0" applyFont="1" applyBorder="1" applyAlignment="1" applyProtection="1">
      <alignment horizontal="center" vertical="center" wrapText="1"/>
      <protection locked="0"/>
    </xf>
    <xf numFmtId="0" fontId="4" fillId="4" borderId="1" xfId="0" applyFont="1" applyFill="1" applyBorder="1" applyAlignment="1" applyProtection="1">
      <alignment horizontal="center" vertical="center" wrapText="1"/>
    </xf>
    <xf numFmtId="0" fontId="0" fillId="0" borderId="0" xfId="0" applyAlignment="1">
      <alignment wrapText="1"/>
    </xf>
    <xf numFmtId="0" fontId="4" fillId="2" borderId="6" xfId="0" applyFont="1" applyFill="1" applyBorder="1" applyAlignment="1" applyProtection="1">
      <alignment horizontal="center" vertical="center" wrapText="1"/>
    </xf>
    <xf numFmtId="0" fontId="15" fillId="0" borderId="0" xfId="0" applyFont="1"/>
    <xf numFmtId="0" fontId="5" fillId="0" borderId="0" xfId="0" applyFont="1"/>
    <xf numFmtId="0" fontId="10" fillId="0" borderId="0" xfId="0" applyFont="1" applyAlignment="1">
      <alignment wrapText="1"/>
    </xf>
    <xf numFmtId="14" fontId="0" fillId="0" borderId="0" xfId="0" applyNumberFormat="1"/>
    <xf numFmtId="0" fontId="0" fillId="0" borderId="0" xfId="0" applyFill="1" applyBorder="1"/>
    <xf numFmtId="0" fontId="23" fillId="0" borderId="0" xfId="0" applyFont="1" applyFill="1" applyBorder="1" applyAlignment="1">
      <alignment wrapText="1"/>
    </xf>
    <xf numFmtId="0" fontId="23" fillId="9" borderId="14" xfId="0" applyFont="1" applyFill="1" applyBorder="1" applyAlignment="1">
      <alignment wrapText="1"/>
    </xf>
    <xf numFmtId="0" fontId="23" fillId="9" borderId="1" xfId="0" applyFont="1" applyFill="1" applyBorder="1" applyAlignment="1">
      <alignment wrapText="1"/>
    </xf>
    <xf numFmtId="0" fontId="23" fillId="4" borderId="1" xfId="0" applyFont="1" applyFill="1" applyBorder="1"/>
    <xf numFmtId="14" fontId="0" fillId="0" borderId="0" xfId="0" applyNumberFormat="1" applyAlignment="1">
      <alignment wrapText="1"/>
    </xf>
    <xf numFmtId="0" fontId="24" fillId="0" borderId="0" xfId="1" applyFont="1" applyFill="1" applyBorder="1" applyAlignment="1">
      <alignment wrapText="1"/>
    </xf>
    <xf numFmtId="0" fontId="24" fillId="9" borderId="14" xfId="1" applyFont="1" applyFill="1" applyBorder="1" applyAlignment="1">
      <alignment wrapText="1"/>
    </xf>
    <xf numFmtId="0" fontId="24" fillId="9" borderId="1" xfId="1" applyFont="1" applyFill="1" applyBorder="1" applyAlignment="1">
      <alignment wrapText="1"/>
    </xf>
    <xf numFmtId="0" fontId="24" fillId="4" borderId="1" xfId="1" applyFont="1" applyFill="1" applyBorder="1" applyAlignment="1">
      <alignment wrapText="1"/>
    </xf>
    <xf numFmtId="0" fontId="25" fillId="0" borderId="0" xfId="2" applyAlignment="1"/>
    <xf numFmtId="3" fontId="26" fillId="0" borderId="1" xfId="2" applyNumberFormat="1" applyFont="1" applyFill="1" applyBorder="1" applyAlignment="1">
      <alignment wrapText="1"/>
    </xf>
    <xf numFmtId="166" fontId="26" fillId="0" borderId="1" xfId="3" applyNumberFormat="1" applyFont="1" applyFill="1" applyBorder="1" applyAlignment="1"/>
    <xf numFmtId="0" fontId="28" fillId="0" borderId="0" xfId="2" applyFont="1" applyFill="1" applyBorder="1" applyAlignment="1"/>
    <xf numFmtId="0" fontId="26" fillId="0" borderId="0" xfId="2" applyFont="1" applyFill="1" applyBorder="1" applyAlignment="1"/>
    <xf numFmtId="3" fontId="28" fillId="10" borderId="1" xfId="2" applyNumberFormat="1" applyFont="1" applyFill="1" applyBorder="1" applyAlignment="1">
      <alignment wrapText="1"/>
    </xf>
    <xf numFmtId="166" fontId="28" fillId="0" borderId="1" xfId="3" applyNumberFormat="1" applyFont="1" applyFill="1" applyBorder="1" applyAlignment="1"/>
    <xf numFmtId="0" fontId="25" fillId="0" borderId="1" xfId="2" applyBorder="1" applyAlignment="1">
      <alignment wrapText="1"/>
    </xf>
    <xf numFmtId="0" fontId="25" fillId="0" borderId="1" xfId="2" applyFill="1" applyBorder="1" applyAlignment="1">
      <alignment wrapText="1"/>
    </xf>
    <xf numFmtId="0" fontId="25" fillId="0" borderId="1" xfId="2" applyFill="1" applyBorder="1" applyAlignment="1"/>
    <xf numFmtId="166" fontId="28" fillId="4" borderId="1" xfId="3" applyNumberFormat="1" applyFont="1" applyFill="1" applyBorder="1" applyAlignment="1"/>
    <xf numFmtId="0" fontId="28" fillId="4" borderId="0" xfId="2" applyFont="1" applyFill="1" applyBorder="1" applyAlignment="1"/>
    <xf numFmtId="3" fontId="28" fillId="0" borderId="1" xfId="2" applyNumberFormat="1" applyFont="1" applyFill="1" applyBorder="1" applyAlignment="1">
      <alignment wrapText="1"/>
    </xf>
    <xf numFmtId="0" fontId="25" fillId="0" borderId="1" xfId="2" applyBorder="1" applyAlignment="1"/>
    <xf numFmtId="0" fontId="25" fillId="10" borderId="1" xfId="2" applyFill="1" applyBorder="1" applyAlignment="1"/>
    <xf numFmtId="3" fontId="29" fillId="0" borderId="1" xfId="2" applyNumberFormat="1" applyFont="1" applyFill="1" applyBorder="1" applyAlignment="1">
      <alignment horizontal="center" vertical="center" wrapText="1"/>
    </xf>
    <xf numFmtId="0" fontId="29" fillId="0" borderId="1" xfId="2" applyFont="1" applyFill="1" applyBorder="1" applyAlignment="1">
      <alignment horizontal="center" vertical="center" wrapText="1"/>
    </xf>
    <xf numFmtId="3" fontId="25" fillId="0" borderId="1" xfId="2" applyNumberFormat="1" applyBorder="1" applyAlignment="1"/>
    <xf numFmtId="0" fontId="25" fillId="0" borderId="0" xfId="2" applyFill="1" applyBorder="1" applyAlignment="1"/>
    <xf numFmtId="0" fontId="25" fillId="0" borderId="12" xfId="2" applyFill="1" applyBorder="1" applyAlignment="1"/>
    <xf numFmtId="3" fontId="30" fillId="10" borderId="14" xfId="2" applyNumberFormat="1" applyFont="1" applyFill="1" applyBorder="1" applyAlignment="1">
      <alignment horizontal="center" wrapText="1"/>
    </xf>
    <xf numFmtId="3" fontId="30" fillId="10" borderId="1" xfId="2" applyNumberFormat="1" applyFont="1" applyFill="1" applyBorder="1" applyAlignment="1">
      <alignment horizontal="center" wrapText="1"/>
    </xf>
    <xf numFmtId="0" fontId="30" fillId="0" borderId="0" xfId="2" applyFont="1" applyFill="1" applyBorder="1" applyAlignment="1"/>
    <xf numFmtId="0" fontId="30" fillId="0" borderId="50" xfId="2" applyFont="1" applyFill="1" applyBorder="1" applyAlignment="1"/>
    <xf numFmtId="0" fontId="4" fillId="2" borderId="3" xfId="0" applyFont="1" applyFill="1" applyBorder="1" applyAlignment="1" applyProtection="1">
      <alignment horizontal="center" vertical="center" wrapText="1"/>
    </xf>
    <xf numFmtId="0" fontId="11" fillId="2" borderId="3" xfId="0" applyFont="1" applyFill="1" applyBorder="1" applyAlignment="1" applyProtection="1">
      <alignment horizontal="center" vertical="center" wrapText="1"/>
    </xf>
    <xf numFmtId="0" fontId="4" fillId="7" borderId="3" xfId="0" applyFont="1" applyFill="1" applyBorder="1" applyAlignment="1" applyProtection="1">
      <alignment horizontal="center" vertical="center" wrapText="1"/>
    </xf>
    <xf numFmtId="0" fontId="4" fillId="6" borderId="3" xfId="0" applyFont="1" applyFill="1" applyBorder="1" applyAlignment="1" applyProtection="1">
      <alignment horizontal="center" vertical="center" wrapText="1"/>
    </xf>
    <xf numFmtId="0" fontId="4" fillId="5" borderId="3" xfId="0" applyFont="1" applyFill="1" applyBorder="1" applyAlignment="1" applyProtection="1">
      <alignment horizontal="center" vertical="center" wrapText="1"/>
    </xf>
    <xf numFmtId="0" fontId="8" fillId="0" borderId="0" xfId="0" applyFont="1" applyAlignment="1" applyProtection="1">
      <alignment wrapText="1"/>
    </xf>
    <xf numFmtId="0" fontId="9" fillId="0" borderId="0" xfId="0" applyFont="1" applyAlignment="1" applyProtection="1">
      <alignment wrapText="1"/>
    </xf>
    <xf numFmtId="0" fontId="10" fillId="0" borderId="0" xfId="0" applyFont="1" applyAlignment="1" applyProtection="1">
      <alignment wrapText="1"/>
    </xf>
    <xf numFmtId="0" fontId="5" fillId="0" borderId="0" xfId="0" applyFont="1" applyBorder="1" applyAlignment="1" applyProtection="1">
      <alignment wrapText="1"/>
    </xf>
    <xf numFmtId="0" fontId="5" fillId="0" borderId="0" xfId="0" applyFont="1" applyAlignment="1" applyProtection="1">
      <alignment wrapText="1"/>
    </xf>
    <xf numFmtId="0" fontId="5" fillId="0" borderId="0" xfId="0" applyFont="1" applyAlignment="1" applyProtection="1">
      <alignment horizontal="center" vertical="center" wrapText="1"/>
    </xf>
    <xf numFmtId="0" fontId="5" fillId="0" borderId="0" xfId="0" applyFont="1" applyAlignment="1" applyProtection="1">
      <alignment wrapText="1"/>
      <protection locked="0"/>
    </xf>
    <xf numFmtId="0" fontId="7" fillId="0" borderId="0" xfId="0" applyFont="1" applyBorder="1" applyAlignment="1" applyProtection="1">
      <alignment vertical="center" wrapText="1"/>
    </xf>
    <xf numFmtId="0" fontId="7" fillId="0" borderId="0" xfId="0" applyFont="1" applyAlignment="1" applyProtection="1">
      <alignment vertical="center" wrapText="1"/>
    </xf>
    <xf numFmtId="0" fontId="5" fillId="4" borderId="9" xfId="0" applyFont="1" applyFill="1" applyBorder="1" applyProtection="1"/>
    <xf numFmtId="0" fontId="7" fillId="0" borderId="1" xfId="0" applyFont="1" applyBorder="1" applyAlignment="1" applyProtection="1">
      <alignment horizontal="center" vertical="center" wrapText="1"/>
      <protection locked="0"/>
    </xf>
    <xf numFmtId="0" fontId="4" fillId="4" borderId="1" xfId="0" applyFont="1" applyFill="1" applyBorder="1" applyAlignment="1" applyProtection="1">
      <alignment horizontal="center" vertical="center" wrapText="1"/>
      <protection locked="0"/>
    </xf>
    <xf numFmtId="0" fontId="4" fillId="0" borderId="1" xfId="0" applyFont="1" applyFill="1" applyBorder="1" applyAlignment="1" applyProtection="1">
      <alignment horizontal="center" wrapText="1"/>
    </xf>
    <xf numFmtId="0" fontId="15" fillId="0" borderId="0" xfId="0" applyFont="1" applyBorder="1" applyProtection="1"/>
    <xf numFmtId="0" fontId="0" fillId="0" borderId="0" xfId="0" applyFont="1" applyAlignment="1">
      <alignment vertical="center"/>
    </xf>
    <xf numFmtId="0" fontId="5" fillId="0" borderId="0" xfId="0" applyFont="1" applyProtection="1"/>
    <xf numFmtId="0" fontId="4" fillId="2" borderId="22" xfId="0" applyFont="1" applyFill="1" applyBorder="1" applyAlignment="1" applyProtection="1">
      <alignment horizontal="center" vertical="center" wrapText="1"/>
    </xf>
    <xf numFmtId="0" fontId="5" fillId="3" borderId="22" xfId="0" applyFont="1" applyFill="1" applyBorder="1" applyAlignment="1" applyProtection="1">
      <alignment horizontal="center" vertical="center" wrapText="1"/>
    </xf>
    <xf numFmtId="0" fontId="5" fillId="3" borderId="29" xfId="0" applyFont="1" applyFill="1" applyBorder="1" applyAlignment="1" applyProtection="1">
      <alignment horizontal="center" vertical="center" wrapText="1"/>
    </xf>
    <xf numFmtId="0" fontId="4" fillId="3" borderId="32" xfId="0" applyFont="1" applyFill="1" applyBorder="1" applyAlignment="1" applyProtection="1">
      <alignment horizontal="center" vertical="center" wrapText="1"/>
    </xf>
    <xf numFmtId="49" fontId="14" fillId="0" borderId="0" xfId="0" applyNumberFormat="1" applyFont="1" applyBorder="1" applyAlignment="1" applyProtection="1">
      <alignment horizontal="center" vertical="center" wrapText="1"/>
    </xf>
    <xf numFmtId="0" fontId="5" fillId="3" borderId="1" xfId="0" applyFont="1" applyFill="1" applyBorder="1" applyAlignment="1" applyProtection="1">
      <alignment horizontal="center" vertical="center" wrapText="1"/>
    </xf>
    <xf numFmtId="0" fontId="16" fillId="0" borderId="0" xfId="0" applyFont="1" applyFill="1" applyBorder="1" applyAlignment="1" applyProtection="1">
      <alignment horizontal="center" wrapText="1"/>
    </xf>
    <xf numFmtId="0" fontId="4" fillId="0" borderId="1" xfId="0" applyFont="1" applyBorder="1" applyAlignment="1" applyProtection="1">
      <alignment wrapText="1"/>
    </xf>
    <xf numFmtId="0" fontId="5" fillId="0" borderId="0" xfId="0" applyFont="1" applyAlignment="1" applyProtection="1">
      <alignment horizontal="center" wrapText="1"/>
    </xf>
    <xf numFmtId="0" fontId="5" fillId="0" borderId="2" xfId="0" applyFont="1" applyBorder="1" applyAlignment="1" applyProtection="1">
      <alignment horizontal="left"/>
    </xf>
    <xf numFmtId="0" fontId="5" fillId="0" borderId="0" xfId="0" applyFont="1" applyAlignment="1" applyProtection="1">
      <alignment horizontal="left" wrapText="1"/>
    </xf>
    <xf numFmtId="0" fontId="4" fillId="4" borderId="14" xfId="0" applyFont="1" applyFill="1" applyBorder="1" applyAlignment="1" applyProtection="1">
      <alignment horizontal="center" vertical="center" wrapText="1"/>
    </xf>
    <xf numFmtId="0" fontId="8" fillId="0" borderId="0" xfId="0" applyFont="1" applyAlignment="1" applyProtection="1">
      <alignment horizontal="center" wrapText="1"/>
      <protection locked="0"/>
    </xf>
    <xf numFmtId="0" fontId="9" fillId="0" borderId="0" xfId="0" applyFont="1" applyAlignment="1" applyProtection="1">
      <alignment horizontal="center" wrapText="1"/>
      <protection locked="0"/>
    </xf>
    <xf numFmtId="0" fontId="10" fillId="0" borderId="0" xfId="0" applyFont="1" applyAlignment="1" applyProtection="1">
      <alignment horizontal="center" wrapText="1"/>
      <protection locked="0"/>
    </xf>
    <xf numFmtId="0" fontId="20" fillId="0" borderId="15" xfId="0" applyFont="1" applyBorder="1" applyAlignment="1" applyProtection="1">
      <alignment horizontal="center" wrapText="1"/>
      <protection locked="0"/>
    </xf>
    <xf numFmtId="0" fontId="4" fillId="0" borderId="1" xfId="0" applyFont="1" applyBorder="1" applyAlignment="1" applyProtection="1">
      <alignment horizontal="center" vertical="center" wrapText="1"/>
      <protection locked="0"/>
    </xf>
    <xf numFmtId="0" fontId="34" fillId="0" borderId="0" xfId="4">
      <alignment vertical="top"/>
    </xf>
    <xf numFmtId="0" fontId="34" fillId="8" borderId="1" xfId="4" applyFill="1" applyBorder="1" applyAlignment="1">
      <alignment horizontal="center" vertical="center" wrapText="1"/>
    </xf>
    <xf numFmtId="0" fontId="34" fillId="11" borderId="1" xfId="4" applyFill="1" applyBorder="1" applyAlignment="1">
      <alignment horizontal="center" vertical="center" wrapText="1"/>
    </xf>
    <xf numFmtId="0" fontId="34" fillId="9" borderId="1" xfId="4" applyFill="1" applyBorder="1" applyAlignment="1">
      <alignment horizontal="center" vertical="center" wrapText="1"/>
    </xf>
    <xf numFmtId="0" fontId="34" fillId="12" borderId="1" xfId="4" applyFill="1" applyBorder="1" applyAlignment="1">
      <alignment horizontal="center" vertical="center" wrapText="1"/>
    </xf>
    <xf numFmtId="0" fontId="34" fillId="13" borderId="1" xfId="4" applyFill="1" applyBorder="1" applyAlignment="1">
      <alignment horizontal="center" vertical="center" wrapText="1"/>
    </xf>
    <xf numFmtId="0" fontId="25" fillId="8" borderId="1" xfId="4" applyFont="1" applyFill="1" applyBorder="1" applyAlignment="1">
      <alignment horizontal="center" vertical="center" wrapText="1"/>
    </xf>
    <xf numFmtId="3" fontId="35" fillId="11" borderId="1" xfId="4" applyNumberFormat="1" applyFont="1" applyFill="1" applyBorder="1" applyAlignment="1">
      <alignment horizontal="center" vertical="center" wrapText="1"/>
    </xf>
    <xf numFmtId="0" fontId="35" fillId="9" borderId="1" xfId="4" applyFont="1" applyFill="1" applyBorder="1" applyAlignment="1">
      <alignment horizontal="center" vertical="center" wrapText="1"/>
    </xf>
    <xf numFmtId="0" fontId="35" fillId="12" borderId="1" xfId="4" applyFont="1" applyFill="1" applyBorder="1" applyAlignment="1">
      <alignment horizontal="center" vertical="center" wrapText="1"/>
    </xf>
    <xf numFmtId="0" fontId="35" fillId="13" borderId="1" xfId="4" applyFont="1" applyFill="1" applyBorder="1" applyAlignment="1">
      <alignment horizontal="center" vertical="center" wrapText="1"/>
    </xf>
    <xf numFmtId="3" fontId="34" fillId="0" borderId="0" xfId="5" applyNumberFormat="1" applyFont="1" applyFill="1">
      <alignment vertical="top"/>
    </xf>
    <xf numFmtId="0" fontId="34" fillId="0" borderId="0" xfId="4" applyFill="1">
      <alignment vertical="top"/>
    </xf>
    <xf numFmtId="1" fontId="25" fillId="0" borderId="0" xfId="4" applyNumberFormat="1" applyFont="1" applyFill="1">
      <alignment vertical="top"/>
    </xf>
    <xf numFmtId="0" fontId="25" fillId="0" borderId="0" xfId="4" applyFont="1" applyFill="1">
      <alignment vertical="top"/>
    </xf>
    <xf numFmtId="0" fontId="34" fillId="0" borderId="0" xfId="4" applyFont="1">
      <alignment vertical="top"/>
    </xf>
    <xf numFmtId="1" fontId="34" fillId="0" borderId="0" xfId="4" applyNumberFormat="1" applyFont="1">
      <alignment vertical="top"/>
    </xf>
    <xf numFmtId="0" fontId="25" fillId="0" borderId="0" xfId="0" applyFont="1" applyFill="1" applyAlignment="1">
      <alignment vertical="top"/>
    </xf>
    <xf numFmtId="1" fontId="25" fillId="0" borderId="0" xfId="0" applyNumberFormat="1" applyFont="1" applyFill="1" applyAlignment="1">
      <alignment vertical="top"/>
    </xf>
    <xf numFmtId="3" fontId="0" fillId="0" borderId="0" xfId="5" applyNumberFormat="1" applyFont="1" applyFill="1">
      <alignment vertical="top"/>
    </xf>
    <xf numFmtId="0" fontId="0" fillId="0" borderId="0" xfId="0" applyFill="1" applyAlignment="1">
      <alignment vertical="top"/>
    </xf>
    <xf numFmtId="0" fontId="36" fillId="0" borderId="0" xfId="0" applyFont="1" applyBorder="1" applyAlignment="1">
      <alignment horizontal="left" wrapText="1"/>
    </xf>
    <xf numFmtId="0" fontId="37" fillId="0" borderId="2" xfId="0" applyFont="1" applyBorder="1" applyAlignment="1">
      <alignment wrapText="1"/>
    </xf>
    <xf numFmtId="0" fontId="25" fillId="8" borderId="0" xfId="4" applyFont="1" applyFill="1" applyBorder="1" applyAlignment="1">
      <alignment horizontal="center" vertical="center" wrapText="1"/>
    </xf>
    <xf numFmtId="0" fontId="34" fillId="8" borderId="0" xfId="4" applyFill="1" applyBorder="1" applyAlignment="1">
      <alignment horizontal="center" vertical="center" wrapText="1"/>
    </xf>
    <xf numFmtId="0" fontId="34" fillId="11" borderId="0" xfId="4" applyFill="1" applyBorder="1" applyAlignment="1">
      <alignment horizontal="center" vertical="center" wrapText="1"/>
    </xf>
    <xf numFmtId="3" fontId="35" fillId="11" borderId="0" xfId="4" applyNumberFormat="1" applyFont="1" applyFill="1" applyBorder="1" applyAlignment="1">
      <alignment horizontal="center" vertical="center" wrapText="1"/>
    </xf>
    <xf numFmtId="0" fontId="34" fillId="9" borderId="0" xfId="4" applyFill="1" applyBorder="1" applyAlignment="1">
      <alignment horizontal="center" vertical="center" wrapText="1"/>
    </xf>
    <xf numFmtId="0" fontId="35" fillId="9" borderId="0" xfId="4" applyFont="1" applyFill="1" applyBorder="1" applyAlignment="1">
      <alignment horizontal="center" vertical="center" wrapText="1"/>
    </xf>
    <xf numFmtId="0" fontId="34" fillId="12" borderId="0" xfId="4" applyFill="1" applyBorder="1" applyAlignment="1">
      <alignment horizontal="center" vertical="center" wrapText="1"/>
    </xf>
    <xf numFmtId="0" fontId="35" fillId="12" borderId="0" xfId="4" applyFont="1" applyFill="1" applyBorder="1" applyAlignment="1">
      <alignment horizontal="center" vertical="center" wrapText="1"/>
    </xf>
    <xf numFmtId="0" fontId="34" fillId="13" borderId="0" xfId="4" applyFill="1" applyBorder="1" applyAlignment="1">
      <alignment horizontal="center" vertical="center" wrapText="1"/>
    </xf>
    <xf numFmtId="0" fontId="35" fillId="13" borderId="0" xfId="4" applyFont="1" applyFill="1" applyBorder="1" applyAlignment="1">
      <alignment horizontal="center" vertical="center" wrapText="1"/>
    </xf>
    <xf numFmtId="0" fontId="0" fillId="0" borderId="1" xfId="0" applyBorder="1"/>
    <xf numFmtId="0" fontId="23" fillId="4" borderId="0" xfId="0" applyFont="1" applyFill="1" applyBorder="1"/>
    <xf numFmtId="0" fontId="6" fillId="0" borderId="1" xfId="0" applyFont="1" applyBorder="1" applyAlignment="1" applyProtection="1">
      <alignment horizontal="right" vertical="top" wrapText="1"/>
      <protection locked="0"/>
    </xf>
    <xf numFmtId="14" fontId="6" fillId="0" borderId="1" xfId="0" applyNumberFormat="1" applyFont="1" applyBorder="1" applyAlignment="1" applyProtection="1">
      <alignment horizontal="right" vertical="top" wrapText="1"/>
      <protection locked="0"/>
    </xf>
    <xf numFmtId="0" fontId="5" fillId="0" borderId="1" xfId="0" applyFont="1" applyBorder="1" applyAlignment="1" applyProtection="1">
      <alignment vertical="top" wrapText="1"/>
      <protection locked="0"/>
    </xf>
    <xf numFmtId="0" fontId="5" fillId="0" borderId="1" xfId="0" applyFont="1" applyBorder="1" applyAlignment="1" applyProtection="1">
      <alignment horizontal="right" vertical="top" wrapText="1"/>
      <protection locked="0"/>
    </xf>
    <xf numFmtId="0" fontId="5" fillId="0" borderId="3" xfId="0" applyFont="1" applyBorder="1" applyAlignment="1" applyProtection="1">
      <alignment vertical="top" wrapText="1"/>
      <protection locked="0"/>
    </xf>
    <xf numFmtId="0" fontId="5" fillId="3" borderId="4" xfId="0" applyFont="1" applyFill="1" applyBorder="1" applyAlignment="1">
      <alignment vertical="top" wrapText="1"/>
    </xf>
    <xf numFmtId="0" fontId="5" fillId="0" borderId="1" xfId="0" applyFont="1" applyBorder="1" applyAlignment="1" applyProtection="1">
      <alignment vertical="center" wrapText="1"/>
      <protection locked="0"/>
    </xf>
    <xf numFmtId="0" fontId="5" fillId="0" borderId="3" xfId="0" applyFont="1" applyBorder="1" applyAlignment="1" applyProtection="1">
      <alignment vertical="center" wrapText="1"/>
      <protection locked="0"/>
    </xf>
    <xf numFmtId="0" fontId="5" fillId="0" borderId="4" xfId="0" applyFont="1" applyBorder="1" applyAlignment="1">
      <alignment vertical="center" wrapText="1"/>
    </xf>
    <xf numFmtId="0" fontId="5" fillId="14" borderId="1" xfId="0" applyFont="1" applyFill="1" applyBorder="1" applyAlignment="1" applyProtection="1">
      <alignment horizontal="right" vertical="top" wrapText="1"/>
    </xf>
    <xf numFmtId="0" fontId="5" fillId="15" borderId="1" xfId="0" applyFont="1" applyFill="1" applyBorder="1" applyAlignment="1" applyProtection="1">
      <alignment horizontal="right" vertical="top" wrapText="1"/>
    </xf>
    <xf numFmtId="0" fontId="5" fillId="16" borderId="1" xfId="0" applyFont="1" applyFill="1" applyBorder="1" applyAlignment="1" applyProtection="1">
      <alignment horizontal="right" vertical="top" wrapText="1"/>
    </xf>
    <xf numFmtId="0" fontId="5" fillId="0" borderId="3" xfId="0" applyFont="1" applyBorder="1" applyAlignment="1" applyProtection="1">
      <alignment horizontal="right" vertical="top" wrapText="1"/>
      <protection locked="0"/>
    </xf>
    <xf numFmtId="0" fontId="5" fillId="14" borderId="3" xfId="0" applyFont="1" applyFill="1" applyBorder="1" applyAlignment="1" applyProtection="1">
      <alignment horizontal="right" vertical="top" wrapText="1"/>
    </xf>
    <xf numFmtId="0" fontId="5" fillId="15" borderId="3" xfId="0" applyFont="1" applyFill="1" applyBorder="1" applyAlignment="1" applyProtection="1">
      <alignment horizontal="right" vertical="top" wrapText="1"/>
    </xf>
    <xf numFmtId="0" fontId="5" fillId="16" borderId="3" xfId="0" applyFont="1" applyFill="1" applyBorder="1" applyAlignment="1" applyProtection="1">
      <alignment horizontal="right" vertical="top" wrapText="1"/>
    </xf>
    <xf numFmtId="0" fontId="5" fillId="14" borderId="4" xfId="0" applyFont="1" applyFill="1" applyBorder="1" applyAlignment="1">
      <alignment horizontal="right" vertical="top" wrapText="1"/>
    </xf>
    <xf numFmtId="0" fontId="5" fillId="14" borderId="4" xfId="0" applyFont="1" applyFill="1" applyBorder="1" applyAlignment="1" applyProtection="1">
      <alignment horizontal="right" vertical="top" wrapText="1"/>
    </xf>
    <xf numFmtId="0" fontId="5" fillId="17" borderId="4" xfId="0" applyFont="1" applyFill="1" applyBorder="1" applyAlignment="1" applyProtection="1">
      <alignment horizontal="right" vertical="top" wrapText="1"/>
    </xf>
    <xf numFmtId="0" fontId="5" fillId="0" borderId="28" xfId="0" applyFont="1" applyBorder="1" applyAlignment="1" applyProtection="1">
      <alignment horizontal="left" wrapText="1"/>
    </xf>
    <xf numFmtId="0" fontId="5" fillId="0" borderId="36" xfId="0" applyFont="1" applyFill="1" applyBorder="1" applyAlignment="1" applyProtection="1">
      <alignment horizontal="left" wrapText="1"/>
    </xf>
    <xf numFmtId="0" fontId="5" fillId="3" borderId="45" xfId="0" applyFont="1" applyFill="1" applyBorder="1" applyAlignment="1" applyProtection="1">
      <alignment horizontal="center" vertical="center"/>
    </xf>
    <xf numFmtId="0" fontId="5" fillId="3" borderId="25" xfId="0" applyFont="1" applyFill="1" applyBorder="1" applyAlignment="1" applyProtection="1">
      <alignment horizontal="center" vertical="center" wrapText="1"/>
    </xf>
    <xf numFmtId="0" fontId="4" fillId="3" borderId="4" xfId="0" applyFont="1" applyFill="1" applyBorder="1" applyAlignment="1" applyProtection="1">
      <alignment horizontal="right" wrapText="1"/>
      <protection locked="0"/>
    </xf>
    <xf numFmtId="0" fontId="4" fillId="3" borderId="4" xfId="0" applyFont="1" applyFill="1" applyBorder="1" applyAlignment="1" applyProtection="1">
      <alignment horizontal="right" wrapText="1"/>
    </xf>
    <xf numFmtId="0" fontId="5" fillId="0" borderId="0" xfId="0" applyFont="1" applyAlignment="1" applyProtection="1">
      <alignment horizontal="right" wrapText="1"/>
    </xf>
    <xf numFmtId="0" fontId="5" fillId="3" borderId="10" xfId="0" applyFont="1" applyFill="1" applyBorder="1" applyAlignment="1" applyProtection="1">
      <alignment horizontal="right" vertical="center" wrapText="1"/>
    </xf>
    <xf numFmtId="0" fontId="3" fillId="3" borderId="4" xfId="0" applyFont="1" applyFill="1" applyBorder="1" applyAlignment="1" applyProtection="1">
      <alignment horizontal="right" vertical="top" wrapText="1"/>
    </xf>
    <xf numFmtId="0" fontId="4" fillId="3" borderId="4" xfId="0" applyFont="1" applyFill="1" applyBorder="1" applyAlignment="1" applyProtection="1">
      <alignment horizontal="center" vertical="top" wrapText="1"/>
    </xf>
    <xf numFmtId="0" fontId="5" fillId="3" borderId="17" xfId="0" applyFont="1" applyFill="1" applyBorder="1" applyAlignment="1" applyProtection="1">
      <alignment horizontal="left" vertical="top" wrapText="1"/>
      <protection locked="0"/>
    </xf>
    <xf numFmtId="0" fontId="4" fillId="3" borderId="4" xfId="0" applyFont="1" applyFill="1" applyBorder="1" applyAlignment="1" applyProtection="1">
      <alignment horizontal="right" vertical="top" wrapText="1"/>
    </xf>
    <xf numFmtId="0" fontId="3" fillId="2" borderId="1" xfId="0" applyFont="1" applyFill="1" applyBorder="1" applyAlignment="1" applyProtection="1">
      <alignment horizontal="center" vertical="center" wrapText="1"/>
      <protection locked="0"/>
    </xf>
    <xf numFmtId="0" fontId="5" fillId="0" borderId="3" xfId="0" applyFont="1" applyBorder="1" applyAlignment="1" applyProtection="1">
      <alignment horizontal="left" wrapText="1"/>
      <protection locked="0"/>
    </xf>
    <xf numFmtId="0" fontId="5" fillId="0" borderId="3" xfId="0" applyFont="1" applyBorder="1" applyAlignment="1" applyProtection="1">
      <alignment wrapText="1"/>
      <protection locked="0"/>
    </xf>
    <xf numFmtId="0" fontId="5" fillId="5" borderId="3" xfId="0" applyFont="1" applyFill="1" applyBorder="1" applyAlignment="1" applyProtection="1">
      <alignment horizontal="center" vertical="center" wrapText="1"/>
      <protection locked="0"/>
    </xf>
    <xf numFmtId="0" fontId="5" fillId="3" borderId="3" xfId="0" applyFont="1" applyFill="1" applyBorder="1" applyAlignment="1" applyProtection="1">
      <alignment horizontal="center" vertical="center" wrapText="1"/>
      <protection locked="0"/>
    </xf>
    <xf numFmtId="0" fontId="3" fillId="5" borderId="3" xfId="0" applyFont="1" applyFill="1" applyBorder="1" applyAlignment="1" applyProtection="1">
      <alignment horizontal="center" vertical="center" wrapText="1"/>
      <protection locked="0"/>
    </xf>
    <xf numFmtId="0" fontId="4" fillId="3" borderId="11" xfId="0" applyFont="1" applyFill="1" applyBorder="1" applyAlignment="1" applyProtection="1">
      <alignment horizontal="center" vertical="center" wrapText="1"/>
      <protection locked="0"/>
    </xf>
    <xf numFmtId="0" fontId="5" fillId="0" borderId="0" xfId="0" applyFont="1" applyAlignment="1" applyProtection="1">
      <alignment horizontal="center" wrapText="1"/>
      <protection locked="0"/>
    </xf>
    <xf numFmtId="0" fontId="6" fillId="0" borderId="0" xfId="0" applyFont="1" applyAlignment="1" applyProtection="1">
      <alignment horizontal="center" wrapText="1"/>
      <protection locked="0"/>
    </xf>
    <xf numFmtId="0" fontId="4" fillId="3" borderId="1" xfId="0" applyFont="1" applyFill="1" applyBorder="1" applyAlignment="1" applyProtection="1">
      <alignment horizontal="center" wrapText="1"/>
      <protection locked="0"/>
    </xf>
    <xf numFmtId="0" fontId="10" fillId="0" borderId="0" xfId="0" applyFont="1" applyAlignment="1" applyProtection="1">
      <alignment horizontal="center" wrapText="1"/>
    </xf>
    <xf numFmtId="0" fontId="4" fillId="0" borderId="1" xfId="0" applyFont="1" applyBorder="1" applyAlignment="1" applyProtection="1">
      <alignment horizontal="center" vertical="center" wrapText="1"/>
    </xf>
    <xf numFmtId="0" fontId="4" fillId="2" borderId="1" xfId="0" applyFont="1" applyFill="1" applyBorder="1" applyAlignment="1" applyProtection="1">
      <alignment horizontal="center" vertical="center" wrapText="1"/>
      <protection locked="0"/>
    </xf>
    <xf numFmtId="0" fontId="5" fillId="0" borderId="1" xfId="0" applyFont="1" applyBorder="1" applyAlignment="1" applyProtection="1">
      <alignment horizontal="left" wrapText="1"/>
      <protection locked="0"/>
    </xf>
    <xf numFmtId="0" fontId="8" fillId="0" borderId="0" xfId="0" applyFont="1" applyAlignment="1" applyProtection="1">
      <alignment horizontal="center" wrapText="1"/>
    </xf>
    <xf numFmtId="0" fontId="9" fillId="0" borderId="0" xfId="0" applyFont="1" applyAlignment="1" applyProtection="1">
      <alignment horizontal="center" wrapText="1"/>
    </xf>
    <xf numFmtId="0" fontId="4" fillId="0" borderId="1" xfId="0" applyFont="1" applyBorder="1" applyAlignment="1" applyProtection="1">
      <alignment horizontal="center" wrapText="1"/>
    </xf>
    <xf numFmtId="0" fontId="4" fillId="0" borderId="14" xfId="0" applyFont="1" applyBorder="1" applyAlignment="1" applyProtection="1">
      <alignment horizontal="center" wrapText="1"/>
    </xf>
    <xf numFmtId="0" fontId="5" fillId="0" borderId="0" xfId="0" applyFont="1" applyBorder="1" applyAlignment="1" applyProtection="1">
      <alignment wrapText="1"/>
      <protection locked="0"/>
    </xf>
    <xf numFmtId="0" fontId="4" fillId="0" borderId="1" xfId="0" applyFont="1" applyFill="1" applyBorder="1" applyAlignment="1" applyProtection="1">
      <alignment horizontal="center" vertical="center" wrapText="1"/>
    </xf>
    <xf numFmtId="0" fontId="4" fillId="2" borderId="1" xfId="0" applyFont="1" applyFill="1" applyBorder="1" applyAlignment="1">
      <alignment horizontal="center" vertical="center" wrapText="1"/>
    </xf>
    <xf numFmtId="0" fontId="4" fillId="2" borderId="14" xfId="0" applyFont="1" applyFill="1" applyBorder="1" applyAlignment="1">
      <alignment horizontal="center" vertical="center" wrapText="1"/>
    </xf>
    <xf numFmtId="0" fontId="4" fillId="2" borderId="28" xfId="0" applyFont="1" applyFill="1" applyBorder="1" applyAlignment="1" applyProtection="1">
      <alignment horizontal="center" vertical="center" wrapText="1"/>
    </xf>
    <xf numFmtId="0" fontId="4" fillId="2" borderId="1" xfId="0" applyFont="1" applyFill="1" applyBorder="1" applyAlignment="1" applyProtection="1">
      <alignment horizontal="center" vertical="center" wrapText="1"/>
    </xf>
    <xf numFmtId="165" fontId="4" fillId="2" borderId="20" xfId="0" applyNumberFormat="1" applyFont="1" applyFill="1" applyBorder="1" applyAlignment="1" applyProtection="1">
      <alignment horizontal="left" wrapText="1"/>
    </xf>
    <xf numFmtId="0" fontId="4" fillId="0" borderId="1" xfId="0" applyFont="1" applyBorder="1" applyAlignment="1" applyProtection="1">
      <alignment horizontal="center" vertical="center" wrapText="1"/>
    </xf>
    <xf numFmtId="0" fontId="20" fillId="0" borderId="15" xfId="0" applyFont="1" applyBorder="1" applyAlignment="1" applyProtection="1">
      <alignment horizontal="center" wrapText="1"/>
    </xf>
    <xf numFmtId="0" fontId="20" fillId="0" borderId="16" xfId="0" applyFont="1" applyBorder="1" applyAlignment="1" applyProtection="1">
      <alignment horizontal="center" wrapText="1"/>
    </xf>
    <xf numFmtId="0" fontId="4" fillId="0" borderId="14" xfId="0" applyFont="1" applyBorder="1" applyAlignment="1" applyProtection="1">
      <alignment horizontal="center" wrapText="1"/>
    </xf>
    <xf numFmtId="0" fontId="4" fillId="0" borderId="1" xfId="0" applyFont="1" applyFill="1" applyBorder="1" applyAlignment="1" applyProtection="1">
      <alignment horizontal="center" vertical="center" wrapText="1"/>
    </xf>
    <xf numFmtId="0" fontId="7" fillId="0" borderId="1" xfId="0" applyFont="1" applyBorder="1" applyAlignment="1" applyProtection="1">
      <alignment horizontal="center" vertical="center" wrapText="1"/>
    </xf>
    <xf numFmtId="0" fontId="5" fillId="0" borderId="0" xfId="0" applyFont="1" applyBorder="1"/>
    <xf numFmtId="0" fontId="5" fillId="0" borderId="0" xfId="0" applyFont="1" applyBorder="1" applyAlignment="1">
      <alignment wrapText="1"/>
    </xf>
    <xf numFmtId="0" fontId="7" fillId="0" borderId="9" xfId="0" applyFont="1" applyBorder="1" applyAlignment="1" applyProtection="1">
      <alignment horizontal="left" vertical="center"/>
    </xf>
    <xf numFmtId="0" fontId="7" fillId="0" borderId="5" xfId="0" applyFont="1" applyBorder="1" applyAlignment="1" applyProtection="1">
      <alignment horizontal="center" vertical="center" wrapText="1"/>
    </xf>
    <xf numFmtId="0" fontId="7" fillId="0" borderId="9" xfId="0" applyFont="1" applyBorder="1" applyAlignment="1" applyProtection="1">
      <alignment horizontal="center" vertical="center"/>
    </xf>
    <xf numFmtId="0" fontId="7" fillId="0" borderId="5" xfId="0" applyFont="1" applyBorder="1" applyAlignment="1" applyProtection="1">
      <alignment horizontal="center" vertical="center" wrapText="1"/>
      <protection locked="0"/>
    </xf>
    <xf numFmtId="0" fontId="7" fillId="0" borderId="10" xfId="0" applyFont="1" applyBorder="1" applyAlignment="1" applyProtection="1">
      <alignment horizontal="center" vertical="center" wrapText="1"/>
    </xf>
    <xf numFmtId="0" fontId="7" fillId="0" borderId="15" xfId="0" applyFont="1" applyBorder="1" applyAlignment="1" applyProtection="1">
      <alignment wrapText="1"/>
    </xf>
    <xf numFmtId="0" fontId="20" fillId="0" borderId="15" xfId="0" applyFont="1" applyBorder="1" applyAlignment="1" applyProtection="1">
      <alignment horizontal="left" wrapText="1"/>
    </xf>
    <xf numFmtId="0" fontId="5" fillId="0" borderId="10" xfId="0" applyFont="1" applyBorder="1" applyAlignment="1">
      <alignment wrapText="1"/>
    </xf>
    <xf numFmtId="0" fontId="5" fillId="3" borderId="2" xfId="0" applyFont="1" applyFill="1" applyBorder="1" applyAlignment="1" applyProtection="1">
      <alignment horizontal="center" wrapText="1"/>
    </xf>
    <xf numFmtId="1" fontId="5" fillId="3" borderId="15" xfId="0" applyNumberFormat="1" applyFont="1" applyFill="1" applyBorder="1" applyAlignment="1" applyProtection="1">
      <alignment horizontal="center" wrapText="1"/>
    </xf>
    <xf numFmtId="0" fontId="5" fillId="3" borderId="15" xfId="0" applyFont="1" applyFill="1" applyBorder="1" applyAlignment="1" applyProtection="1">
      <alignment horizontal="center" wrapText="1"/>
    </xf>
    <xf numFmtId="0" fontId="5" fillId="3" borderId="5" xfId="0" applyFont="1" applyFill="1" applyBorder="1" applyAlignment="1" applyProtection="1">
      <alignment horizontal="center"/>
    </xf>
    <xf numFmtId="0" fontId="5" fillId="3" borderId="15" xfId="0" applyFont="1" applyFill="1" applyBorder="1" applyAlignment="1" applyProtection="1">
      <alignment horizontal="center"/>
    </xf>
    <xf numFmtId="0" fontId="15" fillId="0" borderId="0" xfId="0" applyFont="1" applyProtection="1"/>
    <xf numFmtId="0" fontId="5" fillId="0" borderId="1" xfId="0" applyFont="1" applyBorder="1" applyAlignment="1" applyProtection="1">
      <alignment horizontal="left" wrapText="1"/>
    </xf>
    <xf numFmtId="0" fontId="5" fillId="0" borderId="3" xfId="0" applyFont="1" applyBorder="1" applyAlignment="1" applyProtection="1">
      <alignment wrapText="1"/>
    </xf>
    <xf numFmtId="3" fontId="15" fillId="3" borderId="22" xfId="0" applyNumberFormat="1" applyFont="1" applyFill="1" applyBorder="1" applyAlignment="1" applyProtection="1">
      <alignment horizontal="center" vertical="center"/>
    </xf>
    <xf numFmtId="3" fontId="15" fillId="3" borderId="25" xfId="0" applyNumberFormat="1" applyFont="1" applyFill="1" applyBorder="1" applyAlignment="1" applyProtection="1">
      <alignment horizontal="center" vertical="center"/>
    </xf>
    <xf numFmtId="165" fontId="19" fillId="0" borderId="0" xfId="0" applyNumberFormat="1" applyFont="1" applyFill="1" applyBorder="1" applyAlignment="1" applyProtection="1">
      <alignment horizontal="left"/>
    </xf>
    <xf numFmtId="3" fontId="15" fillId="3" borderId="26" xfId="0" applyNumberFormat="1" applyFont="1" applyFill="1" applyBorder="1" applyAlignment="1" applyProtection="1">
      <alignment horizontal="center" vertical="center" wrapText="1"/>
    </xf>
    <xf numFmtId="0" fontId="15" fillId="3" borderId="22" xfId="0" applyFont="1" applyFill="1" applyBorder="1" applyAlignment="1" applyProtection="1">
      <alignment horizontal="center" vertical="center"/>
    </xf>
    <xf numFmtId="0" fontId="15" fillId="0" borderId="0" xfId="0" applyFont="1" applyAlignment="1" applyProtection="1">
      <alignment horizontal="center" vertical="center"/>
    </xf>
    <xf numFmtId="0" fontId="15" fillId="0" borderId="0" xfId="0" applyFont="1" applyAlignment="1" applyProtection="1">
      <alignment horizontal="left" wrapText="1"/>
    </xf>
    <xf numFmtId="0" fontId="15" fillId="0" borderId="0" xfId="0" applyFont="1" applyAlignment="1" applyProtection="1">
      <alignment wrapText="1"/>
    </xf>
    <xf numFmtId="0" fontId="15" fillId="3" borderId="5" xfId="0" applyFont="1" applyFill="1" applyBorder="1" applyAlignment="1" applyProtection="1">
      <alignment wrapText="1"/>
    </xf>
    <xf numFmtId="0" fontId="15" fillId="3" borderId="10" xfId="0" applyFont="1" applyFill="1" applyBorder="1" applyAlignment="1" applyProtection="1">
      <alignment wrapText="1"/>
    </xf>
    <xf numFmtId="0" fontId="15" fillId="3" borderId="9" xfId="0" applyFont="1" applyFill="1" applyBorder="1" applyAlignment="1" applyProtection="1">
      <alignment wrapText="1"/>
    </xf>
    <xf numFmtId="0" fontId="15" fillId="3" borderId="4" xfId="0" applyFont="1" applyFill="1" applyBorder="1" applyAlignment="1" applyProtection="1"/>
    <xf numFmtId="0" fontId="15" fillId="0" borderId="1" xfId="0" applyFont="1" applyBorder="1" applyAlignment="1" applyProtection="1">
      <alignment horizontal="right" vertical="top" wrapText="1"/>
      <protection locked="0"/>
    </xf>
    <xf numFmtId="0" fontId="15" fillId="3" borderId="1" xfId="0" applyFont="1" applyFill="1" applyBorder="1" applyAlignment="1" applyProtection="1">
      <alignment horizontal="right" vertical="top" wrapText="1"/>
    </xf>
    <xf numFmtId="0" fontId="15" fillId="0" borderId="1" xfId="0" applyFont="1" applyBorder="1" applyAlignment="1" applyProtection="1">
      <protection locked="0"/>
    </xf>
    <xf numFmtId="0" fontId="15" fillId="0" borderId="0" xfId="0" applyFont="1" applyProtection="1">
      <protection locked="0"/>
    </xf>
    <xf numFmtId="0" fontId="15" fillId="0" borderId="0" xfId="0" applyFont="1" applyBorder="1" applyProtection="1">
      <protection locked="0"/>
    </xf>
    <xf numFmtId="0" fontId="15" fillId="0" borderId="0" xfId="0" applyFont="1" applyFill="1" applyProtection="1">
      <protection locked="0"/>
    </xf>
    <xf numFmtId="0" fontId="15" fillId="0" borderId="0" xfId="0" applyFont="1" applyAlignment="1" applyProtection="1">
      <alignment horizontal="center" wrapText="1"/>
    </xf>
    <xf numFmtId="0" fontId="15" fillId="0" borderId="0" xfId="0" applyFont="1" applyAlignment="1" applyProtection="1">
      <alignment wrapText="1"/>
      <protection locked="0"/>
    </xf>
    <xf numFmtId="0" fontId="15" fillId="4" borderId="5" xfId="0" applyFont="1" applyFill="1" applyBorder="1" applyProtection="1"/>
    <xf numFmtId="0" fontId="15" fillId="4" borderId="10" xfId="0" applyFont="1" applyFill="1" applyBorder="1" applyProtection="1"/>
    <xf numFmtId="0" fontId="15" fillId="0" borderId="0" xfId="0" applyFont="1" applyBorder="1" applyAlignment="1" applyProtection="1">
      <alignment wrapText="1"/>
    </xf>
    <xf numFmtId="0" fontId="10" fillId="0" borderId="1" xfId="0" applyFont="1" applyBorder="1" applyAlignment="1" applyProtection="1">
      <alignment horizontal="center" vertical="center" wrapText="1"/>
    </xf>
    <xf numFmtId="0" fontId="10" fillId="0" borderId="1" xfId="0" applyFont="1" applyBorder="1" applyAlignment="1" applyProtection="1">
      <alignment horizontal="center" vertical="center" wrapText="1"/>
      <protection locked="0"/>
    </xf>
    <xf numFmtId="0" fontId="15" fillId="0" borderId="16" xfId="0" applyFont="1" applyBorder="1" applyAlignment="1" applyProtection="1">
      <alignment horizontal="center" vertical="center" wrapText="1"/>
    </xf>
    <xf numFmtId="0" fontId="19" fillId="0" borderId="15" xfId="0" applyFont="1" applyBorder="1" applyAlignment="1" applyProtection="1">
      <alignment horizontal="center" vertical="center" wrapText="1"/>
    </xf>
    <xf numFmtId="0" fontId="15" fillId="3" borderId="5" xfId="0" applyFont="1" applyFill="1" applyBorder="1" applyAlignment="1" applyProtection="1">
      <alignment horizontal="right" wrapText="1"/>
    </xf>
    <xf numFmtId="0" fontId="15" fillId="3" borderId="10" xfId="0" applyFont="1" applyFill="1" applyBorder="1" applyAlignment="1" applyProtection="1">
      <alignment horizontal="right" wrapText="1"/>
    </xf>
    <xf numFmtId="0" fontId="15" fillId="3" borderId="9" xfId="0" applyFont="1" applyFill="1" applyBorder="1" applyAlignment="1" applyProtection="1">
      <alignment horizontal="right" wrapText="1"/>
    </xf>
    <xf numFmtId="0" fontId="15" fillId="3" borderId="1" xfId="0" applyFont="1" applyFill="1" applyBorder="1"/>
    <xf numFmtId="14" fontId="5" fillId="0" borderId="1" xfId="0" applyNumberFormat="1" applyFont="1" applyBorder="1" applyAlignment="1" applyProtection="1">
      <alignment horizontal="center" vertical="center" wrapText="1"/>
      <protection locked="0"/>
    </xf>
    <xf numFmtId="0" fontId="5" fillId="3" borderId="1" xfId="0" applyFont="1" applyFill="1" applyBorder="1" applyAlignment="1">
      <alignment vertical="center" wrapText="1"/>
    </xf>
    <xf numFmtId="0" fontId="5" fillId="0" borderId="1" xfId="0" applyFont="1" applyFill="1" applyBorder="1" applyAlignment="1" applyProtection="1">
      <alignment horizontal="right" vertical="top" wrapText="1"/>
      <protection locked="0"/>
    </xf>
    <xf numFmtId="0" fontId="5" fillId="0" borderId="1" xfId="0" applyFont="1" applyBorder="1" applyAlignment="1" applyProtection="1">
      <alignment horizontal="left" vertical="top" wrapText="1"/>
      <protection locked="0"/>
    </xf>
    <xf numFmtId="0" fontId="15" fillId="0" borderId="0" xfId="0" applyFont="1" applyAlignment="1">
      <alignment wrapText="1"/>
    </xf>
    <xf numFmtId="0" fontId="15" fillId="0" borderId="0" xfId="0" applyFont="1" applyAlignment="1">
      <alignment horizontal="center" wrapText="1"/>
    </xf>
    <xf numFmtId="0" fontId="15" fillId="0" borderId="2" xfId="0" applyFont="1" applyBorder="1" applyAlignment="1" applyProtection="1">
      <alignment horizontal="left"/>
    </xf>
    <xf numFmtId="0" fontId="15" fillId="0" borderId="0" xfId="0" applyFont="1" applyAlignment="1" applyProtection="1">
      <alignment vertical="center"/>
    </xf>
    <xf numFmtId="0" fontId="15" fillId="3" borderId="1" xfId="0" applyFont="1" applyFill="1" applyBorder="1" applyAlignment="1" applyProtection="1">
      <alignment wrapText="1"/>
    </xf>
    <xf numFmtId="0" fontId="15" fillId="3" borderId="15" xfId="0" applyFont="1" applyFill="1" applyBorder="1" applyAlignment="1" applyProtection="1">
      <alignment wrapText="1"/>
    </xf>
    <xf numFmtId="0" fontId="15" fillId="3" borderId="16" xfId="0" applyFont="1" applyFill="1" applyBorder="1" applyAlignment="1" applyProtection="1">
      <alignment wrapText="1"/>
    </xf>
    <xf numFmtId="0" fontId="15" fillId="3" borderId="1" xfId="0" applyFont="1" applyFill="1" applyBorder="1" applyAlignment="1" applyProtection="1"/>
    <xf numFmtId="0" fontId="15" fillId="0" borderId="0" xfId="0" applyFont="1" applyBorder="1" applyAlignment="1" applyProtection="1"/>
    <xf numFmtId="0" fontId="5" fillId="0" borderId="0" xfId="0" applyFont="1" applyProtection="1">
      <protection locked="0"/>
    </xf>
    <xf numFmtId="0" fontId="5" fillId="0" borderId="0" xfId="0" applyFont="1" applyAlignment="1">
      <alignment horizontal="left" vertical="top"/>
    </xf>
    <xf numFmtId="0" fontId="15" fillId="0" borderId="10" xfId="0" applyFont="1" applyBorder="1" applyProtection="1"/>
    <xf numFmtId="0" fontId="5" fillId="3" borderId="4" xfId="0" applyFont="1" applyFill="1" applyBorder="1" applyAlignment="1" applyProtection="1">
      <alignment horizontal="right" wrapText="1"/>
    </xf>
    <xf numFmtId="0" fontId="5" fillId="3" borderId="13" xfId="0" applyFont="1" applyFill="1" applyBorder="1" applyAlignment="1" applyProtection="1">
      <alignment horizontal="right" wrapText="1"/>
    </xf>
    <xf numFmtId="0" fontId="15" fillId="0" borderId="0" xfId="0" applyFont="1" applyAlignment="1" applyProtection="1">
      <alignment horizontal="right"/>
    </xf>
    <xf numFmtId="14" fontId="5" fillId="0" borderId="1" xfId="0" applyNumberFormat="1" applyFont="1" applyBorder="1" applyAlignment="1" applyProtection="1">
      <alignment horizontal="left" vertical="top" wrapText="1"/>
      <protection locked="0"/>
    </xf>
    <xf numFmtId="14" fontId="5" fillId="0" borderId="0" xfId="0" applyNumberFormat="1" applyFont="1" applyBorder="1" applyAlignment="1" applyProtection="1">
      <alignment wrapText="1"/>
      <protection locked="0"/>
    </xf>
    <xf numFmtId="0" fontId="15" fillId="3" borderId="9" xfId="0" applyFont="1" applyFill="1" applyBorder="1" applyAlignment="1" applyProtection="1">
      <alignment horizontal="left"/>
    </xf>
    <xf numFmtId="0" fontId="4" fillId="0" borderId="0" xfId="0" applyFont="1" applyBorder="1" applyAlignment="1" applyProtection="1">
      <alignment horizontal="center" vertical="center" wrapText="1"/>
    </xf>
    <xf numFmtId="0" fontId="5" fillId="0" borderId="0" xfId="0" applyFont="1" applyBorder="1" applyAlignment="1" applyProtection="1">
      <alignment horizontal="right" wrapText="1"/>
    </xf>
    <xf numFmtId="0" fontId="15" fillId="0" borderId="0" xfId="0" applyFont="1" applyBorder="1" applyAlignment="1" applyProtection="1">
      <alignment wrapText="1"/>
      <protection locked="0"/>
    </xf>
    <xf numFmtId="0" fontId="15" fillId="0" borderId="0" xfId="0" applyFont="1" applyBorder="1" applyAlignment="1">
      <alignment wrapText="1"/>
    </xf>
    <xf numFmtId="0" fontId="7" fillId="0" borderId="14" xfId="0" applyFont="1" applyBorder="1" applyAlignment="1" applyProtection="1">
      <alignment wrapText="1"/>
    </xf>
    <xf numFmtId="0" fontId="5" fillId="3" borderId="0" xfId="0" applyFont="1" applyFill="1" applyBorder="1" applyAlignment="1" applyProtection="1">
      <alignment horizontal="right" wrapText="1"/>
    </xf>
    <xf numFmtId="0" fontId="5" fillId="0" borderId="0" xfId="0" quotePrefix="1" applyFont="1" applyBorder="1" applyAlignment="1" applyProtection="1">
      <alignment wrapText="1"/>
    </xf>
    <xf numFmtId="0" fontId="4" fillId="3" borderId="7" xfId="0" applyFont="1" applyFill="1" applyBorder="1" applyAlignment="1" applyProtection="1">
      <alignment wrapText="1"/>
    </xf>
    <xf numFmtId="0" fontId="5" fillId="3" borderId="8" xfId="0" applyFont="1" applyFill="1" applyBorder="1" applyAlignment="1" applyProtection="1">
      <alignment wrapText="1"/>
    </xf>
    <xf numFmtId="0" fontId="4" fillId="3" borderId="14" xfId="0" applyFont="1" applyFill="1" applyBorder="1" applyAlignment="1" applyProtection="1">
      <alignment wrapText="1"/>
    </xf>
    <xf numFmtId="0" fontId="5" fillId="3" borderId="16" xfId="0" applyFont="1" applyFill="1" applyBorder="1" applyAlignment="1" applyProtection="1">
      <alignment wrapText="1"/>
    </xf>
    <xf numFmtId="0" fontId="5" fillId="3" borderId="16" xfId="0" applyFont="1" applyFill="1" applyBorder="1" applyAlignment="1" applyProtection="1">
      <alignment horizontal="center" wrapText="1"/>
    </xf>
    <xf numFmtId="0" fontId="4" fillId="3" borderId="14" xfId="0" applyFont="1" applyFill="1" applyBorder="1" applyAlignment="1" applyProtection="1">
      <alignment horizontal="left" wrapText="1"/>
    </xf>
    <xf numFmtId="0" fontId="4" fillId="3" borderId="14" xfId="0" applyFont="1" applyFill="1" applyBorder="1" applyAlignment="1">
      <alignment horizontal="center" wrapText="1"/>
    </xf>
    <xf numFmtId="0" fontId="5" fillId="3" borderId="16" xfId="0" applyFont="1" applyFill="1" applyBorder="1" applyAlignment="1" applyProtection="1">
      <alignment wrapText="1"/>
      <protection locked="0"/>
    </xf>
    <xf numFmtId="0" fontId="5" fillId="3" borderId="16" xfId="0" applyFont="1" applyFill="1" applyBorder="1" applyAlignment="1">
      <alignment horizontal="center" wrapText="1"/>
    </xf>
    <xf numFmtId="0" fontId="4" fillId="3" borderId="14" xfId="0" applyFont="1" applyFill="1" applyBorder="1" applyAlignment="1">
      <alignment wrapText="1"/>
    </xf>
    <xf numFmtId="0" fontId="4" fillId="3" borderId="14" xfId="0" applyFont="1" applyFill="1" applyBorder="1" applyProtection="1"/>
    <xf numFmtId="0" fontId="5" fillId="3" borderId="16" xfId="0" applyFont="1" applyFill="1" applyBorder="1" applyProtection="1"/>
    <xf numFmtId="0" fontId="4" fillId="3" borderId="9" xfId="0" applyFont="1" applyFill="1" applyBorder="1" applyProtection="1"/>
    <xf numFmtId="0" fontId="5" fillId="3" borderId="10" xfId="0" applyFont="1" applyFill="1" applyBorder="1" applyAlignment="1" applyProtection="1">
      <alignment horizontal="center"/>
    </xf>
    <xf numFmtId="0" fontId="41" fillId="0" borderId="0" xfId="0" applyFont="1" applyAlignment="1">
      <alignment horizontal="left"/>
    </xf>
    <xf numFmtId="0" fontId="41" fillId="0" borderId="0" xfId="0" applyFont="1" applyAlignment="1" applyProtection="1">
      <alignment horizontal="center" wrapText="1"/>
    </xf>
    <xf numFmtId="0" fontId="41" fillId="0" borderId="0" xfId="0" applyFont="1" applyAlignment="1" applyProtection="1">
      <alignment horizontal="left"/>
    </xf>
    <xf numFmtId="0" fontId="15" fillId="0" borderId="51" xfId="0" applyFont="1" applyBorder="1" applyProtection="1"/>
    <xf numFmtId="0" fontId="41" fillId="0" borderId="42" xfId="0" applyFont="1" applyBorder="1" applyAlignment="1">
      <alignment horizontal="left"/>
    </xf>
    <xf numFmtId="0" fontId="5" fillId="0" borderId="4" xfId="0" applyFont="1" applyBorder="1" applyAlignment="1" applyProtection="1">
      <alignment horizontal="left" wrapText="1"/>
    </xf>
    <xf numFmtId="0" fontId="8" fillId="0" borderId="0" xfId="0" applyFont="1" applyAlignment="1" applyProtection="1">
      <alignment horizontal="center" vertical="center" wrapText="1"/>
    </xf>
    <xf numFmtId="0" fontId="17" fillId="0" borderId="28" xfId="0" applyFont="1" applyBorder="1" applyProtection="1"/>
    <xf numFmtId="0" fontId="17" fillId="0" borderId="0" xfId="0" applyFont="1" applyProtection="1"/>
    <xf numFmtId="0" fontId="17" fillId="0" borderId="36" xfId="0" applyFont="1" applyBorder="1" applyProtection="1"/>
    <xf numFmtId="0" fontId="17" fillId="0" borderId="0" xfId="0" applyFont="1" applyBorder="1" applyProtection="1"/>
    <xf numFmtId="0" fontId="17" fillId="0" borderId="28" xfId="0" applyFont="1" applyBorder="1" applyAlignment="1" applyProtection="1">
      <alignment vertical="center"/>
    </xf>
    <xf numFmtId="0" fontId="17" fillId="0" borderId="36" xfId="0" applyFont="1" applyBorder="1" applyAlignment="1" applyProtection="1">
      <alignment vertical="center"/>
    </xf>
    <xf numFmtId="0" fontId="17" fillId="0" borderId="1" xfId="0" applyFont="1" applyBorder="1" applyAlignment="1" applyProtection="1">
      <alignment vertical="center"/>
    </xf>
    <xf numFmtId="0" fontId="18" fillId="0" borderId="0" xfId="0" applyFont="1" applyBorder="1" applyAlignment="1" applyProtection="1">
      <alignment wrapText="1"/>
    </xf>
    <xf numFmtId="0" fontId="17" fillId="0" borderId="1" xfId="0" applyFont="1" applyBorder="1" applyProtection="1"/>
    <xf numFmtId="0" fontId="17" fillId="0" borderId="0" xfId="0" applyFont="1" applyBorder="1" applyAlignment="1" applyProtection="1">
      <alignment wrapText="1"/>
    </xf>
    <xf numFmtId="0" fontId="10" fillId="0" borderId="0" xfId="0" applyFont="1" applyAlignment="1" applyProtection="1">
      <alignment vertical="center" wrapText="1"/>
    </xf>
    <xf numFmtId="0" fontId="6" fillId="0" borderId="0" xfId="0" applyFont="1" applyProtection="1"/>
    <xf numFmtId="0" fontId="17" fillId="0" borderId="0" xfId="0" applyFont="1" applyBorder="1" applyAlignment="1" applyProtection="1">
      <alignment horizontal="left" wrapText="1"/>
    </xf>
    <xf numFmtId="0" fontId="10" fillId="0" borderId="0" xfId="0" applyFont="1" applyProtection="1"/>
    <xf numFmtId="0" fontId="10" fillId="0" borderId="0" xfId="0" applyFont="1" applyAlignment="1" applyProtection="1">
      <alignment vertical="top" wrapText="1"/>
    </xf>
    <xf numFmtId="0" fontId="33" fillId="0" borderId="0" xfId="0" applyFont="1" applyFill="1" applyBorder="1" applyProtection="1"/>
    <xf numFmtId="0" fontId="10" fillId="0" borderId="0" xfId="0" applyFont="1" applyBorder="1" applyAlignment="1" applyProtection="1">
      <alignment wrapText="1"/>
    </xf>
    <xf numFmtId="0" fontId="10" fillId="0" borderId="0" xfId="0" applyFont="1" applyBorder="1" applyAlignment="1" applyProtection="1">
      <alignment horizontal="left" wrapText="1"/>
    </xf>
    <xf numFmtId="0" fontId="40" fillId="0" borderId="0" xfId="0" applyFont="1" applyAlignment="1" applyProtection="1">
      <alignment vertical="center" wrapText="1"/>
    </xf>
    <xf numFmtId="0" fontId="0" fillId="4" borderId="0" xfId="0" applyFill="1"/>
    <xf numFmtId="0" fontId="5" fillId="0" borderId="0" xfId="0" applyFont="1" applyAlignment="1" applyProtection="1">
      <alignment horizontal="left" vertical="top" wrapText="1"/>
      <protection locked="0"/>
    </xf>
    <xf numFmtId="0" fontId="36" fillId="0" borderId="0" xfId="0" applyFont="1" applyAlignment="1" applyProtection="1">
      <alignment horizontal="left"/>
      <protection locked="0"/>
    </xf>
    <xf numFmtId="0" fontId="4" fillId="2" borderId="1" xfId="0" applyFont="1" applyFill="1" applyBorder="1" applyAlignment="1" applyProtection="1">
      <alignment horizontal="center" vertical="center" wrapText="1"/>
      <protection locked="0"/>
    </xf>
    <xf numFmtId="0" fontId="5" fillId="0" borderId="0" xfId="0" applyFont="1" applyBorder="1" applyAlignment="1" applyProtection="1">
      <alignment horizontal="left" wrapText="1"/>
    </xf>
    <xf numFmtId="0" fontId="10" fillId="0" borderId="0" xfId="0" applyFont="1" applyBorder="1" applyAlignment="1" applyProtection="1">
      <alignment horizontal="center" wrapText="1"/>
      <protection locked="0"/>
    </xf>
    <xf numFmtId="0" fontId="10" fillId="0" borderId="0" xfId="0" applyFont="1" applyBorder="1" applyAlignment="1" applyProtection="1">
      <alignment horizontal="center"/>
      <protection locked="0"/>
    </xf>
    <xf numFmtId="168" fontId="10" fillId="0" borderId="0" xfId="0" applyNumberFormat="1" applyFont="1" applyBorder="1" applyAlignment="1" applyProtection="1">
      <alignment horizontal="center" wrapText="1"/>
      <protection locked="0"/>
    </xf>
    <xf numFmtId="0" fontId="20" fillId="0" borderId="0" xfId="0" applyFont="1" applyFill="1" applyBorder="1" applyAlignment="1" applyProtection="1">
      <alignment horizontal="center"/>
    </xf>
    <xf numFmtId="0" fontId="10" fillId="0" borderId="0" xfId="0" applyFont="1" applyFill="1" applyBorder="1" applyAlignment="1" applyProtection="1">
      <alignment horizontal="center" wrapText="1"/>
      <protection locked="0"/>
    </xf>
    <xf numFmtId="0" fontId="10" fillId="0" borderId="0" xfId="0" applyFont="1" applyFill="1" applyBorder="1" applyAlignment="1" applyProtection="1">
      <alignment horizontal="center"/>
      <protection locked="0"/>
    </xf>
    <xf numFmtId="167" fontId="10" fillId="0" borderId="0" xfId="0" applyNumberFormat="1" applyFont="1" applyFill="1" applyBorder="1" applyAlignment="1" applyProtection="1">
      <alignment horizontal="center"/>
      <protection locked="0"/>
    </xf>
    <xf numFmtId="0" fontId="20" fillId="0" borderId="0" xfId="0" applyFont="1" applyFill="1" applyBorder="1" applyAlignment="1" applyProtection="1">
      <alignment horizontal="center" vertical="center"/>
    </xf>
    <xf numFmtId="0" fontId="5" fillId="0" borderId="0" xfId="0" applyFont="1" applyBorder="1" applyAlignment="1" applyProtection="1">
      <alignment horizontal="left" vertical="top" wrapText="1"/>
      <protection locked="0"/>
    </xf>
    <xf numFmtId="0" fontId="5" fillId="0" borderId="0" xfId="0" applyFont="1" applyBorder="1" applyAlignment="1" applyProtection="1">
      <alignment horizontal="left" vertical="top"/>
      <protection locked="0"/>
    </xf>
    <xf numFmtId="165" fontId="5" fillId="0" borderId="0" xfId="0" applyNumberFormat="1" applyFont="1" applyFill="1" applyBorder="1" applyAlignment="1" applyProtection="1">
      <alignment horizontal="left" wrapText="1"/>
    </xf>
    <xf numFmtId="3" fontId="15" fillId="0" borderId="0" xfId="0" applyNumberFormat="1" applyFont="1" applyFill="1" applyBorder="1" applyAlignment="1" applyProtection="1">
      <alignment horizontal="center" vertical="center"/>
    </xf>
    <xf numFmtId="0" fontId="34" fillId="0" borderId="0" xfId="4" applyFill="1" applyBorder="1" applyAlignment="1">
      <alignment horizontal="center" vertical="center" wrapText="1"/>
    </xf>
    <xf numFmtId="0" fontId="0" fillId="0" borderId="0" xfId="0" applyFill="1"/>
    <xf numFmtId="1" fontId="34" fillId="0" borderId="0" xfId="4" applyNumberFormat="1" applyFont="1" applyFill="1">
      <alignment vertical="top"/>
    </xf>
    <xf numFmtId="0" fontId="0" fillId="0" borderId="0" xfId="0" applyAlignment="1">
      <alignment horizontal="center"/>
    </xf>
    <xf numFmtId="1" fontId="25" fillId="0" borderId="0" xfId="4" applyNumberFormat="1" applyFont="1" applyFill="1" applyAlignment="1">
      <alignment horizontal="center" vertical="top"/>
    </xf>
    <xf numFmtId="1" fontId="25" fillId="0" borderId="0" xfId="0" applyNumberFormat="1" applyFont="1" applyFill="1" applyAlignment="1">
      <alignment horizontal="center" vertical="top"/>
    </xf>
    <xf numFmtId="3" fontId="34" fillId="0" borderId="0" xfId="5" applyNumberFormat="1" applyFont="1" applyFill="1" applyAlignment="1">
      <alignment horizontal="center" vertical="top"/>
    </xf>
    <xf numFmtId="1" fontId="34" fillId="0" borderId="0" xfId="4" applyNumberFormat="1" applyFont="1" applyAlignment="1">
      <alignment horizontal="center" vertical="top"/>
    </xf>
    <xf numFmtId="1" fontId="0" fillId="0" borderId="0" xfId="0" applyNumberFormat="1" applyAlignment="1">
      <alignment horizontal="center"/>
    </xf>
    <xf numFmtId="1" fontId="34" fillId="0" borderId="0" xfId="5" applyNumberFormat="1" applyFont="1" applyFill="1" applyAlignment="1">
      <alignment horizontal="center" vertical="top"/>
    </xf>
    <xf numFmtId="0" fontId="0" fillId="0" borderId="0" xfId="0" applyFill="1" applyAlignment="1">
      <alignment horizontal="center"/>
    </xf>
    <xf numFmtId="1" fontId="34" fillId="0" borderId="0" xfId="4" applyNumberFormat="1" applyFill="1" applyBorder="1" applyAlignment="1">
      <alignment horizontal="center" vertical="center" wrapText="1"/>
    </xf>
    <xf numFmtId="1" fontId="0" fillId="0" borderId="0" xfId="0" applyNumberFormat="1" applyFill="1" applyAlignment="1">
      <alignment horizontal="center"/>
    </xf>
    <xf numFmtId="0" fontId="25" fillId="12" borderId="1" xfId="4" applyFont="1" applyFill="1" applyBorder="1" applyAlignment="1">
      <alignment horizontal="center" vertical="center" wrapText="1"/>
    </xf>
    <xf numFmtId="0" fontId="32" fillId="0" borderId="0" xfId="0" applyFont="1" applyAlignment="1" applyProtection="1">
      <alignment horizontal="center" wrapText="1"/>
    </xf>
    <xf numFmtId="1" fontId="25" fillId="11" borderId="1" xfId="4" applyNumberFormat="1" applyFont="1" applyFill="1" applyBorder="1" applyAlignment="1">
      <alignment horizontal="center" vertical="center" wrapText="1"/>
    </xf>
    <xf numFmtId="0" fontId="25" fillId="11" borderId="1" xfId="4" applyFont="1" applyFill="1" applyBorder="1" applyAlignment="1">
      <alignment horizontal="center" vertical="center" wrapText="1"/>
    </xf>
    <xf numFmtId="0" fontId="25" fillId="9" borderId="1" xfId="4" applyFont="1" applyFill="1" applyBorder="1" applyAlignment="1">
      <alignment horizontal="center" vertical="center" wrapText="1"/>
    </xf>
    <xf numFmtId="0" fontId="25" fillId="13" borderId="1" xfId="4" applyFont="1" applyFill="1" applyBorder="1" applyAlignment="1">
      <alignment horizontal="center" vertical="center" wrapText="1"/>
    </xf>
    <xf numFmtId="0" fontId="32" fillId="0" borderId="0" xfId="0" applyFont="1" applyAlignment="1" applyProtection="1">
      <alignment horizontal="center"/>
    </xf>
    <xf numFmtId="0" fontId="5" fillId="0" borderId="0" xfId="0" quotePrefix="1" applyFont="1" applyBorder="1" applyAlignment="1" applyProtection="1"/>
    <xf numFmtId="0" fontId="7" fillId="0" borderId="7" xfId="0" applyFont="1" applyBorder="1" applyAlignment="1" applyProtection="1">
      <alignment horizontal="left"/>
    </xf>
    <xf numFmtId="0" fontId="32" fillId="0" borderId="2" xfId="0" applyFont="1" applyBorder="1" applyAlignment="1" applyProtection="1">
      <alignment horizontal="center" wrapText="1"/>
    </xf>
    <xf numFmtId="0" fontId="32" fillId="0" borderId="8" xfId="0" applyFont="1" applyBorder="1" applyAlignment="1" applyProtection="1">
      <alignment horizontal="center" wrapText="1"/>
    </xf>
    <xf numFmtId="0" fontId="32" fillId="0" borderId="0" xfId="0" applyFont="1" applyAlignment="1" applyProtection="1"/>
    <xf numFmtId="0" fontId="10" fillId="0" borderId="0" xfId="0" applyFont="1" applyAlignment="1" applyProtection="1"/>
    <xf numFmtId="0" fontId="8" fillId="0" borderId="0" xfId="0" applyFont="1" applyAlignment="1" applyProtection="1"/>
    <xf numFmtId="0" fontId="16" fillId="0" borderId="0" xfId="0" applyFont="1" applyAlignment="1" applyProtection="1"/>
    <xf numFmtId="0" fontId="10" fillId="0" borderId="0" xfId="0" applyFont="1" applyAlignment="1"/>
    <xf numFmtId="0" fontId="44" fillId="0" borderId="0" xfId="0" applyFont="1" applyFill="1" applyProtection="1"/>
    <xf numFmtId="0" fontId="5" fillId="0" borderId="7" xfId="0" quotePrefix="1" applyFont="1" applyBorder="1" applyAlignment="1" applyProtection="1">
      <alignment wrapText="1"/>
    </xf>
    <xf numFmtId="0" fontId="5" fillId="0" borderId="8" xfId="0" quotePrefix="1" applyFont="1" applyBorder="1" applyAlignment="1" applyProtection="1">
      <alignment wrapText="1"/>
    </xf>
    <xf numFmtId="0" fontId="5" fillId="0" borderId="9" xfId="0" applyFont="1" applyBorder="1" applyAlignment="1">
      <alignment horizontal="left"/>
    </xf>
    <xf numFmtId="0" fontId="32" fillId="0" borderId="0" xfId="0" applyFont="1" applyAlignment="1" applyProtection="1">
      <alignment horizontal="center" wrapText="1"/>
    </xf>
    <xf numFmtId="0" fontId="45" fillId="0" borderId="0" xfId="0" applyFont="1"/>
    <xf numFmtId="0" fontId="0" fillId="0" borderId="0" xfId="0" applyAlignment="1">
      <alignment vertical="center" wrapText="1"/>
    </xf>
    <xf numFmtId="0" fontId="49" fillId="0" borderId="0" xfId="0" applyFont="1" applyAlignment="1">
      <alignment vertical="center" wrapText="1"/>
    </xf>
    <xf numFmtId="0" fontId="38" fillId="0" borderId="0" xfId="7" applyAlignment="1">
      <alignment vertical="center" wrapText="1"/>
    </xf>
    <xf numFmtId="0" fontId="48" fillId="0" borderId="0" xfId="0" applyFont="1" applyAlignment="1">
      <alignment horizontal="center" vertical="center" wrapText="1"/>
    </xf>
    <xf numFmtId="0" fontId="55" fillId="0" borderId="0" xfId="0" applyFont="1" applyAlignment="1">
      <alignment horizontal="left" vertical="center" wrapText="1"/>
    </xf>
    <xf numFmtId="0" fontId="0" fillId="0" borderId="0" xfId="0" applyAlignment="1">
      <alignment horizontal="left" vertical="center" wrapText="1"/>
    </xf>
    <xf numFmtId="0" fontId="57" fillId="0" borderId="0" xfId="0" applyFont="1" applyAlignment="1">
      <alignment horizontal="left" vertical="center" wrapText="1"/>
    </xf>
    <xf numFmtId="0" fontId="46" fillId="0" borderId="0" xfId="0" applyFont="1" applyAlignment="1">
      <alignment vertical="center" wrapText="1"/>
    </xf>
    <xf numFmtId="0" fontId="59" fillId="0" borderId="0" xfId="0" applyFont="1" applyAlignment="1">
      <alignment vertical="center" wrapText="1"/>
    </xf>
    <xf numFmtId="0" fontId="51" fillId="0" borderId="0" xfId="0" applyFont="1" applyAlignment="1">
      <alignment vertical="center" wrapText="1"/>
    </xf>
    <xf numFmtId="0" fontId="61" fillId="0" borderId="0" xfId="0" applyFont="1" applyAlignment="1">
      <alignment horizontal="left" vertical="center" wrapText="1"/>
    </xf>
    <xf numFmtId="0" fontId="46" fillId="0" borderId="0" xfId="0" applyFont="1" applyAlignment="1">
      <alignment horizontal="left" vertical="center" wrapText="1"/>
    </xf>
    <xf numFmtId="0" fontId="51" fillId="0" borderId="0" xfId="0" applyFont="1" applyAlignment="1">
      <alignment horizontal="left" vertical="center" wrapText="1"/>
    </xf>
    <xf numFmtId="0" fontId="46" fillId="0" borderId="0" xfId="0" applyFont="1"/>
    <xf numFmtId="0" fontId="69" fillId="4" borderId="0" xfId="7" applyFont="1" applyFill="1"/>
    <xf numFmtId="0" fontId="71" fillId="4" borderId="0" xfId="0" applyFont="1" applyFill="1" applyAlignment="1">
      <alignment horizontal="left" wrapText="1"/>
    </xf>
    <xf numFmtId="0" fontId="5" fillId="0" borderId="1" xfId="0" applyFont="1" applyBorder="1" applyAlignment="1" applyProtection="1">
      <alignment horizontal="right" vertical="top" wrapText="1"/>
      <protection locked="0"/>
    </xf>
    <xf numFmtId="0" fontId="72" fillId="4" borderId="0" xfId="0" applyFont="1" applyFill="1" applyAlignment="1">
      <alignment wrapText="1"/>
    </xf>
    <xf numFmtId="0" fontId="0" fillId="0" borderId="1" xfId="0" applyFont="1" applyBorder="1" applyAlignment="1">
      <alignment vertical="center"/>
    </xf>
    <xf numFmtId="0" fontId="0" fillId="0" borderId="1" xfId="0" applyBorder="1" applyAlignment="1">
      <alignment wrapText="1"/>
    </xf>
    <xf numFmtId="0" fontId="0" fillId="0" borderId="1" xfId="0" applyBorder="1" applyAlignment="1">
      <alignment horizontal="left" vertical="center" wrapText="1"/>
    </xf>
    <xf numFmtId="0" fontId="70" fillId="4" borderId="0" xfId="0" applyFont="1" applyFill="1" applyAlignment="1">
      <alignment horizontal="right"/>
    </xf>
    <xf numFmtId="0" fontId="15" fillId="0" borderId="16" xfId="0" applyFont="1" applyBorder="1" applyAlignment="1" applyProtection="1">
      <alignment horizontal="center" vertical="center" wrapText="1"/>
    </xf>
    <xf numFmtId="0" fontId="4" fillId="0" borderId="1" xfId="0" applyFont="1" applyFill="1" applyBorder="1" applyAlignment="1" applyProtection="1">
      <alignment horizontal="center" vertical="center" wrapText="1"/>
    </xf>
    <xf numFmtId="0" fontId="4" fillId="2" borderId="1" xfId="0" applyFont="1" applyFill="1" applyBorder="1" applyAlignment="1" applyProtection="1">
      <alignment horizontal="center" vertical="center" wrapText="1"/>
    </xf>
    <xf numFmtId="0" fontId="5" fillId="18" borderId="1" xfId="0" applyFont="1" applyFill="1" applyBorder="1" applyAlignment="1" applyProtection="1">
      <alignment horizontal="right" vertical="top" wrapText="1"/>
    </xf>
    <xf numFmtId="0" fontId="5" fillId="0" borderId="0" xfId="0" applyFont="1" applyBorder="1" applyAlignment="1" applyProtection="1">
      <alignment horizontal="left" wrapText="1"/>
    </xf>
    <xf numFmtId="0" fontId="4" fillId="0" borderId="1" xfId="0" applyFont="1" applyBorder="1" applyAlignment="1" applyProtection="1">
      <alignment horizontal="center" vertical="center" wrapText="1"/>
    </xf>
    <xf numFmtId="0" fontId="15" fillId="0" borderId="16" xfId="0" applyFont="1" applyBorder="1" applyAlignment="1" applyProtection="1">
      <alignment horizontal="center" vertical="center" wrapText="1"/>
    </xf>
    <xf numFmtId="0" fontId="4" fillId="0" borderId="1" xfId="0" applyFont="1" applyFill="1" applyBorder="1" applyAlignment="1" applyProtection="1">
      <alignment horizontal="center" vertical="center" wrapText="1"/>
    </xf>
    <xf numFmtId="0" fontId="15" fillId="0" borderId="16" xfId="0" applyFont="1" applyFill="1" applyBorder="1" applyAlignment="1" applyProtection="1">
      <alignment horizontal="center" vertical="center" wrapText="1"/>
    </xf>
    <xf numFmtId="0" fontId="4" fillId="2" borderId="1" xfId="0" applyFont="1" applyFill="1" applyBorder="1" applyAlignment="1" applyProtection="1">
      <alignment horizontal="center" vertical="center" wrapText="1"/>
    </xf>
    <xf numFmtId="0" fontId="4" fillId="0" borderId="0" xfId="0" applyFont="1" applyBorder="1" applyAlignment="1" applyProtection="1">
      <alignment horizontal="left" wrapText="1"/>
    </xf>
    <xf numFmtId="0" fontId="4" fillId="0" borderId="0" xfId="0" applyFont="1" applyAlignment="1" applyProtection="1">
      <alignment horizontal="left" wrapText="1"/>
    </xf>
    <xf numFmtId="0" fontId="4" fillId="0" borderId="0" xfId="0" applyFont="1" applyFill="1" applyBorder="1" applyAlignment="1" applyProtection="1">
      <alignment wrapText="1"/>
    </xf>
    <xf numFmtId="1" fontId="5" fillId="0" borderId="0" xfId="0" applyNumberFormat="1" applyFont="1" applyFill="1" applyBorder="1" applyAlignment="1" applyProtection="1">
      <alignment horizontal="center" wrapText="1"/>
    </xf>
    <xf numFmtId="0" fontId="5" fillId="0" borderId="0" xfId="0" applyFont="1" applyFill="1" applyBorder="1" applyAlignment="1" applyProtection="1">
      <alignment horizontal="center" wrapText="1"/>
    </xf>
    <xf numFmtId="0" fontId="7" fillId="0" borderId="0" xfId="0" applyFont="1" applyAlignment="1" applyProtection="1"/>
    <xf numFmtId="0" fontId="5" fillId="0" borderId="13" xfId="0" applyFont="1" applyBorder="1" applyAlignment="1" applyProtection="1">
      <alignment horizontal="left" wrapText="1"/>
    </xf>
    <xf numFmtId="0" fontId="5" fillId="0" borderId="13" xfId="0" applyFont="1" applyBorder="1" applyAlignment="1" applyProtection="1">
      <alignment wrapText="1"/>
    </xf>
    <xf numFmtId="0" fontId="41" fillId="0" borderId="13" xfId="0" applyFont="1" applyBorder="1" applyAlignment="1" applyProtection="1">
      <alignment horizontal="center" wrapText="1"/>
    </xf>
    <xf numFmtId="14" fontId="5" fillId="0" borderId="13" xfId="0" applyNumberFormat="1" applyFont="1" applyBorder="1" applyAlignment="1" applyProtection="1">
      <alignment wrapText="1"/>
      <protection locked="0"/>
    </xf>
    <xf numFmtId="0" fontId="15" fillId="0" borderId="13" xfId="0" applyFont="1" applyBorder="1" applyProtection="1">
      <protection locked="0"/>
    </xf>
    <xf numFmtId="0" fontId="15" fillId="0" borderId="13" xfId="0" applyFont="1" applyBorder="1"/>
    <xf numFmtId="0" fontId="76" fillId="0" borderId="0" xfId="0" applyFont="1" applyAlignment="1">
      <alignment horizontal="center" vertical="center" wrapText="1"/>
    </xf>
    <xf numFmtId="0" fontId="53" fillId="0" borderId="0" xfId="0" applyFont="1" applyAlignment="1">
      <alignment horizontal="center" vertical="center" wrapText="1"/>
    </xf>
    <xf numFmtId="0" fontId="78" fillId="0" borderId="0" xfId="0" applyFont="1" applyAlignment="1">
      <alignment vertical="center" wrapText="1"/>
    </xf>
    <xf numFmtId="0" fontId="47" fillId="0" borderId="0" xfId="0" applyFont="1" applyAlignment="1">
      <alignment horizontal="center" vertical="center" wrapText="1"/>
    </xf>
    <xf numFmtId="0" fontId="77" fillId="3" borderId="0" xfId="0" applyFont="1" applyFill="1" applyAlignment="1">
      <alignment vertical="center" wrapText="1"/>
    </xf>
    <xf numFmtId="0" fontId="38" fillId="0" borderId="0" xfId="7" applyFill="1"/>
    <xf numFmtId="0" fontId="38" fillId="0" borderId="0" xfId="7" applyFill="1" applyAlignment="1">
      <alignment wrapText="1"/>
    </xf>
    <xf numFmtId="0" fontId="0" fillId="3" borderId="0" xfId="0" applyFill="1" applyAlignment="1">
      <alignment horizontal="center" vertical="center" wrapText="1"/>
    </xf>
    <xf numFmtId="0" fontId="48" fillId="3" borderId="0" xfId="0" applyFont="1" applyFill="1" applyAlignment="1">
      <alignment horizontal="center" vertical="center" wrapText="1"/>
    </xf>
    <xf numFmtId="0" fontId="77" fillId="0" borderId="0" xfId="0" applyFont="1" applyAlignment="1">
      <alignment horizontal="center" wrapText="1"/>
    </xf>
    <xf numFmtId="0" fontId="46" fillId="3" borderId="0" xfId="0" applyFont="1" applyFill="1" applyAlignment="1">
      <alignment vertical="center" wrapText="1"/>
    </xf>
    <xf numFmtId="0" fontId="51" fillId="3" borderId="0" xfId="0" applyFont="1" applyFill="1" applyAlignment="1">
      <alignment vertical="center" wrapText="1"/>
    </xf>
    <xf numFmtId="0" fontId="38" fillId="3" borderId="0" xfId="7" applyFill="1" applyAlignment="1">
      <alignment vertical="center" wrapText="1"/>
    </xf>
    <xf numFmtId="0" fontId="0" fillId="0" borderId="1" xfId="0" applyFont="1" applyFill="1" applyBorder="1" applyAlignment="1">
      <alignment vertical="center" wrapText="1"/>
    </xf>
    <xf numFmtId="0" fontId="0" fillId="0" borderId="1" xfId="0" applyFill="1" applyBorder="1" applyAlignment="1">
      <alignment vertical="center" wrapText="1"/>
    </xf>
    <xf numFmtId="0" fontId="4" fillId="2" borderId="1" xfId="0" applyFont="1" applyFill="1" applyBorder="1" applyAlignment="1" applyProtection="1">
      <alignment horizontal="center" wrapText="1"/>
    </xf>
    <xf numFmtId="0" fontId="15" fillId="0" borderId="1" xfId="0" applyFont="1" applyBorder="1" applyAlignment="1" applyProtection="1">
      <alignment wrapText="1"/>
      <protection locked="0"/>
    </xf>
    <xf numFmtId="0" fontId="72" fillId="0" borderId="1" xfId="0" applyFont="1" applyBorder="1" applyAlignment="1" applyProtection="1">
      <alignment horizontal="right"/>
      <protection locked="0"/>
    </xf>
    <xf numFmtId="0" fontId="72" fillId="0" borderId="0" xfId="0" applyFont="1" applyAlignment="1" applyProtection="1">
      <alignment horizontal="right"/>
      <protection locked="0"/>
    </xf>
    <xf numFmtId="0" fontId="72" fillId="0" borderId="4" xfId="0" applyFont="1" applyBorder="1" applyAlignment="1" applyProtection="1">
      <alignment horizontal="right"/>
      <protection locked="0"/>
    </xf>
    <xf numFmtId="14" fontId="72" fillId="0" borderId="0" xfId="0" applyNumberFormat="1" applyFont="1" applyFill="1" applyAlignment="1" applyProtection="1">
      <alignment horizontal="right"/>
      <protection locked="0"/>
    </xf>
    <xf numFmtId="14" fontId="72" fillId="0" borderId="1" xfId="0" applyNumberFormat="1" applyFont="1" applyBorder="1" applyAlignment="1" applyProtection="1">
      <alignment horizontal="right"/>
      <protection locked="0"/>
    </xf>
    <xf numFmtId="49" fontId="79" fillId="0" borderId="1" xfId="0" applyNumberFormat="1" applyFont="1" applyBorder="1" applyAlignment="1" applyProtection="1">
      <alignment horizontal="right" vertical="top" wrapText="1"/>
      <protection locked="0"/>
    </xf>
    <xf numFmtId="0" fontId="5" fillId="0" borderId="1" xfId="0" applyFont="1" applyFill="1" applyBorder="1" applyAlignment="1" applyProtection="1">
      <alignment horizontal="center" vertical="center" wrapText="1"/>
      <protection locked="0"/>
    </xf>
    <xf numFmtId="0" fontId="15" fillId="0" borderId="16" xfId="0" applyFont="1" applyBorder="1" applyAlignment="1" applyProtection="1">
      <alignment wrapText="1"/>
      <protection locked="0"/>
    </xf>
    <xf numFmtId="0" fontId="5" fillId="0" borderId="4" xfId="0" applyFont="1" applyBorder="1" applyAlignment="1" applyProtection="1">
      <alignment horizontal="right" vertical="top" wrapText="1"/>
      <protection locked="0"/>
    </xf>
    <xf numFmtId="0" fontId="15" fillId="0" borderId="4" xfId="0" applyFont="1" applyBorder="1" applyAlignment="1" applyProtection="1">
      <alignment horizontal="right" vertical="top" wrapText="1"/>
      <protection locked="0"/>
    </xf>
    <xf numFmtId="0" fontId="72" fillId="0" borderId="14" xfId="0" applyFont="1" applyBorder="1" applyAlignment="1" applyProtection="1">
      <alignment horizontal="right" vertical="top" wrapText="1"/>
      <protection locked="0"/>
    </xf>
    <xf numFmtId="0" fontId="72" fillId="0" borderId="1" xfId="0" applyFont="1" applyFill="1" applyBorder="1" applyAlignment="1" applyProtection="1">
      <alignment horizontal="right" vertical="top" wrapText="1"/>
      <protection locked="0"/>
    </xf>
    <xf numFmtId="0" fontId="72" fillId="0" borderId="1" xfId="0" applyFont="1" applyBorder="1" applyAlignment="1" applyProtection="1">
      <alignment horizontal="right" vertical="top" wrapText="1"/>
      <protection locked="0"/>
    </xf>
    <xf numFmtId="0" fontId="72" fillId="0" borderId="14" xfId="0" applyFont="1" applyFill="1" applyBorder="1" applyAlignment="1" applyProtection="1">
      <alignment horizontal="right" vertical="top" wrapText="1"/>
      <protection locked="0"/>
    </xf>
    <xf numFmtId="0" fontId="72" fillId="3" borderId="1" xfId="0" applyFont="1" applyFill="1" applyBorder="1" applyAlignment="1" applyProtection="1">
      <alignment horizontal="right" vertical="top" wrapText="1"/>
    </xf>
    <xf numFmtId="49" fontId="79" fillId="0" borderId="54" xfId="0" applyNumberFormat="1" applyFont="1" applyFill="1" applyBorder="1" applyAlignment="1" applyProtection="1">
      <alignment horizontal="right" vertical="top" wrapText="1"/>
      <protection locked="0"/>
    </xf>
    <xf numFmtId="49" fontId="80" fillId="0" borderId="54" xfId="7" applyNumberFormat="1" applyFont="1" applyFill="1" applyBorder="1" applyAlignment="1" applyProtection="1">
      <alignment horizontal="right" vertical="top" wrapText="1"/>
      <protection locked="0"/>
    </xf>
    <xf numFmtId="14" fontId="79" fillId="0" borderId="54" xfId="0" applyNumberFormat="1" applyFont="1" applyFill="1" applyBorder="1" applyAlignment="1" applyProtection="1">
      <alignment horizontal="right" vertical="top" wrapText="1"/>
      <protection locked="0"/>
    </xf>
    <xf numFmtId="49" fontId="79" fillId="0" borderId="14" xfId="0" applyNumberFormat="1" applyFont="1" applyFill="1" applyBorder="1" applyAlignment="1" applyProtection="1">
      <alignment horizontal="right" vertical="top" wrapText="1"/>
      <protection locked="0"/>
    </xf>
    <xf numFmtId="49" fontId="80" fillId="0" borderId="14" xfId="7" applyNumberFormat="1" applyFont="1" applyFill="1" applyBorder="1" applyAlignment="1" applyProtection="1">
      <alignment horizontal="right" vertical="top" wrapText="1"/>
      <protection locked="0"/>
    </xf>
    <xf numFmtId="14" fontId="79" fillId="0" borderId="14" xfId="0" applyNumberFormat="1" applyFont="1" applyFill="1" applyBorder="1" applyAlignment="1" applyProtection="1">
      <alignment horizontal="right" vertical="top" wrapText="1"/>
      <protection locked="0"/>
    </xf>
    <xf numFmtId="14" fontId="72" fillId="0" borderId="1" xfId="0" applyNumberFormat="1" applyFont="1" applyBorder="1" applyAlignment="1" applyProtection="1">
      <alignment horizontal="right" vertical="center" wrapText="1"/>
      <protection locked="0"/>
    </xf>
    <xf numFmtId="0" fontId="72" fillId="0" borderId="1" xfId="0" applyFont="1" applyBorder="1" applyAlignment="1" applyProtection="1">
      <alignment horizontal="right" vertical="top"/>
      <protection locked="0"/>
    </xf>
    <xf numFmtId="0" fontId="82" fillId="0" borderId="0" xfId="0" applyFont="1" applyAlignment="1" applyProtection="1">
      <alignment horizontal="right"/>
      <protection locked="0"/>
    </xf>
    <xf numFmtId="0" fontId="82" fillId="0" borderId="1" xfId="0" applyFont="1" applyBorder="1" applyAlignment="1" applyProtection="1">
      <alignment horizontal="right"/>
      <protection locked="0"/>
    </xf>
    <xf numFmtId="0" fontId="72" fillId="0" borderId="1" xfId="0" applyFont="1" applyBorder="1" applyAlignment="1" applyProtection="1">
      <alignment horizontal="right" vertical="center" wrapText="1"/>
      <protection locked="0"/>
    </xf>
    <xf numFmtId="0" fontId="0" fillId="3" borderId="1" xfId="0" applyFont="1" applyFill="1" applyBorder="1" applyAlignment="1">
      <alignment horizontal="right"/>
    </xf>
    <xf numFmtId="0" fontId="72" fillId="3" borderId="1" xfId="0" applyFont="1" applyFill="1" applyBorder="1" applyAlignment="1">
      <alignment horizontal="right" vertical="center" wrapText="1"/>
    </xf>
    <xf numFmtId="0" fontId="72" fillId="0" borderId="0" xfId="0" applyFont="1" applyAlignment="1" applyProtection="1">
      <alignment horizontal="right" wrapText="1"/>
      <protection locked="0"/>
    </xf>
    <xf numFmtId="0" fontId="72" fillId="0" borderId="0" xfId="0" applyFont="1" applyBorder="1" applyAlignment="1">
      <alignment horizontal="right" wrapText="1"/>
    </xf>
    <xf numFmtId="0" fontId="72" fillId="0" borderId="0" xfId="0" applyFont="1" applyAlignment="1">
      <alignment horizontal="right" wrapText="1"/>
    </xf>
    <xf numFmtId="0" fontId="72" fillId="0" borderId="0" xfId="0" applyFont="1" applyBorder="1" applyAlignment="1" applyProtection="1">
      <alignment horizontal="right" wrapText="1"/>
      <protection locked="0"/>
    </xf>
    <xf numFmtId="0" fontId="72" fillId="0" borderId="1" xfId="0" applyFont="1" applyBorder="1" applyAlignment="1" applyProtection="1">
      <alignment horizontal="right" wrapText="1"/>
      <protection locked="0"/>
    </xf>
    <xf numFmtId="0" fontId="81" fillId="0" borderId="0" xfId="0" applyFont="1" applyBorder="1" applyAlignment="1" applyProtection="1">
      <alignment horizontal="right" wrapText="1"/>
      <protection locked="0"/>
    </xf>
    <xf numFmtId="0" fontId="81" fillId="0" borderId="0" xfId="0" applyFont="1" applyAlignment="1" applyProtection="1">
      <alignment horizontal="right" wrapText="1"/>
      <protection locked="0"/>
    </xf>
    <xf numFmtId="0" fontId="78" fillId="0" borderId="0" xfId="0" applyFont="1" applyBorder="1" applyAlignment="1" applyProtection="1">
      <alignment horizontal="right" wrapText="1"/>
      <protection locked="0"/>
    </xf>
    <xf numFmtId="0" fontId="78" fillId="0" borderId="0" xfId="0" applyFont="1" applyAlignment="1" applyProtection="1">
      <alignment horizontal="right" wrapText="1"/>
      <protection locked="0"/>
    </xf>
    <xf numFmtId="0" fontId="0" fillId="0" borderId="0" xfId="0" applyFont="1" applyBorder="1" applyAlignment="1" applyProtection="1">
      <alignment horizontal="right" wrapText="1"/>
      <protection locked="0"/>
    </xf>
    <xf numFmtId="0" fontId="0" fillId="0" borderId="0" xfId="0" applyFont="1" applyAlignment="1" applyProtection="1">
      <alignment horizontal="right" wrapText="1"/>
      <protection locked="0"/>
    </xf>
    <xf numFmtId="0" fontId="83" fillId="0" borderId="0" xfId="0" applyFont="1" applyBorder="1" applyAlignment="1" applyProtection="1">
      <alignment horizontal="right" wrapText="1"/>
      <protection locked="0"/>
    </xf>
    <xf numFmtId="0" fontId="83" fillId="0" borderId="0" xfId="0" applyFont="1" applyAlignment="1" applyProtection="1">
      <alignment horizontal="right" wrapText="1"/>
      <protection locked="0"/>
    </xf>
    <xf numFmtId="0" fontId="0" fillId="0" borderId="1" xfId="0" applyFont="1" applyBorder="1" applyAlignment="1" applyProtection="1">
      <alignment horizontal="right" wrapText="1"/>
      <protection locked="0"/>
    </xf>
    <xf numFmtId="0" fontId="0" fillId="0" borderId="16" xfId="0" applyFont="1" applyBorder="1" applyAlignment="1">
      <alignment horizontal="right"/>
    </xf>
    <xf numFmtId="0" fontId="0" fillId="0" borderId="10" xfId="0" applyFont="1" applyBorder="1" applyAlignment="1">
      <alignment horizontal="right"/>
    </xf>
    <xf numFmtId="0" fontId="81" fillId="0" borderId="0" xfId="0" applyFont="1" applyAlignment="1" applyProtection="1">
      <alignment horizontal="right" vertical="center" wrapText="1"/>
      <protection locked="0"/>
    </xf>
    <xf numFmtId="0" fontId="81" fillId="0" borderId="0" xfId="0" applyFont="1" applyBorder="1" applyAlignment="1" applyProtection="1">
      <alignment horizontal="right" vertical="center" wrapText="1"/>
      <protection locked="0"/>
    </xf>
    <xf numFmtId="0" fontId="72" fillId="0" borderId="1" xfId="0" applyFont="1" applyFill="1" applyBorder="1" applyAlignment="1" applyProtection="1">
      <alignment horizontal="right"/>
      <protection locked="0"/>
    </xf>
    <xf numFmtId="0" fontId="83" fillId="0" borderId="0" xfId="0" applyFont="1" applyAlignment="1" applyProtection="1">
      <alignment horizontal="right" vertical="center" wrapText="1"/>
      <protection locked="0"/>
    </xf>
    <xf numFmtId="0" fontId="83" fillId="0" borderId="0" xfId="0" applyFont="1" applyBorder="1" applyAlignment="1" applyProtection="1">
      <alignment horizontal="right" vertical="center" wrapText="1"/>
      <protection locked="0"/>
    </xf>
    <xf numFmtId="0" fontId="72" fillId="0" borderId="16" xfId="0" applyFont="1" applyFill="1" applyBorder="1" applyAlignment="1" applyProtection="1">
      <alignment horizontal="right"/>
      <protection locked="0"/>
    </xf>
    <xf numFmtId="0" fontId="72" fillId="0" borderId="16" xfId="0" applyFont="1" applyBorder="1" applyAlignment="1" applyProtection="1">
      <alignment horizontal="right"/>
      <protection locked="0"/>
    </xf>
    <xf numFmtId="0" fontId="0" fillId="0" borderId="0" xfId="0" applyFont="1" applyAlignment="1">
      <alignment horizontal="right"/>
    </xf>
    <xf numFmtId="0" fontId="72" fillId="0" borderId="10" xfId="0" applyFont="1" applyBorder="1" applyAlignment="1" applyProtection="1">
      <alignment horizontal="right"/>
      <protection locked="0"/>
    </xf>
    <xf numFmtId="49" fontId="80" fillId="0" borderId="1" xfId="7" applyNumberFormat="1" applyFont="1" applyBorder="1" applyAlignment="1" applyProtection="1">
      <alignment horizontal="right" vertical="top" wrapText="1"/>
      <protection locked="0"/>
    </xf>
    <xf numFmtId="0" fontId="72" fillId="0" borderId="10" xfId="0" applyFont="1" applyFill="1" applyBorder="1" applyAlignment="1" applyProtection="1">
      <alignment horizontal="right"/>
      <protection locked="0"/>
    </xf>
    <xf numFmtId="0" fontId="72" fillId="0" borderId="4" xfId="0" applyFont="1" applyBorder="1" applyAlignment="1" applyProtection="1">
      <alignment horizontal="right" vertical="center" wrapText="1"/>
      <protection locked="0"/>
    </xf>
    <xf numFmtId="0" fontId="72" fillId="0" borderId="1" xfId="0" applyFont="1" applyFill="1" applyBorder="1" applyAlignment="1" applyProtection="1">
      <alignment horizontal="right" vertical="center" wrapText="1"/>
      <protection locked="0"/>
    </xf>
    <xf numFmtId="0" fontId="70" fillId="0" borderId="1" xfId="0" applyFont="1" applyBorder="1" applyAlignment="1" applyProtection="1">
      <alignment horizontal="right" wrapText="1"/>
      <protection locked="0"/>
    </xf>
    <xf numFmtId="0" fontId="70" fillId="0" borderId="1" xfId="0" applyFont="1" applyBorder="1" applyAlignment="1" applyProtection="1">
      <alignment horizontal="right" vertical="center" wrapText="1"/>
      <protection locked="0"/>
    </xf>
    <xf numFmtId="0" fontId="72" fillId="0" borderId="0" xfId="0" applyFont="1"/>
    <xf numFmtId="14" fontId="79" fillId="0" borderId="1" xfId="0" applyNumberFormat="1" applyFont="1" applyFill="1" applyBorder="1" applyAlignment="1" applyProtection="1">
      <alignment horizontal="right" vertical="top" wrapText="1"/>
      <protection locked="0"/>
    </xf>
    <xf numFmtId="0" fontId="0" fillId="0" borderId="0" xfId="0" applyAlignment="1">
      <alignment horizontal="right"/>
    </xf>
    <xf numFmtId="0" fontId="72" fillId="0" borderId="0" xfId="0" applyFont="1" applyAlignment="1">
      <alignment horizontal="right"/>
    </xf>
    <xf numFmtId="0" fontId="72" fillId="0" borderId="1" xfId="0" applyFont="1" applyBorder="1" applyAlignment="1">
      <alignment horizontal="right"/>
    </xf>
    <xf numFmtId="0" fontId="46" fillId="0" borderId="0" xfId="0" applyFont="1" applyAlignment="1" applyProtection="1">
      <alignment wrapText="1"/>
      <protection locked="0"/>
    </xf>
    <xf numFmtId="0" fontId="0" fillId="0" borderId="0" xfId="0" applyAlignment="1" applyProtection="1">
      <alignment wrapText="1"/>
      <protection locked="0"/>
    </xf>
    <xf numFmtId="0" fontId="78" fillId="0" borderId="16" xfId="0" applyFont="1" applyBorder="1" applyAlignment="1" applyProtection="1">
      <alignment horizontal="right" wrapText="1"/>
      <protection locked="0"/>
    </xf>
    <xf numFmtId="14" fontId="72" fillId="0" borderId="16" xfId="0" applyNumberFormat="1" applyFont="1" applyBorder="1" applyAlignment="1" applyProtection="1">
      <alignment horizontal="right" vertical="center" wrapText="1"/>
      <protection locked="0"/>
    </xf>
    <xf numFmtId="0" fontId="72" fillId="0" borderId="6" xfId="0" applyFont="1" applyBorder="1" applyAlignment="1" applyProtection="1">
      <alignment horizontal="right" vertical="center" wrapText="1"/>
      <protection locked="0"/>
    </xf>
    <xf numFmtId="0" fontId="72" fillId="0" borderId="16" xfId="0" applyFont="1" applyBorder="1" applyAlignment="1" applyProtection="1">
      <alignment horizontal="right" vertical="center" wrapText="1"/>
      <protection locked="0"/>
    </xf>
    <xf numFmtId="0" fontId="72" fillId="0" borderId="11" xfId="0" applyFont="1" applyBorder="1" applyAlignment="1" applyProtection="1">
      <alignment horizontal="right" vertical="center" wrapText="1"/>
      <protection locked="0"/>
    </xf>
    <xf numFmtId="0" fontId="0" fillId="0" borderId="1" xfId="0" applyBorder="1" applyAlignment="1">
      <alignment horizontal="right"/>
    </xf>
    <xf numFmtId="0" fontId="72" fillId="0" borderId="15" xfId="0" applyFont="1" applyBorder="1" applyAlignment="1" applyProtection="1">
      <alignment horizontal="right" wrapText="1"/>
      <protection locked="0"/>
    </xf>
    <xf numFmtId="0" fontId="72" fillId="0" borderId="5" xfId="0" applyFont="1" applyBorder="1" applyAlignment="1" applyProtection="1">
      <alignment horizontal="right" wrapText="1"/>
      <protection locked="0"/>
    </xf>
    <xf numFmtId="0" fontId="80" fillId="0" borderId="0" xfId="0" applyFont="1" applyAlignment="1" applyProtection="1">
      <alignment horizontal="right"/>
      <protection locked="0"/>
    </xf>
    <xf numFmtId="14" fontId="72" fillId="0" borderId="1" xfId="0" applyNumberFormat="1" applyFont="1" applyFill="1" applyBorder="1" applyAlignment="1" applyProtection="1">
      <alignment horizontal="right" vertical="center" wrapText="1"/>
      <protection locked="0"/>
    </xf>
    <xf numFmtId="14" fontId="72" fillId="0" borderId="1" xfId="0" applyNumberFormat="1" applyFont="1" applyFill="1" applyBorder="1" applyAlignment="1" applyProtection="1">
      <alignment horizontal="right"/>
      <protection locked="0"/>
    </xf>
    <xf numFmtId="0" fontId="5" fillId="0" borderId="0" xfId="0" applyFont="1" applyBorder="1" applyAlignment="1" applyProtection="1">
      <alignment horizontal="left" wrapText="1"/>
    </xf>
    <xf numFmtId="0" fontId="10" fillId="0" borderId="1" xfId="0" applyFont="1" applyBorder="1" applyAlignment="1" applyProtection="1">
      <alignment horizontal="center" wrapText="1"/>
      <protection locked="0"/>
    </xf>
    <xf numFmtId="0" fontId="10" fillId="0" borderId="22" xfId="0" applyFont="1" applyBorder="1" applyAlignment="1" applyProtection="1">
      <alignment horizontal="center" wrapText="1"/>
      <protection locked="0"/>
    </xf>
    <xf numFmtId="0" fontId="8" fillId="19" borderId="46" xfId="0" applyFont="1" applyFill="1" applyBorder="1" applyAlignment="1" applyProtection="1">
      <alignment horizontal="center" vertical="center" wrapText="1"/>
    </xf>
    <xf numFmtId="0" fontId="8" fillId="19" borderId="47" xfId="0" applyFont="1" applyFill="1" applyBorder="1" applyAlignment="1" applyProtection="1">
      <alignment horizontal="center" vertical="center" wrapText="1"/>
    </xf>
    <xf numFmtId="0" fontId="8" fillId="19" borderId="48" xfId="0" applyFont="1" applyFill="1" applyBorder="1" applyAlignment="1" applyProtection="1">
      <alignment horizontal="center" vertical="center" wrapText="1"/>
    </xf>
    <xf numFmtId="0" fontId="20" fillId="8" borderId="37" xfId="0" applyFont="1" applyFill="1" applyBorder="1" applyAlignment="1" applyProtection="1">
      <alignment horizontal="center"/>
    </xf>
    <xf numFmtId="0" fontId="20" fillId="8" borderId="43" xfId="0" applyFont="1" applyFill="1" applyBorder="1" applyAlignment="1" applyProtection="1">
      <alignment horizontal="center"/>
    </xf>
    <xf numFmtId="0" fontId="20" fillId="8" borderId="38" xfId="0" applyFont="1" applyFill="1" applyBorder="1" applyAlignment="1" applyProtection="1">
      <alignment horizontal="center"/>
    </xf>
    <xf numFmtId="0" fontId="20" fillId="8" borderId="34" xfId="0" applyFont="1" applyFill="1" applyBorder="1" applyAlignment="1" applyProtection="1">
      <alignment horizontal="center"/>
    </xf>
    <xf numFmtId="0" fontId="20" fillId="8" borderId="44" xfId="0" applyFont="1" applyFill="1" applyBorder="1" applyAlignment="1" applyProtection="1">
      <alignment horizontal="center"/>
    </xf>
    <xf numFmtId="0" fontId="20" fillId="8" borderId="35" xfId="0" applyFont="1" applyFill="1" applyBorder="1" applyAlignment="1" applyProtection="1">
      <alignment horizontal="center"/>
    </xf>
    <xf numFmtId="0" fontId="38" fillId="0" borderId="1" xfId="7" applyBorder="1" applyAlignment="1" applyProtection="1">
      <alignment horizontal="center" wrapText="1"/>
      <protection locked="0"/>
    </xf>
    <xf numFmtId="0" fontId="20" fillId="8" borderId="41" xfId="0" applyFont="1" applyFill="1" applyBorder="1" applyAlignment="1" applyProtection="1">
      <alignment horizontal="center" vertical="center"/>
    </xf>
    <xf numFmtId="0" fontId="20" fillId="8" borderId="0" xfId="0" applyFont="1" applyFill="1" applyBorder="1" applyAlignment="1" applyProtection="1">
      <alignment horizontal="center" vertical="center"/>
    </xf>
    <xf numFmtId="0" fontId="20" fillId="8" borderId="42" xfId="0" applyFont="1" applyFill="1" applyBorder="1" applyAlignment="1" applyProtection="1">
      <alignment horizontal="center" vertical="center"/>
    </xf>
    <xf numFmtId="0" fontId="8" fillId="8" borderId="37" xfId="0" applyFont="1" applyFill="1" applyBorder="1" applyAlignment="1" applyProtection="1">
      <alignment horizontal="center"/>
    </xf>
    <xf numFmtId="0" fontId="16" fillId="8" borderId="38" xfId="0" applyFont="1" applyFill="1" applyBorder="1" applyAlignment="1" applyProtection="1">
      <alignment horizontal="center"/>
    </xf>
    <xf numFmtId="0" fontId="15" fillId="0" borderId="41" xfId="0" applyFont="1" applyBorder="1" applyAlignment="1" applyProtection="1">
      <alignment horizontal="left" vertical="center" wrapText="1"/>
    </xf>
    <xf numFmtId="0" fontId="15" fillId="0" borderId="42" xfId="0" applyFont="1" applyBorder="1" applyAlignment="1" applyProtection="1">
      <alignment horizontal="left" vertical="center" wrapText="1"/>
    </xf>
    <xf numFmtId="0" fontId="15" fillId="0" borderId="39" xfId="0" applyFont="1" applyBorder="1" applyAlignment="1" applyProtection="1">
      <alignment horizontal="left" vertical="center" wrapText="1"/>
    </xf>
    <xf numFmtId="0" fontId="15" fillId="0" borderId="40" xfId="0" applyFont="1" applyBorder="1" applyAlignment="1" applyProtection="1">
      <alignment horizontal="left" vertical="center" wrapText="1"/>
    </xf>
    <xf numFmtId="0" fontId="20" fillId="0" borderId="14" xfId="0" applyFont="1" applyBorder="1" applyAlignment="1" applyProtection="1">
      <alignment horizontal="center" vertical="center" wrapText="1"/>
    </xf>
    <xf numFmtId="0" fontId="20" fillId="0" borderId="15" xfId="0" applyFont="1" applyBorder="1" applyAlignment="1" applyProtection="1">
      <alignment horizontal="center" vertical="center" wrapText="1"/>
    </xf>
    <xf numFmtId="0" fontId="20" fillId="0" borderId="16" xfId="0" applyFont="1" applyBorder="1" applyAlignment="1" applyProtection="1">
      <alignment horizontal="center" vertical="center" wrapText="1"/>
    </xf>
    <xf numFmtId="0" fontId="20" fillId="0" borderId="14" xfId="0" applyFont="1" applyBorder="1" applyAlignment="1" applyProtection="1">
      <alignment horizontal="center" wrapText="1"/>
    </xf>
    <xf numFmtId="0" fontId="20" fillId="0" borderId="15" xfId="0" applyFont="1" applyBorder="1" applyAlignment="1" applyProtection="1">
      <alignment horizontal="center" wrapText="1"/>
    </xf>
    <xf numFmtId="0" fontId="20" fillId="0" borderId="16" xfId="0" applyFont="1" applyBorder="1" applyAlignment="1" applyProtection="1">
      <alignment horizontal="center" wrapText="1"/>
    </xf>
    <xf numFmtId="0" fontId="5" fillId="0" borderId="9" xfId="0" applyFont="1" applyBorder="1" applyAlignment="1" applyProtection="1">
      <alignment horizontal="left"/>
    </xf>
    <xf numFmtId="0" fontId="5" fillId="0" borderId="5" xfId="0" applyFont="1" applyBorder="1" applyAlignment="1" applyProtection="1">
      <alignment horizontal="left"/>
    </xf>
    <xf numFmtId="0" fontId="5" fillId="0" borderId="10" xfId="0" applyFont="1" applyBorder="1" applyAlignment="1" applyProtection="1">
      <alignment horizontal="left"/>
    </xf>
    <xf numFmtId="0" fontId="10" fillId="0" borderId="0" xfId="0" applyFont="1" applyAlignment="1" applyProtection="1">
      <alignment horizontal="center" wrapText="1"/>
    </xf>
    <xf numFmtId="0" fontId="4" fillId="0" borderId="1" xfId="0" applyFont="1" applyBorder="1" applyAlignment="1" applyProtection="1">
      <alignment horizontal="center" vertical="center" wrapText="1"/>
    </xf>
    <xf numFmtId="0" fontId="4" fillId="0" borderId="14" xfId="0" applyFont="1" applyBorder="1" applyAlignment="1" applyProtection="1">
      <alignment horizontal="center" vertical="center" wrapText="1"/>
    </xf>
    <xf numFmtId="0" fontId="4" fillId="0" borderId="15" xfId="0" applyFont="1" applyBorder="1" applyAlignment="1" applyProtection="1">
      <alignment horizontal="center" vertical="center" wrapText="1"/>
    </xf>
    <xf numFmtId="0" fontId="15" fillId="0" borderId="15" xfId="0" applyFont="1" applyBorder="1" applyAlignment="1" applyProtection="1">
      <alignment horizontal="center" vertical="center" wrapText="1"/>
    </xf>
    <xf numFmtId="0" fontId="15" fillId="0" borderId="16" xfId="0" applyFont="1" applyBorder="1" applyAlignment="1" applyProtection="1">
      <alignment horizontal="center" vertical="center" wrapText="1"/>
    </xf>
    <xf numFmtId="0" fontId="7" fillId="0" borderId="14" xfId="0" applyFont="1" applyBorder="1" applyAlignment="1" applyProtection="1">
      <alignment horizontal="center" vertical="center" wrapText="1"/>
    </xf>
    <xf numFmtId="0" fontId="10" fillId="0" borderId="15" xfId="0" applyFont="1" applyBorder="1" applyAlignment="1" applyProtection="1">
      <alignment horizontal="center" vertical="center" wrapText="1"/>
    </xf>
    <xf numFmtId="0" fontId="10" fillId="0" borderId="16" xfId="0" applyFont="1" applyBorder="1" applyAlignment="1" applyProtection="1">
      <alignment horizontal="center" vertical="center" wrapText="1"/>
    </xf>
    <xf numFmtId="0" fontId="7" fillId="0" borderId="15" xfId="0" applyFont="1" applyBorder="1" applyAlignment="1" applyProtection="1">
      <alignment horizontal="center" vertical="center" wrapText="1"/>
    </xf>
    <xf numFmtId="0" fontId="7" fillId="0" borderId="16" xfId="0" applyFont="1" applyBorder="1" applyAlignment="1" applyProtection="1">
      <alignment horizontal="center" vertical="center" wrapText="1"/>
    </xf>
    <xf numFmtId="0" fontId="4" fillId="0" borderId="14" xfId="0" applyFont="1" applyFill="1" applyBorder="1" applyAlignment="1" applyProtection="1">
      <alignment horizontal="center" vertical="center" wrapText="1"/>
    </xf>
    <xf numFmtId="0" fontId="4" fillId="0" borderId="15" xfId="0" applyFont="1" applyFill="1" applyBorder="1" applyAlignment="1" applyProtection="1">
      <alignment horizontal="center" vertical="center" wrapText="1"/>
    </xf>
    <xf numFmtId="0" fontId="4" fillId="0" borderId="16" xfId="0" applyFont="1" applyFill="1" applyBorder="1" applyAlignment="1" applyProtection="1">
      <alignment horizontal="center" vertical="center" wrapText="1"/>
    </xf>
    <xf numFmtId="0" fontId="4" fillId="0" borderId="16" xfId="0" applyFont="1" applyBorder="1" applyAlignment="1" applyProtection="1">
      <alignment horizontal="center" vertical="center" wrapText="1"/>
    </xf>
    <xf numFmtId="0" fontId="4" fillId="0" borderId="7" xfId="0" quotePrefix="1" applyFont="1" applyBorder="1" applyAlignment="1" applyProtection="1">
      <alignment horizontal="left" wrapText="1"/>
    </xf>
    <xf numFmtId="0" fontId="4" fillId="0" borderId="2" xfId="0" quotePrefix="1" applyFont="1" applyBorder="1" applyAlignment="1" applyProtection="1">
      <alignment horizontal="left" wrapText="1"/>
    </xf>
    <xf numFmtId="0" fontId="4" fillId="0" borderId="8" xfId="0" quotePrefix="1" applyFont="1" applyBorder="1" applyAlignment="1" applyProtection="1">
      <alignment horizontal="left" wrapText="1"/>
    </xf>
    <xf numFmtId="0" fontId="3" fillId="5" borderId="6" xfId="0" applyFont="1" applyFill="1" applyBorder="1" applyAlignment="1" applyProtection="1">
      <alignment horizontal="center" vertical="center" wrapText="1"/>
      <protection locked="0"/>
    </xf>
    <xf numFmtId="0" fontId="15" fillId="0" borderId="4" xfId="0" applyFont="1" applyBorder="1" applyAlignment="1" applyProtection="1">
      <alignment horizontal="center" vertical="center" wrapText="1"/>
      <protection locked="0"/>
    </xf>
    <xf numFmtId="0" fontId="5" fillId="3" borderId="6" xfId="0" applyFont="1" applyFill="1" applyBorder="1" applyAlignment="1" applyProtection="1">
      <alignment horizontal="center" vertical="center" wrapText="1"/>
      <protection locked="0"/>
    </xf>
    <xf numFmtId="0" fontId="35" fillId="6" borderId="37" xfId="0" applyFont="1" applyFill="1" applyBorder="1" applyAlignment="1" applyProtection="1">
      <alignment horizontal="left" wrapText="1"/>
    </xf>
    <xf numFmtId="0" fontId="35" fillId="6" borderId="43" xfId="0" applyFont="1" applyFill="1" applyBorder="1" applyAlignment="1" applyProtection="1">
      <alignment horizontal="left" wrapText="1"/>
    </xf>
    <xf numFmtId="0" fontId="35" fillId="6" borderId="38" xfId="0" applyFont="1" applyFill="1" applyBorder="1" applyAlignment="1" applyProtection="1">
      <alignment horizontal="left" wrapText="1"/>
    </xf>
    <xf numFmtId="0" fontId="5" fillId="0" borderId="1" xfId="0" applyFont="1" applyBorder="1" applyAlignment="1" applyProtection="1">
      <alignment horizontal="left" wrapText="1"/>
      <protection locked="0"/>
    </xf>
    <xf numFmtId="0" fontId="5" fillId="5" borderId="1" xfId="0" applyFont="1" applyFill="1" applyBorder="1" applyAlignment="1" applyProtection="1">
      <alignment horizontal="center" vertical="center" wrapText="1"/>
      <protection locked="0"/>
    </xf>
    <xf numFmtId="0" fontId="35" fillId="6" borderId="39" xfId="0" applyFont="1" applyFill="1" applyBorder="1" applyAlignment="1" applyProtection="1">
      <alignment horizontal="left" wrapText="1"/>
    </xf>
    <xf numFmtId="0" fontId="35" fillId="6" borderId="33" xfId="0" applyFont="1" applyFill="1" applyBorder="1" applyAlignment="1" applyProtection="1">
      <alignment horizontal="left" wrapText="1"/>
    </xf>
    <xf numFmtId="0" fontId="35" fillId="6" borderId="40" xfId="0" applyFont="1" applyFill="1" applyBorder="1" applyAlignment="1" applyProtection="1">
      <alignment horizontal="left" wrapText="1"/>
    </xf>
    <xf numFmtId="0" fontId="4" fillId="0" borderId="1" xfId="0" applyFont="1" applyBorder="1" applyAlignment="1" applyProtection="1">
      <alignment horizontal="center" wrapText="1"/>
    </xf>
    <xf numFmtId="0" fontId="20" fillId="0" borderId="1" xfId="0" applyFont="1" applyBorder="1" applyAlignment="1" applyProtection="1">
      <alignment horizontal="center" wrapText="1"/>
    </xf>
    <xf numFmtId="0" fontId="15" fillId="0" borderId="11" xfId="0" applyFont="1" applyBorder="1" applyAlignment="1" applyProtection="1">
      <alignment horizontal="left" wrapText="1"/>
      <protection locked="0"/>
    </xf>
    <xf numFmtId="0" fontId="5" fillId="0" borderId="11" xfId="0" applyFont="1" applyBorder="1" applyAlignment="1" applyProtection="1">
      <alignment horizontal="left" wrapText="1"/>
      <protection locked="0"/>
    </xf>
    <xf numFmtId="0" fontId="5" fillId="0" borderId="6" xfId="0" applyFont="1" applyBorder="1" applyAlignment="1" applyProtection="1">
      <alignment horizontal="left" wrapText="1"/>
      <protection locked="0"/>
    </xf>
    <xf numFmtId="0" fontId="4" fillId="2" borderId="1" xfId="0" applyFont="1" applyFill="1" applyBorder="1" applyAlignment="1" applyProtection="1">
      <alignment horizontal="center" vertical="center" wrapText="1"/>
      <protection locked="0"/>
    </xf>
    <xf numFmtId="0" fontId="4" fillId="3" borderId="14" xfId="0" applyFont="1" applyFill="1" applyBorder="1" applyAlignment="1" applyProtection="1">
      <alignment horizontal="left" vertical="center" wrapText="1"/>
    </xf>
    <xf numFmtId="0" fontId="4" fillId="3" borderId="15" xfId="0" applyFont="1" applyFill="1" applyBorder="1" applyAlignment="1" applyProtection="1">
      <alignment horizontal="left" vertical="center" wrapText="1"/>
    </xf>
    <xf numFmtId="0" fontId="4" fillId="0" borderId="14" xfId="0" applyFont="1" applyBorder="1" applyAlignment="1" applyProtection="1">
      <alignment horizontal="center" wrapText="1"/>
    </xf>
    <xf numFmtId="0" fontId="15" fillId="0" borderId="15" xfId="0" applyFont="1" applyBorder="1" applyAlignment="1" applyProtection="1">
      <alignment horizontal="center" wrapText="1"/>
    </xf>
    <xf numFmtId="0" fontId="15" fillId="0" borderId="16" xfId="0" applyFont="1" applyBorder="1" applyAlignment="1" applyProtection="1">
      <alignment horizontal="center" wrapText="1"/>
    </xf>
    <xf numFmtId="0" fontId="5" fillId="0" borderId="1" xfId="0" applyFont="1" applyBorder="1" applyAlignment="1" applyProtection="1">
      <alignment horizontal="center" vertical="center" wrapText="1"/>
    </xf>
    <xf numFmtId="0" fontId="5" fillId="0" borderId="1" xfId="0" applyFont="1" applyBorder="1" applyAlignment="1" applyProtection="1">
      <alignment vertical="center" wrapText="1"/>
    </xf>
    <xf numFmtId="0" fontId="4" fillId="0" borderId="15" xfId="0" applyFont="1" applyBorder="1" applyAlignment="1" applyProtection="1">
      <alignment horizontal="center" wrapText="1"/>
    </xf>
    <xf numFmtId="0" fontId="7" fillId="0" borderId="9" xfId="0" applyFont="1" applyBorder="1" applyAlignment="1" applyProtection="1">
      <alignment horizontal="center" wrapText="1"/>
    </xf>
    <xf numFmtId="0" fontId="7" fillId="0" borderId="5" xfId="0" applyFont="1" applyBorder="1" applyAlignment="1" applyProtection="1">
      <alignment horizontal="center" wrapText="1"/>
    </xf>
    <xf numFmtId="0" fontId="15" fillId="0" borderId="10" xfId="0" applyFont="1" applyBorder="1" applyAlignment="1" applyProtection="1">
      <alignment wrapText="1"/>
    </xf>
    <xf numFmtId="0" fontId="7" fillId="0" borderId="1" xfId="0" applyFont="1" applyBorder="1" applyAlignment="1" applyProtection="1">
      <alignment horizontal="center" wrapText="1"/>
    </xf>
    <xf numFmtId="0" fontId="15" fillId="0" borderId="1" xfId="0" applyFont="1" applyBorder="1" applyAlignment="1" applyProtection="1">
      <alignment wrapText="1"/>
    </xf>
    <xf numFmtId="0" fontId="32" fillId="0" borderId="0" xfId="0" applyFont="1" applyAlignment="1" applyProtection="1">
      <alignment horizontal="center" wrapText="1"/>
    </xf>
    <xf numFmtId="0" fontId="2" fillId="0" borderId="7" xfId="0" applyFont="1" applyFill="1" applyBorder="1" applyAlignment="1" applyProtection="1">
      <alignment horizontal="center" wrapText="1"/>
      <protection locked="0"/>
    </xf>
    <xf numFmtId="0" fontId="2" fillId="0" borderId="2" xfId="0" applyFont="1" applyFill="1" applyBorder="1" applyAlignment="1" applyProtection="1">
      <alignment horizontal="center" wrapText="1"/>
      <protection locked="0"/>
    </xf>
    <xf numFmtId="0" fontId="2" fillId="0" borderId="8" xfId="0" applyFont="1" applyFill="1" applyBorder="1" applyAlignment="1" applyProtection="1">
      <alignment horizontal="center" wrapText="1"/>
      <protection locked="0"/>
    </xf>
    <xf numFmtId="0" fontId="2" fillId="0" borderId="12" xfId="0" applyFont="1" applyFill="1" applyBorder="1" applyAlignment="1" applyProtection="1">
      <alignment horizontal="center" wrapText="1"/>
      <protection locked="0"/>
    </xf>
    <xf numFmtId="0" fontId="2" fillId="0" borderId="0" xfId="0" applyFont="1" applyFill="1" applyBorder="1" applyAlignment="1" applyProtection="1">
      <alignment horizontal="center" wrapText="1"/>
      <protection locked="0"/>
    </xf>
    <xf numFmtId="0" fontId="2" fillId="0" borderId="13" xfId="0" applyFont="1" applyFill="1" applyBorder="1" applyAlignment="1" applyProtection="1">
      <alignment horizontal="center" wrapText="1"/>
      <protection locked="0"/>
    </xf>
    <xf numFmtId="0" fontId="2" fillId="0" borderId="9" xfId="0" applyFont="1" applyFill="1" applyBorder="1" applyAlignment="1" applyProtection="1">
      <alignment horizontal="center" wrapText="1"/>
      <protection locked="0"/>
    </xf>
    <xf numFmtId="0" fontId="2" fillId="0" borderId="5" xfId="0" applyFont="1" applyFill="1" applyBorder="1" applyAlignment="1" applyProtection="1">
      <alignment horizontal="center" wrapText="1"/>
      <protection locked="0"/>
    </xf>
    <xf numFmtId="0" fontId="2" fillId="0" borderId="10" xfId="0" applyFont="1" applyFill="1" applyBorder="1" applyAlignment="1" applyProtection="1">
      <alignment horizontal="center" wrapText="1"/>
      <protection locked="0"/>
    </xf>
    <xf numFmtId="0" fontId="4" fillId="2" borderId="14" xfId="0" applyFont="1" applyFill="1" applyBorder="1" applyAlignment="1" applyProtection="1">
      <alignment horizontal="center" wrapText="1"/>
      <protection locked="0"/>
    </xf>
    <xf numFmtId="0" fontId="4" fillId="2" borderId="15" xfId="0" applyFont="1" applyFill="1" applyBorder="1" applyAlignment="1" applyProtection="1">
      <alignment horizontal="center" wrapText="1"/>
      <protection locked="0"/>
    </xf>
    <xf numFmtId="0" fontId="4" fillId="2" borderId="16" xfId="0" applyFont="1" applyFill="1" applyBorder="1" applyAlignment="1" applyProtection="1">
      <alignment horizontal="center" wrapText="1"/>
      <protection locked="0"/>
    </xf>
    <xf numFmtId="0" fontId="5" fillId="2" borderId="14" xfId="0" applyFont="1" applyFill="1" applyBorder="1" applyAlignment="1">
      <alignment horizontal="center" vertical="center" wrapText="1"/>
    </xf>
    <xf numFmtId="0" fontId="5" fillId="0" borderId="15" xfId="0" applyFont="1" applyBorder="1" applyAlignment="1">
      <alignment vertical="center" wrapText="1"/>
    </xf>
    <xf numFmtId="0" fontId="5" fillId="0" borderId="16" xfId="0" applyFont="1" applyBorder="1" applyAlignment="1">
      <alignment vertical="center" wrapText="1"/>
    </xf>
    <xf numFmtId="0" fontId="7" fillId="0" borderId="1" xfId="0" applyFont="1" applyBorder="1" applyAlignment="1">
      <alignment horizontal="center" vertical="center" wrapText="1"/>
    </xf>
    <xf numFmtId="0" fontId="5" fillId="3" borderId="9" xfId="0" applyFont="1" applyFill="1" applyBorder="1" applyAlignment="1" applyProtection="1">
      <alignment horizontal="left" vertical="center" wrapText="1"/>
    </xf>
    <xf numFmtId="0" fontId="5" fillId="3" borderId="5" xfId="0" applyFont="1" applyFill="1" applyBorder="1" applyAlignment="1" applyProtection="1">
      <alignment horizontal="left" vertical="center" wrapText="1"/>
    </xf>
    <xf numFmtId="0" fontId="5" fillId="3" borderId="10" xfId="0" applyFont="1" applyFill="1" applyBorder="1" applyAlignment="1" applyProtection="1">
      <alignment horizontal="left" vertical="center" wrapText="1"/>
    </xf>
    <xf numFmtId="0" fontId="4" fillId="0" borderId="1" xfId="0" applyFont="1" applyFill="1" applyBorder="1" applyAlignment="1" applyProtection="1">
      <alignment horizontal="center" vertical="center" wrapText="1"/>
    </xf>
    <xf numFmtId="0" fontId="7" fillId="0" borderId="1" xfId="0" applyFont="1" applyBorder="1" applyAlignment="1" applyProtection="1">
      <alignment horizontal="center" vertical="center" wrapText="1"/>
    </xf>
    <xf numFmtId="0" fontId="5" fillId="0" borderId="7" xfId="0" quotePrefix="1" applyFont="1" applyBorder="1" applyAlignment="1" applyProtection="1">
      <alignment horizontal="left" wrapText="1"/>
    </xf>
    <xf numFmtId="0" fontId="5" fillId="0" borderId="2" xfId="0" quotePrefix="1" applyFont="1" applyBorder="1" applyAlignment="1" applyProtection="1">
      <alignment horizontal="left" wrapText="1"/>
    </xf>
    <xf numFmtId="0" fontId="5" fillId="0" borderId="8" xfId="0" quotePrefix="1" applyFont="1" applyBorder="1" applyAlignment="1" applyProtection="1">
      <alignment horizontal="left" wrapText="1"/>
    </xf>
    <xf numFmtId="0" fontId="15" fillId="0" borderId="15" xfId="0" applyFont="1" applyFill="1" applyBorder="1" applyAlignment="1" applyProtection="1">
      <alignment horizontal="center" vertical="center" wrapText="1"/>
    </xf>
    <xf numFmtId="0" fontId="15" fillId="0" borderId="16" xfId="0" applyFont="1" applyFill="1" applyBorder="1" applyAlignment="1" applyProtection="1">
      <alignment horizontal="center" vertical="center" wrapText="1"/>
    </xf>
    <xf numFmtId="0" fontId="5" fillId="0" borderId="9" xfId="0" applyFont="1" applyBorder="1" applyAlignment="1" applyProtection="1">
      <alignment horizontal="left" wrapText="1"/>
    </xf>
    <xf numFmtId="0" fontId="5" fillId="0" borderId="5" xfId="0" applyFont="1" applyBorder="1" applyAlignment="1" applyProtection="1">
      <alignment horizontal="left" wrapText="1"/>
    </xf>
    <xf numFmtId="0" fontId="5" fillId="0" borderId="0" xfId="0" quotePrefix="1" applyFont="1" applyBorder="1" applyAlignment="1" applyProtection="1">
      <alignment horizontal="left" wrapText="1"/>
    </xf>
    <xf numFmtId="0" fontId="5" fillId="0" borderId="14" xfId="0" applyFont="1" applyBorder="1" applyAlignment="1" applyProtection="1">
      <alignment horizontal="center" vertical="center" wrapText="1"/>
    </xf>
    <xf numFmtId="0" fontId="5" fillId="0" borderId="15" xfId="0" applyFont="1" applyBorder="1" applyAlignment="1" applyProtection="1">
      <alignment horizontal="center" vertical="center" wrapText="1"/>
    </xf>
    <xf numFmtId="0" fontId="5" fillId="0" borderId="16" xfId="0" applyFont="1" applyBorder="1" applyAlignment="1" applyProtection="1">
      <alignment horizontal="center" vertical="center" wrapText="1"/>
    </xf>
    <xf numFmtId="0" fontId="4" fillId="2" borderId="1" xfId="0" applyFont="1" applyFill="1" applyBorder="1" applyAlignment="1" applyProtection="1">
      <alignment horizontal="center" vertical="center" wrapText="1"/>
    </xf>
    <xf numFmtId="0" fontId="4" fillId="2" borderId="14" xfId="0" applyFont="1" applyFill="1" applyBorder="1" applyAlignment="1" applyProtection="1">
      <alignment horizontal="center" vertical="center" wrapText="1"/>
    </xf>
    <xf numFmtId="0" fontId="4" fillId="2" borderId="15" xfId="0" applyFont="1" applyFill="1" applyBorder="1" applyAlignment="1" applyProtection="1">
      <alignment horizontal="center" vertical="center" wrapText="1"/>
    </xf>
    <xf numFmtId="0" fontId="4" fillId="2" borderId="16" xfId="0" applyFont="1" applyFill="1" applyBorder="1" applyAlignment="1" applyProtection="1">
      <alignment horizontal="center" vertical="center" wrapText="1"/>
    </xf>
    <xf numFmtId="0" fontId="5" fillId="0" borderId="1" xfId="0" applyFont="1" applyBorder="1" applyAlignment="1" applyProtection="1">
      <alignment wrapText="1"/>
    </xf>
    <xf numFmtId="0" fontId="4" fillId="0" borderId="12" xfId="0" applyFont="1" applyBorder="1" applyAlignment="1" applyProtection="1">
      <alignment horizontal="left" wrapText="1"/>
    </xf>
    <xf numFmtId="0" fontId="4" fillId="0" borderId="0" xfId="0" applyFont="1" applyAlignment="1" applyProtection="1">
      <alignment horizontal="left" wrapText="1"/>
    </xf>
    <xf numFmtId="0" fontId="4" fillId="0" borderId="13" xfId="0" applyFont="1" applyBorder="1" applyAlignment="1" applyProtection="1">
      <alignment horizontal="left" wrapText="1"/>
    </xf>
    <xf numFmtId="0" fontId="5" fillId="0" borderId="53" xfId="0" applyFont="1" applyBorder="1" applyAlignment="1" applyProtection="1">
      <alignment horizontal="center" vertical="center" wrapText="1"/>
    </xf>
    <xf numFmtId="0" fontId="5" fillId="0" borderId="52" xfId="0" applyFont="1" applyBorder="1" applyAlignment="1" applyProtection="1">
      <alignment horizontal="center" vertical="center" wrapText="1"/>
    </xf>
    <xf numFmtId="0" fontId="4" fillId="2" borderId="18" xfId="0" applyFont="1" applyFill="1" applyBorder="1" applyAlignment="1" applyProtection="1">
      <alignment wrapText="1"/>
    </xf>
    <xf numFmtId="0" fontId="4" fillId="2" borderId="19" xfId="0" applyFont="1" applyFill="1" applyBorder="1" applyAlignment="1" applyProtection="1">
      <alignment wrapText="1"/>
    </xf>
    <xf numFmtId="0" fontId="4" fillId="2" borderId="20" xfId="0" applyFont="1" applyFill="1" applyBorder="1" applyAlignment="1" applyProtection="1">
      <alignment wrapText="1"/>
    </xf>
    <xf numFmtId="165" fontId="5" fillId="0" borderId="21" xfId="0" applyNumberFormat="1" applyFont="1" applyFill="1" applyBorder="1" applyAlignment="1" applyProtection="1">
      <alignment horizontal="left" wrapText="1"/>
    </xf>
    <xf numFmtId="0" fontId="5" fillId="0" borderId="15" xfId="0" applyFont="1" applyBorder="1" applyAlignment="1" applyProtection="1">
      <alignment horizontal="left" wrapText="1"/>
    </xf>
    <xf numFmtId="0" fontId="7" fillId="0" borderId="0" xfId="0" applyFont="1" applyBorder="1" applyAlignment="1" applyProtection="1">
      <alignment horizontal="center" wrapText="1"/>
    </xf>
    <xf numFmtId="165" fontId="5" fillId="0" borderId="23" xfId="0" applyNumberFormat="1" applyFont="1" applyFill="1" applyBorder="1" applyAlignment="1" applyProtection="1">
      <alignment horizontal="left" wrapText="1"/>
    </xf>
    <xf numFmtId="0" fontId="5" fillId="0" borderId="24" xfId="0" applyFont="1" applyBorder="1" applyAlignment="1" applyProtection="1">
      <alignment horizontal="left" wrapText="1"/>
    </xf>
    <xf numFmtId="165" fontId="5" fillId="0" borderId="15" xfId="0" applyNumberFormat="1" applyFont="1" applyFill="1" applyBorder="1" applyAlignment="1" applyProtection="1">
      <alignment horizontal="left" wrapText="1"/>
    </xf>
    <xf numFmtId="165" fontId="5" fillId="0" borderId="16" xfId="0" applyNumberFormat="1" applyFont="1" applyFill="1" applyBorder="1" applyAlignment="1" applyProtection="1">
      <alignment horizontal="left" wrapText="1"/>
    </xf>
    <xf numFmtId="165" fontId="5" fillId="0" borderId="24" xfId="0" applyNumberFormat="1" applyFont="1" applyFill="1" applyBorder="1" applyAlignment="1" applyProtection="1">
      <alignment horizontal="left" wrapText="1"/>
    </xf>
    <xf numFmtId="165" fontId="5" fillId="0" borderId="27" xfId="0" applyNumberFormat="1" applyFont="1" applyFill="1" applyBorder="1" applyAlignment="1" applyProtection="1">
      <alignment horizontal="left" wrapText="1"/>
    </xf>
    <xf numFmtId="0" fontId="5" fillId="0" borderId="30" xfId="0" applyFont="1" applyBorder="1" applyAlignment="1" applyProtection="1">
      <alignment horizontal="left" wrapText="1"/>
    </xf>
    <xf numFmtId="0" fontId="15" fillId="0" borderId="31" xfId="0" applyFont="1" applyBorder="1" applyAlignment="1" applyProtection="1">
      <alignment horizontal="left" wrapText="1"/>
    </xf>
    <xf numFmtId="165" fontId="4" fillId="2" borderId="18" xfId="0" applyNumberFormat="1" applyFont="1" applyFill="1" applyBorder="1" applyAlignment="1" applyProtection="1">
      <alignment horizontal="left" wrapText="1"/>
    </xf>
    <xf numFmtId="165" fontId="4" fillId="2" borderId="19" xfId="0" applyNumberFormat="1" applyFont="1" applyFill="1" applyBorder="1" applyAlignment="1" applyProtection="1">
      <alignment horizontal="left" wrapText="1"/>
    </xf>
    <xf numFmtId="165" fontId="4" fillId="2" borderId="20" xfId="0" applyNumberFormat="1" applyFont="1" applyFill="1" applyBorder="1" applyAlignment="1" applyProtection="1">
      <alignment horizontal="left" wrapText="1"/>
    </xf>
    <xf numFmtId="0" fontId="4" fillId="2" borderId="37" xfId="0" applyFont="1" applyFill="1" applyBorder="1" applyAlignment="1" applyProtection="1">
      <alignment horizontal="center" wrapText="1"/>
    </xf>
    <xf numFmtId="0" fontId="4" fillId="2" borderId="43" xfId="0" applyFont="1" applyFill="1" applyBorder="1" applyAlignment="1" applyProtection="1">
      <alignment horizontal="center" wrapText="1"/>
    </xf>
    <xf numFmtId="0" fontId="5" fillId="0" borderId="7" xfId="0" applyFont="1" applyBorder="1" applyAlignment="1" applyProtection="1">
      <alignment horizontal="center" vertical="center" wrapText="1"/>
    </xf>
    <xf numFmtId="0" fontId="5" fillId="0" borderId="8" xfId="0" applyFont="1" applyBorder="1" applyAlignment="1" applyProtection="1">
      <alignment horizontal="center" vertical="center" wrapText="1"/>
    </xf>
    <xf numFmtId="0" fontId="5" fillId="0" borderId="12" xfId="0" applyFont="1" applyBorder="1" applyAlignment="1" applyProtection="1">
      <alignment horizontal="center" vertical="center" wrapText="1"/>
    </xf>
    <xf numFmtId="0" fontId="5" fillId="0" borderId="13" xfId="0" applyFont="1" applyBorder="1" applyAlignment="1" applyProtection="1">
      <alignment horizontal="center" vertical="center" wrapText="1"/>
    </xf>
    <xf numFmtId="0" fontId="5" fillId="0" borderId="9" xfId="0" applyFont="1" applyBorder="1" applyAlignment="1" applyProtection="1">
      <alignment horizontal="center" vertical="center" wrapText="1"/>
    </xf>
    <xf numFmtId="0" fontId="5" fillId="0" borderId="10" xfId="0" applyFont="1" applyBorder="1" applyAlignment="1" applyProtection="1">
      <alignment horizontal="center" vertical="center" wrapText="1"/>
    </xf>
  </cellXfs>
  <cellStyles count="10">
    <cellStyle name="Comma 2" xfId="3" xr:uid="{00000000-0005-0000-0000-000000000000}"/>
    <cellStyle name="Comma 2 2" xfId="8" xr:uid="{BB1BCC43-BB20-4E04-ABA8-A974ABD7C8D6}"/>
    <cellStyle name="Comma 3" xfId="5" xr:uid="{00000000-0005-0000-0000-000001000000}"/>
    <cellStyle name="Heading 1" xfId="1" builtinId="16"/>
    <cellStyle name="Hyperlink" xfId="7" builtinId="8"/>
    <cellStyle name="Normal" xfId="0" builtinId="0"/>
    <cellStyle name="Normal 2" xfId="2" xr:uid="{00000000-0005-0000-0000-000005000000}"/>
    <cellStyle name="Normal 3" xfId="4" xr:uid="{00000000-0005-0000-0000-000006000000}"/>
    <cellStyle name="Normal 3 2" xfId="9" xr:uid="{A313065C-29BA-426A-A027-8AAED4DA1F24}"/>
    <cellStyle name="Percent 2" xfId="6" xr:uid="{00000000-0005-0000-0000-000007000000}"/>
  </cellStyles>
  <dxfs count="171">
    <dxf>
      <font>
        <color rgb="FF9C0006"/>
      </font>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B0F0"/>
        </patternFill>
      </fill>
    </dxf>
    <dxf>
      <fill>
        <patternFill>
          <bgColor rgb="FFFFFF00"/>
        </patternFill>
      </fill>
    </dxf>
    <dxf>
      <fill>
        <patternFill>
          <bgColor rgb="FFFFFF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colors>
    <mruColors>
      <color rgb="FFFFCC99"/>
      <color rgb="FFFFCCFF"/>
      <color rgb="FFFFFF99"/>
      <color rgb="FF3366FF"/>
      <color rgb="FF0066FF"/>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12700</xdr:colOff>
          <xdr:row>0</xdr:row>
          <xdr:rowOff>177800</xdr:rowOff>
        </xdr:from>
        <xdr:to>
          <xdr:col>2</xdr:col>
          <xdr:colOff>546100</xdr:colOff>
          <xdr:row>2</xdr:row>
          <xdr:rowOff>25400</xdr:rowOff>
        </xdr:to>
        <xdr:sp macro="" textlink="">
          <xdr:nvSpPr>
            <xdr:cNvPr id="15361" name="Button 1" hidden="1">
              <a:extLst>
                <a:ext uri="{63B3BB69-23CF-44E3-9099-C40C66FF867C}">
                  <a14:compatExt spid="_x0000_s15361"/>
                </a:ext>
                <a:ext uri="{FF2B5EF4-FFF2-40B4-BE49-F238E27FC236}">
                  <a16:creationId xmlns:a16="http://schemas.microsoft.com/office/drawing/2014/main" id="{00000000-0008-0000-0000-0000013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100" b="0" i="0" u="none" strike="noStrike" baseline="0">
                  <a:solidFill>
                    <a:srgbClr val="000000"/>
                  </a:solidFill>
                  <a:latin typeface="Calibri" pitchFamily="2" charset="0"/>
                  <a:cs typeface="Calibri" pitchFamily="2" charset="0"/>
                </a:rPr>
                <a:t>Turn off macros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12700</xdr:colOff>
          <xdr:row>2</xdr:row>
          <xdr:rowOff>114300</xdr:rowOff>
        </xdr:from>
        <xdr:to>
          <xdr:col>2</xdr:col>
          <xdr:colOff>546100</xdr:colOff>
          <xdr:row>3</xdr:row>
          <xdr:rowOff>152400</xdr:rowOff>
        </xdr:to>
        <xdr:sp macro="" textlink="">
          <xdr:nvSpPr>
            <xdr:cNvPr id="15362" name="Button 2" hidden="1">
              <a:extLst>
                <a:ext uri="{63B3BB69-23CF-44E3-9099-C40C66FF867C}">
                  <a14:compatExt spid="_x0000_s15362"/>
                </a:ext>
                <a:ext uri="{FF2B5EF4-FFF2-40B4-BE49-F238E27FC236}">
                  <a16:creationId xmlns:a16="http://schemas.microsoft.com/office/drawing/2014/main" id="{00000000-0008-0000-0000-0000023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100" b="0" i="0" u="none" strike="noStrike" baseline="0">
                  <a:solidFill>
                    <a:srgbClr val="000000"/>
                  </a:solidFill>
                  <a:latin typeface="Calibri" pitchFamily="2" charset="0"/>
                  <a:cs typeface="Calibri" pitchFamily="2" charset="0"/>
                </a:rPr>
                <a:t>Turn on macros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12700</xdr:colOff>
          <xdr:row>4</xdr:row>
          <xdr:rowOff>88900</xdr:rowOff>
        </xdr:from>
        <xdr:to>
          <xdr:col>2</xdr:col>
          <xdr:colOff>546100</xdr:colOff>
          <xdr:row>7</xdr:row>
          <xdr:rowOff>139700</xdr:rowOff>
        </xdr:to>
        <xdr:sp macro="" textlink="">
          <xdr:nvSpPr>
            <xdr:cNvPr id="15363" name="Button 3" hidden="1">
              <a:extLst>
                <a:ext uri="{63B3BB69-23CF-44E3-9099-C40C66FF867C}">
                  <a14:compatExt spid="_x0000_s15363"/>
                </a:ext>
                <a:ext uri="{FF2B5EF4-FFF2-40B4-BE49-F238E27FC236}">
                  <a16:creationId xmlns:a16="http://schemas.microsoft.com/office/drawing/2014/main" id="{00000000-0008-0000-0000-0000033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100" b="0" i="0" u="none" strike="noStrike" baseline="0">
                  <a:solidFill>
                    <a:srgbClr val="000000"/>
                  </a:solidFill>
                  <a:latin typeface="Calibri" pitchFamily="2" charset="0"/>
                  <a:cs typeface="Calibri" pitchFamily="2" charset="0"/>
                </a:rPr>
                <a:t>Remove data with invalid dates.</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0</xdr:col>
      <xdr:colOff>200025</xdr:colOff>
      <xdr:row>0</xdr:row>
      <xdr:rowOff>66675</xdr:rowOff>
    </xdr:from>
    <xdr:to>
      <xdr:col>0</xdr:col>
      <xdr:colOff>895350</xdr:colOff>
      <xdr:row>3</xdr:row>
      <xdr:rowOff>66675</xdr:rowOff>
    </xdr:to>
    <xdr:pic>
      <xdr:nvPicPr>
        <xdr:cNvPr id="6" name="Picture 2" descr="HCD Logo">
          <a:extLst>
            <a:ext uri="{FF2B5EF4-FFF2-40B4-BE49-F238E27FC236}">
              <a16:creationId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r="2481"/>
        <a:stretch>
          <a:fillRect/>
        </a:stretch>
      </xdr:blipFill>
      <xdr:spPr bwMode="auto">
        <a:xfrm>
          <a:off x="200025" y="66675"/>
          <a:ext cx="695325"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200025</xdr:colOff>
      <xdr:row>0</xdr:row>
      <xdr:rowOff>66675</xdr:rowOff>
    </xdr:from>
    <xdr:to>
      <xdr:col>0</xdr:col>
      <xdr:colOff>895350</xdr:colOff>
      <xdr:row>3</xdr:row>
      <xdr:rowOff>66675</xdr:rowOff>
    </xdr:to>
    <xdr:pic>
      <xdr:nvPicPr>
        <xdr:cNvPr id="3" name="Picture 2" descr="HCD Logo">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r="2481"/>
        <a:stretch>
          <a:fillRect/>
        </a:stretch>
      </xdr:blipFill>
      <xdr:spPr bwMode="auto">
        <a:xfrm>
          <a:off x="200025" y="66675"/>
          <a:ext cx="695325"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3286125</xdr:colOff>
      <xdr:row>2</xdr:row>
      <xdr:rowOff>28575</xdr:rowOff>
    </xdr:from>
    <xdr:to>
      <xdr:col>1</xdr:col>
      <xdr:colOff>5276850</xdr:colOff>
      <xdr:row>2</xdr:row>
      <xdr:rowOff>729894</xdr:rowOff>
    </xdr:to>
    <xdr:pic>
      <xdr:nvPicPr>
        <xdr:cNvPr id="2" name="Picture 1" descr="Sample of how to enable content">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8791575" y="962025"/>
          <a:ext cx="1990725" cy="7013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38100</xdr:colOff>
          <xdr:row>2</xdr:row>
          <xdr:rowOff>228600</xdr:rowOff>
        </xdr:from>
        <xdr:to>
          <xdr:col>5</xdr:col>
          <xdr:colOff>3517900</xdr:colOff>
          <xdr:row>3</xdr:row>
          <xdr:rowOff>254000</xdr:rowOff>
        </xdr:to>
        <xdr:sp macro="" textlink="">
          <xdr:nvSpPr>
            <xdr:cNvPr id="18433" name="Button 1" hidden="1">
              <a:extLst>
                <a:ext uri="{63B3BB69-23CF-44E3-9099-C40C66FF867C}">
                  <a14:compatExt spid="_x0000_s18433"/>
                </a:ext>
                <a:ext uri="{FF2B5EF4-FFF2-40B4-BE49-F238E27FC236}">
                  <a16:creationId xmlns:a16="http://schemas.microsoft.com/office/drawing/2014/main" id="{00000000-0008-0000-0300-00000148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100" b="1" i="0" u="none" strike="noStrike" baseline="0">
                  <a:solidFill>
                    <a:srgbClr val="000000"/>
                  </a:solidFill>
                  <a:latin typeface="Calibri" pitchFamily="2" charset="0"/>
                  <a:cs typeface="Calibri" pitchFamily="2" charset="0"/>
                </a:rPr>
                <a:t>Import Last Year's Data</a:t>
              </a:r>
            </a:p>
          </xdr:txBody>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25400</xdr:colOff>
          <xdr:row>0</xdr:row>
          <xdr:rowOff>101600</xdr:rowOff>
        </xdr:from>
        <xdr:to>
          <xdr:col>1</xdr:col>
          <xdr:colOff>1676400</xdr:colOff>
          <xdr:row>0</xdr:row>
          <xdr:rowOff>381000</xdr:rowOff>
        </xdr:to>
        <xdr:sp macro="" textlink="">
          <xdr:nvSpPr>
            <xdr:cNvPr id="14337" name="Button 1" hidden="1">
              <a:extLst>
                <a:ext uri="{63B3BB69-23CF-44E3-9099-C40C66FF867C}">
                  <a14:compatExt spid="_x0000_s14337"/>
                </a:ext>
                <a:ext uri="{FF2B5EF4-FFF2-40B4-BE49-F238E27FC236}">
                  <a16:creationId xmlns:a16="http://schemas.microsoft.com/office/drawing/2014/main" id="{00000000-0008-0000-0400-00000138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100" b="0" i="0" u="none" strike="noStrike" baseline="0">
                  <a:solidFill>
                    <a:srgbClr val="000000"/>
                  </a:solidFill>
                  <a:latin typeface="Calibri" pitchFamily="2" charset="0"/>
                  <a:cs typeface="Calibri" pitchFamily="2" charset="0"/>
                </a:rPr>
                <a:t>Check for potential errors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xdr:row>
          <xdr:rowOff>114300</xdr:rowOff>
        </xdr:from>
        <xdr:to>
          <xdr:col>1</xdr:col>
          <xdr:colOff>1663700</xdr:colOff>
          <xdr:row>2</xdr:row>
          <xdr:rowOff>393700</xdr:rowOff>
        </xdr:to>
        <xdr:sp macro="" textlink="">
          <xdr:nvSpPr>
            <xdr:cNvPr id="14338" name="Button 2" hidden="1">
              <a:extLst>
                <a:ext uri="{63B3BB69-23CF-44E3-9099-C40C66FF867C}">
                  <a14:compatExt spid="_x0000_s14338"/>
                </a:ext>
                <a:ext uri="{FF2B5EF4-FFF2-40B4-BE49-F238E27FC236}">
                  <a16:creationId xmlns:a16="http://schemas.microsoft.com/office/drawing/2014/main" id="{00000000-0008-0000-0400-00000238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100" b="0" i="0" u="none" strike="noStrike" baseline="0">
                  <a:solidFill>
                    <a:srgbClr val="000000"/>
                  </a:solidFill>
                  <a:latin typeface="Calibri" pitchFamily="2" charset="0"/>
                  <a:cs typeface="Calibri" pitchFamily="2" charset="0"/>
                </a:rPr>
                <a:t>Format A2 for easy printing</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0</xdr:col>
          <xdr:colOff>584200</xdr:colOff>
          <xdr:row>5</xdr:row>
          <xdr:rowOff>38100</xdr:rowOff>
        </xdr:from>
        <xdr:to>
          <xdr:col>1</xdr:col>
          <xdr:colOff>1651000</xdr:colOff>
          <xdr:row>5</xdr:row>
          <xdr:rowOff>330200</xdr:rowOff>
        </xdr:to>
        <xdr:sp macro="" textlink="">
          <xdr:nvSpPr>
            <xdr:cNvPr id="14339" name="Button 3" hidden="1">
              <a:extLst>
                <a:ext uri="{63B3BB69-23CF-44E3-9099-C40C66FF867C}">
                  <a14:compatExt spid="_x0000_s14339"/>
                </a:ext>
                <a:ext uri="{FF2B5EF4-FFF2-40B4-BE49-F238E27FC236}">
                  <a16:creationId xmlns:a16="http://schemas.microsoft.com/office/drawing/2014/main" id="{00000000-0008-0000-0400-00000338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100" b="0" i="0" u="none" strike="noStrike" baseline="0">
                  <a:solidFill>
                    <a:srgbClr val="000000"/>
                  </a:solidFill>
                  <a:latin typeface="Calibri" pitchFamily="2" charset="0"/>
                  <a:cs typeface="Calibri" pitchFamily="2" charset="0"/>
                </a:rPr>
                <a:t>Ensure all dates are valid</a:t>
              </a:r>
            </a:p>
          </xdr:txBody>
        </xdr:sp>
        <xdr:clientData fPrintsWithSheet="0"/>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8" Type="http://schemas.openxmlformats.org/officeDocument/2006/relationships/hyperlink" Target="http://www.hcd.ca.gov/community-development/building-blocks/site-inventory-analysis/adequate-sites-alternatives/docs/adequate_site082412.docx" TargetMode="External"/><Relationship Id="rId3" Type="http://schemas.openxmlformats.org/officeDocument/2006/relationships/hyperlink" Target="http://www.hcd.ca.gov/grants-funding/income-limits/state-and-federal-income-limits.shtml" TargetMode="External"/><Relationship Id="rId7" Type="http://schemas.openxmlformats.org/officeDocument/2006/relationships/hyperlink" Target="mailto:APR@hcd.ca.gov" TargetMode="External"/><Relationship Id="rId2" Type="http://schemas.openxmlformats.org/officeDocument/2006/relationships/hyperlink" Target="http://www.hcd.ca.gov/grants-funding/income-limits/state-and-federal-income-limits.shtml" TargetMode="External"/><Relationship Id="rId1" Type="http://schemas.openxmlformats.org/officeDocument/2006/relationships/hyperlink" Target="mailto:APR@hcd.ca.gov" TargetMode="External"/><Relationship Id="rId6" Type="http://schemas.openxmlformats.org/officeDocument/2006/relationships/hyperlink" Target="mailto:APR@hcd.ca.gov" TargetMode="External"/><Relationship Id="rId5" Type="http://schemas.openxmlformats.org/officeDocument/2006/relationships/hyperlink" Target="http://www.hcd.ca.gov/grants-funding/income-limits/state-and-federal-income-limits.shtml" TargetMode="External"/><Relationship Id="rId10" Type="http://schemas.openxmlformats.org/officeDocument/2006/relationships/drawing" Target="../drawings/drawing2.xml"/><Relationship Id="rId4" Type="http://schemas.openxmlformats.org/officeDocument/2006/relationships/hyperlink" Target="http://www.hcd.ca.gov/grants-funding/income-limits/state-and-federal-income-limits.shtml"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mailto:pepontau@cityoflivermore.net" TargetMode="External"/><Relationship Id="rId5" Type="http://schemas.openxmlformats.org/officeDocument/2006/relationships/ctrlProp" Target="../ctrlProps/ctrlProp4.xml"/><Relationship Id="rId4"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7" Type="http://schemas.openxmlformats.org/officeDocument/2006/relationships/ctrlProp" Target="../ctrlProps/ctrlProp7.xml"/><Relationship Id="rId2" Type="http://schemas.openxmlformats.org/officeDocument/2006/relationships/printerSettings" Target="../printerSettings/printerSettings5.bin"/><Relationship Id="rId1" Type="http://schemas.openxmlformats.org/officeDocument/2006/relationships/hyperlink" Target="https://apr.hcd.ca.gov/APR" TargetMode="External"/><Relationship Id="rId6" Type="http://schemas.openxmlformats.org/officeDocument/2006/relationships/ctrlProp" Target="../ctrlProps/ctrlProp6.xml"/><Relationship Id="rId5" Type="http://schemas.openxmlformats.org/officeDocument/2006/relationships/ctrlProp" Target="../ctrlProps/ctrlProp5.xml"/><Relationship Id="rId4"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6.vml"/><Relationship Id="rId1" Type="http://schemas.openxmlformats.org/officeDocument/2006/relationships/printerSettings" Target="../printerSettings/printerSettings11.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7.vml"/><Relationship Id="rId1" Type="http://schemas.openxmlformats.org/officeDocument/2006/relationships/printerSettings" Target="../printerSettings/printerSettings12.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9.vml"/><Relationship Id="rId1" Type="http://schemas.openxmlformats.org/officeDocument/2006/relationships/printerSettings" Target="../printerSettings/printerSettings15.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7"/>
  <dimension ref="D2:H10"/>
  <sheetViews>
    <sheetView workbookViewId="0">
      <selection activeCell="B13" sqref="B13"/>
    </sheetView>
  </sheetViews>
  <sheetFormatPr baseColWidth="10" defaultColWidth="8.83203125" defaultRowHeight="15"/>
  <cols>
    <col min="1" max="16384" width="8.83203125" style="305"/>
  </cols>
  <sheetData>
    <row r="2" spans="4:8">
      <c r="D2" s="305" t="s">
        <v>1546</v>
      </c>
    </row>
    <row r="7" spans="4:8">
      <c r="H7" s="305" t="s">
        <v>1547</v>
      </c>
    </row>
    <row r="8" spans="4:8">
      <c r="H8" s="305" t="s">
        <v>1548</v>
      </c>
    </row>
    <row r="9" spans="4:8">
      <c r="H9" s="305" t="s">
        <v>1549</v>
      </c>
    </row>
    <row r="10" spans="4:8">
      <c r="H10" s="305" t="s">
        <v>1550</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5361" r:id="rId4" name="Button 1">
              <controlPr defaultSize="0" print="0" autoFill="0" autoPict="0" macro="[0]!Admin_Button1_Click">
                <anchor moveWithCells="1">
                  <from>
                    <xdr:col>1</xdr:col>
                    <xdr:colOff>12700</xdr:colOff>
                    <xdr:row>0</xdr:row>
                    <xdr:rowOff>177800</xdr:rowOff>
                  </from>
                  <to>
                    <xdr:col>2</xdr:col>
                    <xdr:colOff>546100</xdr:colOff>
                    <xdr:row>2</xdr:row>
                    <xdr:rowOff>25400</xdr:rowOff>
                  </to>
                </anchor>
              </controlPr>
            </control>
          </mc:Choice>
        </mc:AlternateContent>
        <mc:AlternateContent xmlns:mc="http://schemas.openxmlformats.org/markup-compatibility/2006">
          <mc:Choice Requires="x14">
            <control shapeId="15362" r:id="rId5" name="Button 2">
              <controlPr defaultSize="0" print="0" autoFill="0" autoPict="0" macro="[0]!Admin_Button2_Click">
                <anchor moveWithCells="1">
                  <from>
                    <xdr:col>1</xdr:col>
                    <xdr:colOff>12700</xdr:colOff>
                    <xdr:row>2</xdr:row>
                    <xdr:rowOff>114300</xdr:rowOff>
                  </from>
                  <to>
                    <xdr:col>2</xdr:col>
                    <xdr:colOff>546100</xdr:colOff>
                    <xdr:row>3</xdr:row>
                    <xdr:rowOff>152400</xdr:rowOff>
                  </to>
                </anchor>
              </controlPr>
            </control>
          </mc:Choice>
        </mc:AlternateContent>
        <mc:AlternateContent xmlns:mc="http://schemas.openxmlformats.org/markup-compatibility/2006">
          <mc:Choice Requires="x14">
            <control shapeId="15363" r:id="rId6" name="Button 3">
              <controlPr defaultSize="0" print="0" autoFill="0" autoPict="0" macro="[0]!BulkDater_Button2_Click">
                <anchor moveWithCells="1">
                  <from>
                    <xdr:col>1</xdr:col>
                    <xdr:colOff>12700</xdr:colOff>
                    <xdr:row>4</xdr:row>
                    <xdr:rowOff>88900</xdr:rowOff>
                  </from>
                  <to>
                    <xdr:col>2</xdr:col>
                    <xdr:colOff>546100</xdr:colOff>
                    <xdr:row>7</xdr:row>
                    <xdr:rowOff>139700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1FEE5-C250-470B-8A11-704F3A27C61A}">
  <sheetPr codeName="Sheet29">
    <tabColor theme="5" tint="0.39997558519241921"/>
  </sheetPr>
  <dimension ref="A1:A322"/>
  <sheetViews>
    <sheetView topLeftCell="A25" zoomScaleNormal="100" workbookViewId="0">
      <selection activeCell="A61" sqref="A61"/>
    </sheetView>
  </sheetViews>
  <sheetFormatPr baseColWidth="10" defaultColWidth="8.83203125" defaultRowHeight="15"/>
  <cols>
    <col min="1" max="1" width="106.33203125" style="12" customWidth="1"/>
  </cols>
  <sheetData>
    <row r="1" spans="1:1" ht="19">
      <c r="A1" s="404" t="s">
        <v>1554</v>
      </c>
    </row>
    <row r="3" spans="1:1" ht="19">
      <c r="A3" s="401" t="s">
        <v>1555</v>
      </c>
    </row>
    <row r="4" spans="1:1" ht="19">
      <c r="A4" s="401" t="s">
        <v>1556</v>
      </c>
    </row>
    <row r="5" spans="1:1" ht="20">
      <c r="A5" s="360" t="s">
        <v>1557</v>
      </c>
    </row>
    <row r="6" spans="1:1">
      <c r="A6" s="370" t="s">
        <v>1761</v>
      </c>
    </row>
    <row r="7" spans="1:1" ht="64">
      <c r="A7" s="357" t="s">
        <v>1781</v>
      </c>
    </row>
    <row r="8" spans="1:1" ht="48">
      <c r="A8" s="357" t="s">
        <v>1782</v>
      </c>
    </row>
    <row r="9" spans="1:1" ht="16">
      <c r="A9" s="358" t="s">
        <v>1558</v>
      </c>
    </row>
    <row r="10" spans="1:1" ht="64">
      <c r="A10" s="357" t="s">
        <v>1559</v>
      </c>
    </row>
    <row r="11" spans="1:1" ht="49">
      <c r="A11" s="357" t="s">
        <v>1598</v>
      </c>
    </row>
    <row r="12" spans="1:1" ht="65">
      <c r="A12" s="357" t="s">
        <v>1783</v>
      </c>
    </row>
    <row r="13" spans="1:1" ht="64">
      <c r="A13" s="359" t="s">
        <v>1560</v>
      </c>
    </row>
    <row r="14" spans="1:1" ht="19">
      <c r="A14" s="405"/>
    </row>
    <row r="15" spans="1:1" ht="20">
      <c r="A15" s="402" t="s">
        <v>1561</v>
      </c>
    </row>
    <row r="16" spans="1:1">
      <c r="A16" s="406" t="s">
        <v>1557</v>
      </c>
    </row>
    <row r="17" spans="1:1">
      <c r="A17" s="406" t="s">
        <v>1562</v>
      </c>
    </row>
    <row r="18" spans="1:1">
      <c r="A18" s="406" t="s">
        <v>1563</v>
      </c>
    </row>
    <row r="19" spans="1:1">
      <c r="A19" s="406" t="s">
        <v>1564</v>
      </c>
    </row>
    <row r="20" spans="1:1">
      <c r="A20" s="406" t="s">
        <v>1565</v>
      </c>
    </row>
    <row r="21" spans="1:1">
      <c r="A21" s="406" t="s">
        <v>1566</v>
      </c>
    </row>
    <row r="22" spans="1:1">
      <c r="A22" s="406" t="s">
        <v>1567</v>
      </c>
    </row>
    <row r="23" spans="1:1">
      <c r="A23" s="406" t="s">
        <v>1568</v>
      </c>
    </row>
    <row r="24" spans="1:1">
      <c r="A24" s="406" t="s">
        <v>1569</v>
      </c>
    </row>
    <row r="25" spans="1:1">
      <c r="A25" s="406" t="s">
        <v>1570</v>
      </c>
    </row>
    <row r="26" spans="1:1">
      <c r="A26" s="406" t="s">
        <v>1571</v>
      </c>
    </row>
    <row r="27" spans="1:1" ht="32">
      <c r="A27" s="407" t="s">
        <v>1572</v>
      </c>
    </row>
    <row r="28" spans="1:1" ht="32">
      <c r="A28" s="407" t="s">
        <v>1850</v>
      </c>
    </row>
    <row r="29" spans="1:1" ht="19">
      <c r="A29" s="405"/>
    </row>
    <row r="30" spans="1:1" ht="20">
      <c r="A30" s="360" t="s">
        <v>1562</v>
      </c>
    </row>
    <row r="31" spans="1:1" ht="17">
      <c r="A31" s="361" t="s">
        <v>1599</v>
      </c>
    </row>
    <row r="32" spans="1:1" ht="33">
      <c r="A32" s="361" t="s">
        <v>1600</v>
      </c>
    </row>
    <row r="33" spans="1:1" ht="17">
      <c r="A33" s="361" t="s">
        <v>1601</v>
      </c>
    </row>
    <row r="34" spans="1:1" ht="49">
      <c r="A34" s="361" t="s">
        <v>1784</v>
      </c>
    </row>
    <row r="35" spans="1:1" ht="33">
      <c r="A35" s="361" t="s">
        <v>1602</v>
      </c>
    </row>
    <row r="36" spans="1:1" ht="15.75" customHeight="1">
      <c r="A36" s="361" t="s">
        <v>1603</v>
      </c>
    </row>
    <row r="37" spans="1:1" ht="30" customHeight="1">
      <c r="A37" s="361" t="s">
        <v>1604</v>
      </c>
    </row>
    <row r="38" spans="1:1" ht="45" customHeight="1">
      <c r="A38" s="361" t="s">
        <v>1605</v>
      </c>
    </row>
    <row r="39" spans="1:1" ht="30" customHeight="1">
      <c r="A39" s="361" t="s">
        <v>1606</v>
      </c>
    </row>
    <row r="40" spans="1:1" ht="65">
      <c r="A40" s="361" t="s">
        <v>1607</v>
      </c>
    </row>
    <row r="41" spans="1:1" ht="33">
      <c r="A41" s="361" t="s">
        <v>1608</v>
      </c>
    </row>
    <row r="42" spans="1:1" ht="45" customHeight="1">
      <c r="A42" s="361" t="s">
        <v>1609</v>
      </c>
    </row>
    <row r="43" spans="1:1" ht="33">
      <c r="A43" s="361" t="s">
        <v>1610</v>
      </c>
    </row>
    <row r="44" spans="1:1" ht="65">
      <c r="A44" s="361" t="s">
        <v>1611</v>
      </c>
    </row>
    <row r="45" spans="1:1" ht="32">
      <c r="A45" s="362" t="s">
        <v>1573</v>
      </c>
    </row>
    <row r="46" spans="1:1" ht="33">
      <c r="A46" s="361" t="s">
        <v>1612</v>
      </c>
    </row>
    <row r="47" spans="1:1" ht="65">
      <c r="A47" s="361" t="s">
        <v>1613</v>
      </c>
    </row>
    <row r="48" spans="1:1" ht="49">
      <c r="A48" s="361" t="s">
        <v>1614</v>
      </c>
    </row>
    <row r="49" spans="1:1" ht="49">
      <c r="A49" s="361" t="s">
        <v>1615</v>
      </c>
    </row>
    <row r="50" spans="1:1" ht="33">
      <c r="A50" s="361" t="s">
        <v>1616</v>
      </c>
    </row>
    <row r="51" spans="1:1" ht="17">
      <c r="A51" s="361" t="s">
        <v>1617</v>
      </c>
    </row>
    <row r="52" spans="1:1" ht="32">
      <c r="A52" s="363" t="s">
        <v>1785</v>
      </c>
    </row>
    <row r="53" spans="1:1" ht="48">
      <c r="A53" s="363" t="s">
        <v>1786</v>
      </c>
    </row>
    <row r="54" spans="1:1" ht="32">
      <c r="A54" s="363" t="s">
        <v>1787</v>
      </c>
    </row>
    <row r="55" spans="1:1" ht="16">
      <c r="A55" s="363" t="s">
        <v>1788</v>
      </c>
    </row>
    <row r="56" spans="1:1" ht="80">
      <c r="A56" s="363" t="s">
        <v>1618</v>
      </c>
    </row>
    <row r="57" spans="1:1" ht="48">
      <c r="A57" s="363" t="s">
        <v>1619</v>
      </c>
    </row>
    <row r="58" spans="1:1" ht="33">
      <c r="A58" s="361" t="s">
        <v>1620</v>
      </c>
    </row>
    <row r="59" spans="1:1" ht="16">
      <c r="A59" s="357" t="s">
        <v>1789</v>
      </c>
    </row>
    <row r="60" spans="1:1" ht="19">
      <c r="A60" s="405"/>
    </row>
    <row r="61" spans="1:1" ht="20">
      <c r="A61" s="360" t="s">
        <v>1563</v>
      </c>
    </row>
    <row r="62" spans="1:1" ht="20">
      <c r="A62" s="360" t="s">
        <v>1564</v>
      </c>
    </row>
    <row r="63" spans="1:1" ht="16">
      <c r="A63" s="357" t="s">
        <v>1574</v>
      </c>
    </row>
    <row r="64" spans="1:1" ht="16">
      <c r="A64" s="357" t="s">
        <v>1575</v>
      </c>
    </row>
    <row r="65" spans="1:1" ht="16">
      <c r="A65" s="357" t="s">
        <v>1576</v>
      </c>
    </row>
    <row r="66" spans="1:1" ht="16">
      <c r="A66" s="357" t="s">
        <v>1790</v>
      </c>
    </row>
    <row r="67" spans="1:1" ht="16">
      <c r="A67" s="357" t="s">
        <v>1791</v>
      </c>
    </row>
    <row r="68" spans="1:1" ht="16">
      <c r="A68" s="357" t="s">
        <v>1792</v>
      </c>
    </row>
    <row r="69" spans="1:1" ht="16">
      <c r="A69" s="357" t="s">
        <v>1793</v>
      </c>
    </row>
    <row r="70" spans="1:1" s="325" customFormat="1">
      <c r="A70" s="408"/>
    </row>
    <row r="71" spans="1:1" ht="20">
      <c r="A71" s="360" t="s">
        <v>1565</v>
      </c>
    </row>
    <row r="72" spans="1:1" ht="16">
      <c r="A72" s="357" t="s">
        <v>1577</v>
      </c>
    </row>
    <row r="73" spans="1:1" ht="32">
      <c r="A73" s="357" t="s">
        <v>1578</v>
      </c>
    </row>
    <row r="74" spans="1:1" ht="16">
      <c r="A74" s="357" t="s">
        <v>1579</v>
      </c>
    </row>
    <row r="75" spans="1:1" ht="16">
      <c r="A75" s="363" t="s">
        <v>1621</v>
      </c>
    </row>
    <row r="76" spans="1:1" ht="32">
      <c r="A76" s="363" t="s">
        <v>1794</v>
      </c>
    </row>
    <row r="77" spans="1:1" ht="16">
      <c r="A77" s="363" t="s">
        <v>1622</v>
      </c>
    </row>
    <row r="78" spans="1:1" ht="16">
      <c r="A78" s="363" t="s">
        <v>1623</v>
      </c>
    </row>
    <row r="79" spans="1:1" ht="16">
      <c r="A79" s="363" t="s">
        <v>1624</v>
      </c>
    </row>
    <row r="80" spans="1:1" ht="16">
      <c r="A80" s="363" t="s">
        <v>1625</v>
      </c>
    </row>
    <row r="81" spans="1:1" ht="16">
      <c r="A81" s="363" t="s">
        <v>1626</v>
      </c>
    </row>
    <row r="82" spans="1:1" ht="16">
      <c r="A82" s="357" t="s">
        <v>1795</v>
      </c>
    </row>
    <row r="83" spans="1:1" ht="20">
      <c r="A83" s="409" t="s">
        <v>1851</v>
      </c>
    </row>
    <row r="84" spans="1:1" ht="40">
      <c r="A84" s="410" t="s">
        <v>1852</v>
      </c>
    </row>
    <row r="85" spans="1:1" ht="66">
      <c r="A85" s="357" t="s">
        <v>1796</v>
      </c>
    </row>
    <row r="86" spans="1:1" ht="32">
      <c r="A86" s="364" t="s">
        <v>1627</v>
      </c>
    </row>
    <row r="87" spans="1:1" ht="16">
      <c r="A87" s="363" t="s">
        <v>1797</v>
      </c>
    </row>
    <row r="88" spans="1:1" ht="16">
      <c r="A88" s="363" t="s">
        <v>1798</v>
      </c>
    </row>
    <row r="89" spans="1:1" ht="16">
      <c r="A89" s="363" t="s">
        <v>1628</v>
      </c>
    </row>
    <row r="90" spans="1:1" ht="16">
      <c r="A90" s="363" t="s">
        <v>1629</v>
      </c>
    </row>
    <row r="91" spans="1:1" ht="16">
      <c r="A91" s="363" t="s">
        <v>1630</v>
      </c>
    </row>
    <row r="92" spans="1:1" ht="32">
      <c r="A92" s="364" t="s">
        <v>1631</v>
      </c>
    </row>
    <row r="94" spans="1:1" ht="16">
      <c r="A94" s="363" t="s">
        <v>1853</v>
      </c>
    </row>
    <row r="96" spans="1:1" ht="16">
      <c r="A96" s="363" t="s">
        <v>1854</v>
      </c>
    </row>
    <row r="98" spans="1:1" ht="16">
      <c r="A98" s="363" t="s">
        <v>1855</v>
      </c>
    </row>
    <row r="100" spans="1:1" ht="16">
      <c r="A100" s="363" t="s">
        <v>1856</v>
      </c>
    </row>
    <row r="102" spans="1:1" ht="16">
      <c r="A102" s="363" t="s">
        <v>1857</v>
      </c>
    </row>
    <row r="104" spans="1:1" ht="16">
      <c r="A104" s="363" t="s">
        <v>1858</v>
      </c>
    </row>
    <row r="106" spans="1:1" ht="32">
      <c r="A106" s="364" t="s">
        <v>1638</v>
      </c>
    </row>
    <row r="108" spans="1:1" ht="16">
      <c r="A108" s="363" t="s">
        <v>1639</v>
      </c>
    </row>
    <row r="110" spans="1:1" ht="16">
      <c r="A110" s="363" t="s">
        <v>1640</v>
      </c>
    </row>
    <row r="112" spans="1:1" ht="32">
      <c r="A112" s="364" t="s">
        <v>1736</v>
      </c>
    </row>
    <row r="113" spans="1:1" ht="48">
      <c r="A113" s="364" t="s">
        <v>1641</v>
      </c>
    </row>
    <row r="114" spans="1:1" ht="16">
      <c r="A114" s="362" t="s">
        <v>1799</v>
      </c>
    </row>
    <row r="115" spans="1:1" ht="16">
      <c r="A115" s="362" t="s">
        <v>1800</v>
      </c>
    </row>
    <row r="116" spans="1:1" ht="16">
      <c r="A116" s="362" t="s">
        <v>1801</v>
      </c>
    </row>
    <row r="117" spans="1:1" ht="16">
      <c r="A117" s="362" t="s">
        <v>1802</v>
      </c>
    </row>
    <row r="118" spans="1:1" ht="32">
      <c r="A118" s="359" t="s">
        <v>1580</v>
      </c>
    </row>
    <row r="119" spans="1:1" ht="32">
      <c r="A119" s="364" t="s">
        <v>1642</v>
      </c>
    </row>
    <row r="120" spans="1:1" ht="16">
      <c r="A120" s="364" t="s">
        <v>1643</v>
      </c>
    </row>
    <row r="121" spans="1:1" ht="32">
      <c r="A121" s="364" t="s">
        <v>1803</v>
      </c>
    </row>
    <row r="122" spans="1:1" ht="32">
      <c r="A122" s="364" t="s">
        <v>1644</v>
      </c>
    </row>
    <row r="123" spans="1:1" ht="16">
      <c r="A123" s="363" t="s">
        <v>1645</v>
      </c>
    </row>
    <row r="124" spans="1:1" ht="16">
      <c r="A124" s="363" t="s">
        <v>1646</v>
      </c>
    </row>
    <row r="125" spans="1:1" ht="16">
      <c r="A125" s="363" t="s">
        <v>1647</v>
      </c>
    </row>
    <row r="126" spans="1:1" ht="16">
      <c r="A126" s="363" t="s">
        <v>1648</v>
      </c>
    </row>
    <row r="127" spans="1:1" ht="16">
      <c r="A127" s="364" t="s">
        <v>1649</v>
      </c>
    </row>
    <row r="128" spans="1:1">
      <c r="A128" s="411"/>
    </row>
    <row r="129" spans="1:1" ht="40">
      <c r="A129" s="360" t="s">
        <v>1859</v>
      </c>
    </row>
    <row r="130" spans="1:1" ht="16">
      <c r="A130" s="365" t="s">
        <v>1581</v>
      </c>
    </row>
    <row r="131" spans="1:1" ht="32">
      <c r="A131" s="357" t="s">
        <v>1804</v>
      </c>
    </row>
    <row r="132" spans="1:1" ht="16">
      <c r="A132" s="363" t="s">
        <v>1805</v>
      </c>
    </row>
    <row r="133" spans="1:1" ht="16">
      <c r="A133" s="363" t="s">
        <v>1806</v>
      </c>
    </row>
    <row r="134" spans="1:1" ht="16">
      <c r="A134" s="363" t="s">
        <v>1807</v>
      </c>
    </row>
    <row r="135" spans="1:1" ht="32">
      <c r="A135" s="366" t="s">
        <v>1808</v>
      </c>
    </row>
    <row r="136" spans="1:1" ht="48">
      <c r="A136" s="366" t="s">
        <v>1650</v>
      </c>
    </row>
    <row r="137" spans="1:1" ht="48">
      <c r="A137" s="366" t="s">
        <v>1651</v>
      </c>
    </row>
    <row r="138" spans="1:1" ht="48">
      <c r="A138" s="357" t="s">
        <v>1652</v>
      </c>
    </row>
    <row r="139" spans="1:1" ht="64">
      <c r="A139" s="366" t="s">
        <v>1653</v>
      </c>
    </row>
    <row r="140" spans="1:1" ht="48">
      <c r="A140" s="366" t="s">
        <v>1582</v>
      </c>
    </row>
    <row r="141" spans="1:1" ht="64">
      <c r="A141" s="366" t="s">
        <v>1654</v>
      </c>
    </row>
    <row r="142" spans="1:1" ht="16">
      <c r="A142" s="357" t="s">
        <v>1809</v>
      </c>
    </row>
    <row r="143" spans="1:1" ht="16">
      <c r="A143" s="364" t="s">
        <v>1655</v>
      </c>
    </row>
    <row r="144" spans="1:1" ht="16">
      <c r="A144" s="358" t="s">
        <v>1583</v>
      </c>
    </row>
    <row r="145" spans="1:1" ht="32">
      <c r="A145" s="364" t="s">
        <v>1656</v>
      </c>
    </row>
    <row r="146" spans="1:1" ht="16">
      <c r="A146" s="363" t="s">
        <v>1797</v>
      </c>
    </row>
    <row r="147" spans="1:1" ht="32">
      <c r="A147" s="363" t="s">
        <v>1810</v>
      </c>
    </row>
    <row r="148" spans="1:1" ht="16">
      <c r="A148" s="363" t="s">
        <v>1628</v>
      </c>
    </row>
    <row r="149" spans="1:1" ht="16">
      <c r="A149" s="363" t="s">
        <v>1629</v>
      </c>
    </row>
    <row r="150" spans="1:1" ht="16">
      <c r="A150" s="363" t="s">
        <v>1630</v>
      </c>
    </row>
    <row r="151" spans="1:1" ht="32">
      <c r="A151" s="364" t="s">
        <v>1657</v>
      </c>
    </row>
    <row r="152" spans="1:1" ht="16">
      <c r="A152" s="363" t="s">
        <v>1632</v>
      </c>
    </row>
    <row r="153" spans="1:1" ht="16">
      <c r="A153" s="363" t="s">
        <v>1633</v>
      </c>
    </row>
    <row r="154" spans="1:1" ht="16">
      <c r="A154" s="363" t="s">
        <v>1634</v>
      </c>
    </row>
    <row r="155" spans="1:1" ht="16">
      <c r="A155" s="363" t="s">
        <v>1635</v>
      </c>
    </row>
    <row r="156" spans="1:1" ht="16">
      <c r="A156" s="363" t="s">
        <v>1636</v>
      </c>
    </row>
    <row r="157" spans="1:1" ht="16">
      <c r="A157" s="363" t="s">
        <v>1637</v>
      </c>
    </row>
    <row r="158" spans="1:1" ht="32">
      <c r="A158" s="364" t="s">
        <v>1658</v>
      </c>
    </row>
    <row r="159" spans="1:1" ht="16">
      <c r="A159" s="363" t="s">
        <v>1639</v>
      </c>
    </row>
    <row r="160" spans="1:1" ht="16">
      <c r="A160" s="363" t="s">
        <v>1640</v>
      </c>
    </row>
    <row r="161" spans="1:1" ht="16">
      <c r="A161" s="358" t="s">
        <v>1584</v>
      </c>
    </row>
    <row r="162" spans="1:1" ht="48">
      <c r="A162" s="364" t="s">
        <v>1659</v>
      </c>
    </row>
    <row r="163" spans="1:1" ht="16">
      <c r="A163" s="363" t="s">
        <v>1811</v>
      </c>
    </row>
    <row r="164" spans="1:1" ht="16">
      <c r="A164" s="363" t="s">
        <v>1812</v>
      </c>
    </row>
    <row r="165" spans="1:1" ht="16">
      <c r="A165" s="363" t="s">
        <v>1813</v>
      </c>
    </row>
    <row r="166" spans="1:1" ht="16">
      <c r="A166" s="363" t="s">
        <v>1814</v>
      </c>
    </row>
    <row r="167" spans="1:1" ht="32">
      <c r="A167" s="359" t="s">
        <v>1815</v>
      </c>
    </row>
    <row r="168" spans="1:1" ht="48">
      <c r="A168" s="364" t="s">
        <v>1816</v>
      </c>
    </row>
    <row r="169" spans="1:1" ht="32">
      <c r="A169" s="364" t="s">
        <v>1660</v>
      </c>
    </row>
    <row r="170" spans="1:1" ht="16">
      <c r="A170" s="358" t="s">
        <v>1585</v>
      </c>
    </row>
    <row r="171" spans="1:1" ht="48">
      <c r="A171" s="364" t="s">
        <v>1661</v>
      </c>
    </row>
    <row r="172" spans="1:1" ht="16">
      <c r="A172" s="363" t="s">
        <v>1811</v>
      </c>
    </row>
    <row r="173" spans="1:1" ht="16">
      <c r="A173" s="363" t="s">
        <v>1812</v>
      </c>
    </row>
    <row r="174" spans="1:1" ht="16">
      <c r="A174" s="363" t="s">
        <v>1813</v>
      </c>
    </row>
    <row r="175" spans="1:1" ht="16">
      <c r="A175" s="363" t="s">
        <v>1814</v>
      </c>
    </row>
    <row r="176" spans="1:1" ht="32">
      <c r="A176" s="359" t="s">
        <v>1815</v>
      </c>
    </row>
    <row r="177" spans="1:1" ht="48">
      <c r="A177" s="364" t="s">
        <v>1817</v>
      </c>
    </row>
    <row r="178" spans="1:1" ht="32">
      <c r="A178" s="364" t="s">
        <v>1662</v>
      </c>
    </row>
    <row r="179" spans="1:1" ht="16">
      <c r="A179" s="358" t="s">
        <v>1586</v>
      </c>
    </row>
    <row r="180" spans="1:1" ht="64">
      <c r="A180" s="364" t="s">
        <v>1663</v>
      </c>
    </row>
    <row r="181" spans="1:1" ht="16">
      <c r="A181" s="363" t="s">
        <v>1811</v>
      </c>
    </row>
    <row r="182" spans="1:1" ht="16">
      <c r="A182" s="363" t="s">
        <v>1812</v>
      </c>
    </row>
    <row r="183" spans="1:1" ht="16">
      <c r="A183" s="363" t="s">
        <v>1813</v>
      </c>
    </row>
    <row r="184" spans="1:1" ht="16">
      <c r="A184" s="363" t="s">
        <v>1814</v>
      </c>
    </row>
    <row r="185" spans="1:1" ht="32">
      <c r="A185" s="359" t="s">
        <v>1815</v>
      </c>
    </row>
    <row r="186" spans="1:1" ht="64">
      <c r="A186" s="364" t="s">
        <v>1818</v>
      </c>
    </row>
    <row r="187" spans="1:1" ht="32">
      <c r="A187" s="364" t="s">
        <v>1664</v>
      </c>
    </row>
    <row r="188" spans="1:1" ht="80">
      <c r="A188" s="364" t="s">
        <v>1665</v>
      </c>
    </row>
    <row r="189" spans="1:1" ht="32">
      <c r="A189" s="364" t="s">
        <v>1666</v>
      </c>
    </row>
    <row r="190" spans="1:1" ht="16">
      <c r="A190" s="363" t="s">
        <v>1667</v>
      </c>
    </row>
    <row r="191" spans="1:1" ht="16">
      <c r="A191" s="363" t="s">
        <v>1668</v>
      </c>
    </row>
    <row r="192" spans="1:1" ht="48">
      <c r="A192" s="364" t="s">
        <v>1819</v>
      </c>
    </row>
    <row r="193" spans="1:1" ht="48">
      <c r="A193" s="365" t="s">
        <v>1820</v>
      </c>
    </row>
    <row r="194" spans="1:1" ht="16">
      <c r="A194" s="365" t="s">
        <v>1587</v>
      </c>
    </row>
    <row r="195" spans="1:1" ht="32">
      <c r="A195" s="357" t="s">
        <v>1821</v>
      </c>
    </row>
    <row r="196" spans="1:1" ht="32">
      <c r="A196" s="364" t="s">
        <v>1822</v>
      </c>
    </row>
    <row r="197" spans="1:1" ht="32">
      <c r="A197" s="357" t="s">
        <v>1823</v>
      </c>
    </row>
    <row r="198" spans="1:1" ht="16">
      <c r="A198" s="363" t="s">
        <v>1669</v>
      </c>
    </row>
    <row r="199" spans="1:1" ht="16">
      <c r="A199" s="363" t="s">
        <v>1670</v>
      </c>
    </row>
    <row r="200" spans="1:1" ht="16">
      <c r="A200" s="363" t="s">
        <v>1671</v>
      </c>
    </row>
    <row r="201" spans="1:1" ht="16">
      <c r="A201" s="363" t="s">
        <v>1672</v>
      </c>
    </row>
    <row r="202" spans="1:1" ht="16">
      <c r="A202" s="363" t="s">
        <v>1673</v>
      </c>
    </row>
    <row r="203" spans="1:1" ht="16">
      <c r="A203" s="363" t="s">
        <v>1674</v>
      </c>
    </row>
    <row r="204" spans="1:1" ht="16">
      <c r="A204" s="363" t="s">
        <v>1675</v>
      </c>
    </row>
    <row r="205" spans="1:1" ht="16">
      <c r="A205" s="363" t="s">
        <v>1676</v>
      </c>
    </row>
    <row r="206" spans="1:1" ht="16">
      <c r="A206" s="363" t="s">
        <v>1677</v>
      </c>
    </row>
    <row r="207" spans="1:1" ht="16">
      <c r="A207" s="363" t="s">
        <v>1678</v>
      </c>
    </row>
    <row r="208" spans="1:1" ht="16">
      <c r="A208" s="363" t="s">
        <v>1679</v>
      </c>
    </row>
    <row r="209" spans="1:1" ht="16">
      <c r="A209" s="363" t="s">
        <v>1680</v>
      </c>
    </row>
    <row r="210" spans="1:1" ht="16">
      <c r="A210" s="363" t="s">
        <v>1681</v>
      </c>
    </row>
    <row r="211" spans="1:1" ht="16">
      <c r="A211" s="363" t="s">
        <v>1824</v>
      </c>
    </row>
    <row r="212" spans="1:1" ht="16">
      <c r="A212" s="363" t="s">
        <v>1682</v>
      </c>
    </row>
    <row r="213" spans="1:1" ht="16">
      <c r="A213" s="363" t="s">
        <v>1825</v>
      </c>
    </row>
    <row r="214" spans="1:1" ht="16">
      <c r="A214" s="363" t="s">
        <v>1683</v>
      </c>
    </row>
    <row r="215" spans="1:1" ht="16">
      <c r="A215" s="363" t="s">
        <v>1684</v>
      </c>
    </row>
    <row r="216" spans="1:1" ht="16">
      <c r="A216" s="363" t="s">
        <v>1685</v>
      </c>
    </row>
    <row r="217" spans="1:1" ht="16">
      <c r="A217" s="363" t="s">
        <v>1686</v>
      </c>
    </row>
    <row r="218" spans="1:1" ht="16">
      <c r="A218" s="363" t="s">
        <v>1687</v>
      </c>
    </row>
    <row r="219" spans="1:1" ht="16">
      <c r="A219" s="363" t="s">
        <v>1688</v>
      </c>
    </row>
    <row r="220" spans="1:1" ht="16">
      <c r="A220" s="363" t="s">
        <v>1689</v>
      </c>
    </row>
    <row r="221" spans="1:1" ht="16">
      <c r="A221" s="363" t="s">
        <v>1690</v>
      </c>
    </row>
    <row r="222" spans="1:1" ht="16">
      <c r="A222" s="363" t="s">
        <v>1691</v>
      </c>
    </row>
    <row r="223" spans="1:1" ht="16">
      <c r="A223" s="363" t="s">
        <v>1826</v>
      </c>
    </row>
    <row r="224" spans="1:1" ht="16">
      <c r="A224" s="363" t="s">
        <v>1692</v>
      </c>
    </row>
    <row r="225" spans="1:1" ht="16">
      <c r="A225" s="363" t="s">
        <v>1693</v>
      </c>
    </row>
    <row r="226" spans="1:1" ht="16">
      <c r="A226" s="363" t="s">
        <v>1694</v>
      </c>
    </row>
    <row r="227" spans="1:1" ht="16">
      <c r="A227" s="363" t="s">
        <v>1827</v>
      </c>
    </row>
    <row r="228" spans="1:1" ht="16">
      <c r="A228" s="363" t="s">
        <v>1695</v>
      </c>
    </row>
    <row r="229" spans="1:1" ht="16">
      <c r="A229" s="363" t="s">
        <v>1696</v>
      </c>
    </row>
    <row r="230" spans="1:1" ht="16">
      <c r="A230" s="363" t="s">
        <v>1697</v>
      </c>
    </row>
    <row r="231" spans="1:1" ht="16">
      <c r="A231" s="363" t="s">
        <v>1698</v>
      </c>
    </row>
    <row r="232" spans="1:1" ht="64">
      <c r="A232" s="364" t="s">
        <v>1699</v>
      </c>
    </row>
    <row r="233" spans="1:1" ht="16">
      <c r="A233" s="363" t="s">
        <v>1700</v>
      </c>
    </row>
    <row r="234" spans="1:1" ht="16">
      <c r="A234" s="363" t="s">
        <v>1701</v>
      </c>
    </row>
    <row r="235" spans="1:1" ht="16">
      <c r="A235" s="363" t="s">
        <v>1702</v>
      </c>
    </row>
    <row r="236" spans="1:1" ht="48">
      <c r="A236" s="364" t="s">
        <v>1703</v>
      </c>
    </row>
    <row r="237" spans="1:1" ht="32">
      <c r="A237" s="363" t="s">
        <v>1828</v>
      </c>
    </row>
    <row r="238" spans="1:1" ht="64">
      <c r="A238" s="363" t="s">
        <v>1704</v>
      </c>
    </row>
    <row r="239" spans="1:1" ht="48">
      <c r="A239" s="367" t="s">
        <v>1705</v>
      </c>
    </row>
    <row r="240" spans="1:1" ht="32">
      <c r="A240" s="363" t="s">
        <v>1706</v>
      </c>
    </row>
    <row r="241" spans="1:1" ht="64">
      <c r="A241" s="364" t="s">
        <v>1707</v>
      </c>
    </row>
    <row r="242" spans="1:1" ht="32">
      <c r="A242" s="364" t="s">
        <v>1708</v>
      </c>
    </row>
    <row r="243" spans="1:1" ht="16">
      <c r="A243" s="363" t="s">
        <v>1709</v>
      </c>
    </row>
    <row r="244" spans="1:1" ht="32">
      <c r="A244" s="363" t="s">
        <v>1710</v>
      </c>
    </row>
    <row r="245" spans="1:1" ht="16">
      <c r="A245" s="363" t="s">
        <v>1711</v>
      </c>
    </row>
    <row r="246" spans="1:1" ht="16">
      <c r="A246" s="364" t="s">
        <v>1712</v>
      </c>
    </row>
    <row r="247" spans="1:1">
      <c r="A247" s="411"/>
    </row>
    <row r="248" spans="1:1" ht="40">
      <c r="A248" s="360" t="s">
        <v>1860</v>
      </c>
    </row>
    <row r="249" spans="1:1" ht="80">
      <c r="A249" s="357" t="s">
        <v>1588</v>
      </c>
    </row>
    <row r="250" spans="1:1" ht="32">
      <c r="A250" s="359" t="s">
        <v>1829</v>
      </c>
    </row>
    <row r="251" spans="1:1" ht="32">
      <c r="A251" s="357" t="s">
        <v>1589</v>
      </c>
    </row>
    <row r="252" spans="1:1" ht="32">
      <c r="A252" s="364" t="s">
        <v>1713</v>
      </c>
    </row>
    <row r="253" spans="1:1" ht="32">
      <c r="A253" s="364" t="s">
        <v>1714</v>
      </c>
    </row>
    <row r="254" spans="1:1" ht="16">
      <c r="A254" s="364" t="s">
        <v>1715</v>
      </c>
    </row>
    <row r="255" spans="1:1" ht="48">
      <c r="A255" s="364" t="s">
        <v>1716</v>
      </c>
    </row>
    <row r="256" spans="1:1">
      <c r="A256" s="411"/>
    </row>
    <row r="257" spans="1:1" ht="40">
      <c r="A257" s="360" t="s">
        <v>1861</v>
      </c>
    </row>
    <row r="258" spans="1:1">
      <c r="A258" s="357"/>
    </row>
    <row r="259" spans="1:1" ht="80">
      <c r="A259" s="366" t="s">
        <v>1830</v>
      </c>
    </row>
    <row r="260" spans="1:1" ht="32">
      <c r="A260" s="364" t="s">
        <v>1717</v>
      </c>
    </row>
    <row r="261" spans="1:1" ht="16">
      <c r="A261" s="364" t="s">
        <v>1831</v>
      </c>
    </row>
    <row r="262" spans="1:1" ht="32">
      <c r="A262" s="364" t="s">
        <v>1832</v>
      </c>
    </row>
    <row r="263" spans="1:1" ht="16">
      <c r="A263" s="363" t="s">
        <v>1811</v>
      </c>
    </row>
    <row r="264" spans="1:1" ht="16">
      <c r="A264" s="363" t="s">
        <v>1812</v>
      </c>
    </row>
    <row r="265" spans="1:1" ht="16">
      <c r="A265" s="366" t="s">
        <v>1833</v>
      </c>
    </row>
    <row r="266" spans="1:1" ht="16">
      <c r="A266" s="364" t="s">
        <v>1718</v>
      </c>
    </row>
    <row r="267" spans="1:1" ht="64">
      <c r="A267" s="363" t="s">
        <v>1834</v>
      </c>
    </row>
    <row r="268" spans="1:1" ht="64">
      <c r="A268" s="363" t="s">
        <v>1835</v>
      </c>
    </row>
    <row r="269" spans="1:1" ht="80">
      <c r="A269" s="363" t="s">
        <v>1836</v>
      </c>
    </row>
    <row r="270" spans="1:1" ht="16">
      <c r="A270" s="364" t="s">
        <v>1719</v>
      </c>
    </row>
    <row r="271" spans="1:1">
      <c r="A271" s="357"/>
    </row>
    <row r="272" spans="1:1" ht="16">
      <c r="A272" s="364" t="s">
        <v>1720</v>
      </c>
    </row>
    <row r="273" spans="1:1" ht="16">
      <c r="A273" s="364" t="s">
        <v>1721</v>
      </c>
    </row>
    <row r="274" spans="1:1" ht="32">
      <c r="A274" s="364" t="s">
        <v>1722</v>
      </c>
    </row>
    <row r="275" spans="1:1" ht="32">
      <c r="A275" s="364" t="s">
        <v>1723</v>
      </c>
    </row>
    <row r="276" spans="1:1" ht="32">
      <c r="A276" s="364" t="s">
        <v>1837</v>
      </c>
    </row>
    <row r="277" spans="1:1" ht="48">
      <c r="A277" s="364" t="s">
        <v>1724</v>
      </c>
    </row>
    <row r="278" spans="1:1">
      <c r="A278" s="411"/>
    </row>
    <row r="279" spans="1:1" ht="40">
      <c r="A279" s="360" t="s">
        <v>1862</v>
      </c>
    </row>
    <row r="280" spans="1:1" ht="16">
      <c r="A280" s="357" t="s">
        <v>1725</v>
      </c>
    </row>
    <row r="281" spans="1:1" ht="16">
      <c r="A281" s="368" t="s">
        <v>1726</v>
      </c>
    </row>
    <row r="282" spans="1:1" ht="16">
      <c r="A282" s="368" t="s">
        <v>1727</v>
      </c>
    </row>
    <row r="283" spans="1:1" ht="16">
      <c r="A283" s="368" t="s">
        <v>1728</v>
      </c>
    </row>
    <row r="284" spans="1:1" ht="16">
      <c r="A284" s="368" t="s">
        <v>1729</v>
      </c>
    </row>
    <row r="285" spans="1:1" ht="16">
      <c r="A285" s="357" t="s">
        <v>1590</v>
      </c>
    </row>
    <row r="286" spans="1:1">
      <c r="A286" s="357"/>
    </row>
    <row r="287" spans="1:1" ht="64">
      <c r="A287" s="363" t="s">
        <v>1838</v>
      </c>
    </row>
    <row r="288" spans="1:1" ht="16">
      <c r="A288" s="363" t="s">
        <v>1839</v>
      </c>
    </row>
    <row r="289" spans="1:1" ht="16">
      <c r="A289" s="363" t="s">
        <v>1840</v>
      </c>
    </row>
    <row r="290" spans="1:1" ht="16">
      <c r="A290" s="363" t="s">
        <v>1841</v>
      </c>
    </row>
    <row r="291" spans="1:1" ht="16">
      <c r="A291" s="362" t="s">
        <v>1842</v>
      </c>
    </row>
    <row r="292" spans="1:1" ht="16">
      <c r="A292" s="363" t="s">
        <v>1843</v>
      </c>
    </row>
    <row r="293" spans="1:1" ht="32">
      <c r="A293" s="366" t="s">
        <v>1591</v>
      </c>
    </row>
    <row r="294" spans="1:1">
      <c r="A294" s="412"/>
    </row>
    <row r="295" spans="1:1" ht="40">
      <c r="A295" s="360" t="s">
        <v>1863</v>
      </c>
    </row>
    <row r="296" spans="1:1" ht="16">
      <c r="A296" s="364" t="s">
        <v>1592</v>
      </c>
    </row>
    <row r="297" spans="1:1" ht="64">
      <c r="A297" s="369" t="s">
        <v>1730</v>
      </c>
    </row>
    <row r="298" spans="1:1" ht="16">
      <c r="A298" s="357" t="s">
        <v>1593</v>
      </c>
    </row>
    <row r="299" spans="1:1" ht="32">
      <c r="A299" s="364" t="s">
        <v>1731</v>
      </c>
    </row>
    <row r="300" spans="1:1" ht="32">
      <c r="A300" s="364" t="s">
        <v>1732</v>
      </c>
    </row>
    <row r="301" spans="1:1" ht="16">
      <c r="A301" s="363" t="s">
        <v>1811</v>
      </c>
    </row>
    <row r="302" spans="1:1" ht="16">
      <c r="A302" s="363" t="s">
        <v>1812</v>
      </c>
    </row>
    <row r="303" spans="1:1" ht="16">
      <c r="A303" s="363" t="s">
        <v>1813</v>
      </c>
    </row>
    <row r="304" spans="1:1" ht="16">
      <c r="A304" s="363" t="s">
        <v>1814</v>
      </c>
    </row>
    <row r="305" spans="1:1" ht="32">
      <c r="A305" s="364" t="s">
        <v>1844</v>
      </c>
    </row>
    <row r="306" spans="1:1" ht="32">
      <c r="A306" s="364" t="s">
        <v>1845</v>
      </c>
    </row>
    <row r="307" spans="1:1">
      <c r="A307" s="411"/>
    </row>
    <row r="308" spans="1:1" ht="60">
      <c r="A308" s="360" t="s">
        <v>1864</v>
      </c>
    </row>
    <row r="309" spans="1:1" ht="48">
      <c r="A309" s="365" t="s">
        <v>1733</v>
      </c>
    </row>
    <row r="310" spans="1:1" ht="32">
      <c r="A310" s="364" t="s">
        <v>1734</v>
      </c>
    </row>
    <row r="311" spans="1:1" ht="32">
      <c r="A311" s="359" t="s">
        <v>1594</v>
      </c>
    </row>
    <row r="312" spans="1:1" ht="32">
      <c r="A312" s="357" t="s">
        <v>1595</v>
      </c>
    </row>
    <row r="313" spans="1:1" ht="32">
      <c r="A313" s="357" t="s">
        <v>1596</v>
      </c>
    </row>
    <row r="314" spans="1:1" ht="32">
      <c r="A314" s="357" t="s">
        <v>1735</v>
      </c>
    </row>
    <row r="315" spans="1:1" ht="48">
      <c r="A315" s="359" t="s">
        <v>1597</v>
      </c>
    </row>
    <row r="316" spans="1:1">
      <c r="A316" s="413"/>
    </row>
    <row r="317" spans="1:1" ht="20">
      <c r="A317" s="360" t="s">
        <v>1774</v>
      </c>
    </row>
    <row r="318" spans="1:1" ht="40">
      <c r="A318" s="360" t="s">
        <v>1846</v>
      </c>
    </row>
    <row r="319" spans="1:1" ht="48">
      <c r="A319" s="357" t="s">
        <v>1847</v>
      </c>
    </row>
    <row r="320" spans="1:1" ht="32">
      <c r="A320" s="12" t="s">
        <v>1868</v>
      </c>
    </row>
    <row r="321" spans="1:1">
      <c r="A321" s="403"/>
    </row>
    <row r="322" spans="1:1">
      <c r="A322" s="403"/>
    </row>
  </sheetData>
  <hyperlinks>
    <hyperlink ref="A13" r:id="rId1" display="mailto:APR@hcd.ca.gov" xr:uid="{2603F162-45CF-45B2-8988-B17A3B4C1773}"/>
    <hyperlink ref="A118" r:id="rId2" display="http://www.hcd.ca.gov/grants-funding/income-limits/state-and-federal-income-limits.shtml" xr:uid="{9F9EE035-A1D6-4A7F-BF28-541C68E8C32B}"/>
    <hyperlink ref="A167" r:id="rId3" display="http://www.hcd.ca.gov/grants-funding/income-limits/state-and-federal-income-limits.shtml" xr:uid="{085ABD2D-F00F-42BF-8692-830AEA6787D3}"/>
    <hyperlink ref="A176" r:id="rId4" display="http://www.hcd.ca.gov/grants-funding/income-limits/state-and-federal-income-limits.shtml" xr:uid="{2C6AF131-B769-42A2-A756-53482344EE0D}"/>
    <hyperlink ref="A185" r:id="rId5" display="http://www.hcd.ca.gov/grants-funding/income-limits/state-and-federal-income-limits.shtml" xr:uid="{80595589-0831-445A-81E2-248C9F4C0FCF}"/>
    <hyperlink ref="A250" r:id="rId6" display="mailto:APR@hcd.ca.gov" xr:uid="{AEEC330B-4FDD-478A-928F-B9326366B153}"/>
    <hyperlink ref="A311" r:id="rId7" display="mailto:APR@hcd.ca.gov" xr:uid="{55A90B54-A355-444B-B859-51E7F6A44736}"/>
    <hyperlink ref="A315" r:id="rId8" tooltip="opens in a new window" display="http://www.hcd.ca.gov/community-development/building-blocks/site-inventory-analysis/adequate-sites-alternatives/docs/adequate_site082412.docx" xr:uid="{1BD86622-C0D5-47AF-94E4-44B2F28E2639}"/>
    <hyperlink ref="A17" location="Instructions!A30" display="DEFINITIONS" xr:uid="{66D121BE-B393-4EEB-BD9A-C431C22F24F2}"/>
    <hyperlink ref="A16" location="Instructions!A5" display="INTRODUCTION" xr:uid="{0D4579EB-57AF-4327-9F33-E4DF52BF646B}"/>
    <hyperlink ref="A18" location="Instructions!A61" display="FORM INSTRUCTIONS" xr:uid="{68145DA9-54E3-4202-8EEA-DC8DB8BB9E24}"/>
    <hyperlink ref="A19" location="Instructions!A61" display="GENERAL INFORMATION" xr:uid="{8B8DC7CC-F63D-4F59-ABAD-3BD8B1CC136D}"/>
    <hyperlink ref="A20" location="Instructions!A71" display="START HERE" xr:uid="{0835C0E5-6B0D-423D-8B27-E66B29BB32C6}"/>
    <hyperlink ref="A21" location="Instructions!A84" display="TABLE A Housing Development Applications Submitted" xr:uid="{56CCF6E9-29B2-4199-9EF1-EB0A9CB63B9F}"/>
    <hyperlink ref="A22" location="Instructions!A129" display="TABLE A2 Annual Building Activity Report Summary - New Construction, Entitled,     Permits and Completed Units" xr:uid="{7D06EC44-3C1D-40F9-92ED-C0BB5120D99F}"/>
    <hyperlink ref="A23" location="Instructions!A248" display="TABLE B Regional Housing Needs Allocation Progress – Permitted Units Issued By Affordability" xr:uid="{C72AFFE5-5FFB-4C88-8805-C57A6A438796}"/>
    <hyperlink ref="A24" location="Instructions!A257" display="TABLE C Sites Identified or Rezoned to Accommodate Shortfall Housing Need" xr:uid="{73FD6A0C-4F9F-4E5E-9206-E6E52ABA4E54}"/>
    <hyperlink ref="A25" location="Instructions!A278" display="TABLE D Program Implementation Status pursuant to Government Code section 65583" xr:uid="{547FE80E-F957-4AB6-989A-57F509F7A3F9}"/>
    <hyperlink ref="A26" location="Instructions!A295" display="TABLE E Commercial Development Bonus Approved pursuant to Government Code section 65915.7" xr:uid="{40301E4E-0DFA-4C93-8A3C-BAC5654E0203}"/>
    <hyperlink ref="A27" location="Instructions!A308" display="TABLE F Units Rehabilitated, Preserved and Acquired for Alternative Adequate Sites pursuant to Government Code section 65583.1, subdivision (c)(2)" xr:uid="{F657D177-F53B-4A8A-8E54-E29724EA4371}"/>
    <hyperlink ref="A28" location="Instructions!A317" display="TABLE G Locally Owned Lands Included in the Housing Element Sites Inventory that have been sold, leased, or otherwise disposed of, pursuant to Government Code section 65400.1" xr:uid="{0A814777-B0EF-4C0D-906B-3C3B56BDE59F}"/>
  </hyperlinks>
  <pageMargins left="0.7" right="0.7" top="0.75" bottom="0.75" header="0.3" footer="0.3"/>
  <pageSetup orientation="portrait"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8">
    <tabColor theme="8"/>
  </sheetPr>
  <dimension ref="A1:B13"/>
  <sheetViews>
    <sheetView topLeftCell="B1" zoomScaleNormal="100" workbookViewId="0">
      <selection activeCell="B2" sqref="B2"/>
    </sheetView>
  </sheetViews>
  <sheetFormatPr baseColWidth="10" defaultColWidth="8.83203125" defaultRowHeight="15"/>
  <cols>
    <col min="1" max="1" width="82.5" customWidth="1"/>
    <col min="2" max="2" width="131.1640625" customWidth="1"/>
  </cols>
  <sheetData>
    <row r="1" spans="1:2" ht="29">
      <c r="A1" s="356" t="s">
        <v>1552</v>
      </c>
    </row>
    <row r="2" spans="1:2" ht="48">
      <c r="A2" s="375" t="s">
        <v>1743</v>
      </c>
      <c r="B2" s="376" t="s">
        <v>1747</v>
      </c>
    </row>
    <row r="3" spans="1:2" ht="64">
      <c r="A3" s="375" t="s">
        <v>1553</v>
      </c>
      <c r="B3" s="377" t="s">
        <v>1748</v>
      </c>
    </row>
    <row r="4" spans="1:2" ht="51" customHeight="1">
      <c r="A4" s="375" t="s">
        <v>1551</v>
      </c>
      <c r="B4" s="377" t="s">
        <v>1767</v>
      </c>
    </row>
    <row r="5" spans="1:2" ht="162.75" customHeight="1">
      <c r="A5" s="375" t="s">
        <v>1744</v>
      </c>
      <c r="B5" s="377" t="s">
        <v>1745</v>
      </c>
    </row>
    <row r="6" spans="1:2" ht="162.75" customHeight="1">
      <c r="A6" s="375" t="s">
        <v>1737</v>
      </c>
      <c r="B6" s="377" t="s">
        <v>1848</v>
      </c>
    </row>
    <row r="7" spans="1:2" ht="95.25" customHeight="1">
      <c r="A7" s="375" t="s">
        <v>1739</v>
      </c>
      <c r="B7" s="376" t="s">
        <v>1758</v>
      </c>
    </row>
    <row r="8" spans="1:2" ht="64">
      <c r="A8" s="375" t="s">
        <v>1740</v>
      </c>
      <c r="B8" s="376" t="s">
        <v>1750</v>
      </c>
    </row>
    <row r="9" spans="1:2" ht="48">
      <c r="A9" s="375" t="s">
        <v>1746</v>
      </c>
      <c r="B9" s="376" t="s">
        <v>1751</v>
      </c>
    </row>
    <row r="10" spans="1:2" ht="57" customHeight="1">
      <c r="A10" s="375" t="s">
        <v>1754</v>
      </c>
      <c r="B10" s="377" t="s">
        <v>1752</v>
      </c>
    </row>
    <row r="11" spans="1:2" ht="80">
      <c r="A11" s="375" t="s">
        <v>1755</v>
      </c>
      <c r="B11" s="376" t="s">
        <v>1756</v>
      </c>
    </row>
    <row r="12" spans="1:2" ht="64">
      <c r="A12" s="375" t="s">
        <v>1757</v>
      </c>
      <c r="B12" s="376" t="s">
        <v>1865</v>
      </c>
    </row>
    <row r="13" spans="1:2" ht="60" customHeight="1">
      <c r="A13" s="414" t="s">
        <v>1867</v>
      </c>
      <c r="B13" s="415" t="s">
        <v>1866</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tint="0.39997558519241921"/>
    <pageSetUpPr fitToPage="1"/>
  </sheetPr>
  <dimension ref="A1:P46"/>
  <sheetViews>
    <sheetView zoomScaleNormal="100" workbookViewId="0">
      <selection activeCell="B7" sqref="B7:C7"/>
    </sheetView>
  </sheetViews>
  <sheetFormatPr baseColWidth="10" defaultColWidth="0" defaultRowHeight="14" zeroHeight="1"/>
  <cols>
    <col min="1" max="1" width="30.5" style="202" customWidth="1"/>
    <col min="2" max="2" width="45.6640625" style="202" customWidth="1"/>
    <col min="3" max="4" width="16" style="202" customWidth="1"/>
    <col min="5" max="5" width="9.6640625" style="202" hidden="1" customWidth="1"/>
    <col min="6" max="6" width="53.5" style="202" customWidth="1"/>
    <col min="7" max="7" width="19.6640625" style="202" customWidth="1"/>
    <col min="8" max="8" width="15.5" style="202" hidden="1" customWidth="1"/>
    <col min="9" max="9" width="13.5" style="202" hidden="1" customWidth="1"/>
    <col min="10" max="10" width="24" style="202" hidden="1" customWidth="1"/>
    <col min="11" max="11" width="8.83203125" style="202" hidden="1" customWidth="1"/>
    <col min="12" max="12" width="19.5" style="202" hidden="1" customWidth="1"/>
    <col min="13" max="13" width="28" style="202" hidden="1" customWidth="1"/>
    <col min="14" max="14" width="8.83203125" style="202" hidden="1" customWidth="1"/>
    <col min="15" max="15" width="19.5" style="202" hidden="1" customWidth="1"/>
    <col min="16" max="16" width="28" style="202" hidden="1" customWidth="1"/>
    <col min="17" max="16384" width="8.83203125" style="202" hidden="1"/>
  </cols>
  <sheetData>
    <row r="1" spans="1:13" ht="21.5" customHeight="1" thickBot="1">
      <c r="A1" s="498" t="s">
        <v>125</v>
      </c>
      <c r="B1" s="499"/>
      <c r="C1" s="499"/>
      <c r="D1" s="499"/>
      <c r="E1" s="499"/>
      <c r="F1" s="499"/>
      <c r="G1" s="500"/>
      <c r="H1" s="285"/>
      <c r="I1" s="285"/>
      <c r="J1" s="285"/>
      <c r="K1" s="285"/>
      <c r="L1" s="285"/>
      <c r="M1" s="285"/>
    </row>
    <row r="2" spans="1:13" ht="21.5" customHeight="1" thickBot="1">
      <c r="A2" s="285"/>
      <c r="B2" s="285"/>
      <c r="C2" s="285"/>
      <c r="D2" s="285"/>
      <c r="E2" s="281"/>
      <c r="F2" s="285"/>
      <c r="G2" s="285"/>
      <c r="H2" s="285"/>
      <c r="I2" s="285"/>
      <c r="J2" s="285"/>
      <c r="K2" s="285"/>
      <c r="L2" s="285"/>
      <c r="M2" s="285"/>
    </row>
    <row r="3" spans="1:13" ht="22.25" customHeight="1">
      <c r="A3" s="501" t="s">
        <v>46</v>
      </c>
      <c r="B3" s="502"/>
      <c r="C3" s="503"/>
      <c r="D3" s="313"/>
      <c r="F3" s="70"/>
    </row>
    <row r="4" spans="1:13" ht="21.5" customHeight="1">
      <c r="A4" s="286" t="s">
        <v>120</v>
      </c>
      <c r="B4" s="496" t="s">
        <v>1231</v>
      </c>
      <c r="C4" s="497"/>
      <c r="D4" s="314"/>
      <c r="E4" s="281" t="s">
        <v>1369</v>
      </c>
      <c r="F4" s="495" t="s">
        <v>1764</v>
      </c>
      <c r="H4" s="70"/>
      <c r="I4" s="70"/>
      <c r="J4" s="70"/>
      <c r="K4" s="70"/>
      <c r="L4" s="70"/>
      <c r="M4" s="287"/>
    </row>
    <row r="5" spans="1:13" ht="21.5" customHeight="1" thickBot="1">
      <c r="A5" s="288" t="s">
        <v>121</v>
      </c>
      <c r="B5" s="496">
        <v>2019</v>
      </c>
      <c r="C5" s="497"/>
      <c r="D5" s="315"/>
      <c r="E5" s="281" t="s">
        <v>1370</v>
      </c>
      <c r="F5" s="495"/>
      <c r="H5" s="289"/>
      <c r="I5" s="289"/>
      <c r="J5" s="289"/>
      <c r="K5" s="289"/>
      <c r="L5" s="289"/>
      <c r="M5" s="287"/>
    </row>
    <row r="6" spans="1:13" ht="21.5" customHeight="1">
      <c r="A6" s="504" t="s">
        <v>119</v>
      </c>
      <c r="B6" s="505"/>
      <c r="C6" s="506"/>
      <c r="D6" s="313"/>
      <c r="E6" s="281"/>
      <c r="F6" s="495"/>
      <c r="H6" s="289"/>
      <c r="I6" s="289"/>
      <c r="J6" s="289"/>
      <c r="K6" s="289"/>
      <c r="L6" s="289"/>
      <c r="M6" s="287"/>
    </row>
    <row r="7" spans="1:13" ht="21.5" customHeight="1">
      <c r="A7" s="290" t="s">
        <v>116</v>
      </c>
      <c r="B7" s="496" t="s">
        <v>1869</v>
      </c>
      <c r="C7" s="497"/>
      <c r="D7" s="315"/>
      <c r="E7" s="281" t="s">
        <v>1371</v>
      </c>
      <c r="F7" s="495"/>
      <c r="H7" s="289"/>
      <c r="I7" s="289"/>
      <c r="J7" s="289"/>
      <c r="K7" s="289"/>
      <c r="L7" s="289"/>
      <c r="M7" s="287"/>
    </row>
    <row r="8" spans="1:13" ht="21.5" customHeight="1">
      <c r="A8" s="286" t="s">
        <v>117</v>
      </c>
      <c r="B8" s="496" t="s">
        <v>1870</v>
      </c>
      <c r="C8" s="497"/>
      <c r="D8" s="315"/>
      <c r="E8" s="281" t="s">
        <v>1372</v>
      </c>
      <c r="H8" s="289"/>
      <c r="I8" s="289"/>
      <c r="J8" s="289"/>
      <c r="K8" s="289"/>
      <c r="L8" s="289"/>
      <c r="M8" s="287"/>
    </row>
    <row r="9" spans="1:13" ht="21.5" customHeight="1">
      <c r="A9" s="286" t="s">
        <v>122</v>
      </c>
      <c r="B9" s="496" t="s">
        <v>1871</v>
      </c>
      <c r="C9" s="497"/>
      <c r="D9" s="315"/>
      <c r="E9" s="281" t="s">
        <v>1373</v>
      </c>
      <c r="H9" s="289"/>
      <c r="I9" s="289"/>
      <c r="J9" s="289"/>
      <c r="K9" s="289"/>
      <c r="L9" s="289"/>
      <c r="M9" s="287"/>
    </row>
    <row r="10" spans="1:13" ht="21.5" customHeight="1">
      <c r="A10" s="286" t="s">
        <v>123</v>
      </c>
      <c r="B10" s="507" t="s">
        <v>1872</v>
      </c>
      <c r="C10" s="497"/>
      <c r="D10" s="315"/>
      <c r="E10" s="281" t="s">
        <v>1374</v>
      </c>
      <c r="H10" s="289"/>
      <c r="I10" s="289"/>
      <c r="J10" s="289"/>
      <c r="K10" s="289"/>
      <c r="L10" s="289"/>
      <c r="M10" s="287"/>
    </row>
    <row r="11" spans="1:13" ht="21.5" customHeight="1" thickBot="1">
      <c r="A11" s="291" t="s">
        <v>124</v>
      </c>
      <c r="B11" s="496">
        <v>9259604471</v>
      </c>
      <c r="C11" s="497"/>
      <c r="D11" s="316"/>
      <c r="E11" s="281" t="s">
        <v>1375</v>
      </c>
      <c r="H11" s="289"/>
      <c r="I11" s="289"/>
      <c r="J11" s="289"/>
      <c r="K11" s="289"/>
      <c r="L11" s="289"/>
      <c r="M11" s="287"/>
    </row>
    <row r="12" spans="1:13" ht="21.5" customHeight="1">
      <c r="A12" s="508" t="s">
        <v>118</v>
      </c>
      <c r="B12" s="509"/>
      <c r="C12" s="510"/>
      <c r="D12" s="317"/>
      <c r="E12" s="281"/>
      <c r="F12" s="351"/>
      <c r="H12" s="289"/>
      <c r="I12" s="289"/>
      <c r="J12" s="289"/>
      <c r="K12" s="289"/>
      <c r="L12" s="289"/>
      <c r="M12" s="287"/>
    </row>
    <row r="13" spans="1:13" ht="21.5" customHeight="1">
      <c r="A13" s="292" t="s">
        <v>2</v>
      </c>
      <c r="B13" s="496" t="s">
        <v>1873</v>
      </c>
      <c r="C13" s="497"/>
      <c r="D13" s="310"/>
      <c r="E13" s="281" t="s">
        <v>1376</v>
      </c>
      <c r="H13" s="293"/>
      <c r="I13" s="293"/>
      <c r="J13" s="293"/>
      <c r="K13" s="293"/>
      <c r="L13" s="293"/>
      <c r="M13" s="287"/>
    </row>
    <row r="14" spans="1:13" ht="21.5" customHeight="1">
      <c r="A14" s="294" t="s">
        <v>114</v>
      </c>
      <c r="B14" s="496" t="s">
        <v>1231</v>
      </c>
      <c r="C14" s="497"/>
      <c r="D14" s="311"/>
      <c r="E14" s="281" t="s">
        <v>1377</v>
      </c>
      <c r="H14" s="289"/>
      <c r="I14" s="289"/>
      <c r="J14" s="289"/>
      <c r="K14" s="289"/>
      <c r="L14" s="289"/>
      <c r="M14" s="287"/>
    </row>
    <row r="15" spans="1:13" ht="21.5" customHeight="1">
      <c r="A15" s="294" t="s">
        <v>115</v>
      </c>
      <c r="B15" s="496">
        <v>94550</v>
      </c>
      <c r="C15" s="497"/>
      <c r="D15" s="312"/>
      <c r="E15" s="281" t="s">
        <v>1378</v>
      </c>
      <c r="H15" s="70"/>
      <c r="I15" s="295"/>
      <c r="J15" s="295"/>
      <c r="K15" s="295"/>
      <c r="L15" s="295"/>
      <c r="M15" s="287"/>
    </row>
    <row r="16" spans="1:13" ht="14.5" customHeight="1">
      <c r="E16" s="296"/>
      <c r="F16" s="297" t="s">
        <v>1778</v>
      </c>
      <c r="G16" s="296"/>
      <c r="H16" s="296"/>
      <c r="I16" s="296"/>
      <c r="J16" s="296"/>
      <c r="K16" s="296"/>
      <c r="L16" s="296"/>
      <c r="M16" s="296"/>
    </row>
    <row r="17" spans="1:13" ht="18" hidden="1">
      <c r="A17" s="298"/>
      <c r="B17" s="298"/>
      <c r="C17" s="298"/>
      <c r="D17" s="298"/>
      <c r="E17" s="299"/>
      <c r="F17" s="299"/>
      <c r="G17" s="299"/>
      <c r="H17" s="299"/>
      <c r="I17" s="299"/>
      <c r="J17" s="299"/>
      <c r="K17" s="299"/>
      <c r="L17" s="299"/>
      <c r="M17" s="299"/>
    </row>
    <row r="18" spans="1:13" ht="46.5" hidden="1" customHeight="1">
      <c r="A18" s="289"/>
      <c r="B18" s="289"/>
      <c r="C18" s="289"/>
      <c r="D18" s="289"/>
      <c r="E18" s="300"/>
      <c r="F18" s="300"/>
      <c r="G18" s="300"/>
      <c r="H18" s="300"/>
      <c r="I18" s="300"/>
      <c r="J18" s="300"/>
      <c r="K18" s="300"/>
      <c r="L18" s="300"/>
      <c r="M18" s="300"/>
    </row>
    <row r="19" spans="1:13" ht="18" hidden="1">
      <c r="A19" s="289"/>
      <c r="B19" s="289"/>
      <c r="C19" s="289"/>
      <c r="D19" s="289"/>
      <c r="E19" s="299"/>
      <c r="F19" s="299"/>
      <c r="G19" s="299"/>
      <c r="H19" s="299"/>
      <c r="I19" s="299"/>
      <c r="J19" s="299"/>
      <c r="K19" s="299"/>
      <c r="L19" s="299"/>
      <c r="M19" s="299"/>
    </row>
    <row r="20" spans="1:13" ht="32.25" hidden="1" customHeight="1">
      <c r="A20" s="289"/>
      <c r="B20" s="301"/>
      <c r="C20" s="289"/>
      <c r="D20" s="289"/>
      <c r="E20" s="59"/>
      <c r="F20" s="59"/>
      <c r="G20" s="59"/>
      <c r="H20" s="59"/>
      <c r="I20" s="59"/>
      <c r="J20" s="59"/>
      <c r="K20" s="59"/>
      <c r="L20" s="59"/>
      <c r="M20" s="59"/>
    </row>
    <row r="21" spans="1:13" ht="18" hidden="1">
      <c r="A21" s="289"/>
      <c r="B21" s="289"/>
      <c r="C21" s="289"/>
      <c r="D21" s="289"/>
      <c r="E21" s="299"/>
      <c r="F21" s="299"/>
      <c r="G21" s="299"/>
      <c r="H21" s="299"/>
      <c r="I21" s="299"/>
      <c r="J21" s="299"/>
      <c r="K21" s="299"/>
      <c r="L21" s="299"/>
      <c r="M21" s="299"/>
    </row>
    <row r="22" spans="1:13" ht="18" hidden="1">
      <c r="A22" s="289"/>
      <c r="B22" s="289"/>
      <c r="C22" s="289"/>
      <c r="D22" s="289"/>
      <c r="E22" s="300"/>
      <c r="F22" s="300"/>
      <c r="G22" s="300"/>
      <c r="H22" s="300"/>
      <c r="I22" s="300"/>
      <c r="J22" s="300"/>
      <c r="K22" s="300"/>
      <c r="L22" s="300"/>
      <c r="M22" s="300"/>
    </row>
    <row r="23" spans="1:13" ht="16" hidden="1">
      <c r="A23" s="302"/>
      <c r="B23" s="302"/>
      <c r="C23" s="303"/>
      <c r="D23" s="303"/>
      <c r="E23" s="299"/>
      <c r="F23" s="299"/>
      <c r="G23" s="299"/>
      <c r="H23" s="299"/>
      <c r="I23" s="299"/>
      <c r="J23" s="299"/>
      <c r="K23" s="299"/>
      <c r="L23" s="299"/>
      <c r="M23" s="299"/>
    </row>
    <row r="24" spans="1:13" ht="16" hidden="1">
      <c r="A24" s="299"/>
      <c r="B24" s="299"/>
      <c r="C24" s="299"/>
      <c r="D24" s="299"/>
      <c r="E24" s="299"/>
      <c r="F24" s="299"/>
      <c r="G24" s="299"/>
      <c r="H24" s="299"/>
      <c r="I24" s="299"/>
      <c r="J24" s="299"/>
      <c r="K24" s="299"/>
      <c r="L24" s="299"/>
      <c r="M24" s="299"/>
    </row>
    <row r="25" spans="1:13" ht="15" hidden="1" customHeight="1">
      <c r="A25" s="304"/>
      <c r="B25" s="59"/>
      <c r="C25" s="59"/>
      <c r="D25" s="59"/>
      <c r="E25" s="59"/>
      <c r="F25" s="59"/>
      <c r="G25" s="59"/>
      <c r="H25" s="59"/>
      <c r="I25" s="299"/>
      <c r="J25" s="299"/>
      <c r="K25" s="299"/>
      <c r="L25" s="299"/>
      <c r="M25" s="299"/>
    </row>
    <row r="26" spans="1:13" ht="15" hidden="1" customHeight="1">
      <c r="A26" s="304"/>
      <c r="B26" s="59"/>
      <c r="C26" s="59"/>
      <c r="D26" s="59"/>
      <c r="E26" s="59"/>
      <c r="F26" s="59"/>
      <c r="G26" s="59"/>
      <c r="H26" s="59"/>
      <c r="I26" s="299"/>
      <c r="J26" s="299"/>
      <c r="K26" s="299"/>
      <c r="L26" s="299"/>
      <c r="M26" s="299"/>
    </row>
    <row r="27" spans="1:13" ht="16" hidden="1">
      <c r="A27" s="296"/>
      <c r="B27" s="59"/>
      <c r="C27" s="59"/>
      <c r="D27" s="59"/>
      <c r="E27" s="59"/>
      <c r="F27" s="59"/>
      <c r="G27" s="59"/>
      <c r="H27" s="59"/>
      <c r="I27" s="299"/>
      <c r="J27" s="299"/>
      <c r="K27" s="299"/>
      <c r="L27" s="299"/>
      <c r="M27" s="299"/>
    </row>
    <row r="28" spans="1:13" ht="15" hidden="1" customHeight="1">
      <c r="A28" s="296"/>
      <c r="B28" s="59"/>
      <c r="C28" s="59"/>
      <c r="D28" s="59"/>
      <c r="E28" s="59"/>
      <c r="F28" s="59"/>
      <c r="G28" s="59"/>
      <c r="H28" s="59"/>
      <c r="I28" s="299"/>
      <c r="J28" s="299"/>
      <c r="K28" s="299"/>
      <c r="L28" s="299"/>
      <c r="M28" s="299"/>
    </row>
    <row r="29" spans="1:13" ht="16" hidden="1">
      <c r="A29" s="299"/>
      <c r="B29" s="299"/>
      <c r="C29" s="299"/>
      <c r="D29" s="299"/>
      <c r="E29" s="299"/>
      <c r="F29" s="299"/>
      <c r="G29" s="299"/>
      <c r="H29" s="299"/>
      <c r="I29" s="299"/>
      <c r="J29" s="299"/>
      <c r="K29" s="299"/>
      <c r="L29" s="299"/>
      <c r="M29" s="299"/>
    </row>
    <row r="30" spans="1:13" ht="16" hidden="1">
      <c r="A30" s="296"/>
      <c r="B30" s="59"/>
      <c r="C30" s="59"/>
      <c r="D30" s="59"/>
      <c r="E30" s="59"/>
      <c r="F30" s="59"/>
      <c r="G30" s="59"/>
      <c r="H30" s="59"/>
      <c r="I30" s="299"/>
      <c r="J30" s="299"/>
      <c r="K30" s="299"/>
      <c r="L30" s="299"/>
      <c r="M30" s="299"/>
    </row>
    <row r="31" spans="1:13" ht="16" hidden="1">
      <c r="A31" s="299"/>
      <c r="B31" s="299"/>
      <c r="C31" s="299"/>
      <c r="D31" s="299"/>
      <c r="E31" s="299"/>
      <c r="F31" s="299"/>
      <c r="G31" s="299"/>
      <c r="H31" s="299"/>
      <c r="I31" s="299"/>
      <c r="J31" s="299"/>
      <c r="K31" s="299"/>
      <c r="L31" s="299"/>
      <c r="M31" s="299"/>
    </row>
    <row r="32" spans="1:13" ht="15" hidden="1" customHeight="1">
      <c r="A32" s="304"/>
      <c r="B32" s="59"/>
      <c r="C32" s="59"/>
      <c r="D32" s="59"/>
      <c r="E32" s="59"/>
      <c r="F32" s="59"/>
      <c r="G32" s="59"/>
      <c r="H32" s="59"/>
      <c r="I32" s="299"/>
      <c r="J32" s="299"/>
      <c r="K32" s="299"/>
      <c r="L32" s="299"/>
      <c r="M32" s="299"/>
    </row>
    <row r="33" spans="1:13" ht="16" hidden="1">
      <c r="A33" s="296"/>
      <c r="B33" s="59"/>
      <c r="C33" s="59"/>
      <c r="D33" s="59"/>
      <c r="E33" s="59"/>
      <c r="F33" s="59"/>
      <c r="G33" s="59"/>
      <c r="H33" s="59"/>
      <c r="I33" s="299"/>
      <c r="J33" s="299"/>
      <c r="K33" s="299"/>
      <c r="L33" s="299"/>
      <c r="M33" s="299"/>
    </row>
    <row r="34" spans="1:13" ht="15" hidden="1" customHeight="1">
      <c r="A34" s="296"/>
      <c r="B34" s="59"/>
      <c r="C34" s="59"/>
      <c r="D34" s="59"/>
      <c r="E34" s="59"/>
      <c r="F34" s="59"/>
      <c r="G34" s="59"/>
      <c r="H34" s="59"/>
      <c r="I34" s="299"/>
      <c r="J34" s="299"/>
      <c r="K34" s="299"/>
      <c r="L34" s="299"/>
      <c r="M34" s="299"/>
    </row>
    <row r="35" spans="1:13" hidden="1"/>
    <row r="36" spans="1:13" hidden="1"/>
    <row r="37" spans="1:13" hidden="1"/>
    <row r="38" spans="1:13" hidden="1"/>
    <row r="39" spans="1:13" hidden="1"/>
    <row r="40" spans="1:13" hidden="1"/>
    <row r="41" spans="1:13" hidden="1"/>
    <row r="42" spans="1:13" hidden="1"/>
    <row r="43" spans="1:13" hidden="1"/>
    <row r="44" spans="1:13" hidden="1"/>
    <row r="45" spans="1:13" hidden="1"/>
    <row r="46" spans="1:13" hidden="1"/>
  </sheetData>
  <sheetProtection formatCells="0" formatColumns="0" formatRows="0" sort="0"/>
  <mergeCells count="15">
    <mergeCell ref="F4:F7"/>
    <mergeCell ref="B13:C13"/>
    <mergeCell ref="B14:C14"/>
    <mergeCell ref="B15:C15"/>
    <mergeCell ref="A1:G1"/>
    <mergeCell ref="A3:C3"/>
    <mergeCell ref="B5:C5"/>
    <mergeCell ref="B4:C4"/>
    <mergeCell ref="A6:C6"/>
    <mergeCell ref="B7:C7"/>
    <mergeCell ref="B8:C8"/>
    <mergeCell ref="B9:C9"/>
    <mergeCell ref="B10:C10"/>
    <mergeCell ref="B11:C11"/>
    <mergeCell ref="A12:C12"/>
  </mergeCells>
  <conditionalFormatting sqref="B4:C4">
    <cfRule type="expression" dxfId="170" priority="4">
      <formula>ISBLANK(B4)</formula>
    </cfRule>
  </conditionalFormatting>
  <conditionalFormatting sqref="B7:C11">
    <cfRule type="expression" dxfId="169" priority="3">
      <formula>ISBLANK(B7)</formula>
    </cfRule>
  </conditionalFormatting>
  <conditionalFormatting sqref="B13:C15">
    <cfRule type="expression" dxfId="168" priority="2">
      <formula>ISBLANK(B13)</formula>
    </cfRule>
  </conditionalFormatting>
  <conditionalFormatting sqref="B5:C5">
    <cfRule type="expression" dxfId="167" priority="1">
      <formula>ISBLANK(B5)</formula>
    </cfRule>
  </conditionalFormatting>
  <dataValidations count="3">
    <dataValidation type="whole" allowBlank="1" showInputMessage="1" showErrorMessage="1" error="Please enter a five-digit zip code. " sqref="B15:D15" xr:uid="{00000000-0002-0000-0100-000000000000}">
      <formula1>90000</formula1>
      <formula2>99999</formula2>
    </dataValidation>
    <dataValidation type="custom" allowBlank="1" showInputMessage="1" showErrorMessage="1" error="Please enter an e-mail address" sqref="B10:D10" xr:uid="{00000000-0002-0000-0100-000001000000}">
      <formula1>ISNUMBER(MATCH("*@*.???",B10,0))</formula1>
    </dataValidation>
    <dataValidation type="whole" allowBlank="1" showInputMessage="1" showErrorMessage="1" error="Please enter your 10 digit phone number with no spaces, dashes, periods or parentheses" sqref="B11:D11" xr:uid="{00000000-0002-0000-0100-000002000000}">
      <formula1>1000000000</formula1>
      <formula2>9999999999</formula2>
    </dataValidation>
  </dataValidations>
  <hyperlinks>
    <hyperlink ref="B10" r:id="rId1" xr:uid="{49926FEB-887D-41F1-968F-9482C2FC1759}"/>
  </hyperlinks>
  <pageMargins left="1" right="1" top="1" bottom="1" header="0.3" footer="0.3"/>
  <pageSetup paperSize="5" scale="84" orientation="landscape" r:id="rId2"/>
  <headerFooter>
    <oddFooter>&amp;L&amp;"Arial,Bold"&amp;18&amp;K0070C0Annual Progress Report  &amp;R&amp;12January 2020</oddFooter>
  </headerFooter>
  <drawing r:id="rId3"/>
  <legacyDrawing r:id="rId4"/>
  <mc:AlternateContent xmlns:mc="http://schemas.openxmlformats.org/markup-compatibility/2006">
    <mc:Choice Requires="x14">
      <controls>
        <mc:AlternateContent xmlns:mc="http://schemas.openxmlformats.org/markup-compatibility/2006">
          <mc:Choice Requires="x14">
            <control shapeId="18433" r:id="rId5" name="Button 1">
              <controlPr defaultSize="0" print="0" autoFill="0" autoPict="0" macro="[0]!importer.importer">
                <anchor moveWithCells="1">
                  <from>
                    <xdr:col>5</xdr:col>
                    <xdr:colOff>38100</xdr:colOff>
                    <xdr:row>2</xdr:row>
                    <xdr:rowOff>228600</xdr:rowOff>
                  </from>
                  <to>
                    <xdr:col>5</xdr:col>
                    <xdr:colOff>3517900</xdr:colOff>
                    <xdr:row>3</xdr:row>
                    <xdr:rowOff>254000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1">
        <x14:dataValidation type="list" allowBlank="1" showInputMessage="1" showErrorMessage="1" error="Please choose from the list" xr:uid="{00000000-0002-0000-0100-000003000000}">
          <x14:formula1>
            <xm:f>'RHNA Allocations'!$C$2:$C$540</xm:f>
          </x14:formula1>
          <xm:sqref>B4:D4</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4">
    <tabColor theme="9"/>
  </sheetPr>
  <dimension ref="B1:G14"/>
  <sheetViews>
    <sheetView zoomScaleNormal="100" workbookViewId="0">
      <selection activeCell="F3" sqref="F3:G14"/>
    </sheetView>
  </sheetViews>
  <sheetFormatPr baseColWidth="10" defaultColWidth="8.83203125" defaultRowHeight="15"/>
  <cols>
    <col min="1" max="1" width="8.83203125" style="305"/>
    <col min="2" max="2" width="26.1640625" style="305" customWidth="1"/>
    <col min="3" max="3" width="83.33203125" style="305" customWidth="1"/>
    <col min="4" max="5" width="8.83203125" style="305"/>
    <col min="6" max="6" width="22.83203125" style="305" customWidth="1"/>
    <col min="7" max="7" width="51.33203125" style="305" customWidth="1"/>
    <col min="8" max="16384" width="8.83203125" style="305"/>
  </cols>
  <sheetData>
    <row r="1" spans="2:7" ht="54.75" customHeight="1" thickBot="1">
      <c r="C1" s="372" t="s">
        <v>1753</v>
      </c>
      <c r="F1" s="378"/>
      <c r="G1" s="371"/>
    </row>
    <row r="2" spans="2:7" ht="21.5" customHeight="1">
      <c r="F2" s="511" t="s">
        <v>126</v>
      </c>
      <c r="G2" s="512"/>
    </row>
    <row r="3" spans="2:7" ht="52.5" customHeight="1">
      <c r="C3" s="374" t="s">
        <v>1771</v>
      </c>
      <c r="F3" s="513" t="s">
        <v>1766</v>
      </c>
      <c r="G3" s="514"/>
    </row>
    <row r="4" spans="2:7">
      <c r="F4" s="513"/>
      <c r="G4" s="514"/>
    </row>
    <row r="5" spans="2:7">
      <c r="F5" s="513"/>
      <c r="G5" s="514"/>
    </row>
    <row r="6" spans="2:7" ht="26.25" customHeight="1">
      <c r="C6" s="374" t="s">
        <v>1770</v>
      </c>
      <c r="F6" s="513"/>
      <c r="G6" s="514"/>
    </row>
    <row r="7" spans="2:7">
      <c r="F7" s="513"/>
      <c r="G7" s="514"/>
    </row>
    <row r="8" spans="2:7">
      <c r="F8" s="513"/>
      <c r="G8" s="514"/>
    </row>
    <row r="9" spans="2:7">
      <c r="F9" s="513"/>
      <c r="G9" s="514"/>
    </row>
    <row r="10" spans="2:7" ht="26">
      <c r="B10" s="378" t="s">
        <v>1741</v>
      </c>
      <c r="C10" s="371" t="s">
        <v>1742</v>
      </c>
      <c r="F10" s="513"/>
      <c r="G10" s="514"/>
    </row>
    <row r="11" spans="2:7">
      <c r="F11" s="513"/>
      <c r="G11" s="514"/>
    </row>
    <row r="12" spans="2:7">
      <c r="F12" s="513"/>
      <c r="G12" s="514"/>
    </row>
    <row r="13" spans="2:7">
      <c r="F13" s="513"/>
      <c r="G13" s="514"/>
    </row>
    <row r="14" spans="2:7" ht="124.5" customHeight="1" thickBot="1">
      <c r="F14" s="515"/>
      <c r="G14" s="516"/>
    </row>
  </sheetData>
  <mergeCells count="2">
    <mergeCell ref="F2:G2"/>
    <mergeCell ref="F3:G14"/>
  </mergeCells>
  <hyperlinks>
    <hyperlink ref="C10" r:id="rId1" xr:uid="{19F78013-BC10-4448-A174-6B00ED808344}"/>
  </hyperlinks>
  <pageMargins left="0.7" right="0.7" top="0.75" bottom="0.75" header="0.3" footer="0.3"/>
  <pageSetup orientation="portrait" r:id="rId2"/>
  <drawing r:id="rId3"/>
  <legacyDrawing r:id="rId4"/>
  <mc:AlternateContent xmlns:mc="http://schemas.openxmlformats.org/markup-compatibility/2006">
    <mc:Choice Requires="x14">
      <controls>
        <mc:AlternateContent xmlns:mc="http://schemas.openxmlformats.org/markup-compatibility/2006">
          <mc:Choice Requires="x14">
            <control shapeId="14337" r:id="rId5" name="Button 1">
              <controlPr defaultSize="0" print="0" autoFill="0" autoPict="0" macro="[0]!Validate.Validate">
                <anchor moveWithCells="1">
                  <from>
                    <xdr:col>1</xdr:col>
                    <xdr:colOff>25400</xdr:colOff>
                    <xdr:row>0</xdr:row>
                    <xdr:rowOff>101600</xdr:rowOff>
                  </from>
                  <to>
                    <xdr:col>1</xdr:col>
                    <xdr:colOff>1676400</xdr:colOff>
                    <xdr:row>0</xdr:row>
                    <xdr:rowOff>381000</xdr:rowOff>
                  </to>
                </anchor>
              </controlPr>
            </control>
          </mc:Choice>
        </mc:AlternateContent>
        <mc:AlternateContent xmlns:mc="http://schemas.openxmlformats.org/markup-compatibility/2006">
          <mc:Choice Requires="x14">
            <control shapeId="14338" r:id="rId6" name="Button 2">
              <controlPr defaultSize="0" print="0" autoFill="0" autoPict="0" macro="[0]!print_a2">
                <anchor moveWithCells="1">
                  <from>
                    <xdr:col>1</xdr:col>
                    <xdr:colOff>0</xdr:colOff>
                    <xdr:row>2</xdr:row>
                    <xdr:rowOff>114300</xdr:rowOff>
                  </from>
                  <to>
                    <xdr:col>1</xdr:col>
                    <xdr:colOff>1663700</xdr:colOff>
                    <xdr:row>2</xdr:row>
                    <xdr:rowOff>393700</xdr:rowOff>
                  </to>
                </anchor>
              </controlPr>
            </control>
          </mc:Choice>
        </mc:AlternateContent>
        <mc:AlternateContent xmlns:mc="http://schemas.openxmlformats.org/markup-compatibility/2006">
          <mc:Choice Requires="x14">
            <control shapeId="14339" r:id="rId7" name="Button 3">
              <controlPr defaultSize="0" print="0" autoFill="0" autoPict="0" macro="[0]!BulkDater_Button1_Click">
                <anchor moveWithCells="1">
                  <from>
                    <xdr:col>0</xdr:col>
                    <xdr:colOff>584200</xdr:colOff>
                    <xdr:row>5</xdr:row>
                    <xdr:rowOff>38100</xdr:rowOff>
                  </from>
                  <to>
                    <xdr:col>1</xdr:col>
                    <xdr:colOff>1651000</xdr:colOff>
                    <xdr:row>5</xdr:row>
                    <xdr:rowOff>330200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pageSetUpPr fitToPage="1"/>
  </sheetPr>
  <dimension ref="A1:XFC1012"/>
  <sheetViews>
    <sheetView zoomScale="90" zoomScaleNormal="90" zoomScaleSheetLayoutView="50" zoomScalePageLayoutView="80" workbookViewId="0">
      <pane ySplit="12" topLeftCell="A13" activePane="bottomLeft" state="frozen"/>
      <selection pane="bottomLeft" activeCell="P10" sqref="P10"/>
    </sheetView>
  </sheetViews>
  <sheetFormatPr baseColWidth="10" defaultColWidth="0" defaultRowHeight="14"/>
  <cols>
    <col min="1" max="3" width="16.6640625" style="220" customWidth="1"/>
    <col min="4" max="4" width="20.83203125" style="220" customWidth="1"/>
    <col min="5" max="6" width="16.6640625" style="220" customWidth="1"/>
    <col min="7" max="7" width="12.33203125" style="220" customWidth="1"/>
    <col min="8" max="8" width="14.1640625" style="221" customWidth="1"/>
    <col min="9" max="9" width="12" style="220" customWidth="1"/>
    <col min="10" max="10" width="12.5" style="220" customWidth="1"/>
    <col min="11" max="11" width="11.33203125" style="220" bestFit="1" customWidth="1"/>
    <col min="12" max="12" width="12.33203125" style="220" customWidth="1"/>
    <col min="13" max="13" width="11.83203125" style="220" customWidth="1"/>
    <col min="14" max="14" width="11.5" style="220" customWidth="1"/>
    <col min="15" max="15" width="10.6640625" style="220" customWidth="1"/>
    <col min="16" max="16" width="16.6640625" style="202" customWidth="1"/>
    <col min="17" max="17" width="14.5" style="220" customWidth="1"/>
    <col min="18" max="18" width="15.5" style="220" customWidth="1"/>
    <col min="19" max="19" width="17.5" style="220" customWidth="1"/>
    <col min="20" max="20" width="25.33203125" style="220" customWidth="1"/>
    <col min="21" max="21" width="3" style="220" hidden="1" customWidth="1"/>
    <col min="22" max="16383" width="8.83203125" style="220" hidden="1"/>
    <col min="16384" max="16384" width="5" style="220" hidden="1"/>
  </cols>
  <sheetData>
    <row r="1" spans="1:23" s="212" customFormat="1" ht="23" customHeight="1">
      <c r="A1" s="265" t="s">
        <v>10</v>
      </c>
      <c r="B1" s="197" t="str">
        <f>'Start Here'!B4</f>
        <v>Livermore</v>
      </c>
      <c r="C1" s="266"/>
      <c r="D1" s="336"/>
      <c r="E1" s="336"/>
      <c r="F1" s="336"/>
      <c r="G1" s="341" t="s">
        <v>8</v>
      </c>
      <c r="H1" s="336"/>
      <c r="I1" s="336"/>
      <c r="J1" s="336"/>
      <c r="K1" s="336"/>
      <c r="L1" s="343" t="s">
        <v>1765</v>
      </c>
      <c r="M1" s="344"/>
      <c r="N1" s="344"/>
      <c r="O1" s="345"/>
      <c r="P1" s="336"/>
      <c r="Q1" s="336"/>
      <c r="R1" s="336"/>
      <c r="S1" s="336"/>
      <c r="T1" s="336"/>
      <c r="U1" s="57"/>
      <c r="V1" s="57"/>
      <c r="W1" s="57"/>
    </row>
    <row r="2" spans="1:23" s="212" customFormat="1" ht="23" customHeight="1">
      <c r="A2" s="267" t="s">
        <v>36</v>
      </c>
      <c r="B2" s="198">
        <f>'Start Here'!B5</f>
        <v>2019</v>
      </c>
      <c r="C2" s="269" t="str">
        <f>'Table A2'!C2</f>
        <v>(Jan. 1 - Dec. 31)</v>
      </c>
      <c r="D2" s="336"/>
      <c r="E2" s="336"/>
      <c r="F2" s="336"/>
      <c r="G2" s="341" t="s">
        <v>9</v>
      </c>
      <c r="H2" s="336"/>
      <c r="I2" s="336"/>
      <c r="J2" s="336"/>
      <c r="K2" s="336"/>
      <c r="L2" s="523" t="s">
        <v>101</v>
      </c>
      <c r="M2" s="524"/>
      <c r="N2" s="524"/>
      <c r="O2" s="525"/>
      <c r="P2" s="355"/>
      <c r="Q2" s="336"/>
      <c r="R2" s="336"/>
      <c r="S2" s="336"/>
      <c r="T2" s="336"/>
      <c r="U2" s="58"/>
      <c r="V2" s="58"/>
      <c r="W2" s="58"/>
    </row>
    <row r="3" spans="1:23" s="212" customFormat="1" ht="16">
      <c r="A3" s="526" t="s">
        <v>1368</v>
      </c>
      <c r="B3" s="526"/>
      <c r="C3" s="526"/>
      <c r="D3" s="526"/>
      <c r="E3" s="526"/>
      <c r="F3" s="526"/>
      <c r="G3" s="526"/>
      <c r="H3" s="526"/>
      <c r="I3" s="526"/>
      <c r="J3" s="526"/>
      <c r="K3" s="526"/>
      <c r="L3" s="526"/>
      <c r="M3" s="526"/>
      <c r="N3" s="526"/>
      <c r="O3" s="526"/>
      <c r="P3" s="526"/>
      <c r="Q3" s="526"/>
      <c r="R3" s="526"/>
      <c r="S3" s="526"/>
      <c r="T3" s="526"/>
      <c r="U3" s="59"/>
      <c r="V3" s="59"/>
      <c r="W3" s="59"/>
    </row>
    <row r="4" spans="1:23" s="61" customFormat="1" ht="3.5" customHeight="1">
      <c r="D4" s="60"/>
      <c r="E4" s="60"/>
      <c r="F4" s="60"/>
      <c r="G4" s="60"/>
      <c r="H4" s="60"/>
      <c r="I4" s="60"/>
      <c r="L4" s="342"/>
      <c r="M4" s="342"/>
      <c r="N4" s="342"/>
      <c r="O4" s="342"/>
    </row>
    <row r="5" spans="1:23" s="61" customFormat="1" ht="2.5" customHeight="1">
      <c r="D5" s="5"/>
      <c r="E5" s="60"/>
      <c r="F5" s="60"/>
    </row>
    <row r="6" spans="1:23" s="280" customFormat="1" ht="12" hidden="1">
      <c r="A6" s="280" t="s">
        <v>1379</v>
      </c>
      <c r="B6" s="280" t="s">
        <v>1380</v>
      </c>
      <c r="C6" s="280" t="s">
        <v>1381</v>
      </c>
      <c r="D6" s="280" t="s">
        <v>1382</v>
      </c>
      <c r="E6" s="280" t="s">
        <v>1383</v>
      </c>
      <c r="F6" s="280" t="s">
        <v>1384</v>
      </c>
      <c r="G6" s="280" t="s">
        <v>1385</v>
      </c>
      <c r="H6" s="280" t="s">
        <v>1386</v>
      </c>
      <c r="I6" s="280" t="s">
        <v>1387</v>
      </c>
      <c r="J6" s="280" t="s">
        <v>1388</v>
      </c>
      <c r="K6" s="280" t="s">
        <v>1389</v>
      </c>
      <c r="L6" s="280" t="s">
        <v>1390</v>
      </c>
      <c r="M6" s="280" t="s">
        <v>1391</v>
      </c>
      <c r="N6" s="280" t="s">
        <v>1392</v>
      </c>
      <c r="O6" s="280" t="s">
        <v>1393</v>
      </c>
      <c r="P6" s="280" t="s">
        <v>1394</v>
      </c>
      <c r="Q6" s="280" t="s">
        <v>1395</v>
      </c>
      <c r="R6" s="280" t="s">
        <v>1396</v>
      </c>
      <c r="S6" s="280" t="s">
        <v>1397</v>
      </c>
      <c r="T6" s="280" t="s">
        <v>1398</v>
      </c>
    </row>
    <row r="7" spans="1:23" s="202" customFormat="1" ht="18">
      <c r="A7" s="520" t="s">
        <v>0</v>
      </c>
      <c r="B7" s="521"/>
      <c r="C7" s="521"/>
      <c r="D7" s="521"/>
      <c r="E7" s="521"/>
      <c r="F7" s="521"/>
      <c r="G7" s="521"/>
      <c r="H7" s="521"/>
      <c r="I7" s="521"/>
      <c r="J7" s="521"/>
      <c r="K7" s="521"/>
      <c r="L7" s="521"/>
      <c r="M7" s="521"/>
      <c r="N7" s="521"/>
      <c r="O7" s="521"/>
      <c r="P7" s="521"/>
      <c r="Q7" s="521"/>
      <c r="R7" s="521"/>
      <c r="S7" s="521"/>
      <c r="T7" s="522"/>
    </row>
    <row r="8" spans="1:23" s="202" customFormat="1" ht="24" customHeight="1">
      <c r="A8" s="517" t="s">
        <v>59</v>
      </c>
      <c r="B8" s="518"/>
      <c r="C8" s="518"/>
      <c r="D8" s="518"/>
      <c r="E8" s="518"/>
      <c r="F8" s="518"/>
      <c r="G8" s="518"/>
      <c r="H8" s="518"/>
      <c r="I8" s="518"/>
      <c r="J8" s="518"/>
      <c r="K8" s="518"/>
      <c r="L8" s="518"/>
      <c r="M8" s="518"/>
      <c r="N8" s="518"/>
      <c r="O8" s="518"/>
      <c r="P8" s="518"/>
      <c r="Q8" s="518"/>
      <c r="R8" s="518"/>
      <c r="S8" s="518"/>
      <c r="T8" s="519"/>
    </row>
    <row r="9" spans="1:23" s="202" customFormat="1" ht="63" customHeight="1">
      <c r="A9" s="532" t="s">
        <v>42</v>
      </c>
      <c r="B9" s="533"/>
      <c r="C9" s="533"/>
      <c r="D9" s="533"/>
      <c r="E9" s="534"/>
      <c r="F9" s="532" t="s">
        <v>107</v>
      </c>
      <c r="G9" s="534"/>
      <c r="H9" s="186" t="s">
        <v>58</v>
      </c>
      <c r="I9" s="532" t="s">
        <v>1357</v>
      </c>
      <c r="J9" s="535"/>
      <c r="K9" s="535"/>
      <c r="L9" s="535"/>
      <c r="M9" s="535"/>
      <c r="N9" s="535"/>
      <c r="O9" s="535"/>
      <c r="P9" s="536"/>
      <c r="Q9" s="186" t="s">
        <v>1358</v>
      </c>
      <c r="R9" s="186" t="s">
        <v>1359</v>
      </c>
      <c r="S9" s="186" t="s">
        <v>108</v>
      </c>
      <c r="T9" s="186" t="s">
        <v>53</v>
      </c>
    </row>
    <row r="10" spans="1:23" s="72" customFormat="1">
      <c r="A10" s="528">
        <v>1</v>
      </c>
      <c r="B10" s="529"/>
      <c r="C10" s="529"/>
      <c r="D10" s="530"/>
      <c r="E10" s="531"/>
      <c r="F10" s="184">
        <v>2</v>
      </c>
      <c r="G10" s="181">
        <v>3</v>
      </c>
      <c r="H10" s="185">
        <v>4</v>
      </c>
      <c r="I10" s="527">
        <v>5</v>
      </c>
      <c r="J10" s="527"/>
      <c r="K10" s="527"/>
      <c r="L10" s="527"/>
      <c r="M10" s="527"/>
      <c r="N10" s="527"/>
      <c r="O10" s="527"/>
      <c r="P10" s="181">
        <v>6</v>
      </c>
      <c r="Q10" s="181">
        <v>7</v>
      </c>
      <c r="R10" s="181">
        <v>8</v>
      </c>
      <c r="S10" s="181">
        <v>9</v>
      </c>
      <c r="T10" s="181">
        <v>10</v>
      </c>
    </row>
    <row r="11" spans="1:23" s="72" customFormat="1" ht="121.5" customHeight="1" thickBot="1">
      <c r="A11" s="52" t="s">
        <v>127</v>
      </c>
      <c r="B11" s="52" t="s">
        <v>54</v>
      </c>
      <c r="C11" s="52" t="s">
        <v>2</v>
      </c>
      <c r="D11" s="52" t="s">
        <v>128</v>
      </c>
      <c r="E11" s="52" t="s">
        <v>1287</v>
      </c>
      <c r="F11" s="52" t="s">
        <v>1367</v>
      </c>
      <c r="G11" s="52" t="s">
        <v>3</v>
      </c>
      <c r="H11" s="52" t="s">
        <v>58</v>
      </c>
      <c r="I11" s="52" t="s">
        <v>83</v>
      </c>
      <c r="J11" s="52" t="s">
        <v>84</v>
      </c>
      <c r="K11" s="52" t="s">
        <v>85</v>
      </c>
      <c r="L11" s="52" t="s">
        <v>86</v>
      </c>
      <c r="M11" s="52" t="s">
        <v>87</v>
      </c>
      <c r="N11" s="52" t="s">
        <v>88</v>
      </c>
      <c r="O11" s="52" t="s">
        <v>4</v>
      </c>
      <c r="P11" s="52" t="s">
        <v>56</v>
      </c>
      <c r="Q11" s="53" t="s">
        <v>57</v>
      </c>
      <c r="R11" s="53" t="s">
        <v>62</v>
      </c>
      <c r="S11" s="52" t="s">
        <v>79</v>
      </c>
      <c r="T11" s="52" t="s">
        <v>129</v>
      </c>
    </row>
    <row r="12" spans="1:23" s="202" customFormat="1" ht="16.5" customHeight="1" thickTop="1" thickBot="1">
      <c r="A12" s="257" t="s">
        <v>131</v>
      </c>
      <c r="B12" s="213"/>
      <c r="C12" s="213"/>
      <c r="D12" s="214"/>
      <c r="E12" s="215"/>
      <c r="F12" s="213"/>
      <c r="G12" s="213"/>
      <c r="H12" s="214"/>
      <c r="I12" s="152">
        <f>SUMPRODUCT((YEAR($H13:$H1001)='Start Here'!$B$5)*I13:I1001)</f>
        <v>0</v>
      </c>
      <c r="J12" s="152">
        <f>SUMPRODUCT((YEAR($H13:$H1001)='Start Here'!$B$5)*J13:J1001)</f>
        <v>0</v>
      </c>
      <c r="K12" s="152">
        <f>SUMPRODUCT((YEAR($H13:$H1001)='Start Here'!$B$5)*K13:K1001)</f>
        <v>24</v>
      </c>
      <c r="L12" s="152">
        <f>SUMPRODUCT((YEAR($H13:$H1001)='Start Here'!$B$5)*L13:L1001)</f>
        <v>0</v>
      </c>
      <c r="M12" s="152">
        <f>SUMPRODUCT((YEAR($H13:$H1001)='Start Here'!$B$5)*M13:M1001)</f>
        <v>0</v>
      </c>
      <c r="N12" s="152">
        <f>SUMPRODUCT((YEAR($H13:$H1001)='Start Here'!$B$5)*N13:N1001)</f>
        <v>30</v>
      </c>
      <c r="O12" s="152">
        <f>SUMPRODUCT((YEAR($H13:$H1001)='Start Here'!$B$5)*O13:O1001)</f>
        <v>134</v>
      </c>
      <c r="P12" s="152">
        <f>SUMPRODUCT((YEAR($H13:$H1001)='Start Here'!$B$5)*P13:P1001)</f>
        <v>188</v>
      </c>
      <c r="Q12" s="152">
        <f>SUMPRODUCT((YEAR($H13:$H1001)='Start Here'!$B$5)*Q13:Q1001)</f>
        <v>36</v>
      </c>
      <c r="R12" s="152">
        <f>SUMPRODUCT((YEAR($H13:$H1001)='Start Here'!$B$5)*R13:R1001)</f>
        <v>0</v>
      </c>
      <c r="S12" s="153">
        <f>SUMPRODUCT((YEAR($H13:$H1001)='Start Here'!$B$5)*(($S13:$S1001)="Yes-But no action taken"))+SUMPRODUCT((YEAR($H13:$H1001)='Start Here'!$B$5)*(($S13:$S1001)="Yes-Approved"))+SUMPRODUCT((YEAR($H13:$H1001)='Start Here'!$B$5)*(($S13:$S1001)="Yes-Denied"))</f>
        <v>0</v>
      </c>
      <c r="T12" s="216"/>
    </row>
    <row r="13" spans="1:23" ht="30">
      <c r="A13" s="430"/>
      <c r="B13" s="428" t="s">
        <v>1992</v>
      </c>
      <c r="C13" s="433" t="s">
        <v>1953</v>
      </c>
      <c r="D13" s="433" t="s">
        <v>1914</v>
      </c>
      <c r="E13" s="434" t="s">
        <v>1874</v>
      </c>
      <c r="F13" s="429" t="s">
        <v>1991</v>
      </c>
      <c r="G13" s="431" t="s">
        <v>2035</v>
      </c>
      <c r="H13" s="435">
        <v>43475</v>
      </c>
      <c r="I13" s="430"/>
      <c r="J13" s="430"/>
      <c r="K13" s="430"/>
      <c r="L13" s="430"/>
      <c r="M13" s="430"/>
      <c r="N13" s="430">
        <v>1</v>
      </c>
      <c r="O13" s="430"/>
      <c r="P13" s="432">
        <f>SUM($I13:$O13)</f>
        <v>1</v>
      </c>
      <c r="Q13" s="430">
        <v>1</v>
      </c>
      <c r="R13" s="430">
        <f>P13-Q13</f>
        <v>0</v>
      </c>
      <c r="S13" s="430" t="s">
        <v>1990</v>
      </c>
      <c r="T13" s="418"/>
    </row>
    <row r="14" spans="1:23" ht="30">
      <c r="A14" s="430"/>
      <c r="B14" s="428" t="s">
        <v>1993</v>
      </c>
      <c r="C14" s="436" t="s">
        <v>1954</v>
      </c>
      <c r="D14" s="436" t="s">
        <v>1915</v>
      </c>
      <c r="E14" s="437" t="s">
        <v>1875</v>
      </c>
      <c r="F14" s="429" t="s">
        <v>1991</v>
      </c>
      <c r="G14" s="431" t="s">
        <v>2035</v>
      </c>
      <c r="H14" s="438">
        <v>43488</v>
      </c>
      <c r="I14" s="430"/>
      <c r="J14" s="430"/>
      <c r="K14" s="430"/>
      <c r="L14" s="430"/>
      <c r="M14" s="430"/>
      <c r="N14" s="430">
        <v>1</v>
      </c>
      <c r="O14" s="430"/>
      <c r="P14" s="432">
        <f t="shared" ref="P14:P77" si="0">SUM($I14:$O14)</f>
        <v>1</v>
      </c>
      <c r="Q14" s="430">
        <v>1</v>
      </c>
      <c r="R14" s="430">
        <f t="shared" ref="R14:R77" si="1">P14-Q14</f>
        <v>0</v>
      </c>
      <c r="S14" s="430" t="s">
        <v>1990</v>
      </c>
      <c r="T14" s="418"/>
    </row>
    <row r="15" spans="1:23" ht="30">
      <c r="A15" s="430"/>
      <c r="B15" s="428" t="s">
        <v>1994</v>
      </c>
      <c r="C15" s="436" t="s">
        <v>1955</v>
      </c>
      <c r="D15" s="436" t="s">
        <v>1916</v>
      </c>
      <c r="E15" s="437" t="s">
        <v>1876</v>
      </c>
      <c r="F15" s="429" t="s">
        <v>1991</v>
      </c>
      <c r="G15" s="431" t="s">
        <v>2035</v>
      </c>
      <c r="H15" s="438">
        <v>43494</v>
      </c>
      <c r="I15" s="430"/>
      <c r="J15" s="430"/>
      <c r="K15" s="430"/>
      <c r="L15" s="430"/>
      <c r="M15" s="430"/>
      <c r="N15" s="430">
        <v>1</v>
      </c>
      <c r="O15" s="430"/>
      <c r="P15" s="432">
        <f t="shared" si="0"/>
        <v>1</v>
      </c>
      <c r="Q15" s="430">
        <v>1</v>
      </c>
      <c r="R15" s="430">
        <f t="shared" si="1"/>
        <v>0</v>
      </c>
      <c r="S15" s="430" t="s">
        <v>1990</v>
      </c>
      <c r="T15" s="418"/>
    </row>
    <row r="16" spans="1:23" ht="30">
      <c r="A16" s="430"/>
      <c r="B16" s="428" t="s">
        <v>1995</v>
      </c>
      <c r="C16" s="436" t="s">
        <v>1956</v>
      </c>
      <c r="D16" s="436" t="s">
        <v>1917</v>
      </c>
      <c r="E16" s="437" t="s">
        <v>1877</v>
      </c>
      <c r="F16" s="429" t="s">
        <v>1991</v>
      </c>
      <c r="G16" s="431" t="s">
        <v>2035</v>
      </c>
      <c r="H16" s="438">
        <v>43507</v>
      </c>
      <c r="I16" s="430"/>
      <c r="J16" s="430"/>
      <c r="K16" s="430"/>
      <c r="L16" s="430"/>
      <c r="M16" s="430"/>
      <c r="N16" s="430">
        <v>1</v>
      </c>
      <c r="O16" s="430"/>
      <c r="P16" s="432">
        <f t="shared" si="0"/>
        <v>1</v>
      </c>
      <c r="Q16" s="430">
        <v>1</v>
      </c>
      <c r="R16" s="430">
        <f t="shared" si="1"/>
        <v>0</v>
      </c>
      <c r="S16" s="430" t="s">
        <v>1990</v>
      </c>
      <c r="T16" s="418"/>
    </row>
    <row r="17" spans="1:20" ht="30">
      <c r="A17" s="430"/>
      <c r="B17" s="428" t="s">
        <v>1996</v>
      </c>
      <c r="C17" s="436" t="s">
        <v>1957</v>
      </c>
      <c r="D17" s="436" t="s">
        <v>1918</v>
      </c>
      <c r="E17" s="437" t="s">
        <v>1878</v>
      </c>
      <c r="F17" s="429" t="s">
        <v>1991</v>
      </c>
      <c r="G17" s="431" t="s">
        <v>2035</v>
      </c>
      <c r="H17" s="438">
        <v>43518</v>
      </c>
      <c r="I17" s="430"/>
      <c r="J17" s="430"/>
      <c r="K17" s="430"/>
      <c r="L17" s="430"/>
      <c r="M17" s="430"/>
      <c r="N17" s="430">
        <v>1</v>
      </c>
      <c r="O17" s="430"/>
      <c r="P17" s="432">
        <f t="shared" si="0"/>
        <v>1</v>
      </c>
      <c r="Q17" s="430">
        <v>1</v>
      </c>
      <c r="R17" s="430">
        <f t="shared" si="1"/>
        <v>0</v>
      </c>
      <c r="S17" s="430" t="s">
        <v>1990</v>
      </c>
      <c r="T17" s="418"/>
    </row>
    <row r="18" spans="1:20" ht="30">
      <c r="A18" s="430"/>
      <c r="B18" s="428" t="s">
        <v>1997</v>
      </c>
      <c r="C18" s="436" t="s">
        <v>1958</v>
      </c>
      <c r="D18" s="436" t="s">
        <v>1919</v>
      </c>
      <c r="E18" s="437" t="s">
        <v>1879</v>
      </c>
      <c r="F18" s="429" t="s">
        <v>1991</v>
      </c>
      <c r="G18" s="431" t="s">
        <v>2035</v>
      </c>
      <c r="H18" s="438">
        <v>43564</v>
      </c>
      <c r="I18" s="430"/>
      <c r="J18" s="430"/>
      <c r="K18" s="430"/>
      <c r="L18" s="430"/>
      <c r="M18" s="430"/>
      <c r="N18" s="430">
        <v>1</v>
      </c>
      <c r="O18" s="430"/>
      <c r="P18" s="432">
        <f t="shared" si="0"/>
        <v>1</v>
      </c>
      <c r="Q18" s="430">
        <v>1</v>
      </c>
      <c r="R18" s="430">
        <f t="shared" si="1"/>
        <v>0</v>
      </c>
      <c r="S18" s="430" t="s">
        <v>1990</v>
      </c>
      <c r="T18" s="418"/>
    </row>
    <row r="19" spans="1:20" ht="30">
      <c r="A19" s="430"/>
      <c r="B19" s="428" t="s">
        <v>1998</v>
      </c>
      <c r="C19" s="436" t="s">
        <v>1959</v>
      </c>
      <c r="D19" s="436" t="s">
        <v>1920</v>
      </c>
      <c r="E19" s="437" t="s">
        <v>1880</v>
      </c>
      <c r="F19" s="429" t="s">
        <v>1991</v>
      </c>
      <c r="G19" s="431" t="s">
        <v>2035</v>
      </c>
      <c r="H19" s="438">
        <v>43579</v>
      </c>
      <c r="I19" s="430"/>
      <c r="J19" s="430"/>
      <c r="K19" s="430"/>
      <c r="L19" s="430"/>
      <c r="M19" s="430"/>
      <c r="N19" s="430">
        <v>1</v>
      </c>
      <c r="O19" s="430"/>
      <c r="P19" s="432">
        <f t="shared" si="0"/>
        <v>1</v>
      </c>
      <c r="Q19" s="430">
        <v>1</v>
      </c>
      <c r="R19" s="430">
        <f t="shared" si="1"/>
        <v>0</v>
      </c>
      <c r="S19" s="430" t="s">
        <v>1990</v>
      </c>
      <c r="T19" s="418"/>
    </row>
    <row r="20" spans="1:20" ht="30">
      <c r="A20" s="430"/>
      <c r="B20" s="428" t="s">
        <v>1999</v>
      </c>
      <c r="C20" s="436" t="s">
        <v>1960</v>
      </c>
      <c r="D20" s="436" t="s">
        <v>1921</v>
      </c>
      <c r="E20" s="437" t="s">
        <v>1881</v>
      </c>
      <c r="F20" s="429" t="s">
        <v>1991</v>
      </c>
      <c r="G20" s="431" t="s">
        <v>2035</v>
      </c>
      <c r="H20" s="438">
        <v>43593</v>
      </c>
      <c r="I20" s="430"/>
      <c r="J20" s="430"/>
      <c r="K20" s="430"/>
      <c r="L20" s="430"/>
      <c r="M20" s="430"/>
      <c r="N20" s="430">
        <v>1</v>
      </c>
      <c r="O20" s="430"/>
      <c r="P20" s="432">
        <f t="shared" si="0"/>
        <v>1</v>
      </c>
      <c r="Q20" s="430">
        <v>1</v>
      </c>
      <c r="R20" s="430">
        <f t="shared" si="1"/>
        <v>0</v>
      </c>
      <c r="S20" s="430" t="s">
        <v>1990</v>
      </c>
      <c r="T20" s="418"/>
    </row>
    <row r="21" spans="1:20" s="221" customFormat="1" ht="30">
      <c r="A21" s="430"/>
      <c r="B21" s="428" t="s">
        <v>2000</v>
      </c>
      <c r="C21" s="436" t="s">
        <v>1961</v>
      </c>
      <c r="D21" s="436" t="s">
        <v>1922</v>
      </c>
      <c r="E21" s="437" t="s">
        <v>1882</v>
      </c>
      <c r="F21" s="429" t="s">
        <v>1991</v>
      </c>
      <c r="G21" s="431" t="s">
        <v>2035</v>
      </c>
      <c r="H21" s="438">
        <v>43594</v>
      </c>
      <c r="I21" s="430"/>
      <c r="J21" s="430"/>
      <c r="K21" s="430"/>
      <c r="L21" s="430"/>
      <c r="M21" s="430"/>
      <c r="N21" s="430">
        <v>1</v>
      </c>
      <c r="O21" s="430"/>
      <c r="P21" s="432">
        <f t="shared" si="0"/>
        <v>1</v>
      </c>
      <c r="Q21" s="430"/>
      <c r="R21" s="430">
        <v>0</v>
      </c>
      <c r="S21" s="430" t="s">
        <v>1990</v>
      </c>
      <c r="T21" s="418" t="s">
        <v>2040</v>
      </c>
    </row>
    <row r="22" spans="1:20" s="221" customFormat="1" ht="30">
      <c r="A22" s="430"/>
      <c r="B22" s="428" t="s">
        <v>2001</v>
      </c>
      <c r="C22" s="436" t="s">
        <v>1962</v>
      </c>
      <c r="D22" s="436" t="s">
        <v>1923</v>
      </c>
      <c r="E22" s="437" t="s">
        <v>1883</v>
      </c>
      <c r="F22" s="429" t="s">
        <v>1991</v>
      </c>
      <c r="G22" s="431" t="s">
        <v>2035</v>
      </c>
      <c r="H22" s="438">
        <v>43595</v>
      </c>
      <c r="I22" s="430"/>
      <c r="J22" s="430"/>
      <c r="K22" s="430"/>
      <c r="L22" s="430"/>
      <c r="M22" s="430"/>
      <c r="N22" s="430">
        <v>1</v>
      </c>
      <c r="O22" s="430"/>
      <c r="P22" s="432">
        <f t="shared" si="0"/>
        <v>1</v>
      </c>
      <c r="Q22" s="430">
        <v>1</v>
      </c>
      <c r="R22" s="430">
        <f t="shared" si="1"/>
        <v>0</v>
      </c>
      <c r="S22" s="430" t="s">
        <v>1990</v>
      </c>
      <c r="T22" s="418"/>
    </row>
    <row r="23" spans="1:20" s="221" customFormat="1" ht="30">
      <c r="A23" s="430"/>
      <c r="B23" s="428" t="s">
        <v>2002</v>
      </c>
      <c r="C23" s="436" t="s">
        <v>1963</v>
      </c>
      <c r="D23" s="436" t="s">
        <v>1924</v>
      </c>
      <c r="E23" s="437" t="s">
        <v>1884</v>
      </c>
      <c r="F23" s="429" t="s">
        <v>1991</v>
      </c>
      <c r="G23" s="431" t="s">
        <v>2035</v>
      </c>
      <c r="H23" s="438">
        <v>43601</v>
      </c>
      <c r="I23" s="430"/>
      <c r="J23" s="430"/>
      <c r="K23" s="430"/>
      <c r="L23" s="430"/>
      <c r="M23" s="430"/>
      <c r="N23" s="430">
        <v>1</v>
      </c>
      <c r="O23" s="430"/>
      <c r="P23" s="432">
        <f t="shared" si="0"/>
        <v>1</v>
      </c>
      <c r="Q23" s="430">
        <v>1</v>
      </c>
      <c r="R23" s="430">
        <f t="shared" si="1"/>
        <v>0</v>
      </c>
      <c r="S23" s="430" t="s">
        <v>1990</v>
      </c>
      <c r="T23" s="418"/>
    </row>
    <row r="24" spans="1:20" s="221" customFormat="1" ht="30">
      <c r="A24" s="430"/>
      <c r="B24" s="428" t="s">
        <v>2003</v>
      </c>
      <c r="C24" s="436" t="s">
        <v>1964</v>
      </c>
      <c r="D24" s="436" t="s">
        <v>1925</v>
      </c>
      <c r="E24" s="437" t="s">
        <v>1885</v>
      </c>
      <c r="F24" s="429" t="s">
        <v>1991</v>
      </c>
      <c r="G24" s="431" t="s">
        <v>2035</v>
      </c>
      <c r="H24" s="438">
        <v>43601</v>
      </c>
      <c r="I24" s="430"/>
      <c r="J24" s="430"/>
      <c r="K24" s="430"/>
      <c r="L24" s="430"/>
      <c r="M24" s="430"/>
      <c r="N24" s="430">
        <v>1</v>
      </c>
      <c r="O24" s="430"/>
      <c r="P24" s="432">
        <f t="shared" si="0"/>
        <v>1</v>
      </c>
      <c r="Q24" s="430">
        <v>1</v>
      </c>
      <c r="R24" s="430">
        <f t="shared" si="1"/>
        <v>0</v>
      </c>
      <c r="S24" s="430" t="s">
        <v>1990</v>
      </c>
      <c r="T24" s="418"/>
    </row>
    <row r="25" spans="1:20" s="221" customFormat="1" ht="45">
      <c r="A25" s="430"/>
      <c r="B25" s="428" t="s">
        <v>2004</v>
      </c>
      <c r="C25" s="436" t="s">
        <v>1965</v>
      </c>
      <c r="D25" s="436" t="s">
        <v>1926</v>
      </c>
      <c r="E25" s="437" t="s">
        <v>1886</v>
      </c>
      <c r="F25" s="429" t="s">
        <v>1991</v>
      </c>
      <c r="G25" s="431" t="s">
        <v>2035</v>
      </c>
      <c r="H25" s="438">
        <v>43615</v>
      </c>
      <c r="I25" s="430"/>
      <c r="J25" s="430"/>
      <c r="K25" s="430"/>
      <c r="L25" s="430"/>
      <c r="M25" s="430"/>
      <c r="N25" s="430">
        <v>1</v>
      </c>
      <c r="O25" s="430"/>
      <c r="P25" s="432">
        <f t="shared" si="0"/>
        <v>1</v>
      </c>
      <c r="Q25" s="430">
        <v>1</v>
      </c>
      <c r="R25" s="430">
        <f t="shared" si="1"/>
        <v>0</v>
      </c>
      <c r="S25" s="430" t="s">
        <v>1990</v>
      </c>
      <c r="T25" s="418"/>
    </row>
    <row r="26" spans="1:20" s="221" customFormat="1" ht="30">
      <c r="A26" s="430"/>
      <c r="B26" s="428" t="s">
        <v>2005</v>
      </c>
      <c r="C26" s="436" t="s">
        <v>1966</v>
      </c>
      <c r="D26" s="436" t="s">
        <v>1927</v>
      </c>
      <c r="E26" s="437" t="s">
        <v>1887</v>
      </c>
      <c r="F26" s="429" t="s">
        <v>1991</v>
      </c>
      <c r="G26" s="431" t="s">
        <v>2035</v>
      </c>
      <c r="H26" s="438">
        <v>43619</v>
      </c>
      <c r="I26" s="430"/>
      <c r="J26" s="430"/>
      <c r="K26" s="430"/>
      <c r="L26" s="430"/>
      <c r="M26" s="430"/>
      <c r="N26" s="430">
        <v>1</v>
      </c>
      <c r="O26" s="430"/>
      <c r="P26" s="432">
        <f t="shared" si="0"/>
        <v>1</v>
      </c>
      <c r="Q26" s="430">
        <v>1</v>
      </c>
      <c r="R26" s="430">
        <f t="shared" si="1"/>
        <v>0</v>
      </c>
      <c r="S26" s="430" t="s">
        <v>1990</v>
      </c>
      <c r="T26" s="418"/>
    </row>
    <row r="27" spans="1:20" s="221" customFormat="1" ht="30">
      <c r="A27" s="430"/>
      <c r="B27" s="428" t="s">
        <v>2006</v>
      </c>
      <c r="C27" s="436" t="s">
        <v>1967</v>
      </c>
      <c r="D27" s="436" t="s">
        <v>1928</v>
      </c>
      <c r="E27" s="437" t="s">
        <v>1888</v>
      </c>
      <c r="F27" s="429" t="s">
        <v>1991</v>
      </c>
      <c r="G27" s="431" t="s">
        <v>2035</v>
      </c>
      <c r="H27" s="438">
        <v>43620</v>
      </c>
      <c r="I27" s="430"/>
      <c r="J27" s="430"/>
      <c r="K27" s="430"/>
      <c r="L27" s="430"/>
      <c r="M27" s="430"/>
      <c r="N27" s="430">
        <v>1</v>
      </c>
      <c r="O27" s="430"/>
      <c r="P27" s="432">
        <f t="shared" si="0"/>
        <v>1</v>
      </c>
      <c r="Q27" s="430">
        <v>1</v>
      </c>
      <c r="R27" s="430">
        <f t="shared" si="1"/>
        <v>0</v>
      </c>
      <c r="S27" s="430" t="s">
        <v>1990</v>
      </c>
      <c r="T27" s="418"/>
    </row>
    <row r="28" spans="1:20" s="221" customFormat="1" ht="30">
      <c r="A28" s="430"/>
      <c r="B28" s="428" t="s">
        <v>2007</v>
      </c>
      <c r="C28" s="436" t="s">
        <v>1968</v>
      </c>
      <c r="D28" s="436" t="s">
        <v>1929</v>
      </c>
      <c r="E28" s="437" t="s">
        <v>1889</v>
      </c>
      <c r="F28" s="429" t="s">
        <v>1991</v>
      </c>
      <c r="G28" s="431" t="s">
        <v>2035</v>
      </c>
      <c r="H28" s="438">
        <v>43654</v>
      </c>
      <c r="I28" s="430"/>
      <c r="J28" s="430"/>
      <c r="K28" s="430"/>
      <c r="L28" s="430"/>
      <c r="M28" s="430"/>
      <c r="N28" s="430">
        <v>1</v>
      </c>
      <c r="O28" s="430"/>
      <c r="P28" s="432">
        <f t="shared" si="0"/>
        <v>1</v>
      </c>
      <c r="Q28" s="430">
        <v>1</v>
      </c>
      <c r="R28" s="430">
        <f t="shared" si="1"/>
        <v>0</v>
      </c>
      <c r="S28" s="430" t="s">
        <v>1990</v>
      </c>
      <c r="T28" s="418"/>
    </row>
    <row r="29" spans="1:20" s="221" customFormat="1" ht="30">
      <c r="A29" s="430"/>
      <c r="B29" s="428" t="s">
        <v>2008</v>
      </c>
      <c r="C29" s="436" t="s">
        <v>1969</v>
      </c>
      <c r="D29" s="436" t="s">
        <v>1930</v>
      </c>
      <c r="E29" s="437" t="s">
        <v>1890</v>
      </c>
      <c r="F29" s="429" t="s">
        <v>1991</v>
      </c>
      <c r="G29" s="431" t="s">
        <v>2035</v>
      </c>
      <c r="H29" s="438">
        <v>43656</v>
      </c>
      <c r="I29" s="430"/>
      <c r="J29" s="430"/>
      <c r="K29" s="430"/>
      <c r="L29" s="430"/>
      <c r="M29" s="430"/>
      <c r="N29" s="430">
        <v>1</v>
      </c>
      <c r="O29" s="430"/>
      <c r="P29" s="432">
        <f t="shared" si="0"/>
        <v>1</v>
      </c>
      <c r="Q29" s="430">
        <v>1</v>
      </c>
      <c r="R29" s="430">
        <f t="shared" si="1"/>
        <v>0</v>
      </c>
      <c r="S29" s="430" t="s">
        <v>1990</v>
      </c>
      <c r="T29" s="418"/>
    </row>
    <row r="30" spans="1:20" s="221" customFormat="1" ht="30">
      <c r="A30" s="430"/>
      <c r="B30" s="428" t="s">
        <v>2009</v>
      </c>
      <c r="C30" s="436" t="s">
        <v>1970</v>
      </c>
      <c r="D30" s="436" t="s">
        <v>1931</v>
      </c>
      <c r="E30" s="437" t="s">
        <v>1891</v>
      </c>
      <c r="F30" s="429" t="s">
        <v>1991</v>
      </c>
      <c r="G30" s="431" t="s">
        <v>2035</v>
      </c>
      <c r="H30" s="438">
        <v>43658</v>
      </c>
      <c r="I30" s="430"/>
      <c r="J30" s="430"/>
      <c r="K30" s="430"/>
      <c r="L30" s="430"/>
      <c r="M30" s="430"/>
      <c r="N30" s="430">
        <v>1</v>
      </c>
      <c r="O30" s="430"/>
      <c r="P30" s="432">
        <f t="shared" si="0"/>
        <v>1</v>
      </c>
      <c r="Q30" s="430">
        <v>1</v>
      </c>
      <c r="R30" s="430">
        <f t="shared" si="1"/>
        <v>0</v>
      </c>
      <c r="S30" s="430" t="s">
        <v>1990</v>
      </c>
      <c r="T30" s="418"/>
    </row>
    <row r="31" spans="1:20" s="221" customFormat="1" ht="30">
      <c r="A31" s="430"/>
      <c r="B31" s="428" t="s">
        <v>2010</v>
      </c>
      <c r="C31" s="436" t="s">
        <v>1971</v>
      </c>
      <c r="D31" s="436" t="s">
        <v>1932</v>
      </c>
      <c r="E31" s="437" t="s">
        <v>1892</v>
      </c>
      <c r="F31" s="429" t="s">
        <v>1991</v>
      </c>
      <c r="G31" s="431" t="s">
        <v>2035</v>
      </c>
      <c r="H31" s="438">
        <v>43671</v>
      </c>
      <c r="I31" s="430"/>
      <c r="J31" s="430"/>
      <c r="K31" s="430"/>
      <c r="L31" s="430"/>
      <c r="M31" s="430"/>
      <c r="N31" s="430">
        <v>1</v>
      </c>
      <c r="O31" s="430"/>
      <c r="P31" s="432">
        <f t="shared" si="0"/>
        <v>1</v>
      </c>
      <c r="Q31" s="430">
        <v>1</v>
      </c>
      <c r="R31" s="430">
        <f t="shared" si="1"/>
        <v>0</v>
      </c>
      <c r="S31" s="430" t="s">
        <v>1990</v>
      </c>
      <c r="T31" s="418"/>
    </row>
    <row r="32" spans="1:20" s="221" customFormat="1" ht="30">
      <c r="A32" s="430"/>
      <c r="B32" s="428" t="s">
        <v>2011</v>
      </c>
      <c r="C32" s="436" t="s">
        <v>1972</v>
      </c>
      <c r="D32" s="436" t="s">
        <v>1933</v>
      </c>
      <c r="E32" s="437" t="s">
        <v>1893</v>
      </c>
      <c r="F32" s="429" t="s">
        <v>1991</v>
      </c>
      <c r="G32" s="431" t="s">
        <v>2035</v>
      </c>
      <c r="H32" s="438">
        <v>43676</v>
      </c>
      <c r="I32" s="430"/>
      <c r="J32" s="430"/>
      <c r="K32" s="430"/>
      <c r="L32" s="430"/>
      <c r="M32" s="430"/>
      <c r="N32" s="430">
        <v>1</v>
      </c>
      <c r="O32" s="430"/>
      <c r="P32" s="432">
        <f t="shared" si="0"/>
        <v>1</v>
      </c>
      <c r="Q32" s="430">
        <v>1</v>
      </c>
      <c r="R32" s="430">
        <f t="shared" si="1"/>
        <v>0</v>
      </c>
      <c r="S32" s="430" t="s">
        <v>1990</v>
      </c>
      <c r="T32" s="418"/>
    </row>
    <row r="33" spans="1:20" s="221" customFormat="1" ht="30">
      <c r="A33" s="430"/>
      <c r="B33" s="428" t="s">
        <v>2012</v>
      </c>
      <c r="C33" s="436" t="s">
        <v>1973</v>
      </c>
      <c r="D33" s="436" t="s">
        <v>1934</v>
      </c>
      <c r="E33" s="437" t="s">
        <v>1894</v>
      </c>
      <c r="F33" s="429" t="s">
        <v>1991</v>
      </c>
      <c r="G33" s="431" t="s">
        <v>2035</v>
      </c>
      <c r="H33" s="438">
        <v>43685</v>
      </c>
      <c r="I33" s="430"/>
      <c r="J33" s="430"/>
      <c r="K33" s="430"/>
      <c r="L33" s="430"/>
      <c r="M33" s="430"/>
      <c r="N33" s="430">
        <v>1</v>
      </c>
      <c r="O33" s="430"/>
      <c r="P33" s="432">
        <f t="shared" si="0"/>
        <v>1</v>
      </c>
      <c r="Q33" s="430">
        <v>1</v>
      </c>
      <c r="R33" s="430">
        <f t="shared" si="1"/>
        <v>0</v>
      </c>
      <c r="S33" s="430" t="s">
        <v>1990</v>
      </c>
      <c r="T33" s="418"/>
    </row>
    <row r="34" spans="1:20" s="221" customFormat="1" ht="30">
      <c r="A34" s="430"/>
      <c r="B34" s="428" t="s">
        <v>2013</v>
      </c>
      <c r="C34" s="436" t="s">
        <v>1974</v>
      </c>
      <c r="D34" s="436" t="s">
        <v>1935</v>
      </c>
      <c r="E34" s="437" t="s">
        <v>1895</v>
      </c>
      <c r="F34" s="429" t="s">
        <v>1991</v>
      </c>
      <c r="G34" s="431" t="s">
        <v>2035</v>
      </c>
      <c r="H34" s="438">
        <v>43693</v>
      </c>
      <c r="I34" s="430"/>
      <c r="J34" s="430"/>
      <c r="K34" s="430"/>
      <c r="L34" s="430"/>
      <c r="M34" s="430"/>
      <c r="N34" s="430">
        <v>1</v>
      </c>
      <c r="O34" s="430"/>
      <c r="P34" s="432">
        <f t="shared" si="0"/>
        <v>1</v>
      </c>
      <c r="Q34" s="430">
        <v>1</v>
      </c>
      <c r="R34" s="430">
        <v>0</v>
      </c>
      <c r="S34" s="430" t="s">
        <v>1990</v>
      </c>
      <c r="T34" s="418"/>
    </row>
    <row r="35" spans="1:20" s="221" customFormat="1" ht="30">
      <c r="A35" s="430"/>
      <c r="B35" s="428" t="s">
        <v>2014</v>
      </c>
      <c r="C35" s="436" t="s">
        <v>1975</v>
      </c>
      <c r="D35" s="436" t="s">
        <v>1936</v>
      </c>
      <c r="E35" s="437" t="s">
        <v>1896</v>
      </c>
      <c r="F35" s="429" t="s">
        <v>1991</v>
      </c>
      <c r="G35" s="431" t="s">
        <v>2035</v>
      </c>
      <c r="H35" s="438">
        <v>43699</v>
      </c>
      <c r="I35" s="430"/>
      <c r="J35" s="430"/>
      <c r="K35" s="430"/>
      <c r="L35" s="430"/>
      <c r="M35" s="430"/>
      <c r="N35" s="430">
        <v>1</v>
      </c>
      <c r="O35" s="430"/>
      <c r="P35" s="432">
        <f t="shared" si="0"/>
        <v>1</v>
      </c>
      <c r="Q35" s="430">
        <v>1</v>
      </c>
      <c r="R35" s="430">
        <f t="shared" si="1"/>
        <v>0</v>
      </c>
      <c r="S35" s="430" t="s">
        <v>1990</v>
      </c>
      <c r="T35" s="418"/>
    </row>
    <row r="36" spans="1:20" s="221" customFormat="1" ht="30">
      <c r="A36" s="430"/>
      <c r="B36" s="428" t="s">
        <v>2015</v>
      </c>
      <c r="C36" s="436" t="s">
        <v>1976</v>
      </c>
      <c r="D36" s="436" t="s">
        <v>1937</v>
      </c>
      <c r="E36" s="437" t="s">
        <v>1897</v>
      </c>
      <c r="F36" s="429" t="s">
        <v>1991</v>
      </c>
      <c r="G36" s="431" t="s">
        <v>2035</v>
      </c>
      <c r="H36" s="438">
        <v>43727</v>
      </c>
      <c r="I36" s="430"/>
      <c r="J36" s="430"/>
      <c r="K36" s="430"/>
      <c r="L36" s="430"/>
      <c r="M36" s="430"/>
      <c r="N36" s="430">
        <v>1</v>
      </c>
      <c r="O36" s="430"/>
      <c r="P36" s="432">
        <f t="shared" si="0"/>
        <v>1</v>
      </c>
      <c r="Q36" s="430"/>
      <c r="R36" s="430">
        <v>0</v>
      </c>
      <c r="S36" s="430" t="s">
        <v>1990</v>
      </c>
      <c r="T36" s="418" t="s">
        <v>2038</v>
      </c>
    </row>
    <row r="37" spans="1:20" s="221" customFormat="1" ht="30">
      <c r="A37" s="430"/>
      <c r="B37" s="428" t="s">
        <v>2016</v>
      </c>
      <c r="C37" s="436" t="s">
        <v>1977</v>
      </c>
      <c r="D37" s="436" t="s">
        <v>1938</v>
      </c>
      <c r="E37" s="437" t="s">
        <v>1898</v>
      </c>
      <c r="F37" s="429" t="s">
        <v>1991</v>
      </c>
      <c r="G37" s="431" t="s">
        <v>2035</v>
      </c>
      <c r="H37" s="438">
        <v>43731</v>
      </c>
      <c r="I37" s="430"/>
      <c r="J37" s="430"/>
      <c r="K37" s="430"/>
      <c r="L37" s="430"/>
      <c r="M37" s="430"/>
      <c r="N37" s="430">
        <v>1</v>
      </c>
      <c r="O37" s="430"/>
      <c r="P37" s="432">
        <f t="shared" si="0"/>
        <v>1</v>
      </c>
      <c r="Q37" s="430">
        <v>1</v>
      </c>
      <c r="R37" s="430">
        <f t="shared" si="1"/>
        <v>0</v>
      </c>
      <c r="S37" s="430" t="s">
        <v>1990</v>
      </c>
      <c r="T37" s="418"/>
    </row>
    <row r="38" spans="1:20" s="222" customFormat="1" ht="30">
      <c r="A38" s="430"/>
      <c r="B38" s="428" t="s">
        <v>2017</v>
      </c>
      <c r="C38" s="436" t="s">
        <v>1978</v>
      </c>
      <c r="D38" s="436" t="s">
        <v>1939</v>
      </c>
      <c r="E38" s="437" t="s">
        <v>1899</v>
      </c>
      <c r="F38" s="429" t="s">
        <v>1991</v>
      </c>
      <c r="G38" s="431" t="s">
        <v>2035</v>
      </c>
      <c r="H38" s="438">
        <v>43748</v>
      </c>
      <c r="I38" s="430"/>
      <c r="J38" s="430"/>
      <c r="K38" s="430"/>
      <c r="L38" s="430"/>
      <c r="M38" s="430"/>
      <c r="N38" s="430">
        <v>1</v>
      </c>
      <c r="O38" s="430"/>
      <c r="P38" s="432">
        <f t="shared" si="0"/>
        <v>1</v>
      </c>
      <c r="Q38" s="430">
        <v>1</v>
      </c>
      <c r="R38" s="430">
        <f t="shared" si="1"/>
        <v>0</v>
      </c>
      <c r="S38" s="430" t="s">
        <v>1990</v>
      </c>
      <c r="T38" s="418"/>
    </row>
    <row r="39" spans="1:20" s="222" customFormat="1" ht="30">
      <c r="A39" s="430"/>
      <c r="B39" s="428" t="s">
        <v>2018</v>
      </c>
      <c r="C39" s="436" t="s">
        <v>1979</v>
      </c>
      <c r="D39" s="436" t="s">
        <v>1940</v>
      </c>
      <c r="E39" s="437" t="s">
        <v>1900</v>
      </c>
      <c r="F39" s="429" t="s">
        <v>1991</v>
      </c>
      <c r="G39" s="431" t="s">
        <v>2035</v>
      </c>
      <c r="H39" s="438">
        <v>43766</v>
      </c>
      <c r="I39" s="430"/>
      <c r="J39" s="430"/>
      <c r="K39" s="430"/>
      <c r="L39" s="430"/>
      <c r="M39" s="430"/>
      <c r="N39" s="430">
        <v>1</v>
      </c>
      <c r="O39" s="430"/>
      <c r="P39" s="432">
        <f t="shared" si="0"/>
        <v>1</v>
      </c>
      <c r="Q39" s="430">
        <v>1</v>
      </c>
      <c r="R39" s="430">
        <f t="shared" si="1"/>
        <v>0</v>
      </c>
      <c r="S39" s="430" t="s">
        <v>1990</v>
      </c>
      <c r="T39" s="418"/>
    </row>
    <row r="40" spans="1:20" s="222" customFormat="1" ht="30">
      <c r="A40" s="430"/>
      <c r="B40" s="428" t="s">
        <v>2019</v>
      </c>
      <c r="C40" s="436" t="s">
        <v>1980</v>
      </c>
      <c r="D40" s="436" t="s">
        <v>1941</v>
      </c>
      <c r="E40" s="437" t="s">
        <v>1901</v>
      </c>
      <c r="F40" s="429" t="s">
        <v>1991</v>
      </c>
      <c r="G40" s="431" t="s">
        <v>2035</v>
      </c>
      <c r="H40" s="438">
        <v>43768</v>
      </c>
      <c r="I40" s="430"/>
      <c r="J40" s="430"/>
      <c r="K40" s="430"/>
      <c r="L40" s="430"/>
      <c r="M40" s="430"/>
      <c r="N40" s="430">
        <v>1</v>
      </c>
      <c r="O40" s="430"/>
      <c r="P40" s="432">
        <f t="shared" si="0"/>
        <v>1</v>
      </c>
      <c r="Q40" s="430">
        <v>1</v>
      </c>
      <c r="R40" s="430">
        <f t="shared" si="1"/>
        <v>0</v>
      </c>
      <c r="S40" s="430" t="s">
        <v>1990</v>
      </c>
      <c r="T40" s="418"/>
    </row>
    <row r="41" spans="1:20" s="222" customFormat="1" ht="30">
      <c r="A41" s="430"/>
      <c r="B41" s="428" t="s">
        <v>2020</v>
      </c>
      <c r="C41" s="436" t="s">
        <v>1981</v>
      </c>
      <c r="D41" s="436" t="s">
        <v>1942</v>
      </c>
      <c r="E41" s="437" t="s">
        <v>1902</v>
      </c>
      <c r="F41" s="429" t="s">
        <v>1991</v>
      </c>
      <c r="G41" s="431" t="s">
        <v>2035</v>
      </c>
      <c r="H41" s="438">
        <v>43777</v>
      </c>
      <c r="I41" s="430"/>
      <c r="J41" s="430"/>
      <c r="K41" s="430"/>
      <c r="L41" s="430"/>
      <c r="M41" s="430"/>
      <c r="N41" s="430">
        <v>1</v>
      </c>
      <c r="O41" s="430"/>
      <c r="P41" s="432">
        <f t="shared" si="0"/>
        <v>1</v>
      </c>
      <c r="Q41" s="430">
        <v>1</v>
      </c>
      <c r="R41" s="430">
        <f t="shared" si="1"/>
        <v>0</v>
      </c>
      <c r="S41" s="430" t="s">
        <v>1990</v>
      </c>
      <c r="T41" s="418"/>
    </row>
    <row r="42" spans="1:20" s="222" customFormat="1" ht="30">
      <c r="A42" s="430"/>
      <c r="B42" s="428" t="s">
        <v>2021</v>
      </c>
      <c r="C42" s="436" t="s">
        <v>1982</v>
      </c>
      <c r="D42" s="436" t="s">
        <v>1943</v>
      </c>
      <c r="E42" s="437" t="s">
        <v>1903</v>
      </c>
      <c r="F42" s="429" t="s">
        <v>2034</v>
      </c>
      <c r="G42" s="431" t="s">
        <v>2035</v>
      </c>
      <c r="H42" s="438">
        <v>43538</v>
      </c>
      <c r="I42" s="430"/>
      <c r="J42" s="430"/>
      <c r="K42" s="430">
        <v>24</v>
      </c>
      <c r="L42" s="430"/>
      <c r="M42" s="430"/>
      <c r="N42" s="430"/>
      <c r="O42" s="430"/>
      <c r="P42" s="432">
        <f t="shared" si="0"/>
        <v>24</v>
      </c>
      <c r="Q42" s="430"/>
      <c r="R42" s="430">
        <v>0</v>
      </c>
      <c r="S42" s="430" t="s">
        <v>1990</v>
      </c>
      <c r="T42" s="418" t="s">
        <v>2038</v>
      </c>
    </row>
    <row r="43" spans="1:20" s="222" customFormat="1" ht="30">
      <c r="A43" s="430"/>
      <c r="B43" s="428" t="s">
        <v>2022</v>
      </c>
      <c r="C43" s="436" t="s">
        <v>1983</v>
      </c>
      <c r="D43" s="436" t="s">
        <v>1944</v>
      </c>
      <c r="E43" s="437" t="s">
        <v>1904</v>
      </c>
      <c r="F43" s="429" t="s">
        <v>2034</v>
      </c>
      <c r="G43" s="431" t="s">
        <v>2035</v>
      </c>
      <c r="H43" s="438">
        <v>43564</v>
      </c>
      <c r="I43" s="430"/>
      <c r="J43" s="430"/>
      <c r="K43" s="430"/>
      <c r="L43" s="430"/>
      <c r="M43" s="430"/>
      <c r="N43" s="430"/>
      <c r="O43" s="430">
        <v>120</v>
      </c>
      <c r="P43" s="432">
        <f t="shared" si="0"/>
        <v>120</v>
      </c>
      <c r="Q43" s="430">
        <v>0</v>
      </c>
      <c r="R43" s="430">
        <v>0</v>
      </c>
      <c r="S43" s="430" t="s">
        <v>1990</v>
      </c>
      <c r="T43" s="418" t="s">
        <v>2037</v>
      </c>
    </row>
    <row r="44" spans="1:20" s="222" customFormat="1" ht="15">
      <c r="A44" s="430"/>
      <c r="B44" s="428" t="s">
        <v>2023</v>
      </c>
      <c r="C44" s="436" t="s">
        <v>2024</v>
      </c>
      <c r="D44" s="436" t="s">
        <v>1945</v>
      </c>
      <c r="E44" s="437" t="s">
        <v>1905</v>
      </c>
      <c r="F44" s="429" t="s">
        <v>2033</v>
      </c>
      <c r="G44" s="431" t="s">
        <v>2036</v>
      </c>
      <c r="H44" s="438">
        <v>43577</v>
      </c>
      <c r="I44" s="430"/>
      <c r="J44" s="430"/>
      <c r="K44" s="430"/>
      <c r="L44" s="430"/>
      <c r="M44" s="430"/>
      <c r="N44" s="430"/>
      <c r="O44" s="430">
        <v>1</v>
      </c>
      <c r="P44" s="432">
        <f t="shared" si="0"/>
        <v>1</v>
      </c>
      <c r="Q44" s="430">
        <v>1</v>
      </c>
      <c r="R44" s="430">
        <f t="shared" si="1"/>
        <v>0</v>
      </c>
      <c r="S44" s="430" t="s">
        <v>1990</v>
      </c>
      <c r="T44" s="418" t="s">
        <v>2039</v>
      </c>
    </row>
    <row r="45" spans="1:20" s="222" customFormat="1" ht="15">
      <c r="A45" s="430"/>
      <c r="B45" s="428" t="s">
        <v>2025</v>
      </c>
      <c r="C45" s="436" t="s">
        <v>2026</v>
      </c>
      <c r="D45" s="436" t="s">
        <v>1946</v>
      </c>
      <c r="E45" s="437" t="s">
        <v>1906</v>
      </c>
      <c r="F45" s="429" t="s">
        <v>2034</v>
      </c>
      <c r="G45" s="431" t="s">
        <v>2035</v>
      </c>
      <c r="H45" s="438">
        <v>43809</v>
      </c>
      <c r="I45" s="430"/>
      <c r="J45" s="430"/>
      <c r="K45" s="430"/>
      <c r="L45" s="430"/>
      <c r="M45" s="430"/>
      <c r="N45" s="430"/>
      <c r="O45" s="430">
        <v>6</v>
      </c>
      <c r="P45" s="432">
        <f t="shared" si="0"/>
        <v>6</v>
      </c>
      <c r="Q45" s="430"/>
      <c r="R45" s="430">
        <v>0</v>
      </c>
      <c r="S45" s="430" t="s">
        <v>1990</v>
      </c>
      <c r="T45" s="418" t="s">
        <v>2038</v>
      </c>
    </row>
    <row r="46" spans="1:20" s="222" customFormat="1" ht="30">
      <c r="A46" s="430"/>
      <c r="B46" s="428" t="s">
        <v>2027</v>
      </c>
      <c r="C46" s="436" t="s">
        <v>1984</v>
      </c>
      <c r="D46" s="436" t="s">
        <v>1947</v>
      </c>
      <c r="E46" s="437" t="s">
        <v>1907</v>
      </c>
      <c r="F46" s="429" t="s">
        <v>2033</v>
      </c>
      <c r="G46" s="431" t="s">
        <v>2036</v>
      </c>
      <c r="H46" s="438">
        <v>43782</v>
      </c>
      <c r="I46" s="430"/>
      <c r="J46" s="430"/>
      <c r="K46" s="430"/>
      <c r="L46" s="430"/>
      <c r="M46" s="430"/>
      <c r="N46" s="430"/>
      <c r="O46" s="430">
        <v>1</v>
      </c>
      <c r="P46" s="432">
        <f t="shared" si="0"/>
        <v>1</v>
      </c>
      <c r="Q46" s="430">
        <v>1</v>
      </c>
      <c r="R46" s="430">
        <f t="shared" si="1"/>
        <v>0</v>
      </c>
      <c r="S46" s="430" t="s">
        <v>1990</v>
      </c>
      <c r="T46" s="418"/>
    </row>
    <row r="47" spans="1:20" s="222" customFormat="1" ht="15">
      <c r="A47" s="430"/>
      <c r="B47" s="428" t="s">
        <v>2032</v>
      </c>
      <c r="C47" s="436" t="s">
        <v>1989</v>
      </c>
      <c r="D47" s="436" t="s">
        <v>1952</v>
      </c>
      <c r="E47" s="437" t="s">
        <v>1913</v>
      </c>
      <c r="F47" s="429" t="s">
        <v>2033</v>
      </c>
      <c r="G47" s="431" t="s">
        <v>2036</v>
      </c>
      <c r="H47" s="438">
        <v>43822</v>
      </c>
      <c r="I47" s="430"/>
      <c r="J47" s="430"/>
      <c r="K47" s="430"/>
      <c r="L47" s="430"/>
      <c r="M47" s="430"/>
      <c r="N47" s="430"/>
      <c r="O47" s="430">
        <v>1</v>
      </c>
      <c r="P47" s="432">
        <f t="shared" si="0"/>
        <v>1</v>
      </c>
      <c r="Q47" s="430">
        <v>1</v>
      </c>
      <c r="R47" s="430">
        <f t="shared" si="1"/>
        <v>0</v>
      </c>
      <c r="S47" s="430" t="s">
        <v>1990</v>
      </c>
      <c r="T47" s="418"/>
    </row>
    <row r="48" spans="1:20" s="222" customFormat="1" ht="30">
      <c r="A48" s="430"/>
      <c r="B48" s="428" t="s">
        <v>2028</v>
      </c>
      <c r="C48" s="436" t="s">
        <v>1985</v>
      </c>
      <c r="D48" s="436" t="s">
        <v>1948</v>
      </c>
      <c r="E48" s="437" t="s">
        <v>1908</v>
      </c>
      <c r="F48" s="429" t="s">
        <v>2033</v>
      </c>
      <c r="G48" s="431" t="s">
        <v>2036</v>
      </c>
      <c r="H48" s="438">
        <v>43553</v>
      </c>
      <c r="I48" s="430"/>
      <c r="J48" s="430"/>
      <c r="K48" s="430"/>
      <c r="L48" s="430"/>
      <c r="M48" s="430"/>
      <c r="N48" s="430"/>
      <c r="O48" s="430">
        <v>1</v>
      </c>
      <c r="P48" s="432">
        <f t="shared" si="0"/>
        <v>1</v>
      </c>
      <c r="Q48" s="430">
        <v>1</v>
      </c>
      <c r="R48" s="430">
        <f t="shared" si="1"/>
        <v>0</v>
      </c>
      <c r="S48" s="430" t="s">
        <v>1990</v>
      </c>
      <c r="T48" s="418"/>
    </row>
    <row r="49" spans="1:20" s="222" customFormat="1" ht="30">
      <c r="A49" s="430"/>
      <c r="B49" s="428" t="s">
        <v>2029</v>
      </c>
      <c r="C49" s="436" t="s">
        <v>1986</v>
      </c>
      <c r="D49" s="436" t="s">
        <v>1949</v>
      </c>
      <c r="E49" s="437" t="s">
        <v>1909</v>
      </c>
      <c r="F49" s="429" t="s">
        <v>2033</v>
      </c>
      <c r="G49" s="431" t="s">
        <v>2035</v>
      </c>
      <c r="H49" s="438">
        <v>43595</v>
      </c>
      <c r="I49" s="430"/>
      <c r="J49" s="430"/>
      <c r="K49" s="430"/>
      <c r="L49" s="430"/>
      <c r="M49" s="430"/>
      <c r="N49" s="430"/>
      <c r="O49" s="430">
        <v>1</v>
      </c>
      <c r="P49" s="432">
        <f t="shared" si="0"/>
        <v>1</v>
      </c>
      <c r="Q49" s="430">
        <v>1</v>
      </c>
      <c r="R49" s="430">
        <f t="shared" si="1"/>
        <v>0</v>
      </c>
      <c r="S49" s="430" t="s">
        <v>1990</v>
      </c>
      <c r="T49" s="418"/>
    </row>
    <row r="50" spans="1:20" s="222" customFormat="1" ht="30">
      <c r="A50" s="430"/>
      <c r="B50" s="428" t="s">
        <v>2030</v>
      </c>
      <c r="C50" s="436" t="s">
        <v>1987</v>
      </c>
      <c r="D50" s="436" t="s">
        <v>1950</v>
      </c>
      <c r="E50" s="437" t="s">
        <v>1910</v>
      </c>
      <c r="F50" s="429" t="s">
        <v>2033</v>
      </c>
      <c r="G50" s="431" t="s">
        <v>2036</v>
      </c>
      <c r="H50" s="438">
        <v>43613</v>
      </c>
      <c r="I50" s="430"/>
      <c r="J50" s="430"/>
      <c r="K50" s="430"/>
      <c r="L50" s="430"/>
      <c r="M50" s="430"/>
      <c r="N50" s="430"/>
      <c r="O50" s="430">
        <v>1</v>
      </c>
      <c r="P50" s="432">
        <f t="shared" si="0"/>
        <v>1</v>
      </c>
      <c r="Q50" s="430">
        <v>1</v>
      </c>
      <c r="R50" s="430">
        <v>0</v>
      </c>
      <c r="S50" s="430" t="s">
        <v>1990</v>
      </c>
      <c r="T50" s="418"/>
    </row>
    <row r="51" spans="1:20" s="222" customFormat="1" ht="30">
      <c r="A51" s="430"/>
      <c r="B51" s="428" t="s">
        <v>2013</v>
      </c>
      <c r="C51" s="436" t="s">
        <v>1974</v>
      </c>
      <c r="D51" s="436" t="s">
        <v>1935</v>
      </c>
      <c r="E51" s="437" t="s">
        <v>1911</v>
      </c>
      <c r="F51" s="429" t="s">
        <v>2033</v>
      </c>
      <c r="G51" s="431" t="s">
        <v>2036</v>
      </c>
      <c r="H51" s="438">
        <v>43693</v>
      </c>
      <c r="I51" s="430"/>
      <c r="J51" s="430"/>
      <c r="K51" s="430"/>
      <c r="L51" s="430"/>
      <c r="M51" s="430"/>
      <c r="N51" s="430"/>
      <c r="O51" s="430">
        <v>1</v>
      </c>
      <c r="P51" s="432">
        <f t="shared" si="0"/>
        <v>1</v>
      </c>
      <c r="Q51" s="430">
        <v>1</v>
      </c>
      <c r="R51" s="430">
        <f t="shared" si="1"/>
        <v>0</v>
      </c>
      <c r="S51" s="430" t="s">
        <v>1990</v>
      </c>
      <c r="T51" s="418"/>
    </row>
    <row r="52" spans="1:20" s="222" customFormat="1" ht="15">
      <c r="A52" s="430"/>
      <c r="B52" s="428" t="s">
        <v>2031</v>
      </c>
      <c r="C52" s="436" t="s">
        <v>1988</v>
      </c>
      <c r="D52" s="436" t="s">
        <v>1951</v>
      </c>
      <c r="E52" s="437" t="s">
        <v>1912</v>
      </c>
      <c r="F52" s="429" t="s">
        <v>2033</v>
      </c>
      <c r="G52" s="431" t="s">
        <v>2036</v>
      </c>
      <c r="H52" s="438">
        <v>43787</v>
      </c>
      <c r="I52" s="430"/>
      <c r="J52" s="430"/>
      <c r="K52" s="430"/>
      <c r="L52" s="430"/>
      <c r="M52" s="430"/>
      <c r="N52" s="430"/>
      <c r="O52" s="430">
        <v>1</v>
      </c>
      <c r="P52" s="432">
        <f t="shared" si="0"/>
        <v>1</v>
      </c>
      <c r="Q52" s="430">
        <v>1</v>
      </c>
      <c r="R52" s="430">
        <f t="shared" si="1"/>
        <v>0</v>
      </c>
      <c r="S52" s="430" t="s">
        <v>1990</v>
      </c>
      <c r="T52" s="418"/>
    </row>
    <row r="53" spans="1:20" s="222" customFormat="1" ht="30">
      <c r="A53" s="430"/>
      <c r="B53" s="428" t="s">
        <v>2013</v>
      </c>
      <c r="C53" s="436" t="s">
        <v>1974</v>
      </c>
      <c r="D53" s="436" t="s">
        <v>1935</v>
      </c>
      <c r="E53" s="437" t="s">
        <v>1911</v>
      </c>
      <c r="F53" s="429" t="s">
        <v>1991</v>
      </c>
      <c r="G53" s="431" t="s">
        <v>2035</v>
      </c>
      <c r="H53" s="438">
        <v>43693</v>
      </c>
      <c r="I53" s="430"/>
      <c r="J53" s="430"/>
      <c r="K53" s="430"/>
      <c r="L53" s="430"/>
      <c r="M53" s="430"/>
      <c r="N53" s="430">
        <v>1</v>
      </c>
      <c r="O53" s="430"/>
      <c r="P53" s="432">
        <f t="shared" si="0"/>
        <v>1</v>
      </c>
      <c r="Q53" s="430">
        <v>1</v>
      </c>
      <c r="R53" s="430">
        <f t="shared" si="1"/>
        <v>0</v>
      </c>
      <c r="S53" s="430" t="s">
        <v>1990</v>
      </c>
      <c r="T53" s="418"/>
    </row>
    <row r="54" spans="1:20" s="222" customFormat="1">
      <c r="A54" s="125"/>
      <c r="B54" s="125"/>
      <c r="C54" s="125"/>
      <c r="D54" s="125"/>
      <c r="E54" s="125"/>
      <c r="F54" s="426"/>
      <c r="G54" s="427"/>
      <c r="H54" s="126"/>
      <c r="I54" s="373"/>
      <c r="J54" s="128"/>
      <c r="K54" s="128"/>
      <c r="L54" s="128"/>
      <c r="M54" s="128"/>
      <c r="N54" s="128"/>
      <c r="O54" s="128"/>
      <c r="P54" s="218">
        <f t="shared" si="0"/>
        <v>0</v>
      </c>
      <c r="Q54" s="217"/>
      <c r="R54" s="217">
        <f t="shared" si="1"/>
        <v>0</v>
      </c>
      <c r="S54" s="217"/>
      <c r="T54" s="219"/>
    </row>
    <row r="55" spans="1:20" s="222" customFormat="1">
      <c r="A55" s="125"/>
      <c r="B55" s="125"/>
      <c r="C55" s="125"/>
      <c r="D55" s="125"/>
      <c r="E55" s="125"/>
      <c r="F55" s="128"/>
      <c r="G55" s="217"/>
      <c r="H55" s="126"/>
      <c r="I55" s="128"/>
      <c r="J55" s="128"/>
      <c r="K55" s="128"/>
      <c r="L55" s="128"/>
      <c r="M55" s="128"/>
      <c r="N55" s="128"/>
      <c r="O55" s="128"/>
      <c r="P55" s="218">
        <f t="shared" si="0"/>
        <v>0</v>
      </c>
      <c r="Q55" s="217"/>
      <c r="R55" s="217">
        <f t="shared" si="1"/>
        <v>0</v>
      </c>
      <c r="S55" s="217"/>
      <c r="T55" s="219"/>
    </row>
    <row r="56" spans="1:20" s="222" customFormat="1">
      <c r="A56" s="125"/>
      <c r="B56" s="125"/>
      <c r="C56" s="125"/>
      <c r="D56" s="125"/>
      <c r="E56" s="125"/>
      <c r="F56" s="128"/>
      <c r="G56" s="217"/>
      <c r="H56" s="126"/>
      <c r="I56" s="128"/>
      <c r="J56" s="128"/>
      <c r="K56" s="128"/>
      <c r="L56" s="128"/>
      <c r="M56" s="128"/>
      <c r="N56" s="128"/>
      <c r="O56" s="128"/>
      <c r="P56" s="218">
        <f t="shared" si="0"/>
        <v>0</v>
      </c>
      <c r="Q56" s="217"/>
      <c r="R56" s="217">
        <f t="shared" si="1"/>
        <v>0</v>
      </c>
      <c r="S56" s="217"/>
      <c r="T56" s="219"/>
    </row>
    <row r="57" spans="1:20" s="222" customFormat="1">
      <c r="A57" s="125"/>
      <c r="B57" s="125"/>
      <c r="C57" s="125"/>
      <c r="D57" s="125"/>
      <c r="E57" s="125"/>
      <c r="F57" s="128"/>
      <c r="G57" s="217"/>
      <c r="H57" s="126"/>
      <c r="I57" s="128"/>
      <c r="J57" s="128"/>
      <c r="K57" s="128"/>
      <c r="L57" s="128"/>
      <c r="M57" s="128"/>
      <c r="N57" s="128"/>
      <c r="O57" s="128"/>
      <c r="P57" s="218">
        <f t="shared" si="0"/>
        <v>0</v>
      </c>
      <c r="Q57" s="217"/>
      <c r="R57" s="217">
        <f t="shared" si="1"/>
        <v>0</v>
      </c>
      <c r="S57" s="217"/>
      <c r="T57" s="219"/>
    </row>
    <row r="58" spans="1:20" s="222" customFormat="1">
      <c r="A58" s="125"/>
      <c r="B58" s="125"/>
      <c r="C58" s="125"/>
      <c r="D58" s="125"/>
      <c r="E58" s="125"/>
      <c r="F58" s="128"/>
      <c r="G58" s="217"/>
      <c r="H58" s="126"/>
      <c r="I58" s="128"/>
      <c r="J58" s="128"/>
      <c r="K58" s="128"/>
      <c r="L58" s="128"/>
      <c r="M58" s="128"/>
      <c r="N58" s="128"/>
      <c r="O58" s="128"/>
      <c r="P58" s="218">
        <f t="shared" si="0"/>
        <v>0</v>
      </c>
      <c r="Q58" s="217"/>
      <c r="R58" s="217">
        <f t="shared" si="1"/>
        <v>0</v>
      </c>
      <c r="S58" s="217"/>
      <c r="T58" s="219"/>
    </row>
    <row r="59" spans="1:20" s="222" customFormat="1">
      <c r="A59" s="125"/>
      <c r="B59" s="125"/>
      <c r="C59" s="125"/>
      <c r="D59" s="125"/>
      <c r="E59" s="125"/>
      <c r="F59" s="128"/>
      <c r="G59" s="217"/>
      <c r="H59" s="126"/>
      <c r="I59" s="128"/>
      <c r="J59" s="128"/>
      <c r="K59" s="128"/>
      <c r="L59" s="128"/>
      <c r="M59" s="128"/>
      <c r="N59" s="128"/>
      <c r="O59" s="128"/>
      <c r="P59" s="218">
        <f t="shared" si="0"/>
        <v>0</v>
      </c>
      <c r="Q59" s="217"/>
      <c r="R59" s="217">
        <f t="shared" si="1"/>
        <v>0</v>
      </c>
      <c r="S59" s="217"/>
      <c r="T59" s="219"/>
    </row>
    <row r="60" spans="1:20" s="222" customFormat="1">
      <c r="A60" s="125"/>
      <c r="B60" s="125"/>
      <c r="C60" s="125"/>
      <c r="D60" s="125"/>
      <c r="E60" s="125"/>
      <c r="F60" s="128"/>
      <c r="G60" s="217"/>
      <c r="H60" s="126"/>
      <c r="I60" s="128"/>
      <c r="J60" s="128"/>
      <c r="K60" s="128"/>
      <c r="L60" s="128"/>
      <c r="M60" s="128"/>
      <c r="N60" s="128"/>
      <c r="O60" s="128"/>
      <c r="P60" s="218">
        <f t="shared" si="0"/>
        <v>0</v>
      </c>
      <c r="Q60" s="217"/>
      <c r="R60" s="217">
        <f t="shared" si="1"/>
        <v>0</v>
      </c>
      <c r="S60" s="217"/>
      <c r="T60" s="219"/>
    </row>
    <row r="61" spans="1:20" s="222" customFormat="1">
      <c r="A61" s="125"/>
      <c r="B61" s="125"/>
      <c r="C61" s="125"/>
      <c r="D61" s="125"/>
      <c r="E61" s="125"/>
      <c r="F61" s="128"/>
      <c r="G61" s="217"/>
      <c r="H61" s="126"/>
      <c r="I61" s="128"/>
      <c r="J61" s="128"/>
      <c r="K61" s="128"/>
      <c r="L61" s="128"/>
      <c r="M61" s="128"/>
      <c r="N61" s="128"/>
      <c r="O61" s="128"/>
      <c r="P61" s="218">
        <f t="shared" si="0"/>
        <v>0</v>
      </c>
      <c r="Q61" s="217"/>
      <c r="R61" s="217">
        <f t="shared" si="1"/>
        <v>0</v>
      </c>
      <c r="S61" s="217"/>
      <c r="T61" s="219"/>
    </row>
    <row r="62" spans="1:20" s="222" customFormat="1">
      <c r="A62" s="125"/>
      <c r="B62" s="125"/>
      <c r="C62" s="125"/>
      <c r="D62" s="125"/>
      <c r="E62" s="125"/>
      <c r="F62" s="128"/>
      <c r="G62" s="217"/>
      <c r="H62" s="126"/>
      <c r="I62" s="128"/>
      <c r="J62" s="128"/>
      <c r="K62" s="128"/>
      <c r="L62" s="128"/>
      <c r="M62" s="128"/>
      <c r="N62" s="128"/>
      <c r="O62" s="128"/>
      <c r="P62" s="218">
        <f t="shared" si="0"/>
        <v>0</v>
      </c>
      <c r="Q62" s="217"/>
      <c r="R62" s="217">
        <f t="shared" si="1"/>
        <v>0</v>
      </c>
      <c r="S62" s="217"/>
      <c r="T62" s="219"/>
    </row>
    <row r="63" spans="1:20" s="222" customFormat="1">
      <c r="A63" s="125"/>
      <c r="B63" s="125"/>
      <c r="C63" s="125"/>
      <c r="D63" s="125"/>
      <c r="E63" s="125"/>
      <c r="F63" s="128"/>
      <c r="G63" s="217"/>
      <c r="H63" s="126"/>
      <c r="I63" s="128"/>
      <c r="J63" s="128"/>
      <c r="K63" s="128"/>
      <c r="L63" s="128"/>
      <c r="M63" s="128"/>
      <c r="N63" s="128"/>
      <c r="O63" s="128"/>
      <c r="P63" s="218">
        <f t="shared" si="0"/>
        <v>0</v>
      </c>
      <c r="Q63" s="217"/>
      <c r="R63" s="217">
        <f t="shared" si="1"/>
        <v>0</v>
      </c>
      <c r="S63" s="217"/>
      <c r="T63" s="219"/>
    </row>
    <row r="64" spans="1:20" s="222" customFormat="1">
      <c r="A64" s="125"/>
      <c r="B64" s="125"/>
      <c r="C64" s="125"/>
      <c r="D64" s="125"/>
      <c r="E64" s="125"/>
      <c r="F64" s="128"/>
      <c r="G64" s="217"/>
      <c r="H64" s="126"/>
      <c r="I64" s="128"/>
      <c r="J64" s="128"/>
      <c r="K64" s="128"/>
      <c r="L64" s="128"/>
      <c r="M64" s="128"/>
      <c r="N64" s="128"/>
      <c r="O64" s="128"/>
      <c r="P64" s="218">
        <f t="shared" si="0"/>
        <v>0</v>
      </c>
      <c r="Q64" s="217"/>
      <c r="R64" s="217">
        <f t="shared" si="1"/>
        <v>0</v>
      </c>
      <c r="S64" s="217"/>
      <c r="T64" s="219"/>
    </row>
    <row r="65" spans="1:20" s="222" customFormat="1">
      <c r="A65" s="125"/>
      <c r="B65" s="125"/>
      <c r="C65" s="125"/>
      <c r="D65" s="125"/>
      <c r="E65" s="125"/>
      <c r="F65" s="128"/>
      <c r="G65" s="217"/>
      <c r="H65" s="126"/>
      <c r="I65" s="128"/>
      <c r="J65" s="128"/>
      <c r="K65" s="128"/>
      <c r="L65" s="128"/>
      <c r="M65" s="128"/>
      <c r="N65" s="128"/>
      <c r="O65" s="128"/>
      <c r="P65" s="218">
        <f t="shared" si="0"/>
        <v>0</v>
      </c>
      <c r="Q65" s="217"/>
      <c r="R65" s="217">
        <f t="shared" si="1"/>
        <v>0</v>
      </c>
      <c r="S65" s="217"/>
      <c r="T65" s="219"/>
    </row>
    <row r="66" spans="1:20" s="222" customFormat="1">
      <c r="A66" s="125"/>
      <c r="B66" s="125"/>
      <c r="C66" s="125"/>
      <c r="D66" s="125"/>
      <c r="E66" s="125"/>
      <c r="F66" s="128"/>
      <c r="G66" s="217"/>
      <c r="H66" s="126"/>
      <c r="I66" s="128"/>
      <c r="J66" s="128"/>
      <c r="K66" s="128"/>
      <c r="L66" s="128"/>
      <c r="M66" s="128"/>
      <c r="N66" s="128"/>
      <c r="O66" s="128"/>
      <c r="P66" s="218">
        <f t="shared" si="0"/>
        <v>0</v>
      </c>
      <c r="Q66" s="217"/>
      <c r="R66" s="217">
        <f t="shared" si="1"/>
        <v>0</v>
      </c>
      <c r="S66" s="217"/>
      <c r="T66" s="219"/>
    </row>
    <row r="67" spans="1:20" s="222" customFormat="1">
      <c r="A67" s="125"/>
      <c r="B67" s="125"/>
      <c r="C67" s="125"/>
      <c r="D67" s="125"/>
      <c r="E67" s="125"/>
      <c r="F67" s="128"/>
      <c r="G67" s="217"/>
      <c r="H67" s="126"/>
      <c r="I67" s="128"/>
      <c r="J67" s="128"/>
      <c r="K67" s="128"/>
      <c r="L67" s="128"/>
      <c r="M67" s="128"/>
      <c r="N67" s="128"/>
      <c r="O67" s="128"/>
      <c r="P67" s="218">
        <f t="shared" si="0"/>
        <v>0</v>
      </c>
      <c r="Q67" s="217"/>
      <c r="R67" s="217">
        <f t="shared" si="1"/>
        <v>0</v>
      </c>
      <c r="S67" s="217"/>
      <c r="T67" s="219"/>
    </row>
    <row r="68" spans="1:20" s="222" customFormat="1">
      <c r="A68" s="125"/>
      <c r="B68" s="125"/>
      <c r="C68" s="125"/>
      <c r="D68" s="125"/>
      <c r="E68" s="125"/>
      <c r="F68" s="128"/>
      <c r="G68" s="217"/>
      <c r="H68" s="126"/>
      <c r="I68" s="128"/>
      <c r="J68" s="128"/>
      <c r="K68" s="128"/>
      <c r="L68" s="128"/>
      <c r="M68" s="128"/>
      <c r="N68" s="128"/>
      <c r="O68" s="128"/>
      <c r="P68" s="218">
        <f t="shared" si="0"/>
        <v>0</v>
      </c>
      <c r="Q68" s="217"/>
      <c r="R68" s="217">
        <f t="shared" si="1"/>
        <v>0</v>
      </c>
      <c r="S68" s="217"/>
      <c r="T68" s="219"/>
    </row>
    <row r="69" spans="1:20" s="222" customFormat="1">
      <c r="A69" s="125"/>
      <c r="B69" s="125"/>
      <c r="C69" s="125"/>
      <c r="D69" s="125"/>
      <c r="E69" s="125"/>
      <c r="F69" s="128"/>
      <c r="G69" s="217"/>
      <c r="H69" s="126"/>
      <c r="I69" s="128"/>
      <c r="J69" s="128"/>
      <c r="K69" s="128"/>
      <c r="L69" s="128"/>
      <c r="M69" s="128"/>
      <c r="N69" s="128"/>
      <c r="O69" s="128"/>
      <c r="P69" s="218">
        <f t="shared" si="0"/>
        <v>0</v>
      </c>
      <c r="Q69" s="217"/>
      <c r="R69" s="217">
        <f t="shared" si="1"/>
        <v>0</v>
      </c>
      <c r="S69" s="217"/>
      <c r="T69" s="219"/>
    </row>
    <row r="70" spans="1:20" s="222" customFormat="1">
      <c r="A70" s="125"/>
      <c r="B70" s="125"/>
      <c r="C70" s="125"/>
      <c r="D70" s="125"/>
      <c r="E70" s="125"/>
      <c r="F70" s="128"/>
      <c r="G70" s="217"/>
      <c r="H70" s="126"/>
      <c r="I70" s="128"/>
      <c r="J70" s="128"/>
      <c r="K70" s="128"/>
      <c r="L70" s="128"/>
      <c r="M70" s="128"/>
      <c r="N70" s="128"/>
      <c r="O70" s="128"/>
      <c r="P70" s="218">
        <f t="shared" si="0"/>
        <v>0</v>
      </c>
      <c r="Q70" s="217"/>
      <c r="R70" s="217">
        <f t="shared" si="1"/>
        <v>0</v>
      </c>
      <c r="S70" s="217"/>
      <c r="T70" s="219"/>
    </row>
    <row r="71" spans="1:20" s="222" customFormat="1">
      <c r="A71" s="125"/>
      <c r="B71" s="125"/>
      <c r="C71" s="125"/>
      <c r="D71" s="125"/>
      <c r="E71" s="125"/>
      <c r="F71" s="128"/>
      <c r="G71" s="217"/>
      <c r="H71" s="126"/>
      <c r="I71" s="128"/>
      <c r="J71" s="128"/>
      <c r="K71" s="128"/>
      <c r="L71" s="128"/>
      <c r="M71" s="128"/>
      <c r="N71" s="128"/>
      <c r="O71" s="128"/>
      <c r="P71" s="218">
        <f t="shared" si="0"/>
        <v>0</v>
      </c>
      <c r="Q71" s="217"/>
      <c r="R71" s="217">
        <f t="shared" si="1"/>
        <v>0</v>
      </c>
      <c r="S71" s="217"/>
      <c r="T71" s="219"/>
    </row>
    <row r="72" spans="1:20" s="222" customFormat="1">
      <c r="A72" s="125"/>
      <c r="B72" s="125"/>
      <c r="C72" s="125"/>
      <c r="D72" s="125"/>
      <c r="E72" s="125"/>
      <c r="F72" s="128"/>
      <c r="G72" s="217"/>
      <c r="H72" s="126"/>
      <c r="I72" s="128"/>
      <c r="J72" s="128"/>
      <c r="K72" s="128"/>
      <c r="L72" s="128"/>
      <c r="M72" s="128"/>
      <c r="N72" s="128"/>
      <c r="O72" s="128"/>
      <c r="P72" s="218">
        <f t="shared" si="0"/>
        <v>0</v>
      </c>
      <c r="Q72" s="217"/>
      <c r="R72" s="217">
        <f t="shared" si="1"/>
        <v>0</v>
      </c>
      <c r="S72" s="217"/>
      <c r="T72" s="219"/>
    </row>
    <row r="73" spans="1:20" s="222" customFormat="1">
      <c r="A73" s="125"/>
      <c r="B73" s="125"/>
      <c r="C73" s="125"/>
      <c r="D73" s="125"/>
      <c r="E73" s="125"/>
      <c r="F73" s="128"/>
      <c r="G73" s="217"/>
      <c r="H73" s="126"/>
      <c r="I73" s="128"/>
      <c r="J73" s="128"/>
      <c r="K73" s="128"/>
      <c r="L73" s="128"/>
      <c r="M73" s="128"/>
      <c r="N73" s="128"/>
      <c r="O73" s="128"/>
      <c r="P73" s="218">
        <f t="shared" si="0"/>
        <v>0</v>
      </c>
      <c r="Q73" s="217"/>
      <c r="R73" s="217">
        <f t="shared" si="1"/>
        <v>0</v>
      </c>
      <c r="S73" s="217"/>
      <c r="T73" s="219"/>
    </row>
    <row r="74" spans="1:20" s="222" customFormat="1">
      <c r="A74" s="125"/>
      <c r="B74" s="125"/>
      <c r="C74" s="125"/>
      <c r="D74" s="125"/>
      <c r="E74" s="125"/>
      <c r="F74" s="128"/>
      <c r="G74" s="217"/>
      <c r="H74" s="126"/>
      <c r="I74" s="128"/>
      <c r="J74" s="128"/>
      <c r="K74" s="128"/>
      <c r="L74" s="128"/>
      <c r="M74" s="128"/>
      <c r="N74" s="128"/>
      <c r="O74" s="128"/>
      <c r="P74" s="218">
        <f t="shared" si="0"/>
        <v>0</v>
      </c>
      <c r="Q74" s="217"/>
      <c r="R74" s="217">
        <f t="shared" si="1"/>
        <v>0</v>
      </c>
      <c r="S74" s="217"/>
      <c r="T74" s="219"/>
    </row>
    <row r="75" spans="1:20" s="222" customFormat="1">
      <c r="A75" s="125"/>
      <c r="B75" s="125"/>
      <c r="C75" s="125"/>
      <c r="D75" s="125"/>
      <c r="E75" s="125"/>
      <c r="F75" s="128"/>
      <c r="G75" s="217"/>
      <c r="H75" s="126"/>
      <c r="I75" s="128"/>
      <c r="J75" s="128"/>
      <c r="K75" s="128"/>
      <c r="L75" s="128"/>
      <c r="M75" s="128"/>
      <c r="N75" s="128"/>
      <c r="O75" s="128"/>
      <c r="P75" s="218">
        <f t="shared" si="0"/>
        <v>0</v>
      </c>
      <c r="Q75" s="217"/>
      <c r="R75" s="217">
        <f t="shared" si="1"/>
        <v>0</v>
      </c>
      <c r="S75" s="217"/>
      <c r="T75" s="219"/>
    </row>
    <row r="76" spans="1:20" s="222" customFormat="1">
      <c r="A76" s="125"/>
      <c r="B76" s="125"/>
      <c r="C76" s="125"/>
      <c r="D76" s="125"/>
      <c r="E76" s="125"/>
      <c r="F76" s="128"/>
      <c r="G76" s="217"/>
      <c r="H76" s="126"/>
      <c r="I76" s="128"/>
      <c r="J76" s="128"/>
      <c r="K76" s="128"/>
      <c r="L76" s="128"/>
      <c r="M76" s="128"/>
      <c r="N76" s="128"/>
      <c r="O76" s="128"/>
      <c r="P76" s="218">
        <f t="shared" si="0"/>
        <v>0</v>
      </c>
      <c r="Q76" s="217"/>
      <c r="R76" s="217">
        <f t="shared" si="1"/>
        <v>0</v>
      </c>
      <c r="S76" s="217"/>
      <c r="T76" s="219"/>
    </row>
    <row r="77" spans="1:20" s="222" customFormat="1">
      <c r="A77" s="125"/>
      <c r="B77" s="125"/>
      <c r="C77" s="125"/>
      <c r="D77" s="125"/>
      <c r="E77" s="125"/>
      <c r="F77" s="128"/>
      <c r="G77" s="217"/>
      <c r="H77" s="126"/>
      <c r="I77" s="128"/>
      <c r="J77" s="128"/>
      <c r="K77" s="128"/>
      <c r="L77" s="128"/>
      <c r="M77" s="128"/>
      <c r="N77" s="128"/>
      <c r="O77" s="128"/>
      <c r="P77" s="218">
        <f t="shared" si="0"/>
        <v>0</v>
      </c>
      <c r="Q77" s="217"/>
      <c r="R77" s="217">
        <f t="shared" si="1"/>
        <v>0</v>
      </c>
      <c r="S77" s="217"/>
      <c r="T77" s="219"/>
    </row>
    <row r="78" spans="1:20" s="222" customFormat="1">
      <c r="A78" s="125"/>
      <c r="B78" s="125"/>
      <c r="C78" s="125"/>
      <c r="D78" s="125"/>
      <c r="E78" s="125"/>
      <c r="F78" s="128"/>
      <c r="G78" s="217"/>
      <c r="H78" s="126"/>
      <c r="I78" s="128"/>
      <c r="J78" s="128"/>
      <c r="K78" s="128"/>
      <c r="L78" s="128"/>
      <c r="M78" s="128"/>
      <c r="N78" s="128"/>
      <c r="O78" s="128"/>
      <c r="P78" s="218">
        <f t="shared" ref="P78:P141" si="2">SUM($I78:$O78)</f>
        <v>0</v>
      </c>
      <c r="Q78" s="217"/>
      <c r="R78" s="217">
        <f t="shared" ref="R78:R141" si="3">P78-Q78</f>
        <v>0</v>
      </c>
      <c r="S78" s="217"/>
      <c r="T78" s="219"/>
    </row>
    <row r="79" spans="1:20" s="222" customFormat="1">
      <c r="A79" s="125"/>
      <c r="B79" s="125"/>
      <c r="C79" s="125"/>
      <c r="D79" s="125"/>
      <c r="E79" s="125"/>
      <c r="F79" s="128"/>
      <c r="G79" s="217"/>
      <c r="H79" s="126"/>
      <c r="I79" s="128"/>
      <c r="J79" s="128"/>
      <c r="K79" s="128"/>
      <c r="L79" s="128"/>
      <c r="M79" s="128"/>
      <c r="N79" s="128"/>
      <c r="O79" s="128"/>
      <c r="P79" s="218">
        <f t="shared" si="2"/>
        <v>0</v>
      </c>
      <c r="Q79" s="217"/>
      <c r="R79" s="217">
        <f t="shared" si="3"/>
        <v>0</v>
      </c>
      <c r="S79" s="217"/>
      <c r="T79" s="219"/>
    </row>
    <row r="80" spans="1:20" s="222" customFormat="1">
      <c r="A80" s="125"/>
      <c r="B80" s="125"/>
      <c r="C80" s="125"/>
      <c r="D80" s="125"/>
      <c r="E80" s="125"/>
      <c r="F80" s="128"/>
      <c r="G80" s="217"/>
      <c r="H80" s="126"/>
      <c r="I80" s="128"/>
      <c r="J80" s="128"/>
      <c r="K80" s="128"/>
      <c r="L80" s="128"/>
      <c r="M80" s="128"/>
      <c r="N80" s="128"/>
      <c r="O80" s="128"/>
      <c r="P80" s="218">
        <f t="shared" si="2"/>
        <v>0</v>
      </c>
      <c r="Q80" s="217"/>
      <c r="R80" s="217">
        <f t="shared" si="3"/>
        <v>0</v>
      </c>
      <c r="S80" s="217"/>
      <c r="T80" s="219"/>
    </row>
    <row r="81" spans="1:20" s="222" customFormat="1">
      <c r="A81" s="125"/>
      <c r="B81" s="125"/>
      <c r="C81" s="125"/>
      <c r="D81" s="125"/>
      <c r="E81" s="125"/>
      <c r="F81" s="128"/>
      <c r="G81" s="217"/>
      <c r="H81" s="126"/>
      <c r="I81" s="128"/>
      <c r="J81" s="128"/>
      <c r="K81" s="128"/>
      <c r="L81" s="128"/>
      <c r="M81" s="128"/>
      <c r="N81" s="128"/>
      <c r="O81" s="128"/>
      <c r="P81" s="218">
        <f t="shared" si="2"/>
        <v>0</v>
      </c>
      <c r="Q81" s="217"/>
      <c r="R81" s="217">
        <f t="shared" si="3"/>
        <v>0</v>
      </c>
      <c r="S81" s="217"/>
      <c r="T81" s="219"/>
    </row>
    <row r="82" spans="1:20" s="222" customFormat="1">
      <c r="A82" s="125"/>
      <c r="B82" s="125"/>
      <c r="C82" s="125"/>
      <c r="D82" s="125"/>
      <c r="E82" s="125"/>
      <c r="F82" s="128"/>
      <c r="G82" s="217"/>
      <c r="H82" s="126"/>
      <c r="I82" s="128"/>
      <c r="J82" s="128"/>
      <c r="K82" s="128"/>
      <c r="L82" s="128"/>
      <c r="M82" s="128"/>
      <c r="N82" s="128"/>
      <c r="O82" s="128"/>
      <c r="P82" s="218">
        <f t="shared" si="2"/>
        <v>0</v>
      </c>
      <c r="Q82" s="217"/>
      <c r="R82" s="217">
        <f t="shared" si="3"/>
        <v>0</v>
      </c>
      <c r="S82" s="217"/>
      <c r="T82" s="219"/>
    </row>
    <row r="83" spans="1:20" s="222" customFormat="1">
      <c r="A83" s="125"/>
      <c r="B83" s="125"/>
      <c r="C83" s="125"/>
      <c r="D83" s="125"/>
      <c r="E83" s="125"/>
      <c r="F83" s="128"/>
      <c r="G83" s="217"/>
      <c r="H83" s="126"/>
      <c r="I83" s="128"/>
      <c r="J83" s="128"/>
      <c r="K83" s="128"/>
      <c r="L83" s="128"/>
      <c r="M83" s="128"/>
      <c r="N83" s="128"/>
      <c r="O83" s="128"/>
      <c r="P83" s="218">
        <f t="shared" si="2"/>
        <v>0</v>
      </c>
      <c r="Q83" s="217"/>
      <c r="R83" s="217">
        <f t="shared" si="3"/>
        <v>0</v>
      </c>
      <c r="S83" s="217"/>
      <c r="T83" s="219"/>
    </row>
    <row r="84" spans="1:20" s="222" customFormat="1">
      <c r="A84" s="125"/>
      <c r="B84" s="125"/>
      <c r="C84" s="125"/>
      <c r="D84" s="125"/>
      <c r="E84" s="125"/>
      <c r="F84" s="128"/>
      <c r="G84" s="217"/>
      <c r="H84" s="126"/>
      <c r="I84" s="128"/>
      <c r="J84" s="128"/>
      <c r="K84" s="128"/>
      <c r="L84" s="128"/>
      <c r="M84" s="128"/>
      <c r="N84" s="128"/>
      <c r="O84" s="128"/>
      <c r="P84" s="218">
        <f t="shared" si="2"/>
        <v>0</v>
      </c>
      <c r="Q84" s="217"/>
      <c r="R84" s="217">
        <f t="shared" si="3"/>
        <v>0</v>
      </c>
      <c r="S84" s="217"/>
      <c r="T84" s="219"/>
    </row>
    <row r="85" spans="1:20" s="222" customFormat="1">
      <c r="A85" s="125"/>
      <c r="B85" s="125"/>
      <c r="C85" s="125"/>
      <c r="D85" s="125"/>
      <c r="E85" s="125"/>
      <c r="F85" s="128"/>
      <c r="G85" s="217"/>
      <c r="H85" s="126"/>
      <c r="I85" s="128"/>
      <c r="J85" s="128"/>
      <c r="K85" s="128"/>
      <c r="L85" s="128"/>
      <c r="M85" s="128"/>
      <c r="N85" s="128"/>
      <c r="O85" s="128"/>
      <c r="P85" s="218">
        <f t="shared" si="2"/>
        <v>0</v>
      </c>
      <c r="Q85" s="217"/>
      <c r="R85" s="217">
        <f t="shared" si="3"/>
        <v>0</v>
      </c>
      <c r="S85" s="217"/>
      <c r="T85" s="219"/>
    </row>
    <row r="86" spans="1:20" s="222" customFormat="1">
      <c r="A86" s="125"/>
      <c r="B86" s="125"/>
      <c r="C86" s="125"/>
      <c r="D86" s="125"/>
      <c r="E86" s="125"/>
      <c r="F86" s="128"/>
      <c r="G86" s="217"/>
      <c r="H86" s="126"/>
      <c r="I86" s="128"/>
      <c r="J86" s="128"/>
      <c r="K86" s="128"/>
      <c r="L86" s="128"/>
      <c r="M86" s="128"/>
      <c r="N86" s="128"/>
      <c r="O86" s="128"/>
      <c r="P86" s="218">
        <f t="shared" si="2"/>
        <v>0</v>
      </c>
      <c r="Q86" s="217"/>
      <c r="R86" s="217">
        <f t="shared" si="3"/>
        <v>0</v>
      </c>
      <c r="S86" s="217"/>
      <c r="T86" s="219"/>
    </row>
    <row r="87" spans="1:20" s="222" customFormat="1">
      <c r="A87" s="125"/>
      <c r="B87" s="125"/>
      <c r="C87" s="125"/>
      <c r="D87" s="125"/>
      <c r="E87" s="125"/>
      <c r="F87" s="128"/>
      <c r="G87" s="217"/>
      <c r="H87" s="126"/>
      <c r="I87" s="128"/>
      <c r="J87" s="128"/>
      <c r="K87" s="128"/>
      <c r="L87" s="128"/>
      <c r="M87" s="128"/>
      <c r="N87" s="128"/>
      <c r="O87" s="128"/>
      <c r="P87" s="218">
        <f t="shared" si="2"/>
        <v>0</v>
      </c>
      <c r="Q87" s="217"/>
      <c r="R87" s="217">
        <f t="shared" si="3"/>
        <v>0</v>
      </c>
      <c r="S87" s="217"/>
      <c r="T87" s="219"/>
    </row>
    <row r="88" spans="1:20" s="222" customFormat="1">
      <c r="A88" s="125"/>
      <c r="B88" s="125"/>
      <c r="C88" s="125"/>
      <c r="D88" s="125"/>
      <c r="E88" s="125"/>
      <c r="F88" s="128"/>
      <c r="G88" s="217"/>
      <c r="H88" s="126"/>
      <c r="I88" s="128"/>
      <c r="J88" s="128"/>
      <c r="K88" s="128"/>
      <c r="L88" s="128"/>
      <c r="M88" s="128"/>
      <c r="N88" s="128"/>
      <c r="O88" s="128"/>
      <c r="P88" s="218">
        <f t="shared" si="2"/>
        <v>0</v>
      </c>
      <c r="Q88" s="217"/>
      <c r="R88" s="217">
        <f t="shared" si="3"/>
        <v>0</v>
      </c>
      <c r="S88" s="217"/>
      <c r="T88" s="219"/>
    </row>
    <row r="89" spans="1:20" s="222" customFormat="1">
      <c r="A89" s="125"/>
      <c r="B89" s="125"/>
      <c r="C89" s="125"/>
      <c r="D89" s="125"/>
      <c r="E89" s="125"/>
      <c r="F89" s="128"/>
      <c r="G89" s="217"/>
      <c r="H89" s="126"/>
      <c r="I89" s="128"/>
      <c r="J89" s="128"/>
      <c r="K89" s="128"/>
      <c r="L89" s="128"/>
      <c r="M89" s="128"/>
      <c r="N89" s="128"/>
      <c r="O89" s="128"/>
      <c r="P89" s="218">
        <f t="shared" si="2"/>
        <v>0</v>
      </c>
      <c r="Q89" s="217"/>
      <c r="R89" s="217">
        <f t="shared" si="3"/>
        <v>0</v>
      </c>
      <c r="S89" s="217"/>
      <c r="T89" s="219"/>
    </row>
    <row r="90" spans="1:20" s="222" customFormat="1">
      <c r="A90" s="125"/>
      <c r="B90" s="125"/>
      <c r="C90" s="125"/>
      <c r="D90" s="125"/>
      <c r="E90" s="125"/>
      <c r="F90" s="128"/>
      <c r="G90" s="217"/>
      <c r="H90" s="126"/>
      <c r="I90" s="128"/>
      <c r="J90" s="128"/>
      <c r="K90" s="128"/>
      <c r="L90" s="128"/>
      <c r="M90" s="128"/>
      <c r="N90" s="128"/>
      <c r="O90" s="128"/>
      <c r="P90" s="218">
        <f t="shared" si="2"/>
        <v>0</v>
      </c>
      <c r="Q90" s="217"/>
      <c r="R90" s="217">
        <f t="shared" si="3"/>
        <v>0</v>
      </c>
      <c r="S90" s="217"/>
      <c r="T90" s="219"/>
    </row>
    <row r="91" spans="1:20" s="222" customFormat="1">
      <c r="A91" s="125"/>
      <c r="B91" s="125"/>
      <c r="C91" s="125"/>
      <c r="D91" s="125"/>
      <c r="E91" s="125"/>
      <c r="F91" s="128"/>
      <c r="G91" s="217"/>
      <c r="H91" s="126"/>
      <c r="I91" s="128"/>
      <c r="J91" s="128"/>
      <c r="K91" s="128"/>
      <c r="L91" s="128"/>
      <c r="M91" s="128"/>
      <c r="N91" s="128"/>
      <c r="O91" s="128"/>
      <c r="P91" s="218">
        <f t="shared" si="2"/>
        <v>0</v>
      </c>
      <c r="Q91" s="217"/>
      <c r="R91" s="217">
        <f t="shared" si="3"/>
        <v>0</v>
      </c>
      <c r="S91" s="217"/>
      <c r="T91" s="219"/>
    </row>
    <row r="92" spans="1:20" s="222" customFormat="1">
      <c r="A92" s="125"/>
      <c r="B92" s="125"/>
      <c r="C92" s="125"/>
      <c r="D92" s="125"/>
      <c r="E92" s="125"/>
      <c r="F92" s="128"/>
      <c r="G92" s="217"/>
      <c r="H92" s="126"/>
      <c r="I92" s="128"/>
      <c r="J92" s="128"/>
      <c r="K92" s="128"/>
      <c r="L92" s="128"/>
      <c r="M92" s="128"/>
      <c r="N92" s="128"/>
      <c r="O92" s="128"/>
      <c r="P92" s="218">
        <f t="shared" si="2"/>
        <v>0</v>
      </c>
      <c r="Q92" s="217"/>
      <c r="R92" s="217">
        <f t="shared" si="3"/>
        <v>0</v>
      </c>
      <c r="S92" s="217"/>
      <c r="T92" s="219"/>
    </row>
    <row r="93" spans="1:20" s="222" customFormat="1">
      <c r="A93" s="125"/>
      <c r="B93" s="125"/>
      <c r="C93" s="125"/>
      <c r="D93" s="125"/>
      <c r="E93" s="125"/>
      <c r="F93" s="128"/>
      <c r="G93" s="217"/>
      <c r="H93" s="126"/>
      <c r="I93" s="128"/>
      <c r="J93" s="128"/>
      <c r="K93" s="128"/>
      <c r="L93" s="128"/>
      <c r="M93" s="128"/>
      <c r="N93" s="128"/>
      <c r="O93" s="128"/>
      <c r="P93" s="218">
        <f t="shared" si="2"/>
        <v>0</v>
      </c>
      <c r="Q93" s="217"/>
      <c r="R93" s="217">
        <f t="shared" si="3"/>
        <v>0</v>
      </c>
      <c r="S93" s="217"/>
      <c r="T93" s="219"/>
    </row>
    <row r="94" spans="1:20" s="222" customFormat="1">
      <c r="A94" s="125"/>
      <c r="B94" s="125"/>
      <c r="C94" s="125"/>
      <c r="D94" s="125"/>
      <c r="E94" s="125"/>
      <c r="F94" s="128"/>
      <c r="G94" s="217"/>
      <c r="H94" s="126"/>
      <c r="I94" s="128"/>
      <c r="J94" s="128"/>
      <c r="K94" s="128"/>
      <c r="L94" s="128"/>
      <c r="M94" s="128"/>
      <c r="N94" s="128"/>
      <c r="O94" s="128"/>
      <c r="P94" s="218">
        <f t="shared" si="2"/>
        <v>0</v>
      </c>
      <c r="Q94" s="217"/>
      <c r="R94" s="217">
        <f t="shared" si="3"/>
        <v>0</v>
      </c>
      <c r="S94" s="217"/>
      <c r="T94" s="219"/>
    </row>
    <row r="95" spans="1:20" s="222" customFormat="1">
      <c r="A95" s="125"/>
      <c r="B95" s="125"/>
      <c r="C95" s="125"/>
      <c r="D95" s="125"/>
      <c r="E95" s="125"/>
      <c r="F95" s="128"/>
      <c r="G95" s="217"/>
      <c r="H95" s="126"/>
      <c r="I95" s="128"/>
      <c r="J95" s="128"/>
      <c r="K95" s="128"/>
      <c r="L95" s="128"/>
      <c r="M95" s="128"/>
      <c r="N95" s="128"/>
      <c r="O95" s="128"/>
      <c r="P95" s="218">
        <f t="shared" si="2"/>
        <v>0</v>
      </c>
      <c r="Q95" s="217"/>
      <c r="R95" s="217">
        <f t="shared" si="3"/>
        <v>0</v>
      </c>
      <c r="S95" s="217"/>
      <c r="T95" s="219"/>
    </row>
    <row r="96" spans="1:20" s="222" customFormat="1">
      <c r="A96" s="125"/>
      <c r="B96" s="125"/>
      <c r="C96" s="125"/>
      <c r="D96" s="125"/>
      <c r="E96" s="125"/>
      <c r="F96" s="128"/>
      <c r="G96" s="217"/>
      <c r="H96" s="126"/>
      <c r="I96" s="128"/>
      <c r="J96" s="128"/>
      <c r="K96" s="128"/>
      <c r="L96" s="128"/>
      <c r="M96" s="128"/>
      <c r="N96" s="128"/>
      <c r="O96" s="128"/>
      <c r="P96" s="218">
        <f t="shared" si="2"/>
        <v>0</v>
      </c>
      <c r="Q96" s="217"/>
      <c r="R96" s="217">
        <f t="shared" si="3"/>
        <v>0</v>
      </c>
      <c r="S96" s="217"/>
      <c r="T96" s="219"/>
    </row>
    <row r="97" spans="1:20" s="222" customFormat="1">
      <c r="A97" s="125"/>
      <c r="B97" s="125"/>
      <c r="C97" s="125"/>
      <c r="D97" s="125"/>
      <c r="E97" s="125"/>
      <c r="F97" s="128"/>
      <c r="G97" s="217"/>
      <c r="H97" s="126"/>
      <c r="I97" s="128"/>
      <c r="J97" s="128"/>
      <c r="K97" s="128"/>
      <c r="L97" s="128"/>
      <c r="M97" s="128"/>
      <c r="N97" s="128"/>
      <c r="O97" s="128"/>
      <c r="P97" s="218">
        <f t="shared" si="2"/>
        <v>0</v>
      </c>
      <c r="Q97" s="217"/>
      <c r="R97" s="217">
        <f t="shared" si="3"/>
        <v>0</v>
      </c>
      <c r="S97" s="217"/>
      <c r="T97" s="219"/>
    </row>
    <row r="98" spans="1:20" s="222" customFormat="1">
      <c r="A98" s="125"/>
      <c r="B98" s="125"/>
      <c r="C98" s="125"/>
      <c r="D98" s="125"/>
      <c r="E98" s="125"/>
      <c r="F98" s="128"/>
      <c r="G98" s="217"/>
      <c r="H98" s="126"/>
      <c r="I98" s="128"/>
      <c r="J98" s="128"/>
      <c r="K98" s="128"/>
      <c r="L98" s="128"/>
      <c r="M98" s="128"/>
      <c r="N98" s="128"/>
      <c r="O98" s="128"/>
      <c r="P98" s="218">
        <f t="shared" si="2"/>
        <v>0</v>
      </c>
      <c r="Q98" s="217"/>
      <c r="R98" s="217">
        <f t="shared" si="3"/>
        <v>0</v>
      </c>
      <c r="S98" s="217"/>
      <c r="T98" s="219"/>
    </row>
    <row r="99" spans="1:20" s="222" customFormat="1">
      <c r="A99" s="125"/>
      <c r="B99" s="125"/>
      <c r="C99" s="125"/>
      <c r="D99" s="125"/>
      <c r="E99" s="125"/>
      <c r="F99" s="128"/>
      <c r="G99" s="217"/>
      <c r="H99" s="126"/>
      <c r="I99" s="128"/>
      <c r="J99" s="128"/>
      <c r="K99" s="128"/>
      <c r="L99" s="128"/>
      <c r="M99" s="128"/>
      <c r="N99" s="128"/>
      <c r="O99" s="128"/>
      <c r="P99" s="218">
        <f t="shared" si="2"/>
        <v>0</v>
      </c>
      <c r="Q99" s="217"/>
      <c r="R99" s="217">
        <f t="shared" si="3"/>
        <v>0</v>
      </c>
      <c r="S99" s="217"/>
      <c r="T99" s="219"/>
    </row>
    <row r="100" spans="1:20" s="222" customFormat="1">
      <c r="A100" s="125"/>
      <c r="B100" s="125"/>
      <c r="C100" s="125"/>
      <c r="D100" s="125"/>
      <c r="E100" s="125"/>
      <c r="F100" s="128"/>
      <c r="G100" s="217"/>
      <c r="H100" s="126"/>
      <c r="I100" s="128"/>
      <c r="J100" s="128"/>
      <c r="K100" s="128"/>
      <c r="L100" s="128"/>
      <c r="M100" s="128"/>
      <c r="N100" s="128"/>
      <c r="O100" s="128"/>
      <c r="P100" s="218">
        <f t="shared" si="2"/>
        <v>0</v>
      </c>
      <c r="Q100" s="217"/>
      <c r="R100" s="217">
        <f t="shared" si="3"/>
        <v>0</v>
      </c>
      <c r="S100" s="217"/>
      <c r="T100" s="219"/>
    </row>
    <row r="101" spans="1:20" s="222" customFormat="1">
      <c r="A101" s="125"/>
      <c r="B101" s="125"/>
      <c r="C101" s="125"/>
      <c r="D101" s="125"/>
      <c r="E101" s="125"/>
      <c r="F101" s="128"/>
      <c r="G101" s="217"/>
      <c r="H101" s="126"/>
      <c r="I101" s="128"/>
      <c r="J101" s="128"/>
      <c r="K101" s="128"/>
      <c r="L101" s="128"/>
      <c r="M101" s="128"/>
      <c r="N101" s="128"/>
      <c r="O101" s="128"/>
      <c r="P101" s="218">
        <f t="shared" si="2"/>
        <v>0</v>
      </c>
      <c r="Q101" s="217"/>
      <c r="R101" s="217">
        <f t="shared" si="3"/>
        <v>0</v>
      </c>
      <c r="S101" s="217"/>
      <c r="T101" s="219"/>
    </row>
    <row r="102" spans="1:20" s="222" customFormat="1">
      <c r="A102" s="125"/>
      <c r="B102" s="125"/>
      <c r="C102" s="125"/>
      <c r="D102" s="125"/>
      <c r="E102" s="125"/>
      <c r="F102" s="128"/>
      <c r="G102" s="217"/>
      <c r="H102" s="126"/>
      <c r="I102" s="128"/>
      <c r="J102" s="128"/>
      <c r="K102" s="128"/>
      <c r="L102" s="128"/>
      <c r="M102" s="128"/>
      <c r="N102" s="128"/>
      <c r="O102" s="128"/>
      <c r="P102" s="218">
        <f t="shared" si="2"/>
        <v>0</v>
      </c>
      <c r="Q102" s="217"/>
      <c r="R102" s="217">
        <f t="shared" si="3"/>
        <v>0</v>
      </c>
      <c r="S102" s="217"/>
      <c r="T102" s="219"/>
    </row>
    <row r="103" spans="1:20" s="222" customFormat="1">
      <c r="A103" s="125"/>
      <c r="B103" s="125"/>
      <c r="C103" s="125"/>
      <c r="D103" s="125"/>
      <c r="E103" s="125"/>
      <c r="F103" s="128"/>
      <c r="G103" s="217"/>
      <c r="H103" s="126"/>
      <c r="I103" s="128"/>
      <c r="J103" s="128"/>
      <c r="K103" s="128"/>
      <c r="L103" s="128"/>
      <c r="M103" s="128"/>
      <c r="N103" s="128"/>
      <c r="O103" s="128"/>
      <c r="P103" s="218">
        <f t="shared" si="2"/>
        <v>0</v>
      </c>
      <c r="Q103" s="217"/>
      <c r="R103" s="217">
        <f t="shared" si="3"/>
        <v>0</v>
      </c>
      <c r="S103" s="217"/>
      <c r="T103" s="219"/>
    </row>
    <row r="104" spans="1:20" s="222" customFormat="1">
      <c r="A104" s="125"/>
      <c r="B104" s="125"/>
      <c r="C104" s="125"/>
      <c r="D104" s="125"/>
      <c r="E104" s="125"/>
      <c r="F104" s="128"/>
      <c r="G104" s="217"/>
      <c r="H104" s="126"/>
      <c r="I104" s="128"/>
      <c r="J104" s="128"/>
      <c r="K104" s="128"/>
      <c r="L104" s="128"/>
      <c r="M104" s="128"/>
      <c r="N104" s="128"/>
      <c r="O104" s="128"/>
      <c r="P104" s="218">
        <f t="shared" si="2"/>
        <v>0</v>
      </c>
      <c r="Q104" s="217"/>
      <c r="R104" s="217">
        <f t="shared" si="3"/>
        <v>0</v>
      </c>
      <c r="S104" s="217"/>
      <c r="T104" s="219"/>
    </row>
    <row r="105" spans="1:20" s="222" customFormat="1">
      <c r="A105" s="125"/>
      <c r="B105" s="125"/>
      <c r="C105" s="125"/>
      <c r="D105" s="125"/>
      <c r="E105" s="125"/>
      <c r="F105" s="128"/>
      <c r="G105" s="217"/>
      <c r="H105" s="126"/>
      <c r="I105" s="128"/>
      <c r="J105" s="128"/>
      <c r="K105" s="128"/>
      <c r="L105" s="128"/>
      <c r="M105" s="128"/>
      <c r="N105" s="128"/>
      <c r="O105" s="128"/>
      <c r="P105" s="218">
        <f t="shared" si="2"/>
        <v>0</v>
      </c>
      <c r="Q105" s="217"/>
      <c r="R105" s="217">
        <f t="shared" si="3"/>
        <v>0</v>
      </c>
      <c r="S105" s="217"/>
      <c r="T105" s="219"/>
    </row>
    <row r="106" spans="1:20" s="222" customFormat="1">
      <c r="A106" s="125"/>
      <c r="B106" s="125"/>
      <c r="C106" s="125"/>
      <c r="D106" s="125"/>
      <c r="E106" s="125"/>
      <c r="F106" s="128"/>
      <c r="G106" s="217"/>
      <c r="H106" s="126"/>
      <c r="I106" s="128"/>
      <c r="J106" s="128"/>
      <c r="K106" s="128"/>
      <c r="L106" s="128"/>
      <c r="M106" s="128"/>
      <c r="N106" s="128"/>
      <c r="O106" s="128"/>
      <c r="P106" s="218">
        <f t="shared" si="2"/>
        <v>0</v>
      </c>
      <c r="Q106" s="217"/>
      <c r="R106" s="217">
        <f t="shared" si="3"/>
        <v>0</v>
      </c>
      <c r="S106" s="217"/>
      <c r="T106" s="219"/>
    </row>
    <row r="107" spans="1:20" s="222" customFormat="1">
      <c r="A107" s="125"/>
      <c r="B107" s="125"/>
      <c r="C107" s="125"/>
      <c r="D107" s="125"/>
      <c r="E107" s="125"/>
      <c r="F107" s="128"/>
      <c r="G107" s="217"/>
      <c r="H107" s="126"/>
      <c r="I107" s="128"/>
      <c r="J107" s="128"/>
      <c r="K107" s="128"/>
      <c r="L107" s="128"/>
      <c r="M107" s="128"/>
      <c r="N107" s="128"/>
      <c r="O107" s="128"/>
      <c r="P107" s="218">
        <f t="shared" si="2"/>
        <v>0</v>
      </c>
      <c r="Q107" s="217"/>
      <c r="R107" s="217">
        <f t="shared" si="3"/>
        <v>0</v>
      </c>
      <c r="S107" s="217"/>
      <c r="T107" s="219"/>
    </row>
    <row r="108" spans="1:20" s="222" customFormat="1">
      <c r="A108" s="125"/>
      <c r="B108" s="125"/>
      <c r="C108" s="125"/>
      <c r="D108" s="125"/>
      <c r="E108" s="125"/>
      <c r="F108" s="128"/>
      <c r="G108" s="217"/>
      <c r="H108" s="126"/>
      <c r="I108" s="128"/>
      <c r="J108" s="128"/>
      <c r="K108" s="128"/>
      <c r="L108" s="128"/>
      <c r="M108" s="128"/>
      <c r="N108" s="128"/>
      <c r="O108" s="128"/>
      <c r="P108" s="218">
        <f t="shared" si="2"/>
        <v>0</v>
      </c>
      <c r="Q108" s="217"/>
      <c r="R108" s="217">
        <f t="shared" si="3"/>
        <v>0</v>
      </c>
      <c r="S108" s="217"/>
      <c r="T108" s="219"/>
    </row>
    <row r="109" spans="1:20" s="222" customFormat="1">
      <c r="A109" s="125"/>
      <c r="B109" s="125"/>
      <c r="C109" s="125"/>
      <c r="D109" s="125"/>
      <c r="E109" s="125"/>
      <c r="F109" s="128"/>
      <c r="G109" s="217"/>
      <c r="H109" s="126"/>
      <c r="I109" s="128"/>
      <c r="J109" s="128"/>
      <c r="K109" s="128"/>
      <c r="L109" s="128"/>
      <c r="M109" s="128"/>
      <c r="N109" s="128"/>
      <c r="O109" s="128"/>
      <c r="P109" s="218">
        <f t="shared" si="2"/>
        <v>0</v>
      </c>
      <c r="Q109" s="217"/>
      <c r="R109" s="217">
        <f t="shared" si="3"/>
        <v>0</v>
      </c>
      <c r="S109" s="217"/>
      <c r="T109" s="219"/>
    </row>
    <row r="110" spans="1:20" s="222" customFormat="1">
      <c r="A110" s="125"/>
      <c r="B110" s="125"/>
      <c r="C110" s="125"/>
      <c r="D110" s="125"/>
      <c r="E110" s="125"/>
      <c r="F110" s="128"/>
      <c r="G110" s="217"/>
      <c r="H110" s="126"/>
      <c r="I110" s="128"/>
      <c r="J110" s="128"/>
      <c r="K110" s="128"/>
      <c r="L110" s="128"/>
      <c r="M110" s="128"/>
      <c r="N110" s="128"/>
      <c r="O110" s="128"/>
      <c r="P110" s="218">
        <f t="shared" si="2"/>
        <v>0</v>
      </c>
      <c r="Q110" s="217"/>
      <c r="R110" s="217">
        <f t="shared" si="3"/>
        <v>0</v>
      </c>
      <c r="S110" s="217"/>
      <c r="T110" s="219"/>
    </row>
    <row r="111" spans="1:20" s="222" customFormat="1">
      <c r="A111" s="125"/>
      <c r="B111" s="125"/>
      <c r="C111" s="125"/>
      <c r="D111" s="125"/>
      <c r="E111" s="125"/>
      <c r="F111" s="128"/>
      <c r="G111" s="217"/>
      <c r="H111" s="126"/>
      <c r="I111" s="128"/>
      <c r="J111" s="128"/>
      <c r="K111" s="128"/>
      <c r="L111" s="128"/>
      <c r="M111" s="128"/>
      <c r="N111" s="128"/>
      <c r="O111" s="128"/>
      <c r="P111" s="218">
        <f t="shared" si="2"/>
        <v>0</v>
      </c>
      <c r="Q111" s="217"/>
      <c r="R111" s="217">
        <f t="shared" si="3"/>
        <v>0</v>
      </c>
      <c r="S111" s="217"/>
      <c r="T111" s="219"/>
    </row>
    <row r="112" spans="1:20" s="222" customFormat="1">
      <c r="A112" s="125"/>
      <c r="B112" s="125"/>
      <c r="C112" s="125"/>
      <c r="D112" s="125"/>
      <c r="E112" s="125"/>
      <c r="F112" s="128"/>
      <c r="G112" s="217"/>
      <c r="H112" s="126"/>
      <c r="I112" s="128"/>
      <c r="J112" s="128"/>
      <c r="K112" s="128"/>
      <c r="L112" s="128"/>
      <c r="M112" s="128"/>
      <c r="N112" s="128"/>
      <c r="O112" s="128"/>
      <c r="P112" s="218">
        <f t="shared" si="2"/>
        <v>0</v>
      </c>
      <c r="Q112" s="217"/>
      <c r="R112" s="217">
        <f t="shared" si="3"/>
        <v>0</v>
      </c>
      <c r="S112" s="217"/>
      <c r="T112" s="219"/>
    </row>
    <row r="113" spans="1:20" s="222" customFormat="1">
      <c r="A113" s="125"/>
      <c r="B113" s="125"/>
      <c r="C113" s="125"/>
      <c r="D113" s="125"/>
      <c r="E113" s="125"/>
      <c r="F113" s="128"/>
      <c r="G113" s="217"/>
      <c r="H113" s="126"/>
      <c r="I113" s="128"/>
      <c r="J113" s="128"/>
      <c r="K113" s="128"/>
      <c r="L113" s="128"/>
      <c r="M113" s="128"/>
      <c r="N113" s="128"/>
      <c r="O113" s="128"/>
      <c r="P113" s="218">
        <f t="shared" si="2"/>
        <v>0</v>
      </c>
      <c r="Q113" s="217"/>
      <c r="R113" s="217">
        <f t="shared" si="3"/>
        <v>0</v>
      </c>
      <c r="S113" s="217"/>
      <c r="T113" s="219"/>
    </row>
    <row r="114" spans="1:20" s="222" customFormat="1">
      <c r="A114" s="125"/>
      <c r="B114" s="125"/>
      <c r="C114" s="125"/>
      <c r="D114" s="125"/>
      <c r="E114" s="125"/>
      <c r="F114" s="128"/>
      <c r="G114" s="217"/>
      <c r="H114" s="126"/>
      <c r="I114" s="128"/>
      <c r="J114" s="128"/>
      <c r="K114" s="128"/>
      <c r="L114" s="128"/>
      <c r="M114" s="128"/>
      <c r="N114" s="128"/>
      <c r="O114" s="128"/>
      <c r="P114" s="218">
        <f t="shared" si="2"/>
        <v>0</v>
      </c>
      <c r="Q114" s="217"/>
      <c r="R114" s="217">
        <f t="shared" si="3"/>
        <v>0</v>
      </c>
      <c r="S114" s="217"/>
      <c r="T114" s="219"/>
    </row>
    <row r="115" spans="1:20" s="222" customFormat="1">
      <c r="A115" s="125"/>
      <c r="B115" s="125"/>
      <c r="C115" s="125"/>
      <c r="D115" s="125"/>
      <c r="E115" s="125"/>
      <c r="F115" s="128"/>
      <c r="G115" s="217"/>
      <c r="H115" s="126"/>
      <c r="I115" s="128"/>
      <c r="J115" s="128"/>
      <c r="K115" s="128"/>
      <c r="L115" s="128"/>
      <c r="M115" s="128"/>
      <c r="N115" s="128"/>
      <c r="O115" s="128"/>
      <c r="P115" s="218">
        <f t="shared" si="2"/>
        <v>0</v>
      </c>
      <c r="Q115" s="217"/>
      <c r="R115" s="217">
        <f t="shared" si="3"/>
        <v>0</v>
      </c>
      <c r="S115" s="217"/>
      <c r="T115" s="219"/>
    </row>
    <row r="116" spans="1:20" s="222" customFormat="1">
      <c r="A116" s="125"/>
      <c r="B116" s="125"/>
      <c r="C116" s="125"/>
      <c r="D116" s="125"/>
      <c r="E116" s="125"/>
      <c r="F116" s="128"/>
      <c r="G116" s="217"/>
      <c r="H116" s="126"/>
      <c r="I116" s="128"/>
      <c r="J116" s="128"/>
      <c r="K116" s="128"/>
      <c r="L116" s="128"/>
      <c r="M116" s="128"/>
      <c r="N116" s="128"/>
      <c r="O116" s="128"/>
      <c r="P116" s="218">
        <f t="shared" si="2"/>
        <v>0</v>
      </c>
      <c r="Q116" s="217"/>
      <c r="R116" s="217">
        <f t="shared" si="3"/>
        <v>0</v>
      </c>
      <c r="S116" s="217"/>
      <c r="T116" s="219"/>
    </row>
    <row r="117" spans="1:20" s="222" customFormat="1">
      <c r="A117" s="125"/>
      <c r="B117" s="125"/>
      <c r="C117" s="125"/>
      <c r="D117" s="125"/>
      <c r="E117" s="125"/>
      <c r="F117" s="128"/>
      <c r="G117" s="217"/>
      <c r="H117" s="126"/>
      <c r="I117" s="128"/>
      <c r="J117" s="128"/>
      <c r="K117" s="128"/>
      <c r="L117" s="128"/>
      <c r="M117" s="128"/>
      <c r="N117" s="128"/>
      <c r="O117" s="128"/>
      <c r="P117" s="218">
        <f t="shared" si="2"/>
        <v>0</v>
      </c>
      <c r="Q117" s="217"/>
      <c r="R117" s="217">
        <f t="shared" si="3"/>
        <v>0</v>
      </c>
      <c r="S117" s="217"/>
      <c r="T117" s="219"/>
    </row>
    <row r="118" spans="1:20" s="222" customFormat="1">
      <c r="A118" s="125"/>
      <c r="B118" s="125"/>
      <c r="C118" s="125"/>
      <c r="D118" s="125"/>
      <c r="E118" s="125"/>
      <c r="F118" s="128"/>
      <c r="G118" s="217"/>
      <c r="H118" s="126"/>
      <c r="I118" s="128"/>
      <c r="J118" s="128"/>
      <c r="K118" s="128"/>
      <c r="L118" s="128"/>
      <c r="M118" s="128"/>
      <c r="N118" s="128"/>
      <c r="O118" s="128"/>
      <c r="P118" s="218">
        <f t="shared" si="2"/>
        <v>0</v>
      </c>
      <c r="Q118" s="217"/>
      <c r="R118" s="217">
        <f t="shared" si="3"/>
        <v>0</v>
      </c>
      <c r="S118" s="217"/>
      <c r="T118" s="219"/>
    </row>
    <row r="119" spans="1:20" s="222" customFormat="1">
      <c r="A119" s="125"/>
      <c r="B119" s="125"/>
      <c r="C119" s="125"/>
      <c r="D119" s="125"/>
      <c r="E119" s="125"/>
      <c r="F119" s="128"/>
      <c r="G119" s="217"/>
      <c r="H119" s="126"/>
      <c r="I119" s="128"/>
      <c r="J119" s="128"/>
      <c r="K119" s="128"/>
      <c r="L119" s="128"/>
      <c r="M119" s="128"/>
      <c r="N119" s="128"/>
      <c r="O119" s="128"/>
      <c r="P119" s="218">
        <f t="shared" si="2"/>
        <v>0</v>
      </c>
      <c r="Q119" s="217"/>
      <c r="R119" s="217">
        <f t="shared" si="3"/>
        <v>0</v>
      </c>
      <c r="S119" s="217"/>
      <c r="T119" s="219"/>
    </row>
    <row r="120" spans="1:20" s="222" customFormat="1">
      <c r="A120" s="125"/>
      <c r="B120" s="125"/>
      <c r="C120" s="125"/>
      <c r="D120" s="125"/>
      <c r="E120" s="125"/>
      <c r="F120" s="128"/>
      <c r="G120" s="217"/>
      <c r="H120" s="126"/>
      <c r="I120" s="128"/>
      <c r="J120" s="128"/>
      <c r="K120" s="128"/>
      <c r="L120" s="128"/>
      <c r="M120" s="128"/>
      <c r="N120" s="128"/>
      <c r="O120" s="128"/>
      <c r="P120" s="218">
        <f t="shared" si="2"/>
        <v>0</v>
      </c>
      <c r="Q120" s="217"/>
      <c r="R120" s="217">
        <f t="shared" si="3"/>
        <v>0</v>
      </c>
      <c r="S120" s="217"/>
      <c r="T120" s="219"/>
    </row>
    <row r="121" spans="1:20" s="222" customFormat="1">
      <c r="A121" s="125"/>
      <c r="B121" s="125"/>
      <c r="C121" s="125"/>
      <c r="D121" s="125"/>
      <c r="E121" s="125"/>
      <c r="F121" s="128"/>
      <c r="G121" s="217"/>
      <c r="H121" s="126"/>
      <c r="I121" s="128"/>
      <c r="J121" s="128"/>
      <c r="K121" s="128"/>
      <c r="L121" s="128"/>
      <c r="M121" s="128"/>
      <c r="N121" s="128"/>
      <c r="O121" s="128"/>
      <c r="P121" s="218">
        <f t="shared" si="2"/>
        <v>0</v>
      </c>
      <c r="Q121" s="217"/>
      <c r="R121" s="217">
        <f t="shared" si="3"/>
        <v>0</v>
      </c>
      <c r="S121" s="217"/>
      <c r="T121" s="219"/>
    </row>
    <row r="122" spans="1:20" s="222" customFormat="1">
      <c r="A122" s="125"/>
      <c r="B122" s="125"/>
      <c r="C122" s="125"/>
      <c r="D122" s="125"/>
      <c r="E122" s="125"/>
      <c r="F122" s="128"/>
      <c r="G122" s="217"/>
      <c r="H122" s="126"/>
      <c r="I122" s="128"/>
      <c r="J122" s="128"/>
      <c r="K122" s="128"/>
      <c r="L122" s="128"/>
      <c r="M122" s="128"/>
      <c r="N122" s="128"/>
      <c r="O122" s="128"/>
      <c r="P122" s="218">
        <f t="shared" si="2"/>
        <v>0</v>
      </c>
      <c r="Q122" s="217"/>
      <c r="R122" s="217">
        <f t="shared" si="3"/>
        <v>0</v>
      </c>
      <c r="S122" s="217"/>
      <c r="T122" s="219"/>
    </row>
    <row r="123" spans="1:20" s="222" customFormat="1">
      <c r="A123" s="125"/>
      <c r="B123" s="125"/>
      <c r="C123" s="125"/>
      <c r="D123" s="125"/>
      <c r="E123" s="125"/>
      <c r="F123" s="128"/>
      <c r="G123" s="217"/>
      <c r="H123" s="126"/>
      <c r="I123" s="128"/>
      <c r="J123" s="128"/>
      <c r="K123" s="128"/>
      <c r="L123" s="128"/>
      <c r="M123" s="128"/>
      <c r="N123" s="128"/>
      <c r="O123" s="128"/>
      <c r="P123" s="218">
        <f t="shared" si="2"/>
        <v>0</v>
      </c>
      <c r="Q123" s="217"/>
      <c r="R123" s="217">
        <f t="shared" si="3"/>
        <v>0</v>
      </c>
      <c r="S123" s="217"/>
      <c r="T123" s="219"/>
    </row>
    <row r="124" spans="1:20" s="222" customFormat="1">
      <c r="A124" s="125"/>
      <c r="B124" s="125"/>
      <c r="C124" s="125"/>
      <c r="D124" s="125"/>
      <c r="E124" s="125"/>
      <c r="F124" s="128"/>
      <c r="G124" s="217"/>
      <c r="H124" s="126"/>
      <c r="I124" s="128"/>
      <c r="J124" s="128"/>
      <c r="K124" s="128"/>
      <c r="L124" s="128"/>
      <c r="M124" s="128"/>
      <c r="N124" s="128"/>
      <c r="O124" s="128"/>
      <c r="P124" s="218">
        <f t="shared" si="2"/>
        <v>0</v>
      </c>
      <c r="Q124" s="217"/>
      <c r="R124" s="217">
        <f t="shared" si="3"/>
        <v>0</v>
      </c>
      <c r="S124" s="217"/>
      <c r="T124" s="219"/>
    </row>
    <row r="125" spans="1:20" s="222" customFormat="1">
      <c r="A125" s="125"/>
      <c r="B125" s="125"/>
      <c r="C125" s="125"/>
      <c r="D125" s="125"/>
      <c r="E125" s="125"/>
      <c r="F125" s="128"/>
      <c r="G125" s="217"/>
      <c r="H125" s="126"/>
      <c r="I125" s="128"/>
      <c r="J125" s="128"/>
      <c r="K125" s="128"/>
      <c r="L125" s="128"/>
      <c r="M125" s="128"/>
      <c r="N125" s="128"/>
      <c r="O125" s="128"/>
      <c r="P125" s="218">
        <f t="shared" si="2"/>
        <v>0</v>
      </c>
      <c r="Q125" s="217"/>
      <c r="R125" s="217">
        <f t="shared" si="3"/>
        <v>0</v>
      </c>
      <c r="S125" s="217"/>
      <c r="T125" s="219"/>
    </row>
    <row r="126" spans="1:20" s="222" customFormat="1">
      <c r="A126" s="125"/>
      <c r="B126" s="125"/>
      <c r="C126" s="125"/>
      <c r="D126" s="125"/>
      <c r="E126" s="125"/>
      <c r="F126" s="128"/>
      <c r="G126" s="217"/>
      <c r="H126" s="126"/>
      <c r="I126" s="128"/>
      <c r="J126" s="128"/>
      <c r="K126" s="128"/>
      <c r="L126" s="128"/>
      <c r="M126" s="128"/>
      <c r="N126" s="128"/>
      <c r="O126" s="128"/>
      <c r="P126" s="218">
        <f t="shared" si="2"/>
        <v>0</v>
      </c>
      <c r="Q126" s="217"/>
      <c r="R126" s="217">
        <f t="shared" si="3"/>
        <v>0</v>
      </c>
      <c r="S126" s="217"/>
      <c r="T126" s="219"/>
    </row>
    <row r="127" spans="1:20" s="222" customFormat="1">
      <c r="A127" s="125"/>
      <c r="B127" s="125"/>
      <c r="C127" s="125"/>
      <c r="D127" s="125"/>
      <c r="E127" s="125"/>
      <c r="F127" s="128"/>
      <c r="G127" s="217"/>
      <c r="H127" s="126"/>
      <c r="I127" s="128"/>
      <c r="J127" s="128"/>
      <c r="K127" s="128"/>
      <c r="L127" s="128"/>
      <c r="M127" s="128"/>
      <c r="N127" s="128"/>
      <c r="O127" s="128"/>
      <c r="P127" s="218">
        <f t="shared" si="2"/>
        <v>0</v>
      </c>
      <c r="Q127" s="217"/>
      <c r="R127" s="217">
        <f t="shared" si="3"/>
        <v>0</v>
      </c>
      <c r="S127" s="217"/>
      <c r="T127" s="219"/>
    </row>
    <row r="128" spans="1:20" s="222" customFormat="1">
      <c r="A128" s="125"/>
      <c r="B128" s="125"/>
      <c r="C128" s="125"/>
      <c r="D128" s="125"/>
      <c r="E128" s="125"/>
      <c r="F128" s="128"/>
      <c r="G128" s="217"/>
      <c r="H128" s="126"/>
      <c r="I128" s="128"/>
      <c r="J128" s="128"/>
      <c r="K128" s="128"/>
      <c r="L128" s="128"/>
      <c r="M128" s="128"/>
      <c r="N128" s="128"/>
      <c r="O128" s="128"/>
      <c r="P128" s="218">
        <f t="shared" si="2"/>
        <v>0</v>
      </c>
      <c r="Q128" s="217"/>
      <c r="R128" s="217">
        <f t="shared" si="3"/>
        <v>0</v>
      </c>
      <c r="S128" s="217"/>
      <c r="T128" s="219"/>
    </row>
    <row r="129" spans="1:20" s="222" customFormat="1">
      <c r="A129" s="125"/>
      <c r="B129" s="125"/>
      <c r="C129" s="125"/>
      <c r="D129" s="125"/>
      <c r="E129" s="125"/>
      <c r="F129" s="128"/>
      <c r="G129" s="217"/>
      <c r="H129" s="126"/>
      <c r="I129" s="128"/>
      <c r="J129" s="128"/>
      <c r="K129" s="128"/>
      <c r="L129" s="128"/>
      <c r="M129" s="128"/>
      <c r="N129" s="128"/>
      <c r="O129" s="128"/>
      <c r="P129" s="218">
        <f t="shared" si="2"/>
        <v>0</v>
      </c>
      <c r="Q129" s="217"/>
      <c r="R129" s="217">
        <f t="shared" si="3"/>
        <v>0</v>
      </c>
      <c r="S129" s="217"/>
      <c r="T129" s="219"/>
    </row>
    <row r="130" spans="1:20" s="222" customFormat="1">
      <c r="A130" s="125"/>
      <c r="B130" s="125"/>
      <c r="C130" s="125"/>
      <c r="D130" s="125"/>
      <c r="E130" s="125"/>
      <c r="F130" s="128"/>
      <c r="G130" s="217"/>
      <c r="H130" s="126"/>
      <c r="I130" s="128"/>
      <c r="J130" s="128"/>
      <c r="K130" s="128"/>
      <c r="L130" s="128"/>
      <c r="M130" s="128"/>
      <c r="N130" s="128"/>
      <c r="O130" s="128"/>
      <c r="P130" s="218">
        <f t="shared" si="2"/>
        <v>0</v>
      </c>
      <c r="Q130" s="217"/>
      <c r="R130" s="217">
        <f t="shared" si="3"/>
        <v>0</v>
      </c>
      <c r="S130" s="217"/>
      <c r="T130" s="219"/>
    </row>
    <row r="131" spans="1:20" s="222" customFormat="1">
      <c r="A131" s="125"/>
      <c r="B131" s="125"/>
      <c r="C131" s="125"/>
      <c r="D131" s="125"/>
      <c r="E131" s="125"/>
      <c r="F131" s="128"/>
      <c r="G131" s="217"/>
      <c r="H131" s="126"/>
      <c r="I131" s="128"/>
      <c r="J131" s="128"/>
      <c r="K131" s="128"/>
      <c r="L131" s="128"/>
      <c r="M131" s="128"/>
      <c r="N131" s="128"/>
      <c r="O131" s="128"/>
      <c r="P131" s="218">
        <f t="shared" si="2"/>
        <v>0</v>
      </c>
      <c r="Q131" s="217"/>
      <c r="R131" s="217">
        <f t="shared" si="3"/>
        <v>0</v>
      </c>
      <c r="S131" s="217"/>
      <c r="T131" s="219"/>
    </row>
    <row r="132" spans="1:20" s="222" customFormat="1">
      <c r="A132" s="125"/>
      <c r="B132" s="125"/>
      <c r="C132" s="125"/>
      <c r="D132" s="125"/>
      <c r="E132" s="125"/>
      <c r="F132" s="128"/>
      <c r="G132" s="217"/>
      <c r="H132" s="126"/>
      <c r="I132" s="128"/>
      <c r="J132" s="128"/>
      <c r="K132" s="128"/>
      <c r="L132" s="128"/>
      <c r="M132" s="128"/>
      <c r="N132" s="128"/>
      <c r="O132" s="128"/>
      <c r="P132" s="218">
        <f t="shared" si="2"/>
        <v>0</v>
      </c>
      <c r="Q132" s="217"/>
      <c r="R132" s="217">
        <f t="shared" si="3"/>
        <v>0</v>
      </c>
      <c r="S132" s="217"/>
      <c r="T132" s="219"/>
    </row>
    <row r="133" spans="1:20" s="222" customFormat="1">
      <c r="A133" s="125"/>
      <c r="B133" s="125"/>
      <c r="C133" s="125"/>
      <c r="D133" s="125"/>
      <c r="E133" s="125"/>
      <c r="F133" s="128"/>
      <c r="G133" s="217"/>
      <c r="H133" s="126"/>
      <c r="I133" s="128"/>
      <c r="J133" s="128"/>
      <c r="K133" s="128"/>
      <c r="L133" s="128"/>
      <c r="M133" s="128"/>
      <c r="N133" s="128"/>
      <c r="O133" s="128"/>
      <c r="P133" s="218">
        <f t="shared" si="2"/>
        <v>0</v>
      </c>
      <c r="Q133" s="217"/>
      <c r="R133" s="217">
        <f t="shared" si="3"/>
        <v>0</v>
      </c>
      <c r="S133" s="217"/>
      <c r="T133" s="219"/>
    </row>
    <row r="134" spans="1:20" s="222" customFormat="1">
      <c r="A134" s="125"/>
      <c r="B134" s="125"/>
      <c r="C134" s="125"/>
      <c r="D134" s="125"/>
      <c r="E134" s="125"/>
      <c r="F134" s="128"/>
      <c r="G134" s="217"/>
      <c r="H134" s="126"/>
      <c r="I134" s="128"/>
      <c r="J134" s="128"/>
      <c r="K134" s="128"/>
      <c r="L134" s="128"/>
      <c r="M134" s="128"/>
      <c r="N134" s="128"/>
      <c r="O134" s="128"/>
      <c r="P134" s="218">
        <f t="shared" si="2"/>
        <v>0</v>
      </c>
      <c r="Q134" s="217"/>
      <c r="R134" s="217">
        <f t="shared" si="3"/>
        <v>0</v>
      </c>
      <c r="S134" s="217"/>
      <c r="T134" s="219"/>
    </row>
    <row r="135" spans="1:20" s="222" customFormat="1">
      <c r="A135" s="125"/>
      <c r="B135" s="125"/>
      <c r="C135" s="125"/>
      <c r="D135" s="125"/>
      <c r="E135" s="125"/>
      <c r="F135" s="128"/>
      <c r="G135" s="217"/>
      <c r="H135" s="126"/>
      <c r="I135" s="128"/>
      <c r="J135" s="128"/>
      <c r="K135" s="128"/>
      <c r="L135" s="128"/>
      <c r="M135" s="128"/>
      <c r="N135" s="128"/>
      <c r="O135" s="128"/>
      <c r="P135" s="218">
        <f t="shared" si="2"/>
        <v>0</v>
      </c>
      <c r="Q135" s="217"/>
      <c r="R135" s="217">
        <f t="shared" si="3"/>
        <v>0</v>
      </c>
      <c r="S135" s="217"/>
      <c r="T135" s="219"/>
    </row>
    <row r="136" spans="1:20" s="222" customFormat="1">
      <c r="A136" s="125"/>
      <c r="B136" s="125"/>
      <c r="C136" s="125"/>
      <c r="D136" s="125"/>
      <c r="E136" s="125"/>
      <c r="F136" s="128"/>
      <c r="G136" s="217"/>
      <c r="H136" s="126"/>
      <c r="I136" s="128"/>
      <c r="J136" s="128"/>
      <c r="K136" s="128"/>
      <c r="L136" s="128"/>
      <c r="M136" s="128"/>
      <c r="N136" s="128"/>
      <c r="O136" s="128"/>
      <c r="P136" s="218">
        <f t="shared" si="2"/>
        <v>0</v>
      </c>
      <c r="Q136" s="217"/>
      <c r="R136" s="217">
        <f t="shared" si="3"/>
        <v>0</v>
      </c>
      <c r="S136" s="217"/>
      <c r="T136" s="219"/>
    </row>
    <row r="137" spans="1:20" s="222" customFormat="1">
      <c r="A137" s="125"/>
      <c r="B137" s="125"/>
      <c r="C137" s="125"/>
      <c r="D137" s="125"/>
      <c r="E137" s="125"/>
      <c r="F137" s="128"/>
      <c r="G137" s="217"/>
      <c r="H137" s="126"/>
      <c r="I137" s="128"/>
      <c r="J137" s="128"/>
      <c r="K137" s="128"/>
      <c r="L137" s="128"/>
      <c r="M137" s="128"/>
      <c r="N137" s="128"/>
      <c r="O137" s="128"/>
      <c r="P137" s="218">
        <f t="shared" si="2"/>
        <v>0</v>
      </c>
      <c r="Q137" s="217"/>
      <c r="R137" s="217">
        <f t="shared" si="3"/>
        <v>0</v>
      </c>
      <c r="S137" s="217"/>
      <c r="T137" s="219"/>
    </row>
    <row r="138" spans="1:20" s="222" customFormat="1">
      <c r="A138" s="125"/>
      <c r="B138" s="125"/>
      <c r="C138" s="125"/>
      <c r="D138" s="125"/>
      <c r="E138" s="125"/>
      <c r="F138" s="128"/>
      <c r="G138" s="217"/>
      <c r="H138" s="126"/>
      <c r="I138" s="128"/>
      <c r="J138" s="128"/>
      <c r="K138" s="128"/>
      <c r="L138" s="128"/>
      <c r="M138" s="128"/>
      <c r="N138" s="128"/>
      <c r="O138" s="128"/>
      <c r="P138" s="218">
        <f t="shared" si="2"/>
        <v>0</v>
      </c>
      <c r="Q138" s="217"/>
      <c r="R138" s="217">
        <f t="shared" si="3"/>
        <v>0</v>
      </c>
      <c r="S138" s="217"/>
      <c r="T138" s="219"/>
    </row>
    <row r="139" spans="1:20" s="222" customFormat="1">
      <c r="A139" s="125"/>
      <c r="B139" s="125"/>
      <c r="C139" s="125"/>
      <c r="D139" s="125"/>
      <c r="E139" s="125"/>
      <c r="F139" s="128"/>
      <c r="G139" s="217"/>
      <c r="H139" s="126"/>
      <c r="I139" s="128"/>
      <c r="J139" s="128"/>
      <c r="K139" s="128"/>
      <c r="L139" s="128"/>
      <c r="M139" s="128"/>
      <c r="N139" s="128"/>
      <c r="O139" s="128"/>
      <c r="P139" s="218">
        <f t="shared" si="2"/>
        <v>0</v>
      </c>
      <c r="Q139" s="217"/>
      <c r="R139" s="217">
        <f t="shared" si="3"/>
        <v>0</v>
      </c>
      <c r="S139" s="217"/>
      <c r="T139" s="219"/>
    </row>
    <row r="140" spans="1:20" s="222" customFormat="1">
      <c r="A140" s="125"/>
      <c r="B140" s="125"/>
      <c r="C140" s="125"/>
      <c r="D140" s="125"/>
      <c r="E140" s="125"/>
      <c r="F140" s="128"/>
      <c r="G140" s="217"/>
      <c r="H140" s="126"/>
      <c r="I140" s="128"/>
      <c r="J140" s="128"/>
      <c r="K140" s="128"/>
      <c r="L140" s="128"/>
      <c r="M140" s="128"/>
      <c r="N140" s="128"/>
      <c r="O140" s="128"/>
      <c r="P140" s="218">
        <f t="shared" si="2"/>
        <v>0</v>
      </c>
      <c r="Q140" s="217"/>
      <c r="R140" s="217">
        <f t="shared" si="3"/>
        <v>0</v>
      </c>
      <c r="S140" s="217"/>
      <c r="T140" s="219"/>
    </row>
    <row r="141" spans="1:20" s="222" customFormat="1">
      <c r="A141" s="125"/>
      <c r="B141" s="125"/>
      <c r="C141" s="125"/>
      <c r="D141" s="125"/>
      <c r="E141" s="125"/>
      <c r="F141" s="128"/>
      <c r="G141" s="217"/>
      <c r="H141" s="126"/>
      <c r="I141" s="128"/>
      <c r="J141" s="128"/>
      <c r="K141" s="128"/>
      <c r="L141" s="128"/>
      <c r="M141" s="128"/>
      <c r="N141" s="128"/>
      <c r="O141" s="128"/>
      <c r="P141" s="218">
        <f t="shared" si="2"/>
        <v>0</v>
      </c>
      <c r="Q141" s="217"/>
      <c r="R141" s="217">
        <f t="shared" si="3"/>
        <v>0</v>
      </c>
      <c r="S141" s="217"/>
      <c r="T141" s="219"/>
    </row>
    <row r="142" spans="1:20" s="222" customFormat="1">
      <c r="A142" s="125"/>
      <c r="B142" s="125"/>
      <c r="C142" s="125"/>
      <c r="D142" s="125"/>
      <c r="E142" s="125"/>
      <c r="F142" s="128"/>
      <c r="G142" s="217"/>
      <c r="H142" s="126"/>
      <c r="I142" s="128"/>
      <c r="J142" s="128"/>
      <c r="K142" s="128"/>
      <c r="L142" s="128"/>
      <c r="M142" s="128"/>
      <c r="N142" s="128"/>
      <c r="O142" s="128"/>
      <c r="P142" s="218">
        <f t="shared" ref="P142:P205" si="4">SUM($I142:$O142)</f>
        <v>0</v>
      </c>
      <c r="Q142" s="217"/>
      <c r="R142" s="217">
        <f t="shared" ref="R142:R205" si="5">P142-Q142</f>
        <v>0</v>
      </c>
      <c r="S142" s="217"/>
      <c r="T142" s="219"/>
    </row>
    <row r="143" spans="1:20" s="222" customFormat="1">
      <c r="A143" s="125"/>
      <c r="B143" s="125"/>
      <c r="C143" s="125"/>
      <c r="D143" s="125"/>
      <c r="E143" s="125"/>
      <c r="F143" s="128"/>
      <c r="G143" s="217"/>
      <c r="H143" s="126"/>
      <c r="I143" s="128"/>
      <c r="J143" s="128"/>
      <c r="K143" s="128"/>
      <c r="L143" s="128"/>
      <c r="M143" s="128"/>
      <c r="N143" s="128"/>
      <c r="O143" s="128"/>
      <c r="P143" s="218">
        <f t="shared" si="4"/>
        <v>0</v>
      </c>
      <c r="Q143" s="217"/>
      <c r="R143" s="217">
        <f t="shared" si="5"/>
        <v>0</v>
      </c>
      <c r="S143" s="217"/>
      <c r="T143" s="219"/>
    </row>
    <row r="144" spans="1:20" s="222" customFormat="1">
      <c r="A144" s="125"/>
      <c r="B144" s="125"/>
      <c r="C144" s="125"/>
      <c r="D144" s="125"/>
      <c r="E144" s="125"/>
      <c r="F144" s="128"/>
      <c r="G144" s="217"/>
      <c r="H144" s="126"/>
      <c r="I144" s="128"/>
      <c r="J144" s="128"/>
      <c r="K144" s="128"/>
      <c r="L144" s="128"/>
      <c r="M144" s="128"/>
      <c r="N144" s="128"/>
      <c r="O144" s="128"/>
      <c r="P144" s="218">
        <f t="shared" si="4"/>
        <v>0</v>
      </c>
      <c r="Q144" s="217"/>
      <c r="R144" s="217">
        <f t="shared" si="5"/>
        <v>0</v>
      </c>
      <c r="S144" s="217"/>
      <c r="T144" s="219"/>
    </row>
    <row r="145" spans="1:20" s="222" customFormat="1">
      <c r="A145" s="125"/>
      <c r="B145" s="125"/>
      <c r="C145" s="125"/>
      <c r="D145" s="125"/>
      <c r="E145" s="125"/>
      <c r="F145" s="128"/>
      <c r="G145" s="217"/>
      <c r="H145" s="126"/>
      <c r="I145" s="128"/>
      <c r="J145" s="128"/>
      <c r="K145" s="128"/>
      <c r="L145" s="128"/>
      <c r="M145" s="128"/>
      <c r="N145" s="128"/>
      <c r="O145" s="128"/>
      <c r="P145" s="218">
        <f t="shared" si="4"/>
        <v>0</v>
      </c>
      <c r="Q145" s="217"/>
      <c r="R145" s="217">
        <f t="shared" si="5"/>
        <v>0</v>
      </c>
      <c r="S145" s="217"/>
      <c r="T145" s="219"/>
    </row>
    <row r="146" spans="1:20" s="222" customFormat="1">
      <c r="A146" s="125"/>
      <c r="B146" s="125"/>
      <c r="C146" s="125"/>
      <c r="D146" s="125"/>
      <c r="E146" s="125"/>
      <c r="F146" s="128"/>
      <c r="G146" s="217"/>
      <c r="H146" s="126"/>
      <c r="I146" s="128"/>
      <c r="J146" s="128"/>
      <c r="K146" s="128"/>
      <c r="L146" s="128"/>
      <c r="M146" s="128"/>
      <c r="N146" s="128"/>
      <c r="O146" s="128"/>
      <c r="P146" s="218">
        <f t="shared" si="4"/>
        <v>0</v>
      </c>
      <c r="Q146" s="217"/>
      <c r="R146" s="217">
        <f t="shared" si="5"/>
        <v>0</v>
      </c>
      <c r="S146" s="217"/>
      <c r="T146" s="219"/>
    </row>
    <row r="147" spans="1:20" s="222" customFormat="1">
      <c r="A147" s="125"/>
      <c r="B147" s="125"/>
      <c r="C147" s="125"/>
      <c r="D147" s="125"/>
      <c r="E147" s="125"/>
      <c r="F147" s="128"/>
      <c r="G147" s="217"/>
      <c r="H147" s="126"/>
      <c r="I147" s="128"/>
      <c r="J147" s="128"/>
      <c r="K147" s="128"/>
      <c r="L147" s="128"/>
      <c r="M147" s="128"/>
      <c r="N147" s="128"/>
      <c r="O147" s="128"/>
      <c r="P147" s="218">
        <f t="shared" si="4"/>
        <v>0</v>
      </c>
      <c r="Q147" s="217"/>
      <c r="R147" s="217">
        <f t="shared" si="5"/>
        <v>0</v>
      </c>
      <c r="S147" s="217"/>
      <c r="T147" s="219"/>
    </row>
    <row r="148" spans="1:20" s="222" customFormat="1">
      <c r="A148" s="125"/>
      <c r="B148" s="125"/>
      <c r="C148" s="125"/>
      <c r="D148" s="125"/>
      <c r="E148" s="125"/>
      <c r="F148" s="128"/>
      <c r="G148" s="217"/>
      <c r="H148" s="126"/>
      <c r="I148" s="128"/>
      <c r="J148" s="128"/>
      <c r="K148" s="128"/>
      <c r="L148" s="128"/>
      <c r="M148" s="128"/>
      <c r="N148" s="128"/>
      <c r="O148" s="128"/>
      <c r="P148" s="218">
        <f t="shared" si="4"/>
        <v>0</v>
      </c>
      <c r="Q148" s="217"/>
      <c r="R148" s="217">
        <f t="shared" si="5"/>
        <v>0</v>
      </c>
      <c r="S148" s="217"/>
      <c r="T148" s="219"/>
    </row>
    <row r="149" spans="1:20" s="222" customFormat="1">
      <c r="A149" s="125"/>
      <c r="B149" s="125"/>
      <c r="C149" s="125"/>
      <c r="D149" s="125"/>
      <c r="E149" s="125"/>
      <c r="F149" s="128"/>
      <c r="G149" s="217"/>
      <c r="H149" s="126"/>
      <c r="I149" s="128"/>
      <c r="J149" s="128"/>
      <c r="K149" s="128"/>
      <c r="L149" s="128"/>
      <c r="M149" s="128"/>
      <c r="N149" s="128"/>
      <c r="O149" s="128"/>
      <c r="P149" s="218">
        <f t="shared" si="4"/>
        <v>0</v>
      </c>
      <c r="Q149" s="217"/>
      <c r="R149" s="217">
        <f t="shared" si="5"/>
        <v>0</v>
      </c>
      <c r="S149" s="217"/>
      <c r="T149" s="219"/>
    </row>
    <row r="150" spans="1:20" s="222" customFormat="1">
      <c r="A150" s="125"/>
      <c r="B150" s="125"/>
      <c r="C150" s="125"/>
      <c r="D150" s="125"/>
      <c r="E150" s="125"/>
      <c r="F150" s="128"/>
      <c r="G150" s="217"/>
      <c r="H150" s="126"/>
      <c r="I150" s="128"/>
      <c r="J150" s="128"/>
      <c r="K150" s="128"/>
      <c r="L150" s="128"/>
      <c r="M150" s="128"/>
      <c r="N150" s="128"/>
      <c r="O150" s="128"/>
      <c r="P150" s="218">
        <f t="shared" si="4"/>
        <v>0</v>
      </c>
      <c r="Q150" s="217"/>
      <c r="R150" s="217">
        <f t="shared" si="5"/>
        <v>0</v>
      </c>
      <c r="S150" s="217"/>
      <c r="T150" s="219"/>
    </row>
    <row r="151" spans="1:20" s="222" customFormat="1">
      <c r="A151" s="125"/>
      <c r="B151" s="125"/>
      <c r="C151" s="125"/>
      <c r="D151" s="125"/>
      <c r="E151" s="125"/>
      <c r="F151" s="128"/>
      <c r="G151" s="217"/>
      <c r="H151" s="126"/>
      <c r="I151" s="128"/>
      <c r="J151" s="128"/>
      <c r="K151" s="128"/>
      <c r="L151" s="128"/>
      <c r="M151" s="128"/>
      <c r="N151" s="128"/>
      <c r="O151" s="128"/>
      <c r="P151" s="218">
        <f t="shared" si="4"/>
        <v>0</v>
      </c>
      <c r="Q151" s="217"/>
      <c r="R151" s="217">
        <f t="shared" si="5"/>
        <v>0</v>
      </c>
      <c r="S151" s="217"/>
      <c r="T151" s="219"/>
    </row>
    <row r="152" spans="1:20" s="222" customFormat="1">
      <c r="A152" s="125"/>
      <c r="B152" s="125"/>
      <c r="C152" s="125"/>
      <c r="D152" s="125"/>
      <c r="E152" s="125"/>
      <c r="F152" s="128"/>
      <c r="G152" s="217"/>
      <c r="H152" s="126"/>
      <c r="I152" s="128"/>
      <c r="J152" s="128"/>
      <c r="K152" s="128"/>
      <c r="L152" s="128"/>
      <c r="M152" s="128"/>
      <c r="N152" s="128"/>
      <c r="O152" s="128"/>
      <c r="P152" s="218">
        <f t="shared" si="4"/>
        <v>0</v>
      </c>
      <c r="Q152" s="217"/>
      <c r="R152" s="217">
        <f t="shared" si="5"/>
        <v>0</v>
      </c>
      <c r="S152" s="217"/>
      <c r="T152" s="219"/>
    </row>
    <row r="153" spans="1:20" s="222" customFormat="1">
      <c r="A153" s="125"/>
      <c r="B153" s="125"/>
      <c r="C153" s="125"/>
      <c r="D153" s="125"/>
      <c r="E153" s="125"/>
      <c r="F153" s="128"/>
      <c r="G153" s="217"/>
      <c r="H153" s="126"/>
      <c r="I153" s="128"/>
      <c r="J153" s="128"/>
      <c r="K153" s="128"/>
      <c r="L153" s="128"/>
      <c r="M153" s="128"/>
      <c r="N153" s="128"/>
      <c r="O153" s="128"/>
      <c r="P153" s="218">
        <f t="shared" si="4"/>
        <v>0</v>
      </c>
      <c r="Q153" s="217"/>
      <c r="R153" s="217">
        <f t="shared" si="5"/>
        <v>0</v>
      </c>
      <c r="S153" s="217"/>
      <c r="T153" s="219"/>
    </row>
    <row r="154" spans="1:20" s="222" customFormat="1">
      <c r="A154" s="125"/>
      <c r="B154" s="125"/>
      <c r="C154" s="125"/>
      <c r="D154" s="125"/>
      <c r="E154" s="125"/>
      <c r="F154" s="128"/>
      <c r="G154" s="217"/>
      <c r="H154" s="126"/>
      <c r="I154" s="128"/>
      <c r="J154" s="128"/>
      <c r="K154" s="128"/>
      <c r="L154" s="128"/>
      <c r="M154" s="128"/>
      <c r="N154" s="128"/>
      <c r="O154" s="128"/>
      <c r="P154" s="218">
        <f t="shared" si="4"/>
        <v>0</v>
      </c>
      <c r="Q154" s="217"/>
      <c r="R154" s="217">
        <f t="shared" si="5"/>
        <v>0</v>
      </c>
      <c r="S154" s="217"/>
      <c r="T154" s="219"/>
    </row>
    <row r="155" spans="1:20" s="222" customFormat="1">
      <c r="A155" s="125"/>
      <c r="B155" s="125"/>
      <c r="C155" s="125"/>
      <c r="D155" s="125"/>
      <c r="E155" s="125"/>
      <c r="F155" s="128"/>
      <c r="G155" s="217"/>
      <c r="H155" s="126"/>
      <c r="I155" s="128"/>
      <c r="J155" s="128"/>
      <c r="K155" s="128"/>
      <c r="L155" s="128"/>
      <c r="M155" s="128"/>
      <c r="N155" s="128"/>
      <c r="O155" s="128"/>
      <c r="P155" s="218">
        <f t="shared" si="4"/>
        <v>0</v>
      </c>
      <c r="Q155" s="217"/>
      <c r="R155" s="217">
        <f t="shared" si="5"/>
        <v>0</v>
      </c>
      <c r="S155" s="217"/>
      <c r="T155" s="219"/>
    </row>
    <row r="156" spans="1:20" s="222" customFormat="1">
      <c r="A156" s="125"/>
      <c r="B156" s="125"/>
      <c r="C156" s="125"/>
      <c r="D156" s="125"/>
      <c r="E156" s="125"/>
      <c r="F156" s="128"/>
      <c r="G156" s="217"/>
      <c r="H156" s="126"/>
      <c r="I156" s="128"/>
      <c r="J156" s="128"/>
      <c r="K156" s="128"/>
      <c r="L156" s="128"/>
      <c r="M156" s="128"/>
      <c r="N156" s="128"/>
      <c r="O156" s="128"/>
      <c r="P156" s="218">
        <f t="shared" si="4"/>
        <v>0</v>
      </c>
      <c r="Q156" s="217"/>
      <c r="R156" s="217">
        <f t="shared" si="5"/>
        <v>0</v>
      </c>
      <c r="S156" s="217"/>
      <c r="T156" s="219"/>
    </row>
    <row r="157" spans="1:20" s="222" customFormat="1">
      <c r="A157" s="125"/>
      <c r="B157" s="125"/>
      <c r="C157" s="125"/>
      <c r="D157" s="125"/>
      <c r="E157" s="125"/>
      <c r="F157" s="128"/>
      <c r="G157" s="217"/>
      <c r="H157" s="126"/>
      <c r="I157" s="128"/>
      <c r="J157" s="128"/>
      <c r="K157" s="128"/>
      <c r="L157" s="128"/>
      <c r="M157" s="128"/>
      <c r="N157" s="128"/>
      <c r="O157" s="128"/>
      <c r="P157" s="218">
        <f t="shared" si="4"/>
        <v>0</v>
      </c>
      <c r="Q157" s="217"/>
      <c r="R157" s="217">
        <f t="shared" si="5"/>
        <v>0</v>
      </c>
      <c r="S157" s="217"/>
      <c r="T157" s="219"/>
    </row>
    <row r="158" spans="1:20" s="222" customFormat="1">
      <c r="A158" s="125"/>
      <c r="B158" s="125"/>
      <c r="C158" s="125"/>
      <c r="D158" s="125"/>
      <c r="E158" s="125"/>
      <c r="F158" s="128"/>
      <c r="G158" s="217"/>
      <c r="H158" s="126"/>
      <c r="I158" s="128"/>
      <c r="J158" s="128"/>
      <c r="K158" s="128"/>
      <c r="L158" s="128"/>
      <c r="M158" s="128"/>
      <c r="N158" s="128"/>
      <c r="O158" s="128"/>
      <c r="P158" s="218">
        <f t="shared" si="4"/>
        <v>0</v>
      </c>
      <c r="Q158" s="217"/>
      <c r="R158" s="217">
        <f t="shared" si="5"/>
        <v>0</v>
      </c>
      <c r="S158" s="217"/>
      <c r="T158" s="219"/>
    </row>
    <row r="159" spans="1:20" s="222" customFormat="1">
      <c r="A159" s="125"/>
      <c r="B159" s="125"/>
      <c r="C159" s="125"/>
      <c r="D159" s="125"/>
      <c r="E159" s="125"/>
      <c r="F159" s="128"/>
      <c r="G159" s="217"/>
      <c r="H159" s="126"/>
      <c r="I159" s="128"/>
      <c r="J159" s="128"/>
      <c r="K159" s="128"/>
      <c r="L159" s="128"/>
      <c r="M159" s="128"/>
      <c r="N159" s="128"/>
      <c r="O159" s="128"/>
      <c r="P159" s="218">
        <f t="shared" si="4"/>
        <v>0</v>
      </c>
      <c r="Q159" s="217"/>
      <c r="R159" s="217">
        <f t="shared" si="5"/>
        <v>0</v>
      </c>
      <c r="S159" s="217"/>
      <c r="T159" s="219"/>
    </row>
    <row r="160" spans="1:20" s="222" customFormat="1">
      <c r="A160" s="125"/>
      <c r="B160" s="125"/>
      <c r="C160" s="125"/>
      <c r="D160" s="125"/>
      <c r="E160" s="125"/>
      <c r="F160" s="128"/>
      <c r="G160" s="217"/>
      <c r="H160" s="126"/>
      <c r="I160" s="128"/>
      <c r="J160" s="128"/>
      <c r="K160" s="128"/>
      <c r="L160" s="128"/>
      <c r="M160" s="128"/>
      <c r="N160" s="128"/>
      <c r="O160" s="128"/>
      <c r="P160" s="218">
        <f t="shared" si="4"/>
        <v>0</v>
      </c>
      <c r="Q160" s="217"/>
      <c r="R160" s="217">
        <f t="shared" si="5"/>
        <v>0</v>
      </c>
      <c r="S160" s="217"/>
      <c r="T160" s="219"/>
    </row>
    <row r="161" spans="1:20" s="222" customFormat="1">
      <c r="A161" s="125"/>
      <c r="B161" s="125"/>
      <c r="C161" s="125"/>
      <c r="D161" s="125"/>
      <c r="E161" s="125"/>
      <c r="F161" s="128"/>
      <c r="G161" s="217"/>
      <c r="H161" s="126"/>
      <c r="I161" s="128"/>
      <c r="J161" s="128"/>
      <c r="K161" s="128"/>
      <c r="L161" s="128"/>
      <c r="M161" s="128"/>
      <c r="N161" s="128"/>
      <c r="O161" s="128"/>
      <c r="P161" s="218">
        <f t="shared" si="4"/>
        <v>0</v>
      </c>
      <c r="Q161" s="217"/>
      <c r="R161" s="217">
        <f t="shared" si="5"/>
        <v>0</v>
      </c>
      <c r="S161" s="217"/>
      <c r="T161" s="219"/>
    </row>
    <row r="162" spans="1:20" s="222" customFormat="1">
      <c r="A162" s="125"/>
      <c r="B162" s="125"/>
      <c r="C162" s="125"/>
      <c r="D162" s="125"/>
      <c r="E162" s="125"/>
      <c r="F162" s="128"/>
      <c r="G162" s="217"/>
      <c r="H162" s="126"/>
      <c r="I162" s="128"/>
      <c r="J162" s="128"/>
      <c r="K162" s="128"/>
      <c r="L162" s="128"/>
      <c r="M162" s="128"/>
      <c r="N162" s="128"/>
      <c r="O162" s="128"/>
      <c r="P162" s="218">
        <f t="shared" si="4"/>
        <v>0</v>
      </c>
      <c r="Q162" s="217"/>
      <c r="R162" s="217">
        <f t="shared" si="5"/>
        <v>0</v>
      </c>
      <c r="S162" s="217"/>
      <c r="T162" s="219"/>
    </row>
    <row r="163" spans="1:20" s="222" customFormat="1">
      <c r="A163" s="125"/>
      <c r="B163" s="125"/>
      <c r="C163" s="125"/>
      <c r="D163" s="125"/>
      <c r="E163" s="125"/>
      <c r="F163" s="128"/>
      <c r="G163" s="217"/>
      <c r="H163" s="126"/>
      <c r="I163" s="128"/>
      <c r="J163" s="128"/>
      <c r="K163" s="128"/>
      <c r="L163" s="128"/>
      <c r="M163" s="128"/>
      <c r="N163" s="128"/>
      <c r="O163" s="128"/>
      <c r="P163" s="218">
        <f t="shared" si="4"/>
        <v>0</v>
      </c>
      <c r="Q163" s="217"/>
      <c r="R163" s="217">
        <f t="shared" si="5"/>
        <v>0</v>
      </c>
      <c r="S163" s="217"/>
      <c r="T163" s="219"/>
    </row>
    <row r="164" spans="1:20" s="222" customFormat="1">
      <c r="A164" s="125"/>
      <c r="B164" s="125"/>
      <c r="C164" s="125"/>
      <c r="D164" s="125"/>
      <c r="E164" s="125"/>
      <c r="F164" s="128"/>
      <c r="G164" s="217"/>
      <c r="H164" s="126"/>
      <c r="I164" s="128"/>
      <c r="J164" s="128"/>
      <c r="K164" s="128"/>
      <c r="L164" s="128"/>
      <c r="M164" s="128"/>
      <c r="N164" s="128"/>
      <c r="O164" s="128"/>
      <c r="P164" s="218">
        <f t="shared" si="4"/>
        <v>0</v>
      </c>
      <c r="Q164" s="217"/>
      <c r="R164" s="217">
        <f t="shared" si="5"/>
        <v>0</v>
      </c>
      <c r="S164" s="217"/>
      <c r="T164" s="219"/>
    </row>
    <row r="165" spans="1:20" s="222" customFormat="1">
      <c r="A165" s="125"/>
      <c r="B165" s="125"/>
      <c r="C165" s="125"/>
      <c r="D165" s="125"/>
      <c r="E165" s="125"/>
      <c r="F165" s="128"/>
      <c r="G165" s="217"/>
      <c r="H165" s="126"/>
      <c r="I165" s="128"/>
      <c r="J165" s="128"/>
      <c r="K165" s="128"/>
      <c r="L165" s="128"/>
      <c r="M165" s="128"/>
      <c r="N165" s="128"/>
      <c r="O165" s="128"/>
      <c r="P165" s="218">
        <f t="shared" si="4"/>
        <v>0</v>
      </c>
      <c r="Q165" s="217"/>
      <c r="R165" s="217">
        <f t="shared" si="5"/>
        <v>0</v>
      </c>
      <c r="S165" s="217"/>
      <c r="T165" s="219"/>
    </row>
    <row r="166" spans="1:20" s="222" customFormat="1">
      <c r="A166" s="125"/>
      <c r="B166" s="125"/>
      <c r="C166" s="125"/>
      <c r="D166" s="125"/>
      <c r="E166" s="125"/>
      <c r="F166" s="128"/>
      <c r="G166" s="217"/>
      <c r="H166" s="126"/>
      <c r="I166" s="128"/>
      <c r="J166" s="128"/>
      <c r="K166" s="128"/>
      <c r="L166" s="128"/>
      <c r="M166" s="128"/>
      <c r="N166" s="128"/>
      <c r="O166" s="128"/>
      <c r="P166" s="218">
        <f t="shared" si="4"/>
        <v>0</v>
      </c>
      <c r="Q166" s="217"/>
      <c r="R166" s="217">
        <f t="shared" si="5"/>
        <v>0</v>
      </c>
      <c r="S166" s="217"/>
      <c r="T166" s="219"/>
    </row>
    <row r="167" spans="1:20" s="222" customFormat="1">
      <c r="A167" s="125"/>
      <c r="B167" s="125"/>
      <c r="C167" s="125"/>
      <c r="D167" s="125"/>
      <c r="E167" s="125"/>
      <c r="F167" s="128"/>
      <c r="G167" s="217"/>
      <c r="H167" s="126"/>
      <c r="I167" s="128"/>
      <c r="J167" s="128"/>
      <c r="K167" s="128"/>
      <c r="L167" s="128"/>
      <c r="M167" s="128"/>
      <c r="N167" s="128"/>
      <c r="O167" s="128"/>
      <c r="P167" s="218">
        <f t="shared" si="4"/>
        <v>0</v>
      </c>
      <c r="Q167" s="217"/>
      <c r="R167" s="217">
        <f t="shared" si="5"/>
        <v>0</v>
      </c>
      <c r="S167" s="217"/>
      <c r="T167" s="219"/>
    </row>
    <row r="168" spans="1:20" s="222" customFormat="1">
      <c r="A168" s="125"/>
      <c r="B168" s="125"/>
      <c r="C168" s="125"/>
      <c r="D168" s="125"/>
      <c r="E168" s="125"/>
      <c r="F168" s="128"/>
      <c r="G168" s="217"/>
      <c r="H168" s="126"/>
      <c r="I168" s="128"/>
      <c r="J168" s="128"/>
      <c r="K168" s="128"/>
      <c r="L168" s="128"/>
      <c r="M168" s="128"/>
      <c r="N168" s="128"/>
      <c r="O168" s="128"/>
      <c r="P168" s="218">
        <f t="shared" si="4"/>
        <v>0</v>
      </c>
      <c r="Q168" s="217"/>
      <c r="R168" s="217">
        <f t="shared" si="5"/>
        <v>0</v>
      </c>
      <c r="S168" s="217"/>
      <c r="T168" s="219"/>
    </row>
    <row r="169" spans="1:20" s="222" customFormat="1">
      <c r="A169" s="125"/>
      <c r="B169" s="125"/>
      <c r="C169" s="125"/>
      <c r="D169" s="125"/>
      <c r="E169" s="125"/>
      <c r="F169" s="128"/>
      <c r="G169" s="217"/>
      <c r="H169" s="126"/>
      <c r="I169" s="128"/>
      <c r="J169" s="128"/>
      <c r="K169" s="128"/>
      <c r="L169" s="128"/>
      <c r="M169" s="128"/>
      <c r="N169" s="128"/>
      <c r="O169" s="128"/>
      <c r="P169" s="218">
        <f t="shared" si="4"/>
        <v>0</v>
      </c>
      <c r="Q169" s="217"/>
      <c r="R169" s="217">
        <f t="shared" si="5"/>
        <v>0</v>
      </c>
      <c r="S169" s="217"/>
      <c r="T169" s="219"/>
    </row>
    <row r="170" spans="1:20" s="222" customFormat="1">
      <c r="A170" s="125"/>
      <c r="B170" s="125"/>
      <c r="C170" s="125"/>
      <c r="D170" s="125"/>
      <c r="E170" s="125"/>
      <c r="F170" s="128"/>
      <c r="G170" s="217"/>
      <c r="H170" s="126"/>
      <c r="I170" s="128"/>
      <c r="J170" s="128"/>
      <c r="K170" s="128"/>
      <c r="L170" s="128"/>
      <c r="M170" s="128"/>
      <c r="N170" s="128"/>
      <c r="O170" s="128"/>
      <c r="P170" s="218">
        <f t="shared" si="4"/>
        <v>0</v>
      </c>
      <c r="Q170" s="217"/>
      <c r="R170" s="217">
        <f t="shared" si="5"/>
        <v>0</v>
      </c>
      <c r="S170" s="217"/>
      <c r="T170" s="219"/>
    </row>
    <row r="171" spans="1:20" s="222" customFormat="1">
      <c r="A171" s="125"/>
      <c r="B171" s="125"/>
      <c r="C171" s="125"/>
      <c r="D171" s="125"/>
      <c r="E171" s="125"/>
      <c r="F171" s="128"/>
      <c r="G171" s="217"/>
      <c r="H171" s="126"/>
      <c r="I171" s="128"/>
      <c r="J171" s="128"/>
      <c r="K171" s="128"/>
      <c r="L171" s="128"/>
      <c r="M171" s="128"/>
      <c r="N171" s="128"/>
      <c r="O171" s="128"/>
      <c r="P171" s="218">
        <f t="shared" si="4"/>
        <v>0</v>
      </c>
      <c r="Q171" s="217"/>
      <c r="R171" s="217">
        <f t="shared" si="5"/>
        <v>0</v>
      </c>
      <c r="S171" s="217"/>
      <c r="T171" s="219"/>
    </row>
    <row r="172" spans="1:20" s="222" customFormat="1">
      <c r="A172" s="125"/>
      <c r="B172" s="125"/>
      <c r="C172" s="125"/>
      <c r="D172" s="125"/>
      <c r="E172" s="125"/>
      <c r="F172" s="128"/>
      <c r="G172" s="217"/>
      <c r="H172" s="126"/>
      <c r="I172" s="128"/>
      <c r="J172" s="128"/>
      <c r="K172" s="128"/>
      <c r="L172" s="128"/>
      <c r="M172" s="128"/>
      <c r="N172" s="128"/>
      <c r="O172" s="128"/>
      <c r="P172" s="218">
        <f t="shared" si="4"/>
        <v>0</v>
      </c>
      <c r="Q172" s="217"/>
      <c r="R172" s="217">
        <f t="shared" si="5"/>
        <v>0</v>
      </c>
      <c r="S172" s="217"/>
      <c r="T172" s="219"/>
    </row>
    <row r="173" spans="1:20" s="222" customFormat="1">
      <c r="A173" s="125"/>
      <c r="B173" s="125"/>
      <c r="C173" s="125"/>
      <c r="D173" s="125"/>
      <c r="E173" s="125"/>
      <c r="F173" s="128"/>
      <c r="G173" s="217"/>
      <c r="H173" s="126"/>
      <c r="I173" s="128"/>
      <c r="J173" s="128"/>
      <c r="K173" s="128"/>
      <c r="L173" s="128"/>
      <c r="M173" s="128"/>
      <c r="N173" s="128"/>
      <c r="O173" s="128"/>
      <c r="P173" s="218">
        <f t="shared" si="4"/>
        <v>0</v>
      </c>
      <c r="Q173" s="217"/>
      <c r="R173" s="217">
        <f t="shared" si="5"/>
        <v>0</v>
      </c>
      <c r="S173" s="217"/>
      <c r="T173" s="219"/>
    </row>
    <row r="174" spans="1:20" s="222" customFormat="1">
      <c r="A174" s="125"/>
      <c r="B174" s="125"/>
      <c r="C174" s="125"/>
      <c r="D174" s="125"/>
      <c r="E174" s="125"/>
      <c r="F174" s="128"/>
      <c r="G174" s="217"/>
      <c r="H174" s="126"/>
      <c r="I174" s="128"/>
      <c r="J174" s="128"/>
      <c r="K174" s="128"/>
      <c r="L174" s="128"/>
      <c r="M174" s="128"/>
      <c r="N174" s="128"/>
      <c r="O174" s="128"/>
      <c r="P174" s="218">
        <f t="shared" si="4"/>
        <v>0</v>
      </c>
      <c r="Q174" s="217"/>
      <c r="R174" s="217">
        <f t="shared" si="5"/>
        <v>0</v>
      </c>
      <c r="S174" s="217"/>
      <c r="T174" s="219"/>
    </row>
    <row r="175" spans="1:20" s="222" customFormat="1">
      <c r="A175" s="125"/>
      <c r="B175" s="125"/>
      <c r="C175" s="125"/>
      <c r="D175" s="125"/>
      <c r="E175" s="125"/>
      <c r="F175" s="128"/>
      <c r="G175" s="217"/>
      <c r="H175" s="126"/>
      <c r="I175" s="128"/>
      <c r="J175" s="128"/>
      <c r="K175" s="128"/>
      <c r="L175" s="128"/>
      <c r="M175" s="128"/>
      <c r="N175" s="128"/>
      <c r="O175" s="128"/>
      <c r="P175" s="218">
        <f t="shared" si="4"/>
        <v>0</v>
      </c>
      <c r="Q175" s="217"/>
      <c r="R175" s="217">
        <f t="shared" si="5"/>
        <v>0</v>
      </c>
      <c r="S175" s="217"/>
      <c r="T175" s="219"/>
    </row>
    <row r="176" spans="1:20" s="222" customFormat="1">
      <c r="A176" s="125"/>
      <c r="B176" s="125"/>
      <c r="C176" s="125"/>
      <c r="D176" s="125"/>
      <c r="E176" s="125"/>
      <c r="F176" s="128"/>
      <c r="G176" s="217"/>
      <c r="H176" s="126"/>
      <c r="I176" s="128"/>
      <c r="J176" s="128"/>
      <c r="K176" s="128"/>
      <c r="L176" s="128"/>
      <c r="M176" s="128"/>
      <c r="N176" s="128"/>
      <c r="O176" s="128"/>
      <c r="P176" s="218">
        <f t="shared" si="4"/>
        <v>0</v>
      </c>
      <c r="Q176" s="217"/>
      <c r="R176" s="217">
        <f t="shared" si="5"/>
        <v>0</v>
      </c>
      <c r="S176" s="217"/>
      <c r="T176" s="219"/>
    </row>
    <row r="177" spans="1:20" s="222" customFormat="1">
      <c r="A177" s="125"/>
      <c r="B177" s="125"/>
      <c r="C177" s="125"/>
      <c r="D177" s="125"/>
      <c r="E177" s="125"/>
      <c r="F177" s="128"/>
      <c r="G177" s="217"/>
      <c r="H177" s="126"/>
      <c r="I177" s="128"/>
      <c r="J177" s="128"/>
      <c r="K177" s="128"/>
      <c r="L177" s="128"/>
      <c r="M177" s="128"/>
      <c r="N177" s="128"/>
      <c r="O177" s="128"/>
      <c r="P177" s="218">
        <f t="shared" si="4"/>
        <v>0</v>
      </c>
      <c r="Q177" s="217"/>
      <c r="R177" s="217">
        <f t="shared" si="5"/>
        <v>0</v>
      </c>
      <c r="S177" s="217"/>
      <c r="T177" s="219"/>
    </row>
    <row r="178" spans="1:20" s="222" customFormat="1">
      <c r="A178" s="125"/>
      <c r="B178" s="125"/>
      <c r="C178" s="125"/>
      <c r="D178" s="125"/>
      <c r="E178" s="125"/>
      <c r="F178" s="128"/>
      <c r="G178" s="217"/>
      <c r="H178" s="126"/>
      <c r="I178" s="128"/>
      <c r="J178" s="128"/>
      <c r="K178" s="128"/>
      <c r="L178" s="128"/>
      <c r="M178" s="128"/>
      <c r="N178" s="128"/>
      <c r="O178" s="128"/>
      <c r="P178" s="218">
        <f t="shared" si="4"/>
        <v>0</v>
      </c>
      <c r="Q178" s="217"/>
      <c r="R178" s="217">
        <f t="shared" si="5"/>
        <v>0</v>
      </c>
      <c r="S178" s="217"/>
      <c r="T178" s="219"/>
    </row>
    <row r="179" spans="1:20" s="222" customFormat="1">
      <c r="A179" s="125"/>
      <c r="B179" s="125"/>
      <c r="C179" s="125"/>
      <c r="D179" s="125"/>
      <c r="E179" s="125"/>
      <c r="F179" s="128"/>
      <c r="G179" s="217"/>
      <c r="H179" s="126"/>
      <c r="I179" s="128"/>
      <c r="J179" s="128"/>
      <c r="K179" s="128"/>
      <c r="L179" s="128"/>
      <c r="M179" s="128"/>
      <c r="N179" s="128"/>
      <c r="O179" s="128"/>
      <c r="P179" s="218">
        <f t="shared" si="4"/>
        <v>0</v>
      </c>
      <c r="Q179" s="217"/>
      <c r="R179" s="217">
        <f t="shared" si="5"/>
        <v>0</v>
      </c>
      <c r="S179" s="217"/>
      <c r="T179" s="219"/>
    </row>
    <row r="180" spans="1:20" s="222" customFormat="1">
      <c r="A180" s="125"/>
      <c r="B180" s="125"/>
      <c r="C180" s="125"/>
      <c r="D180" s="125"/>
      <c r="E180" s="125"/>
      <c r="F180" s="128"/>
      <c r="G180" s="217"/>
      <c r="H180" s="126"/>
      <c r="I180" s="128"/>
      <c r="J180" s="128"/>
      <c r="K180" s="128"/>
      <c r="L180" s="128"/>
      <c r="M180" s="128"/>
      <c r="N180" s="128"/>
      <c r="O180" s="128"/>
      <c r="P180" s="218">
        <f t="shared" si="4"/>
        <v>0</v>
      </c>
      <c r="Q180" s="217"/>
      <c r="R180" s="217">
        <f t="shared" si="5"/>
        <v>0</v>
      </c>
      <c r="S180" s="217"/>
      <c r="T180" s="219"/>
    </row>
    <row r="181" spans="1:20" s="222" customFormat="1">
      <c r="A181" s="125"/>
      <c r="B181" s="125"/>
      <c r="C181" s="125"/>
      <c r="D181" s="125"/>
      <c r="E181" s="125"/>
      <c r="F181" s="128"/>
      <c r="G181" s="217"/>
      <c r="H181" s="126"/>
      <c r="I181" s="128"/>
      <c r="J181" s="128"/>
      <c r="K181" s="128"/>
      <c r="L181" s="128"/>
      <c r="M181" s="128"/>
      <c r="N181" s="128"/>
      <c r="O181" s="128"/>
      <c r="P181" s="218">
        <f t="shared" si="4"/>
        <v>0</v>
      </c>
      <c r="Q181" s="217"/>
      <c r="R181" s="217">
        <f t="shared" si="5"/>
        <v>0</v>
      </c>
      <c r="S181" s="217"/>
      <c r="T181" s="219"/>
    </row>
    <row r="182" spans="1:20" s="222" customFormat="1">
      <c r="A182" s="125"/>
      <c r="B182" s="125"/>
      <c r="C182" s="125"/>
      <c r="D182" s="125"/>
      <c r="E182" s="125"/>
      <c r="F182" s="128"/>
      <c r="G182" s="217"/>
      <c r="H182" s="126"/>
      <c r="I182" s="128"/>
      <c r="J182" s="128"/>
      <c r="K182" s="128"/>
      <c r="L182" s="128"/>
      <c r="M182" s="128"/>
      <c r="N182" s="128"/>
      <c r="O182" s="128"/>
      <c r="P182" s="218">
        <f t="shared" si="4"/>
        <v>0</v>
      </c>
      <c r="Q182" s="217"/>
      <c r="R182" s="217">
        <f t="shared" si="5"/>
        <v>0</v>
      </c>
      <c r="S182" s="217"/>
      <c r="T182" s="219"/>
    </row>
    <row r="183" spans="1:20" s="222" customFormat="1">
      <c r="A183" s="125"/>
      <c r="B183" s="125"/>
      <c r="C183" s="125"/>
      <c r="D183" s="125"/>
      <c r="E183" s="125"/>
      <c r="F183" s="128"/>
      <c r="G183" s="217"/>
      <c r="H183" s="126"/>
      <c r="I183" s="128"/>
      <c r="J183" s="128"/>
      <c r="K183" s="128"/>
      <c r="L183" s="128"/>
      <c r="M183" s="128"/>
      <c r="N183" s="128"/>
      <c r="O183" s="128"/>
      <c r="P183" s="218">
        <f t="shared" si="4"/>
        <v>0</v>
      </c>
      <c r="Q183" s="217"/>
      <c r="R183" s="217">
        <f t="shared" si="5"/>
        <v>0</v>
      </c>
      <c r="S183" s="217"/>
      <c r="T183" s="219"/>
    </row>
    <row r="184" spans="1:20" s="222" customFormat="1">
      <c r="A184" s="125"/>
      <c r="B184" s="125"/>
      <c r="C184" s="125"/>
      <c r="D184" s="125"/>
      <c r="E184" s="125"/>
      <c r="F184" s="128"/>
      <c r="G184" s="217"/>
      <c r="H184" s="126"/>
      <c r="I184" s="128"/>
      <c r="J184" s="128"/>
      <c r="K184" s="128"/>
      <c r="L184" s="128"/>
      <c r="M184" s="128"/>
      <c r="N184" s="128"/>
      <c r="O184" s="128"/>
      <c r="P184" s="218">
        <f t="shared" si="4"/>
        <v>0</v>
      </c>
      <c r="Q184" s="217"/>
      <c r="R184" s="217">
        <f t="shared" si="5"/>
        <v>0</v>
      </c>
      <c r="S184" s="217"/>
      <c r="T184" s="219"/>
    </row>
    <row r="185" spans="1:20" s="222" customFormat="1">
      <c r="A185" s="125"/>
      <c r="B185" s="125"/>
      <c r="C185" s="125"/>
      <c r="D185" s="125"/>
      <c r="E185" s="125"/>
      <c r="F185" s="128"/>
      <c r="G185" s="217"/>
      <c r="H185" s="126"/>
      <c r="I185" s="128"/>
      <c r="J185" s="128"/>
      <c r="K185" s="128"/>
      <c r="L185" s="128"/>
      <c r="M185" s="128"/>
      <c r="N185" s="128"/>
      <c r="O185" s="128"/>
      <c r="P185" s="218">
        <f t="shared" si="4"/>
        <v>0</v>
      </c>
      <c r="Q185" s="217"/>
      <c r="R185" s="217">
        <f t="shared" si="5"/>
        <v>0</v>
      </c>
      <c r="S185" s="217"/>
      <c r="T185" s="219"/>
    </row>
    <row r="186" spans="1:20" s="222" customFormat="1">
      <c r="A186" s="125"/>
      <c r="B186" s="125"/>
      <c r="C186" s="125"/>
      <c r="D186" s="125"/>
      <c r="E186" s="125"/>
      <c r="F186" s="128"/>
      <c r="G186" s="217"/>
      <c r="H186" s="126"/>
      <c r="I186" s="128"/>
      <c r="J186" s="128"/>
      <c r="K186" s="128"/>
      <c r="L186" s="128"/>
      <c r="M186" s="128"/>
      <c r="N186" s="128"/>
      <c r="O186" s="128"/>
      <c r="P186" s="218">
        <f t="shared" si="4"/>
        <v>0</v>
      </c>
      <c r="Q186" s="217"/>
      <c r="R186" s="217">
        <f t="shared" si="5"/>
        <v>0</v>
      </c>
      <c r="S186" s="217"/>
      <c r="T186" s="219"/>
    </row>
    <row r="187" spans="1:20" s="222" customFormat="1">
      <c r="A187" s="125"/>
      <c r="B187" s="125"/>
      <c r="C187" s="125"/>
      <c r="D187" s="125"/>
      <c r="E187" s="125"/>
      <c r="F187" s="128"/>
      <c r="G187" s="217"/>
      <c r="H187" s="126"/>
      <c r="I187" s="128"/>
      <c r="J187" s="128"/>
      <c r="K187" s="128"/>
      <c r="L187" s="128"/>
      <c r="M187" s="128"/>
      <c r="N187" s="128"/>
      <c r="O187" s="128"/>
      <c r="P187" s="218">
        <f t="shared" si="4"/>
        <v>0</v>
      </c>
      <c r="Q187" s="217"/>
      <c r="R187" s="217">
        <f t="shared" si="5"/>
        <v>0</v>
      </c>
      <c r="S187" s="217"/>
      <c r="T187" s="219"/>
    </row>
    <row r="188" spans="1:20" s="222" customFormat="1">
      <c r="A188" s="125"/>
      <c r="B188" s="125"/>
      <c r="C188" s="125"/>
      <c r="D188" s="125"/>
      <c r="E188" s="125"/>
      <c r="F188" s="128"/>
      <c r="G188" s="217"/>
      <c r="H188" s="126"/>
      <c r="I188" s="128"/>
      <c r="J188" s="128"/>
      <c r="K188" s="128"/>
      <c r="L188" s="128"/>
      <c r="M188" s="128"/>
      <c r="N188" s="128"/>
      <c r="O188" s="128"/>
      <c r="P188" s="218">
        <f t="shared" si="4"/>
        <v>0</v>
      </c>
      <c r="Q188" s="217"/>
      <c r="R188" s="217">
        <f t="shared" si="5"/>
        <v>0</v>
      </c>
      <c r="S188" s="217"/>
      <c r="T188" s="219"/>
    </row>
    <row r="189" spans="1:20" s="222" customFormat="1">
      <c r="A189" s="125"/>
      <c r="B189" s="125"/>
      <c r="C189" s="125"/>
      <c r="D189" s="125"/>
      <c r="E189" s="125"/>
      <c r="F189" s="128"/>
      <c r="G189" s="217"/>
      <c r="H189" s="126"/>
      <c r="I189" s="128"/>
      <c r="J189" s="128"/>
      <c r="K189" s="128"/>
      <c r="L189" s="128"/>
      <c r="M189" s="128"/>
      <c r="N189" s="128"/>
      <c r="O189" s="128"/>
      <c r="P189" s="218">
        <f t="shared" si="4"/>
        <v>0</v>
      </c>
      <c r="Q189" s="217"/>
      <c r="R189" s="217">
        <f t="shared" si="5"/>
        <v>0</v>
      </c>
      <c r="S189" s="217"/>
      <c r="T189" s="219"/>
    </row>
    <row r="190" spans="1:20" s="222" customFormat="1">
      <c r="A190" s="125"/>
      <c r="B190" s="125"/>
      <c r="C190" s="125"/>
      <c r="D190" s="125"/>
      <c r="E190" s="125"/>
      <c r="F190" s="128"/>
      <c r="G190" s="217"/>
      <c r="H190" s="126"/>
      <c r="I190" s="128"/>
      <c r="J190" s="128"/>
      <c r="K190" s="128"/>
      <c r="L190" s="128"/>
      <c r="M190" s="128"/>
      <c r="N190" s="128"/>
      <c r="O190" s="128"/>
      <c r="P190" s="218">
        <f t="shared" si="4"/>
        <v>0</v>
      </c>
      <c r="Q190" s="217"/>
      <c r="R190" s="217">
        <f t="shared" si="5"/>
        <v>0</v>
      </c>
      <c r="S190" s="217"/>
      <c r="T190" s="219"/>
    </row>
    <row r="191" spans="1:20" s="222" customFormat="1">
      <c r="A191" s="125"/>
      <c r="B191" s="125"/>
      <c r="C191" s="125"/>
      <c r="D191" s="125"/>
      <c r="E191" s="125"/>
      <c r="F191" s="128"/>
      <c r="G191" s="217"/>
      <c r="H191" s="126"/>
      <c r="I191" s="128"/>
      <c r="J191" s="128"/>
      <c r="K191" s="128"/>
      <c r="L191" s="128"/>
      <c r="M191" s="128"/>
      <c r="N191" s="128"/>
      <c r="O191" s="128"/>
      <c r="P191" s="218">
        <f t="shared" si="4"/>
        <v>0</v>
      </c>
      <c r="Q191" s="217"/>
      <c r="R191" s="217">
        <f t="shared" si="5"/>
        <v>0</v>
      </c>
      <c r="S191" s="217"/>
      <c r="T191" s="219"/>
    </row>
    <row r="192" spans="1:20" s="222" customFormat="1">
      <c r="A192" s="125"/>
      <c r="B192" s="125"/>
      <c r="C192" s="125"/>
      <c r="D192" s="125"/>
      <c r="E192" s="125"/>
      <c r="F192" s="128"/>
      <c r="G192" s="217"/>
      <c r="H192" s="126"/>
      <c r="I192" s="128"/>
      <c r="J192" s="128"/>
      <c r="K192" s="128"/>
      <c r="L192" s="128"/>
      <c r="M192" s="128"/>
      <c r="N192" s="128"/>
      <c r="O192" s="128"/>
      <c r="P192" s="218">
        <f t="shared" si="4"/>
        <v>0</v>
      </c>
      <c r="Q192" s="217"/>
      <c r="R192" s="217">
        <f t="shared" si="5"/>
        <v>0</v>
      </c>
      <c r="S192" s="217"/>
      <c r="T192" s="219"/>
    </row>
    <row r="193" spans="1:20" s="222" customFormat="1">
      <c r="A193" s="125"/>
      <c r="B193" s="125"/>
      <c r="C193" s="125"/>
      <c r="D193" s="125"/>
      <c r="E193" s="125"/>
      <c r="F193" s="128"/>
      <c r="G193" s="217"/>
      <c r="H193" s="126"/>
      <c r="I193" s="128"/>
      <c r="J193" s="128"/>
      <c r="K193" s="128"/>
      <c r="L193" s="128"/>
      <c r="M193" s="128"/>
      <c r="N193" s="128"/>
      <c r="O193" s="128"/>
      <c r="P193" s="218">
        <f t="shared" si="4"/>
        <v>0</v>
      </c>
      <c r="Q193" s="217"/>
      <c r="R193" s="217">
        <f t="shared" si="5"/>
        <v>0</v>
      </c>
      <c r="S193" s="217"/>
      <c r="T193" s="219"/>
    </row>
    <row r="194" spans="1:20" s="222" customFormat="1">
      <c r="A194" s="125"/>
      <c r="B194" s="125"/>
      <c r="C194" s="125"/>
      <c r="D194" s="125"/>
      <c r="E194" s="125"/>
      <c r="F194" s="128"/>
      <c r="G194" s="217"/>
      <c r="H194" s="126"/>
      <c r="I194" s="128"/>
      <c r="J194" s="128"/>
      <c r="K194" s="128"/>
      <c r="L194" s="128"/>
      <c r="M194" s="128"/>
      <c r="N194" s="128"/>
      <c r="O194" s="128"/>
      <c r="P194" s="218">
        <f t="shared" si="4"/>
        <v>0</v>
      </c>
      <c r="Q194" s="217"/>
      <c r="R194" s="217">
        <f t="shared" si="5"/>
        <v>0</v>
      </c>
      <c r="S194" s="217"/>
      <c r="T194" s="219"/>
    </row>
    <row r="195" spans="1:20" s="222" customFormat="1">
      <c r="A195" s="125"/>
      <c r="B195" s="125"/>
      <c r="C195" s="125"/>
      <c r="D195" s="125"/>
      <c r="E195" s="125"/>
      <c r="F195" s="128"/>
      <c r="G195" s="217"/>
      <c r="H195" s="126"/>
      <c r="I195" s="128"/>
      <c r="J195" s="128"/>
      <c r="K195" s="128"/>
      <c r="L195" s="128"/>
      <c r="M195" s="128"/>
      <c r="N195" s="128"/>
      <c r="O195" s="128"/>
      <c r="P195" s="218">
        <f t="shared" si="4"/>
        <v>0</v>
      </c>
      <c r="Q195" s="217"/>
      <c r="R195" s="217">
        <f t="shared" si="5"/>
        <v>0</v>
      </c>
      <c r="S195" s="217"/>
      <c r="T195" s="219"/>
    </row>
    <row r="196" spans="1:20" s="222" customFormat="1">
      <c r="A196" s="125"/>
      <c r="B196" s="125"/>
      <c r="C196" s="125"/>
      <c r="D196" s="125"/>
      <c r="E196" s="125"/>
      <c r="F196" s="128"/>
      <c r="G196" s="217"/>
      <c r="H196" s="126"/>
      <c r="I196" s="128"/>
      <c r="J196" s="128"/>
      <c r="K196" s="128"/>
      <c r="L196" s="128"/>
      <c r="M196" s="128"/>
      <c r="N196" s="128"/>
      <c r="O196" s="128"/>
      <c r="P196" s="218">
        <f t="shared" si="4"/>
        <v>0</v>
      </c>
      <c r="Q196" s="217"/>
      <c r="R196" s="217">
        <f t="shared" si="5"/>
        <v>0</v>
      </c>
      <c r="S196" s="217"/>
      <c r="T196" s="219"/>
    </row>
    <row r="197" spans="1:20" s="222" customFormat="1">
      <c r="A197" s="125"/>
      <c r="B197" s="125"/>
      <c r="C197" s="125"/>
      <c r="D197" s="125"/>
      <c r="E197" s="125"/>
      <c r="F197" s="128"/>
      <c r="G197" s="217"/>
      <c r="H197" s="126"/>
      <c r="I197" s="128"/>
      <c r="J197" s="128"/>
      <c r="K197" s="128"/>
      <c r="L197" s="128"/>
      <c r="M197" s="128"/>
      <c r="N197" s="128"/>
      <c r="O197" s="128"/>
      <c r="P197" s="218">
        <f t="shared" si="4"/>
        <v>0</v>
      </c>
      <c r="Q197" s="217"/>
      <c r="R197" s="217">
        <f t="shared" si="5"/>
        <v>0</v>
      </c>
      <c r="S197" s="217"/>
      <c r="T197" s="219"/>
    </row>
    <row r="198" spans="1:20" s="222" customFormat="1">
      <c r="A198" s="125"/>
      <c r="B198" s="125"/>
      <c r="C198" s="125"/>
      <c r="D198" s="125"/>
      <c r="E198" s="125"/>
      <c r="F198" s="128"/>
      <c r="G198" s="217"/>
      <c r="H198" s="126"/>
      <c r="I198" s="128"/>
      <c r="J198" s="128"/>
      <c r="K198" s="128"/>
      <c r="L198" s="128"/>
      <c r="M198" s="128"/>
      <c r="N198" s="128"/>
      <c r="O198" s="128"/>
      <c r="P198" s="218">
        <f t="shared" si="4"/>
        <v>0</v>
      </c>
      <c r="Q198" s="217"/>
      <c r="R198" s="217">
        <f t="shared" si="5"/>
        <v>0</v>
      </c>
      <c r="S198" s="217"/>
      <c r="T198" s="219"/>
    </row>
    <row r="199" spans="1:20" s="222" customFormat="1">
      <c r="A199" s="125"/>
      <c r="B199" s="125"/>
      <c r="C199" s="125"/>
      <c r="D199" s="125"/>
      <c r="E199" s="125"/>
      <c r="F199" s="128"/>
      <c r="G199" s="217"/>
      <c r="H199" s="126"/>
      <c r="I199" s="128"/>
      <c r="J199" s="128"/>
      <c r="K199" s="128"/>
      <c r="L199" s="128"/>
      <c r="M199" s="128"/>
      <c r="N199" s="128"/>
      <c r="O199" s="128"/>
      <c r="P199" s="218">
        <f t="shared" si="4"/>
        <v>0</v>
      </c>
      <c r="Q199" s="217"/>
      <c r="R199" s="217">
        <f t="shared" si="5"/>
        <v>0</v>
      </c>
      <c r="S199" s="217"/>
      <c r="T199" s="219"/>
    </row>
    <row r="200" spans="1:20" s="222" customFormat="1">
      <c r="A200" s="125"/>
      <c r="B200" s="125"/>
      <c r="C200" s="125"/>
      <c r="D200" s="125"/>
      <c r="E200" s="125"/>
      <c r="F200" s="128"/>
      <c r="G200" s="217"/>
      <c r="H200" s="126"/>
      <c r="I200" s="128"/>
      <c r="J200" s="128"/>
      <c r="K200" s="128"/>
      <c r="L200" s="128"/>
      <c r="M200" s="128"/>
      <c r="N200" s="128"/>
      <c r="O200" s="128"/>
      <c r="P200" s="218">
        <f t="shared" si="4"/>
        <v>0</v>
      </c>
      <c r="Q200" s="217"/>
      <c r="R200" s="217">
        <f t="shared" si="5"/>
        <v>0</v>
      </c>
      <c r="S200" s="217"/>
      <c r="T200" s="219"/>
    </row>
    <row r="201" spans="1:20" s="222" customFormat="1">
      <c r="A201" s="125"/>
      <c r="B201" s="125"/>
      <c r="C201" s="125"/>
      <c r="D201" s="125"/>
      <c r="E201" s="125"/>
      <c r="F201" s="128"/>
      <c r="G201" s="217"/>
      <c r="H201" s="126"/>
      <c r="I201" s="128"/>
      <c r="J201" s="128"/>
      <c r="K201" s="128"/>
      <c r="L201" s="128"/>
      <c r="M201" s="128"/>
      <c r="N201" s="128"/>
      <c r="O201" s="128"/>
      <c r="P201" s="218">
        <f t="shared" si="4"/>
        <v>0</v>
      </c>
      <c r="Q201" s="217"/>
      <c r="R201" s="217">
        <f t="shared" si="5"/>
        <v>0</v>
      </c>
      <c r="S201" s="217"/>
      <c r="T201" s="219"/>
    </row>
    <row r="202" spans="1:20" s="222" customFormat="1">
      <c r="A202" s="125"/>
      <c r="B202" s="125"/>
      <c r="C202" s="125"/>
      <c r="D202" s="125"/>
      <c r="E202" s="125"/>
      <c r="F202" s="128"/>
      <c r="G202" s="217"/>
      <c r="H202" s="126"/>
      <c r="I202" s="128"/>
      <c r="J202" s="128"/>
      <c r="K202" s="128"/>
      <c r="L202" s="128"/>
      <c r="M202" s="128"/>
      <c r="N202" s="128"/>
      <c r="O202" s="128"/>
      <c r="P202" s="218">
        <f t="shared" si="4"/>
        <v>0</v>
      </c>
      <c r="Q202" s="217"/>
      <c r="R202" s="217">
        <f t="shared" si="5"/>
        <v>0</v>
      </c>
      <c r="S202" s="217"/>
      <c r="T202" s="219"/>
    </row>
    <row r="203" spans="1:20" s="222" customFormat="1">
      <c r="A203" s="125"/>
      <c r="B203" s="125"/>
      <c r="C203" s="125"/>
      <c r="D203" s="125"/>
      <c r="E203" s="125"/>
      <c r="F203" s="128"/>
      <c r="G203" s="217"/>
      <c r="H203" s="126"/>
      <c r="I203" s="128"/>
      <c r="J203" s="128"/>
      <c r="K203" s="128"/>
      <c r="L203" s="128"/>
      <c r="M203" s="128"/>
      <c r="N203" s="128"/>
      <c r="O203" s="128"/>
      <c r="P203" s="218">
        <f t="shared" si="4"/>
        <v>0</v>
      </c>
      <c r="Q203" s="217"/>
      <c r="R203" s="217">
        <f t="shared" si="5"/>
        <v>0</v>
      </c>
      <c r="S203" s="217"/>
      <c r="T203" s="219"/>
    </row>
    <row r="204" spans="1:20" s="222" customFormat="1">
      <c r="A204" s="125"/>
      <c r="B204" s="125"/>
      <c r="C204" s="125"/>
      <c r="D204" s="125"/>
      <c r="E204" s="125"/>
      <c r="F204" s="128"/>
      <c r="G204" s="217"/>
      <c r="H204" s="126"/>
      <c r="I204" s="128"/>
      <c r="J204" s="128"/>
      <c r="K204" s="128"/>
      <c r="L204" s="128"/>
      <c r="M204" s="128"/>
      <c r="N204" s="128"/>
      <c r="O204" s="128"/>
      <c r="P204" s="218">
        <f t="shared" si="4"/>
        <v>0</v>
      </c>
      <c r="Q204" s="217"/>
      <c r="R204" s="217">
        <f t="shared" si="5"/>
        <v>0</v>
      </c>
      <c r="S204" s="217"/>
      <c r="T204" s="219"/>
    </row>
    <row r="205" spans="1:20" s="222" customFormat="1">
      <c r="A205" s="125"/>
      <c r="B205" s="125"/>
      <c r="C205" s="125"/>
      <c r="D205" s="125"/>
      <c r="E205" s="125"/>
      <c r="F205" s="128"/>
      <c r="G205" s="217"/>
      <c r="H205" s="126"/>
      <c r="I205" s="128"/>
      <c r="J205" s="128"/>
      <c r="K205" s="128"/>
      <c r="L205" s="128"/>
      <c r="M205" s="128"/>
      <c r="N205" s="128"/>
      <c r="O205" s="128"/>
      <c r="P205" s="218">
        <f t="shared" si="4"/>
        <v>0</v>
      </c>
      <c r="Q205" s="217"/>
      <c r="R205" s="217">
        <f t="shared" si="5"/>
        <v>0</v>
      </c>
      <c r="S205" s="217"/>
      <c r="T205" s="219"/>
    </row>
    <row r="206" spans="1:20" s="222" customFormat="1">
      <c r="A206" s="125"/>
      <c r="B206" s="125"/>
      <c r="C206" s="125"/>
      <c r="D206" s="125"/>
      <c r="E206" s="125"/>
      <c r="F206" s="128"/>
      <c r="G206" s="217"/>
      <c r="H206" s="126"/>
      <c r="I206" s="128"/>
      <c r="J206" s="128"/>
      <c r="K206" s="128"/>
      <c r="L206" s="128"/>
      <c r="M206" s="128"/>
      <c r="N206" s="128"/>
      <c r="O206" s="128"/>
      <c r="P206" s="218">
        <f t="shared" ref="P206:P269" si="6">SUM($I206:$O206)</f>
        <v>0</v>
      </c>
      <c r="Q206" s="217"/>
      <c r="R206" s="217">
        <f t="shared" ref="R206:R269" si="7">P206-Q206</f>
        <v>0</v>
      </c>
      <c r="S206" s="217"/>
      <c r="T206" s="219"/>
    </row>
    <row r="207" spans="1:20" s="222" customFormat="1">
      <c r="A207" s="125"/>
      <c r="B207" s="125"/>
      <c r="C207" s="125"/>
      <c r="D207" s="125"/>
      <c r="E207" s="125"/>
      <c r="F207" s="128"/>
      <c r="G207" s="217"/>
      <c r="H207" s="126"/>
      <c r="I207" s="128"/>
      <c r="J207" s="128"/>
      <c r="K207" s="128"/>
      <c r="L207" s="128"/>
      <c r="M207" s="128"/>
      <c r="N207" s="128"/>
      <c r="O207" s="128"/>
      <c r="P207" s="218">
        <f t="shared" si="6"/>
        <v>0</v>
      </c>
      <c r="Q207" s="217"/>
      <c r="R207" s="217">
        <f t="shared" si="7"/>
        <v>0</v>
      </c>
      <c r="S207" s="217"/>
      <c r="T207" s="219"/>
    </row>
    <row r="208" spans="1:20" s="222" customFormat="1">
      <c r="A208" s="125"/>
      <c r="B208" s="125"/>
      <c r="C208" s="125"/>
      <c r="D208" s="125"/>
      <c r="E208" s="125"/>
      <c r="F208" s="128"/>
      <c r="G208" s="217"/>
      <c r="H208" s="126"/>
      <c r="I208" s="128"/>
      <c r="J208" s="128"/>
      <c r="K208" s="128"/>
      <c r="L208" s="128"/>
      <c r="M208" s="128"/>
      <c r="N208" s="128"/>
      <c r="O208" s="128"/>
      <c r="P208" s="218">
        <f t="shared" si="6"/>
        <v>0</v>
      </c>
      <c r="Q208" s="217"/>
      <c r="R208" s="217">
        <f t="shared" si="7"/>
        <v>0</v>
      </c>
      <c r="S208" s="217"/>
      <c r="T208" s="219"/>
    </row>
    <row r="209" spans="1:20" s="222" customFormat="1">
      <c r="A209" s="125"/>
      <c r="B209" s="125"/>
      <c r="C209" s="125"/>
      <c r="D209" s="125"/>
      <c r="E209" s="125"/>
      <c r="F209" s="128"/>
      <c r="G209" s="217"/>
      <c r="H209" s="126"/>
      <c r="I209" s="128"/>
      <c r="J209" s="128"/>
      <c r="K209" s="128"/>
      <c r="L209" s="128"/>
      <c r="M209" s="128"/>
      <c r="N209" s="128"/>
      <c r="O209" s="128"/>
      <c r="P209" s="218">
        <f t="shared" si="6"/>
        <v>0</v>
      </c>
      <c r="Q209" s="217"/>
      <c r="R209" s="217">
        <f t="shared" si="7"/>
        <v>0</v>
      </c>
      <c r="S209" s="217"/>
      <c r="T209" s="219"/>
    </row>
    <row r="210" spans="1:20" s="222" customFormat="1">
      <c r="A210" s="125"/>
      <c r="B210" s="125"/>
      <c r="C210" s="125"/>
      <c r="D210" s="125"/>
      <c r="E210" s="125"/>
      <c r="F210" s="128"/>
      <c r="G210" s="217"/>
      <c r="H210" s="126"/>
      <c r="I210" s="128"/>
      <c r="J210" s="128"/>
      <c r="K210" s="128"/>
      <c r="L210" s="128"/>
      <c r="M210" s="128"/>
      <c r="N210" s="128"/>
      <c r="O210" s="128"/>
      <c r="P210" s="218">
        <f t="shared" si="6"/>
        <v>0</v>
      </c>
      <c r="Q210" s="217"/>
      <c r="R210" s="217">
        <f t="shared" si="7"/>
        <v>0</v>
      </c>
      <c r="S210" s="217"/>
      <c r="T210" s="219"/>
    </row>
    <row r="211" spans="1:20" s="222" customFormat="1">
      <c r="A211" s="125"/>
      <c r="B211" s="125"/>
      <c r="C211" s="125"/>
      <c r="D211" s="125"/>
      <c r="E211" s="125"/>
      <c r="F211" s="128"/>
      <c r="G211" s="217"/>
      <c r="H211" s="126"/>
      <c r="I211" s="128"/>
      <c r="J211" s="128"/>
      <c r="K211" s="128"/>
      <c r="L211" s="128"/>
      <c r="M211" s="128"/>
      <c r="N211" s="128"/>
      <c r="O211" s="128"/>
      <c r="P211" s="218">
        <f t="shared" si="6"/>
        <v>0</v>
      </c>
      <c r="Q211" s="217"/>
      <c r="R211" s="217">
        <f t="shared" si="7"/>
        <v>0</v>
      </c>
      <c r="S211" s="217"/>
      <c r="T211" s="219"/>
    </row>
    <row r="212" spans="1:20" s="222" customFormat="1">
      <c r="A212" s="125"/>
      <c r="B212" s="125"/>
      <c r="C212" s="125"/>
      <c r="D212" s="125"/>
      <c r="E212" s="125"/>
      <c r="F212" s="128"/>
      <c r="G212" s="217"/>
      <c r="H212" s="126"/>
      <c r="I212" s="128"/>
      <c r="J212" s="128"/>
      <c r="K212" s="128"/>
      <c r="L212" s="128"/>
      <c r="M212" s="128"/>
      <c r="N212" s="128"/>
      <c r="O212" s="128"/>
      <c r="P212" s="218">
        <f t="shared" si="6"/>
        <v>0</v>
      </c>
      <c r="Q212" s="217"/>
      <c r="R212" s="217">
        <f t="shared" si="7"/>
        <v>0</v>
      </c>
      <c r="S212" s="217"/>
      <c r="T212" s="219"/>
    </row>
    <row r="213" spans="1:20" s="222" customFormat="1">
      <c r="A213" s="125"/>
      <c r="B213" s="125"/>
      <c r="C213" s="125"/>
      <c r="D213" s="125"/>
      <c r="E213" s="125"/>
      <c r="F213" s="128"/>
      <c r="G213" s="217"/>
      <c r="H213" s="126"/>
      <c r="I213" s="128"/>
      <c r="J213" s="128"/>
      <c r="K213" s="128"/>
      <c r="L213" s="128"/>
      <c r="M213" s="128"/>
      <c r="N213" s="128"/>
      <c r="O213" s="128"/>
      <c r="P213" s="218">
        <f t="shared" si="6"/>
        <v>0</v>
      </c>
      <c r="Q213" s="217"/>
      <c r="R213" s="217">
        <f t="shared" si="7"/>
        <v>0</v>
      </c>
      <c r="S213" s="217"/>
      <c r="T213" s="219"/>
    </row>
    <row r="214" spans="1:20" s="222" customFormat="1">
      <c r="A214" s="125"/>
      <c r="B214" s="125"/>
      <c r="C214" s="125"/>
      <c r="D214" s="125"/>
      <c r="E214" s="125"/>
      <c r="F214" s="128"/>
      <c r="G214" s="217"/>
      <c r="H214" s="126"/>
      <c r="I214" s="128"/>
      <c r="J214" s="128"/>
      <c r="K214" s="128"/>
      <c r="L214" s="128"/>
      <c r="M214" s="128"/>
      <c r="N214" s="128"/>
      <c r="O214" s="128"/>
      <c r="P214" s="218">
        <f t="shared" si="6"/>
        <v>0</v>
      </c>
      <c r="Q214" s="217"/>
      <c r="R214" s="217">
        <f t="shared" si="7"/>
        <v>0</v>
      </c>
      <c r="S214" s="217"/>
      <c r="T214" s="219"/>
    </row>
    <row r="215" spans="1:20" s="222" customFormat="1">
      <c r="A215" s="125"/>
      <c r="B215" s="125"/>
      <c r="C215" s="125"/>
      <c r="D215" s="125"/>
      <c r="E215" s="125"/>
      <c r="F215" s="128"/>
      <c r="G215" s="217"/>
      <c r="H215" s="126"/>
      <c r="I215" s="128"/>
      <c r="J215" s="128"/>
      <c r="K215" s="128"/>
      <c r="L215" s="128"/>
      <c r="M215" s="128"/>
      <c r="N215" s="128"/>
      <c r="O215" s="128"/>
      <c r="P215" s="218">
        <f t="shared" si="6"/>
        <v>0</v>
      </c>
      <c r="Q215" s="217"/>
      <c r="R215" s="217">
        <f t="shared" si="7"/>
        <v>0</v>
      </c>
      <c r="S215" s="217"/>
      <c r="T215" s="219"/>
    </row>
    <row r="216" spans="1:20" s="222" customFormat="1">
      <c r="A216" s="125"/>
      <c r="B216" s="125"/>
      <c r="C216" s="125"/>
      <c r="D216" s="125"/>
      <c r="E216" s="125"/>
      <c r="F216" s="128"/>
      <c r="G216" s="217"/>
      <c r="H216" s="126"/>
      <c r="I216" s="128"/>
      <c r="J216" s="128"/>
      <c r="K216" s="128"/>
      <c r="L216" s="128"/>
      <c r="M216" s="128"/>
      <c r="N216" s="128"/>
      <c r="O216" s="128"/>
      <c r="P216" s="218">
        <f t="shared" si="6"/>
        <v>0</v>
      </c>
      <c r="Q216" s="217"/>
      <c r="R216" s="217">
        <f t="shared" si="7"/>
        <v>0</v>
      </c>
      <c r="S216" s="217"/>
      <c r="T216" s="219"/>
    </row>
    <row r="217" spans="1:20" s="222" customFormat="1">
      <c r="A217" s="125"/>
      <c r="B217" s="125"/>
      <c r="C217" s="125"/>
      <c r="D217" s="125"/>
      <c r="E217" s="125"/>
      <c r="F217" s="128"/>
      <c r="G217" s="217"/>
      <c r="H217" s="126"/>
      <c r="I217" s="128"/>
      <c r="J217" s="128"/>
      <c r="K217" s="128"/>
      <c r="L217" s="128"/>
      <c r="M217" s="128"/>
      <c r="N217" s="128"/>
      <c r="O217" s="128"/>
      <c r="P217" s="218">
        <f t="shared" si="6"/>
        <v>0</v>
      </c>
      <c r="Q217" s="217"/>
      <c r="R217" s="217">
        <f t="shared" si="7"/>
        <v>0</v>
      </c>
      <c r="S217" s="217"/>
      <c r="T217" s="219"/>
    </row>
    <row r="218" spans="1:20" s="222" customFormat="1">
      <c r="A218" s="125"/>
      <c r="B218" s="125"/>
      <c r="C218" s="125"/>
      <c r="D218" s="125"/>
      <c r="E218" s="125"/>
      <c r="F218" s="128"/>
      <c r="G218" s="217"/>
      <c r="H218" s="126"/>
      <c r="I218" s="128"/>
      <c r="J218" s="128"/>
      <c r="K218" s="128"/>
      <c r="L218" s="128"/>
      <c r="M218" s="128"/>
      <c r="N218" s="128"/>
      <c r="O218" s="128"/>
      <c r="P218" s="218">
        <f t="shared" si="6"/>
        <v>0</v>
      </c>
      <c r="Q218" s="217"/>
      <c r="R218" s="217">
        <f t="shared" si="7"/>
        <v>0</v>
      </c>
      <c r="S218" s="217"/>
      <c r="T218" s="219"/>
    </row>
    <row r="219" spans="1:20" s="222" customFormat="1">
      <c r="A219" s="125"/>
      <c r="B219" s="125"/>
      <c r="C219" s="125"/>
      <c r="D219" s="125"/>
      <c r="E219" s="125"/>
      <c r="F219" s="128"/>
      <c r="G219" s="217"/>
      <c r="H219" s="126"/>
      <c r="I219" s="128"/>
      <c r="J219" s="128"/>
      <c r="K219" s="128"/>
      <c r="L219" s="128"/>
      <c r="M219" s="128"/>
      <c r="N219" s="128"/>
      <c r="O219" s="128"/>
      <c r="P219" s="218">
        <f t="shared" si="6"/>
        <v>0</v>
      </c>
      <c r="Q219" s="217"/>
      <c r="R219" s="217">
        <f t="shared" si="7"/>
        <v>0</v>
      </c>
      <c r="S219" s="217"/>
      <c r="T219" s="219"/>
    </row>
    <row r="220" spans="1:20" s="222" customFormat="1">
      <c r="A220" s="125"/>
      <c r="B220" s="125"/>
      <c r="C220" s="125"/>
      <c r="D220" s="125"/>
      <c r="E220" s="125"/>
      <c r="F220" s="128"/>
      <c r="G220" s="217"/>
      <c r="H220" s="126"/>
      <c r="I220" s="128"/>
      <c r="J220" s="128"/>
      <c r="K220" s="128"/>
      <c r="L220" s="128"/>
      <c r="M220" s="128"/>
      <c r="N220" s="128"/>
      <c r="O220" s="128"/>
      <c r="P220" s="218">
        <f t="shared" si="6"/>
        <v>0</v>
      </c>
      <c r="Q220" s="217"/>
      <c r="R220" s="217">
        <f t="shared" si="7"/>
        <v>0</v>
      </c>
      <c r="S220" s="217"/>
      <c r="T220" s="219"/>
    </row>
    <row r="221" spans="1:20" s="222" customFormat="1">
      <c r="A221" s="125"/>
      <c r="B221" s="125"/>
      <c r="C221" s="125"/>
      <c r="D221" s="125"/>
      <c r="E221" s="125"/>
      <c r="F221" s="128"/>
      <c r="G221" s="217"/>
      <c r="H221" s="126"/>
      <c r="I221" s="128"/>
      <c r="J221" s="128"/>
      <c r="K221" s="128"/>
      <c r="L221" s="128"/>
      <c r="M221" s="128"/>
      <c r="N221" s="128"/>
      <c r="O221" s="128"/>
      <c r="P221" s="218">
        <f t="shared" si="6"/>
        <v>0</v>
      </c>
      <c r="Q221" s="217"/>
      <c r="R221" s="217">
        <f t="shared" si="7"/>
        <v>0</v>
      </c>
      <c r="S221" s="217"/>
      <c r="T221" s="219"/>
    </row>
    <row r="222" spans="1:20" s="222" customFormat="1">
      <c r="A222" s="125"/>
      <c r="B222" s="125"/>
      <c r="C222" s="125"/>
      <c r="D222" s="125"/>
      <c r="E222" s="125"/>
      <c r="F222" s="128"/>
      <c r="G222" s="217"/>
      <c r="H222" s="126"/>
      <c r="I222" s="128"/>
      <c r="J222" s="128"/>
      <c r="K222" s="128"/>
      <c r="L222" s="128"/>
      <c r="M222" s="128"/>
      <c r="N222" s="128"/>
      <c r="O222" s="128"/>
      <c r="P222" s="218">
        <f t="shared" si="6"/>
        <v>0</v>
      </c>
      <c r="Q222" s="217"/>
      <c r="R222" s="217">
        <f t="shared" si="7"/>
        <v>0</v>
      </c>
      <c r="S222" s="217"/>
      <c r="T222" s="219"/>
    </row>
    <row r="223" spans="1:20" s="222" customFormat="1">
      <c r="A223" s="125"/>
      <c r="B223" s="125"/>
      <c r="C223" s="125"/>
      <c r="D223" s="125"/>
      <c r="E223" s="125"/>
      <c r="F223" s="128"/>
      <c r="G223" s="217"/>
      <c r="H223" s="126"/>
      <c r="I223" s="128"/>
      <c r="J223" s="128"/>
      <c r="K223" s="128"/>
      <c r="L223" s="128"/>
      <c r="M223" s="128"/>
      <c r="N223" s="128"/>
      <c r="O223" s="128"/>
      <c r="P223" s="218">
        <f t="shared" si="6"/>
        <v>0</v>
      </c>
      <c r="Q223" s="217"/>
      <c r="R223" s="217">
        <f t="shared" si="7"/>
        <v>0</v>
      </c>
      <c r="S223" s="217"/>
      <c r="T223" s="219"/>
    </row>
    <row r="224" spans="1:20" s="222" customFormat="1">
      <c r="A224" s="125"/>
      <c r="B224" s="125"/>
      <c r="C224" s="125"/>
      <c r="D224" s="125"/>
      <c r="E224" s="125"/>
      <c r="F224" s="128"/>
      <c r="G224" s="217"/>
      <c r="H224" s="126"/>
      <c r="I224" s="128"/>
      <c r="J224" s="128"/>
      <c r="K224" s="128"/>
      <c r="L224" s="128"/>
      <c r="M224" s="128"/>
      <c r="N224" s="128"/>
      <c r="O224" s="128"/>
      <c r="P224" s="218">
        <f t="shared" si="6"/>
        <v>0</v>
      </c>
      <c r="Q224" s="217"/>
      <c r="R224" s="217">
        <f t="shared" si="7"/>
        <v>0</v>
      </c>
      <c r="S224" s="217"/>
      <c r="T224" s="219"/>
    </row>
    <row r="225" spans="1:20" s="222" customFormat="1">
      <c r="A225" s="125"/>
      <c r="B225" s="125"/>
      <c r="C225" s="125"/>
      <c r="D225" s="125"/>
      <c r="E225" s="125"/>
      <c r="F225" s="128"/>
      <c r="G225" s="217"/>
      <c r="H225" s="126"/>
      <c r="I225" s="128"/>
      <c r="J225" s="128"/>
      <c r="K225" s="128"/>
      <c r="L225" s="128"/>
      <c r="M225" s="128"/>
      <c r="N225" s="128"/>
      <c r="O225" s="128"/>
      <c r="P225" s="218">
        <f t="shared" si="6"/>
        <v>0</v>
      </c>
      <c r="Q225" s="217"/>
      <c r="R225" s="217">
        <f t="shared" si="7"/>
        <v>0</v>
      </c>
      <c r="S225" s="217"/>
      <c r="T225" s="219"/>
    </row>
    <row r="226" spans="1:20" s="222" customFormat="1">
      <c r="A226" s="125"/>
      <c r="B226" s="125"/>
      <c r="C226" s="125"/>
      <c r="D226" s="125"/>
      <c r="E226" s="125"/>
      <c r="F226" s="128"/>
      <c r="G226" s="217"/>
      <c r="H226" s="126"/>
      <c r="I226" s="128"/>
      <c r="J226" s="128"/>
      <c r="K226" s="128"/>
      <c r="L226" s="128"/>
      <c r="M226" s="128"/>
      <c r="N226" s="128"/>
      <c r="O226" s="128"/>
      <c r="P226" s="218">
        <f t="shared" si="6"/>
        <v>0</v>
      </c>
      <c r="Q226" s="217"/>
      <c r="R226" s="217">
        <f t="shared" si="7"/>
        <v>0</v>
      </c>
      <c r="S226" s="217"/>
      <c r="T226" s="219"/>
    </row>
    <row r="227" spans="1:20" s="222" customFormat="1">
      <c r="A227" s="125"/>
      <c r="B227" s="125"/>
      <c r="C227" s="125"/>
      <c r="D227" s="125"/>
      <c r="E227" s="125"/>
      <c r="F227" s="128"/>
      <c r="G227" s="217"/>
      <c r="H227" s="126"/>
      <c r="I227" s="128"/>
      <c r="J227" s="128"/>
      <c r="K227" s="128"/>
      <c r="L227" s="128"/>
      <c r="M227" s="128"/>
      <c r="N227" s="128"/>
      <c r="O227" s="128"/>
      <c r="P227" s="218">
        <f t="shared" si="6"/>
        <v>0</v>
      </c>
      <c r="Q227" s="217"/>
      <c r="R227" s="217">
        <f t="shared" si="7"/>
        <v>0</v>
      </c>
      <c r="S227" s="217"/>
      <c r="T227" s="219"/>
    </row>
    <row r="228" spans="1:20" s="222" customFormat="1">
      <c r="A228" s="125"/>
      <c r="B228" s="125"/>
      <c r="C228" s="125"/>
      <c r="D228" s="125"/>
      <c r="E228" s="125"/>
      <c r="F228" s="128"/>
      <c r="G228" s="217"/>
      <c r="H228" s="126"/>
      <c r="I228" s="128"/>
      <c r="J228" s="128"/>
      <c r="K228" s="128"/>
      <c r="L228" s="128"/>
      <c r="M228" s="128"/>
      <c r="N228" s="128"/>
      <c r="O228" s="128"/>
      <c r="P228" s="218">
        <f t="shared" si="6"/>
        <v>0</v>
      </c>
      <c r="Q228" s="217"/>
      <c r="R228" s="217">
        <f t="shared" si="7"/>
        <v>0</v>
      </c>
      <c r="S228" s="217"/>
      <c r="T228" s="219"/>
    </row>
    <row r="229" spans="1:20" s="222" customFormat="1">
      <c r="A229" s="125"/>
      <c r="B229" s="125"/>
      <c r="C229" s="125"/>
      <c r="D229" s="125"/>
      <c r="E229" s="125"/>
      <c r="F229" s="128"/>
      <c r="G229" s="217"/>
      <c r="H229" s="126"/>
      <c r="I229" s="128"/>
      <c r="J229" s="128"/>
      <c r="K229" s="128"/>
      <c r="L229" s="128"/>
      <c r="M229" s="128"/>
      <c r="N229" s="128"/>
      <c r="O229" s="128"/>
      <c r="P229" s="218">
        <f t="shared" si="6"/>
        <v>0</v>
      </c>
      <c r="Q229" s="217"/>
      <c r="R229" s="217">
        <f t="shared" si="7"/>
        <v>0</v>
      </c>
      <c r="S229" s="217"/>
      <c r="T229" s="219"/>
    </row>
    <row r="230" spans="1:20" s="222" customFormat="1">
      <c r="A230" s="125"/>
      <c r="B230" s="125"/>
      <c r="C230" s="125"/>
      <c r="D230" s="125"/>
      <c r="E230" s="125"/>
      <c r="F230" s="128"/>
      <c r="G230" s="217"/>
      <c r="H230" s="126"/>
      <c r="I230" s="128"/>
      <c r="J230" s="128"/>
      <c r="K230" s="128"/>
      <c r="L230" s="128"/>
      <c r="M230" s="128"/>
      <c r="N230" s="128"/>
      <c r="O230" s="128"/>
      <c r="P230" s="218">
        <f t="shared" si="6"/>
        <v>0</v>
      </c>
      <c r="Q230" s="217"/>
      <c r="R230" s="217">
        <f t="shared" si="7"/>
        <v>0</v>
      </c>
      <c r="S230" s="217"/>
      <c r="T230" s="219"/>
    </row>
    <row r="231" spans="1:20" s="222" customFormat="1">
      <c r="A231" s="125"/>
      <c r="B231" s="125"/>
      <c r="C231" s="125"/>
      <c r="D231" s="125"/>
      <c r="E231" s="125"/>
      <c r="F231" s="128"/>
      <c r="G231" s="217"/>
      <c r="H231" s="126"/>
      <c r="I231" s="128"/>
      <c r="J231" s="128"/>
      <c r="K231" s="128"/>
      <c r="L231" s="128"/>
      <c r="M231" s="128"/>
      <c r="N231" s="128"/>
      <c r="O231" s="128"/>
      <c r="P231" s="218">
        <f t="shared" si="6"/>
        <v>0</v>
      </c>
      <c r="Q231" s="217"/>
      <c r="R231" s="217">
        <f t="shared" si="7"/>
        <v>0</v>
      </c>
      <c r="S231" s="217"/>
      <c r="T231" s="219"/>
    </row>
    <row r="232" spans="1:20" s="222" customFormat="1">
      <c r="A232" s="125"/>
      <c r="B232" s="125"/>
      <c r="C232" s="125"/>
      <c r="D232" s="125"/>
      <c r="E232" s="125"/>
      <c r="F232" s="128"/>
      <c r="G232" s="217"/>
      <c r="H232" s="126"/>
      <c r="I232" s="128"/>
      <c r="J232" s="128"/>
      <c r="K232" s="128"/>
      <c r="L232" s="128"/>
      <c r="M232" s="128"/>
      <c r="N232" s="128"/>
      <c r="O232" s="128"/>
      <c r="P232" s="218">
        <f t="shared" si="6"/>
        <v>0</v>
      </c>
      <c r="Q232" s="217"/>
      <c r="R232" s="217">
        <f t="shared" si="7"/>
        <v>0</v>
      </c>
      <c r="S232" s="217"/>
      <c r="T232" s="219"/>
    </row>
    <row r="233" spans="1:20" s="222" customFormat="1">
      <c r="A233" s="125"/>
      <c r="B233" s="125"/>
      <c r="C233" s="125"/>
      <c r="D233" s="125"/>
      <c r="E233" s="125"/>
      <c r="F233" s="128"/>
      <c r="G233" s="217"/>
      <c r="H233" s="126"/>
      <c r="I233" s="128"/>
      <c r="J233" s="128"/>
      <c r="K233" s="128"/>
      <c r="L233" s="128"/>
      <c r="M233" s="128"/>
      <c r="N233" s="128"/>
      <c r="O233" s="128"/>
      <c r="P233" s="218">
        <f t="shared" si="6"/>
        <v>0</v>
      </c>
      <c r="Q233" s="217"/>
      <c r="R233" s="217">
        <f t="shared" si="7"/>
        <v>0</v>
      </c>
      <c r="S233" s="217"/>
      <c r="T233" s="219"/>
    </row>
    <row r="234" spans="1:20" s="222" customFormat="1">
      <c r="A234" s="125"/>
      <c r="B234" s="125"/>
      <c r="C234" s="125"/>
      <c r="D234" s="125"/>
      <c r="E234" s="125"/>
      <c r="F234" s="128"/>
      <c r="G234" s="217"/>
      <c r="H234" s="126"/>
      <c r="I234" s="128"/>
      <c r="J234" s="128"/>
      <c r="K234" s="128"/>
      <c r="L234" s="128"/>
      <c r="M234" s="128"/>
      <c r="N234" s="128"/>
      <c r="O234" s="128"/>
      <c r="P234" s="218">
        <f t="shared" si="6"/>
        <v>0</v>
      </c>
      <c r="Q234" s="217"/>
      <c r="R234" s="217">
        <f t="shared" si="7"/>
        <v>0</v>
      </c>
      <c r="S234" s="217"/>
      <c r="T234" s="219"/>
    </row>
    <row r="235" spans="1:20" s="222" customFormat="1">
      <c r="A235" s="125"/>
      <c r="B235" s="125"/>
      <c r="C235" s="125"/>
      <c r="D235" s="125"/>
      <c r="E235" s="125"/>
      <c r="F235" s="128"/>
      <c r="G235" s="217"/>
      <c r="H235" s="126"/>
      <c r="I235" s="128"/>
      <c r="J235" s="128"/>
      <c r="K235" s="128"/>
      <c r="L235" s="128"/>
      <c r="M235" s="128"/>
      <c r="N235" s="128"/>
      <c r="O235" s="128"/>
      <c r="P235" s="218">
        <f t="shared" si="6"/>
        <v>0</v>
      </c>
      <c r="Q235" s="217"/>
      <c r="R235" s="217">
        <f t="shared" si="7"/>
        <v>0</v>
      </c>
      <c r="S235" s="217"/>
      <c r="T235" s="219"/>
    </row>
    <row r="236" spans="1:20" s="222" customFormat="1">
      <c r="A236" s="125"/>
      <c r="B236" s="125"/>
      <c r="C236" s="125"/>
      <c r="D236" s="125"/>
      <c r="E236" s="125"/>
      <c r="F236" s="128"/>
      <c r="G236" s="217"/>
      <c r="H236" s="126"/>
      <c r="I236" s="128"/>
      <c r="J236" s="128"/>
      <c r="K236" s="128"/>
      <c r="L236" s="128"/>
      <c r="M236" s="128"/>
      <c r="N236" s="128"/>
      <c r="O236" s="128"/>
      <c r="P236" s="218">
        <f t="shared" si="6"/>
        <v>0</v>
      </c>
      <c r="Q236" s="217"/>
      <c r="R236" s="217">
        <f t="shared" si="7"/>
        <v>0</v>
      </c>
      <c r="S236" s="217"/>
      <c r="T236" s="219"/>
    </row>
    <row r="237" spans="1:20" s="222" customFormat="1">
      <c r="A237" s="125"/>
      <c r="B237" s="125"/>
      <c r="C237" s="125"/>
      <c r="D237" s="125"/>
      <c r="E237" s="125"/>
      <c r="F237" s="128"/>
      <c r="G237" s="217"/>
      <c r="H237" s="126"/>
      <c r="I237" s="128"/>
      <c r="J237" s="128"/>
      <c r="K237" s="128"/>
      <c r="L237" s="128"/>
      <c r="M237" s="128"/>
      <c r="N237" s="128"/>
      <c r="O237" s="128"/>
      <c r="P237" s="218">
        <f t="shared" si="6"/>
        <v>0</v>
      </c>
      <c r="Q237" s="217"/>
      <c r="R237" s="217">
        <f t="shared" si="7"/>
        <v>0</v>
      </c>
      <c r="S237" s="217"/>
      <c r="T237" s="219"/>
    </row>
    <row r="238" spans="1:20" s="222" customFormat="1">
      <c r="A238" s="125"/>
      <c r="B238" s="125"/>
      <c r="C238" s="125"/>
      <c r="D238" s="125"/>
      <c r="E238" s="125"/>
      <c r="F238" s="128"/>
      <c r="G238" s="217"/>
      <c r="H238" s="126"/>
      <c r="I238" s="128"/>
      <c r="J238" s="128"/>
      <c r="K238" s="128"/>
      <c r="L238" s="128"/>
      <c r="M238" s="128"/>
      <c r="N238" s="128"/>
      <c r="O238" s="128"/>
      <c r="P238" s="218">
        <f t="shared" si="6"/>
        <v>0</v>
      </c>
      <c r="Q238" s="217"/>
      <c r="R238" s="217">
        <f t="shared" si="7"/>
        <v>0</v>
      </c>
      <c r="S238" s="217"/>
      <c r="T238" s="219"/>
    </row>
    <row r="239" spans="1:20" s="222" customFormat="1">
      <c r="A239" s="125"/>
      <c r="B239" s="125"/>
      <c r="C239" s="125"/>
      <c r="D239" s="125"/>
      <c r="E239" s="125"/>
      <c r="F239" s="128"/>
      <c r="G239" s="217"/>
      <c r="H239" s="126"/>
      <c r="I239" s="128"/>
      <c r="J239" s="128"/>
      <c r="K239" s="128"/>
      <c r="L239" s="128"/>
      <c r="M239" s="128"/>
      <c r="N239" s="128"/>
      <c r="O239" s="128"/>
      <c r="P239" s="218">
        <f t="shared" si="6"/>
        <v>0</v>
      </c>
      <c r="Q239" s="217"/>
      <c r="R239" s="217">
        <f t="shared" si="7"/>
        <v>0</v>
      </c>
      <c r="S239" s="217"/>
      <c r="T239" s="219"/>
    </row>
    <row r="240" spans="1:20" s="222" customFormat="1">
      <c r="A240" s="125"/>
      <c r="B240" s="125"/>
      <c r="C240" s="125"/>
      <c r="D240" s="125"/>
      <c r="E240" s="125"/>
      <c r="F240" s="128"/>
      <c r="G240" s="217"/>
      <c r="H240" s="126"/>
      <c r="I240" s="128"/>
      <c r="J240" s="128"/>
      <c r="K240" s="128"/>
      <c r="L240" s="128"/>
      <c r="M240" s="128"/>
      <c r="N240" s="128"/>
      <c r="O240" s="128"/>
      <c r="P240" s="218">
        <f t="shared" si="6"/>
        <v>0</v>
      </c>
      <c r="Q240" s="217"/>
      <c r="R240" s="217">
        <f t="shared" si="7"/>
        <v>0</v>
      </c>
      <c r="S240" s="217"/>
      <c r="T240" s="219"/>
    </row>
    <row r="241" spans="1:20" s="222" customFormat="1">
      <c r="A241" s="125"/>
      <c r="B241" s="125"/>
      <c r="C241" s="125"/>
      <c r="D241" s="125"/>
      <c r="E241" s="125"/>
      <c r="F241" s="128"/>
      <c r="G241" s="217"/>
      <c r="H241" s="126"/>
      <c r="I241" s="128"/>
      <c r="J241" s="128"/>
      <c r="K241" s="128"/>
      <c r="L241" s="128"/>
      <c r="M241" s="128"/>
      <c r="N241" s="128"/>
      <c r="O241" s="128"/>
      <c r="P241" s="218">
        <f t="shared" si="6"/>
        <v>0</v>
      </c>
      <c r="Q241" s="217"/>
      <c r="R241" s="217">
        <f t="shared" si="7"/>
        <v>0</v>
      </c>
      <c r="S241" s="217"/>
      <c r="T241" s="219"/>
    </row>
    <row r="242" spans="1:20" s="222" customFormat="1">
      <c r="A242" s="125"/>
      <c r="B242" s="125"/>
      <c r="C242" s="125"/>
      <c r="D242" s="125"/>
      <c r="E242" s="125"/>
      <c r="F242" s="128"/>
      <c r="G242" s="217"/>
      <c r="H242" s="126"/>
      <c r="I242" s="128"/>
      <c r="J242" s="128"/>
      <c r="K242" s="128"/>
      <c r="L242" s="128"/>
      <c r="M242" s="128"/>
      <c r="N242" s="128"/>
      <c r="O242" s="128"/>
      <c r="P242" s="218">
        <f t="shared" si="6"/>
        <v>0</v>
      </c>
      <c r="Q242" s="217"/>
      <c r="R242" s="217">
        <f t="shared" si="7"/>
        <v>0</v>
      </c>
      <c r="S242" s="217"/>
      <c r="T242" s="219"/>
    </row>
    <row r="243" spans="1:20" s="222" customFormat="1">
      <c r="A243" s="125"/>
      <c r="B243" s="125"/>
      <c r="C243" s="125"/>
      <c r="D243" s="125"/>
      <c r="E243" s="125"/>
      <c r="F243" s="128"/>
      <c r="G243" s="217"/>
      <c r="H243" s="126"/>
      <c r="I243" s="128"/>
      <c r="J243" s="128"/>
      <c r="K243" s="128"/>
      <c r="L243" s="128"/>
      <c r="M243" s="128"/>
      <c r="N243" s="128"/>
      <c r="O243" s="128"/>
      <c r="P243" s="218">
        <f t="shared" si="6"/>
        <v>0</v>
      </c>
      <c r="Q243" s="217"/>
      <c r="R243" s="217">
        <f t="shared" si="7"/>
        <v>0</v>
      </c>
      <c r="S243" s="217"/>
      <c r="T243" s="219"/>
    </row>
    <row r="244" spans="1:20" s="222" customFormat="1">
      <c r="A244" s="125"/>
      <c r="B244" s="125"/>
      <c r="C244" s="125"/>
      <c r="D244" s="125"/>
      <c r="E244" s="125"/>
      <c r="F244" s="128"/>
      <c r="G244" s="217"/>
      <c r="H244" s="126"/>
      <c r="I244" s="128"/>
      <c r="J244" s="128"/>
      <c r="K244" s="128"/>
      <c r="L244" s="128"/>
      <c r="M244" s="128"/>
      <c r="N244" s="128"/>
      <c r="O244" s="128"/>
      <c r="P244" s="218">
        <f t="shared" si="6"/>
        <v>0</v>
      </c>
      <c r="Q244" s="217"/>
      <c r="R244" s="217">
        <f t="shared" si="7"/>
        <v>0</v>
      </c>
      <c r="S244" s="217"/>
      <c r="T244" s="219"/>
    </row>
    <row r="245" spans="1:20" s="222" customFormat="1">
      <c r="A245" s="125"/>
      <c r="B245" s="125"/>
      <c r="C245" s="125"/>
      <c r="D245" s="125"/>
      <c r="E245" s="125"/>
      <c r="F245" s="128"/>
      <c r="G245" s="217"/>
      <c r="H245" s="126"/>
      <c r="I245" s="128"/>
      <c r="J245" s="128"/>
      <c r="K245" s="128"/>
      <c r="L245" s="128"/>
      <c r="M245" s="128"/>
      <c r="N245" s="128"/>
      <c r="O245" s="128"/>
      <c r="P245" s="218">
        <f t="shared" si="6"/>
        <v>0</v>
      </c>
      <c r="Q245" s="217"/>
      <c r="R245" s="217">
        <f t="shared" si="7"/>
        <v>0</v>
      </c>
      <c r="S245" s="217"/>
      <c r="T245" s="219"/>
    </row>
    <row r="246" spans="1:20" s="222" customFormat="1">
      <c r="A246" s="125"/>
      <c r="B246" s="125"/>
      <c r="C246" s="125"/>
      <c r="D246" s="125"/>
      <c r="E246" s="125"/>
      <c r="F246" s="128"/>
      <c r="G246" s="217"/>
      <c r="H246" s="126"/>
      <c r="I246" s="128"/>
      <c r="J246" s="128"/>
      <c r="K246" s="128"/>
      <c r="L246" s="128"/>
      <c r="M246" s="128"/>
      <c r="N246" s="128"/>
      <c r="O246" s="128"/>
      <c r="P246" s="218">
        <f t="shared" si="6"/>
        <v>0</v>
      </c>
      <c r="Q246" s="217"/>
      <c r="R246" s="217">
        <f t="shared" si="7"/>
        <v>0</v>
      </c>
      <c r="S246" s="217"/>
      <c r="T246" s="219"/>
    </row>
    <row r="247" spans="1:20" s="222" customFormat="1">
      <c r="A247" s="125"/>
      <c r="B247" s="125"/>
      <c r="C247" s="125"/>
      <c r="D247" s="125"/>
      <c r="E247" s="125"/>
      <c r="F247" s="128"/>
      <c r="G247" s="217"/>
      <c r="H247" s="126"/>
      <c r="I247" s="128"/>
      <c r="J247" s="128"/>
      <c r="K247" s="128"/>
      <c r="L247" s="128"/>
      <c r="M247" s="128"/>
      <c r="N247" s="128"/>
      <c r="O247" s="128"/>
      <c r="P247" s="218">
        <f t="shared" si="6"/>
        <v>0</v>
      </c>
      <c r="Q247" s="217"/>
      <c r="R247" s="217">
        <f t="shared" si="7"/>
        <v>0</v>
      </c>
      <c r="S247" s="217"/>
      <c r="T247" s="219"/>
    </row>
    <row r="248" spans="1:20" s="222" customFormat="1">
      <c r="A248" s="125"/>
      <c r="B248" s="125"/>
      <c r="C248" s="125"/>
      <c r="D248" s="125"/>
      <c r="E248" s="125"/>
      <c r="F248" s="128"/>
      <c r="G248" s="217"/>
      <c r="H248" s="126"/>
      <c r="I248" s="128"/>
      <c r="J248" s="128"/>
      <c r="K248" s="128"/>
      <c r="L248" s="128"/>
      <c r="M248" s="128"/>
      <c r="N248" s="128"/>
      <c r="O248" s="128"/>
      <c r="P248" s="218">
        <f t="shared" si="6"/>
        <v>0</v>
      </c>
      <c r="Q248" s="217"/>
      <c r="R248" s="217">
        <f t="shared" si="7"/>
        <v>0</v>
      </c>
      <c r="S248" s="217"/>
      <c r="T248" s="219"/>
    </row>
    <row r="249" spans="1:20" s="222" customFormat="1">
      <c r="A249" s="125"/>
      <c r="B249" s="125"/>
      <c r="C249" s="125"/>
      <c r="D249" s="125"/>
      <c r="E249" s="125"/>
      <c r="F249" s="128"/>
      <c r="G249" s="217"/>
      <c r="H249" s="126"/>
      <c r="I249" s="128"/>
      <c r="J249" s="128"/>
      <c r="K249" s="128"/>
      <c r="L249" s="128"/>
      <c r="M249" s="128"/>
      <c r="N249" s="128"/>
      <c r="O249" s="128"/>
      <c r="P249" s="218">
        <f t="shared" si="6"/>
        <v>0</v>
      </c>
      <c r="Q249" s="217"/>
      <c r="R249" s="217">
        <f t="shared" si="7"/>
        <v>0</v>
      </c>
      <c r="S249" s="217"/>
      <c r="T249" s="219"/>
    </row>
    <row r="250" spans="1:20" s="222" customFormat="1">
      <c r="A250" s="125"/>
      <c r="B250" s="125"/>
      <c r="C250" s="125"/>
      <c r="D250" s="125"/>
      <c r="E250" s="125"/>
      <c r="F250" s="128"/>
      <c r="G250" s="217"/>
      <c r="H250" s="126"/>
      <c r="I250" s="128"/>
      <c r="J250" s="128"/>
      <c r="K250" s="128"/>
      <c r="L250" s="128"/>
      <c r="M250" s="128"/>
      <c r="N250" s="128"/>
      <c r="O250" s="128"/>
      <c r="P250" s="218">
        <f t="shared" si="6"/>
        <v>0</v>
      </c>
      <c r="Q250" s="217"/>
      <c r="R250" s="217">
        <f t="shared" si="7"/>
        <v>0</v>
      </c>
      <c r="S250" s="217"/>
      <c r="T250" s="219"/>
    </row>
    <row r="251" spans="1:20" s="222" customFormat="1">
      <c r="A251" s="125"/>
      <c r="B251" s="125"/>
      <c r="C251" s="125"/>
      <c r="D251" s="125"/>
      <c r="E251" s="125"/>
      <c r="F251" s="128"/>
      <c r="G251" s="217"/>
      <c r="H251" s="126"/>
      <c r="I251" s="128"/>
      <c r="J251" s="128"/>
      <c r="K251" s="128"/>
      <c r="L251" s="128"/>
      <c r="M251" s="128"/>
      <c r="N251" s="128"/>
      <c r="O251" s="128"/>
      <c r="P251" s="218">
        <f t="shared" si="6"/>
        <v>0</v>
      </c>
      <c r="Q251" s="217"/>
      <c r="R251" s="217">
        <f t="shared" si="7"/>
        <v>0</v>
      </c>
      <c r="S251" s="217"/>
      <c r="T251" s="219"/>
    </row>
    <row r="252" spans="1:20" s="222" customFormat="1">
      <c r="A252" s="125"/>
      <c r="B252" s="125"/>
      <c r="C252" s="125"/>
      <c r="D252" s="125"/>
      <c r="E252" s="125"/>
      <c r="F252" s="128"/>
      <c r="G252" s="217"/>
      <c r="H252" s="126"/>
      <c r="I252" s="128"/>
      <c r="J252" s="128"/>
      <c r="K252" s="128"/>
      <c r="L252" s="128"/>
      <c r="M252" s="128"/>
      <c r="N252" s="128"/>
      <c r="O252" s="128"/>
      <c r="P252" s="218">
        <f t="shared" si="6"/>
        <v>0</v>
      </c>
      <c r="Q252" s="217"/>
      <c r="R252" s="217">
        <f t="shared" si="7"/>
        <v>0</v>
      </c>
      <c r="S252" s="217"/>
      <c r="T252" s="219"/>
    </row>
    <row r="253" spans="1:20" s="222" customFormat="1">
      <c r="A253" s="125"/>
      <c r="B253" s="125"/>
      <c r="C253" s="125"/>
      <c r="D253" s="125"/>
      <c r="E253" s="125"/>
      <c r="F253" s="128"/>
      <c r="G253" s="217"/>
      <c r="H253" s="126"/>
      <c r="I253" s="128"/>
      <c r="J253" s="128"/>
      <c r="K253" s="128"/>
      <c r="L253" s="128"/>
      <c r="M253" s="128"/>
      <c r="N253" s="128"/>
      <c r="O253" s="128"/>
      <c r="P253" s="218">
        <f t="shared" si="6"/>
        <v>0</v>
      </c>
      <c r="Q253" s="217"/>
      <c r="R253" s="217">
        <f t="shared" si="7"/>
        <v>0</v>
      </c>
      <c r="S253" s="217"/>
      <c r="T253" s="219"/>
    </row>
    <row r="254" spans="1:20" s="222" customFormat="1">
      <c r="A254" s="125"/>
      <c r="B254" s="125"/>
      <c r="C254" s="125"/>
      <c r="D254" s="125"/>
      <c r="E254" s="125"/>
      <c r="F254" s="128"/>
      <c r="G254" s="217"/>
      <c r="H254" s="126"/>
      <c r="I254" s="128"/>
      <c r="J254" s="128"/>
      <c r="K254" s="128"/>
      <c r="L254" s="128"/>
      <c r="M254" s="128"/>
      <c r="N254" s="128"/>
      <c r="O254" s="128"/>
      <c r="P254" s="218">
        <f t="shared" si="6"/>
        <v>0</v>
      </c>
      <c r="Q254" s="217"/>
      <c r="R254" s="217">
        <f t="shared" si="7"/>
        <v>0</v>
      </c>
      <c r="S254" s="217"/>
      <c r="T254" s="219"/>
    </row>
    <row r="255" spans="1:20" s="222" customFormat="1">
      <c r="A255" s="125"/>
      <c r="B255" s="125"/>
      <c r="C255" s="125"/>
      <c r="D255" s="125"/>
      <c r="E255" s="125"/>
      <c r="F255" s="128"/>
      <c r="G255" s="217"/>
      <c r="H255" s="126"/>
      <c r="I255" s="128"/>
      <c r="J255" s="128"/>
      <c r="K255" s="128"/>
      <c r="L255" s="128"/>
      <c r="M255" s="128"/>
      <c r="N255" s="128"/>
      <c r="O255" s="128"/>
      <c r="P255" s="218">
        <f t="shared" si="6"/>
        <v>0</v>
      </c>
      <c r="Q255" s="217"/>
      <c r="R255" s="217">
        <f t="shared" si="7"/>
        <v>0</v>
      </c>
      <c r="S255" s="217"/>
      <c r="T255" s="219"/>
    </row>
    <row r="256" spans="1:20" s="222" customFormat="1">
      <c r="A256" s="125"/>
      <c r="B256" s="125"/>
      <c r="C256" s="125"/>
      <c r="D256" s="125"/>
      <c r="E256" s="125"/>
      <c r="F256" s="128"/>
      <c r="G256" s="217"/>
      <c r="H256" s="126"/>
      <c r="I256" s="128"/>
      <c r="J256" s="128"/>
      <c r="K256" s="128"/>
      <c r="L256" s="128"/>
      <c r="M256" s="128"/>
      <c r="N256" s="128"/>
      <c r="O256" s="128"/>
      <c r="P256" s="218">
        <f t="shared" si="6"/>
        <v>0</v>
      </c>
      <c r="Q256" s="217"/>
      <c r="R256" s="217">
        <f t="shared" si="7"/>
        <v>0</v>
      </c>
      <c r="S256" s="217"/>
      <c r="T256" s="219"/>
    </row>
    <row r="257" spans="1:20" s="222" customFormat="1">
      <c r="A257" s="125"/>
      <c r="B257" s="125"/>
      <c r="C257" s="125"/>
      <c r="D257" s="125"/>
      <c r="E257" s="125"/>
      <c r="F257" s="128"/>
      <c r="G257" s="217"/>
      <c r="H257" s="126"/>
      <c r="I257" s="128"/>
      <c r="J257" s="128"/>
      <c r="K257" s="128"/>
      <c r="L257" s="128"/>
      <c r="M257" s="128"/>
      <c r="N257" s="128"/>
      <c r="O257" s="128"/>
      <c r="P257" s="218">
        <f t="shared" si="6"/>
        <v>0</v>
      </c>
      <c r="Q257" s="217"/>
      <c r="R257" s="217">
        <f t="shared" si="7"/>
        <v>0</v>
      </c>
      <c r="S257" s="217"/>
      <c r="T257" s="219"/>
    </row>
    <row r="258" spans="1:20" s="222" customFormat="1">
      <c r="A258" s="125"/>
      <c r="B258" s="125"/>
      <c r="C258" s="125"/>
      <c r="D258" s="125"/>
      <c r="E258" s="125"/>
      <c r="F258" s="128"/>
      <c r="G258" s="217"/>
      <c r="H258" s="126"/>
      <c r="I258" s="128"/>
      <c r="J258" s="128"/>
      <c r="K258" s="128"/>
      <c r="L258" s="128"/>
      <c r="M258" s="128"/>
      <c r="N258" s="128"/>
      <c r="O258" s="128"/>
      <c r="P258" s="218">
        <f t="shared" si="6"/>
        <v>0</v>
      </c>
      <c r="Q258" s="217"/>
      <c r="R258" s="217">
        <f t="shared" si="7"/>
        <v>0</v>
      </c>
      <c r="S258" s="217"/>
      <c r="T258" s="219"/>
    </row>
    <row r="259" spans="1:20" s="222" customFormat="1">
      <c r="A259" s="125"/>
      <c r="B259" s="125"/>
      <c r="C259" s="125"/>
      <c r="D259" s="125"/>
      <c r="E259" s="125"/>
      <c r="F259" s="128"/>
      <c r="G259" s="217"/>
      <c r="H259" s="126"/>
      <c r="I259" s="128"/>
      <c r="J259" s="128"/>
      <c r="K259" s="128"/>
      <c r="L259" s="128"/>
      <c r="M259" s="128"/>
      <c r="N259" s="128"/>
      <c r="O259" s="128"/>
      <c r="P259" s="218">
        <f t="shared" si="6"/>
        <v>0</v>
      </c>
      <c r="Q259" s="217"/>
      <c r="R259" s="217">
        <f t="shared" si="7"/>
        <v>0</v>
      </c>
      <c r="S259" s="217"/>
      <c r="T259" s="219"/>
    </row>
    <row r="260" spans="1:20" s="222" customFormat="1">
      <c r="A260" s="125"/>
      <c r="B260" s="125"/>
      <c r="C260" s="125"/>
      <c r="D260" s="125"/>
      <c r="E260" s="125"/>
      <c r="F260" s="128"/>
      <c r="G260" s="217"/>
      <c r="H260" s="126"/>
      <c r="I260" s="128"/>
      <c r="J260" s="128"/>
      <c r="K260" s="128"/>
      <c r="L260" s="128"/>
      <c r="M260" s="128"/>
      <c r="N260" s="128"/>
      <c r="O260" s="128"/>
      <c r="P260" s="218">
        <f t="shared" si="6"/>
        <v>0</v>
      </c>
      <c r="Q260" s="217"/>
      <c r="R260" s="217">
        <f t="shared" si="7"/>
        <v>0</v>
      </c>
      <c r="S260" s="217"/>
      <c r="T260" s="219"/>
    </row>
    <row r="261" spans="1:20" s="222" customFormat="1">
      <c r="A261" s="125"/>
      <c r="B261" s="125"/>
      <c r="C261" s="125"/>
      <c r="D261" s="125"/>
      <c r="E261" s="125"/>
      <c r="F261" s="128"/>
      <c r="G261" s="217"/>
      <c r="H261" s="126"/>
      <c r="I261" s="128"/>
      <c r="J261" s="128"/>
      <c r="K261" s="128"/>
      <c r="L261" s="128"/>
      <c r="M261" s="128"/>
      <c r="N261" s="128"/>
      <c r="O261" s="128"/>
      <c r="P261" s="218">
        <f t="shared" si="6"/>
        <v>0</v>
      </c>
      <c r="Q261" s="217"/>
      <c r="R261" s="217">
        <f t="shared" si="7"/>
        <v>0</v>
      </c>
      <c r="S261" s="217"/>
      <c r="T261" s="219"/>
    </row>
    <row r="262" spans="1:20" s="222" customFormat="1">
      <c r="A262" s="125"/>
      <c r="B262" s="125"/>
      <c r="C262" s="125"/>
      <c r="D262" s="125"/>
      <c r="E262" s="125"/>
      <c r="F262" s="128"/>
      <c r="G262" s="217"/>
      <c r="H262" s="126"/>
      <c r="I262" s="128"/>
      <c r="J262" s="128"/>
      <c r="K262" s="128"/>
      <c r="L262" s="128"/>
      <c r="M262" s="128"/>
      <c r="N262" s="128"/>
      <c r="O262" s="128"/>
      <c r="P262" s="218">
        <f t="shared" si="6"/>
        <v>0</v>
      </c>
      <c r="Q262" s="217"/>
      <c r="R262" s="217">
        <f t="shared" si="7"/>
        <v>0</v>
      </c>
      <c r="S262" s="217"/>
      <c r="T262" s="219"/>
    </row>
    <row r="263" spans="1:20" s="222" customFormat="1">
      <c r="A263" s="125"/>
      <c r="B263" s="125"/>
      <c r="C263" s="125"/>
      <c r="D263" s="125"/>
      <c r="E263" s="125"/>
      <c r="F263" s="128"/>
      <c r="G263" s="217"/>
      <c r="H263" s="126"/>
      <c r="I263" s="128"/>
      <c r="J263" s="128"/>
      <c r="K263" s="128"/>
      <c r="L263" s="128"/>
      <c r="M263" s="128"/>
      <c r="N263" s="128"/>
      <c r="O263" s="128"/>
      <c r="P263" s="218">
        <f t="shared" si="6"/>
        <v>0</v>
      </c>
      <c r="Q263" s="217"/>
      <c r="R263" s="217">
        <f t="shared" si="7"/>
        <v>0</v>
      </c>
      <c r="S263" s="217"/>
      <c r="T263" s="219"/>
    </row>
    <row r="264" spans="1:20" s="222" customFormat="1">
      <c r="A264" s="125"/>
      <c r="B264" s="125"/>
      <c r="C264" s="125"/>
      <c r="D264" s="125"/>
      <c r="E264" s="125"/>
      <c r="F264" s="128"/>
      <c r="G264" s="217"/>
      <c r="H264" s="126"/>
      <c r="I264" s="128"/>
      <c r="J264" s="128"/>
      <c r="K264" s="128"/>
      <c r="L264" s="128"/>
      <c r="M264" s="128"/>
      <c r="N264" s="128"/>
      <c r="O264" s="128"/>
      <c r="P264" s="218">
        <f t="shared" si="6"/>
        <v>0</v>
      </c>
      <c r="Q264" s="217"/>
      <c r="R264" s="217">
        <f t="shared" si="7"/>
        <v>0</v>
      </c>
      <c r="S264" s="217"/>
      <c r="T264" s="219"/>
    </row>
    <row r="265" spans="1:20" s="222" customFormat="1">
      <c r="A265" s="125"/>
      <c r="B265" s="125"/>
      <c r="C265" s="125"/>
      <c r="D265" s="125"/>
      <c r="E265" s="125"/>
      <c r="F265" s="128"/>
      <c r="G265" s="217"/>
      <c r="H265" s="126"/>
      <c r="I265" s="128"/>
      <c r="J265" s="128"/>
      <c r="K265" s="128"/>
      <c r="L265" s="128"/>
      <c r="M265" s="128"/>
      <c r="N265" s="128"/>
      <c r="O265" s="128"/>
      <c r="P265" s="218">
        <f t="shared" si="6"/>
        <v>0</v>
      </c>
      <c r="Q265" s="217"/>
      <c r="R265" s="217">
        <f t="shared" si="7"/>
        <v>0</v>
      </c>
      <c r="S265" s="217"/>
      <c r="T265" s="219"/>
    </row>
    <row r="266" spans="1:20" s="222" customFormat="1">
      <c r="A266" s="125"/>
      <c r="B266" s="125"/>
      <c r="C266" s="125"/>
      <c r="D266" s="125"/>
      <c r="E266" s="125"/>
      <c r="F266" s="128"/>
      <c r="G266" s="217"/>
      <c r="H266" s="126"/>
      <c r="I266" s="128"/>
      <c r="J266" s="128"/>
      <c r="K266" s="128"/>
      <c r="L266" s="128"/>
      <c r="M266" s="128"/>
      <c r="N266" s="128"/>
      <c r="O266" s="128"/>
      <c r="P266" s="218">
        <f t="shared" si="6"/>
        <v>0</v>
      </c>
      <c r="Q266" s="217"/>
      <c r="R266" s="217">
        <f t="shared" si="7"/>
        <v>0</v>
      </c>
      <c r="S266" s="217"/>
      <c r="T266" s="219"/>
    </row>
    <row r="267" spans="1:20" s="222" customFormat="1">
      <c r="A267" s="125"/>
      <c r="B267" s="125"/>
      <c r="C267" s="125"/>
      <c r="D267" s="125"/>
      <c r="E267" s="125"/>
      <c r="F267" s="128"/>
      <c r="G267" s="217"/>
      <c r="H267" s="126"/>
      <c r="I267" s="128"/>
      <c r="J267" s="128"/>
      <c r="K267" s="128"/>
      <c r="L267" s="128"/>
      <c r="M267" s="128"/>
      <c r="N267" s="128"/>
      <c r="O267" s="128"/>
      <c r="P267" s="218">
        <f t="shared" si="6"/>
        <v>0</v>
      </c>
      <c r="Q267" s="217"/>
      <c r="R267" s="217">
        <f t="shared" si="7"/>
        <v>0</v>
      </c>
      <c r="S267" s="217"/>
      <c r="T267" s="219"/>
    </row>
    <row r="268" spans="1:20" s="222" customFormat="1">
      <c r="A268" s="125"/>
      <c r="B268" s="125"/>
      <c r="C268" s="125"/>
      <c r="D268" s="125"/>
      <c r="E268" s="125"/>
      <c r="F268" s="128"/>
      <c r="G268" s="217"/>
      <c r="H268" s="126"/>
      <c r="I268" s="128"/>
      <c r="J268" s="128"/>
      <c r="K268" s="128"/>
      <c r="L268" s="128"/>
      <c r="M268" s="128"/>
      <c r="N268" s="128"/>
      <c r="O268" s="128"/>
      <c r="P268" s="218">
        <f t="shared" si="6"/>
        <v>0</v>
      </c>
      <c r="Q268" s="217"/>
      <c r="R268" s="217">
        <f t="shared" si="7"/>
        <v>0</v>
      </c>
      <c r="S268" s="217"/>
      <c r="T268" s="219"/>
    </row>
    <row r="269" spans="1:20" s="222" customFormat="1">
      <c r="A269" s="125"/>
      <c r="B269" s="125"/>
      <c r="C269" s="125"/>
      <c r="D269" s="125"/>
      <c r="E269" s="125"/>
      <c r="F269" s="128"/>
      <c r="G269" s="217"/>
      <c r="H269" s="126"/>
      <c r="I269" s="128"/>
      <c r="J269" s="128"/>
      <c r="K269" s="128"/>
      <c r="L269" s="128"/>
      <c r="M269" s="128"/>
      <c r="N269" s="128"/>
      <c r="O269" s="128"/>
      <c r="P269" s="218">
        <f t="shared" si="6"/>
        <v>0</v>
      </c>
      <c r="Q269" s="217"/>
      <c r="R269" s="217">
        <f t="shared" si="7"/>
        <v>0</v>
      </c>
      <c r="S269" s="217"/>
      <c r="T269" s="219"/>
    </row>
    <row r="270" spans="1:20" s="222" customFormat="1">
      <c r="A270" s="125"/>
      <c r="B270" s="125"/>
      <c r="C270" s="125"/>
      <c r="D270" s="125"/>
      <c r="E270" s="125"/>
      <c r="F270" s="128"/>
      <c r="G270" s="217"/>
      <c r="H270" s="126"/>
      <c r="I270" s="128"/>
      <c r="J270" s="128"/>
      <c r="K270" s="128"/>
      <c r="L270" s="128"/>
      <c r="M270" s="128"/>
      <c r="N270" s="128"/>
      <c r="O270" s="128"/>
      <c r="P270" s="218">
        <f t="shared" ref="P270:P333" si="8">SUM($I270:$O270)</f>
        <v>0</v>
      </c>
      <c r="Q270" s="217"/>
      <c r="R270" s="217">
        <f t="shared" ref="R270:R333" si="9">P270-Q270</f>
        <v>0</v>
      </c>
      <c r="S270" s="217"/>
      <c r="T270" s="219"/>
    </row>
    <row r="271" spans="1:20" s="222" customFormat="1">
      <c r="A271" s="125"/>
      <c r="B271" s="125"/>
      <c r="C271" s="125"/>
      <c r="D271" s="125"/>
      <c r="E271" s="125"/>
      <c r="F271" s="128"/>
      <c r="G271" s="217"/>
      <c r="H271" s="126"/>
      <c r="I271" s="128"/>
      <c r="J271" s="128"/>
      <c r="K271" s="128"/>
      <c r="L271" s="128"/>
      <c r="M271" s="128"/>
      <c r="N271" s="128"/>
      <c r="O271" s="128"/>
      <c r="P271" s="218">
        <f t="shared" si="8"/>
        <v>0</v>
      </c>
      <c r="Q271" s="217"/>
      <c r="R271" s="217">
        <f t="shared" si="9"/>
        <v>0</v>
      </c>
      <c r="S271" s="217"/>
      <c r="T271" s="219"/>
    </row>
    <row r="272" spans="1:20" s="222" customFormat="1">
      <c r="A272" s="125"/>
      <c r="B272" s="125"/>
      <c r="C272" s="125"/>
      <c r="D272" s="125"/>
      <c r="E272" s="125"/>
      <c r="F272" s="128"/>
      <c r="G272" s="217"/>
      <c r="H272" s="126"/>
      <c r="I272" s="128"/>
      <c r="J272" s="128"/>
      <c r="K272" s="128"/>
      <c r="L272" s="128"/>
      <c r="M272" s="128"/>
      <c r="N272" s="128"/>
      <c r="O272" s="128"/>
      <c r="P272" s="218">
        <f t="shared" si="8"/>
        <v>0</v>
      </c>
      <c r="Q272" s="217"/>
      <c r="R272" s="217">
        <f t="shared" si="9"/>
        <v>0</v>
      </c>
      <c r="S272" s="217"/>
      <c r="T272" s="219"/>
    </row>
    <row r="273" spans="1:20" s="222" customFormat="1">
      <c r="A273" s="125"/>
      <c r="B273" s="125"/>
      <c r="C273" s="125"/>
      <c r="D273" s="125"/>
      <c r="E273" s="125"/>
      <c r="F273" s="128"/>
      <c r="G273" s="217"/>
      <c r="H273" s="126"/>
      <c r="I273" s="128"/>
      <c r="J273" s="128"/>
      <c r="K273" s="128"/>
      <c r="L273" s="128"/>
      <c r="M273" s="128"/>
      <c r="N273" s="128"/>
      <c r="O273" s="128"/>
      <c r="P273" s="218">
        <f t="shared" si="8"/>
        <v>0</v>
      </c>
      <c r="Q273" s="217"/>
      <c r="R273" s="217">
        <f t="shared" si="9"/>
        <v>0</v>
      </c>
      <c r="S273" s="217"/>
      <c r="T273" s="219"/>
    </row>
    <row r="274" spans="1:20" s="222" customFormat="1">
      <c r="A274" s="125"/>
      <c r="B274" s="125"/>
      <c r="C274" s="125"/>
      <c r="D274" s="125"/>
      <c r="E274" s="125"/>
      <c r="F274" s="128"/>
      <c r="G274" s="217"/>
      <c r="H274" s="126"/>
      <c r="I274" s="128"/>
      <c r="J274" s="128"/>
      <c r="K274" s="128"/>
      <c r="L274" s="128"/>
      <c r="M274" s="128"/>
      <c r="N274" s="128"/>
      <c r="O274" s="128"/>
      <c r="P274" s="218">
        <f t="shared" si="8"/>
        <v>0</v>
      </c>
      <c r="Q274" s="217"/>
      <c r="R274" s="217">
        <f t="shared" si="9"/>
        <v>0</v>
      </c>
      <c r="S274" s="217"/>
      <c r="T274" s="219"/>
    </row>
    <row r="275" spans="1:20" s="222" customFormat="1">
      <c r="A275" s="125"/>
      <c r="B275" s="125"/>
      <c r="C275" s="125"/>
      <c r="D275" s="125"/>
      <c r="E275" s="125"/>
      <c r="F275" s="128"/>
      <c r="G275" s="217"/>
      <c r="H275" s="126"/>
      <c r="I275" s="128"/>
      <c r="J275" s="128"/>
      <c r="K275" s="128"/>
      <c r="L275" s="128"/>
      <c r="M275" s="128"/>
      <c r="N275" s="128"/>
      <c r="O275" s="128"/>
      <c r="P275" s="218">
        <f t="shared" si="8"/>
        <v>0</v>
      </c>
      <c r="Q275" s="217"/>
      <c r="R275" s="217">
        <f t="shared" si="9"/>
        <v>0</v>
      </c>
      <c r="S275" s="217"/>
      <c r="T275" s="219"/>
    </row>
    <row r="276" spans="1:20" s="222" customFormat="1">
      <c r="A276" s="125"/>
      <c r="B276" s="125"/>
      <c r="C276" s="125"/>
      <c r="D276" s="125"/>
      <c r="E276" s="125"/>
      <c r="F276" s="128"/>
      <c r="G276" s="217"/>
      <c r="H276" s="126"/>
      <c r="I276" s="128"/>
      <c r="J276" s="128"/>
      <c r="K276" s="128"/>
      <c r="L276" s="128"/>
      <c r="M276" s="128"/>
      <c r="N276" s="128"/>
      <c r="O276" s="128"/>
      <c r="P276" s="218">
        <f t="shared" si="8"/>
        <v>0</v>
      </c>
      <c r="Q276" s="217"/>
      <c r="R276" s="217">
        <f t="shared" si="9"/>
        <v>0</v>
      </c>
      <c r="S276" s="217"/>
      <c r="T276" s="219"/>
    </row>
    <row r="277" spans="1:20" s="222" customFormat="1">
      <c r="A277" s="125"/>
      <c r="B277" s="125"/>
      <c r="C277" s="125"/>
      <c r="D277" s="125"/>
      <c r="E277" s="125"/>
      <c r="F277" s="128"/>
      <c r="G277" s="217"/>
      <c r="H277" s="126"/>
      <c r="I277" s="128"/>
      <c r="J277" s="128"/>
      <c r="K277" s="128"/>
      <c r="L277" s="128"/>
      <c r="M277" s="128"/>
      <c r="N277" s="128"/>
      <c r="O277" s="128"/>
      <c r="P277" s="218">
        <f t="shared" si="8"/>
        <v>0</v>
      </c>
      <c r="Q277" s="217"/>
      <c r="R277" s="217">
        <f t="shared" si="9"/>
        <v>0</v>
      </c>
      <c r="S277" s="217"/>
      <c r="T277" s="219"/>
    </row>
    <row r="278" spans="1:20" s="222" customFormat="1">
      <c r="A278" s="125"/>
      <c r="B278" s="125"/>
      <c r="C278" s="125"/>
      <c r="D278" s="125"/>
      <c r="E278" s="125"/>
      <c r="F278" s="128"/>
      <c r="G278" s="217"/>
      <c r="H278" s="126"/>
      <c r="I278" s="128"/>
      <c r="J278" s="128"/>
      <c r="K278" s="128"/>
      <c r="L278" s="128"/>
      <c r="M278" s="128"/>
      <c r="N278" s="128"/>
      <c r="O278" s="128"/>
      <c r="P278" s="218">
        <f t="shared" si="8"/>
        <v>0</v>
      </c>
      <c r="Q278" s="217"/>
      <c r="R278" s="217">
        <f t="shared" si="9"/>
        <v>0</v>
      </c>
      <c r="S278" s="217"/>
      <c r="T278" s="219"/>
    </row>
    <row r="279" spans="1:20" s="222" customFormat="1">
      <c r="A279" s="125"/>
      <c r="B279" s="125"/>
      <c r="C279" s="125"/>
      <c r="D279" s="125"/>
      <c r="E279" s="125"/>
      <c r="F279" s="128"/>
      <c r="G279" s="217"/>
      <c r="H279" s="126"/>
      <c r="I279" s="128"/>
      <c r="J279" s="128"/>
      <c r="K279" s="128"/>
      <c r="L279" s="128"/>
      <c r="M279" s="128"/>
      <c r="N279" s="128"/>
      <c r="O279" s="128"/>
      <c r="P279" s="218">
        <f t="shared" si="8"/>
        <v>0</v>
      </c>
      <c r="Q279" s="217"/>
      <c r="R279" s="217">
        <f t="shared" si="9"/>
        <v>0</v>
      </c>
      <c r="S279" s="217"/>
      <c r="T279" s="219"/>
    </row>
    <row r="280" spans="1:20" s="222" customFormat="1">
      <c r="A280" s="125"/>
      <c r="B280" s="125"/>
      <c r="C280" s="125"/>
      <c r="D280" s="125"/>
      <c r="E280" s="125"/>
      <c r="F280" s="128"/>
      <c r="G280" s="217"/>
      <c r="H280" s="126"/>
      <c r="I280" s="128"/>
      <c r="J280" s="128"/>
      <c r="K280" s="128"/>
      <c r="L280" s="128"/>
      <c r="M280" s="128"/>
      <c r="N280" s="128"/>
      <c r="O280" s="128"/>
      <c r="P280" s="218">
        <f t="shared" si="8"/>
        <v>0</v>
      </c>
      <c r="Q280" s="217"/>
      <c r="R280" s="217">
        <f t="shared" si="9"/>
        <v>0</v>
      </c>
      <c r="S280" s="217"/>
      <c r="T280" s="219"/>
    </row>
    <row r="281" spans="1:20" s="222" customFormat="1">
      <c r="A281" s="125"/>
      <c r="B281" s="125"/>
      <c r="C281" s="125"/>
      <c r="D281" s="125"/>
      <c r="E281" s="125"/>
      <c r="F281" s="128"/>
      <c r="G281" s="217"/>
      <c r="H281" s="126"/>
      <c r="I281" s="128"/>
      <c r="J281" s="128"/>
      <c r="K281" s="128"/>
      <c r="L281" s="128"/>
      <c r="M281" s="128"/>
      <c r="N281" s="128"/>
      <c r="O281" s="128"/>
      <c r="P281" s="218">
        <f t="shared" si="8"/>
        <v>0</v>
      </c>
      <c r="Q281" s="217"/>
      <c r="R281" s="217">
        <f t="shared" si="9"/>
        <v>0</v>
      </c>
      <c r="S281" s="217"/>
      <c r="T281" s="219"/>
    </row>
    <row r="282" spans="1:20" s="222" customFormat="1">
      <c r="A282" s="125"/>
      <c r="B282" s="125"/>
      <c r="C282" s="125"/>
      <c r="D282" s="125"/>
      <c r="E282" s="125"/>
      <c r="F282" s="128"/>
      <c r="G282" s="217"/>
      <c r="H282" s="126"/>
      <c r="I282" s="128"/>
      <c r="J282" s="128"/>
      <c r="K282" s="128"/>
      <c r="L282" s="128"/>
      <c r="M282" s="128"/>
      <c r="N282" s="128"/>
      <c r="O282" s="128"/>
      <c r="P282" s="218">
        <f t="shared" si="8"/>
        <v>0</v>
      </c>
      <c r="Q282" s="217"/>
      <c r="R282" s="217">
        <f t="shared" si="9"/>
        <v>0</v>
      </c>
      <c r="S282" s="217"/>
      <c r="T282" s="219"/>
    </row>
    <row r="283" spans="1:20" s="222" customFormat="1">
      <c r="A283" s="125"/>
      <c r="B283" s="125"/>
      <c r="C283" s="125"/>
      <c r="D283" s="125"/>
      <c r="E283" s="125"/>
      <c r="F283" s="128"/>
      <c r="G283" s="217"/>
      <c r="H283" s="126"/>
      <c r="I283" s="128"/>
      <c r="J283" s="128"/>
      <c r="K283" s="128"/>
      <c r="L283" s="128"/>
      <c r="M283" s="128"/>
      <c r="N283" s="128"/>
      <c r="O283" s="128"/>
      <c r="P283" s="218">
        <f t="shared" si="8"/>
        <v>0</v>
      </c>
      <c r="Q283" s="217"/>
      <c r="R283" s="217">
        <f t="shared" si="9"/>
        <v>0</v>
      </c>
      <c r="S283" s="217"/>
      <c r="T283" s="219"/>
    </row>
    <row r="284" spans="1:20" s="222" customFormat="1">
      <c r="A284" s="125"/>
      <c r="B284" s="125"/>
      <c r="C284" s="125"/>
      <c r="D284" s="125"/>
      <c r="E284" s="125"/>
      <c r="F284" s="128"/>
      <c r="G284" s="217"/>
      <c r="H284" s="126"/>
      <c r="I284" s="128"/>
      <c r="J284" s="128"/>
      <c r="K284" s="128"/>
      <c r="L284" s="128"/>
      <c r="M284" s="128"/>
      <c r="N284" s="128"/>
      <c r="O284" s="128"/>
      <c r="P284" s="218">
        <f t="shared" si="8"/>
        <v>0</v>
      </c>
      <c r="Q284" s="217"/>
      <c r="R284" s="217">
        <f t="shared" si="9"/>
        <v>0</v>
      </c>
      <c r="S284" s="217"/>
      <c r="T284" s="219"/>
    </row>
    <row r="285" spans="1:20" s="222" customFormat="1">
      <c r="A285" s="125"/>
      <c r="B285" s="125"/>
      <c r="C285" s="125"/>
      <c r="D285" s="125"/>
      <c r="E285" s="125"/>
      <c r="F285" s="128"/>
      <c r="G285" s="217"/>
      <c r="H285" s="126"/>
      <c r="I285" s="128"/>
      <c r="J285" s="128"/>
      <c r="K285" s="128"/>
      <c r="L285" s="128"/>
      <c r="M285" s="128"/>
      <c r="N285" s="128"/>
      <c r="O285" s="128"/>
      <c r="P285" s="218">
        <f t="shared" si="8"/>
        <v>0</v>
      </c>
      <c r="Q285" s="217"/>
      <c r="R285" s="217">
        <f t="shared" si="9"/>
        <v>0</v>
      </c>
      <c r="S285" s="217"/>
      <c r="T285" s="219"/>
    </row>
    <row r="286" spans="1:20" s="222" customFormat="1">
      <c r="A286" s="125"/>
      <c r="B286" s="125"/>
      <c r="C286" s="125"/>
      <c r="D286" s="125"/>
      <c r="E286" s="125"/>
      <c r="F286" s="128"/>
      <c r="G286" s="217"/>
      <c r="H286" s="126"/>
      <c r="I286" s="128"/>
      <c r="J286" s="128"/>
      <c r="K286" s="128"/>
      <c r="L286" s="128"/>
      <c r="M286" s="128"/>
      <c r="N286" s="128"/>
      <c r="O286" s="128"/>
      <c r="P286" s="218">
        <f t="shared" si="8"/>
        <v>0</v>
      </c>
      <c r="Q286" s="217"/>
      <c r="R286" s="217">
        <f t="shared" si="9"/>
        <v>0</v>
      </c>
      <c r="S286" s="217"/>
      <c r="T286" s="219"/>
    </row>
    <row r="287" spans="1:20" s="222" customFormat="1">
      <c r="A287" s="125"/>
      <c r="B287" s="125"/>
      <c r="C287" s="125"/>
      <c r="D287" s="125"/>
      <c r="E287" s="125"/>
      <c r="F287" s="128"/>
      <c r="G287" s="217"/>
      <c r="H287" s="126"/>
      <c r="I287" s="128"/>
      <c r="J287" s="128"/>
      <c r="K287" s="128"/>
      <c r="L287" s="128"/>
      <c r="M287" s="128"/>
      <c r="N287" s="128"/>
      <c r="O287" s="128"/>
      <c r="P287" s="218">
        <f t="shared" si="8"/>
        <v>0</v>
      </c>
      <c r="Q287" s="217"/>
      <c r="R287" s="217">
        <f t="shared" si="9"/>
        <v>0</v>
      </c>
      <c r="S287" s="217"/>
      <c r="T287" s="219"/>
    </row>
    <row r="288" spans="1:20" s="222" customFormat="1">
      <c r="A288" s="125"/>
      <c r="B288" s="125"/>
      <c r="C288" s="125"/>
      <c r="D288" s="125"/>
      <c r="E288" s="125"/>
      <c r="F288" s="128"/>
      <c r="G288" s="217"/>
      <c r="H288" s="126"/>
      <c r="I288" s="128"/>
      <c r="J288" s="128"/>
      <c r="K288" s="128"/>
      <c r="L288" s="128"/>
      <c r="M288" s="128"/>
      <c r="N288" s="128"/>
      <c r="O288" s="128"/>
      <c r="P288" s="218">
        <f t="shared" si="8"/>
        <v>0</v>
      </c>
      <c r="Q288" s="217"/>
      <c r="R288" s="217">
        <f t="shared" si="9"/>
        <v>0</v>
      </c>
      <c r="S288" s="217"/>
      <c r="T288" s="219"/>
    </row>
    <row r="289" spans="1:20" s="222" customFormat="1">
      <c r="A289" s="125"/>
      <c r="B289" s="125"/>
      <c r="C289" s="125"/>
      <c r="D289" s="125"/>
      <c r="E289" s="125"/>
      <c r="F289" s="128"/>
      <c r="G289" s="217"/>
      <c r="H289" s="126"/>
      <c r="I289" s="128"/>
      <c r="J289" s="128"/>
      <c r="K289" s="128"/>
      <c r="L289" s="128"/>
      <c r="M289" s="128"/>
      <c r="N289" s="128"/>
      <c r="O289" s="128"/>
      <c r="P289" s="218">
        <f t="shared" si="8"/>
        <v>0</v>
      </c>
      <c r="Q289" s="217"/>
      <c r="R289" s="217">
        <f t="shared" si="9"/>
        <v>0</v>
      </c>
      <c r="S289" s="217"/>
      <c r="T289" s="219"/>
    </row>
    <row r="290" spans="1:20" s="222" customFormat="1">
      <c r="A290" s="125"/>
      <c r="B290" s="125"/>
      <c r="C290" s="125"/>
      <c r="D290" s="125"/>
      <c r="E290" s="125"/>
      <c r="F290" s="128"/>
      <c r="G290" s="217"/>
      <c r="H290" s="126"/>
      <c r="I290" s="128"/>
      <c r="J290" s="128"/>
      <c r="K290" s="128"/>
      <c r="L290" s="128"/>
      <c r="M290" s="128"/>
      <c r="N290" s="128"/>
      <c r="O290" s="128"/>
      <c r="P290" s="218">
        <f t="shared" si="8"/>
        <v>0</v>
      </c>
      <c r="Q290" s="217"/>
      <c r="R290" s="217">
        <f t="shared" si="9"/>
        <v>0</v>
      </c>
      <c r="S290" s="217"/>
      <c r="T290" s="219"/>
    </row>
    <row r="291" spans="1:20" s="222" customFormat="1">
      <c r="A291" s="125"/>
      <c r="B291" s="125"/>
      <c r="C291" s="125"/>
      <c r="D291" s="125"/>
      <c r="E291" s="125"/>
      <c r="F291" s="128"/>
      <c r="G291" s="217"/>
      <c r="H291" s="126"/>
      <c r="I291" s="128"/>
      <c r="J291" s="128"/>
      <c r="K291" s="128"/>
      <c r="L291" s="128"/>
      <c r="M291" s="128"/>
      <c r="N291" s="128"/>
      <c r="O291" s="128"/>
      <c r="P291" s="218">
        <f t="shared" si="8"/>
        <v>0</v>
      </c>
      <c r="Q291" s="217"/>
      <c r="R291" s="217">
        <f t="shared" si="9"/>
        <v>0</v>
      </c>
      <c r="S291" s="217"/>
      <c r="T291" s="219"/>
    </row>
    <row r="292" spans="1:20" s="222" customFormat="1">
      <c r="A292" s="125"/>
      <c r="B292" s="125"/>
      <c r="C292" s="125"/>
      <c r="D292" s="125"/>
      <c r="E292" s="125"/>
      <c r="F292" s="128"/>
      <c r="G292" s="217"/>
      <c r="H292" s="126"/>
      <c r="I292" s="128"/>
      <c r="J292" s="128"/>
      <c r="K292" s="128"/>
      <c r="L292" s="128"/>
      <c r="M292" s="128"/>
      <c r="N292" s="128"/>
      <c r="O292" s="128"/>
      <c r="P292" s="218">
        <f t="shared" si="8"/>
        <v>0</v>
      </c>
      <c r="Q292" s="217"/>
      <c r="R292" s="217">
        <f t="shared" si="9"/>
        <v>0</v>
      </c>
      <c r="S292" s="217"/>
      <c r="T292" s="219"/>
    </row>
    <row r="293" spans="1:20" s="222" customFormat="1">
      <c r="A293" s="125"/>
      <c r="B293" s="125"/>
      <c r="C293" s="125"/>
      <c r="D293" s="125"/>
      <c r="E293" s="125"/>
      <c r="F293" s="128"/>
      <c r="G293" s="217"/>
      <c r="H293" s="126"/>
      <c r="I293" s="128"/>
      <c r="J293" s="128"/>
      <c r="K293" s="128"/>
      <c r="L293" s="128"/>
      <c r="M293" s="128"/>
      <c r="N293" s="128"/>
      <c r="O293" s="128"/>
      <c r="P293" s="218">
        <f t="shared" si="8"/>
        <v>0</v>
      </c>
      <c r="Q293" s="217"/>
      <c r="R293" s="217">
        <f t="shared" si="9"/>
        <v>0</v>
      </c>
      <c r="S293" s="217"/>
      <c r="T293" s="219"/>
    </row>
    <row r="294" spans="1:20" s="222" customFormat="1">
      <c r="A294" s="125"/>
      <c r="B294" s="125"/>
      <c r="C294" s="125"/>
      <c r="D294" s="125"/>
      <c r="E294" s="125"/>
      <c r="F294" s="128"/>
      <c r="G294" s="217"/>
      <c r="H294" s="126"/>
      <c r="I294" s="128"/>
      <c r="J294" s="128"/>
      <c r="K294" s="128"/>
      <c r="L294" s="128"/>
      <c r="M294" s="128"/>
      <c r="N294" s="128"/>
      <c r="O294" s="128"/>
      <c r="P294" s="218">
        <f t="shared" si="8"/>
        <v>0</v>
      </c>
      <c r="Q294" s="217"/>
      <c r="R294" s="217">
        <f t="shared" si="9"/>
        <v>0</v>
      </c>
      <c r="S294" s="217"/>
      <c r="T294" s="219"/>
    </row>
    <row r="295" spans="1:20" s="222" customFormat="1">
      <c r="A295" s="125"/>
      <c r="B295" s="125"/>
      <c r="C295" s="125"/>
      <c r="D295" s="125"/>
      <c r="E295" s="125"/>
      <c r="F295" s="128"/>
      <c r="G295" s="217"/>
      <c r="H295" s="126"/>
      <c r="I295" s="128"/>
      <c r="J295" s="128"/>
      <c r="K295" s="128"/>
      <c r="L295" s="128"/>
      <c r="M295" s="128"/>
      <c r="N295" s="128"/>
      <c r="O295" s="128"/>
      <c r="P295" s="218">
        <f t="shared" si="8"/>
        <v>0</v>
      </c>
      <c r="Q295" s="217"/>
      <c r="R295" s="217">
        <f t="shared" si="9"/>
        <v>0</v>
      </c>
      <c r="S295" s="217"/>
      <c r="T295" s="219"/>
    </row>
    <row r="296" spans="1:20" s="222" customFormat="1">
      <c r="A296" s="125"/>
      <c r="B296" s="125"/>
      <c r="C296" s="125"/>
      <c r="D296" s="125"/>
      <c r="E296" s="125"/>
      <c r="F296" s="128"/>
      <c r="G296" s="217"/>
      <c r="H296" s="126"/>
      <c r="I296" s="128"/>
      <c r="J296" s="128"/>
      <c r="K296" s="128"/>
      <c r="L296" s="128"/>
      <c r="M296" s="128"/>
      <c r="N296" s="128"/>
      <c r="O296" s="128"/>
      <c r="P296" s="218">
        <f t="shared" si="8"/>
        <v>0</v>
      </c>
      <c r="Q296" s="217"/>
      <c r="R296" s="217">
        <f t="shared" si="9"/>
        <v>0</v>
      </c>
      <c r="S296" s="217"/>
      <c r="T296" s="219"/>
    </row>
    <row r="297" spans="1:20" s="222" customFormat="1">
      <c r="A297" s="125"/>
      <c r="B297" s="125"/>
      <c r="C297" s="125"/>
      <c r="D297" s="125"/>
      <c r="E297" s="125"/>
      <c r="F297" s="128"/>
      <c r="G297" s="217"/>
      <c r="H297" s="126"/>
      <c r="I297" s="128"/>
      <c r="J297" s="128"/>
      <c r="K297" s="128"/>
      <c r="L297" s="128"/>
      <c r="M297" s="128"/>
      <c r="N297" s="128"/>
      <c r="O297" s="128"/>
      <c r="P297" s="218">
        <f t="shared" si="8"/>
        <v>0</v>
      </c>
      <c r="Q297" s="217"/>
      <c r="R297" s="217">
        <f t="shared" si="9"/>
        <v>0</v>
      </c>
      <c r="S297" s="217"/>
      <c r="T297" s="219"/>
    </row>
    <row r="298" spans="1:20" s="222" customFormat="1">
      <c r="A298" s="125"/>
      <c r="B298" s="125"/>
      <c r="C298" s="125"/>
      <c r="D298" s="125"/>
      <c r="E298" s="125"/>
      <c r="F298" s="128"/>
      <c r="G298" s="217"/>
      <c r="H298" s="126"/>
      <c r="I298" s="128"/>
      <c r="J298" s="128"/>
      <c r="K298" s="128"/>
      <c r="L298" s="128"/>
      <c r="M298" s="128"/>
      <c r="N298" s="128"/>
      <c r="O298" s="128"/>
      <c r="P298" s="218">
        <f t="shared" si="8"/>
        <v>0</v>
      </c>
      <c r="Q298" s="217"/>
      <c r="R298" s="217">
        <f t="shared" si="9"/>
        <v>0</v>
      </c>
      <c r="S298" s="217"/>
      <c r="T298" s="219"/>
    </row>
    <row r="299" spans="1:20" s="222" customFormat="1">
      <c r="A299" s="125"/>
      <c r="B299" s="125"/>
      <c r="C299" s="125"/>
      <c r="D299" s="125"/>
      <c r="E299" s="125"/>
      <c r="F299" s="128"/>
      <c r="G299" s="217"/>
      <c r="H299" s="126"/>
      <c r="I299" s="128"/>
      <c r="J299" s="128"/>
      <c r="K299" s="128"/>
      <c r="L299" s="128"/>
      <c r="M299" s="128"/>
      <c r="N299" s="128"/>
      <c r="O299" s="128"/>
      <c r="P299" s="218">
        <f t="shared" si="8"/>
        <v>0</v>
      </c>
      <c r="Q299" s="217"/>
      <c r="R299" s="217">
        <f t="shared" si="9"/>
        <v>0</v>
      </c>
      <c r="S299" s="217"/>
      <c r="T299" s="219"/>
    </row>
    <row r="300" spans="1:20" s="222" customFormat="1">
      <c r="A300" s="125"/>
      <c r="B300" s="125"/>
      <c r="C300" s="125"/>
      <c r="D300" s="125"/>
      <c r="E300" s="125"/>
      <c r="F300" s="128"/>
      <c r="G300" s="217"/>
      <c r="H300" s="126"/>
      <c r="I300" s="128"/>
      <c r="J300" s="128"/>
      <c r="K300" s="128"/>
      <c r="L300" s="128"/>
      <c r="M300" s="128"/>
      <c r="N300" s="128"/>
      <c r="O300" s="128"/>
      <c r="P300" s="218">
        <f t="shared" si="8"/>
        <v>0</v>
      </c>
      <c r="Q300" s="217"/>
      <c r="R300" s="217">
        <f t="shared" si="9"/>
        <v>0</v>
      </c>
      <c r="S300" s="217"/>
      <c r="T300" s="219"/>
    </row>
    <row r="301" spans="1:20" s="222" customFormat="1">
      <c r="A301" s="125"/>
      <c r="B301" s="125"/>
      <c r="C301" s="125"/>
      <c r="D301" s="125"/>
      <c r="E301" s="125"/>
      <c r="F301" s="128"/>
      <c r="G301" s="217"/>
      <c r="H301" s="126"/>
      <c r="I301" s="128"/>
      <c r="J301" s="128"/>
      <c r="K301" s="128"/>
      <c r="L301" s="128"/>
      <c r="M301" s="128"/>
      <c r="N301" s="128"/>
      <c r="O301" s="128"/>
      <c r="P301" s="218">
        <f t="shared" si="8"/>
        <v>0</v>
      </c>
      <c r="Q301" s="217"/>
      <c r="R301" s="217">
        <f t="shared" si="9"/>
        <v>0</v>
      </c>
      <c r="S301" s="217"/>
      <c r="T301" s="219"/>
    </row>
    <row r="302" spans="1:20" s="222" customFormat="1">
      <c r="A302" s="125"/>
      <c r="B302" s="125"/>
      <c r="C302" s="125"/>
      <c r="D302" s="125"/>
      <c r="E302" s="125"/>
      <c r="F302" s="128"/>
      <c r="G302" s="217"/>
      <c r="H302" s="126"/>
      <c r="I302" s="128"/>
      <c r="J302" s="128"/>
      <c r="K302" s="128"/>
      <c r="L302" s="128"/>
      <c r="M302" s="128"/>
      <c r="N302" s="128"/>
      <c r="O302" s="128"/>
      <c r="P302" s="218">
        <f t="shared" si="8"/>
        <v>0</v>
      </c>
      <c r="Q302" s="217"/>
      <c r="R302" s="217">
        <f t="shared" si="9"/>
        <v>0</v>
      </c>
      <c r="S302" s="217"/>
      <c r="T302" s="219"/>
    </row>
    <row r="303" spans="1:20" s="222" customFormat="1">
      <c r="A303" s="125"/>
      <c r="B303" s="125"/>
      <c r="C303" s="125"/>
      <c r="D303" s="125"/>
      <c r="E303" s="125"/>
      <c r="F303" s="128"/>
      <c r="G303" s="217"/>
      <c r="H303" s="126"/>
      <c r="I303" s="128"/>
      <c r="J303" s="128"/>
      <c r="K303" s="128"/>
      <c r="L303" s="128"/>
      <c r="M303" s="128"/>
      <c r="N303" s="128"/>
      <c r="O303" s="128"/>
      <c r="P303" s="218">
        <f t="shared" si="8"/>
        <v>0</v>
      </c>
      <c r="Q303" s="217"/>
      <c r="R303" s="217">
        <f t="shared" si="9"/>
        <v>0</v>
      </c>
      <c r="S303" s="217"/>
      <c r="T303" s="219"/>
    </row>
    <row r="304" spans="1:20" s="222" customFormat="1">
      <c r="A304" s="125"/>
      <c r="B304" s="125"/>
      <c r="C304" s="125"/>
      <c r="D304" s="125"/>
      <c r="E304" s="125"/>
      <c r="F304" s="128"/>
      <c r="G304" s="217"/>
      <c r="H304" s="126"/>
      <c r="I304" s="128"/>
      <c r="J304" s="128"/>
      <c r="K304" s="128"/>
      <c r="L304" s="128"/>
      <c r="M304" s="128"/>
      <c r="N304" s="128"/>
      <c r="O304" s="128"/>
      <c r="P304" s="218">
        <f t="shared" si="8"/>
        <v>0</v>
      </c>
      <c r="Q304" s="217"/>
      <c r="R304" s="217">
        <f t="shared" si="9"/>
        <v>0</v>
      </c>
      <c r="S304" s="217"/>
      <c r="T304" s="219"/>
    </row>
    <row r="305" spans="1:20" s="222" customFormat="1">
      <c r="A305" s="125"/>
      <c r="B305" s="125"/>
      <c r="C305" s="125"/>
      <c r="D305" s="125"/>
      <c r="E305" s="125"/>
      <c r="F305" s="128"/>
      <c r="G305" s="217"/>
      <c r="H305" s="126"/>
      <c r="I305" s="128"/>
      <c r="J305" s="128"/>
      <c r="K305" s="128"/>
      <c r="L305" s="128"/>
      <c r="M305" s="128"/>
      <c r="N305" s="128"/>
      <c r="O305" s="128"/>
      <c r="P305" s="218">
        <f t="shared" si="8"/>
        <v>0</v>
      </c>
      <c r="Q305" s="217"/>
      <c r="R305" s="217">
        <f t="shared" si="9"/>
        <v>0</v>
      </c>
      <c r="S305" s="217"/>
      <c r="T305" s="219"/>
    </row>
    <row r="306" spans="1:20" s="222" customFormat="1">
      <c r="A306" s="125"/>
      <c r="B306" s="125"/>
      <c r="C306" s="125"/>
      <c r="D306" s="125"/>
      <c r="E306" s="125"/>
      <c r="F306" s="128"/>
      <c r="G306" s="217"/>
      <c r="H306" s="126"/>
      <c r="I306" s="128"/>
      <c r="J306" s="128"/>
      <c r="K306" s="128"/>
      <c r="L306" s="128"/>
      <c r="M306" s="128"/>
      <c r="N306" s="128"/>
      <c r="O306" s="128"/>
      <c r="P306" s="218">
        <f t="shared" si="8"/>
        <v>0</v>
      </c>
      <c r="Q306" s="217"/>
      <c r="R306" s="217">
        <f t="shared" si="9"/>
        <v>0</v>
      </c>
      <c r="S306" s="217"/>
      <c r="T306" s="219"/>
    </row>
    <row r="307" spans="1:20" s="222" customFormat="1">
      <c r="A307" s="125"/>
      <c r="B307" s="125"/>
      <c r="C307" s="125"/>
      <c r="D307" s="125"/>
      <c r="E307" s="125"/>
      <c r="F307" s="128"/>
      <c r="G307" s="217"/>
      <c r="H307" s="126"/>
      <c r="I307" s="128"/>
      <c r="J307" s="128"/>
      <c r="K307" s="128"/>
      <c r="L307" s="128"/>
      <c r="M307" s="128"/>
      <c r="N307" s="128"/>
      <c r="O307" s="128"/>
      <c r="P307" s="218">
        <f t="shared" si="8"/>
        <v>0</v>
      </c>
      <c r="Q307" s="217"/>
      <c r="R307" s="217">
        <f t="shared" si="9"/>
        <v>0</v>
      </c>
      <c r="S307" s="217"/>
      <c r="T307" s="219"/>
    </row>
    <row r="308" spans="1:20" s="222" customFormat="1">
      <c r="A308" s="125"/>
      <c r="B308" s="125"/>
      <c r="C308" s="125"/>
      <c r="D308" s="125"/>
      <c r="E308" s="125"/>
      <c r="F308" s="128"/>
      <c r="G308" s="217"/>
      <c r="H308" s="126"/>
      <c r="I308" s="128"/>
      <c r="J308" s="128"/>
      <c r="K308" s="128"/>
      <c r="L308" s="128"/>
      <c r="M308" s="128"/>
      <c r="N308" s="128"/>
      <c r="O308" s="128"/>
      <c r="P308" s="218">
        <f t="shared" si="8"/>
        <v>0</v>
      </c>
      <c r="Q308" s="217"/>
      <c r="R308" s="217">
        <f t="shared" si="9"/>
        <v>0</v>
      </c>
      <c r="S308" s="217"/>
      <c r="T308" s="219"/>
    </row>
    <row r="309" spans="1:20" s="222" customFormat="1">
      <c r="A309" s="125"/>
      <c r="B309" s="125"/>
      <c r="C309" s="125"/>
      <c r="D309" s="125"/>
      <c r="E309" s="125"/>
      <c r="F309" s="128"/>
      <c r="G309" s="217"/>
      <c r="H309" s="126"/>
      <c r="I309" s="128"/>
      <c r="J309" s="128"/>
      <c r="K309" s="128"/>
      <c r="L309" s="128"/>
      <c r="M309" s="128"/>
      <c r="N309" s="128"/>
      <c r="O309" s="128"/>
      <c r="P309" s="218">
        <f t="shared" si="8"/>
        <v>0</v>
      </c>
      <c r="Q309" s="217"/>
      <c r="R309" s="217">
        <f t="shared" si="9"/>
        <v>0</v>
      </c>
      <c r="S309" s="217"/>
      <c r="T309" s="219"/>
    </row>
    <row r="310" spans="1:20" s="222" customFormat="1">
      <c r="A310" s="125"/>
      <c r="B310" s="125"/>
      <c r="C310" s="125"/>
      <c r="D310" s="125"/>
      <c r="E310" s="125"/>
      <c r="F310" s="128"/>
      <c r="G310" s="217"/>
      <c r="H310" s="126"/>
      <c r="I310" s="128"/>
      <c r="J310" s="128"/>
      <c r="K310" s="128"/>
      <c r="L310" s="128"/>
      <c r="M310" s="128"/>
      <c r="N310" s="128"/>
      <c r="O310" s="128"/>
      <c r="P310" s="218">
        <f t="shared" si="8"/>
        <v>0</v>
      </c>
      <c r="Q310" s="217"/>
      <c r="R310" s="217">
        <f t="shared" si="9"/>
        <v>0</v>
      </c>
      <c r="S310" s="217"/>
      <c r="T310" s="219"/>
    </row>
    <row r="311" spans="1:20" s="222" customFormat="1">
      <c r="A311" s="125"/>
      <c r="B311" s="125"/>
      <c r="C311" s="125"/>
      <c r="D311" s="125"/>
      <c r="E311" s="125"/>
      <c r="F311" s="128"/>
      <c r="G311" s="217"/>
      <c r="H311" s="126"/>
      <c r="I311" s="128"/>
      <c r="J311" s="128"/>
      <c r="K311" s="128"/>
      <c r="L311" s="128"/>
      <c r="M311" s="128"/>
      <c r="N311" s="128"/>
      <c r="O311" s="128"/>
      <c r="P311" s="218">
        <f t="shared" si="8"/>
        <v>0</v>
      </c>
      <c r="Q311" s="217"/>
      <c r="R311" s="217">
        <f t="shared" si="9"/>
        <v>0</v>
      </c>
      <c r="S311" s="217"/>
      <c r="T311" s="219"/>
    </row>
    <row r="312" spans="1:20" s="222" customFormat="1">
      <c r="A312" s="125"/>
      <c r="B312" s="125"/>
      <c r="C312" s="125"/>
      <c r="D312" s="125"/>
      <c r="E312" s="125"/>
      <c r="F312" s="128"/>
      <c r="G312" s="217"/>
      <c r="H312" s="126"/>
      <c r="I312" s="128"/>
      <c r="J312" s="128"/>
      <c r="K312" s="128"/>
      <c r="L312" s="128"/>
      <c r="M312" s="128"/>
      <c r="N312" s="128"/>
      <c r="O312" s="128"/>
      <c r="P312" s="218">
        <f t="shared" si="8"/>
        <v>0</v>
      </c>
      <c r="Q312" s="217"/>
      <c r="R312" s="217">
        <f t="shared" si="9"/>
        <v>0</v>
      </c>
      <c r="S312" s="217"/>
      <c r="T312" s="219"/>
    </row>
    <row r="313" spans="1:20" s="222" customFormat="1">
      <c r="A313" s="125"/>
      <c r="B313" s="125"/>
      <c r="C313" s="125"/>
      <c r="D313" s="125"/>
      <c r="E313" s="125"/>
      <c r="F313" s="128"/>
      <c r="G313" s="217"/>
      <c r="H313" s="126"/>
      <c r="I313" s="128"/>
      <c r="J313" s="128"/>
      <c r="K313" s="128"/>
      <c r="L313" s="128"/>
      <c r="M313" s="128"/>
      <c r="N313" s="128"/>
      <c r="O313" s="128"/>
      <c r="P313" s="218">
        <f t="shared" si="8"/>
        <v>0</v>
      </c>
      <c r="Q313" s="217"/>
      <c r="R313" s="217">
        <f t="shared" si="9"/>
        <v>0</v>
      </c>
      <c r="S313" s="217"/>
      <c r="T313" s="219"/>
    </row>
    <row r="314" spans="1:20" s="222" customFormat="1">
      <c r="A314" s="125"/>
      <c r="B314" s="125"/>
      <c r="C314" s="125"/>
      <c r="D314" s="125"/>
      <c r="E314" s="125"/>
      <c r="F314" s="128"/>
      <c r="G314" s="217"/>
      <c r="H314" s="126"/>
      <c r="I314" s="128"/>
      <c r="J314" s="128"/>
      <c r="K314" s="128"/>
      <c r="L314" s="128"/>
      <c r="M314" s="128"/>
      <c r="N314" s="128"/>
      <c r="O314" s="128"/>
      <c r="P314" s="218">
        <f t="shared" si="8"/>
        <v>0</v>
      </c>
      <c r="Q314" s="217"/>
      <c r="R314" s="217">
        <f t="shared" si="9"/>
        <v>0</v>
      </c>
      <c r="S314" s="217"/>
      <c r="T314" s="219"/>
    </row>
    <row r="315" spans="1:20" s="222" customFormat="1">
      <c r="A315" s="125"/>
      <c r="B315" s="125"/>
      <c r="C315" s="125"/>
      <c r="D315" s="125"/>
      <c r="E315" s="125"/>
      <c r="F315" s="128"/>
      <c r="G315" s="217"/>
      <c r="H315" s="126"/>
      <c r="I315" s="128"/>
      <c r="J315" s="128"/>
      <c r="K315" s="128"/>
      <c r="L315" s="128"/>
      <c r="M315" s="128"/>
      <c r="N315" s="128"/>
      <c r="O315" s="128"/>
      <c r="P315" s="218">
        <f t="shared" si="8"/>
        <v>0</v>
      </c>
      <c r="Q315" s="217"/>
      <c r="R315" s="217">
        <f t="shared" si="9"/>
        <v>0</v>
      </c>
      <c r="S315" s="217"/>
      <c r="T315" s="219"/>
    </row>
    <row r="316" spans="1:20" s="222" customFormat="1">
      <c r="A316" s="125"/>
      <c r="B316" s="125"/>
      <c r="C316" s="125"/>
      <c r="D316" s="125"/>
      <c r="E316" s="125"/>
      <c r="F316" s="128"/>
      <c r="G316" s="217"/>
      <c r="H316" s="126"/>
      <c r="I316" s="128"/>
      <c r="J316" s="128"/>
      <c r="K316" s="128"/>
      <c r="L316" s="128"/>
      <c r="M316" s="128"/>
      <c r="N316" s="128"/>
      <c r="O316" s="128"/>
      <c r="P316" s="218">
        <f t="shared" si="8"/>
        <v>0</v>
      </c>
      <c r="Q316" s="217"/>
      <c r="R316" s="217">
        <f t="shared" si="9"/>
        <v>0</v>
      </c>
      <c r="S316" s="217"/>
      <c r="T316" s="219"/>
    </row>
    <row r="317" spans="1:20" s="222" customFormat="1">
      <c r="A317" s="125"/>
      <c r="B317" s="125"/>
      <c r="C317" s="125"/>
      <c r="D317" s="125"/>
      <c r="E317" s="125"/>
      <c r="F317" s="128"/>
      <c r="G317" s="217"/>
      <c r="H317" s="126"/>
      <c r="I317" s="128"/>
      <c r="J317" s="128"/>
      <c r="K317" s="128"/>
      <c r="L317" s="128"/>
      <c r="M317" s="128"/>
      <c r="N317" s="128"/>
      <c r="O317" s="128"/>
      <c r="P317" s="218">
        <f t="shared" si="8"/>
        <v>0</v>
      </c>
      <c r="Q317" s="217"/>
      <c r="R317" s="217">
        <f t="shared" si="9"/>
        <v>0</v>
      </c>
      <c r="S317" s="217"/>
      <c r="T317" s="219"/>
    </row>
    <row r="318" spans="1:20" s="222" customFormat="1">
      <c r="A318" s="125"/>
      <c r="B318" s="125"/>
      <c r="C318" s="125"/>
      <c r="D318" s="125"/>
      <c r="E318" s="125"/>
      <c r="F318" s="128"/>
      <c r="G318" s="217"/>
      <c r="H318" s="126"/>
      <c r="I318" s="128"/>
      <c r="J318" s="128"/>
      <c r="K318" s="128"/>
      <c r="L318" s="128"/>
      <c r="M318" s="128"/>
      <c r="N318" s="128"/>
      <c r="O318" s="128"/>
      <c r="P318" s="218">
        <f t="shared" si="8"/>
        <v>0</v>
      </c>
      <c r="Q318" s="217"/>
      <c r="R318" s="217">
        <f t="shared" si="9"/>
        <v>0</v>
      </c>
      <c r="S318" s="217"/>
      <c r="T318" s="219"/>
    </row>
    <row r="319" spans="1:20" s="222" customFormat="1">
      <c r="A319" s="125"/>
      <c r="B319" s="125"/>
      <c r="C319" s="125"/>
      <c r="D319" s="125"/>
      <c r="E319" s="125"/>
      <c r="F319" s="128"/>
      <c r="G319" s="217"/>
      <c r="H319" s="126"/>
      <c r="I319" s="128"/>
      <c r="J319" s="128"/>
      <c r="K319" s="128"/>
      <c r="L319" s="128"/>
      <c r="M319" s="128"/>
      <c r="N319" s="128"/>
      <c r="O319" s="128"/>
      <c r="P319" s="218">
        <f t="shared" si="8"/>
        <v>0</v>
      </c>
      <c r="Q319" s="217"/>
      <c r="R319" s="217">
        <f t="shared" si="9"/>
        <v>0</v>
      </c>
      <c r="S319" s="217"/>
      <c r="T319" s="219"/>
    </row>
    <row r="320" spans="1:20" s="222" customFormat="1">
      <c r="A320" s="125"/>
      <c r="B320" s="125"/>
      <c r="C320" s="125"/>
      <c r="D320" s="125"/>
      <c r="E320" s="125"/>
      <c r="F320" s="128"/>
      <c r="G320" s="217"/>
      <c r="H320" s="126"/>
      <c r="I320" s="128"/>
      <c r="J320" s="128"/>
      <c r="K320" s="128"/>
      <c r="L320" s="128"/>
      <c r="M320" s="128"/>
      <c r="N320" s="128"/>
      <c r="O320" s="128"/>
      <c r="P320" s="218">
        <f t="shared" si="8"/>
        <v>0</v>
      </c>
      <c r="Q320" s="217"/>
      <c r="R320" s="217">
        <f t="shared" si="9"/>
        <v>0</v>
      </c>
      <c r="S320" s="217"/>
      <c r="T320" s="219"/>
    </row>
    <row r="321" spans="1:20" s="222" customFormat="1">
      <c r="A321" s="125"/>
      <c r="B321" s="125"/>
      <c r="C321" s="125"/>
      <c r="D321" s="125"/>
      <c r="E321" s="125"/>
      <c r="F321" s="128"/>
      <c r="G321" s="217"/>
      <c r="H321" s="126"/>
      <c r="I321" s="128"/>
      <c r="J321" s="128"/>
      <c r="K321" s="128"/>
      <c r="L321" s="128"/>
      <c r="M321" s="128"/>
      <c r="N321" s="128"/>
      <c r="O321" s="128"/>
      <c r="P321" s="218">
        <f t="shared" si="8"/>
        <v>0</v>
      </c>
      <c r="Q321" s="217"/>
      <c r="R321" s="217">
        <f t="shared" si="9"/>
        <v>0</v>
      </c>
      <c r="S321" s="217"/>
      <c r="T321" s="219"/>
    </row>
    <row r="322" spans="1:20" s="222" customFormat="1">
      <c r="A322" s="125"/>
      <c r="B322" s="125"/>
      <c r="C322" s="125"/>
      <c r="D322" s="125"/>
      <c r="E322" s="125"/>
      <c r="F322" s="128"/>
      <c r="G322" s="217"/>
      <c r="H322" s="126"/>
      <c r="I322" s="128"/>
      <c r="J322" s="128"/>
      <c r="K322" s="128"/>
      <c r="L322" s="128"/>
      <c r="M322" s="128"/>
      <c r="N322" s="128"/>
      <c r="O322" s="128"/>
      <c r="P322" s="218">
        <f t="shared" si="8"/>
        <v>0</v>
      </c>
      <c r="Q322" s="217"/>
      <c r="R322" s="217">
        <f t="shared" si="9"/>
        <v>0</v>
      </c>
      <c r="S322" s="217"/>
      <c r="T322" s="219"/>
    </row>
    <row r="323" spans="1:20" s="222" customFormat="1">
      <c r="A323" s="125"/>
      <c r="B323" s="125"/>
      <c r="C323" s="125"/>
      <c r="D323" s="125"/>
      <c r="E323" s="125"/>
      <c r="F323" s="128"/>
      <c r="G323" s="217"/>
      <c r="H323" s="126"/>
      <c r="I323" s="128"/>
      <c r="J323" s="128"/>
      <c r="K323" s="128"/>
      <c r="L323" s="128"/>
      <c r="M323" s="128"/>
      <c r="N323" s="128"/>
      <c r="O323" s="128"/>
      <c r="P323" s="218">
        <f t="shared" si="8"/>
        <v>0</v>
      </c>
      <c r="Q323" s="217"/>
      <c r="R323" s="217">
        <f t="shared" si="9"/>
        <v>0</v>
      </c>
      <c r="S323" s="217"/>
      <c r="T323" s="219"/>
    </row>
    <row r="324" spans="1:20" s="222" customFormat="1">
      <c r="A324" s="125"/>
      <c r="B324" s="125"/>
      <c r="C324" s="125"/>
      <c r="D324" s="125"/>
      <c r="E324" s="125"/>
      <c r="F324" s="128"/>
      <c r="G324" s="217"/>
      <c r="H324" s="126"/>
      <c r="I324" s="128"/>
      <c r="J324" s="128"/>
      <c r="K324" s="128"/>
      <c r="L324" s="128"/>
      <c r="M324" s="128"/>
      <c r="N324" s="128"/>
      <c r="O324" s="128"/>
      <c r="P324" s="218">
        <f t="shared" si="8"/>
        <v>0</v>
      </c>
      <c r="Q324" s="217"/>
      <c r="R324" s="217">
        <f t="shared" si="9"/>
        <v>0</v>
      </c>
      <c r="S324" s="217"/>
      <c r="T324" s="219"/>
    </row>
    <row r="325" spans="1:20" s="222" customFormat="1">
      <c r="A325" s="125"/>
      <c r="B325" s="125"/>
      <c r="C325" s="125"/>
      <c r="D325" s="125"/>
      <c r="E325" s="125"/>
      <c r="F325" s="128"/>
      <c r="G325" s="217"/>
      <c r="H325" s="126"/>
      <c r="I325" s="128"/>
      <c r="J325" s="128"/>
      <c r="K325" s="128"/>
      <c r="L325" s="128"/>
      <c r="M325" s="128"/>
      <c r="N325" s="128"/>
      <c r="O325" s="128"/>
      <c r="P325" s="218">
        <f t="shared" si="8"/>
        <v>0</v>
      </c>
      <c r="Q325" s="217"/>
      <c r="R325" s="217">
        <f t="shared" si="9"/>
        <v>0</v>
      </c>
      <c r="S325" s="217"/>
      <c r="T325" s="219"/>
    </row>
    <row r="326" spans="1:20" s="222" customFormat="1">
      <c r="A326" s="125"/>
      <c r="B326" s="125"/>
      <c r="C326" s="125"/>
      <c r="D326" s="125"/>
      <c r="E326" s="125"/>
      <c r="F326" s="128"/>
      <c r="G326" s="217"/>
      <c r="H326" s="126"/>
      <c r="I326" s="128"/>
      <c r="J326" s="128"/>
      <c r="K326" s="128"/>
      <c r="L326" s="128"/>
      <c r="M326" s="128"/>
      <c r="N326" s="128"/>
      <c r="O326" s="128"/>
      <c r="P326" s="218">
        <f t="shared" si="8"/>
        <v>0</v>
      </c>
      <c r="Q326" s="217"/>
      <c r="R326" s="217">
        <f t="shared" si="9"/>
        <v>0</v>
      </c>
      <c r="S326" s="217"/>
      <c r="T326" s="219"/>
    </row>
    <row r="327" spans="1:20" s="222" customFormat="1">
      <c r="A327" s="125"/>
      <c r="B327" s="125"/>
      <c r="C327" s="125"/>
      <c r="D327" s="125"/>
      <c r="E327" s="125"/>
      <c r="F327" s="128"/>
      <c r="G327" s="217"/>
      <c r="H327" s="126"/>
      <c r="I327" s="128"/>
      <c r="J327" s="128"/>
      <c r="K327" s="128"/>
      <c r="L327" s="128"/>
      <c r="M327" s="128"/>
      <c r="N327" s="128"/>
      <c r="O327" s="128"/>
      <c r="P327" s="218">
        <f t="shared" si="8"/>
        <v>0</v>
      </c>
      <c r="Q327" s="217"/>
      <c r="R327" s="217">
        <f t="shared" si="9"/>
        <v>0</v>
      </c>
      <c r="S327" s="217"/>
      <c r="T327" s="219"/>
    </row>
    <row r="328" spans="1:20" s="222" customFormat="1">
      <c r="A328" s="125"/>
      <c r="B328" s="125"/>
      <c r="C328" s="125"/>
      <c r="D328" s="125"/>
      <c r="E328" s="125"/>
      <c r="F328" s="128"/>
      <c r="G328" s="217"/>
      <c r="H328" s="126"/>
      <c r="I328" s="128"/>
      <c r="J328" s="128"/>
      <c r="K328" s="128"/>
      <c r="L328" s="128"/>
      <c r="M328" s="128"/>
      <c r="N328" s="128"/>
      <c r="O328" s="128"/>
      <c r="P328" s="218">
        <f t="shared" si="8"/>
        <v>0</v>
      </c>
      <c r="Q328" s="217"/>
      <c r="R328" s="217">
        <f t="shared" si="9"/>
        <v>0</v>
      </c>
      <c r="S328" s="217"/>
      <c r="T328" s="219"/>
    </row>
    <row r="329" spans="1:20" s="222" customFormat="1">
      <c r="A329" s="125"/>
      <c r="B329" s="125"/>
      <c r="C329" s="125"/>
      <c r="D329" s="125"/>
      <c r="E329" s="125"/>
      <c r="F329" s="128"/>
      <c r="G329" s="217"/>
      <c r="H329" s="126"/>
      <c r="I329" s="128"/>
      <c r="J329" s="128"/>
      <c r="K329" s="128"/>
      <c r="L329" s="128"/>
      <c r="M329" s="128"/>
      <c r="N329" s="128"/>
      <c r="O329" s="128"/>
      <c r="P329" s="218">
        <f t="shared" si="8"/>
        <v>0</v>
      </c>
      <c r="Q329" s="217"/>
      <c r="R329" s="217">
        <f t="shared" si="9"/>
        <v>0</v>
      </c>
      <c r="S329" s="217"/>
      <c r="T329" s="219"/>
    </row>
    <row r="330" spans="1:20" s="222" customFormat="1">
      <c r="A330" s="125"/>
      <c r="B330" s="125"/>
      <c r="C330" s="125"/>
      <c r="D330" s="125"/>
      <c r="E330" s="125"/>
      <c r="F330" s="128"/>
      <c r="G330" s="217"/>
      <c r="H330" s="126"/>
      <c r="I330" s="128"/>
      <c r="J330" s="128"/>
      <c r="K330" s="128"/>
      <c r="L330" s="128"/>
      <c r="M330" s="128"/>
      <c r="N330" s="128"/>
      <c r="O330" s="128"/>
      <c r="P330" s="218">
        <f t="shared" si="8"/>
        <v>0</v>
      </c>
      <c r="Q330" s="217"/>
      <c r="R330" s="217">
        <f t="shared" si="9"/>
        <v>0</v>
      </c>
      <c r="S330" s="217"/>
      <c r="T330" s="219"/>
    </row>
    <row r="331" spans="1:20" s="222" customFormat="1">
      <c r="A331" s="125"/>
      <c r="B331" s="125"/>
      <c r="C331" s="125"/>
      <c r="D331" s="125"/>
      <c r="E331" s="125"/>
      <c r="F331" s="128"/>
      <c r="G331" s="217"/>
      <c r="H331" s="126"/>
      <c r="I331" s="128"/>
      <c r="J331" s="128"/>
      <c r="K331" s="128"/>
      <c r="L331" s="128"/>
      <c r="M331" s="128"/>
      <c r="N331" s="128"/>
      <c r="O331" s="128"/>
      <c r="P331" s="218">
        <f t="shared" si="8"/>
        <v>0</v>
      </c>
      <c r="Q331" s="217"/>
      <c r="R331" s="217">
        <f t="shared" si="9"/>
        <v>0</v>
      </c>
      <c r="S331" s="217"/>
      <c r="T331" s="219"/>
    </row>
    <row r="332" spans="1:20" s="222" customFormat="1">
      <c r="A332" s="125"/>
      <c r="B332" s="125"/>
      <c r="C332" s="125"/>
      <c r="D332" s="125"/>
      <c r="E332" s="125"/>
      <c r="F332" s="128"/>
      <c r="G332" s="217"/>
      <c r="H332" s="126"/>
      <c r="I332" s="128"/>
      <c r="J332" s="128"/>
      <c r="K332" s="128"/>
      <c r="L332" s="128"/>
      <c r="M332" s="128"/>
      <c r="N332" s="128"/>
      <c r="O332" s="128"/>
      <c r="P332" s="218">
        <f t="shared" si="8"/>
        <v>0</v>
      </c>
      <c r="Q332" s="217"/>
      <c r="R332" s="217">
        <f t="shared" si="9"/>
        <v>0</v>
      </c>
      <c r="S332" s="217"/>
      <c r="T332" s="219"/>
    </row>
    <row r="333" spans="1:20" s="222" customFormat="1">
      <c r="A333" s="125"/>
      <c r="B333" s="125"/>
      <c r="C333" s="125"/>
      <c r="D333" s="125"/>
      <c r="E333" s="125"/>
      <c r="F333" s="128"/>
      <c r="G333" s="217"/>
      <c r="H333" s="126"/>
      <c r="I333" s="128"/>
      <c r="J333" s="128"/>
      <c r="K333" s="128"/>
      <c r="L333" s="128"/>
      <c r="M333" s="128"/>
      <c r="N333" s="128"/>
      <c r="O333" s="128"/>
      <c r="P333" s="218">
        <f t="shared" si="8"/>
        <v>0</v>
      </c>
      <c r="Q333" s="217"/>
      <c r="R333" s="217">
        <f t="shared" si="9"/>
        <v>0</v>
      </c>
      <c r="S333" s="217"/>
      <c r="T333" s="219"/>
    </row>
    <row r="334" spans="1:20" s="222" customFormat="1">
      <c r="A334" s="125"/>
      <c r="B334" s="125"/>
      <c r="C334" s="125"/>
      <c r="D334" s="125"/>
      <c r="E334" s="125"/>
      <c r="F334" s="128"/>
      <c r="G334" s="217"/>
      <c r="H334" s="126"/>
      <c r="I334" s="128"/>
      <c r="J334" s="128"/>
      <c r="K334" s="128"/>
      <c r="L334" s="128"/>
      <c r="M334" s="128"/>
      <c r="N334" s="128"/>
      <c r="O334" s="128"/>
      <c r="P334" s="218">
        <f t="shared" ref="P334:P397" si="10">SUM($I334:$O334)</f>
        <v>0</v>
      </c>
      <c r="Q334" s="217"/>
      <c r="R334" s="217">
        <f t="shared" ref="R334:R397" si="11">P334-Q334</f>
        <v>0</v>
      </c>
      <c r="S334" s="217"/>
      <c r="T334" s="219"/>
    </row>
    <row r="335" spans="1:20" s="222" customFormat="1">
      <c r="A335" s="125"/>
      <c r="B335" s="125"/>
      <c r="C335" s="125"/>
      <c r="D335" s="125"/>
      <c r="E335" s="125"/>
      <c r="F335" s="128"/>
      <c r="G335" s="217"/>
      <c r="H335" s="126"/>
      <c r="I335" s="128"/>
      <c r="J335" s="128"/>
      <c r="K335" s="128"/>
      <c r="L335" s="128"/>
      <c r="M335" s="128"/>
      <c r="N335" s="128"/>
      <c r="O335" s="128"/>
      <c r="P335" s="218">
        <f t="shared" si="10"/>
        <v>0</v>
      </c>
      <c r="Q335" s="217"/>
      <c r="R335" s="217">
        <f t="shared" si="11"/>
        <v>0</v>
      </c>
      <c r="S335" s="217"/>
      <c r="T335" s="219"/>
    </row>
    <row r="336" spans="1:20" s="222" customFormat="1">
      <c r="A336" s="125"/>
      <c r="B336" s="125"/>
      <c r="C336" s="125"/>
      <c r="D336" s="125"/>
      <c r="E336" s="125"/>
      <c r="F336" s="128"/>
      <c r="G336" s="217"/>
      <c r="H336" s="126"/>
      <c r="I336" s="128"/>
      <c r="J336" s="128"/>
      <c r="K336" s="128"/>
      <c r="L336" s="128"/>
      <c r="M336" s="128"/>
      <c r="N336" s="128"/>
      <c r="O336" s="128"/>
      <c r="P336" s="218">
        <f t="shared" si="10"/>
        <v>0</v>
      </c>
      <c r="Q336" s="217"/>
      <c r="R336" s="217">
        <f t="shared" si="11"/>
        <v>0</v>
      </c>
      <c r="S336" s="217"/>
      <c r="T336" s="219"/>
    </row>
    <row r="337" spans="1:20" s="222" customFormat="1">
      <c r="A337" s="125"/>
      <c r="B337" s="125"/>
      <c r="C337" s="125"/>
      <c r="D337" s="125"/>
      <c r="E337" s="125"/>
      <c r="F337" s="128"/>
      <c r="G337" s="217"/>
      <c r="H337" s="126"/>
      <c r="I337" s="128"/>
      <c r="J337" s="128"/>
      <c r="K337" s="128"/>
      <c r="L337" s="128"/>
      <c r="M337" s="128"/>
      <c r="N337" s="128"/>
      <c r="O337" s="128"/>
      <c r="P337" s="218">
        <f t="shared" si="10"/>
        <v>0</v>
      </c>
      <c r="Q337" s="217"/>
      <c r="R337" s="217">
        <f t="shared" si="11"/>
        <v>0</v>
      </c>
      <c r="S337" s="217"/>
      <c r="T337" s="219"/>
    </row>
    <row r="338" spans="1:20" s="222" customFormat="1">
      <c r="A338" s="125"/>
      <c r="B338" s="125"/>
      <c r="C338" s="125"/>
      <c r="D338" s="125"/>
      <c r="E338" s="125"/>
      <c r="F338" s="128"/>
      <c r="G338" s="217"/>
      <c r="H338" s="126"/>
      <c r="I338" s="128"/>
      <c r="J338" s="128"/>
      <c r="K338" s="128"/>
      <c r="L338" s="128"/>
      <c r="M338" s="128"/>
      <c r="N338" s="128"/>
      <c r="O338" s="128"/>
      <c r="P338" s="218">
        <f t="shared" si="10"/>
        <v>0</v>
      </c>
      <c r="Q338" s="217"/>
      <c r="R338" s="217">
        <f t="shared" si="11"/>
        <v>0</v>
      </c>
      <c r="S338" s="217"/>
      <c r="T338" s="219"/>
    </row>
    <row r="339" spans="1:20" s="222" customFormat="1">
      <c r="A339" s="125"/>
      <c r="B339" s="125"/>
      <c r="C339" s="125"/>
      <c r="D339" s="125"/>
      <c r="E339" s="125"/>
      <c r="F339" s="128"/>
      <c r="G339" s="217"/>
      <c r="H339" s="126"/>
      <c r="I339" s="128"/>
      <c r="J339" s="128"/>
      <c r="K339" s="128"/>
      <c r="L339" s="128"/>
      <c r="M339" s="128"/>
      <c r="N339" s="128"/>
      <c r="O339" s="128"/>
      <c r="P339" s="218">
        <f t="shared" si="10"/>
        <v>0</v>
      </c>
      <c r="Q339" s="217"/>
      <c r="R339" s="217">
        <f t="shared" si="11"/>
        <v>0</v>
      </c>
      <c r="S339" s="217"/>
      <c r="T339" s="219"/>
    </row>
    <row r="340" spans="1:20" s="222" customFormat="1">
      <c r="A340" s="125"/>
      <c r="B340" s="125"/>
      <c r="C340" s="125"/>
      <c r="D340" s="125"/>
      <c r="E340" s="125"/>
      <c r="F340" s="128"/>
      <c r="G340" s="217"/>
      <c r="H340" s="126"/>
      <c r="I340" s="128"/>
      <c r="J340" s="128"/>
      <c r="K340" s="128"/>
      <c r="L340" s="128"/>
      <c r="M340" s="128"/>
      <c r="N340" s="128"/>
      <c r="O340" s="128"/>
      <c r="P340" s="218">
        <f t="shared" si="10"/>
        <v>0</v>
      </c>
      <c r="Q340" s="217"/>
      <c r="R340" s="217">
        <f t="shared" si="11"/>
        <v>0</v>
      </c>
      <c r="S340" s="217"/>
      <c r="T340" s="219"/>
    </row>
    <row r="341" spans="1:20" s="222" customFormat="1">
      <c r="A341" s="125"/>
      <c r="B341" s="125"/>
      <c r="C341" s="125"/>
      <c r="D341" s="125"/>
      <c r="E341" s="125"/>
      <c r="F341" s="128"/>
      <c r="G341" s="217"/>
      <c r="H341" s="126"/>
      <c r="I341" s="128"/>
      <c r="J341" s="128"/>
      <c r="K341" s="128"/>
      <c r="L341" s="128"/>
      <c r="M341" s="128"/>
      <c r="N341" s="128"/>
      <c r="O341" s="128"/>
      <c r="P341" s="218">
        <f t="shared" si="10"/>
        <v>0</v>
      </c>
      <c r="Q341" s="217"/>
      <c r="R341" s="217">
        <f t="shared" si="11"/>
        <v>0</v>
      </c>
      <c r="S341" s="217"/>
      <c r="T341" s="219"/>
    </row>
    <row r="342" spans="1:20" s="222" customFormat="1">
      <c r="A342" s="125"/>
      <c r="B342" s="125"/>
      <c r="C342" s="125"/>
      <c r="D342" s="125"/>
      <c r="E342" s="125"/>
      <c r="F342" s="128"/>
      <c r="G342" s="217"/>
      <c r="H342" s="126"/>
      <c r="I342" s="128"/>
      <c r="J342" s="128"/>
      <c r="K342" s="128"/>
      <c r="L342" s="128"/>
      <c r="M342" s="128"/>
      <c r="N342" s="128"/>
      <c r="O342" s="128"/>
      <c r="P342" s="218">
        <f t="shared" si="10"/>
        <v>0</v>
      </c>
      <c r="Q342" s="217"/>
      <c r="R342" s="217">
        <f t="shared" si="11"/>
        <v>0</v>
      </c>
      <c r="S342" s="217"/>
      <c r="T342" s="219"/>
    </row>
    <row r="343" spans="1:20" s="222" customFormat="1">
      <c r="A343" s="125"/>
      <c r="B343" s="125"/>
      <c r="C343" s="125"/>
      <c r="D343" s="125"/>
      <c r="E343" s="125"/>
      <c r="F343" s="128"/>
      <c r="G343" s="217"/>
      <c r="H343" s="126"/>
      <c r="I343" s="128"/>
      <c r="J343" s="128"/>
      <c r="K343" s="128"/>
      <c r="L343" s="128"/>
      <c r="M343" s="128"/>
      <c r="N343" s="128"/>
      <c r="O343" s="128"/>
      <c r="P343" s="218">
        <f t="shared" si="10"/>
        <v>0</v>
      </c>
      <c r="Q343" s="217"/>
      <c r="R343" s="217">
        <f t="shared" si="11"/>
        <v>0</v>
      </c>
      <c r="S343" s="217"/>
      <c r="T343" s="219"/>
    </row>
    <row r="344" spans="1:20" s="222" customFormat="1">
      <c r="A344" s="125"/>
      <c r="B344" s="125"/>
      <c r="C344" s="125"/>
      <c r="D344" s="125"/>
      <c r="E344" s="125"/>
      <c r="F344" s="128"/>
      <c r="G344" s="217"/>
      <c r="H344" s="126"/>
      <c r="I344" s="128"/>
      <c r="J344" s="128"/>
      <c r="K344" s="128"/>
      <c r="L344" s="128"/>
      <c r="M344" s="128"/>
      <c r="N344" s="128"/>
      <c r="O344" s="128"/>
      <c r="P344" s="218">
        <f t="shared" si="10"/>
        <v>0</v>
      </c>
      <c r="Q344" s="217"/>
      <c r="R344" s="217">
        <f t="shared" si="11"/>
        <v>0</v>
      </c>
      <c r="S344" s="217"/>
      <c r="T344" s="219"/>
    </row>
    <row r="345" spans="1:20" s="222" customFormat="1">
      <c r="A345" s="125"/>
      <c r="B345" s="125"/>
      <c r="C345" s="125"/>
      <c r="D345" s="125"/>
      <c r="E345" s="125"/>
      <c r="F345" s="128"/>
      <c r="G345" s="217"/>
      <c r="H345" s="126"/>
      <c r="I345" s="128"/>
      <c r="J345" s="128"/>
      <c r="K345" s="128"/>
      <c r="L345" s="128"/>
      <c r="M345" s="128"/>
      <c r="N345" s="128"/>
      <c r="O345" s="128"/>
      <c r="P345" s="218">
        <f t="shared" si="10"/>
        <v>0</v>
      </c>
      <c r="Q345" s="217"/>
      <c r="R345" s="217">
        <f t="shared" si="11"/>
        <v>0</v>
      </c>
      <c r="S345" s="217"/>
      <c r="T345" s="219"/>
    </row>
    <row r="346" spans="1:20" s="222" customFormat="1">
      <c r="A346" s="125"/>
      <c r="B346" s="125"/>
      <c r="C346" s="125"/>
      <c r="D346" s="125"/>
      <c r="E346" s="125"/>
      <c r="F346" s="128"/>
      <c r="G346" s="217"/>
      <c r="H346" s="126"/>
      <c r="I346" s="128"/>
      <c r="J346" s="128"/>
      <c r="K346" s="128"/>
      <c r="L346" s="128"/>
      <c r="M346" s="128"/>
      <c r="N346" s="128"/>
      <c r="O346" s="128"/>
      <c r="P346" s="218">
        <f t="shared" si="10"/>
        <v>0</v>
      </c>
      <c r="Q346" s="217"/>
      <c r="R346" s="217">
        <f t="shared" si="11"/>
        <v>0</v>
      </c>
      <c r="S346" s="217"/>
      <c r="T346" s="219"/>
    </row>
    <row r="347" spans="1:20" s="222" customFormat="1">
      <c r="A347" s="125"/>
      <c r="B347" s="125"/>
      <c r="C347" s="125"/>
      <c r="D347" s="125"/>
      <c r="E347" s="125"/>
      <c r="F347" s="128"/>
      <c r="G347" s="217"/>
      <c r="H347" s="126"/>
      <c r="I347" s="128"/>
      <c r="J347" s="128"/>
      <c r="K347" s="128"/>
      <c r="L347" s="128"/>
      <c r="M347" s="128"/>
      <c r="N347" s="128"/>
      <c r="O347" s="128"/>
      <c r="P347" s="218">
        <f t="shared" si="10"/>
        <v>0</v>
      </c>
      <c r="Q347" s="217"/>
      <c r="R347" s="217">
        <f t="shared" si="11"/>
        <v>0</v>
      </c>
      <c r="S347" s="217"/>
      <c r="T347" s="219"/>
    </row>
    <row r="348" spans="1:20" s="222" customFormat="1">
      <c r="A348" s="125"/>
      <c r="B348" s="125"/>
      <c r="C348" s="125"/>
      <c r="D348" s="125"/>
      <c r="E348" s="125"/>
      <c r="F348" s="128"/>
      <c r="G348" s="217"/>
      <c r="H348" s="126"/>
      <c r="I348" s="128"/>
      <c r="J348" s="128"/>
      <c r="K348" s="128"/>
      <c r="L348" s="128"/>
      <c r="M348" s="128"/>
      <c r="N348" s="128"/>
      <c r="O348" s="128"/>
      <c r="P348" s="218">
        <f t="shared" si="10"/>
        <v>0</v>
      </c>
      <c r="Q348" s="217"/>
      <c r="R348" s="217">
        <f t="shared" si="11"/>
        <v>0</v>
      </c>
      <c r="S348" s="217"/>
      <c r="T348" s="219"/>
    </row>
    <row r="349" spans="1:20" s="222" customFormat="1">
      <c r="A349" s="125"/>
      <c r="B349" s="125"/>
      <c r="C349" s="125"/>
      <c r="D349" s="125"/>
      <c r="E349" s="125"/>
      <c r="F349" s="128"/>
      <c r="G349" s="217"/>
      <c r="H349" s="126"/>
      <c r="I349" s="128"/>
      <c r="J349" s="128"/>
      <c r="K349" s="128"/>
      <c r="L349" s="128"/>
      <c r="M349" s="128"/>
      <c r="N349" s="128"/>
      <c r="O349" s="128"/>
      <c r="P349" s="218">
        <f t="shared" si="10"/>
        <v>0</v>
      </c>
      <c r="Q349" s="217"/>
      <c r="R349" s="217">
        <f t="shared" si="11"/>
        <v>0</v>
      </c>
      <c r="S349" s="217"/>
      <c r="T349" s="219"/>
    </row>
    <row r="350" spans="1:20" s="222" customFormat="1">
      <c r="A350" s="125"/>
      <c r="B350" s="125"/>
      <c r="C350" s="125"/>
      <c r="D350" s="125"/>
      <c r="E350" s="125"/>
      <c r="F350" s="128"/>
      <c r="G350" s="217"/>
      <c r="H350" s="126"/>
      <c r="I350" s="128"/>
      <c r="J350" s="128"/>
      <c r="K350" s="128"/>
      <c r="L350" s="128"/>
      <c r="M350" s="128"/>
      <c r="N350" s="128"/>
      <c r="O350" s="128"/>
      <c r="P350" s="218">
        <f t="shared" si="10"/>
        <v>0</v>
      </c>
      <c r="Q350" s="217"/>
      <c r="R350" s="217">
        <f t="shared" si="11"/>
        <v>0</v>
      </c>
      <c r="S350" s="217"/>
      <c r="T350" s="219"/>
    </row>
    <row r="351" spans="1:20" s="222" customFormat="1">
      <c r="A351" s="125"/>
      <c r="B351" s="125"/>
      <c r="C351" s="125"/>
      <c r="D351" s="125"/>
      <c r="E351" s="125"/>
      <c r="F351" s="128"/>
      <c r="G351" s="217"/>
      <c r="H351" s="126"/>
      <c r="I351" s="128"/>
      <c r="J351" s="128"/>
      <c r="K351" s="128"/>
      <c r="L351" s="128"/>
      <c r="M351" s="128"/>
      <c r="N351" s="128"/>
      <c r="O351" s="128"/>
      <c r="P351" s="218">
        <f t="shared" si="10"/>
        <v>0</v>
      </c>
      <c r="Q351" s="217"/>
      <c r="R351" s="217">
        <f t="shared" si="11"/>
        <v>0</v>
      </c>
      <c r="S351" s="217"/>
      <c r="T351" s="219"/>
    </row>
    <row r="352" spans="1:20" s="222" customFormat="1">
      <c r="A352" s="125"/>
      <c r="B352" s="125"/>
      <c r="C352" s="125"/>
      <c r="D352" s="125"/>
      <c r="E352" s="125"/>
      <c r="F352" s="128"/>
      <c r="G352" s="217"/>
      <c r="H352" s="126"/>
      <c r="I352" s="128"/>
      <c r="J352" s="128"/>
      <c r="K352" s="128"/>
      <c r="L352" s="128"/>
      <c r="M352" s="128"/>
      <c r="N352" s="128"/>
      <c r="O352" s="128"/>
      <c r="P352" s="218">
        <f t="shared" si="10"/>
        <v>0</v>
      </c>
      <c r="Q352" s="217"/>
      <c r="R352" s="217">
        <f t="shared" si="11"/>
        <v>0</v>
      </c>
      <c r="S352" s="217"/>
      <c r="T352" s="219"/>
    </row>
    <row r="353" spans="1:20" s="222" customFormat="1">
      <c r="A353" s="125"/>
      <c r="B353" s="125"/>
      <c r="C353" s="125"/>
      <c r="D353" s="125"/>
      <c r="E353" s="125"/>
      <c r="F353" s="128"/>
      <c r="G353" s="217"/>
      <c r="H353" s="126"/>
      <c r="I353" s="128"/>
      <c r="J353" s="128"/>
      <c r="K353" s="128"/>
      <c r="L353" s="128"/>
      <c r="M353" s="128"/>
      <c r="N353" s="128"/>
      <c r="O353" s="128"/>
      <c r="P353" s="218">
        <f t="shared" si="10"/>
        <v>0</v>
      </c>
      <c r="Q353" s="217"/>
      <c r="R353" s="217">
        <f t="shared" si="11"/>
        <v>0</v>
      </c>
      <c r="S353" s="217"/>
      <c r="T353" s="219"/>
    </row>
    <row r="354" spans="1:20" s="222" customFormat="1">
      <c r="A354" s="125"/>
      <c r="B354" s="125"/>
      <c r="C354" s="125"/>
      <c r="D354" s="125"/>
      <c r="E354" s="125"/>
      <c r="F354" s="128"/>
      <c r="G354" s="217"/>
      <c r="H354" s="126"/>
      <c r="I354" s="128"/>
      <c r="J354" s="128"/>
      <c r="K354" s="128"/>
      <c r="L354" s="128"/>
      <c r="M354" s="128"/>
      <c r="N354" s="128"/>
      <c r="O354" s="128"/>
      <c r="P354" s="218">
        <f t="shared" si="10"/>
        <v>0</v>
      </c>
      <c r="Q354" s="217"/>
      <c r="R354" s="217">
        <f t="shared" si="11"/>
        <v>0</v>
      </c>
      <c r="S354" s="217"/>
      <c r="T354" s="219"/>
    </row>
    <row r="355" spans="1:20" s="222" customFormat="1">
      <c r="A355" s="125"/>
      <c r="B355" s="125"/>
      <c r="C355" s="125"/>
      <c r="D355" s="125"/>
      <c r="E355" s="125"/>
      <c r="F355" s="128"/>
      <c r="G355" s="217"/>
      <c r="H355" s="126"/>
      <c r="I355" s="128"/>
      <c r="J355" s="128"/>
      <c r="K355" s="128"/>
      <c r="L355" s="128"/>
      <c r="M355" s="128"/>
      <c r="N355" s="128"/>
      <c r="O355" s="128"/>
      <c r="P355" s="218">
        <f t="shared" si="10"/>
        <v>0</v>
      </c>
      <c r="Q355" s="217"/>
      <c r="R355" s="217">
        <f t="shared" si="11"/>
        <v>0</v>
      </c>
      <c r="S355" s="217"/>
      <c r="T355" s="219"/>
    </row>
    <row r="356" spans="1:20" s="222" customFormat="1">
      <c r="A356" s="125"/>
      <c r="B356" s="125"/>
      <c r="C356" s="125"/>
      <c r="D356" s="125"/>
      <c r="E356" s="125"/>
      <c r="F356" s="128"/>
      <c r="G356" s="217"/>
      <c r="H356" s="126"/>
      <c r="I356" s="128"/>
      <c r="J356" s="128"/>
      <c r="K356" s="128"/>
      <c r="L356" s="128"/>
      <c r="M356" s="128"/>
      <c r="N356" s="128"/>
      <c r="O356" s="128"/>
      <c r="P356" s="218">
        <f t="shared" si="10"/>
        <v>0</v>
      </c>
      <c r="Q356" s="217"/>
      <c r="R356" s="217">
        <f t="shared" si="11"/>
        <v>0</v>
      </c>
      <c r="S356" s="217"/>
      <c r="T356" s="219"/>
    </row>
    <row r="357" spans="1:20" s="222" customFormat="1">
      <c r="A357" s="125"/>
      <c r="B357" s="125"/>
      <c r="C357" s="125"/>
      <c r="D357" s="125"/>
      <c r="E357" s="125"/>
      <c r="F357" s="128"/>
      <c r="G357" s="217"/>
      <c r="H357" s="126"/>
      <c r="I357" s="128"/>
      <c r="J357" s="128"/>
      <c r="K357" s="128"/>
      <c r="L357" s="128"/>
      <c r="M357" s="128"/>
      <c r="N357" s="128"/>
      <c r="O357" s="128"/>
      <c r="P357" s="218">
        <f t="shared" si="10"/>
        <v>0</v>
      </c>
      <c r="Q357" s="217"/>
      <c r="R357" s="217">
        <f t="shared" si="11"/>
        <v>0</v>
      </c>
      <c r="S357" s="217"/>
      <c r="T357" s="219"/>
    </row>
    <row r="358" spans="1:20" s="222" customFormat="1">
      <c r="A358" s="125"/>
      <c r="B358" s="125"/>
      <c r="C358" s="125"/>
      <c r="D358" s="125"/>
      <c r="E358" s="125"/>
      <c r="F358" s="128"/>
      <c r="G358" s="217"/>
      <c r="H358" s="126"/>
      <c r="I358" s="128"/>
      <c r="J358" s="128"/>
      <c r="K358" s="128"/>
      <c r="L358" s="128"/>
      <c r="M358" s="128"/>
      <c r="N358" s="128"/>
      <c r="O358" s="128"/>
      <c r="P358" s="218">
        <f t="shared" si="10"/>
        <v>0</v>
      </c>
      <c r="Q358" s="217"/>
      <c r="R358" s="217">
        <f t="shared" si="11"/>
        <v>0</v>
      </c>
      <c r="S358" s="217"/>
      <c r="T358" s="219"/>
    </row>
    <row r="359" spans="1:20" s="222" customFormat="1">
      <c r="A359" s="125"/>
      <c r="B359" s="125"/>
      <c r="C359" s="125"/>
      <c r="D359" s="125"/>
      <c r="E359" s="125"/>
      <c r="F359" s="128"/>
      <c r="G359" s="217"/>
      <c r="H359" s="126"/>
      <c r="I359" s="128"/>
      <c r="J359" s="128"/>
      <c r="K359" s="128"/>
      <c r="L359" s="128"/>
      <c r="M359" s="128"/>
      <c r="N359" s="128"/>
      <c r="O359" s="128"/>
      <c r="P359" s="218">
        <f t="shared" si="10"/>
        <v>0</v>
      </c>
      <c r="Q359" s="217"/>
      <c r="R359" s="217">
        <f t="shared" si="11"/>
        <v>0</v>
      </c>
      <c r="S359" s="217"/>
      <c r="T359" s="219"/>
    </row>
    <row r="360" spans="1:20" s="222" customFormat="1">
      <c r="A360" s="125"/>
      <c r="B360" s="125"/>
      <c r="C360" s="125"/>
      <c r="D360" s="125"/>
      <c r="E360" s="125"/>
      <c r="F360" s="128"/>
      <c r="G360" s="217"/>
      <c r="H360" s="126"/>
      <c r="I360" s="128"/>
      <c r="J360" s="128"/>
      <c r="K360" s="128"/>
      <c r="L360" s="128"/>
      <c r="M360" s="128"/>
      <c r="N360" s="128"/>
      <c r="O360" s="128"/>
      <c r="P360" s="218">
        <f t="shared" si="10"/>
        <v>0</v>
      </c>
      <c r="Q360" s="217"/>
      <c r="R360" s="217">
        <f t="shared" si="11"/>
        <v>0</v>
      </c>
      <c r="S360" s="217"/>
      <c r="T360" s="219"/>
    </row>
    <row r="361" spans="1:20" s="222" customFormat="1">
      <c r="A361" s="125"/>
      <c r="B361" s="125"/>
      <c r="C361" s="125"/>
      <c r="D361" s="125"/>
      <c r="E361" s="125"/>
      <c r="F361" s="128"/>
      <c r="G361" s="217"/>
      <c r="H361" s="126"/>
      <c r="I361" s="128"/>
      <c r="J361" s="128"/>
      <c r="K361" s="128"/>
      <c r="L361" s="128"/>
      <c r="M361" s="128"/>
      <c r="N361" s="128"/>
      <c r="O361" s="128"/>
      <c r="P361" s="218">
        <f t="shared" si="10"/>
        <v>0</v>
      </c>
      <c r="Q361" s="217"/>
      <c r="R361" s="217">
        <f t="shared" si="11"/>
        <v>0</v>
      </c>
      <c r="S361" s="217"/>
      <c r="T361" s="219"/>
    </row>
    <row r="362" spans="1:20" s="222" customFormat="1">
      <c r="A362" s="125"/>
      <c r="B362" s="125"/>
      <c r="C362" s="125"/>
      <c r="D362" s="125"/>
      <c r="E362" s="125"/>
      <c r="F362" s="128"/>
      <c r="G362" s="217"/>
      <c r="H362" s="126"/>
      <c r="I362" s="128"/>
      <c r="J362" s="128"/>
      <c r="K362" s="128"/>
      <c r="L362" s="128"/>
      <c r="M362" s="128"/>
      <c r="N362" s="128"/>
      <c r="O362" s="128"/>
      <c r="P362" s="218">
        <f t="shared" si="10"/>
        <v>0</v>
      </c>
      <c r="Q362" s="217"/>
      <c r="R362" s="217">
        <f t="shared" si="11"/>
        <v>0</v>
      </c>
      <c r="S362" s="217"/>
      <c r="T362" s="219"/>
    </row>
    <row r="363" spans="1:20" s="222" customFormat="1">
      <c r="A363" s="125"/>
      <c r="B363" s="125"/>
      <c r="C363" s="125"/>
      <c r="D363" s="125"/>
      <c r="E363" s="125"/>
      <c r="F363" s="128"/>
      <c r="G363" s="217"/>
      <c r="H363" s="126"/>
      <c r="I363" s="128"/>
      <c r="J363" s="128"/>
      <c r="K363" s="128"/>
      <c r="L363" s="128"/>
      <c r="M363" s="128"/>
      <c r="N363" s="128"/>
      <c r="O363" s="128"/>
      <c r="P363" s="218">
        <f t="shared" si="10"/>
        <v>0</v>
      </c>
      <c r="Q363" s="217"/>
      <c r="R363" s="217">
        <f t="shared" si="11"/>
        <v>0</v>
      </c>
      <c r="S363" s="217"/>
      <c r="T363" s="219"/>
    </row>
    <row r="364" spans="1:20" s="222" customFormat="1">
      <c r="A364" s="125"/>
      <c r="B364" s="125"/>
      <c r="C364" s="125"/>
      <c r="D364" s="125"/>
      <c r="E364" s="125"/>
      <c r="F364" s="128"/>
      <c r="G364" s="217"/>
      <c r="H364" s="126"/>
      <c r="I364" s="128"/>
      <c r="J364" s="128"/>
      <c r="K364" s="128"/>
      <c r="L364" s="128"/>
      <c r="M364" s="128"/>
      <c r="N364" s="128"/>
      <c r="O364" s="128"/>
      <c r="P364" s="218">
        <f t="shared" si="10"/>
        <v>0</v>
      </c>
      <c r="Q364" s="217"/>
      <c r="R364" s="217">
        <f t="shared" si="11"/>
        <v>0</v>
      </c>
      <c r="S364" s="217"/>
      <c r="T364" s="219"/>
    </row>
    <row r="365" spans="1:20" s="222" customFormat="1">
      <c r="A365" s="125"/>
      <c r="B365" s="125"/>
      <c r="C365" s="125"/>
      <c r="D365" s="125"/>
      <c r="E365" s="125"/>
      <c r="F365" s="128"/>
      <c r="G365" s="217"/>
      <c r="H365" s="126"/>
      <c r="I365" s="128"/>
      <c r="J365" s="128"/>
      <c r="K365" s="128"/>
      <c r="L365" s="128"/>
      <c r="M365" s="128"/>
      <c r="N365" s="128"/>
      <c r="O365" s="128"/>
      <c r="P365" s="218">
        <f t="shared" si="10"/>
        <v>0</v>
      </c>
      <c r="Q365" s="217"/>
      <c r="R365" s="217">
        <f t="shared" si="11"/>
        <v>0</v>
      </c>
      <c r="S365" s="217"/>
      <c r="T365" s="219"/>
    </row>
    <row r="366" spans="1:20" s="222" customFormat="1">
      <c r="A366" s="125"/>
      <c r="B366" s="125"/>
      <c r="C366" s="125"/>
      <c r="D366" s="125"/>
      <c r="E366" s="125"/>
      <c r="F366" s="128"/>
      <c r="G366" s="217"/>
      <c r="H366" s="126"/>
      <c r="I366" s="128"/>
      <c r="J366" s="128"/>
      <c r="K366" s="128"/>
      <c r="L366" s="128"/>
      <c r="M366" s="128"/>
      <c r="N366" s="128"/>
      <c r="O366" s="128"/>
      <c r="P366" s="218">
        <f t="shared" si="10"/>
        <v>0</v>
      </c>
      <c r="Q366" s="217"/>
      <c r="R366" s="217">
        <f t="shared" si="11"/>
        <v>0</v>
      </c>
      <c r="S366" s="217"/>
      <c r="T366" s="219"/>
    </row>
    <row r="367" spans="1:20" s="222" customFormat="1">
      <c r="A367" s="125"/>
      <c r="B367" s="125"/>
      <c r="C367" s="125"/>
      <c r="D367" s="125"/>
      <c r="E367" s="125"/>
      <c r="F367" s="128"/>
      <c r="G367" s="217"/>
      <c r="H367" s="126"/>
      <c r="I367" s="128"/>
      <c r="J367" s="128"/>
      <c r="K367" s="128"/>
      <c r="L367" s="128"/>
      <c r="M367" s="128"/>
      <c r="N367" s="128"/>
      <c r="O367" s="128"/>
      <c r="P367" s="218">
        <f t="shared" si="10"/>
        <v>0</v>
      </c>
      <c r="Q367" s="217"/>
      <c r="R367" s="217">
        <f t="shared" si="11"/>
        <v>0</v>
      </c>
      <c r="S367" s="217"/>
      <c r="T367" s="219"/>
    </row>
    <row r="368" spans="1:20" s="222" customFormat="1">
      <c r="A368" s="125"/>
      <c r="B368" s="125"/>
      <c r="C368" s="125"/>
      <c r="D368" s="125"/>
      <c r="E368" s="125"/>
      <c r="F368" s="128"/>
      <c r="G368" s="217"/>
      <c r="H368" s="126"/>
      <c r="I368" s="128"/>
      <c r="J368" s="128"/>
      <c r="K368" s="128"/>
      <c r="L368" s="128"/>
      <c r="M368" s="128"/>
      <c r="N368" s="128"/>
      <c r="O368" s="128"/>
      <c r="P368" s="218">
        <f t="shared" si="10"/>
        <v>0</v>
      </c>
      <c r="Q368" s="217"/>
      <c r="R368" s="217">
        <f t="shared" si="11"/>
        <v>0</v>
      </c>
      <c r="S368" s="217"/>
      <c r="T368" s="219"/>
    </row>
    <row r="369" spans="1:20" s="222" customFormat="1">
      <c r="A369" s="125"/>
      <c r="B369" s="125"/>
      <c r="C369" s="125"/>
      <c r="D369" s="125"/>
      <c r="E369" s="125"/>
      <c r="F369" s="128"/>
      <c r="G369" s="217"/>
      <c r="H369" s="126"/>
      <c r="I369" s="128"/>
      <c r="J369" s="128"/>
      <c r="K369" s="128"/>
      <c r="L369" s="128"/>
      <c r="M369" s="128"/>
      <c r="N369" s="128"/>
      <c r="O369" s="128"/>
      <c r="P369" s="218">
        <f t="shared" si="10"/>
        <v>0</v>
      </c>
      <c r="Q369" s="217"/>
      <c r="R369" s="217">
        <f t="shared" si="11"/>
        <v>0</v>
      </c>
      <c r="S369" s="217"/>
      <c r="T369" s="219"/>
    </row>
    <row r="370" spans="1:20" s="222" customFormat="1">
      <c r="A370" s="125"/>
      <c r="B370" s="125"/>
      <c r="C370" s="125"/>
      <c r="D370" s="125"/>
      <c r="E370" s="125"/>
      <c r="F370" s="128"/>
      <c r="G370" s="217"/>
      <c r="H370" s="126"/>
      <c r="I370" s="128"/>
      <c r="J370" s="128"/>
      <c r="K370" s="128"/>
      <c r="L370" s="128"/>
      <c r="M370" s="128"/>
      <c r="N370" s="128"/>
      <c r="O370" s="128"/>
      <c r="P370" s="218">
        <f t="shared" si="10"/>
        <v>0</v>
      </c>
      <c r="Q370" s="217"/>
      <c r="R370" s="217">
        <f t="shared" si="11"/>
        <v>0</v>
      </c>
      <c r="S370" s="217"/>
      <c r="T370" s="219"/>
    </row>
    <row r="371" spans="1:20" s="222" customFormat="1">
      <c r="A371" s="125"/>
      <c r="B371" s="125"/>
      <c r="C371" s="125"/>
      <c r="D371" s="125"/>
      <c r="E371" s="125"/>
      <c r="F371" s="128"/>
      <c r="G371" s="217"/>
      <c r="H371" s="126"/>
      <c r="I371" s="128"/>
      <c r="J371" s="128"/>
      <c r="K371" s="128"/>
      <c r="L371" s="128"/>
      <c r="M371" s="128"/>
      <c r="N371" s="128"/>
      <c r="O371" s="128"/>
      <c r="P371" s="218">
        <f t="shared" si="10"/>
        <v>0</v>
      </c>
      <c r="Q371" s="217"/>
      <c r="R371" s="217">
        <f t="shared" si="11"/>
        <v>0</v>
      </c>
      <c r="S371" s="217"/>
      <c r="T371" s="219"/>
    </row>
    <row r="372" spans="1:20" s="222" customFormat="1">
      <c r="A372" s="125"/>
      <c r="B372" s="125"/>
      <c r="C372" s="125"/>
      <c r="D372" s="125"/>
      <c r="E372" s="125"/>
      <c r="F372" s="128"/>
      <c r="G372" s="217"/>
      <c r="H372" s="126"/>
      <c r="I372" s="128"/>
      <c r="J372" s="128"/>
      <c r="K372" s="128"/>
      <c r="L372" s="128"/>
      <c r="M372" s="128"/>
      <c r="N372" s="128"/>
      <c r="O372" s="128"/>
      <c r="P372" s="218">
        <f t="shared" si="10"/>
        <v>0</v>
      </c>
      <c r="Q372" s="217"/>
      <c r="R372" s="217">
        <f t="shared" si="11"/>
        <v>0</v>
      </c>
      <c r="S372" s="217"/>
      <c r="T372" s="219"/>
    </row>
    <row r="373" spans="1:20" s="222" customFormat="1">
      <c r="A373" s="125"/>
      <c r="B373" s="125"/>
      <c r="C373" s="125"/>
      <c r="D373" s="125"/>
      <c r="E373" s="125"/>
      <c r="F373" s="128"/>
      <c r="G373" s="217"/>
      <c r="H373" s="126"/>
      <c r="I373" s="128"/>
      <c r="J373" s="128"/>
      <c r="K373" s="128"/>
      <c r="L373" s="128"/>
      <c r="M373" s="128"/>
      <c r="N373" s="128"/>
      <c r="O373" s="128"/>
      <c r="P373" s="218">
        <f t="shared" si="10"/>
        <v>0</v>
      </c>
      <c r="Q373" s="217"/>
      <c r="R373" s="217">
        <f t="shared" si="11"/>
        <v>0</v>
      </c>
      <c r="S373" s="217"/>
      <c r="T373" s="219"/>
    </row>
    <row r="374" spans="1:20" s="222" customFormat="1">
      <c r="A374" s="125"/>
      <c r="B374" s="125"/>
      <c r="C374" s="125"/>
      <c r="D374" s="125"/>
      <c r="E374" s="125"/>
      <c r="F374" s="128"/>
      <c r="G374" s="217"/>
      <c r="H374" s="126"/>
      <c r="I374" s="128"/>
      <c r="J374" s="128"/>
      <c r="K374" s="128"/>
      <c r="L374" s="128"/>
      <c r="M374" s="128"/>
      <c r="N374" s="128"/>
      <c r="O374" s="128"/>
      <c r="P374" s="218">
        <f t="shared" si="10"/>
        <v>0</v>
      </c>
      <c r="Q374" s="217"/>
      <c r="R374" s="217">
        <f t="shared" si="11"/>
        <v>0</v>
      </c>
      <c r="S374" s="217"/>
      <c r="T374" s="219"/>
    </row>
    <row r="375" spans="1:20" s="222" customFormat="1">
      <c r="A375" s="125"/>
      <c r="B375" s="125"/>
      <c r="C375" s="125"/>
      <c r="D375" s="125"/>
      <c r="E375" s="125"/>
      <c r="F375" s="128"/>
      <c r="G375" s="217"/>
      <c r="H375" s="126"/>
      <c r="I375" s="128"/>
      <c r="J375" s="128"/>
      <c r="K375" s="128"/>
      <c r="L375" s="128"/>
      <c r="M375" s="128"/>
      <c r="N375" s="128"/>
      <c r="O375" s="128"/>
      <c r="P375" s="218">
        <f t="shared" si="10"/>
        <v>0</v>
      </c>
      <c r="Q375" s="217"/>
      <c r="R375" s="217">
        <f t="shared" si="11"/>
        <v>0</v>
      </c>
      <c r="S375" s="217"/>
      <c r="T375" s="219"/>
    </row>
    <row r="376" spans="1:20" s="222" customFormat="1">
      <c r="A376" s="125"/>
      <c r="B376" s="125"/>
      <c r="C376" s="125"/>
      <c r="D376" s="125"/>
      <c r="E376" s="125"/>
      <c r="F376" s="128"/>
      <c r="G376" s="217"/>
      <c r="H376" s="126"/>
      <c r="I376" s="128"/>
      <c r="J376" s="128"/>
      <c r="K376" s="128"/>
      <c r="L376" s="128"/>
      <c r="M376" s="128"/>
      <c r="N376" s="128"/>
      <c r="O376" s="128"/>
      <c r="P376" s="218">
        <f t="shared" si="10"/>
        <v>0</v>
      </c>
      <c r="Q376" s="217"/>
      <c r="R376" s="217">
        <f t="shared" si="11"/>
        <v>0</v>
      </c>
      <c r="S376" s="217"/>
      <c r="T376" s="219"/>
    </row>
    <row r="377" spans="1:20" s="222" customFormat="1">
      <c r="A377" s="125"/>
      <c r="B377" s="125"/>
      <c r="C377" s="125"/>
      <c r="D377" s="125"/>
      <c r="E377" s="125"/>
      <c r="F377" s="128"/>
      <c r="G377" s="217"/>
      <c r="H377" s="126"/>
      <c r="I377" s="128"/>
      <c r="J377" s="128"/>
      <c r="K377" s="128"/>
      <c r="L377" s="128"/>
      <c r="M377" s="128"/>
      <c r="N377" s="128"/>
      <c r="O377" s="128"/>
      <c r="P377" s="218">
        <f t="shared" si="10"/>
        <v>0</v>
      </c>
      <c r="Q377" s="217"/>
      <c r="R377" s="217">
        <f t="shared" si="11"/>
        <v>0</v>
      </c>
      <c r="S377" s="217"/>
      <c r="T377" s="219"/>
    </row>
    <row r="378" spans="1:20" s="222" customFormat="1">
      <c r="A378" s="125"/>
      <c r="B378" s="125"/>
      <c r="C378" s="125"/>
      <c r="D378" s="125"/>
      <c r="E378" s="125"/>
      <c r="F378" s="128"/>
      <c r="G378" s="217"/>
      <c r="H378" s="126"/>
      <c r="I378" s="128"/>
      <c r="J378" s="128"/>
      <c r="K378" s="128"/>
      <c r="L378" s="128"/>
      <c r="M378" s="128"/>
      <c r="N378" s="128"/>
      <c r="O378" s="128"/>
      <c r="P378" s="218">
        <f t="shared" si="10"/>
        <v>0</v>
      </c>
      <c r="Q378" s="217"/>
      <c r="R378" s="217">
        <f t="shared" si="11"/>
        <v>0</v>
      </c>
      <c r="S378" s="217"/>
      <c r="T378" s="219"/>
    </row>
    <row r="379" spans="1:20" s="222" customFormat="1">
      <c r="A379" s="125"/>
      <c r="B379" s="125"/>
      <c r="C379" s="125"/>
      <c r="D379" s="125"/>
      <c r="E379" s="125"/>
      <c r="F379" s="128"/>
      <c r="G379" s="217"/>
      <c r="H379" s="126"/>
      <c r="I379" s="128"/>
      <c r="J379" s="128"/>
      <c r="K379" s="128"/>
      <c r="L379" s="128"/>
      <c r="M379" s="128"/>
      <c r="N379" s="128"/>
      <c r="O379" s="128"/>
      <c r="P379" s="218">
        <f t="shared" si="10"/>
        <v>0</v>
      </c>
      <c r="Q379" s="217"/>
      <c r="R379" s="217">
        <f t="shared" si="11"/>
        <v>0</v>
      </c>
      <c r="S379" s="217"/>
      <c r="T379" s="219"/>
    </row>
    <row r="380" spans="1:20" s="222" customFormat="1">
      <c r="A380" s="125"/>
      <c r="B380" s="125"/>
      <c r="C380" s="125"/>
      <c r="D380" s="125"/>
      <c r="E380" s="125"/>
      <c r="F380" s="128"/>
      <c r="G380" s="217"/>
      <c r="H380" s="126"/>
      <c r="I380" s="128"/>
      <c r="J380" s="128"/>
      <c r="K380" s="128"/>
      <c r="L380" s="128"/>
      <c r="M380" s="128"/>
      <c r="N380" s="128"/>
      <c r="O380" s="128"/>
      <c r="P380" s="218">
        <f t="shared" si="10"/>
        <v>0</v>
      </c>
      <c r="Q380" s="217"/>
      <c r="R380" s="217">
        <f t="shared" si="11"/>
        <v>0</v>
      </c>
      <c r="S380" s="217"/>
      <c r="T380" s="219"/>
    </row>
    <row r="381" spans="1:20" s="222" customFormat="1">
      <c r="A381" s="125"/>
      <c r="B381" s="125"/>
      <c r="C381" s="125"/>
      <c r="D381" s="125"/>
      <c r="E381" s="125"/>
      <c r="F381" s="128"/>
      <c r="G381" s="217"/>
      <c r="H381" s="126"/>
      <c r="I381" s="128"/>
      <c r="J381" s="128"/>
      <c r="K381" s="128"/>
      <c r="L381" s="128"/>
      <c r="M381" s="128"/>
      <c r="N381" s="128"/>
      <c r="O381" s="128"/>
      <c r="P381" s="218">
        <f t="shared" si="10"/>
        <v>0</v>
      </c>
      <c r="Q381" s="217"/>
      <c r="R381" s="217">
        <f t="shared" si="11"/>
        <v>0</v>
      </c>
      <c r="S381" s="217"/>
      <c r="T381" s="219"/>
    </row>
    <row r="382" spans="1:20" s="222" customFormat="1">
      <c r="A382" s="125"/>
      <c r="B382" s="125"/>
      <c r="C382" s="125"/>
      <c r="D382" s="125"/>
      <c r="E382" s="125"/>
      <c r="F382" s="128"/>
      <c r="G382" s="217"/>
      <c r="H382" s="126"/>
      <c r="I382" s="128"/>
      <c r="J382" s="128"/>
      <c r="K382" s="128"/>
      <c r="L382" s="128"/>
      <c r="M382" s="128"/>
      <c r="N382" s="128"/>
      <c r="O382" s="128"/>
      <c r="P382" s="218">
        <f t="shared" si="10"/>
        <v>0</v>
      </c>
      <c r="Q382" s="217"/>
      <c r="R382" s="217">
        <f t="shared" si="11"/>
        <v>0</v>
      </c>
      <c r="S382" s="217"/>
      <c r="T382" s="219"/>
    </row>
    <row r="383" spans="1:20" s="222" customFormat="1">
      <c r="A383" s="125"/>
      <c r="B383" s="125"/>
      <c r="C383" s="125"/>
      <c r="D383" s="125"/>
      <c r="E383" s="125"/>
      <c r="F383" s="128"/>
      <c r="G383" s="217"/>
      <c r="H383" s="126"/>
      <c r="I383" s="128"/>
      <c r="J383" s="128"/>
      <c r="K383" s="128"/>
      <c r="L383" s="128"/>
      <c r="M383" s="128"/>
      <c r="N383" s="128"/>
      <c r="O383" s="128"/>
      <c r="P383" s="218">
        <f t="shared" si="10"/>
        <v>0</v>
      </c>
      <c r="Q383" s="217"/>
      <c r="R383" s="217">
        <f t="shared" si="11"/>
        <v>0</v>
      </c>
      <c r="S383" s="217"/>
      <c r="T383" s="219"/>
    </row>
    <row r="384" spans="1:20" s="222" customFormat="1">
      <c r="A384" s="125"/>
      <c r="B384" s="125"/>
      <c r="C384" s="125"/>
      <c r="D384" s="125"/>
      <c r="E384" s="125"/>
      <c r="F384" s="128"/>
      <c r="G384" s="217"/>
      <c r="H384" s="126"/>
      <c r="I384" s="128"/>
      <c r="J384" s="128"/>
      <c r="K384" s="128"/>
      <c r="L384" s="128"/>
      <c r="M384" s="128"/>
      <c r="N384" s="128"/>
      <c r="O384" s="128"/>
      <c r="P384" s="218">
        <f t="shared" si="10"/>
        <v>0</v>
      </c>
      <c r="Q384" s="217"/>
      <c r="R384" s="217">
        <f t="shared" si="11"/>
        <v>0</v>
      </c>
      <c r="S384" s="217"/>
      <c r="T384" s="219"/>
    </row>
    <row r="385" spans="1:20" s="222" customFormat="1">
      <c r="A385" s="125"/>
      <c r="B385" s="125"/>
      <c r="C385" s="125"/>
      <c r="D385" s="125"/>
      <c r="E385" s="125"/>
      <c r="F385" s="128"/>
      <c r="G385" s="217"/>
      <c r="H385" s="126"/>
      <c r="I385" s="128"/>
      <c r="J385" s="128"/>
      <c r="K385" s="128"/>
      <c r="L385" s="128"/>
      <c r="M385" s="128"/>
      <c r="N385" s="128"/>
      <c r="O385" s="128"/>
      <c r="P385" s="218">
        <f t="shared" si="10"/>
        <v>0</v>
      </c>
      <c r="Q385" s="217"/>
      <c r="R385" s="217">
        <f t="shared" si="11"/>
        <v>0</v>
      </c>
      <c r="S385" s="217"/>
      <c r="T385" s="219"/>
    </row>
    <row r="386" spans="1:20" s="222" customFormat="1">
      <c r="A386" s="125"/>
      <c r="B386" s="125"/>
      <c r="C386" s="125"/>
      <c r="D386" s="125"/>
      <c r="E386" s="125"/>
      <c r="F386" s="128"/>
      <c r="G386" s="217"/>
      <c r="H386" s="126"/>
      <c r="I386" s="128"/>
      <c r="J386" s="128"/>
      <c r="K386" s="128"/>
      <c r="L386" s="128"/>
      <c r="M386" s="128"/>
      <c r="N386" s="128"/>
      <c r="O386" s="128"/>
      <c r="P386" s="218">
        <f t="shared" si="10"/>
        <v>0</v>
      </c>
      <c r="Q386" s="217"/>
      <c r="R386" s="217">
        <f t="shared" si="11"/>
        <v>0</v>
      </c>
      <c r="S386" s="217"/>
      <c r="T386" s="219"/>
    </row>
    <row r="387" spans="1:20" s="222" customFormat="1">
      <c r="A387" s="125"/>
      <c r="B387" s="125"/>
      <c r="C387" s="125"/>
      <c r="D387" s="125"/>
      <c r="E387" s="125"/>
      <c r="F387" s="128"/>
      <c r="G387" s="217"/>
      <c r="H387" s="126"/>
      <c r="I387" s="128"/>
      <c r="J387" s="128"/>
      <c r="K387" s="128"/>
      <c r="L387" s="128"/>
      <c r="M387" s="128"/>
      <c r="N387" s="128"/>
      <c r="O387" s="128"/>
      <c r="P387" s="218">
        <f t="shared" si="10"/>
        <v>0</v>
      </c>
      <c r="Q387" s="217"/>
      <c r="R387" s="217">
        <f t="shared" si="11"/>
        <v>0</v>
      </c>
      <c r="S387" s="217"/>
      <c r="T387" s="219"/>
    </row>
    <row r="388" spans="1:20" s="222" customFormat="1">
      <c r="A388" s="125"/>
      <c r="B388" s="125"/>
      <c r="C388" s="125"/>
      <c r="D388" s="125"/>
      <c r="E388" s="125"/>
      <c r="F388" s="128"/>
      <c r="G388" s="217"/>
      <c r="H388" s="126"/>
      <c r="I388" s="128"/>
      <c r="J388" s="128"/>
      <c r="K388" s="128"/>
      <c r="L388" s="128"/>
      <c r="M388" s="128"/>
      <c r="N388" s="128"/>
      <c r="O388" s="128"/>
      <c r="P388" s="218">
        <f t="shared" si="10"/>
        <v>0</v>
      </c>
      <c r="Q388" s="217"/>
      <c r="R388" s="217">
        <f t="shared" si="11"/>
        <v>0</v>
      </c>
      <c r="S388" s="217"/>
      <c r="T388" s="219"/>
    </row>
    <row r="389" spans="1:20" s="222" customFormat="1">
      <c r="A389" s="125"/>
      <c r="B389" s="125"/>
      <c r="C389" s="125"/>
      <c r="D389" s="125"/>
      <c r="E389" s="125"/>
      <c r="F389" s="128"/>
      <c r="G389" s="217"/>
      <c r="H389" s="126"/>
      <c r="I389" s="128"/>
      <c r="J389" s="128"/>
      <c r="K389" s="128"/>
      <c r="L389" s="128"/>
      <c r="M389" s="128"/>
      <c r="N389" s="128"/>
      <c r="O389" s="128"/>
      <c r="P389" s="218">
        <f t="shared" si="10"/>
        <v>0</v>
      </c>
      <c r="Q389" s="217"/>
      <c r="R389" s="217">
        <f t="shared" si="11"/>
        <v>0</v>
      </c>
      <c r="S389" s="217"/>
      <c r="T389" s="219"/>
    </row>
    <row r="390" spans="1:20" s="222" customFormat="1">
      <c r="A390" s="125"/>
      <c r="B390" s="125"/>
      <c r="C390" s="125"/>
      <c r="D390" s="125"/>
      <c r="E390" s="125"/>
      <c r="F390" s="128"/>
      <c r="G390" s="217"/>
      <c r="H390" s="126"/>
      <c r="I390" s="128"/>
      <c r="J390" s="128"/>
      <c r="K390" s="128"/>
      <c r="L390" s="128"/>
      <c r="M390" s="128"/>
      <c r="N390" s="128"/>
      <c r="O390" s="128"/>
      <c r="P390" s="218">
        <f t="shared" si="10"/>
        <v>0</v>
      </c>
      <c r="Q390" s="217"/>
      <c r="R390" s="217">
        <f t="shared" si="11"/>
        <v>0</v>
      </c>
      <c r="S390" s="217"/>
      <c r="T390" s="219"/>
    </row>
    <row r="391" spans="1:20" s="222" customFormat="1">
      <c r="A391" s="125"/>
      <c r="B391" s="125"/>
      <c r="C391" s="125"/>
      <c r="D391" s="125"/>
      <c r="E391" s="125"/>
      <c r="F391" s="128"/>
      <c r="G391" s="217"/>
      <c r="H391" s="126"/>
      <c r="I391" s="128"/>
      <c r="J391" s="128"/>
      <c r="K391" s="128"/>
      <c r="L391" s="128"/>
      <c r="M391" s="128"/>
      <c r="N391" s="128"/>
      <c r="O391" s="128"/>
      <c r="P391" s="218">
        <f t="shared" si="10"/>
        <v>0</v>
      </c>
      <c r="Q391" s="217"/>
      <c r="R391" s="217">
        <f t="shared" si="11"/>
        <v>0</v>
      </c>
      <c r="S391" s="217"/>
      <c r="T391" s="219"/>
    </row>
    <row r="392" spans="1:20" s="222" customFormat="1">
      <c r="A392" s="125"/>
      <c r="B392" s="125"/>
      <c r="C392" s="125"/>
      <c r="D392" s="125"/>
      <c r="E392" s="125"/>
      <c r="F392" s="128"/>
      <c r="G392" s="217"/>
      <c r="H392" s="126"/>
      <c r="I392" s="128"/>
      <c r="J392" s="128"/>
      <c r="K392" s="128"/>
      <c r="L392" s="128"/>
      <c r="M392" s="128"/>
      <c r="N392" s="128"/>
      <c r="O392" s="128"/>
      <c r="P392" s="218">
        <f t="shared" si="10"/>
        <v>0</v>
      </c>
      <c r="Q392" s="217"/>
      <c r="R392" s="217">
        <f t="shared" si="11"/>
        <v>0</v>
      </c>
      <c r="S392" s="217"/>
      <c r="T392" s="219"/>
    </row>
    <row r="393" spans="1:20" s="222" customFormat="1">
      <c r="A393" s="125"/>
      <c r="B393" s="125"/>
      <c r="C393" s="125"/>
      <c r="D393" s="125"/>
      <c r="E393" s="125"/>
      <c r="F393" s="128"/>
      <c r="G393" s="217"/>
      <c r="H393" s="126"/>
      <c r="I393" s="128"/>
      <c r="J393" s="128"/>
      <c r="K393" s="128"/>
      <c r="L393" s="128"/>
      <c r="M393" s="128"/>
      <c r="N393" s="128"/>
      <c r="O393" s="128"/>
      <c r="P393" s="218">
        <f t="shared" si="10"/>
        <v>0</v>
      </c>
      <c r="Q393" s="217"/>
      <c r="R393" s="217">
        <f t="shared" si="11"/>
        <v>0</v>
      </c>
      <c r="S393" s="217"/>
      <c r="T393" s="219"/>
    </row>
    <row r="394" spans="1:20" s="222" customFormat="1">
      <c r="A394" s="125"/>
      <c r="B394" s="125"/>
      <c r="C394" s="125"/>
      <c r="D394" s="125"/>
      <c r="E394" s="125"/>
      <c r="F394" s="128"/>
      <c r="G394" s="217"/>
      <c r="H394" s="126"/>
      <c r="I394" s="128"/>
      <c r="J394" s="128"/>
      <c r="K394" s="128"/>
      <c r="L394" s="128"/>
      <c r="M394" s="128"/>
      <c r="N394" s="128"/>
      <c r="O394" s="128"/>
      <c r="P394" s="218">
        <f t="shared" si="10"/>
        <v>0</v>
      </c>
      <c r="Q394" s="217"/>
      <c r="R394" s="217">
        <f t="shared" si="11"/>
        <v>0</v>
      </c>
      <c r="S394" s="217"/>
      <c r="T394" s="219"/>
    </row>
    <row r="395" spans="1:20" s="222" customFormat="1">
      <c r="A395" s="125"/>
      <c r="B395" s="125"/>
      <c r="C395" s="125"/>
      <c r="D395" s="125"/>
      <c r="E395" s="125"/>
      <c r="F395" s="128"/>
      <c r="G395" s="217"/>
      <c r="H395" s="126"/>
      <c r="I395" s="128"/>
      <c r="J395" s="128"/>
      <c r="K395" s="128"/>
      <c r="L395" s="128"/>
      <c r="M395" s="128"/>
      <c r="N395" s="128"/>
      <c r="O395" s="128"/>
      <c r="P395" s="218">
        <f t="shared" si="10"/>
        <v>0</v>
      </c>
      <c r="Q395" s="217"/>
      <c r="R395" s="217">
        <f t="shared" si="11"/>
        <v>0</v>
      </c>
      <c r="S395" s="217"/>
      <c r="T395" s="219"/>
    </row>
    <row r="396" spans="1:20" s="222" customFormat="1">
      <c r="A396" s="125"/>
      <c r="B396" s="125"/>
      <c r="C396" s="125"/>
      <c r="D396" s="125"/>
      <c r="E396" s="125"/>
      <c r="F396" s="128"/>
      <c r="G396" s="217"/>
      <c r="H396" s="126"/>
      <c r="I396" s="128"/>
      <c r="J396" s="128"/>
      <c r="K396" s="128"/>
      <c r="L396" s="128"/>
      <c r="M396" s="128"/>
      <c r="N396" s="128"/>
      <c r="O396" s="128"/>
      <c r="P396" s="218">
        <f t="shared" si="10"/>
        <v>0</v>
      </c>
      <c r="Q396" s="217"/>
      <c r="R396" s="217">
        <f t="shared" si="11"/>
        <v>0</v>
      </c>
      <c r="S396" s="217"/>
      <c r="T396" s="219"/>
    </row>
    <row r="397" spans="1:20" s="222" customFormat="1">
      <c r="A397" s="125"/>
      <c r="B397" s="125"/>
      <c r="C397" s="125"/>
      <c r="D397" s="125"/>
      <c r="E397" s="125"/>
      <c r="F397" s="128"/>
      <c r="G397" s="217"/>
      <c r="H397" s="126"/>
      <c r="I397" s="128"/>
      <c r="J397" s="128"/>
      <c r="K397" s="128"/>
      <c r="L397" s="128"/>
      <c r="M397" s="128"/>
      <c r="N397" s="128"/>
      <c r="O397" s="128"/>
      <c r="P397" s="218">
        <f t="shared" si="10"/>
        <v>0</v>
      </c>
      <c r="Q397" s="217"/>
      <c r="R397" s="217">
        <f t="shared" si="11"/>
        <v>0</v>
      </c>
      <c r="S397" s="217"/>
      <c r="T397" s="219"/>
    </row>
    <row r="398" spans="1:20" s="222" customFormat="1">
      <c r="A398" s="125"/>
      <c r="B398" s="125"/>
      <c r="C398" s="125"/>
      <c r="D398" s="125"/>
      <c r="E398" s="125"/>
      <c r="F398" s="128"/>
      <c r="G398" s="217"/>
      <c r="H398" s="126"/>
      <c r="I398" s="128"/>
      <c r="J398" s="128"/>
      <c r="K398" s="128"/>
      <c r="L398" s="128"/>
      <c r="M398" s="128"/>
      <c r="N398" s="128"/>
      <c r="O398" s="128"/>
      <c r="P398" s="218">
        <f t="shared" ref="P398:P461" si="12">SUM($I398:$O398)</f>
        <v>0</v>
      </c>
      <c r="Q398" s="217"/>
      <c r="R398" s="217">
        <f t="shared" ref="R398:R461" si="13">P398-Q398</f>
        <v>0</v>
      </c>
      <c r="S398" s="217"/>
      <c r="T398" s="219"/>
    </row>
    <row r="399" spans="1:20" s="222" customFormat="1">
      <c r="A399" s="125"/>
      <c r="B399" s="125"/>
      <c r="C399" s="125"/>
      <c r="D399" s="125"/>
      <c r="E399" s="125"/>
      <c r="F399" s="128"/>
      <c r="G399" s="217"/>
      <c r="H399" s="126"/>
      <c r="I399" s="128"/>
      <c r="J399" s="128"/>
      <c r="K399" s="128"/>
      <c r="L399" s="128"/>
      <c r="M399" s="128"/>
      <c r="N399" s="128"/>
      <c r="O399" s="128"/>
      <c r="P399" s="218">
        <f t="shared" si="12"/>
        <v>0</v>
      </c>
      <c r="Q399" s="217"/>
      <c r="R399" s="217">
        <f t="shared" si="13"/>
        <v>0</v>
      </c>
      <c r="S399" s="217"/>
      <c r="T399" s="219"/>
    </row>
    <row r="400" spans="1:20" s="222" customFormat="1">
      <c r="A400" s="125"/>
      <c r="B400" s="125"/>
      <c r="C400" s="125"/>
      <c r="D400" s="125"/>
      <c r="E400" s="125"/>
      <c r="F400" s="128"/>
      <c r="G400" s="217"/>
      <c r="H400" s="126"/>
      <c r="I400" s="128"/>
      <c r="J400" s="128"/>
      <c r="K400" s="128"/>
      <c r="L400" s="128"/>
      <c r="M400" s="128"/>
      <c r="N400" s="128"/>
      <c r="O400" s="128"/>
      <c r="P400" s="218">
        <f t="shared" si="12"/>
        <v>0</v>
      </c>
      <c r="Q400" s="217"/>
      <c r="R400" s="217">
        <f t="shared" si="13"/>
        <v>0</v>
      </c>
      <c r="S400" s="217"/>
      <c r="T400" s="219"/>
    </row>
    <row r="401" spans="1:20" s="222" customFormat="1">
      <c r="A401" s="125"/>
      <c r="B401" s="125"/>
      <c r="C401" s="125"/>
      <c r="D401" s="125"/>
      <c r="E401" s="125"/>
      <c r="F401" s="128"/>
      <c r="G401" s="217"/>
      <c r="H401" s="126"/>
      <c r="I401" s="128"/>
      <c r="J401" s="128"/>
      <c r="K401" s="128"/>
      <c r="L401" s="128"/>
      <c r="M401" s="128"/>
      <c r="N401" s="128"/>
      <c r="O401" s="128"/>
      <c r="P401" s="218">
        <f t="shared" si="12"/>
        <v>0</v>
      </c>
      <c r="Q401" s="217"/>
      <c r="R401" s="217">
        <f t="shared" si="13"/>
        <v>0</v>
      </c>
      <c r="S401" s="217"/>
      <c r="T401" s="219"/>
    </row>
    <row r="402" spans="1:20" s="222" customFormat="1">
      <c r="A402" s="125"/>
      <c r="B402" s="125"/>
      <c r="C402" s="125"/>
      <c r="D402" s="125"/>
      <c r="E402" s="125"/>
      <c r="F402" s="128"/>
      <c r="G402" s="217"/>
      <c r="H402" s="126"/>
      <c r="I402" s="128"/>
      <c r="J402" s="128"/>
      <c r="K402" s="128"/>
      <c r="L402" s="128"/>
      <c r="M402" s="128"/>
      <c r="N402" s="128"/>
      <c r="O402" s="128"/>
      <c r="P402" s="218">
        <f t="shared" si="12"/>
        <v>0</v>
      </c>
      <c r="Q402" s="217"/>
      <c r="R402" s="217">
        <f t="shared" si="13"/>
        <v>0</v>
      </c>
      <c r="S402" s="217"/>
      <c r="T402" s="219"/>
    </row>
    <row r="403" spans="1:20" s="222" customFormat="1">
      <c r="A403" s="125"/>
      <c r="B403" s="125"/>
      <c r="C403" s="125"/>
      <c r="D403" s="125"/>
      <c r="E403" s="125"/>
      <c r="F403" s="128"/>
      <c r="G403" s="217"/>
      <c r="H403" s="126"/>
      <c r="I403" s="128"/>
      <c r="J403" s="128"/>
      <c r="K403" s="128"/>
      <c r="L403" s="128"/>
      <c r="M403" s="128"/>
      <c r="N403" s="128"/>
      <c r="O403" s="128"/>
      <c r="P403" s="218">
        <f t="shared" si="12"/>
        <v>0</v>
      </c>
      <c r="Q403" s="217"/>
      <c r="R403" s="217">
        <f t="shared" si="13"/>
        <v>0</v>
      </c>
      <c r="S403" s="217"/>
      <c r="T403" s="219"/>
    </row>
    <row r="404" spans="1:20" s="222" customFormat="1">
      <c r="A404" s="125"/>
      <c r="B404" s="125"/>
      <c r="C404" s="125"/>
      <c r="D404" s="125"/>
      <c r="E404" s="125"/>
      <c r="F404" s="128"/>
      <c r="G404" s="217"/>
      <c r="H404" s="126"/>
      <c r="I404" s="128"/>
      <c r="J404" s="128"/>
      <c r="K404" s="128"/>
      <c r="L404" s="128"/>
      <c r="M404" s="128"/>
      <c r="N404" s="128"/>
      <c r="O404" s="128"/>
      <c r="P404" s="218">
        <f t="shared" si="12"/>
        <v>0</v>
      </c>
      <c r="Q404" s="217"/>
      <c r="R404" s="217">
        <f t="shared" si="13"/>
        <v>0</v>
      </c>
      <c r="S404" s="217"/>
      <c r="T404" s="219"/>
    </row>
    <row r="405" spans="1:20" s="222" customFormat="1">
      <c r="A405" s="125"/>
      <c r="B405" s="125"/>
      <c r="C405" s="125"/>
      <c r="D405" s="125"/>
      <c r="E405" s="125"/>
      <c r="F405" s="128"/>
      <c r="G405" s="217"/>
      <c r="H405" s="126"/>
      <c r="I405" s="128"/>
      <c r="J405" s="128"/>
      <c r="K405" s="128"/>
      <c r="L405" s="128"/>
      <c r="M405" s="128"/>
      <c r="N405" s="128"/>
      <c r="O405" s="128"/>
      <c r="P405" s="218">
        <f t="shared" si="12"/>
        <v>0</v>
      </c>
      <c r="Q405" s="217"/>
      <c r="R405" s="217">
        <f t="shared" si="13"/>
        <v>0</v>
      </c>
      <c r="S405" s="217"/>
      <c r="T405" s="219"/>
    </row>
    <row r="406" spans="1:20" s="222" customFormat="1">
      <c r="A406" s="125"/>
      <c r="B406" s="125"/>
      <c r="C406" s="125"/>
      <c r="D406" s="125"/>
      <c r="E406" s="125"/>
      <c r="F406" s="128"/>
      <c r="G406" s="217"/>
      <c r="H406" s="126"/>
      <c r="I406" s="128"/>
      <c r="J406" s="128"/>
      <c r="K406" s="128"/>
      <c r="L406" s="128"/>
      <c r="M406" s="128"/>
      <c r="N406" s="128"/>
      <c r="O406" s="128"/>
      <c r="P406" s="218">
        <f t="shared" si="12"/>
        <v>0</v>
      </c>
      <c r="Q406" s="217"/>
      <c r="R406" s="217">
        <f t="shared" si="13"/>
        <v>0</v>
      </c>
      <c r="S406" s="217"/>
      <c r="T406" s="219"/>
    </row>
    <row r="407" spans="1:20" s="222" customFormat="1">
      <c r="A407" s="125"/>
      <c r="B407" s="125"/>
      <c r="C407" s="125"/>
      <c r="D407" s="125"/>
      <c r="E407" s="125"/>
      <c r="F407" s="128"/>
      <c r="G407" s="217"/>
      <c r="H407" s="126"/>
      <c r="I407" s="128"/>
      <c r="J407" s="128"/>
      <c r="K407" s="128"/>
      <c r="L407" s="128"/>
      <c r="M407" s="128"/>
      <c r="N407" s="128"/>
      <c r="O407" s="128"/>
      <c r="P407" s="218">
        <f t="shared" si="12"/>
        <v>0</v>
      </c>
      <c r="Q407" s="217"/>
      <c r="R407" s="217">
        <f t="shared" si="13"/>
        <v>0</v>
      </c>
      <c r="S407" s="217"/>
      <c r="T407" s="219"/>
    </row>
    <row r="408" spans="1:20" s="222" customFormat="1">
      <c r="A408" s="125"/>
      <c r="B408" s="125"/>
      <c r="C408" s="125"/>
      <c r="D408" s="125"/>
      <c r="E408" s="125"/>
      <c r="F408" s="128"/>
      <c r="G408" s="217"/>
      <c r="H408" s="126"/>
      <c r="I408" s="128"/>
      <c r="J408" s="128"/>
      <c r="K408" s="128"/>
      <c r="L408" s="128"/>
      <c r="M408" s="128"/>
      <c r="N408" s="128"/>
      <c r="O408" s="128"/>
      <c r="P408" s="218">
        <f t="shared" si="12"/>
        <v>0</v>
      </c>
      <c r="Q408" s="217"/>
      <c r="R408" s="217">
        <f t="shared" si="13"/>
        <v>0</v>
      </c>
      <c r="S408" s="217"/>
      <c r="T408" s="219"/>
    </row>
    <row r="409" spans="1:20" s="222" customFormat="1">
      <c r="A409" s="125"/>
      <c r="B409" s="125"/>
      <c r="C409" s="125"/>
      <c r="D409" s="125"/>
      <c r="E409" s="125"/>
      <c r="F409" s="128"/>
      <c r="G409" s="217"/>
      <c r="H409" s="126"/>
      <c r="I409" s="128"/>
      <c r="J409" s="128"/>
      <c r="K409" s="128"/>
      <c r="L409" s="128"/>
      <c r="M409" s="128"/>
      <c r="N409" s="128"/>
      <c r="O409" s="128"/>
      <c r="P409" s="218">
        <f t="shared" si="12"/>
        <v>0</v>
      </c>
      <c r="Q409" s="217"/>
      <c r="R409" s="217">
        <f t="shared" si="13"/>
        <v>0</v>
      </c>
      <c r="S409" s="217"/>
      <c r="T409" s="219"/>
    </row>
    <row r="410" spans="1:20" s="222" customFormat="1">
      <c r="A410" s="125"/>
      <c r="B410" s="125"/>
      <c r="C410" s="125"/>
      <c r="D410" s="125"/>
      <c r="E410" s="125"/>
      <c r="F410" s="128"/>
      <c r="G410" s="217"/>
      <c r="H410" s="126"/>
      <c r="I410" s="128"/>
      <c r="J410" s="128"/>
      <c r="K410" s="128"/>
      <c r="L410" s="128"/>
      <c r="M410" s="128"/>
      <c r="N410" s="128"/>
      <c r="O410" s="128"/>
      <c r="P410" s="218">
        <f t="shared" si="12"/>
        <v>0</v>
      </c>
      <c r="Q410" s="217"/>
      <c r="R410" s="217">
        <f t="shared" si="13"/>
        <v>0</v>
      </c>
      <c r="S410" s="217"/>
      <c r="T410" s="219"/>
    </row>
    <row r="411" spans="1:20" s="222" customFormat="1">
      <c r="A411" s="125"/>
      <c r="B411" s="125"/>
      <c r="C411" s="125"/>
      <c r="D411" s="125"/>
      <c r="E411" s="125"/>
      <c r="F411" s="128"/>
      <c r="G411" s="217"/>
      <c r="H411" s="126"/>
      <c r="I411" s="128"/>
      <c r="J411" s="128"/>
      <c r="K411" s="128"/>
      <c r="L411" s="128"/>
      <c r="M411" s="128"/>
      <c r="N411" s="128"/>
      <c r="O411" s="128"/>
      <c r="P411" s="218">
        <f t="shared" si="12"/>
        <v>0</v>
      </c>
      <c r="Q411" s="217"/>
      <c r="R411" s="217">
        <f t="shared" si="13"/>
        <v>0</v>
      </c>
      <c r="S411" s="217"/>
      <c r="T411" s="219"/>
    </row>
    <row r="412" spans="1:20" s="222" customFormat="1">
      <c r="A412" s="125"/>
      <c r="B412" s="125"/>
      <c r="C412" s="125"/>
      <c r="D412" s="125"/>
      <c r="E412" s="125"/>
      <c r="F412" s="128"/>
      <c r="G412" s="217"/>
      <c r="H412" s="126"/>
      <c r="I412" s="128"/>
      <c r="J412" s="128"/>
      <c r="K412" s="128"/>
      <c r="L412" s="128"/>
      <c r="M412" s="128"/>
      <c r="N412" s="128"/>
      <c r="O412" s="128"/>
      <c r="P412" s="218">
        <f t="shared" si="12"/>
        <v>0</v>
      </c>
      <c r="Q412" s="217"/>
      <c r="R412" s="217">
        <f t="shared" si="13"/>
        <v>0</v>
      </c>
      <c r="S412" s="217"/>
      <c r="T412" s="219"/>
    </row>
    <row r="413" spans="1:20" s="222" customFormat="1">
      <c r="A413" s="125"/>
      <c r="B413" s="125"/>
      <c r="C413" s="125"/>
      <c r="D413" s="125"/>
      <c r="E413" s="125"/>
      <c r="F413" s="128"/>
      <c r="G413" s="217"/>
      <c r="H413" s="126"/>
      <c r="I413" s="128"/>
      <c r="J413" s="128"/>
      <c r="K413" s="128"/>
      <c r="L413" s="128"/>
      <c r="M413" s="128"/>
      <c r="N413" s="128"/>
      <c r="O413" s="128"/>
      <c r="P413" s="218">
        <f t="shared" si="12"/>
        <v>0</v>
      </c>
      <c r="Q413" s="217"/>
      <c r="R413" s="217">
        <f t="shared" si="13"/>
        <v>0</v>
      </c>
      <c r="S413" s="217"/>
      <c r="T413" s="219"/>
    </row>
    <row r="414" spans="1:20" s="222" customFormat="1">
      <c r="A414" s="125"/>
      <c r="B414" s="125"/>
      <c r="C414" s="125"/>
      <c r="D414" s="125"/>
      <c r="E414" s="125"/>
      <c r="F414" s="128"/>
      <c r="G414" s="217"/>
      <c r="H414" s="126"/>
      <c r="I414" s="128"/>
      <c r="J414" s="128"/>
      <c r="K414" s="128"/>
      <c r="L414" s="128"/>
      <c r="M414" s="128"/>
      <c r="N414" s="128"/>
      <c r="O414" s="128"/>
      <c r="P414" s="218">
        <f t="shared" si="12"/>
        <v>0</v>
      </c>
      <c r="Q414" s="217"/>
      <c r="R414" s="217">
        <f t="shared" si="13"/>
        <v>0</v>
      </c>
      <c r="S414" s="217"/>
      <c r="T414" s="219"/>
    </row>
    <row r="415" spans="1:20" s="222" customFormat="1">
      <c r="A415" s="125"/>
      <c r="B415" s="125"/>
      <c r="C415" s="125"/>
      <c r="D415" s="125"/>
      <c r="E415" s="125"/>
      <c r="F415" s="128"/>
      <c r="G415" s="217"/>
      <c r="H415" s="126"/>
      <c r="I415" s="128"/>
      <c r="J415" s="128"/>
      <c r="K415" s="128"/>
      <c r="L415" s="128"/>
      <c r="M415" s="128"/>
      <c r="N415" s="128"/>
      <c r="O415" s="128"/>
      <c r="P415" s="218">
        <f t="shared" si="12"/>
        <v>0</v>
      </c>
      <c r="Q415" s="217"/>
      <c r="R415" s="217">
        <f t="shared" si="13"/>
        <v>0</v>
      </c>
      <c r="S415" s="217"/>
      <c r="T415" s="219"/>
    </row>
    <row r="416" spans="1:20" s="222" customFormat="1">
      <c r="A416" s="125"/>
      <c r="B416" s="125"/>
      <c r="C416" s="125"/>
      <c r="D416" s="125"/>
      <c r="E416" s="125"/>
      <c r="F416" s="128"/>
      <c r="G416" s="217"/>
      <c r="H416" s="126"/>
      <c r="I416" s="128"/>
      <c r="J416" s="128"/>
      <c r="K416" s="128"/>
      <c r="L416" s="128"/>
      <c r="M416" s="128"/>
      <c r="N416" s="128"/>
      <c r="O416" s="128"/>
      <c r="P416" s="218">
        <f t="shared" si="12"/>
        <v>0</v>
      </c>
      <c r="Q416" s="217"/>
      <c r="R416" s="217">
        <f t="shared" si="13"/>
        <v>0</v>
      </c>
      <c r="S416" s="217"/>
      <c r="T416" s="219"/>
    </row>
    <row r="417" spans="1:20" s="222" customFormat="1">
      <c r="A417" s="125"/>
      <c r="B417" s="125"/>
      <c r="C417" s="125"/>
      <c r="D417" s="125"/>
      <c r="E417" s="125"/>
      <c r="F417" s="128"/>
      <c r="G417" s="217"/>
      <c r="H417" s="126"/>
      <c r="I417" s="128"/>
      <c r="J417" s="128"/>
      <c r="K417" s="128"/>
      <c r="L417" s="128"/>
      <c r="M417" s="128"/>
      <c r="N417" s="128"/>
      <c r="O417" s="128"/>
      <c r="P417" s="218">
        <f t="shared" si="12"/>
        <v>0</v>
      </c>
      <c r="Q417" s="217"/>
      <c r="R417" s="217">
        <f t="shared" si="13"/>
        <v>0</v>
      </c>
      <c r="S417" s="217"/>
      <c r="T417" s="219"/>
    </row>
    <row r="418" spans="1:20" s="222" customFormat="1">
      <c r="A418" s="125"/>
      <c r="B418" s="125"/>
      <c r="C418" s="125"/>
      <c r="D418" s="125"/>
      <c r="E418" s="125"/>
      <c r="F418" s="128"/>
      <c r="G418" s="217"/>
      <c r="H418" s="126"/>
      <c r="I418" s="128"/>
      <c r="J418" s="128"/>
      <c r="K418" s="128"/>
      <c r="L418" s="128"/>
      <c r="M418" s="128"/>
      <c r="N418" s="128"/>
      <c r="O418" s="128"/>
      <c r="P418" s="218">
        <f t="shared" si="12"/>
        <v>0</v>
      </c>
      <c r="Q418" s="217"/>
      <c r="R418" s="217">
        <f t="shared" si="13"/>
        <v>0</v>
      </c>
      <c r="S418" s="217"/>
      <c r="T418" s="219"/>
    </row>
    <row r="419" spans="1:20" s="222" customFormat="1">
      <c r="A419" s="125"/>
      <c r="B419" s="125"/>
      <c r="C419" s="125"/>
      <c r="D419" s="125"/>
      <c r="E419" s="125"/>
      <c r="F419" s="128"/>
      <c r="G419" s="217"/>
      <c r="H419" s="126"/>
      <c r="I419" s="128"/>
      <c r="J419" s="128"/>
      <c r="K419" s="128"/>
      <c r="L419" s="128"/>
      <c r="M419" s="128"/>
      <c r="N419" s="128"/>
      <c r="O419" s="128"/>
      <c r="P419" s="218">
        <f t="shared" si="12"/>
        <v>0</v>
      </c>
      <c r="Q419" s="217"/>
      <c r="R419" s="217">
        <f t="shared" si="13"/>
        <v>0</v>
      </c>
      <c r="S419" s="217"/>
      <c r="T419" s="219"/>
    </row>
    <row r="420" spans="1:20" s="222" customFormat="1">
      <c r="A420" s="125"/>
      <c r="B420" s="125"/>
      <c r="C420" s="125"/>
      <c r="D420" s="125"/>
      <c r="E420" s="125"/>
      <c r="F420" s="128"/>
      <c r="G420" s="217"/>
      <c r="H420" s="126"/>
      <c r="I420" s="128"/>
      <c r="J420" s="128"/>
      <c r="K420" s="128"/>
      <c r="L420" s="128"/>
      <c r="M420" s="128"/>
      <c r="N420" s="128"/>
      <c r="O420" s="128"/>
      <c r="P420" s="218">
        <f t="shared" si="12"/>
        <v>0</v>
      </c>
      <c r="Q420" s="217"/>
      <c r="R420" s="217">
        <f t="shared" si="13"/>
        <v>0</v>
      </c>
      <c r="S420" s="217"/>
      <c r="T420" s="219"/>
    </row>
    <row r="421" spans="1:20" s="222" customFormat="1">
      <c r="A421" s="125"/>
      <c r="B421" s="125"/>
      <c r="C421" s="125"/>
      <c r="D421" s="125"/>
      <c r="E421" s="125"/>
      <c r="F421" s="128"/>
      <c r="G421" s="217"/>
      <c r="H421" s="126"/>
      <c r="I421" s="128"/>
      <c r="J421" s="128"/>
      <c r="K421" s="128"/>
      <c r="L421" s="128"/>
      <c r="M421" s="128"/>
      <c r="N421" s="128"/>
      <c r="O421" s="128"/>
      <c r="P421" s="218">
        <f t="shared" si="12"/>
        <v>0</v>
      </c>
      <c r="Q421" s="217"/>
      <c r="R421" s="217">
        <f t="shared" si="13"/>
        <v>0</v>
      </c>
      <c r="S421" s="217"/>
      <c r="T421" s="219"/>
    </row>
    <row r="422" spans="1:20" s="222" customFormat="1">
      <c r="A422" s="125"/>
      <c r="B422" s="125"/>
      <c r="C422" s="125"/>
      <c r="D422" s="125"/>
      <c r="E422" s="125"/>
      <c r="F422" s="128"/>
      <c r="G422" s="217"/>
      <c r="H422" s="126"/>
      <c r="I422" s="128"/>
      <c r="J422" s="128"/>
      <c r="K422" s="128"/>
      <c r="L422" s="128"/>
      <c r="M422" s="128"/>
      <c r="N422" s="128"/>
      <c r="O422" s="128"/>
      <c r="P422" s="218">
        <f t="shared" si="12"/>
        <v>0</v>
      </c>
      <c r="Q422" s="217"/>
      <c r="R422" s="217">
        <f t="shared" si="13"/>
        <v>0</v>
      </c>
      <c r="S422" s="217"/>
      <c r="T422" s="219"/>
    </row>
    <row r="423" spans="1:20" s="222" customFormat="1">
      <c r="A423" s="125"/>
      <c r="B423" s="125"/>
      <c r="C423" s="125"/>
      <c r="D423" s="125"/>
      <c r="E423" s="125"/>
      <c r="F423" s="128"/>
      <c r="G423" s="217"/>
      <c r="H423" s="126"/>
      <c r="I423" s="128"/>
      <c r="J423" s="128"/>
      <c r="K423" s="128"/>
      <c r="L423" s="128"/>
      <c r="M423" s="128"/>
      <c r="N423" s="128"/>
      <c r="O423" s="128"/>
      <c r="P423" s="218">
        <f t="shared" si="12"/>
        <v>0</v>
      </c>
      <c r="Q423" s="217"/>
      <c r="R423" s="217">
        <f t="shared" si="13"/>
        <v>0</v>
      </c>
      <c r="S423" s="217"/>
      <c r="T423" s="219"/>
    </row>
    <row r="424" spans="1:20" s="222" customFormat="1">
      <c r="A424" s="125"/>
      <c r="B424" s="125"/>
      <c r="C424" s="125"/>
      <c r="D424" s="125"/>
      <c r="E424" s="125"/>
      <c r="F424" s="128"/>
      <c r="G424" s="217"/>
      <c r="H424" s="126"/>
      <c r="I424" s="128"/>
      <c r="J424" s="128"/>
      <c r="K424" s="128"/>
      <c r="L424" s="128"/>
      <c r="M424" s="128"/>
      <c r="N424" s="128"/>
      <c r="O424" s="128"/>
      <c r="P424" s="218">
        <f t="shared" si="12"/>
        <v>0</v>
      </c>
      <c r="Q424" s="217"/>
      <c r="R424" s="217">
        <f t="shared" si="13"/>
        <v>0</v>
      </c>
      <c r="S424" s="217"/>
      <c r="T424" s="219"/>
    </row>
    <row r="425" spans="1:20" s="222" customFormat="1">
      <c r="A425" s="125"/>
      <c r="B425" s="125"/>
      <c r="C425" s="125"/>
      <c r="D425" s="125"/>
      <c r="E425" s="125"/>
      <c r="F425" s="128"/>
      <c r="G425" s="217"/>
      <c r="H425" s="126"/>
      <c r="I425" s="128"/>
      <c r="J425" s="128"/>
      <c r="K425" s="128"/>
      <c r="L425" s="128"/>
      <c r="M425" s="128"/>
      <c r="N425" s="128"/>
      <c r="O425" s="128"/>
      <c r="P425" s="218">
        <f t="shared" si="12"/>
        <v>0</v>
      </c>
      <c r="Q425" s="217"/>
      <c r="R425" s="217">
        <f t="shared" si="13"/>
        <v>0</v>
      </c>
      <c r="S425" s="217"/>
      <c r="T425" s="219"/>
    </row>
    <row r="426" spans="1:20" s="222" customFormat="1">
      <c r="A426" s="125"/>
      <c r="B426" s="125"/>
      <c r="C426" s="125"/>
      <c r="D426" s="125"/>
      <c r="E426" s="125"/>
      <c r="F426" s="128"/>
      <c r="G426" s="217"/>
      <c r="H426" s="126"/>
      <c r="I426" s="128"/>
      <c r="J426" s="128"/>
      <c r="K426" s="128"/>
      <c r="L426" s="128"/>
      <c r="M426" s="128"/>
      <c r="N426" s="128"/>
      <c r="O426" s="128"/>
      <c r="P426" s="218">
        <f t="shared" si="12"/>
        <v>0</v>
      </c>
      <c r="Q426" s="217"/>
      <c r="R426" s="217">
        <f t="shared" si="13"/>
        <v>0</v>
      </c>
      <c r="S426" s="217"/>
      <c r="T426" s="219"/>
    </row>
    <row r="427" spans="1:20" s="222" customFormat="1">
      <c r="A427" s="125"/>
      <c r="B427" s="125"/>
      <c r="C427" s="125"/>
      <c r="D427" s="125"/>
      <c r="E427" s="125"/>
      <c r="F427" s="128"/>
      <c r="G427" s="217"/>
      <c r="H427" s="126"/>
      <c r="I427" s="128"/>
      <c r="J427" s="128"/>
      <c r="K427" s="128"/>
      <c r="L427" s="128"/>
      <c r="M427" s="128"/>
      <c r="N427" s="128"/>
      <c r="O427" s="128"/>
      <c r="P427" s="218">
        <f t="shared" si="12"/>
        <v>0</v>
      </c>
      <c r="Q427" s="217"/>
      <c r="R427" s="217">
        <f t="shared" si="13"/>
        <v>0</v>
      </c>
      <c r="S427" s="217"/>
      <c r="T427" s="219"/>
    </row>
    <row r="428" spans="1:20" s="222" customFormat="1">
      <c r="A428" s="125"/>
      <c r="B428" s="125"/>
      <c r="C428" s="125"/>
      <c r="D428" s="125"/>
      <c r="E428" s="125"/>
      <c r="F428" s="128"/>
      <c r="G428" s="217"/>
      <c r="H428" s="126"/>
      <c r="I428" s="128"/>
      <c r="J428" s="128"/>
      <c r="K428" s="128"/>
      <c r="L428" s="128"/>
      <c r="M428" s="128"/>
      <c r="N428" s="128"/>
      <c r="O428" s="128"/>
      <c r="P428" s="218">
        <f t="shared" si="12"/>
        <v>0</v>
      </c>
      <c r="Q428" s="217"/>
      <c r="R428" s="217">
        <f t="shared" si="13"/>
        <v>0</v>
      </c>
      <c r="S428" s="217"/>
      <c r="T428" s="219"/>
    </row>
    <row r="429" spans="1:20" s="222" customFormat="1">
      <c r="A429" s="125"/>
      <c r="B429" s="125"/>
      <c r="C429" s="125"/>
      <c r="D429" s="125"/>
      <c r="E429" s="125"/>
      <c r="F429" s="128"/>
      <c r="G429" s="217"/>
      <c r="H429" s="126"/>
      <c r="I429" s="128"/>
      <c r="J429" s="128"/>
      <c r="K429" s="128"/>
      <c r="L429" s="128"/>
      <c r="M429" s="128"/>
      <c r="N429" s="128"/>
      <c r="O429" s="128"/>
      <c r="P429" s="218">
        <f t="shared" si="12"/>
        <v>0</v>
      </c>
      <c r="Q429" s="217"/>
      <c r="R429" s="217">
        <f t="shared" si="13"/>
        <v>0</v>
      </c>
      <c r="S429" s="217"/>
      <c r="T429" s="219"/>
    </row>
    <row r="430" spans="1:20" s="222" customFormat="1">
      <c r="A430" s="125"/>
      <c r="B430" s="125"/>
      <c r="C430" s="125"/>
      <c r="D430" s="125"/>
      <c r="E430" s="125"/>
      <c r="F430" s="128"/>
      <c r="G430" s="217"/>
      <c r="H430" s="126"/>
      <c r="I430" s="128"/>
      <c r="J430" s="128"/>
      <c r="K430" s="128"/>
      <c r="L430" s="128"/>
      <c r="M430" s="128"/>
      <c r="N430" s="128"/>
      <c r="O430" s="128"/>
      <c r="P430" s="218">
        <f t="shared" si="12"/>
        <v>0</v>
      </c>
      <c r="Q430" s="217"/>
      <c r="R430" s="217">
        <f t="shared" si="13"/>
        <v>0</v>
      </c>
      <c r="S430" s="217"/>
      <c r="T430" s="219"/>
    </row>
    <row r="431" spans="1:20" s="222" customFormat="1">
      <c r="A431" s="125"/>
      <c r="B431" s="125"/>
      <c r="C431" s="125"/>
      <c r="D431" s="125"/>
      <c r="E431" s="125"/>
      <c r="F431" s="128"/>
      <c r="G431" s="217"/>
      <c r="H431" s="126"/>
      <c r="I431" s="128"/>
      <c r="J431" s="128"/>
      <c r="K431" s="128"/>
      <c r="L431" s="128"/>
      <c r="M431" s="128"/>
      <c r="N431" s="128"/>
      <c r="O431" s="128"/>
      <c r="P431" s="218">
        <f t="shared" si="12"/>
        <v>0</v>
      </c>
      <c r="Q431" s="217"/>
      <c r="R431" s="217">
        <f t="shared" si="13"/>
        <v>0</v>
      </c>
      <c r="S431" s="217"/>
      <c r="T431" s="219"/>
    </row>
    <row r="432" spans="1:20" s="222" customFormat="1">
      <c r="A432" s="125"/>
      <c r="B432" s="125"/>
      <c r="C432" s="125"/>
      <c r="D432" s="125"/>
      <c r="E432" s="125"/>
      <c r="F432" s="128"/>
      <c r="G432" s="217"/>
      <c r="H432" s="126"/>
      <c r="I432" s="128"/>
      <c r="J432" s="128"/>
      <c r="K432" s="128"/>
      <c r="L432" s="128"/>
      <c r="M432" s="128"/>
      <c r="N432" s="128"/>
      <c r="O432" s="128"/>
      <c r="P432" s="218">
        <f t="shared" si="12"/>
        <v>0</v>
      </c>
      <c r="Q432" s="217"/>
      <c r="R432" s="217">
        <f t="shared" si="13"/>
        <v>0</v>
      </c>
      <c r="S432" s="217"/>
      <c r="T432" s="219"/>
    </row>
    <row r="433" spans="1:20" s="222" customFormat="1">
      <c r="A433" s="125"/>
      <c r="B433" s="125"/>
      <c r="C433" s="125"/>
      <c r="D433" s="125"/>
      <c r="E433" s="125"/>
      <c r="F433" s="128"/>
      <c r="G433" s="217"/>
      <c r="H433" s="126"/>
      <c r="I433" s="128"/>
      <c r="J433" s="128"/>
      <c r="K433" s="128"/>
      <c r="L433" s="128"/>
      <c r="M433" s="128"/>
      <c r="N433" s="128"/>
      <c r="O433" s="128"/>
      <c r="P433" s="218">
        <f t="shared" si="12"/>
        <v>0</v>
      </c>
      <c r="Q433" s="217"/>
      <c r="R433" s="217">
        <f t="shared" si="13"/>
        <v>0</v>
      </c>
      <c r="S433" s="217"/>
      <c r="T433" s="219"/>
    </row>
    <row r="434" spans="1:20" s="222" customFormat="1">
      <c r="A434" s="125"/>
      <c r="B434" s="125"/>
      <c r="C434" s="125"/>
      <c r="D434" s="125"/>
      <c r="E434" s="125"/>
      <c r="F434" s="128"/>
      <c r="G434" s="217"/>
      <c r="H434" s="126"/>
      <c r="I434" s="128"/>
      <c r="J434" s="128"/>
      <c r="K434" s="128"/>
      <c r="L434" s="128"/>
      <c r="M434" s="128"/>
      <c r="N434" s="128"/>
      <c r="O434" s="128"/>
      <c r="P434" s="218">
        <f t="shared" si="12"/>
        <v>0</v>
      </c>
      <c r="Q434" s="217"/>
      <c r="R434" s="217">
        <f t="shared" si="13"/>
        <v>0</v>
      </c>
      <c r="S434" s="217"/>
      <c r="T434" s="219"/>
    </row>
    <row r="435" spans="1:20" s="222" customFormat="1">
      <c r="A435" s="125"/>
      <c r="B435" s="125"/>
      <c r="C435" s="125"/>
      <c r="D435" s="125"/>
      <c r="E435" s="125"/>
      <c r="F435" s="128"/>
      <c r="G435" s="217"/>
      <c r="H435" s="126"/>
      <c r="I435" s="128"/>
      <c r="J435" s="128"/>
      <c r="K435" s="128"/>
      <c r="L435" s="128"/>
      <c r="M435" s="128"/>
      <c r="N435" s="128"/>
      <c r="O435" s="128"/>
      <c r="P435" s="218">
        <f t="shared" si="12"/>
        <v>0</v>
      </c>
      <c r="Q435" s="217"/>
      <c r="R435" s="217">
        <f t="shared" si="13"/>
        <v>0</v>
      </c>
      <c r="S435" s="217"/>
      <c r="T435" s="219"/>
    </row>
    <row r="436" spans="1:20" s="222" customFormat="1">
      <c r="A436" s="125"/>
      <c r="B436" s="125"/>
      <c r="C436" s="125"/>
      <c r="D436" s="125"/>
      <c r="E436" s="125"/>
      <c r="F436" s="128"/>
      <c r="G436" s="217"/>
      <c r="H436" s="126"/>
      <c r="I436" s="128"/>
      <c r="J436" s="128"/>
      <c r="K436" s="128"/>
      <c r="L436" s="128"/>
      <c r="M436" s="128"/>
      <c r="N436" s="128"/>
      <c r="O436" s="128"/>
      <c r="P436" s="218">
        <f t="shared" si="12"/>
        <v>0</v>
      </c>
      <c r="Q436" s="217"/>
      <c r="R436" s="217">
        <f t="shared" si="13"/>
        <v>0</v>
      </c>
      <c r="S436" s="217"/>
      <c r="T436" s="219"/>
    </row>
    <row r="437" spans="1:20" s="222" customFormat="1">
      <c r="A437" s="125"/>
      <c r="B437" s="125"/>
      <c r="C437" s="125"/>
      <c r="D437" s="125"/>
      <c r="E437" s="125"/>
      <c r="F437" s="128"/>
      <c r="G437" s="217"/>
      <c r="H437" s="126"/>
      <c r="I437" s="128"/>
      <c r="J437" s="128"/>
      <c r="K437" s="128"/>
      <c r="L437" s="128"/>
      <c r="M437" s="128"/>
      <c r="N437" s="128"/>
      <c r="O437" s="128"/>
      <c r="P437" s="218">
        <f t="shared" si="12"/>
        <v>0</v>
      </c>
      <c r="Q437" s="217"/>
      <c r="R437" s="217">
        <f t="shared" si="13"/>
        <v>0</v>
      </c>
      <c r="S437" s="217"/>
      <c r="T437" s="219"/>
    </row>
    <row r="438" spans="1:20" s="222" customFormat="1">
      <c r="A438" s="125"/>
      <c r="B438" s="125"/>
      <c r="C438" s="125"/>
      <c r="D438" s="125"/>
      <c r="E438" s="125"/>
      <c r="F438" s="128"/>
      <c r="G438" s="217"/>
      <c r="H438" s="126"/>
      <c r="I438" s="128"/>
      <c r="J438" s="128"/>
      <c r="K438" s="128"/>
      <c r="L438" s="128"/>
      <c r="M438" s="128"/>
      <c r="N438" s="128"/>
      <c r="O438" s="128"/>
      <c r="P438" s="218">
        <f t="shared" si="12"/>
        <v>0</v>
      </c>
      <c r="Q438" s="217"/>
      <c r="R438" s="217">
        <f t="shared" si="13"/>
        <v>0</v>
      </c>
      <c r="S438" s="217"/>
      <c r="T438" s="219"/>
    </row>
    <row r="439" spans="1:20" s="222" customFormat="1">
      <c r="A439" s="125"/>
      <c r="B439" s="125"/>
      <c r="C439" s="125"/>
      <c r="D439" s="125"/>
      <c r="E439" s="125"/>
      <c r="F439" s="128"/>
      <c r="G439" s="217"/>
      <c r="H439" s="126"/>
      <c r="I439" s="128"/>
      <c r="J439" s="128"/>
      <c r="K439" s="128"/>
      <c r="L439" s="128"/>
      <c r="M439" s="128"/>
      <c r="N439" s="128"/>
      <c r="O439" s="128"/>
      <c r="P439" s="218">
        <f t="shared" si="12"/>
        <v>0</v>
      </c>
      <c r="Q439" s="217"/>
      <c r="R439" s="217">
        <f t="shared" si="13"/>
        <v>0</v>
      </c>
      <c r="S439" s="217"/>
      <c r="T439" s="219"/>
    </row>
    <row r="440" spans="1:20" s="222" customFormat="1">
      <c r="A440" s="125"/>
      <c r="B440" s="125"/>
      <c r="C440" s="125"/>
      <c r="D440" s="125"/>
      <c r="E440" s="125"/>
      <c r="F440" s="128"/>
      <c r="G440" s="217"/>
      <c r="H440" s="126"/>
      <c r="I440" s="128"/>
      <c r="J440" s="128"/>
      <c r="K440" s="128"/>
      <c r="L440" s="128"/>
      <c r="M440" s="128"/>
      <c r="N440" s="128"/>
      <c r="O440" s="128"/>
      <c r="P440" s="218">
        <f t="shared" si="12"/>
        <v>0</v>
      </c>
      <c r="Q440" s="217"/>
      <c r="R440" s="217">
        <f t="shared" si="13"/>
        <v>0</v>
      </c>
      <c r="S440" s="217"/>
      <c r="T440" s="219"/>
    </row>
    <row r="441" spans="1:20" s="222" customFormat="1">
      <c r="A441" s="125"/>
      <c r="B441" s="125"/>
      <c r="C441" s="125"/>
      <c r="D441" s="125"/>
      <c r="E441" s="125"/>
      <c r="F441" s="128"/>
      <c r="G441" s="217"/>
      <c r="H441" s="126"/>
      <c r="I441" s="128"/>
      <c r="J441" s="128"/>
      <c r="K441" s="128"/>
      <c r="L441" s="128"/>
      <c r="M441" s="128"/>
      <c r="N441" s="128"/>
      <c r="O441" s="128"/>
      <c r="P441" s="218">
        <f t="shared" si="12"/>
        <v>0</v>
      </c>
      <c r="Q441" s="217"/>
      <c r="R441" s="217">
        <f t="shared" si="13"/>
        <v>0</v>
      </c>
      <c r="S441" s="217"/>
      <c r="T441" s="219"/>
    </row>
    <row r="442" spans="1:20" s="222" customFormat="1">
      <c r="A442" s="125"/>
      <c r="B442" s="125"/>
      <c r="C442" s="125"/>
      <c r="D442" s="125"/>
      <c r="E442" s="125"/>
      <c r="F442" s="128"/>
      <c r="G442" s="217"/>
      <c r="H442" s="126"/>
      <c r="I442" s="128"/>
      <c r="J442" s="128"/>
      <c r="K442" s="128"/>
      <c r="L442" s="128"/>
      <c r="M442" s="128"/>
      <c r="N442" s="128"/>
      <c r="O442" s="128"/>
      <c r="P442" s="218">
        <f t="shared" si="12"/>
        <v>0</v>
      </c>
      <c r="Q442" s="217"/>
      <c r="R442" s="217">
        <f t="shared" si="13"/>
        <v>0</v>
      </c>
      <c r="S442" s="217"/>
      <c r="T442" s="219"/>
    </row>
    <row r="443" spans="1:20" s="222" customFormat="1">
      <c r="A443" s="125"/>
      <c r="B443" s="125"/>
      <c r="C443" s="125"/>
      <c r="D443" s="125"/>
      <c r="E443" s="125"/>
      <c r="F443" s="128"/>
      <c r="G443" s="217"/>
      <c r="H443" s="126"/>
      <c r="I443" s="128"/>
      <c r="J443" s="128"/>
      <c r="K443" s="128"/>
      <c r="L443" s="128"/>
      <c r="M443" s="128"/>
      <c r="N443" s="128"/>
      <c r="O443" s="128"/>
      <c r="P443" s="218">
        <f t="shared" si="12"/>
        <v>0</v>
      </c>
      <c r="Q443" s="217"/>
      <c r="R443" s="217">
        <f t="shared" si="13"/>
        <v>0</v>
      </c>
      <c r="S443" s="217"/>
      <c r="T443" s="219"/>
    </row>
    <row r="444" spans="1:20" s="222" customFormat="1">
      <c r="A444" s="125"/>
      <c r="B444" s="125"/>
      <c r="C444" s="125"/>
      <c r="D444" s="125"/>
      <c r="E444" s="125"/>
      <c r="F444" s="128"/>
      <c r="G444" s="217"/>
      <c r="H444" s="126"/>
      <c r="I444" s="128"/>
      <c r="J444" s="128"/>
      <c r="K444" s="128"/>
      <c r="L444" s="128"/>
      <c r="M444" s="128"/>
      <c r="N444" s="128"/>
      <c r="O444" s="128"/>
      <c r="P444" s="218">
        <f t="shared" si="12"/>
        <v>0</v>
      </c>
      <c r="Q444" s="217"/>
      <c r="R444" s="217">
        <f t="shared" si="13"/>
        <v>0</v>
      </c>
      <c r="S444" s="217"/>
      <c r="T444" s="219"/>
    </row>
    <row r="445" spans="1:20" s="222" customFormat="1">
      <c r="A445" s="125"/>
      <c r="B445" s="125"/>
      <c r="C445" s="125"/>
      <c r="D445" s="125"/>
      <c r="E445" s="125"/>
      <c r="F445" s="128"/>
      <c r="G445" s="217"/>
      <c r="H445" s="126"/>
      <c r="I445" s="128"/>
      <c r="J445" s="128"/>
      <c r="K445" s="128"/>
      <c r="L445" s="128"/>
      <c r="M445" s="128"/>
      <c r="N445" s="128"/>
      <c r="O445" s="128"/>
      <c r="P445" s="218">
        <f t="shared" si="12"/>
        <v>0</v>
      </c>
      <c r="Q445" s="217"/>
      <c r="R445" s="217">
        <f t="shared" si="13"/>
        <v>0</v>
      </c>
      <c r="S445" s="217"/>
      <c r="T445" s="219"/>
    </row>
    <row r="446" spans="1:20" s="222" customFormat="1">
      <c r="A446" s="125"/>
      <c r="B446" s="125"/>
      <c r="C446" s="125"/>
      <c r="D446" s="125"/>
      <c r="E446" s="125"/>
      <c r="F446" s="128"/>
      <c r="G446" s="217"/>
      <c r="H446" s="126"/>
      <c r="I446" s="128"/>
      <c r="J446" s="128"/>
      <c r="K446" s="128"/>
      <c r="L446" s="128"/>
      <c r="M446" s="128"/>
      <c r="N446" s="128"/>
      <c r="O446" s="128"/>
      <c r="P446" s="218">
        <f t="shared" si="12"/>
        <v>0</v>
      </c>
      <c r="Q446" s="217"/>
      <c r="R446" s="217">
        <f t="shared" si="13"/>
        <v>0</v>
      </c>
      <c r="S446" s="217"/>
      <c r="T446" s="219"/>
    </row>
    <row r="447" spans="1:20" s="222" customFormat="1">
      <c r="A447" s="125"/>
      <c r="B447" s="125"/>
      <c r="C447" s="125"/>
      <c r="D447" s="125"/>
      <c r="E447" s="125"/>
      <c r="F447" s="128"/>
      <c r="G447" s="217"/>
      <c r="H447" s="126"/>
      <c r="I447" s="128"/>
      <c r="J447" s="128"/>
      <c r="K447" s="128"/>
      <c r="L447" s="128"/>
      <c r="M447" s="128"/>
      <c r="N447" s="128"/>
      <c r="O447" s="128"/>
      <c r="P447" s="218">
        <f t="shared" si="12"/>
        <v>0</v>
      </c>
      <c r="Q447" s="217"/>
      <c r="R447" s="217">
        <f t="shared" si="13"/>
        <v>0</v>
      </c>
      <c r="S447" s="217"/>
      <c r="T447" s="219"/>
    </row>
    <row r="448" spans="1:20" s="222" customFormat="1">
      <c r="A448" s="125"/>
      <c r="B448" s="125"/>
      <c r="C448" s="125"/>
      <c r="D448" s="125"/>
      <c r="E448" s="125"/>
      <c r="F448" s="128"/>
      <c r="G448" s="217"/>
      <c r="H448" s="126"/>
      <c r="I448" s="128"/>
      <c r="J448" s="128"/>
      <c r="K448" s="128"/>
      <c r="L448" s="128"/>
      <c r="M448" s="128"/>
      <c r="N448" s="128"/>
      <c r="O448" s="128"/>
      <c r="P448" s="218">
        <f t="shared" si="12"/>
        <v>0</v>
      </c>
      <c r="Q448" s="217"/>
      <c r="R448" s="217">
        <f t="shared" si="13"/>
        <v>0</v>
      </c>
      <c r="S448" s="217"/>
      <c r="T448" s="219"/>
    </row>
    <row r="449" spans="1:20" s="222" customFormat="1">
      <c r="A449" s="125"/>
      <c r="B449" s="125"/>
      <c r="C449" s="125"/>
      <c r="D449" s="125"/>
      <c r="E449" s="125"/>
      <c r="F449" s="128"/>
      <c r="G449" s="217"/>
      <c r="H449" s="126"/>
      <c r="I449" s="128"/>
      <c r="J449" s="128"/>
      <c r="K449" s="128"/>
      <c r="L449" s="128"/>
      <c r="M449" s="128"/>
      <c r="N449" s="128"/>
      <c r="O449" s="128"/>
      <c r="P449" s="218">
        <f t="shared" si="12"/>
        <v>0</v>
      </c>
      <c r="Q449" s="217"/>
      <c r="R449" s="217">
        <f t="shared" si="13"/>
        <v>0</v>
      </c>
      <c r="S449" s="217"/>
      <c r="T449" s="219"/>
    </row>
    <row r="450" spans="1:20" s="222" customFormat="1">
      <c r="A450" s="125"/>
      <c r="B450" s="125"/>
      <c r="C450" s="125"/>
      <c r="D450" s="125"/>
      <c r="E450" s="125"/>
      <c r="F450" s="128"/>
      <c r="G450" s="217"/>
      <c r="H450" s="126"/>
      <c r="I450" s="128"/>
      <c r="J450" s="128"/>
      <c r="K450" s="128"/>
      <c r="L450" s="128"/>
      <c r="M450" s="128"/>
      <c r="N450" s="128"/>
      <c r="O450" s="128"/>
      <c r="P450" s="218">
        <f t="shared" si="12"/>
        <v>0</v>
      </c>
      <c r="Q450" s="217"/>
      <c r="R450" s="217">
        <f t="shared" si="13"/>
        <v>0</v>
      </c>
      <c r="S450" s="217"/>
      <c r="T450" s="219"/>
    </row>
    <row r="451" spans="1:20" s="222" customFormat="1">
      <c r="A451" s="125"/>
      <c r="B451" s="125"/>
      <c r="C451" s="125"/>
      <c r="D451" s="125"/>
      <c r="E451" s="125"/>
      <c r="F451" s="128"/>
      <c r="G451" s="217"/>
      <c r="H451" s="126"/>
      <c r="I451" s="128"/>
      <c r="J451" s="128"/>
      <c r="K451" s="128"/>
      <c r="L451" s="128"/>
      <c r="M451" s="128"/>
      <c r="N451" s="128"/>
      <c r="O451" s="128"/>
      <c r="P451" s="218">
        <f t="shared" si="12"/>
        <v>0</v>
      </c>
      <c r="Q451" s="217"/>
      <c r="R451" s="217">
        <f t="shared" si="13"/>
        <v>0</v>
      </c>
      <c r="S451" s="217"/>
      <c r="T451" s="219"/>
    </row>
    <row r="452" spans="1:20" s="222" customFormat="1">
      <c r="A452" s="125"/>
      <c r="B452" s="125"/>
      <c r="C452" s="125"/>
      <c r="D452" s="125"/>
      <c r="E452" s="125"/>
      <c r="F452" s="128"/>
      <c r="G452" s="217"/>
      <c r="H452" s="126"/>
      <c r="I452" s="128"/>
      <c r="J452" s="128"/>
      <c r="K452" s="128"/>
      <c r="L452" s="128"/>
      <c r="M452" s="128"/>
      <c r="N452" s="128"/>
      <c r="O452" s="128"/>
      <c r="P452" s="218">
        <f t="shared" si="12"/>
        <v>0</v>
      </c>
      <c r="Q452" s="217"/>
      <c r="R452" s="217">
        <f t="shared" si="13"/>
        <v>0</v>
      </c>
      <c r="S452" s="217"/>
      <c r="T452" s="219"/>
    </row>
    <row r="453" spans="1:20" s="222" customFormat="1">
      <c r="A453" s="125"/>
      <c r="B453" s="125"/>
      <c r="C453" s="125"/>
      <c r="D453" s="125"/>
      <c r="E453" s="125"/>
      <c r="F453" s="128"/>
      <c r="G453" s="217"/>
      <c r="H453" s="126"/>
      <c r="I453" s="128"/>
      <c r="J453" s="128"/>
      <c r="K453" s="128"/>
      <c r="L453" s="128"/>
      <c r="M453" s="128"/>
      <c r="N453" s="128"/>
      <c r="O453" s="128"/>
      <c r="P453" s="218">
        <f t="shared" si="12"/>
        <v>0</v>
      </c>
      <c r="Q453" s="217"/>
      <c r="R453" s="217">
        <f t="shared" si="13"/>
        <v>0</v>
      </c>
      <c r="S453" s="217"/>
      <c r="T453" s="219"/>
    </row>
    <row r="454" spans="1:20" s="222" customFormat="1">
      <c r="A454" s="125"/>
      <c r="B454" s="125"/>
      <c r="C454" s="125"/>
      <c r="D454" s="125"/>
      <c r="E454" s="125"/>
      <c r="F454" s="128"/>
      <c r="G454" s="217"/>
      <c r="H454" s="126"/>
      <c r="I454" s="128"/>
      <c r="J454" s="128"/>
      <c r="K454" s="128"/>
      <c r="L454" s="128"/>
      <c r="M454" s="128"/>
      <c r="N454" s="128"/>
      <c r="O454" s="128"/>
      <c r="P454" s="218">
        <f t="shared" si="12"/>
        <v>0</v>
      </c>
      <c r="Q454" s="217"/>
      <c r="R454" s="217">
        <f t="shared" si="13"/>
        <v>0</v>
      </c>
      <c r="S454" s="217"/>
      <c r="T454" s="219"/>
    </row>
    <row r="455" spans="1:20" s="222" customFormat="1">
      <c r="A455" s="125"/>
      <c r="B455" s="125"/>
      <c r="C455" s="125"/>
      <c r="D455" s="125"/>
      <c r="E455" s="125"/>
      <c r="F455" s="128"/>
      <c r="G455" s="217"/>
      <c r="H455" s="126"/>
      <c r="I455" s="128"/>
      <c r="J455" s="128"/>
      <c r="K455" s="128"/>
      <c r="L455" s="128"/>
      <c r="M455" s="128"/>
      <c r="N455" s="128"/>
      <c r="O455" s="128"/>
      <c r="P455" s="218">
        <f t="shared" si="12"/>
        <v>0</v>
      </c>
      <c r="Q455" s="217"/>
      <c r="R455" s="217">
        <f t="shared" si="13"/>
        <v>0</v>
      </c>
      <c r="S455" s="217"/>
      <c r="T455" s="219"/>
    </row>
    <row r="456" spans="1:20" s="222" customFormat="1">
      <c r="A456" s="125"/>
      <c r="B456" s="125"/>
      <c r="C456" s="125"/>
      <c r="D456" s="125"/>
      <c r="E456" s="125"/>
      <c r="F456" s="128"/>
      <c r="G456" s="217"/>
      <c r="H456" s="126"/>
      <c r="I456" s="128"/>
      <c r="J456" s="128"/>
      <c r="K456" s="128"/>
      <c r="L456" s="128"/>
      <c r="M456" s="128"/>
      <c r="N456" s="128"/>
      <c r="O456" s="128"/>
      <c r="P456" s="218">
        <f t="shared" si="12"/>
        <v>0</v>
      </c>
      <c r="Q456" s="217"/>
      <c r="R456" s="217">
        <f t="shared" si="13"/>
        <v>0</v>
      </c>
      <c r="S456" s="217"/>
      <c r="T456" s="219"/>
    </row>
    <row r="457" spans="1:20" s="222" customFormat="1">
      <c r="A457" s="125"/>
      <c r="B457" s="125"/>
      <c r="C457" s="125"/>
      <c r="D457" s="125"/>
      <c r="E457" s="125"/>
      <c r="F457" s="128"/>
      <c r="G457" s="217"/>
      <c r="H457" s="126"/>
      <c r="I457" s="128"/>
      <c r="J457" s="128"/>
      <c r="K457" s="128"/>
      <c r="L457" s="128"/>
      <c r="M457" s="128"/>
      <c r="N457" s="128"/>
      <c r="O457" s="128"/>
      <c r="P457" s="218">
        <f t="shared" si="12"/>
        <v>0</v>
      </c>
      <c r="Q457" s="217"/>
      <c r="R457" s="217">
        <f t="shared" si="13"/>
        <v>0</v>
      </c>
      <c r="S457" s="217"/>
      <c r="T457" s="219"/>
    </row>
    <row r="458" spans="1:20" s="222" customFormat="1">
      <c r="A458" s="125"/>
      <c r="B458" s="125"/>
      <c r="C458" s="125"/>
      <c r="D458" s="125"/>
      <c r="E458" s="125"/>
      <c r="F458" s="128"/>
      <c r="G458" s="217"/>
      <c r="H458" s="126"/>
      <c r="I458" s="128"/>
      <c r="J458" s="128"/>
      <c r="K458" s="128"/>
      <c r="L458" s="128"/>
      <c r="M458" s="128"/>
      <c r="N458" s="128"/>
      <c r="O458" s="128"/>
      <c r="P458" s="218">
        <f t="shared" si="12"/>
        <v>0</v>
      </c>
      <c r="Q458" s="217"/>
      <c r="R458" s="217">
        <f t="shared" si="13"/>
        <v>0</v>
      </c>
      <c r="S458" s="217"/>
      <c r="T458" s="219"/>
    </row>
    <row r="459" spans="1:20" s="222" customFormat="1">
      <c r="A459" s="125"/>
      <c r="B459" s="125"/>
      <c r="C459" s="125"/>
      <c r="D459" s="125"/>
      <c r="E459" s="125"/>
      <c r="F459" s="128"/>
      <c r="G459" s="217"/>
      <c r="H459" s="126"/>
      <c r="I459" s="128"/>
      <c r="J459" s="128"/>
      <c r="K459" s="128"/>
      <c r="L459" s="128"/>
      <c r="M459" s="128"/>
      <c r="N459" s="128"/>
      <c r="O459" s="128"/>
      <c r="P459" s="218">
        <f t="shared" si="12"/>
        <v>0</v>
      </c>
      <c r="Q459" s="217"/>
      <c r="R459" s="217">
        <f t="shared" si="13"/>
        <v>0</v>
      </c>
      <c r="S459" s="217"/>
      <c r="T459" s="219"/>
    </row>
    <row r="460" spans="1:20" s="222" customFormat="1">
      <c r="A460" s="125"/>
      <c r="B460" s="125"/>
      <c r="C460" s="125"/>
      <c r="D460" s="125"/>
      <c r="E460" s="125"/>
      <c r="F460" s="128"/>
      <c r="G460" s="217"/>
      <c r="H460" s="126"/>
      <c r="I460" s="128"/>
      <c r="J460" s="128"/>
      <c r="K460" s="128"/>
      <c r="L460" s="128"/>
      <c r="M460" s="128"/>
      <c r="N460" s="128"/>
      <c r="O460" s="128"/>
      <c r="P460" s="218">
        <f t="shared" si="12"/>
        <v>0</v>
      </c>
      <c r="Q460" s="217"/>
      <c r="R460" s="217">
        <f t="shared" si="13"/>
        <v>0</v>
      </c>
      <c r="S460" s="217"/>
      <c r="T460" s="219"/>
    </row>
    <row r="461" spans="1:20" s="222" customFormat="1">
      <c r="A461" s="125"/>
      <c r="B461" s="125"/>
      <c r="C461" s="125"/>
      <c r="D461" s="125"/>
      <c r="E461" s="125"/>
      <c r="F461" s="128"/>
      <c r="G461" s="217"/>
      <c r="H461" s="126"/>
      <c r="I461" s="128"/>
      <c r="J461" s="128"/>
      <c r="K461" s="128"/>
      <c r="L461" s="128"/>
      <c r="M461" s="128"/>
      <c r="N461" s="128"/>
      <c r="O461" s="128"/>
      <c r="P461" s="218">
        <f t="shared" si="12"/>
        <v>0</v>
      </c>
      <c r="Q461" s="217"/>
      <c r="R461" s="217">
        <f t="shared" si="13"/>
        <v>0</v>
      </c>
      <c r="S461" s="217"/>
      <c r="T461" s="219"/>
    </row>
    <row r="462" spans="1:20" s="222" customFormat="1">
      <c r="A462" s="125"/>
      <c r="B462" s="125"/>
      <c r="C462" s="125"/>
      <c r="D462" s="125"/>
      <c r="E462" s="125"/>
      <c r="F462" s="128"/>
      <c r="G462" s="217"/>
      <c r="H462" s="126"/>
      <c r="I462" s="128"/>
      <c r="J462" s="128"/>
      <c r="K462" s="128"/>
      <c r="L462" s="128"/>
      <c r="M462" s="128"/>
      <c r="N462" s="128"/>
      <c r="O462" s="128"/>
      <c r="P462" s="218">
        <f t="shared" ref="P462:P525" si="14">SUM($I462:$O462)</f>
        <v>0</v>
      </c>
      <c r="Q462" s="217"/>
      <c r="R462" s="217">
        <f t="shared" ref="R462:R525" si="15">P462-Q462</f>
        <v>0</v>
      </c>
      <c r="S462" s="217"/>
      <c r="T462" s="219"/>
    </row>
    <row r="463" spans="1:20" s="222" customFormat="1">
      <c r="A463" s="125"/>
      <c r="B463" s="125"/>
      <c r="C463" s="125"/>
      <c r="D463" s="125"/>
      <c r="E463" s="125"/>
      <c r="F463" s="128"/>
      <c r="G463" s="217"/>
      <c r="H463" s="126"/>
      <c r="I463" s="128"/>
      <c r="J463" s="128"/>
      <c r="K463" s="128"/>
      <c r="L463" s="128"/>
      <c r="M463" s="128"/>
      <c r="N463" s="128"/>
      <c r="O463" s="128"/>
      <c r="P463" s="218">
        <f t="shared" si="14"/>
        <v>0</v>
      </c>
      <c r="Q463" s="217"/>
      <c r="R463" s="217">
        <f t="shared" si="15"/>
        <v>0</v>
      </c>
      <c r="S463" s="217"/>
      <c r="T463" s="219"/>
    </row>
    <row r="464" spans="1:20" s="222" customFormat="1">
      <c r="A464" s="125"/>
      <c r="B464" s="125"/>
      <c r="C464" s="125"/>
      <c r="D464" s="125"/>
      <c r="E464" s="125"/>
      <c r="F464" s="128"/>
      <c r="G464" s="217"/>
      <c r="H464" s="126"/>
      <c r="I464" s="128"/>
      <c r="J464" s="128"/>
      <c r="K464" s="128"/>
      <c r="L464" s="128"/>
      <c r="M464" s="128"/>
      <c r="N464" s="128"/>
      <c r="O464" s="128"/>
      <c r="P464" s="218">
        <f t="shared" si="14"/>
        <v>0</v>
      </c>
      <c r="Q464" s="217"/>
      <c r="R464" s="217">
        <f t="shared" si="15"/>
        <v>0</v>
      </c>
      <c r="S464" s="217"/>
      <c r="T464" s="219"/>
    </row>
    <row r="465" spans="1:20" s="222" customFormat="1">
      <c r="A465" s="125"/>
      <c r="B465" s="125"/>
      <c r="C465" s="125"/>
      <c r="D465" s="125"/>
      <c r="E465" s="125"/>
      <c r="F465" s="128"/>
      <c r="G465" s="217"/>
      <c r="H465" s="126"/>
      <c r="I465" s="128"/>
      <c r="J465" s="128"/>
      <c r="K465" s="128"/>
      <c r="L465" s="128"/>
      <c r="M465" s="128"/>
      <c r="N465" s="128"/>
      <c r="O465" s="128"/>
      <c r="P465" s="218">
        <f t="shared" si="14"/>
        <v>0</v>
      </c>
      <c r="Q465" s="217"/>
      <c r="R465" s="217">
        <f t="shared" si="15"/>
        <v>0</v>
      </c>
      <c r="S465" s="217"/>
      <c r="T465" s="219"/>
    </row>
    <row r="466" spans="1:20" s="222" customFormat="1">
      <c r="A466" s="125"/>
      <c r="B466" s="125"/>
      <c r="C466" s="125"/>
      <c r="D466" s="125"/>
      <c r="E466" s="125"/>
      <c r="F466" s="128"/>
      <c r="G466" s="217"/>
      <c r="H466" s="126"/>
      <c r="I466" s="128"/>
      <c r="J466" s="128"/>
      <c r="K466" s="128"/>
      <c r="L466" s="128"/>
      <c r="M466" s="128"/>
      <c r="N466" s="128"/>
      <c r="O466" s="128"/>
      <c r="P466" s="218">
        <f t="shared" si="14"/>
        <v>0</v>
      </c>
      <c r="Q466" s="217"/>
      <c r="R466" s="217">
        <f t="shared" si="15"/>
        <v>0</v>
      </c>
      <c r="S466" s="217"/>
      <c r="T466" s="219"/>
    </row>
    <row r="467" spans="1:20" s="222" customFormat="1">
      <c r="A467" s="125"/>
      <c r="B467" s="125"/>
      <c r="C467" s="125"/>
      <c r="D467" s="125"/>
      <c r="E467" s="125"/>
      <c r="F467" s="128"/>
      <c r="G467" s="217"/>
      <c r="H467" s="126"/>
      <c r="I467" s="128"/>
      <c r="J467" s="128"/>
      <c r="K467" s="128"/>
      <c r="L467" s="128"/>
      <c r="M467" s="128"/>
      <c r="N467" s="128"/>
      <c r="O467" s="128"/>
      <c r="P467" s="218">
        <f t="shared" si="14"/>
        <v>0</v>
      </c>
      <c r="Q467" s="217"/>
      <c r="R467" s="217">
        <f t="shared" si="15"/>
        <v>0</v>
      </c>
      <c r="S467" s="217"/>
      <c r="T467" s="219"/>
    </row>
    <row r="468" spans="1:20" s="222" customFormat="1">
      <c r="A468" s="125"/>
      <c r="B468" s="125"/>
      <c r="C468" s="125"/>
      <c r="D468" s="125"/>
      <c r="E468" s="125"/>
      <c r="F468" s="128"/>
      <c r="G468" s="217"/>
      <c r="H468" s="126"/>
      <c r="I468" s="128"/>
      <c r="J468" s="128"/>
      <c r="K468" s="128"/>
      <c r="L468" s="128"/>
      <c r="M468" s="128"/>
      <c r="N468" s="128"/>
      <c r="O468" s="128"/>
      <c r="P468" s="218">
        <f t="shared" si="14"/>
        <v>0</v>
      </c>
      <c r="Q468" s="217"/>
      <c r="R468" s="217">
        <f t="shared" si="15"/>
        <v>0</v>
      </c>
      <c r="S468" s="217"/>
      <c r="T468" s="219"/>
    </row>
    <row r="469" spans="1:20" s="222" customFormat="1">
      <c r="A469" s="125"/>
      <c r="B469" s="125"/>
      <c r="C469" s="125"/>
      <c r="D469" s="125"/>
      <c r="E469" s="125"/>
      <c r="F469" s="128"/>
      <c r="G469" s="217"/>
      <c r="H469" s="126"/>
      <c r="I469" s="128"/>
      <c r="J469" s="128"/>
      <c r="K469" s="128"/>
      <c r="L469" s="128"/>
      <c r="M469" s="128"/>
      <c r="N469" s="128"/>
      <c r="O469" s="128"/>
      <c r="P469" s="218">
        <f t="shared" si="14"/>
        <v>0</v>
      </c>
      <c r="Q469" s="217"/>
      <c r="R469" s="217">
        <f t="shared" si="15"/>
        <v>0</v>
      </c>
      <c r="S469" s="217"/>
      <c r="T469" s="219"/>
    </row>
    <row r="470" spans="1:20" s="222" customFormat="1">
      <c r="A470" s="125"/>
      <c r="B470" s="125"/>
      <c r="C470" s="125"/>
      <c r="D470" s="125"/>
      <c r="E470" s="125"/>
      <c r="F470" s="128"/>
      <c r="G470" s="217"/>
      <c r="H470" s="126"/>
      <c r="I470" s="128"/>
      <c r="J470" s="128"/>
      <c r="K470" s="128"/>
      <c r="L470" s="128"/>
      <c r="M470" s="128"/>
      <c r="N470" s="128"/>
      <c r="O470" s="128"/>
      <c r="P470" s="218">
        <f t="shared" si="14"/>
        <v>0</v>
      </c>
      <c r="Q470" s="217"/>
      <c r="R470" s="217">
        <f t="shared" si="15"/>
        <v>0</v>
      </c>
      <c r="S470" s="217"/>
      <c r="T470" s="219"/>
    </row>
    <row r="471" spans="1:20" s="222" customFormat="1">
      <c r="A471" s="125"/>
      <c r="B471" s="125"/>
      <c r="C471" s="125"/>
      <c r="D471" s="125"/>
      <c r="E471" s="125"/>
      <c r="F471" s="128"/>
      <c r="G471" s="217"/>
      <c r="H471" s="126"/>
      <c r="I471" s="128"/>
      <c r="J471" s="128"/>
      <c r="K471" s="128"/>
      <c r="L471" s="128"/>
      <c r="M471" s="128"/>
      <c r="N471" s="128"/>
      <c r="O471" s="128"/>
      <c r="P471" s="218">
        <f t="shared" si="14"/>
        <v>0</v>
      </c>
      <c r="Q471" s="217"/>
      <c r="R471" s="217">
        <f t="shared" si="15"/>
        <v>0</v>
      </c>
      <c r="S471" s="217"/>
      <c r="T471" s="219"/>
    </row>
    <row r="472" spans="1:20" s="222" customFormat="1">
      <c r="A472" s="125"/>
      <c r="B472" s="125"/>
      <c r="C472" s="125"/>
      <c r="D472" s="125"/>
      <c r="E472" s="125"/>
      <c r="F472" s="128"/>
      <c r="G472" s="217"/>
      <c r="H472" s="126"/>
      <c r="I472" s="128"/>
      <c r="J472" s="128"/>
      <c r="K472" s="128"/>
      <c r="L472" s="128"/>
      <c r="M472" s="128"/>
      <c r="N472" s="128"/>
      <c r="O472" s="128"/>
      <c r="P472" s="218">
        <f t="shared" si="14"/>
        <v>0</v>
      </c>
      <c r="Q472" s="217"/>
      <c r="R472" s="217">
        <f t="shared" si="15"/>
        <v>0</v>
      </c>
      <c r="S472" s="217"/>
      <c r="T472" s="219"/>
    </row>
    <row r="473" spans="1:20" s="222" customFormat="1">
      <c r="A473" s="125"/>
      <c r="B473" s="125"/>
      <c r="C473" s="125"/>
      <c r="D473" s="125"/>
      <c r="E473" s="125"/>
      <c r="F473" s="128"/>
      <c r="G473" s="217"/>
      <c r="H473" s="126"/>
      <c r="I473" s="128"/>
      <c r="J473" s="128"/>
      <c r="K473" s="128"/>
      <c r="L473" s="128"/>
      <c r="M473" s="128"/>
      <c r="N473" s="128"/>
      <c r="O473" s="128"/>
      <c r="P473" s="218">
        <f t="shared" si="14"/>
        <v>0</v>
      </c>
      <c r="Q473" s="217"/>
      <c r="R473" s="217">
        <f t="shared" si="15"/>
        <v>0</v>
      </c>
      <c r="S473" s="217"/>
      <c r="T473" s="219"/>
    </row>
    <row r="474" spans="1:20" s="222" customFormat="1">
      <c r="A474" s="125"/>
      <c r="B474" s="125"/>
      <c r="C474" s="125"/>
      <c r="D474" s="125"/>
      <c r="E474" s="125"/>
      <c r="F474" s="128"/>
      <c r="G474" s="217"/>
      <c r="H474" s="126"/>
      <c r="I474" s="128"/>
      <c r="J474" s="128"/>
      <c r="K474" s="128"/>
      <c r="L474" s="128"/>
      <c r="M474" s="128"/>
      <c r="N474" s="128"/>
      <c r="O474" s="128"/>
      <c r="P474" s="218">
        <f t="shared" si="14"/>
        <v>0</v>
      </c>
      <c r="Q474" s="217"/>
      <c r="R474" s="217">
        <f t="shared" si="15"/>
        <v>0</v>
      </c>
      <c r="S474" s="217"/>
      <c r="T474" s="219"/>
    </row>
    <row r="475" spans="1:20" s="222" customFormat="1">
      <c r="A475" s="125"/>
      <c r="B475" s="125"/>
      <c r="C475" s="125"/>
      <c r="D475" s="125"/>
      <c r="E475" s="125"/>
      <c r="F475" s="128"/>
      <c r="G475" s="217"/>
      <c r="H475" s="126"/>
      <c r="I475" s="128"/>
      <c r="J475" s="128"/>
      <c r="K475" s="128"/>
      <c r="L475" s="128"/>
      <c r="M475" s="128"/>
      <c r="N475" s="128"/>
      <c r="O475" s="128"/>
      <c r="P475" s="218">
        <f t="shared" si="14"/>
        <v>0</v>
      </c>
      <c r="Q475" s="217"/>
      <c r="R475" s="217">
        <f t="shared" si="15"/>
        <v>0</v>
      </c>
      <c r="S475" s="217"/>
      <c r="T475" s="219"/>
    </row>
    <row r="476" spans="1:20" s="222" customFormat="1">
      <c r="A476" s="125"/>
      <c r="B476" s="125"/>
      <c r="C476" s="125"/>
      <c r="D476" s="125"/>
      <c r="E476" s="125"/>
      <c r="F476" s="128"/>
      <c r="G476" s="217"/>
      <c r="H476" s="126"/>
      <c r="I476" s="128"/>
      <c r="J476" s="128"/>
      <c r="K476" s="128"/>
      <c r="L476" s="128"/>
      <c r="M476" s="128"/>
      <c r="N476" s="128"/>
      <c r="O476" s="128"/>
      <c r="P476" s="218">
        <f t="shared" si="14"/>
        <v>0</v>
      </c>
      <c r="Q476" s="217"/>
      <c r="R476" s="217">
        <f t="shared" si="15"/>
        <v>0</v>
      </c>
      <c r="S476" s="217"/>
      <c r="T476" s="219"/>
    </row>
    <row r="477" spans="1:20" s="222" customFormat="1">
      <c r="A477" s="125"/>
      <c r="B477" s="125"/>
      <c r="C477" s="125"/>
      <c r="D477" s="125"/>
      <c r="E477" s="125"/>
      <c r="F477" s="128"/>
      <c r="G477" s="217"/>
      <c r="H477" s="126"/>
      <c r="I477" s="128"/>
      <c r="J477" s="128"/>
      <c r="K477" s="128"/>
      <c r="L477" s="128"/>
      <c r="M477" s="128"/>
      <c r="N477" s="128"/>
      <c r="O477" s="128"/>
      <c r="P477" s="218">
        <f t="shared" si="14"/>
        <v>0</v>
      </c>
      <c r="Q477" s="217"/>
      <c r="R477" s="217">
        <f t="shared" si="15"/>
        <v>0</v>
      </c>
      <c r="S477" s="217"/>
      <c r="T477" s="219"/>
    </row>
    <row r="478" spans="1:20" s="222" customFormat="1">
      <c r="A478" s="125"/>
      <c r="B478" s="125"/>
      <c r="C478" s="125"/>
      <c r="D478" s="125"/>
      <c r="E478" s="125"/>
      <c r="F478" s="128"/>
      <c r="G478" s="217"/>
      <c r="H478" s="126"/>
      <c r="I478" s="128"/>
      <c r="J478" s="128"/>
      <c r="K478" s="128"/>
      <c r="L478" s="128"/>
      <c r="M478" s="128"/>
      <c r="N478" s="128"/>
      <c r="O478" s="128"/>
      <c r="P478" s="218">
        <f t="shared" si="14"/>
        <v>0</v>
      </c>
      <c r="Q478" s="217"/>
      <c r="R478" s="217">
        <f t="shared" si="15"/>
        <v>0</v>
      </c>
      <c r="S478" s="217"/>
      <c r="T478" s="219"/>
    </row>
    <row r="479" spans="1:20" s="222" customFormat="1">
      <c r="A479" s="125"/>
      <c r="B479" s="125"/>
      <c r="C479" s="125"/>
      <c r="D479" s="125"/>
      <c r="E479" s="125"/>
      <c r="F479" s="128"/>
      <c r="G479" s="217"/>
      <c r="H479" s="126"/>
      <c r="I479" s="128"/>
      <c r="J479" s="128"/>
      <c r="K479" s="128"/>
      <c r="L479" s="128"/>
      <c r="M479" s="128"/>
      <c r="N479" s="128"/>
      <c r="O479" s="128"/>
      <c r="P479" s="218">
        <f t="shared" si="14"/>
        <v>0</v>
      </c>
      <c r="Q479" s="217"/>
      <c r="R479" s="217">
        <f t="shared" si="15"/>
        <v>0</v>
      </c>
      <c r="S479" s="217"/>
      <c r="T479" s="219"/>
    </row>
    <row r="480" spans="1:20" s="222" customFormat="1">
      <c r="A480" s="125"/>
      <c r="B480" s="125"/>
      <c r="C480" s="125"/>
      <c r="D480" s="125"/>
      <c r="E480" s="125"/>
      <c r="F480" s="128"/>
      <c r="G480" s="217"/>
      <c r="H480" s="126"/>
      <c r="I480" s="128"/>
      <c r="J480" s="128"/>
      <c r="K480" s="128"/>
      <c r="L480" s="128"/>
      <c r="M480" s="128"/>
      <c r="N480" s="128"/>
      <c r="O480" s="128"/>
      <c r="P480" s="218">
        <f t="shared" si="14"/>
        <v>0</v>
      </c>
      <c r="Q480" s="217"/>
      <c r="R480" s="217">
        <f t="shared" si="15"/>
        <v>0</v>
      </c>
      <c r="S480" s="217"/>
      <c r="T480" s="219"/>
    </row>
    <row r="481" spans="1:20" s="222" customFormat="1">
      <c r="A481" s="125"/>
      <c r="B481" s="125"/>
      <c r="C481" s="125"/>
      <c r="D481" s="125"/>
      <c r="E481" s="125"/>
      <c r="F481" s="128"/>
      <c r="G481" s="217"/>
      <c r="H481" s="126"/>
      <c r="I481" s="128"/>
      <c r="J481" s="128"/>
      <c r="K481" s="128"/>
      <c r="L481" s="128"/>
      <c r="M481" s="128"/>
      <c r="N481" s="128"/>
      <c r="O481" s="128"/>
      <c r="P481" s="218">
        <f t="shared" si="14"/>
        <v>0</v>
      </c>
      <c r="Q481" s="217"/>
      <c r="R481" s="217">
        <f t="shared" si="15"/>
        <v>0</v>
      </c>
      <c r="S481" s="217"/>
      <c r="T481" s="219"/>
    </row>
    <row r="482" spans="1:20" s="222" customFormat="1">
      <c r="A482" s="125"/>
      <c r="B482" s="125"/>
      <c r="C482" s="125"/>
      <c r="D482" s="125"/>
      <c r="E482" s="125"/>
      <c r="F482" s="128"/>
      <c r="G482" s="217"/>
      <c r="H482" s="126"/>
      <c r="I482" s="128"/>
      <c r="J482" s="128"/>
      <c r="K482" s="128"/>
      <c r="L482" s="128"/>
      <c r="M482" s="128"/>
      <c r="N482" s="128"/>
      <c r="O482" s="128"/>
      <c r="P482" s="218">
        <f t="shared" si="14"/>
        <v>0</v>
      </c>
      <c r="Q482" s="217"/>
      <c r="R482" s="217">
        <f t="shared" si="15"/>
        <v>0</v>
      </c>
      <c r="S482" s="217"/>
      <c r="T482" s="219"/>
    </row>
    <row r="483" spans="1:20" s="222" customFormat="1">
      <c r="A483" s="125"/>
      <c r="B483" s="125"/>
      <c r="C483" s="125"/>
      <c r="D483" s="125"/>
      <c r="E483" s="125"/>
      <c r="F483" s="128"/>
      <c r="G483" s="217"/>
      <c r="H483" s="126"/>
      <c r="I483" s="128"/>
      <c r="J483" s="128"/>
      <c r="K483" s="128"/>
      <c r="L483" s="128"/>
      <c r="M483" s="128"/>
      <c r="N483" s="128"/>
      <c r="O483" s="128"/>
      <c r="P483" s="218">
        <f t="shared" si="14"/>
        <v>0</v>
      </c>
      <c r="Q483" s="217"/>
      <c r="R483" s="217">
        <f t="shared" si="15"/>
        <v>0</v>
      </c>
      <c r="S483" s="217"/>
      <c r="T483" s="219"/>
    </row>
    <row r="484" spans="1:20" s="222" customFormat="1">
      <c r="A484" s="125"/>
      <c r="B484" s="125"/>
      <c r="C484" s="125"/>
      <c r="D484" s="125"/>
      <c r="E484" s="125"/>
      <c r="F484" s="128"/>
      <c r="G484" s="217"/>
      <c r="H484" s="126"/>
      <c r="I484" s="128"/>
      <c r="J484" s="128"/>
      <c r="K484" s="128"/>
      <c r="L484" s="128"/>
      <c r="M484" s="128"/>
      <c r="N484" s="128"/>
      <c r="O484" s="128"/>
      <c r="P484" s="218">
        <f t="shared" si="14"/>
        <v>0</v>
      </c>
      <c r="Q484" s="217"/>
      <c r="R484" s="217">
        <f t="shared" si="15"/>
        <v>0</v>
      </c>
      <c r="S484" s="217"/>
      <c r="T484" s="219"/>
    </row>
    <row r="485" spans="1:20" s="222" customFormat="1">
      <c r="A485" s="125"/>
      <c r="B485" s="125"/>
      <c r="C485" s="125"/>
      <c r="D485" s="125"/>
      <c r="E485" s="125"/>
      <c r="F485" s="128"/>
      <c r="G485" s="217"/>
      <c r="H485" s="126"/>
      <c r="I485" s="128"/>
      <c r="J485" s="128"/>
      <c r="K485" s="128"/>
      <c r="L485" s="128"/>
      <c r="M485" s="128"/>
      <c r="N485" s="128"/>
      <c r="O485" s="128"/>
      <c r="P485" s="218">
        <f t="shared" si="14"/>
        <v>0</v>
      </c>
      <c r="Q485" s="217"/>
      <c r="R485" s="217">
        <f t="shared" si="15"/>
        <v>0</v>
      </c>
      <c r="S485" s="217"/>
      <c r="T485" s="219"/>
    </row>
    <row r="486" spans="1:20" s="222" customFormat="1">
      <c r="A486" s="125"/>
      <c r="B486" s="125"/>
      <c r="C486" s="125"/>
      <c r="D486" s="125"/>
      <c r="E486" s="125"/>
      <c r="F486" s="128"/>
      <c r="G486" s="217"/>
      <c r="H486" s="126"/>
      <c r="I486" s="128"/>
      <c r="J486" s="128"/>
      <c r="K486" s="128"/>
      <c r="L486" s="128"/>
      <c r="M486" s="128"/>
      <c r="N486" s="128"/>
      <c r="O486" s="128"/>
      <c r="P486" s="218">
        <f t="shared" si="14"/>
        <v>0</v>
      </c>
      <c r="Q486" s="217"/>
      <c r="R486" s="217">
        <f t="shared" si="15"/>
        <v>0</v>
      </c>
      <c r="S486" s="217"/>
      <c r="T486" s="219"/>
    </row>
    <row r="487" spans="1:20" s="222" customFormat="1">
      <c r="A487" s="125"/>
      <c r="B487" s="125"/>
      <c r="C487" s="125"/>
      <c r="D487" s="125"/>
      <c r="E487" s="125"/>
      <c r="F487" s="128"/>
      <c r="G487" s="217"/>
      <c r="H487" s="126"/>
      <c r="I487" s="128"/>
      <c r="J487" s="128"/>
      <c r="K487" s="128"/>
      <c r="L487" s="128"/>
      <c r="M487" s="128"/>
      <c r="N487" s="128"/>
      <c r="O487" s="128"/>
      <c r="P487" s="218">
        <f t="shared" si="14"/>
        <v>0</v>
      </c>
      <c r="Q487" s="217"/>
      <c r="R487" s="217">
        <f t="shared" si="15"/>
        <v>0</v>
      </c>
      <c r="S487" s="217"/>
      <c r="T487" s="219"/>
    </row>
    <row r="488" spans="1:20" s="222" customFormat="1">
      <c r="A488" s="125"/>
      <c r="B488" s="125"/>
      <c r="C488" s="125"/>
      <c r="D488" s="125"/>
      <c r="E488" s="125"/>
      <c r="F488" s="128"/>
      <c r="G488" s="217"/>
      <c r="H488" s="126"/>
      <c r="I488" s="128"/>
      <c r="J488" s="128"/>
      <c r="K488" s="128"/>
      <c r="L488" s="128"/>
      <c r="M488" s="128"/>
      <c r="N488" s="128"/>
      <c r="O488" s="128"/>
      <c r="P488" s="218">
        <f t="shared" si="14"/>
        <v>0</v>
      </c>
      <c r="Q488" s="217"/>
      <c r="R488" s="217">
        <f t="shared" si="15"/>
        <v>0</v>
      </c>
      <c r="S488" s="217"/>
      <c r="T488" s="219"/>
    </row>
    <row r="489" spans="1:20" s="222" customFormat="1">
      <c r="A489" s="125"/>
      <c r="B489" s="125"/>
      <c r="C489" s="125"/>
      <c r="D489" s="125"/>
      <c r="E489" s="125"/>
      <c r="F489" s="128"/>
      <c r="G489" s="217"/>
      <c r="H489" s="126"/>
      <c r="I489" s="128"/>
      <c r="J489" s="128"/>
      <c r="K489" s="128"/>
      <c r="L489" s="128"/>
      <c r="M489" s="128"/>
      <c r="N489" s="128"/>
      <c r="O489" s="128"/>
      <c r="P489" s="218">
        <f t="shared" si="14"/>
        <v>0</v>
      </c>
      <c r="Q489" s="217"/>
      <c r="R489" s="217">
        <f t="shared" si="15"/>
        <v>0</v>
      </c>
      <c r="S489" s="217"/>
      <c r="T489" s="219"/>
    </row>
    <row r="490" spans="1:20" s="222" customFormat="1">
      <c r="A490" s="125"/>
      <c r="B490" s="125"/>
      <c r="C490" s="125"/>
      <c r="D490" s="125"/>
      <c r="E490" s="125"/>
      <c r="F490" s="128"/>
      <c r="G490" s="217"/>
      <c r="H490" s="126"/>
      <c r="I490" s="128"/>
      <c r="J490" s="128"/>
      <c r="K490" s="128"/>
      <c r="L490" s="128"/>
      <c r="M490" s="128"/>
      <c r="N490" s="128"/>
      <c r="O490" s="128"/>
      <c r="P490" s="218">
        <f t="shared" si="14"/>
        <v>0</v>
      </c>
      <c r="Q490" s="217"/>
      <c r="R490" s="217">
        <f t="shared" si="15"/>
        <v>0</v>
      </c>
      <c r="S490" s="217"/>
      <c r="T490" s="219"/>
    </row>
    <row r="491" spans="1:20" s="222" customFormat="1">
      <c r="A491" s="125"/>
      <c r="B491" s="125"/>
      <c r="C491" s="125"/>
      <c r="D491" s="125"/>
      <c r="E491" s="125"/>
      <c r="F491" s="128"/>
      <c r="G491" s="217"/>
      <c r="H491" s="126"/>
      <c r="I491" s="128"/>
      <c r="J491" s="128"/>
      <c r="K491" s="128"/>
      <c r="L491" s="128"/>
      <c r="M491" s="128"/>
      <c r="N491" s="128"/>
      <c r="O491" s="128"/>
      <c r="P491" s="218">
        <f t="shared" si="14"/>
        <v>0</v>
      </c>
      <c r="Q491" s="217"/>
      <c r="R491" s="217">
        <f t="shared" si="15"/>
        <v>0</v>
      </c>
      <c r="S491" s="217"/>
      <c r="T491" s="219"/>
    </row>
    <row r="492" spans="1:20" s="222" customFormat="1">
      <c r="A492" s="125"/>
      <c r="B492" s="125"/>
      <c r="C492" s="125"/>
      <c r="D492" s="125"/>
      <c r="E492" s="125"/>
      <c r="F492" s="128"/>
      <c r="G492" s="217"/>
      <c r="H492" s="126"/>
      <c r="I492" s="128"/>
      <c r="J492" s="128"/>
      <c r="K492" s="128"/>
      <c r="L492" s="128"/>
      <c r="M492" s="128"/>
      <c r="N492" s="128"/>
      <c r="O492" s="128"/>
      <c r="P492" s="218">
        <f t="shared" si="14"/>
        <v>0</v>
      </c>
      <c r="Q492" s="217"/>
      <c r="R492" s="217">
        <f t="shared" si="15"/>
        <v>0</v>
      </c>
      <c r="S492" s="217"/>
      <c r="T492" s="219"/>
    </row>
    <row r="493" spans="1:20" s="222" customFormat="1">
      <c r="A493" s="125"/>
      <c r="B493" s="125"/>
      <c r="C493" s="125"/>
      <c r="D493" s="125"/>
      <c r="E493" s="125"/>
      <c r="F493" s="128"/>
      <c r="G493" s="217"/>
      <c r="H493" s="126"/>
      <c r="I493" s="128"/>
      <c r="J493" s="128"/>
      <c r="K493" s="128"/>
      <c r="L493" s="128"/>
      <c r="M493" s="128"/>
      <c r="N493" s="128"/>
      <c r="O493" s="128"/>
      <c r="P493" s="218">
        <f t="shared" si="14"/>
        <v>0</v>
      </c>
      <c r="Q493" s="217"/>
      <c r="R493" s="217">
        <f t="shared" si="15"/>
        <v>0</v>
      </c>
      <c r="S493" s="217"/>
      <c r="T493" s="219"/>
    </row>
    <row r="494" spans="1:20" s="222" customFormat="1">
      <c r="A494" s="125"/>
      <c r="B494" s="125"/>
      <c r="C494" s="125"/>
      <c r="D494" s="125"/>
      <c r="E494" s="125"/>
      <c r="F494" s="128"/>
      <c r="G494" s="217"/>
      <c r="H494" s="126"/>
      <c r="I494" s="128"/>
      <c r="J494" s="128"/>
      <c r="K494" s="128"/>
      <c r="L494" s="128"/>
      <c r="M494" s="128"/>
      <c r="N494" s="128"/>
      <c r="O494" s="128"/>
      <c r="P494" s="218">
        <f t="shared" si="14"/>
        <v>0</v>
      </c>
      <c r="Q494" s="217"/>
      <c r="R494" s="217">
        <f t="shared" si="15"/>
        <v>0</v>
      </c>
      <c r="S494" s="217"/>
      <c r="T494" s="219"/>
    </row>
    <row r="495" spans="1:20" s="222" customFormat="1">
      <c r="A495" s="125"/>
      <c r="B495" s="125"/>
      <c r="C495" s="125"/>
      <c r="D495" s="125"/>
      <c r="E495" s="125"/>
      <c r="F495" s="128"/>
      <c r="G495" s="217"/>
      <c r="H495" s="126"/>
      <c r="I495" s="128"/>
      <c r="J495" s="128"/>
      <c r="K495" s="128"/>
      <c r="L495" s="128"/>
      <c r="M495" s="128"/>
      <c r="N495" s="128"/>
      <c r="O495" s="128"/>
      <c r="P495" s="218">
        <f t="shared" si="14"/>
        <v>0</v>
      </c>
      <c r="Q495" s="217"/>
      <c r="R495" s="217">
        <f t="shared" si="15"/>
        <v>0</v>
      </c>
      <c r="S495" s="217"/>
      <c r="T495" s="219"/>
    </row>
    <row r="496" spans="1:20" s="222" customFormat="1">
      <c r="A496" s="125"/>
      <c r="B496" s="125"/>
      <c r="C496" s="125"/>
      <c r="D496" s="125"/>
      <c r="E496" s="125"/>
      <c r="F496" s="128"/>
      <c r="G496" s="217"/>
      <c r="H496" s="126"/>
      <c r="I496" s="128"/>
      <c r="J496" s="128"/>
      <c r="K496" s="128"/>
      <c r="L496" s="128"/>
      <c r="M496" s="128"/>
      <c r="N496" s="128"/>
      <c r="O496" s="128"/>
      <c r="P496" s="218">
        <f t="shared" si="14"/>
        <v>0</v>
      </c>
      <c r="Q496" s="217"/>
      <c r="R496" s="217">
        <f t="shared" si="15"/>
        <v>0</v>
      </c>
      <c r="S496" s="217"/>
      <c r="T496" s="219"/>
    </row>
    <row r="497" spans="1:20" s="222" customFormat="1">
      <c r="A497" s="125"/>
      <c r="B497" s="125"/>
      <c r="C497" s="125"/>
      <c r="D497" s="125"/>
      <c r="E497" s="125"/>
      <c r="F497" s="128"/>
      <c r="G497" s="217"/>
      <c r="H497" s="126"/>
      <c r="I497" s="128"/>
      <c r="J497" s="128"/>
      <c r="K497" s="128"/>
      <c r="L497" s="128"/>
      <c r="M497" s="128"/>
      <c r="N497" s="128"/>
      <c r="O497" s="128"/>
      <c r="P497" s="218">
        <f t="shared" si="14"/>
        <v>0</v>
      </c>
      <c r="Q497" s="217"/>
      <c r="R497" s="217">
        <f t="shared" si="15"/>
        <v>0</v>
      </c>
      <c r="S497" s="217"/>
      <c r="T497" s="219"/>
    </row>
    <row r="498" spans="1:20" s="222" customFormat="1">
      <c r="A498" s="125"/>
      <c r="B498" s="125"/>
      <c r="C498" s="125"/>
      <c r="D498" s="125"/>
      <c r="E498" s="125"/>
      <c r="F498" s="128"/>
      <c r="G498" s="217"/>
      <c r="H498" s="126"/>
      <c r="I498" s="128"/>
      <c r="J498" s="128"/>
      <c r="K498" s="128"/>
      <c r="L498" s="128"/>
      <c r="M498" s="128"/>
      <c r="N498" s="128"/>
      <c r="O498" s="128"/>
      <c r="P498" s="218">
        <f t="shared" si="14"/>
        <v>0</v>
      </c>
      <c r="Q498" s="217"/>
      <c r="R498" s="217">
        <f t="shared" si="15"/>
        <v>0</v>
      </c>
      <c r="S498" s="217"/>
      <c r="T498" s="219"/>
    </row>
    <row r="499" spans="1:20" s="222" customFormat="1">
      <c r="A499" s="125"/>
      <c r="B499" s="125"/>
      <c r="C499" s="125"/>
      <c r="D499" s="125"/>
      <c r="E499" s="125"/>
      <c r="F499" s="128"/>
      <c r="G499" s="217"/>
      <c r="H499" s="126"/>
      <c r="I499" s="128"/>
      <c r="J499" s="128"/>
      <c r="K499" s="128"/>
      <c r="L499" s="128"/>
      <c r="M499" s="128"/>
      <c r="N499" s="128"/>
      <c r="O499" s="128"/>
      <c r="P499" s="218">
        <f t="shared" si="14"/>
        <v>0</v>
      </c>
      <c r="Q499" s="217"/>
      <c r="R499" s="217">
        <f t="shared" si="15"/>
        <v>0</v>
      </c>
      <c r="S499" s="217"/>
      <c r="T499" s="219"/>
    </row>
    <row r="500" spans="1:20" s="222" customFormat="1">
      <c r="A500" s="125"/>
      <c r="B500" s="125"/>
      <c r="C500" s="125"/>
      <c r="D500" s="125"/>
      <c r="E500" s="125"/>
      <c r="F500" s="128"/>
      <c r="G500" s="217"/>
      <c r="H500" s="126"/>
      <c r="I500" s="128"/>
      <c r="J500" s="128"/>
      <c r="K500" s="128"/>
      <c r="L500" s="128"/>
      <c r="M500" s="128"/>
      <c r="N500" s="128"/>
      <c r="O500" s="128"/>
      <c r="P500" s="218">
        <f t="shared" si="14"/>
        <v>0</v>
      </c>
      <c r="Q500" s="217"/>
      <c r="R500" s="217">
        <f t="shared" si="15"/>
        <v>0</v>
      </c>
      <c r="S500" s="217"/>
      <c r="T500" s="219"/>
    </row>
    <row r="501" spans="1:20" s="222" customFormat="1">
      <c r="A501" s="125"/>
      <c r="B501" s="125"/>
      <c r="C501" s="125"/>
      <c r="D501" s="125"/>
      <c r="E501" s="125"/>
      <c r="F501" s="128"/>
      <c r="G501" s="217"/>
      <c r="H501" s="126"/>
      <c r="I501" s="128"/>
      <c r="J501" s="128"/>
      <c r="K501" s="128"/>
      <c r="L501" s="128"/>
      <c r="M501" s="128"/>
      <c r="N501" s="128"/>
      <c r="O501" s="128"/>
      <c r="P501" s="218">
        <f t="shared" si="14"/>
        <v>0</v>
      </c>
      <c r="Q501" s="217"/>
      <c r="R501" s="217">
        <f t="shared" si="15"/>
        <v>0</v>
      </c>
      <c r="S501" s="217"/>
      <c r="T501" s="219"/>
    </row>
    <row r="502" spans="1:20">
      <c r="A502" s="125"/>
      <c r="B502" s="125"/>
      <c r="C502" s="125"/>
      <c r="D502" s="125"/>
      <c r="E502" s="125"/>
      <c r="F502" s="128"/>
      <c r="G502" s="217"/>
      <c r="H502" s="126"/>
      <c r="I502" s="128"/>
      <c r="J502" s="128"/>
      <c r="K502" s="128"/>
      <c r="L502" s="128"/>
      <c r="M502" s="128"/>
      <c r="N502" s="128"/>
      <c r="O502" s="128"/>
      <c r="P502" s="218">
        <f t="shared" si="14"/>
        <v>0</v>
      </c>
      <c r="Q502" s="217"/>
      <c r="R502" s="217">
        <f t="shared" si="15"/>
        <v>0</v>
      </c>
      <c r="S502" s="217"/>
      <c r="T502" s="219"/>
    </row>
    <row r="503" spans="1:20">
      <c r="A503" s="125"/>
      <c r="B503" s="125"/>
      <c r="C503" s="125"/>
      <c r="D503" s="125"/>
      <c r="E503" s="125"/>
      <c r="F503" s="128"/>
      <c r="G503" s="217"/>
      <c r="H503" s="126"/>
      <c r="I503" s="128"/>
      <c r="J503" s="128"/>
      <c r="K503" s="128"/>
      <c r="L503" s="128"/>
      <c r="M503" s="128"/>
      <c r="N503" s="128"/>
      <c r="O503" s="128"/>
      <c r="P503" s="218">
        <f t="shared" si="14"/>
        <v>0</v>
      </c>
      <c r="Q503" s="217"/>
      <c r="R503" s="217">
        <f t="shared" si="15"/>
        <v>0</v>
      </c>
      <c r="S503" s="217"/>
      <c r="T503" s="219"/>
    </row>
    <row r="504" spans="1:20">
      <c r="A504" s="125"/>
      <c r="B504" s="125"/>
      <c r="C504" s="125"/>
      <c r="D504" s="125"/>
      <c r="E504" s="125"/>
      <c r="F504" s="128"/>
      <c r="G504" s="217"/>
      <c r="H504" s="126"/>
      <c r="I504" s="128"/>
      <c r="J504" s="128"/>
      <c r="K504" s="128"/>
      <c r="L504" s="128"/>
      <c r="M504" s="128"/>
      <c r="N504" s="128"/>
      <c r="O504" s="128"/>
      <c r="P504" s="218">
        <f t="shared" si="14"/>
        <v>0</v>
      </c>
      <c r="Q504" s="217"/>
      <c r="R504" s="217">
        <f t="shared" si="15"/>
        <v>0</v>
      </c>
      <c r="S504" s="217"/>
      <c r="T504" s="219"/>
    </row>
    <row r="505" spans="1:20">
      <c r="A505" s="125"/>
      <c r="B505" s="125"/>
      <c r="C505" s="125"/>
      <c r="D505" s="125"/>
      <c r="E505" s="125"/>
      <c r="F505" s="128"/>
      <c r="G505" s="217"/>
      <c r="H505" s="126"/>
      <c r="I505" s="128"/>
      <c r="J505" s="128"/>
      <c r="K505" s="128"/>
      <c r="L505" s="128"/>
      <c r="M505" s="128"/>
      <c r="N505" s="128"/>
      <c r="O505" s="128"/>
      <c r="P505" s="218">
        <f t="shared" si="14"/>
        <v>0</v>
      </c>
      <c r="Q505" s="217"/>
      <c r="R505" s="217">
        <f t="shared" si="15"/>
        <v>0</v>
      </c>
      <c r="S505" s="217"/>
      <c r="T505" s="219"/>
    </row>
    <row r="506" spans="1:20">
      <c r="A506" s="125"/>
      <c r="B506" s="125"/>
      <c r="C506" s="125"/>
      <c r="D506" s="125"/>
      <c r="E506" s="125"/>
      <c r="F506" s="128"/>
      <c r="G506" s="217"/>
      <c r="H506" s="126"/>
      <c r="I506" s="128"/>
      <c r="J506" s="128"/>
      <c r="K506" s="128"/>
      <c r="L506" s="128"/>
      <c r="M506" s="128"/>
      <c r="N506" s="128"/>
      <c r="O506" s="128"/>
      <c r="P506" s="218">
        <f t="shared" si="14"/>
        <v>0</v>
      </c>
      <c r="Q506" s="217"/>
      <c r="R506" s="217">
        <f t="shared" si="15"/>
        <v>0</v>
      </c>
      <c r="S506" s="217"/>
      <c r="T506" s="219"/>
    </row>
    <row r="507" spans="1:20">
      <c r="A507" s="125"/>
      <c r="B507" s="125"/>
      <c r="C507" s="125"/>
      <c r="D507" s="125"/>
      <c r="E507" s="125"/>
      <c r="F507" s="128"/>
      <c r="G507" s="217"/>
      <c r="H507" s="126"/>
      <c r="I507" s="128"/>
      <c r="J507" s="128"/>
      <c r="K507" s="128"/>
      <c r="L507" s="128"/>
      <c r="M507" s="128"/>
      <c r="N507" s="128"/>
      <c r="O507" s="128"/>
      <c r="P507" s="218">
        <f t="shared" si="14"/>
        <v>0</v>
      </c>
      <c r="Q507" s="217"/>
      <c r="R507" s="217">
        <f t="shared" si="15"/>
        <v>0</v>
      </c>
      <c r="S507" s="217"/>
      <c r="T507" s="219"/>
    </row>
    <row r="508" spans="1:20">
      <c r="A508" s="125"/>
      <c r="B508" s="125"/>
      <c r="C508" s="125"/>
      <c r="D508" s="125"/>
      <c r="E508" s="125"/>
      <c r="F508" s="128"/>
      <c r="G508" s="217"/>
      <c r="H508" s="126"/>
      <c r="I508" s="128"/>
      <c r="J508" s="128"/>
      <c r="K508" s="128"/>
      <c r="L508" s="128"/>
      <c r="M508" s="128"/>
      <c r="N508" s="128"/>
      <c r="O508" s="128"/>
      <c r="P508" s="218">
        <f t="shared" si="14"/>
        <v>0</v>
      </c>
      <c r="Q508" s="217"/>
      <c r="R508" s="217">
        <f t="shared" si="15"/>
        <v>0</v>
      </c>
      <c r="S508" s="217"/>
      <c r="T508" s="219"/>
    </row>
    <row r="509" spans="1:20">
      <c r="A509" s="125"/>
      <c r="B509" s="125"/>
      <c r="C509" s="125"/>
      <c r="D509" s="125"/>
      <c r="E509" s="125"/>
      <c r="F509" s="128"/>
      <c r="G509" s="217"/>
      <c r="H509" s="126"/>
      <c r="I509" s="128"/>
      <c r="J509" s="128"/>
      <c r="K509" s="128"/>
      <c r="L509" s="128"/>
      <c r="M509" s="128"/>
      <c r="N509" s="128"/>
      <c r="O509" s="128"/>
      <c r="P509" s="218">
        <f t="shared" si="14"/>
        <v>0</v>
      </c>
      <c r="Q509" s="217"/>
      <c r="R509" s="217">
        <f t="shared" si="15"/>
        <v>0</v>
      </c>
      <c r="S509" s="217"/>
      <c r="T509" s="219"/>
    </row>
    <row r="510" spans="1:20">
      <c r="A510" s="125"/>
      <c r="B510" s="125"/>
      <c r="C510" s="125"/>
      <c r="D510" s="125"/>
      <c r="E510" s="125"/>
      <c r="F510" s="128"/>
      <c r="G510" s="217"/>
      <c r="H510" s="126"/>
      <c r="I510" s="128"/>
      <c r="J510" s="128"/>
      <c r="K510" s="128"/>
      <c r="L510" s="128"/>
      <c r="M510" s="128"/>
      <c r="N510" s="128"/>
      <c r="O510" s="128"/>
      <c r="P510" s="218">
        <f t="shared" si="14"/>
        <v>0</v>
      </c>
      <c r="Q510" s="217"/>
      <c r="R510" s="217">
        <f t="shared" si="15"/>
        <v>0</v>
      </c>
      <c r="S510" s="217"/>
      <c r="T510" s="219"/>
    </row>
    <row r="511" spans="1:20">
      <c r="A511" s="125"/>
      <c r="B511" s="125"/>
      <c r="C511" s="125"/>
      <c r="D511" s="125"/>
      <c r="E511" s="125"/>
      <c r="F511" s="128"/>
      <c r="G511" s="217"/>
      <c r="H511" s="126"/>
      <c r="I511" s="128"/>
      <c r="J511" s="128"/>
      <c r="K511" s="128"/>
      <c r="L511" s="128"/>
      <c r="M511" s="128"/>
      <c r="N511" s="128"/>
      <c r="O511" s="128"/>
      <c r="P511" s="218">
        <f t="shared" si="14"/>
        <v>0</v>
      </c>
      <c r="Q511" s="217"/>
      <c r="R511" s="217">
        <f t="shared" si="15"/>
        <v>0</v>
      </c>
      <c r="S511" s="217"/>
      <c r="T511" s="219"/>
    </row>
    <row r="512" spans="1:20">
      <c r="A512" s="125"/>
      <c r="B512" s="125"/>
      <c r="C512" s="125"/>
      <c r="D512" s="125"/>
      <c r="E512" s="125"/>
      <c r="F512" s="128"/>
      <c r="G512" s="217"/>
      <c r="H512" s="126"/>
      <c r="I512" s="128"/>
      <c r="J512" s="128"/>
      <c r="K512" s="128"/>
      <c r="L512" s="128"/>
      <c r="M512" s="128"/>
      <c r="N512" s="128"/>
      <c r="O512" s="128"/>
      <c r="P512" s="218">
        <f t="shared" si="14"/>
        <v>0</v>
      </c>
      <c r="Q512" s="217"/>
      <c r="R512" s="217">
        <f t="shared" si="15"/>
        <v>0</v>
      </c>
      <c r="S512" s="217"/>
      <c r="T512" s="219"/>
    </row>
    <row r="513" spans="1:20">
      <c r="A513" s="125"/>
      <c r="B513" s="125"/>
      <c r="C513" s="125"/>
      <c r="D513" s="125"/>
      <c r="E513" s="125"/>
      <c r="F513" s="128"/>
      <c r="G513" s="217"/>
      <c r="H513" s="126"/>
      <c r="I513" s="128"/>
      <c r="J513" s="128"/>
      <c r="K513" s="128"/>
      <c r="L513" s="128"/>
      <c r="M513" s="128"/>
      <c r="N513" s="128"/>
      <c r="O513" s="128"/>
      <c r="P513" s="218">
        <f t="shared" si="14"/>
        <v>0</v>
      </c>
      <c r="Q513" s="217"/>
      <c r="R513" s="217">
        <f t="shared" si="15"/>
        <v>0</v>
      </c>
      <c r="S513" s="217"/>
      <c r="T513" s="219"/>
    </row>
    <row r="514" spans="1:20">
      <c r="A514" s="125"/>
      <c r="B514" s="125"/>
      <c r="C514" s="125"/>
      <c r="D514" s="125"/>
      <c r="E514" s="125"/>
      <c r="F514" s="128"/>
      <c r="G514" s="217"/>
      <c r="H514" s="126"/>
      <c r="I514" s="128"/>
      <c r="J514" s="128"/>
      <c r="K514" s="128"/>
      <c r="L514" s="128"/>
      <c r="M514" s="128"/>
      <c r="N514" s="128"/>
      <c r="O514" s="128"/>
      <c r="P514" s="218">
        <f t="shared" si="14"/>
        <v>0</v>
      </c>
      <c r="Q514" s="217"/>
      <c r="R514" s="217">
        <f t="shared" si="15"/>
        <v>0</v>
      </c>
      <c r="S514" s="217"/>
      <c r="T514" s="219"/>
    </row>
    <row r="515" spans="1:20">
      <c r="A515" s="125"/>
      <c r="B515" s="125"/>
      <c r="C515" s="125"/>
      <c r="D515" s="125"/>
      <c r="E515" s="125"/>
      <c r="F515" s="128"/>
      <c r="G515" s="217"/>
      <c r="H515" s="126"/>
      <c r="I515" s="128"/>
      <c r="J515" s="128"/>
      <c r="K515" s="128"/>
      <c r="L515" s="128"/>
      <c r="M515" s="128"/>
      <c r="N515" s="128"/>
      <c r="O515" s="128"/>
      <c r="P515" s="218">
        <f t="shared" si="14"/>
        <v>0</v>
      </c>
      <c r="Q515" s="217"/>
      <c r="R515" s="217">
        <f t="shared" si="15"/>
        <v>0</v>
      </c>
      <c r="S515" s="217"/>
      <c r="T515" s="219"/>
    </row>
    <row r="516" spans="1:20">
      <c r="A516" s="125"/>
      <c r="B516" s="125"/>
      <c r="C516" s="125"/>
      <c r="D516" s="125"/>
      <c r="E516" s="125"/>
      <c r="F516" s="128"/>
      <c r="G516" s="217"/>
      <c r="H516" s="126"/>
      <c r="I516" s="128"/>
      <c r="J516" s="128"/>
      <c r="K516" s="128"/>
      <c r="L516" s="128"/>
      <c r="M516" s="128"/>
      <c r="N516" s="128"/>
      <c r="O516" s="128"/>
      <c r="P516" s="218">
        <f t="shared" si="14"/>
        <v>0</v>
      </c>
      <c r="Q516" s="217"/>
      <c r="R516" s="217">
        <f t="shared" si="15"/>
        <v>0</v>
      </c>
      <c r="S516" s="217"/>
      <c r="T516" s="219"/>
    </row>
    <row r="517" spans="1:20">
      <c r="A517" s="125"/>
      <c r="B517" s="125"/>
      <c r="C517" s="125"/>
      <c r="D517" s="125"/>
      <c r="E517" s="125"/>
      <c r="F517" s="128"/>
      <c r="G517" s="217"/>
      <c r="H517" s="126"/>
      <c r="I517" s="128"/>
      <c r="J517" s="128"/>
      <c r="K517" s="128"/>
      <c r="L517" s="128"/>
      <c r="M517" s="128"/>
      <c r="N517" s="128"/>
      <c r="O517" s="128"/>
      <c r="P517" s="218">
        <f t="shared" si="14"/>
        <v>0</v>
      </c>
      <c r="Q517" s="217"/>
      <c r="R517" s="217">
        <f t="shared" si="15"/>
        <v>0</v>
      </c>
      <c r="S517" s="217"/>
      <c r="T517" s="219"/>
    </row>
    <row r="518" spans="1:20">
      <c r="A518" s="125"/>
      <c r="B518" s="125"/>
      <c r="C518" s="125"/>
      <c r="D518" s="125"/>
      <c r="E518" s="125"/>
      <c r="F518" s="128"/>
      <c r="G518" s="217"/>
      <c r="H518" s="126"/>
      <c r="I518" s="128"/>
      <c r="J518" s="128"/>
      <c r="K518" s="128"/>
      <c r="L518" s="128"/>
      <c r="M518" s="128"/>
      <c r="N518" s="128"/>
      <c r="O518" s="128"/>
      <c r="P518" s="218">
        <f t="shared" si="14"/>
        <v>0</v>
      </c>
      <c r="Q518" s="217"/>
      <c r="R518" s="217">
        <f t="shared" si="15"/>
        <v>0</v>
      </c>
      <c r="S518" s="217"/>
      <c r="T518" s="219"/>
    </row>
    <row r="519" spans="1:20">
      <c r="A519" s="125"/>
      <c r="B519" s="125"/>
      <c r="C519" s="125"/>
      <c r="D519" s="125"/>
      <c r="E519" s="125"/>
      <c r="F519" s="128"/>
      <c r="G519" s="217"/>
      <c r="H519" s="126"/>
      <c r="I519" s="128"/>
      <c r="J519" s="128"/>
      <c r="K519" s="128"/>
      <c r="L519" s="128"/>
      <c r="M519" s="128"/>
      <c r="N519" s="128"/>
      <c r="O519" s="128"/>
      <c r="P519" s="218">
        <f t="shared" si="14"/>
        <v>0</v>
      </c>
      <c r="Q519" s="217"/>
      <c r="R519" s="217">
        <f t="shared" si="15"/>
        <v>0</v>
      </c>
      <c r="S519" s="217"/>
      <c r="T519" s="219"/>
    </row>
    <row r="520" spans="1:20">
      <c r="A520" s="125"/>
      <c r="B520" s="125"/>
      <c r="C520" s="125"/>
      <c r="D520" s="125"/>
      <c r="E520" s="125"/>
      <c r="F520" s="128"/>
      <c r="G520" s="217"/>
      <c r="H520" s="126"/>
      <c r="I520" s="128"/>
      <c r="J520" s="128"/>
      <c r="K520" s="128"/>
      <c r="L520" s="128"/>
      <c r="M520" s="128"/>
      <c r="N520" s="128"/>
      <c r="O520" s="128"/>
      <c r="P520" s="218">
        <f t="shared" si="14"/>
        <v>0</v>
      </c>
      <c r="Q520" s="217"/>
      <c r="R520" s="217">
        <f t="shared" si="15"/>
        <v>0</v>
      </c>
      <c r="S520" s="217"/>
      <c r="T520" s="219"/>
    </row>
    <row r="521" spans="1:20">
      <c r="A521" s="125"/>
      <c r="B521" s="125"/>
      <c r="C521" s="125"/>
      <c r="D521" s="125"/>
      <c r="E521" s="125"/>
      <c r="F521" s="128"/>
      <c r="G521" s="217"/>
      <c r="H521" s="126"/>
      <c r="I521" s="128"/>
      <c r="J521" s="128"/>
      <c r="K521" s="128"/>
      <c r="L521" s="128"/>
      <c r="M521" s="128"/>
      <c r="N521" s="128"/>
      <c r="O521" s="128"/>
      <c r="P521" s="218">
        <f t="shared" si="14"/>
        <v>0</v>
      </c>
      <c r="Q521" s="217"/>
      <c r="R521" s="217">
        <f t="shared" si="15"/>
        <v>0</v>
      </c>
      <c r="S521" s="217"/>
      <c r="T521" s="219"/>
    </row>
    <row r="522" spans="1:20">
      <c r="A522" s="125"/>
      <c r="B522" s="125"/>
      <c r="C522" s="125"/>
      <c r="D522" s="125"/>
      <c r="E522" s="125"/>
      <c r="F522" s="128"/>
      <c r="G522" s="217"/>
      <c r="H522" s="126"/>
      <c r="I522" s="128"/>
      <c r="J522" s="128"/>
      <c r="K522" s="128"/>
      <c r="L522" s="128"/>
      <c r="M522" s="128"/>
      <c r="N522" s="128"/>
      <c r="O522" s="128"/>
      <c r="P522" s="218">
        <f t="shared" si="14"/>
        <v>0</v>
      </c>
      <c r="Q522" s="217"/>
      <c r="R522" s="217">
        <f t="shared" si="15"/>
        <v>0</v>
      </c>
      <c r="S522" s="217"/>
      <c r="T522" s="219"/>
    </row>
    <row r="523" spans="1:20">
      <c r="A523" s="125"/>
      <c r="B523" s="125"/>
      <c r="C523" s="125"/>
      <c r="D523" s="125"/>
      <c r="E523" s="125"/>
      <c r="F523" s="128"/>
      <c r="G523" s="217"/>
      <c r="H523" s="126"/>
      <c r="I523" s="128"/>
      <c r="J523" s="128"/>
      <c r="K523" s="128"/>
      <c r="L523" s="128"/>
      <c r="M523" s="128"/>
      <c r="N523" s="128"/>
      <c r="O523" s="128"/>
      <c r="P523" s="218">
        <f t="shared" si="14"/>
        <v>0</v>
      </c>
      <c r="Q523" s="217"/>
      <c r="R523" s="217">
        <f t="shared" si="15"/>
        <v>0</v>
      </c>
      <c r="S523" s="217"/>
      <c r="T523" s="219"/>
    </row>
    <row r="524" spans="1:20">
      <c r="A524" s="125"/>
      <c r="B524" s="125"/>
      <c r="C524" s="125"/>
      <c r="D524" s="125"/>
      <c r="E524" s="125"/>
      <c r="F524" s="128"/>
      <c r="G524" s="217"/>
      <c r="H524" s="126"/>
      <c r="I524" s="128"/>
      <c r="J524" s="128"/>
      <c r="K524" s="128"/>
      <c r="L524" s="128"/>
      <c r="M524" s="128"/>
      <c r="N524" s="128"/>
      <c r="O524" s="128"/>
      <c r="P524" s="218">
        <f t="shared" si="14"/>
        <v>0</v>
      </c>
      <c r="Q524" s="217"/>
      <c r="R524" s="217">
        <f t="shared" si="15"/>
        <v>0</v>
      </c>
      <c r="S524" s="217"/>
      <c r="T524" s="219"/>
    </row>
    <row r="525" spans="1:20">
      <c r="A525" s="125"/>
      <c r="B525" s="125"/>
      <c r="C525" s="125"/>
      <c r="D525" s="125"/>
      <c r="E525" s="125"/>
      <c r="F525" s="128"/>
      <c r="G525" s="217"/>
      <c r="H525" s="126"/>
      <c r="I525" s="128"/>
      <c r="J525" s="128"/>
      <c r="K525" s="128"/>
      <c r="L525" s="128"/>
      <c r="M525" s="128"/>
      <c r="N525" s="128"/>
      <c r="O525" s="128"/>
      <c r="P525" s="218">
        <f t="shared" si="14"/>
        <v>0</v>
      </c>
      <c r="Q525" s="217"/>
      <c r="R525" s="217">
        <f t="shared" si="15"/>
        <v>0</v>
      </c>
      <c r="S525" s="217"/>
      <c r="T525" s="219"/>
    </row>
    <row r="526" spans="1:20">
      <c r="A526" s="125"/>
      <c r="B526" s="125"/>
      <c r="C526" s="125"/>
      <c r="D526" s="125"/>
      <c r="E526" s="125"/>
      <c r="F526" s="128"/>
      <c r="G526" s="217"/>
      <c r="H526" s="126"/>
      <c r="I526" s="128"/>
      <c r="J526" s="128"/>
      <c r="K526" s="128"/>
      <c r="L526" s="128"/>
      <c r="M526" s="128"/>
      <c r="N526" s="128"/>
      <c r="O526" s="128"/>
      <c r="P526" s="218">
        <f t="shared" ref="P526:P589" si="16">SUM($I526:$O526)</f>
        <v>0</v>
      </c>
      <c r="Q526" s="217"/>
      <c r="R526" s="217">
        <f t="shared" ref="R526:R589" si="17">P526-Q526</f>
        <v>0</v>
      </c>
      <c r="S526" s="217"/>
      <c r="T526" s="219"/>
    </row>
    <row r="527" spans="1:20">
      <c r="A527" s="125"/>
      <c r="B527" s="125"/>
      <c r="C527" s="125"/>
      <c r="D527" s="125"/>
      <c r="E527" s="125"/>
      <c r="F527" s="128"/>
      <c r="G527" s="217"/>
      <c r="H527" s="126"/>
      <c r="I527" s="128"/>
      <c r="J527" s="128"/>
      <c r="K527" s="128"/>
      <c r="L527" s="128"/>
      <c r="M527" s="128"/>
      <c r="N527" s="128"/>
      <c r="O527" s="128"/>
      <c r="P527" s="218">
        <f t="shared" si="16"/>
        <v>0</v>
      </c>
      <c r="Q527" s="217"/>
      <c r="R527" s="217">
        <f t="shared" si="17"/>
        <v>0</v>
      </c>
      <c r="S527" s="217"/>
      <c r="T527" s="219"/>
    </row>
    <row r="528" spans="1:20">
      <c r="A528" s="125"/>
      <c r="B528" s="125"/>
      <c r="C528" s="125"/>
      <c r="D528" s="125"/>
      <c r="E528" s="125"/>
      <c r="F528" s="128"/>
      <c r="G528" s="217"/>
      <c r="H528" s="126"/>
      <c r="I528" s="128"/>
      <c r="J528" s="128"/>
      <c r="K528" s="128"/>
      <c r="L528" s="128"/>
      <c r="M528" s="128"/>
      <c r="N528" s="128"/>
      <c r="O528" s="128"/>
      <c r="P528" s="218">
        <f t="shared" si="16"/>
        <v>0</v>
      </c>
      <c r="Q528" s="217"/>
      <c r="R528" s="217">
        <f t="shared" si="17"/>
        <v>0</v>
      </c>
      <c r="S528" s="217"/>
      <c r="T528" s="219"/>
    </row>
    <row r="529" spans="1:20">
      <c r="A529" s="125"/>
      <c r="B529" s="125"/>
      <c r="C529" s="125"/>
      <c r="D529" s="125"/>
      <c r="E529" s="125"/>
      <c r="F529" s="128"/>
      <c r="G529" s="217"/>
      <c r="H529" s="126"/>
      <c r="I529" s="128"/>
      <c r="J529" s="128"/>
      <c r="K529" s="128"/>
      <c r="L529" s="128"/>
      <c r="M529" s="128"/>
      <c r="N529" s="128"/>
      <c r="O529" s="128"/>
      <c r="P529" s="218">
        <f t="shared" si="16"/>
        <v>0</v>
      </c>
      <c r="Q529" s="217"/>
      <c r="R529" s="217">
        <f t="shared" si="17"/>
        <v>0</v>
      </c>
      <c r="S529" s="217"/>
      <c r="T529" s="219"/>
    </row>
    <row r="530" spans="1:20">
      <c r="A530" s="125"/>
      <c r="B530" s="125"/>
      <c r="C530" s="125"/>
      <c r="D530" s="125"/>
      <c r="E530" s="125"/>
      <c r="F530" s="128"/>
      <c r="G530" s="217"/>
      <c r="H530" s="126"/>
      <c r="I530" s="128"/>
      <c r="J530" s="128"/>
      <c r="K530" s="128"/>
      <c r="L530" s="128"/>
      <c r="M530" s="128"/>
      <c r="N530" s="128"/>
      <c r="O530" s="128"/>
      <c r="P530" s="218">
        <f t="shared" si="16"/>
        <v>0</v>
      </c>
      <c r="Q530" s="217"/>
      <c r="R530" s="217">
        <f t="shared" si="17"/>
        <v>0</v>
      </c>
      <c r="S530" s="217"/>
      <c r="T530" s="219"/>
    </row>
    <row r="531" spans="1:20">
      <c r="A531" s="125"/>
      <c r="B531" s="125"/>
      <c r="C531" s="125"/>
      <c r="D531" s="125"/>
      <c r="E531" s="125"/>
      <c r="F531" s="128"/>
      <c r="G531" s="217"/>
      <c r="H531" s="126"/>
      <c r="I531" s="128"/>
      <c r="J531" s="128"/>
      <c r="K531" s="128"/>
      <c r="L531" s="128"/>
      <c r="M531" s="128"/>
      <c r="N531" s="128"/>
      <c r="O531" s="128"/>
      <c r="P531" s="218">
        <f t="shared" si="16"/>
        <v>0</v>
      </c>
      <c r="Q531" s="217"/>
      <c r="R531" s="217">
        <f t="shared" si="17"/>
        <v>0</v>
      </c>
      <c r="S531" s="217"/>
      <c r="T531" s="219"/>
    </row>
    <row r="532" spans="1:20">
      <c r="A532" s="125"/>
      <c r="B532" s="125"/>
      <c r="C532" s="125"/>
      <c r="D532" s="125"/>
      <c r="E532" s="125"/>
      <c r="F532" s="128"/>
      <c r="G532" s="217"/>
      <c r="H532" s="126"/>
      <c r="I532" s="128"/>
      <c r="J532" s="128"/>
      <c r="K532" s="128"/>
      <c r="L532" s="128"/>
      <c r="M532" s="128"/>
      <c r="N532" s="128"/>
      <c r="O532" s="128"/>
      <c r="P532" s="218">
        <f t="shared" si="16"/>
        <v>0</v>
      </c>
      <c r="Q532" s="217"/>
      <c r="R532" s="217">
        <f t="shared" si="17"/>
        <v>0</v>
      </c>
      <c r="S532" s="217"/>
      <c r="T532" s="219"/>
    </row>
    <row r="533" spans="1:20">
      <c r="A533" s="125"/>
      <c r="B533" s="125"/>
      <c r="C533" s="125"/>
      <c r="D533" s="125"/>
      <c r="E533" s="125"/>
      <c r="F533" s="128"/>
      <c r="G533" s="217"/>
      <c r="H533" s="126"/>
      <c r="I533" s="128"/>
      <c r="J533" s="128"/>
      <c r="K533" s="128"/>
      <c r="L533" s="128"/>
      <c r="M533" s="128"/>
      <c r="N533" s="128"/>
      <c r="O533" s="128"/>
      <c r="P533" s="218">
        <f t="shared" si="16"/>
        <v>0</v>
      </c>
      <c r="Q533" s="217"/>
      <c r="R533" s="217">
        <f t="shared" si="17"/>
        <v>0</v>
      </c>
      <c r="S533" s="217"/>
      <c r="T533" s="219"/>
    </row>
    <row r="534" spans="1:20">
      <c r="A534" s="125"/>
      <c r="B534" s="125"/>
      <c r="C534" s="125"/>
      <c r="D534" s="125"/>
      <c r="E534" s="125"/>
      <c r="F534" s="128"/>
      <c r="G534" s="217"/>
      <c r="H534" s="126"/>
      <c r="I534" s="128"/>
      <c r="J534" s="128"/>
      <c r="K534" s="128"/>
      <c r="L534" s="128"/>
      <c r="M534" s="128"/>
      <c r="N534" s="128"/>
      <c r="O534" s="128"/>
      <c r="P534" s="218">
        <f t="shared" si="16"/>
        <v>0</v>
      </c>
      <c r="Q534" s="217"/>
      <c r="R534" s="217">
        <f t="shared" si="17"/>
        <v>0</v>
      </c>
      <c r="S534" s="217"/>
      <c r="T534" s="219"/>
    </row>
    <row r="535" spans="1:20">
      <c r="A535" s="125"/>
      <c r="B535" s="125"/>
      <c r="C535" s="125"/>
      <c r="D535" s="125"/>
      <c r="E535" s="125"/>
      <c r="F535" s="128"/>
      <c r="G535" s="217"/>
      <c r="H535" s="126"/>
      <c r="I535" s="128"/>
      <c r="J535" s="128"/>
      <c r="K535" s="128"/>
      <c r="L535" s="128"/>
      <c r="M535" s="128"/>
      <c r="N535" s="128"/>
      <c r="O535" s="128"/>
      <c r="P535" s="218">
        <f t="shared" si="16"/>
        <v>0</v>
      </c>
      <c r="Q535" s="217"/>
      <c r="R535" s="217">
        <f t="shared" si="17"/>
        <v>0</v>
      </c>
      <c r="S535" s="217"/>
      <c r="T535" s="219"/>
    </row>
    <row r="536" spans="1:20">
      <c r="A536" s="125"/>
      <c r="B536" s="125"/>
      <c r="C536" s="125"/>
      <c r="D536" s="125"/>
      <c r="E536" s="125"/>
      <c r="F536" s="128"/>
      <c r="G536" s="217"/>
      <c r="H536" s="126"/>
      <c r="I536" s="128"/>
      <c r="J536" s="128"/>
      <c r="K536" s="128"/>
      <c r="L536" s="128"/>
      <c r="M536" s="128"/>
      <c r="N536" s="128"/>
      <c r="O536" s="128"/>
      <c r="P536" s="218">
        <f t="shared" si="16"/>
        <v>0</v>
      </c>
      <c r="Q536" s="217"/>
      <c r="R536" s="217">
        <f t="shared" si="17"/>
        <v>0</v>
      </c>
      <c r="S536" s="217"/>
      <c r="T536" s="219"/>
    </row>
    <row r="537" spans="1:20">
      <c r="A537" s="125"/>
      <c r="B537" s="125"/>
      <c r="C537" s="125"/>
      <c r="D537" s="125"/>
      <c r="E537" s="125"/>
      <c r="F537" s="128"/>
      <c r="G537" s="217"/>
      <c r="H537" s="126"/>
      <c r="I537" s="128"/>
      <c r="J537" s="128"/>
      <c r="K537" s="128"/>
      <c r="L537" s="128"/>
      <c r="M537" s="128"/>
      <c r="N537" s="128"/>
      <c r="O537" s="128"/>
      <c r="P537" s="218">
        <f t="shared" si="16"/>
        <v>0</v>
      </c>
      <c r="Q537" s="217"/>
      <c r="R537" s="217">
        <f t="shared" si="17"/>
        <v>0</v>
      </c>
      <c r="S537" s="217"/>
      <c r="T537" s="219"/>
    </row>
    <row r="538" spans="1:20">
      <c r="A538" s="125"/>
      <c r="B538" s="125"/>
      <c r="C538" s="125"/>
      <c r="D538" s="125"/>
      <c r="E538" s="125"/>
      <c r="F538" s="128"/>
      <c r="G538" s="217"/>
      <c r="H538" s="126"/>
      <c r="I538" s="128"/>
      <c r="J538" s="128"/>
      <c r="K538" s="128"/>
      <c r="L538" s="128"/>
      <c r="M538" s="128"/>
      <c r="N538" s="128"/>
      <c r="O538" s="128"/>
      <c r="P538" s="218">
        <f t="shared" si="16"/>
        <v>0</v>
      </c>
      <c r="Q538" s="217"/>
      <c r="R538" s="217">
        <f t="shared" si="17"/>
        <v>0</v>
      </c>
      <c r="S538" s="217"/>
      <c r="T538" s="219"/>
    </row>
    <row r="539" spans="1:20">
      <c r="A539" s="125"/>
      <c r="B539" s="125"/>
      <c r="C539" s="125"/>
      <c r="D539" s="125"/>
      <c r="E539" s="125"/>
      <c r="F539" s="128"/>
      <c r="G539" s="217"/>
      <c r="H539" s="126"/>
      <c r="I539" s="128"/>
      <c r="J539" s="128"/>
      <c r="K539" s="128"/>
      <c r="L539" s="128"/>
      <c r="M539" s="128"/>
      <c r="N539" s="128"/>
      <c r="O539" s="128"/>
      <c r="P539" s="218">
        <f t="shared" si="16"/>
        <v>0</v>
      </c>
      <c r="Q539" s="217"/>
      <c r="R539" s="217">
        <f t="shared" si="17"/>
        <v>0</v>
      </c>
      <c r="S539" s="217"/>
      <c r="T539" s="219"/>
    </row>
    <row r="540" spans="1:20">
      <c r="A540" s="125"/>
      <c r="B540" s="125"/>
      <c r="C540" s="125"/>
      <c r="D540" s="125"/>
      <c r="E540" s="125"/>
      <c r="F540" s="128"/>
      <c r="G540" s="217"/>
      <c r="H540" s="126"/>
      <c r="I540" s="128"/>
      <c r="J540" s="128"/>
      <c r="K540" s="128"/>
      <c r="L540" s="128"/>
      <c r="M540" s="128"/>
      <c r="N540" s="128"/>
      <c r="O540" s="128"/>
      <c r="P540" s="218">
        <f t="shared" si="16"/>
        <v>0</v>
      </c>
      <c r="Q540" s="217"/>
      <c r="R540" s="217">
        <f t="shared" si="17"/>
        <v>0</v>
      </c>
      <c r="S540" s="217"/>
      <c r="T540" s="219"/>
    </row>
    <row r="541" spans="1:20">
      <c r="A541" s="125"/>
      <c r="B541" s="125"/>
      <c r="C541" s="125"/>
      <c r="D541" s="125"/>
      <c r="E541" s="125"/>
      <c r="F541" s="128"/>
      <c r="G541" s="217"/>
      <c r="H541" s="126"/>
      <c r="I541" s="128"/>
      <c r="J541" s="128"/>
      <c r="K541" s="128"/>
      <c r="L541" s="128"/>
      <c r="M541" s="128"/>
      <c r="N541" s="128"/>
      <c r="O541" s="128"/>
      <c r="P541" s="218">
        <f t="shared" si="16"/>
        <v>0</v>
      </c>
      <c r="Q541" s="217"/>
      <c r="R541" s="217">
        <f t="shared" si="17"/>
        <v>0</v>
      </c>
      <c r="S541" s="217"/>
      <c r="T541" s="219"/>
    </row>
    <row r="542" spans="1:20">
      <c r="A542" s="125"/>
      <c r="B542" s="125"/>
      <c r="C542" s="125"/>
      <c r="D542" s="125"/>
      <c r="E542" s="125"/>
      <c r="F542" s="128"/>
      <c r="G542" s="217"/>
      <c r="H542" s="126"/>
      <c r="I542" s="128"/>
      <c r="J542" s="128"/>
      <c r="K542" s="128"/>
      <c r="L542" s="128"/>
      <c r="M542" s="128"/>
      <c r="N542" s="128"/>
      <c r="O542" s="128"/>
      <c r="P542" s="218">
        <f t="shared" si="16"/>
        <v>0</v>
      </c>
      <c r="Q542" s="217"/>
      <c r="R542" s="217">
        <f t="shared" si="17"/>
        <v>0</v>
      </c>
      <c r="S542" s="217"/>
      <c r="T542" s="219"/>
    </row>
    <row r="543" spans="1:20">
      <c r="A543" s="125"/>
      <c r="B543" s="125"/>
      <c r="C543" s="125"/>
      <c r="D543" s="125"/>
      <c r="E543" s="125"/>
      <c r="F543" s="128"/>
      <c r="G543" s="217"/>
      <c r="H543" s="126"/>
      <c r="I543" s="128"/>
      <c r="J543" s="128"/>
      <c r="K543" s="128"/>
      <c r="L543" s="128"/>
      <c r="M543" s="128"/>
      <c r="N543" s="128"/>
      <c r="O543" s="128"/>
      <c r="P543" s="218">
        <f t="shared" si="16"/>
        <v>0</v>
      </c>
      <c r="Q543" s="217"/>
      <c r="R543" s="217">
        <f t="shared" si="17"/>
        <v>0</v>
      </c>
      <c r="S543" s="217"/>
      <c r="T543" s="219"/>
    </row>
    <row r="544" spans="1:20">
      <c r="A544" s="125"/>
      <c r="B544" s="125"/>
      <c r="C544" s="125"/>
      <c r="D544" s="125"/>
      <c r="E544" s="125"/>
      <c r="F544" s="128"/>
      <c r="G544" s="217"/>
      <c r="H544" s="126"/>
      <c r="I544" s="128"/>
      <c r="J544" s="128"/>
      <c r="K544" s="128"/>
      <c r="L544" s="128"/>
      <c r="M544" s="128"/>
      <c r="N544" s="128"/>
      <c r="O544" s="128"/>
      <c r="P544" s="218">
        <f t="shared" si="16"/>
        <v>0</v>
      </c>
      <c r="Q544" s="217"/>
      <c r="R544" s="217">
        <f t="shared" si="17"/>
        <v>0</v>
      </c>
      <c r="S544" s="217"/>
      <c r="T544" s="219"/>
    </row>
    <row r="545" spans="1:20">
      <c r="A545" s="125"/>
      <c r="B545" s="125"/>
      <c r="C545" s="125"/>
      <c r="D545" s="125"/>
      <c r="E545" s="125"/>
      <c r="F545" s="128"/>
      <c r="G545" s="217"/>
      <c r="H545" s="126"/>
      <c r="I545" s="128"/>
      <c r="J545" s="128"/>
      <c r="K545" s="128"/>
      <c r="L545" s="128"/>
      <c r="M545" s="128"/>
      <c r="N545" s="128"/>
      <c r="O545" s="128"/>
      <c r="P545" s="218">
        <f t="shared" si="16"/>
        <v>0</v>
      </c>
      <c r="Q545" s="217"/>
      <c r="R545" s="217">
        <f t="shared" si="17"/>
        <v>0</v>
      </c>
      <c r="S545" s="217"/>
      <c r="T545" s="219"/>
    </row>
    <row r="546" spans="1:20">
      <c r="A546" s="125"/>
      <c r="B546" s="125"/>
      <c r="C546" s="125"/>
      <c r="D546" s="125"/>
      <c r="E546" s="125"/>
      <c r="F546" s="128"/>
      <c r="G546" s="217"/>
      <c r="H546" s="126"/>
      <c r="I546" s="128"/>
      <c r="J546" s="128"/>
      <c r="K546" s="128"/>
      <c r="L546" s="128"/>
      <c r="M546" s="128"/>
      <c r="N546" s="128"/>
      <c r="O546" s="128"/>
      <c r="P546" s="218">
        <f t="shared" si="16"/>
        <v>0</v>
      </c>
      <c r="Q546" s="217"/>
      <c r="R546" s="217">
        <f t="shared" si="17"/>
        <v>0</v>
      </c>
      <c r="S546" s="217"/>
      <c r="T546" s="219"/>
    </row>
    <row r="547" spans="1:20">
      <c r="A547" s="125"/>
      <c r="B547" s="125"/>
      <c r="C547" s="125"/>
      <c r="D547" s="125"/>
      <c r="E547" s="125"/>
      <c r="F547" s="128"/>
      <c r="G547" s="217"/>
      <c r="H547" s="126"/>
      <c r="I547" s="128"/>
      <c r="J547" s="128"/>
      <c r="K547" s="128"/>
      <c r="L547" s="128"/>
      <c r="M547" s="128"/>
      <c r="N547" s="128"/>
      <c r="O547" s="128"/>
      <c r="P547" s="218">
        <f t="shared" si="16"/>
        <v>0</v>
      </c>
      <c r="Q547" s="217"/>
      <c r="R547" s="217">
        <f t="shared" si="17"/>
        <v>0</v>
      </c>
      <c r="S547" s="217"/>
      <c r="T547" s="219"/>
    </row>
    <row r="548" spans="1:20">
      <c r="A548" s="125"/>
      <c r="B548" s="125"/>
      <c r="C548" s="125"/>
      <c r="D548" s="125"/>
      <c r="E548" s="125"/>
      <c r="F548" s="128"/>
      <c r="G548" s="217"/>
      <c r="H548" s="126"/>
      <c r="I548" s="128"/>
      <c r="J548" s="128"/>
      <c r="K548" s="128"/>
      <c r="L548" s="128"/>
      <c r="M548" s="128"/>
      <c r="N548" s="128"/>
      <c r="O548" s="128"/>
      <c r="P548" s="218">
        <f t="shared" si="16"/>
        <v>0</v>
      </c>
      <c r="Q548" s="217"/>
      <c r="R548" s="217">
        <f t="shared" si="17"/>
        <v>0</v>
      </c>
      <c r="S548" s="217"/>
      <c r="T548" s="219"/>
    </row>
    <row r="549" spans="1:20">
      <c r="A549" s="125"/>
      <c r="B549" s="125"/>
      <c r="C549" s="125"/>
      <c r="D549" s="125"/>
      <c r="E549" s="125"/>
      <c r="F549" s="128"/>
      <c r="G549" s="217"/>
      <c r="H549" s="126"/>
      <c r="I549" s="128"/>
      <c r="J549" s="128"/>
      <c r="K549" s="128"/>
      <c r="L549" s="128"/>
      <c r="M549" s="128"/>
      <c r="N549" s="128"/>
      <c r="O549" s="128"/>
      <c r="P549" s="218">
        <f t="shared" si="16"/>
        <v>0</v>
      </c>
      <c r="Q549" s="217"/>
      <c r="R549" s="217">
        <f t="shared" si="17"/>
        <v>0</v>
      </c>
      <c r="S549" s="217"/>
      <c r="T549" s="219"/>
    </row>
    <row r="550" spans="1:20">
      <c r="A550" s="125"/>
      <c r="B550" s="125"/>
      <c r="C550" s="125"/>
      <c r="D550" s="125"/>
      <c r="E550" s="125"/>
      <c r="F550" s="128"/>
      <c r="G550" s="217"/>
      <c r="H550" s="126"/>
      <c r="I550" s="128"/>
      <c r="J550" s="128"/>
      <c r="K550" s="128"/>
      <c r="L550" s="128"/>
      <c r="M550" s="128"/>
      <c r="N550" s="128"/>
      <c r="O550" s="128"/>
      <c r="P550" s="218">
        <f t="shared" si="16"/>
        <v>0</v>
      </c>
      <c r="Q550" s="217"/>
      <c r="R550" s="217">
        <f t="shared" si="17"/>
        <v>0</v>
      </c>
      <c r="S550" s="217"/>
      <c r="T550" s="219"/>
    </row>
    <row r="551" spans="1:20">
      <c r="A551" s="125"/>
      <c r="B551" s="125"/>
      <c r="C551" s="125"/>
      <c r="D551" s="125"/>
      <c r="E551" s="125"/>
      <c r="F551" s="128"/>
      <c r="G551" s="217"/>
      <c r="H551" s="126"/>
      <c r="I551" s="128"/>
      <c r="J551" s="128"/>
      <c r="K551" s="128"/>
      <c r="L551" s="128"/>
      <c r="M551" s="128"/>
      <c r="N551" s="128"/>
      <c r="O551" s="128"/>
      <c r="P551" s="218">
        <f t="shared" si="16"/>
        <v>0</v>
      </c>
      <c r="Q551" s="217"/>
      <c r="R551" s="217">
        <f t="shared" si="17"/>
        <v>0</v>
      </c>
      <c r="S551" s="217"/>
      <c r="T551" s="219"/>
    </row>
    <row r="552" spans="1:20">
      <c r="A552" s="125"/>
      <c r="B552" s="125"/>
      <c r="C552" s="125"/>
      <c r="D552" s="125"/>
      <c r="E552" s="125"/>
      <c r="F552" s="128"/>
      <c r="G552" s="217"/>
      <c r="H552" s="126"/>
      <c r="I552" s="128"/>
      <c r="J552" s="128"/>
      <c r="K552" s="128"/>
      <c r="L552" s="128"/>
      <c r="M552" s="128"/>
      <c r="N552" s="128"/>
      <c r="O552" s="128"/>
      <c r="P552" s="218">
        <f t="shared" si="16"/>
        <v>0</v>
      </c>
      <c r="Q552" s="217"/>
      <c r="R552" s="217">
        <f t="shared" si="17"/>
        <v>0</v>
      </c>
      <c r="S552" s="217"/>
      <c r="T552" s="219"/>
    </row>
    <row r="553" spans="1:20">
      <c r="A553" s="125"/>
      <c r="B553" s="125"/>
      <c r="C553" s="125"/>
      <c r="D553" s="125"/>
      <c r="E553" s="125"/>
      <c r="F553" s="128"/>
      <c r="G553" s="217"/>
      <c r="H553" s="126"/>
      <c r="I553" s="128"/>
      <c r="J553" s="128"/>
      <c r="K553" s="128"/>
      <c r="L553" s="128"/>
      <c r="M553" s="128"/>
      <c r="N553" s="128"/>
      <c r="O553" s="128"/>
      <c r="P553" s="218">
        <f t="shared" si="16"/>
        <v>0</v>
      </c>
      <c r="Q553" s="217"/>
      <c r="R553" s="217">
        <f t="shared" si="17"/>
        <v>0</v>
      </c>
      <c r="S553" s="217"/>
      <c r="T553" s="219"/>
    </row>
    <row r="554" spans="1:20">
      <c r="A554" s="125"/>
      <c r="B554" s="125"/>
      <c r="C554" s="125"/>
      <c r="D554" s="125"/>
      <c r="E554" s="125"/>
      <c r="F554" s="128"/>
      <c r="G554" s="217"/>
      <c r="H554" s="126"/>
      <c r="I554" s="128"/>
      <c r="J554" s="128"/>
      <c r="K554" s="128"/>
      <c r="L554" s="128"/>
      <c r="M554" s="128"/>
      <c r="N554" s="128"/>
      <c r="O554" s="128"/>
      <c r="P554" s="218">
        <f t="shared" si="16"/>
        <v>0</v>
      </c>
      <c r="Q554" s="217"/>
      <c r="R554" s="217">
        <f t="shared" si="17"/>
        <v>0</v>
      </c>
      <c r="S554" s="217"/>
      <c r="T554" s="219"/>
    </row>
    <row r="555" spans="1:20">
      <c r="A555" s="125"/>
      <c r="B555" s="125"/>
      <c r="C555" s="125"/>
      <c r="D555" s="125"/>
      <c r="E555" s="125"/>
      <c r="F555" s="128"/>
      <c r="G555" s="217"/>
      <c r="H555" s="126"/>
      <c r="I555" s="128"/>
      <c r="J555" s="128"/>
      <c r="K555" s="128"/>
      <c r="L555" s="128"/>
      <c r="M555" s="128"/>
      <c r="N555" s="128"/>
      <c r="O555" s="128"/>
      <c r="P555" s="218">
        <f t="shared" si="16"/>
        <v>0</v>
      </c>
      <c r="Q555" s="217"/>
      <c r="R555" s="217">
        <f t="shared" si="17"/>
        <v>0</v>
      </c>
      <c r="S555" s="217"/>
      <c r="T555" s="219"/>
    </row>
    <row r="556" spans="1:20">
      <c r="A556" s="125"/>
      <c r="B556" s="125"/>
      <c r="C556" s="125"/>
      <c r="D556" s="125"/>
      <c r="E556" s="125"/>
      <c r="F556" s="128"/>
      <c r="G556" s="217"/>
      <c r="H556" s="126"/>
      <c r="I556" s="128"/>
      <c r="J556" s="128"/>
      <c r="K556" s="128"/>
      <c r="L556" s="128"/>
      <c r="M556" s="128"/>
      <c r="N556" s="128"/>
      <c r="O556" s="128"/>
      <c r="P556" s="218">
        <f t="shared" si="16"/>
        <v>0</v>
      </c>
      <c r="Q556" s="217"/>
      <c r="R556" s="217">
        <f t="shared" si="17"/>
        <v>0</v>
      </c>
      <c r="S556" s="217"/>
      <c r="T556" s="219"/>
    </row>
    <row r="557" spans="1:20">
      <c r="A557" s="125"/>
      <c r="B557" s="125"/>
      <c r="C557" s="125"/>
      <c r="D557" s="125"/>
      <c r="E557" s="125"/>
      <c r="F557" s="128"/>
      <c r="G557" s="217"/>
      <c r="H557" s="126"/>
      <c r="I557" s="128"/>
      <c r="J557" s="128"/>
      <c r="K557" s="128"/>
      <c r="L557" s="128"/>
      <c r="M557" s="128"/>
      <c r="N557" s="128"/>
      <c r="O557" s="128"/>
      <c r="P557" s="218">
        <f t="shared" si="16"/>
        <v>0</v>
      </c>
      <c r="Q557" s="217"/>
      <c r="R557" s="217">
        <f t="shared" si="17"/>
        <v>0</v>
      </c>
      <c r="S557" s="217"/>
      <c r="T557" s="219"/>
    </row>
    <row r="558" spans="1:20">
      <c r="A558" s="125"/>
      <c r="B558" s="125"/>
      <c r="C558" s="125"/>
      <c r="D558" s="125"/>
      <c r="E558" s="125"/>
      <c r="F558" s="128"/>
      <c r="G558" s="217"/>
      <c r="H558" s="126"/>
      <c r="I558" s="128"/>
      <c r="J558" s="128"/>
      <c r="K558" s="128"/>
      <c r="L558" s="128"/>
      <c r="M558" s="128"/>
      <c r="N558" s="128"/>
      <c r="O558" s="128"/>
      <c r="P558" s="218">
        <f t="shared" si="16"/>
        <v>0</v>
      </c>
      <c r="Q558" s="217"/>
      <c r="R558" s="217">
        <f t="shared" si="17"/>
        <v>0</v>
      </c>
      <c r="S558" s="217"/>
      <c r="T558" s="219"/>
    </row>
    <row r="559" spans="1:20">
      <c r="A559" s="125"/>
      <c r="B559" s="125"/>
      <c r="C559" s="125"/>
      <c r="D559" s="125"/>
      <c r="E559" s="125"/>
      <c r="F559" s="128"/>
      <c r="G559" s="217"/>
      <c r="H559" s="126"/>
      <c r="I559" s="128"/>
      <c r="J559" s="128"/>
      <c r="K559" s="128"/>
      <c r="L559" s="128"/>
      <c r="M559" s="128"/>
      <c r="N559" s="128"/>
      <c r="O559" s="128"/>
      <c r="P559" s="218">
        <f t="shared" si="16"/>
        <v>0</v>
      </c>
      <c r="Q559" s="217"/>
      <c r="R559" s="217">
        <f t="shared" si="17"/>
        <v>0</v>
      </c>
      <c r="S559" s="217"/>
      <c r="T559" s="219"/>
    </row>
    <row r="560" spans="1:20">
      <c r="A560" s="125"/>
      <c r="B560" s="125"/>
      <c r="C560" s="125"/>
      <c r="D560" s="125"/>
      <c r="E560" s="125"/>
      <c r="F560" s="128"/>
      <c r="G560" s="217"/>
      <c r="H560" s="126"/>
      <c r="I560" s="128"/>
      <c r="J560" s="128"/>
      <c r="K560" s="128"/>
      <c r="L560" s="128"/>
      <c r="M560" s="128"/>
      <c r="N560" s="128"/>
      <c r="O560" s="128"/>
      <c r="P560" s="218">
        <f t="shared" si="16"/>
        <v>0</v>
      </c>
      <c r="Q560" s="217"/>
      <c r="R560" s="217">
        <f t="shared" si="17"/>
        <v>0</v>
      </c>
      <c r="S560" s="217"/>
      <c r="T560" s="219"/>
    </row>
    <row r="561" spans="1:20">
      <c r="A561" s="125"/>
      <c r="B561" s="125"/>
      <c r="C561" s="125"/>
      <c r="D561" s="125"/>
      <c r="E561" s="125"/>
      <c r="F561" s="128"/>
      <c r="G561" s="217"/>
      <c r="H561" s="126"/>
      <c r="I561" s="128"/>
      <c r="J561" s="128"/>
      <c r="K561" s="128"/>
      <c r="L561" s="128"/>
      <c r="M561" s="128"/>
      <c r="N561" s="128"/>
      <c r="O561" s="128"/>
      <c r="P561" s="218">
        <f t="shared" si="16"/>
        <v>0</v>
      </c>
      <c r="Q561" s="217"/>
      <c r="R561" s="217">
        <f t="shared" si="17"/>
        <v>0</v>
      </c>
      <c r="S561" s="217"/>
      <c r="T561" s="219"/>
    </row>
    <row r="562" spans="1:20">
      <c r="A562" s="125"/>
      <c r="B562" s="125"/>
      <c r="C562" s="125"/>
      <c r="D562" s="125"/>
      <c r="E562" s="125"/>
      <c r="F562" s="128"/>
      <c r="G562" s="217"/>
      <c r="H562" s="126"/>
      <c r="I562" s="128"/>
      <c r="J562" s="128"/>
      <c r="K562" s="128"/>
      <c r="L562" s="128"/>
      <c r="M562" s="128"/>
      <c r="N562" s="128"/>
      <c r="O562" s="128"/>
      <c r="P562" s="218">
        <f t="shared" si="16"/>
        <v>0</v>
      </c>
      <c r="Q562" s="217"/>
      <c r="R562" s="217">
        <f t="shared" si="17"/>
        <v>0</v>
      </c>
      <c r="S562" s="217"/>
      <c r="T562" s="219"/>
    </row>
    <row r="563" spans="1:20">
      <c r="A563" s="125"/>
      <c r="B563" s="125"/>
      <c r="C563" s="125"/>
      <c r="D563" s="125"/>
      <c r="E563" s="125"/>
      <c r="F563" s="128"/>
      <c r="G563" s="217"/>
      <c r="H563" s="126"/>
      <c r="I563" s="128"/>
      <c r="J563" s="128"/>
      <c r="K563" s="128"/>
      <c r="L563" s="128"/>
      <c r="M563" s="128"/>
      <c r="N563" s="128"/>
      <c r="O563" s="128"/>
      <c r="P563" s="218">
        <f t="shared" si="16"/>
        <v>0</v>
      </c>
      <c r="Q563" s="217"/>
      <c r="R563" s="217">
        <f t="shared" si="17"/>
        <v>0</v>
      </c>
      <c r="S563" s="217"/>
      <c r="T563" s="219"/>
    </row>
    <row r="564" spans="1:20">
      <c r="A564" s="125"/>
      <c r="B564" s="125"/>
      <c r="C564" s="125"/>
      <c r="D564" s="125"/>
      <c r="E564" s="125"/>
      <c r="F564" s="128"/>
      <c r="G564" s="217"/>
      <c r="H564" s="126"/>
      <c r="I564" s="128"/>
      <c r="J564" s="128"/>
      <c r="K564" s="128"/>
      <c r="L564" s="128"/>
      <c r="M564" s="128"/>
      <c r="N564" s="128"/>
      <c r="O564" s="128"/>
      <c r="P564" s="218">
        <f t="shared" si="16"/>
        <v>0</v>
      </c>
      <c r="Q564" s="217"/>
      <c r="R564" s="217">
        <f t="shared" si="17"/>
        <v>0</v>
      </c>
      <c r="S564" s="217"/>
      <c r="T564" s="219"/>
    </row>
    <row r="565" spans="1:20">
      <c r="A565" s="125"/>
      <c r="B565" s="125"/>
      <c r="C565" s="125"/>
      <c r="D565" s="125"/>
      <c r="E565" s="125"/>
      <c r="F565" s="128"/>
      <c r="G565" s="217"/>
      <c r="H565" s="126"/>
      <c r="I565" s="128"/>
      <c r="J565" s="128"/>
      <c r="K565" s="128"/>
      <c r="L565" s="128"/>
      <c r="M565" s="128"/>
      <c r="N565" s="128"/>
      <c r="O565" s="128"/>
      <c r="P565" s="218">
        <f t="shared" si="16"/>
        <v>0</v>
      </c>
      <c r="Q565" s="217"/>
      <c r="R565" s="217">
        <f t="shared" si="17"/>
        <v>0</v>
      </c>
      <c r="S565" s="217"/>
      <c r="T565" s="219"/>
    </row>
    <row r="566" spans="1:20">
      <c r="A566" s="125"/>
      <c r="B566" s="125"/>
      <c r="C566" s="125"/>
      <c r="D566" s="125"/>
      <c r="E566" s="125"/>
      <c r="F566" s="128"/>
      <c r="G566" s="217"/>
      <c r="H566" s="126"/>
      <c r="I566" s="128"/>
      <c r="J566" s="128"/>
      <c r="K566" s="128"/>
      <c r="L566" s="128"/>
      <c r="M566" s="128"/>
      <c r="N566" s="128"/>
      <c r="O566" s="128"/>
      <c r="P566" s="218">
        <f t="shared" si="16"/>
        <v>0</v>
      </c>
      <c r="Q566" s="217"/>
      <c r="R566" s="217">
        <f t="shared" si="17"/>
        <v>0</v>
      </c>
      <c r="S566" s="217"/>
      <c r="T566" s="219"/>
    </row>
    <row r="567" spans="1:20">
      <c r="A567" s="125"/>
      <c r="B567" s="125"/>
      <c r="C567" s="125"/>
      <c r="D567" s="125"/>
      <c r="E567" s="125"/>
      <c r="F567" s="128"/>
      <c r="G567" s="217"/>
      <c r="H567" s="126"/>
      <c r="I567" s="128"/>
      <c r="J567" s="128"/>
      <c r="K567" s="128"/>
      <c r="L567" s="128"/>
      <c r="M567" s="128"/>
      <c r="N567" s="128"/>
      <c r="O567" s="128"/>
      <c r="P567" s="218">
        <f t="shared" si="16"/>
        <v>0</v>
      </c>
      <c r="Q567" s="217"/>
      <c r="R567" s="217">
        <f t="shared" si="17"/>
        <v>0</v>
      </c>
      <c r="S567" s="217"/>
      <c r="T567" s="219"/>
    </row>
    <row r="568" spans="1:20">
      <c r="A568" s="125"/>
      <c r="B568" s="125"/>
      <c r="C568" s="125"/>
      <c r="D568" s="125"/>
      <c r="E568" s="125"/>
      <c r="F568" s="128"/>
      <c r="G568" s="217"/>
      <c r="H568" s="126"/>
      <c r="I568" s="128"/>
      <c r="J568" s="128"/>
      <c r="K568" s="128"/>
      <c r="L568" s="128"/>
      <c r="M568" s="128"/>
      <c r="N568" s="128"/>
      <c r="O568" s="128"/>
      <c r="P568" s="218">
        <f t="shared" si="16"/>
        <v>0</v>
      </c>
      <c r="Q568" s="217"/>
      <c r="R568" s="217">
        <f t="shared" si="17"/>
        <v>0</v>
      </c>
      <c r="S568" s="217"/>
      <c r="T568" s="219"/>
    </row>
    <row r="569" spans="1:20">
      <c r="A569" s="125"/>
      <c r="B569" s="125"/>
      <c r="C569" s="125"/>
      <c r="D569" s="125"/>
      <c r="E569" s="125"/>
      <c r="F569" s="128"/>
      <c r="G569" s="217"/>
      <c r="H569" s="126"/>
      <c r="I569" s="128"/>
      <c r="J569" s="128"/>
      <c r="K569" s="128"/>
      <c r="L569" s="128"/>
      <c r="M569" s="128"/>
      <c r="N569" s="128"/>
      <c r="O569" s="128"/>
      <c r="P569" s="218">
        <f t="shared" si="16"/>
        <v>0</v>
      </c>
      <c r="Q569" s="217"/>
      <c r="R569" s="217">
        <f t="shared" si="17"/>
        <v>0</v>
      </c>
      <c r="S569" s="217"/>
      <c r="T569" s="219"/>
    </row>
    <row r="570" spans="1:20">
      <c r="A570" s="125"/>
      <c r="B570" s="125"/>
      <c r="C570" s="125"/>
      <c r="D570" s="125"/>
      <c r="E570" s="125"/>
      <c r="F570" s="128"/>
      <c r="G570" s="217"/>
      <c r="H570" s="126"/>
      <c r="I570" s="128"/>
      <c r="J570" s="128"/>
      <c r="K570" s="128"/>
      <c r="L570" s="128"/>
      <c r="M570" s="128"/>
      <c r="N570" s="128"/>
      <c r="O570" s="128"/>
      <c r="P570" s="218">
        <f t="shared" si="16"/>
        <v>0</v>
      </c>
      <c r="Q570" s="217"/>
      <c r="R570" s="217">
        <f t="shared" si="17"/>
        <v>0</v>
      </c>
      <c r="S570" s="217"/>
      <c r="T570" s="219"/>
    </row>
    <row r="571" spans="1:20">
      <c r="A571" s="125"/>
      <c r="B571" s="125"/>
      <c r="C571" s="125"/>
      <c r="D571" s="125"/>
      <c r="E571" s="125"/>
      <c r="F571" s="128"/>
      <c r="G571" s="217"/>
      <c r="H571" s="126"/>
      <c r="I571" s="128"/>
      <c r="J571" s="128"/>
      <c r="K571" s="128"/>
      <c r="L571" s="128"/>
      <c r="M571" s="128"/>
      <c r="N571" s="128"/>
      <c r="O571" s="128"/>
      <c r="P571" s="218">
        <f t="shared" si="16"/>
        <v>0</v>
      </c>
      <c r="Q571" s="217"/>
      <c r="R571" s="217">
        <f t="shared" si="17"/>
        <v>0</v>
      </c>
      <c r="S571" s="217"/>
      <c r="T571" s="219"/>
    </row>
    <row r="572" spans="1:20">
      <c r="A572" s="125"/>
      <c r="B572" s="125"/>
      <c r="C572" s="125"/>
      <c r="D572" s="125"/>
      <c r="E572" s="125"/>
      <c r="F572" s="128"/>
      <c r="G572" s="217"/>
      <c r="H572" s="126"/>
      <c r="I572" s="128"/>
      <c r="J572" s="128"/>
      <c r="K572" s="128"/>
      <c r="L572" s="128"/>
      <c r="M572" s="128"/>
      <c r="N572" s="128"/>
      <c r="O572" s="128"/>
      <c r="P572" s="218">
        <f t="shared" si="16"/>
        <v>0</v>
      </c>
      <c r="Q572" s="217"/>
      <c r="R572" s="217">
        <f t="shared" si="17"/>
        <v>0</v>
      </c>
      <c r="S572" s="217"/>
      <c r="T572" s="219"/>
    </row>
    <row r="573" spans="1:20">
      <c r="A573" s="125"/>
      <c r="B573" s="125"/>
      <c r="C573" s="125"/>
      <c r="D573" s="125"/>
      <c r="E573" s="125"/>
      <c r="F573" s="128"/>
      <c r="G573" s="217"/>
      <c r="H573" s="126"/>
      <c r="I573" s="128"/>
      <c r="J573" s="128"/>
      <c r="K573" s="128"/>
      <c r="L573" s="128"/>
      <c r="M573" s="128"/>
      <c r="N573" s="128"/>
      <c r="O573" s="128"/>
      <c r="P573" s="218">
        <f t="shared" si="16"/>
        <v>0</v>
      </c>
      <c r="Q573" s="217"/>
      <c r="R573" s="217">
        <f t="shared" si="17"/>
        <v>0</v>
      </c>
      <c r="S573" s="217"/>
      <c r="T573" s="219"/>
    </row>
    <row r="574" spans="1:20">
      <c r="A574" s="125"/>
      <c r="B574" s="125"/>
      <c r="C574" s="125"/>
      <c r="D574" s="125"/>
      <c r="E574" s="125"/>
      <c r="F574" s="128"/>
      <c r="G574" s="217"/>
      <c r="H574" s="126"/>
      <c r="I574" s="128"/>
      <c r="J574" s="128"/>
      <c r="K574" s="128"/>
      <c r="L574" s="128"/>
      <c r="M574" s="128"/>
      <c r="N574" s="128"/>
      <c r="O574" s="128"/>
      <c r="P574" s="218">
        <f t="shared" si="16"/>
        <v>0</v>
      </c>
      <c r="Q574" s="217"/>
      <c r="R574" s="217">
        <f t="shared" si="17"/>
        <v>0</v>
      </c>
      <c r="S574" s="217"/>
      <c r="T574" s="219"/>
    </row>
    <row r="575" spans="1:20">
      <c r="A575" s="125"/>
      <c r="B575" s="125"/>
      <c r="C575" s="125"/>
      <c r="D575" s="125"/>
      <c r="E575" s="125"/>
      <c r="F575" s="128"/>
      <c r="G575" s="217"/>
      <c r="H575" s="126"/>
      <c r="I575" s="128"/>
      <c r="J575" s="128"/>
      <c r="K575" s="128"/>
      <c r="L575" s="128"/>
      <c r="M575" s="128"/>
      <c r="N575" s="128"/>
      <c r="O575" s="128"/>
      <c r="P575" s="218">
        <f t="shared" si="16"/>
        <v>0</v>
      </c>
      <c r="Q575" s="217"/>
      <c r="R575" s="217">
        <f t="shared" si="17"/>
        <v>0</v>
      </c>
      <c r="S575" s="217"/>
      <c r="T575" s="219"/>
    </row>
    <row r="576" spans="1:20">
      <c r="A576" s="125"/>
      <c r="B576" s="125"/>
      <c r="C576" s="125"/>
      <c r="D576" s="125"/>
      <c r="E576" s="125"/>
      <c r="F576" s="128"/>
      <c r="G576" s="217"/>
      <c r="H576" s="126"/>
      <c r="I576" s="128"/>
      <c r="J576" s="128"/>
      <c r="K576" s="128"/>
      <c r="L576" s="128"/>
      <c r="M576" s="128"/>
      <c r="N576" s="128"/>
      <c r="O576" s="128"/>
      <c r="P576" s="218">
        <f t="shared" si="16"/>
        <v>0</v>
      </c>
      <c r="Q576" s="217"/>
      <c r="R576" s="217">
        <f t="shared" si="17"/>
        <v>0</v>
      </c>
      <c r="S576" s="217"/>
      <c r="T576" s="219"/>
    </row>
    <row r="577" spans="1:20">
      <c r="A577" s="125"/>
      <c r="B577" s="125"/>
      <c r="C577" s="125"/>
      <c r="D577" s="125"/>
      <c r="E577" s="125"/>
      <c r="F577" s="128"/>
      <c r="G577" s="217"/>
      <c r="H577" s="126"/>
      <c r="I577" s="128"/>
      <c r="J577" s="128"/>
      <c r="K577" s="128"/>
      <c r="L577" s="128"/>
      <c r="M577" s="128"/>
      <c r="N577" s="128"/>
      <c r="O577" s="128"/>
      <c r="P577" s="218">
        <f t="shared" si="16"/>
        <v>0</v>
      </c>
      <c r="Q577" s="217"/>
      <c r="R577" s="217">
        <f t="shared" si="17"/>
        <v>0</v>
      </c>
      <c r="S577" s="217"/>
      <c r="T577" s="219"/>
    </row>
    <row r="578" spans="1:20">
      <c r="A578" s="125"/>
      <c r="B578" s="125"/>
      <c r="C578" s="125"/>
      <c r="D578" s="125"/>
      <c r="E578" s="125"/>
      <c r="F578" s="128"/>
      <c r="G578" s="217"/>
      <c r="H578" s="126"/>
      <c r="I578" s="128"/>
      <c r="J578" s="128"/>
      <c r="K578" s="128"/>
      <c r="L578" s="128"/>
      <c r="M578" s="128"/>
      <c r="N578" s="128"/>
      <c r="O578" s="128"/>
      <c r="P578" s="218">
        <f t="shared" si="16"/>
        <v>0</v>
      </c>
      <c r="Q578" s="217"/>
      <c r="R578" s="217">
        <f t="shared" si="17"/>
        <v>0</v>
      </c>
      <c r="S578" s="217"/>
      <c r="T578" s="219"/>
    </row>
    <row r="579" spans="1:20">
      <c r="A579" s="125"/>
      <c r="B579" s="125"/>
      <c r="C579" s="125"/>
      <c r="D579" s="125"/>
      <c r="E579" s="125"/>
      <c r="F579" s="128"/>
      <c r="G579" s="217"/>
      <c r="H579" s="126"/>
      <c r="I579" s="128"/>
      <c r="J579" s="128"/>
      <c r="K579" s="128"/>
      <c r="L579" s="128"/>
      <c r="M579" s="128"/>
      <c r="N579" s="128"/>
      <c r="O579" s="128"/>
      <c r="P579" s="218">
        <f t="shared" si="16"/>
        <v>0</v>
      </c>
      <c r="Q579" s="217"/>
      <c r="R579" s="217">
        <f t="shared" si="17"/>
        <v>0</v>
      </c>
      <c r="S579" s="217"/>
      <c r="T579" s="219"/>
    </row>
    <row r="580" spans="1:20">
      <c r="A580" s="125"/>
      <c r="B580" s="125"/>
      <c r="C580" s="125"/>
      <c r="D580" s="125"/>
      <c r="E580" s="125"/>
      <c r="F580" s="128"/>
      <c r="G580" s="217"/>
      <c r="H580" s="126"/>
      <c r="I580" s="128"/>
      <c r="J580" s="128"/>
      <c r="K580" s="128"/>
      <c r="L580" s="128"/>
      <c r="M580" s="128"/>
      <c r="N580" s="128"/>
      <c r="O580" s="128"/>
      <c r="P580" s="218">
        <f t="shared" si="16"/>
        <v>0</v>
      </c>
      <c r="Q580" s="217"/>
      <c r="R580" s="217">
        <f t="shared" si="17"/>
        <v>0</v>
      </c>
      <c r="S580" s="217"/>
      <c r="T580" s="219"/>
    </row>
    <row r="581" spans="1:20">
      <c r="A581" s="125"/>
      <c r="B581" s="125"/>
      <c r="C581" s="125"/>
      <c r="D581" s="125"/>
      <c r="E581" s="125"/>
      <c r="F581" s="128"/>
      <c r="G581" s="217"/>
      <c r="H581" s="126"/>
      <c r="I581" s="128"/>
      <c r="J581" s="128"/>
      <c r="K581" s="128"/>
      <c r="L581" s="128"/>
      <c r="M581" s="128"/>
      <c r="N581" s="128"/>
      <c r="O581" s="128"/>
      <c r="P581" s="218">
        <f t="shared" si="16"/>
        <v>0</v>
      </c>
      <c r="Q581" s="217"/>
      <c r="R581" s="217">
        <f t="shared" si="17"/>
        <v>0</v>
      </c>
      <c r="S581" s="217"/>
      <c r="T581" s="219"/>
    </row>
    <row r="582" spans="1:20">
      <c r="A582" s="125"/>
      <c r="B582" s="125"/>
      <c r="C582" s="125"/>
      <c r="D582" s="125"/>
      <c r="E582" s="125"/>
      <c r="F582" s="128"/>
      <c r="G582" s="217"/>
      <c r="H582" s="126"/>
      <c r="I582" s="128"/>
      <c r="J582" s="128"/>
      <c r="K582" s="128"/>
      <c r="L582" s="128"/>
      <c r="M582" s="128"/>
      <c r="N582" s="128"/>
      <c r="O582" s="128"/>
      <c r="P582" s="218">
        <f t="shared" si="16"/>
        <v>0</v>
      </c>
      <c r="Q582" s="217"/>
      <c r="R582" s="217">
        <f t="shared" si="17"/>
        <v>0</v>
      </c>
      <c r="S582" s="217"/>
      <c r="T582" s="219"/>
    </row>
    <row r="583" spans="1:20">
      <c r="A583" s="125"/>
      <c r="B583" s="125"/>
      <c r="C583" s="125"/>
      <c r="D583" s="125"/>
      <c r="E583" s="125"/>
      <c r="F583" s="128"/>
      <c r="G583" s="217"/>
      <c r="H583" s="126"/>
      <c r="I583" s="128"/>
      <c r="J583" s="128"/>
      <c r="K583" s="128"/>
      <c r="L583" s="128"/>
      <c r="M583" s="128"/>
      <c r="N583" s="128"/>
      <c r="O583" s="128"/>
      <c r="P583" s="218">
        <f t="shared" si="16"/>
        <v>0</v>
      </c>
      <c r="Q583" s="217"/>
      <c r="R583" s="217">
        <f t="shared" si="17"/>
        <v>0</v>
      </c>
      <c r="S583" s="217"/>
      <c r="T583" s="219"/>
    </row>
    <row r="584" spans="1:20">
      <c r="A584" s="125"/>
      <c r="B584" s="125"/>
      <c r="C584" s="125"/>
      <c r="D584" s="125"/>
      <c r="E584" s="125"/>
      <c r="F584" s="128"/>
      <c r="G584" s="217"/>
      <c r="H584" s="126"/>
      <c r="I584" s="128"/>
      <c r="J584" s="128"/>
      <c r="K584" s="128"/>
      <c r="L584" s="128"/>
      <c r="M584" s="128"/>
      <c r="N584" s="128"/>
      <c r="O584" s="128"/>
      <c r="P584" s="218">
        <f t="shared" si="16"/>
        <v>0</v>
      </c>
      <c r="Q584" s="217"/>
      <c r="R584" s="217">
        <f t="shared" si="17"/>
        <v>0</v>
      </c>
      <c r="S584" s="217"/>
      <c r="T584" s="219"/>
    </row>
    <row r="585" spans="1:20">
      <c r="A585" s="125"/>
      <c r="B585" s="125"/>
      <c r="C585" s="125"/>
      <c r="D585" s="125"/>
      <c r="E585" s="125"/>
      <c r="F585" s="128"/>
      <c r="G585" s="217"/>
      <c r="H585" s="126"/>
      <c r="I585" s="128"/>
      <c r="J585" s="128"/>
      <c r="K585" s="128"/>
      <c r="L585" s="128"/>
      <c r="M585" s="128"/>
      <c r="N585" s="128"/>
      <c r="O585" s="128"/>
      <c r="P585" s="218">
        <f t="shared" si="16"/>
        <v>0</v>
      </c>
      <c r="Q585" s="217"/>
      <c r="R585" s="217">
        <f t="shared" si="17"/>
        <v>0</v>
      </c>
      <c r="S585" s="217"/>
      <c r="T585" s="219"/>
    </row>
    <row r="586" spans="1:20">
      <c r="A586" s="125"/>
      <c r="B586" s="125"/>
      <c r="C586" s="125"/>
      <c r="D586" s="125"/>
      <c r="E586" s="125"/>
      <c r="F586" s="128"/>
      <c r="G586" s="217"/>
      <c r="H586" s="126"/>
      <c r="I586" s="128"/>
      <c r="J586" s="128"/>
      <c r="K586" s="128"/>
      <c r="L586" s="128"/>
      <c r="M586" s="128"/>
      <c r="N586" s="128"/>
      <c r="O586" s="128"/>
      <c r="P586" s="218">
        <f t="shared" si="16"/>
        <v>0</v>
      </c>
      <c r="Q586" s="217"/>
      <c r="R586" s="217">
        <f t="shared" si="17"/>
        <v>0</v>
      </c>
      <c r="S586" s="217"/>
      <c r="T586" s="219"/>
    </row>
    <row r="587" spans="1:20">
      <c r="A587" s="125"/>
      <c r="B587" s="125"/>
      <c r="C587" s="125"/>
      <c r="D587" s="125"/>
      <c r="E587" s="125"/>
      <c r="F587" s="128"/>
      <c r="G587" s="217"/>
      <c r="H587" s="126"/>
      <c r="I587" s="128"/>
      <c r="J587" s="128"/>
      <c r="K587" s="128"/>
      <c r="L587" s="128"/>
      <c r="M587" s="128"/>
      <c r="N587" s="128"/>
      <c r="O587" s="128"/>
      <c r="P587" s="218">
        <f t="shared" si="16"/>
        <v>0</v>
      </c>
      <c r="Q587" s="217"/>
      <c r="R587" s="217">
        <f t="shared" si="17"/>
        <v>0</v>
      </c>
      <c r="S587" s="217"/>
      <c r="T587" s="219"/>
    </row>
    <row r="588" spans="1:20">
      <c r="A588" s="125"/>
      <c r="B588" s="125"/>
      <c r="C588" s="125"/>
      <c r="D588" s="125"/>
      <c r="E588" s="125"/>
      <c r="F588" s="128"/>
      <c r="G588" s="217"/>
      <c r="H588" s="126"/>
      <c r="I588" s="128"/>
      <c r="J588" s="128"/>
      <c r="K588" s="128"/>
      <c r="L588" s="128"/>
      <c r="M588" s="128"/>
      <c r="N588" s="128"/>
      <c r="O588" s="128"/>
      <c r="P588" s="218">
        <f t="shared" si="16"/>
        <v>0</v>
      </c>
      <c r="Q588" s="217"/>
      <c r="R588" s="217">
        <f t="shared" si="17"/>
        <v>0</v>
      </c>
      <c r="S588" s="217"/>
      <c r="T588" s="219"/>
    </row>
    <row r="589" spans="1:20">
      <c r="A589" s="125"/>
      <c r="B589" s="125"/>
      <c r="C589" s="125"/>
      <c r="D589" s="125"/>
      <c r="E589" s="125"/>
      <c r="F589" s="128"/>
      <c r="G589" s="217"/>
      <c r="H589" s="126"/>
      <c r="I589" s="128"/>
      <c r="J589" s="128"/>
      <c r="K589" s="128"/>
      <c r="L589" s="128"/>
      <c r="M589" s="128"/>
      <c r="N589" s="128"/>
      <c r="O589" s="128"/>
      <c r="P589" s="218">
        <f t="shared" si="16"/>
        <v>0</v>
      </c>
      <c r="Q589" s="217"/>
      <c r="R589" s="217">
        <f t="shared" si="17"/>
        <v>0</v>
      </c>
      <c r="S589" s="217"/>
      <c r="T589" s="219"/>
    </row>
    <row r="590" spans="1:20">
      <c r="A590" s="125"/>
      <c r="B590" s="125"/>
      <c r="C590" s="125"/>
      <c r="D590" s="125"/>
      <c r="E590" s="125"/>
      <c r="F590" s="128"/>
      <c r="G590" s="217"/>
      <c r="H590" s="126"/>
      <c r="I590" s="128"/>
      <c r="J590" s="128"/>
      <c r="K590" s="128"/>
      <c r="L590" s="128"/>
      <c r="M590" s="128"/>
      <c r="N590" s="128"/>
      <c r="O590" s="128"/>
      <c r="P590" s="218">
        <f t="shared" ref="P590:P653" si="18">SUM($I590:$O590)</f>
        <v>0</v>
      </c>
      <c r="Q590" s="217"/>
      <c r="R590" s="217">
        <f t="shared" ref="R590:R653" si="19">P590-Q590</f>
        <v>0</v>
      </c>
      <c r="S590" s="217"/>
      <c r="T590" s="219"/>
    </row>
    <row r="591" spans="1:20">
      <c r="A591" s="125"/>
      <c r="B591" s="125"/>
      <c r="C591" s="125"/>
      <c r="D591" s="125"/>
      <c r="E591" s="125"/>
      <c r="F591" s="128"/>
      <c r="G591" s="217"/>
      <c r="H591" s="126"/>
      <c r="I591" s="128"/>
      <c r="J591" s="128"/>
      <c r="K591" s="128"/>
      <c r="L591" s="128"/>
      <c r="M591" s="128"/>
      <c r="N591" s="128"/>
      <c r="O591" s="128"/>
      <c r="P591" s="218">
        <f t="shared" si="18"/>
        <v>0</v>
      </c>
      <c r="Q591" s="217"/>
      <c r="R591" s="217">
        <f t="shared" si="19"/>
        <v>0</v>
      </c>
      <c r="S591" s="217"/>
      <c r="T591" s="219"/>
    </row>
    <row r="592" spans="1:20">
      <c r="A592" s="125"/>
      <c r="B592" s="125"/>
      <c r="C592" s="125"/>
      <c r="D592" s="125"/>
      <c r="E592" s="125"/>
      <c r="F592" s="128"/>
      <c r="G592" s="217"/>
      <c r="H592" s="126"/>
      <c r="I592" s="128"/>
      <c r="J592" s="128"/>
      <c r="K592" s="128"/>
      <c r="L592" s="128"/>
      <c r="M592" s="128"/>
      <c r="N592" s="128"/>
      <c r="O592" s="128"/>
      <c r="P592" s="218">
        <f t="shared" si="18"/>
        <v>0</v>
      </c>
      <c r="Q592" s="217"/>
      <c r="R592" s="217">
        <f t="shared" si="19"/>
        <v>0</v>
      </c>
      <c r="S592" s="217"/>
      <c r="T592" s="219"/>
    </row>
    <row r="593" spans="1:20">
      <c r="A593" s="125"/>
      <c r="B593" s="125"/>
      <c r="C593" s="125"/>
      <c r="D593" s="125"/>
      <c r="E593" s="125"/>
      <c r="F593" s="128"/>
      <c r="G593" s="217"/>
      <c r="H593" s="126"/>
      <c r="I593" s="128"/>
      <c r="J593" s="128"/>
      <c r="K593" s="128"/>
      <c r="L593" s="128"/>
      <c r="M593" s="128"/>
      <c r="N593" s="128"/>
      <c r="O593" s="128"/>
      <c r="P593" s="218">
        <f t="shared" si="18"/>
        <v>0</v>
      </c>
      <c r="Q593" s="217"/>
      <c r="R593" s="217">
        <f t="shared" si="19"/>
        <v>0</v>
      </c>
      <c r="S593" s="217"/>
      <c r="T593" s="219"/>
    </row>
    <row r="594" spans="1:20">
      <c r="A594" s="125"/>
      <c r="B594" s="125"/>
      <c r="C594" s="125"/>
      <c r="D594" s="125"/>
      <c r="E594" s="125"/>
      <c r="F594" s="128"/>
      <c r="G594" s="217"/>
      <c r="H594" s="126"/>
      <c r="I594" s="128"/>
      <c r="J594" s="128"/>
      <c r="K594" s="128"/>
      <c r="L594" s="128"/>
      <c r="M594" s="128"/>
      <c r="N594" s="128"/>
      <c r="O594" s="128"/>
      <c r="P594" s="218">
        <f t="shared" si="18"/>
        <v>0</v>
      </c>
      <c r="Q594" s="217"/>
      <c r="R594" s="217">
        <f t="shared" si="19"/>
        <v>0</v>
      </c>
      <c r="S594" s="217"/>
      <c r="T594" s="219"/>
    </row>
    <row r="595" spans="1:20">
      <c r="A595" s="125"/>
      <c r="B595" s="125"/>
      <c r="C595" s="125"/>
      <c r="D595" s="125"/>
      <c r="E595" s="125"/>
      <c r="F595" s="128"/>
      <c r="G595" s="217"/>
      <c r="H595" s="126"/>
      <c r="I595" s="128"/>
      <c r="J595" s="128"/>
      <c r="K595" s="128"/>
      <c r="L595" s="128"/>
      <c r="M595" s="128"/>
      <c r="N595" s="128"/>
      <c r="O595" s="128"/>
      <c r="P595" s="218">
        <f t="shared" si="18"/>
        <v>0</v>
      </c>
      <c r="Q595" s="217"/>
      <c r="R595" s="217">
        <f t="shared" si="19"/>
        <v>0</v>
      </c>
      <c r="S595" s="217"/>
      <c r="T595" s="219"/>
    </row>
    <row r="596" spans="1:20">
      <c r="A596" s="125"/>
      <c r="B596" s="125"/>
      <c r="C596" s="125"/>
      <c r="D596" s="125"/>
      <c r="E596" s="125"/>
      <c r="F596" s="128"/>
      <c r="G596" s="217"/>
      <c r="H596" s="126"/>
      <c r="I596" s="128"/>
      <c r="J596" s="128"/>
      <c r="K596" s="128"/>
      <c r="L596" s="128"/>
      <c r="M596" s="128"/>
      <c r="N596" s="128"/>
      <c r="O596" s="128"/>
      <c r="P596" s="218">
        <f t="shared" si="18"/>
        <v>0</v>
      </c>
      <c r="Q596" s="217"/>
      <c r="R596" s="217">
        <f t="shared" si="19"/>
        <v>0</v>
      </c>
      <c r="S596" s="217"/>
      <c r="T596" s="219"/>
    </row>
    <row r="597" spans="1:20">
      <c r="A597" s="125"/>
      <c r="B597" s="125"/>
      <c r="C597" s="125"/>
      <c r="D597" s="125"/>
      <c r="E597" s="125"/>
      <c r="F597" s="128"/>
      <c r="G597" s="217"/>
      <c r="H597" s="126"/>
      <c r="I597" s="128"/>
      <c r="J597" s="128"/>
      <c r="K597" s="128"/>
      <c r="L597" s="128"/>
      <c r="M597" s="128"/>
      <c r="N597" s="128"/>
      <c r="O597" s="128"/>
      <c r="P597" s="218">
        <f t="shared" si="18"/>
        <v>0</v>
      </c>
      <c r="Q597" s="217"/>
      <c r="R597" s="217">
        <f t="shared" si="19"/>
        <v>0</v>
      </c>
      <c r="S597" s="217"/>
      <c r="T597" s="219"/>
    </row>
    <row r="598" spans="1:20">
      <c r="A598" s="125"/>
      <c r="B598" s="125"/>
      <c r="C598" s="125"/>
      <c r="D598" s="125"/>
      <c r="E598" s="125"/>
      <c r="F598" s="128"/>
      <c r="G598" s="217"/>
      <c r="H598" s="126"/>
      <c r="I598" s="128"/>
      <c r="J598" s="128"/>
      <c r="K598" s="128"/>
      <c r="L598" s="128"/>
      <c r="M598" s="128"/>
      <c r="N598" s="128"/>
      <c r="O598" s="128"/>
      <c r="P598" s="218">
        <f t="shared" si="18"/>
        <v>0</v>
      </c>
      <c r="Q598" s="217"/>
      <c r="R598" s="217">
        <f t="shared" si="19"/>
        <v>0</v>
      </c>
      <c r="S598" s="217"/>
      <c r="T598" s="219"/>
    </row>
    <row r="599" spans="1:20">
      <c r="A599" s="125"/>
      <c r="B599" s="125"/>
      <c r="C599" s="125"/>
      <c r="D599" s="125"/>
      <c r="E599" s="125"/>
      <c r="F599" s="128"/>
      <c r="G599" s="217"/>
      <c r="H599" s="126"/>
      <c r="I599" s="128"/>
      <c r="J599" s="128"/>
      <c r="K599" s="128"/>
      <c r="L599" s="128"/>
      <c r="M599" s="128"/>
      <c r="N599" s="128"/>
      <c r="O599" s="128"/>
      <c r="P599" s="218">
        <f t="shared" si="18"/>
        <v>0</v>
      </c>
      <c r="Q599" s="217"/>
      <c r="R599" s="217">
        <f t="shared" si="19"/>
        <v>0</v>
      </c>
      <c r="S599" s="217"/>
      <c r="T599" s="219"/>
    </row>
    <row r="600" spans="1:20">
      <c r="A600" s="125"/>
      <c r="B600" s="125"/>
      <c r="C600" s="125"/>
      <c r="D600" s="125"/>
      <c r="E600" s="125"/>
      <c r="F600" s="128"/>
      <c r="G600" s="217"/>
      <c r="H600" s="126"/>
      <c r="I600" s="128"/>
      <c r="J600" s="128"/>
      <c r="K600" s="128"/>
      <c r="L600" s="128"/>
      <c r="M600" s="128"/>
      <c r="N600" s="128"/>
      <c r="O600" s="128"/>
      <c r="P600" s="218">
        <f t="shared" si="18"/>
        <v>0</v>
      </c>
      <c r="Q600" s="217"/>
      <c r="R600" s="217">
        <f t="shared" si="19"/>
        <v>0</v>
      </c>
      <c r="S600" s="217"/>
      <c r="T600" s="219"/>
    </row>
    <row r="601" spans="1:20">
      <c r="A601" s="125"/>
      <c r="B601" s="125"/>
      <c r="C601" s="125"/>
      <c r="D601" s="125"/>
      <c r="E601" s="125"/>
      <c r="F601" s="128"/>
      <c r="G601" s="217"/>
      <c r="H601" s="126"/>
      <c r="I601" s="128"/>
      <c r="J601" s="128"/>
      <c r="K601" s="128"/>
      <c r="L601" s="128"/>
      <c r="M601" s="128"/>
      <c r="N601" s="128"/>
      <c r="O601" s="128"/>
      <c r="P601" s="218">
        <f t="shared" si="18"/>
        <v>0</v>
      </c>
      <c r="Q601" s="217"/>
      <c r="R601" s="217">
        <f t="shared" si="19"/>
        <v>0</v>
      </c>
      <c r="S601" s="217"/>
      <c r="T601" s="219"/>
    </row>
    <row r="602" spans="1:20">
      <c r="A602" s="125"/>
      <c r="B602" s="125"/>
      <c r="C602" s="125"/>
      <c r="D602" s="125"/>
      <c r="E602" s="125"/>
      <c r="F602" s="128"/>
      <c r="G602" s="217"/>
      <c r="H602" s="126"/>
      <c r="I602" s="128"/>
      <c r="J602" s="128"/>
      <c r="K602" s="128"/>
      <c r="L602" s="128"/>
      <c r="M602" s="128"/>
      <c r="N602" s="128"/>
      <c r="O602" s="128"/>
      <c r="P602" s="218">
        <f t="shared" si="18"/>
        <v>0</v>
      </c>
      <c r="Q602" s="217"/>
      <c r="R602" s="217">
        <f t="shared" si="19"/>
        <v>0</v>
      </c>
      <c r="S602" s="217"/>
      <c r="T602" s="219"/>
    </row>
    <row r="603" spans="1:20">
      <c r="A603" s="125"/>
      <c r="B603" s="125"/>
      <c r="C603" s="125"/>
      <c r="D603" s="125"/>
      <c r="E603" s="125"/>
      <c r="F603" s="128"/>
      <c r="G603" s="217"/>
      <c r="H603" s="126"/>
      <c r="I603" s="128"/>
      <c r="J603" s="128"/>
      <c r="K603" s="128"/>
      <c r="L603" s="128"/>
      <c r="M603" s="128"/>
      <c r="N603" s="128"/>
      <c r="O603" s="128"/>
      <c r="P603" s="218">
        <f t="shared" si="18"/>
        <v>0</v>
      </c>
      <c r="Q603" s="217"/>
      <c r="R603" s="217">
        <f t="shared" si="19"/>
        <v>0</v>
      </c>
      <c r="S603" s="217"/>
      <c r="T603" s="219"/>
    </row>
    <row r="604" spans="1:20">
      <c r="A604" s="125"/>
      <c r="B604" s="125"/>
      <c r="C604" s="125"/>
      <c r="D604" s="125"/>
      <c r="E604" s="125"/>
      <c r="F604" s="128"/>
      <c r="G604" s="217"/>
      <c r="H604" s="126"/>
      <c r="I604" s="128"/>
      <c r="J604" s="128"/>
      <c r="K604" s="128"/>
      <c r="L604" s="128"/>
      <c r="M604" s="128"/>
      <c r="N604" s="128"/>
      <c r="O604" s="128"/>
      <c r="P604" s="218">
        <f t="shared" si="18"/>
        <v>0</v>
      </c>
      <c r="Q604" s="217"/>
      <c r="R604" s="217">
        <f t="shared" si="19"/>
        <v>0</v>
      </c>
      <c r="S604" s="217"/>
      <c r="T604" s="219"/>
    </row>
    <row r="605" spans="1:20">
      <c r="A605" s="125"/>
      <c r="B605" s="125"/>
      <c r="C605" s="125"/>
      <c r="D605" s="125"/>
      <c r="E605" s="125"/>
      <c r="F605" s="128"/>
      <c r="G605" s="217"/>
      <c r="H605" s="126"/>
      <c r="I605" s="128"/>
      <c r="J605" s="128"/>
      <c r="K605" s="128"/>
      <c r="L605" s="128"/>
      <c r="M605" s="128"/>
      <c r="N605" s="128"/>
      <c r="O605" s="128"/>
      <c r="P605" s="218">
        <f t="shared" si="18"/>
        <v>0</v>
      </c>
      <c r="Q605" s="217"/>
      <c r="R605" s="217">
        <f t="shared" si="19"/>
        <v>0</v>
      </c>
      <c r="S605" s="217"/>
      <c r="T605" s="219"/>
    </row>
    <row r="606" spans="1:20">
      <c r="A606" s="125"/>
      <c r="B606" s="125"/>
      <c r="C606" s="125"/>
      <c r="D606" s="125"/>
      <c r="E606" s="125"/>
      <c r="F606" s="128"/>
      <c r="G606" s="217"/>
      <c r="H606" s="126"/>
      <c r="I606" s="128"/>
      <c r="J606" s="128"/>
      <c r="K606" s="128"/>
      <c r="L606" s="128"/>
      <c r="M606" s="128"/>
      <c r="N606" s="128"/>
      <c r="O606" s="128"/>
      <c r="P606" s="218">
        <f t="shared" si="18"/>
        <v>0</v>
      </c>
      <c r="Q606" s="217"/>
      <c r="R606" s="217">
        <f t="shared" si="19"/>
        <v>0</v>
      </c>
      <c r="S606" s="217"/>
      <c r="T606" s="219"/>
    </row>
    <row r="607" spans="1:20">
      <c r="A607" s="125"/>
      <c r="B607" s="125"/>
      <c r="C607" s="125"/>
      <c r="D607" s="125"/>
      <c r="E607" s="125"/>
      <c r="F607" s="128"/>
      <c r="G607" s="217"/>
      <c r="H607" s="126"/>
      <c r="I607" s="128"/>
      <c r="J607" s="128"/>
      <c r="K607" s="128"/>
      <c r="L607" s="128"/>
      <c r="M607" s="128"/>
      <c r="N607" s="128"/>
      <c r="O607" s="128"/>
      <c r="P607" s="218">
        <f t="shared" si="18"/>
        <v>0</v>
      </c>
      <c r="Q607" s="217"/>
      <c r="R607" s="217">
        <f t="shared" si="19"/>
        <v>0</v>
      </c>
      <c r="S607" s="217"/>
      <c r="T607" s="219"/>
    </row>
    <row r="608" spans="1:20">
      <c r="A608" s="125"/>
      <c r="B608" s="125"/>
      <c r="C608" s="125"/>
      <c r="D608" s="125"/>
      <c r="E608" s="125"/>
      <c r="F608" s="128"/>
      <c r="G608" s="217"/>
      <c r="H608" s="126"/>
      <c r="I608" s="128"/>
      <c r="J608" s="128"/>
      <c r="K608" s="128"/>
      <c r="L608" s="128"/>
      <c r="M608" s="128"/>
      <c r="N608" s="128"/>
      <c r="O608" s="128"/>
      <c r="P608" s="218">
        <f t="shared" si="18"/>
        <v>0</v>
      </c>
      <c r="Q608" s="217"/>
      <c r="R608" s="217">
        <f t="shared" si="19"/>
        <v>0</v>
      </c>
      <c r="S608" s="217"/>
      <c r="T608" s="219"/>
    </row>
    <row r="609" spans="1:20">
      <c r="A609" s="125"/>
      <c r="B609" s="125"/>
      <c r="C609" s="125"/>
      <c r="D609" s="125"/>
      <c r="E609" s="125"/>
      <c r="F609" s="128"/>
      <c r="G609" s="217"/>
      <c r="H609" s="126"/>
      <c r="I609" s="128"/>
      <c r="J609" s="128"/>
      <c r="K609" s="128"/>
      <c r="L609" s="128"/>
      <c r="M609" s="128"/>
      <c r="N609" s="128"/>
      <c r="O609" s="128"/>
      <c r="P609" s="218">
        <f t="shared" si="18"/>
        <v>0</v>
      </c>
      <c r="Q609" s="217"/>
      <c r="R609" s="217">
        <f t="shared" si="19"/>
        <v>0</v>
      </c>
      <c r="S609" s="217"/>
      <c r="T609" s="219"/>
    </row>
    <row r="610" spans="1:20">
      <c r="A610" s="125"/>
      <c r="B610" s="125"/>
      <c r="C610" s="125"/>
      <c r="D610" s="125"/>
      <c r="E610" s="125"/>
      <c r="F610" s="128"/>
      <c r="G610" s="217"/>
      <c r="H610" s="126"/>
      <c r="I610" s="128"/>
      <c r="J610" s="128"/>
      <c r="K610" s="128"/>
      <c r="L610" s="128"/>
      <c r="M610" s="128"/>
      <c r="N610" s="128"/>
      <c r="O610" s="128"/>
      <c r="P610" s="218">
        <f t="shared" si="18"/>
        <v>0</v>
      </c>
      <c r="Q610" s="217"/>
      <c r="R610" s="217">
        <f t="shared" si="19"/>
        <v>0</v>
      </c>
      <c r="S610" s="217"/>
      <c r="T610" s="219"/>
    </row>
    <row r="611" spans="1:20">
      <c r="A611" s="125"/>
      <c r="B611" s="125"/>
      <c r="C611" s="125"/>
      <c r="D611" s="125"/>
      <c r="E611" s="125"/>
      <c r="F611" s="128"/>
      <c r="G611" s="217"/>
      <c r="H611" s="126"/>
      <c r="I611" s="128"/>
      <c r="J611" s="128"/>
      <c r="K611" s="128"/>
      <c r="L611" s="128"/>
      <c r="M611" s="128"/>
      <c r="N611" s="128"/>
      <c r="O611" s="128"/>
      <c r="P611" s="218">
        <f t="shared" si="18"/>
        <v>0</v>
      </c>
      <c r="Q611" s="217"/>
      <c r="R611" s="217">
        <f t="shared" si="19"/>
        <v>0</v>
      </c>
      <c r="S611" s="217"/>
      <c r="T611" s="219"/>
    </row>
    <row r="612" spans="1:20">
      <c r="A612" s="125"/>
      <c r="B612" s="125"/>
      <c r="C612" s="125"/>
      <c r="D612" s="125"/>
      <c r="E612" s="125"/>
      <c r="F612" s="128"/>
      <c r="G612" s="217"/>
      <c r="H612" s="126"/>
      <c r="I612" s="128"/>
      <c r="J612" s="128"/>
      <c r="K612" s="128"/>
      <c r="L612" s="128"/>
      <c r="M612" s="128"/>
      <c r="N612" s="128"/>
      <c r="O612" s="128"/>
      <c r="P612" s="218">
        <f t="shared" si="18"/>
        <v>0</v>
      </c>
      <c r="Q612" s="217"/>
      <c r="R612" s="217">
        <f t="shared" si="19"/>
        <v>0</v>
      </c>
      <c r="S612" s="217"/>
      <c r="T612" s="219"/>
    </row>
    <row r="613" spans="1:20">
      <c r="A613" s="125"/>
      <c r="B613" s="125"/>
      <c r="C613" s="125"/>
      <c r="D613" s="125"/>
      <c r="E613" s="125"/>
      <c r="F613" s="128"/>
      <c r="G613" s="217"/>
      <c r="H613" s="126"/>
      <c r="I613" s="128"/>
      <c r="J613" s="128"/>
      <c r="K613" s="128"/>
      <c r="L613" s="128"/>
      <c r="M613" s="128"/>
      <c r="N613" s="128"/>
      <c r="O613" s="128"/>
      <c r="P613" s="218">
        <f t="shared" si="18"/>
        <v>0</v>
      </c>
      <c r="Q613" s="217"/>
      <c r="R613" s="217">
        <f t="shared" si="19"/>
        <v>0</v>
      </c>
      <c r="S613" s="217"/>
      <c r="T613" s="219"/>
    </row>
    <row r="614" spans="1:20">
      <c r="A614" s="125"/>
      <c r="B614" s="125"/>
      <c r="C614" s="125"/>
      <c r="D614" s="125"/>
      <c r="E614" s="125"/>
      <c r="F614" s="128"/>
      <c r="G614" s="217"/>
      <c r="H614" s="126"/>
      <c r="I614" s="128"/>
      <c r="J614" s="128"/>
      <c r="K614" s="128"/>
      <c r="L614" s="128"/>
      <c r="M614" s="128"/>
      <c r="N614" s="128"/>
      <c r="O614" s="128"/>
      <c r="P614" s="218">
        <f t="shared" si="18"/>
        <v>0</v>
      </c>
      <c r="Q614" s="217"/>
      <c r="R614" s="217">
        <f t="shared" si="19"/>
        <v>0</v>
      </c>
      <c r="S614" s="217"/>
      <c r="T614" s="219"/>
    </row>
    <row r="615" spans="1:20">
      <c r="A615" s="125"/>
      <c r="B615" s="125"/>
      <c r="C615" s="125"/>
      <c r="D615" s="125"/>
      <c r="E615" s="125"/>
      <c r="F615" s="128"/>
      <c r="G615" s="217"/>
      <c r="H615" s="126"/>
      <c r="I615" s="128"/>
      <c r="J615" s="128"/>
      <c r="K615" s="128"/>
      <c r="L615" s="128"/>
      <c r="M615" s="128"/>
      <c r="N615" s="128"/>
      <c r="O615" s="128"/>
      <c r="P615" s="218">
        <f t="shared" si="18"/>
        <v>0</v>
      </c>
      <c r="Q615" s="217"/>
      <c r="R615" s="217">
        <f t="shared" si="19"/>
        <v>0</v>
      </c>
      <c r="S615" s="217"/>
      <c r="T615" s="219"/>
    </row>
    <row r="616" spans="1:20">
      <c r="A616" s="125"/>
      <c r="B616" s="125"/>
      <c r="C616" s="125"/>
      <c r="D616" s="125"/>
      <c r="E616" s="125"/>
      <c r="F616" s="128"/>
      <c r="G616" s="217"/>
      <c r="H616" s="126"/>
      <c r="I616" s="128"/>
      <c r="J616" s="128"/>
      <c r="K616" s="128"/>
      <c r="L616" s="128"/>
      <c r="M616" s="128"/>
      <c r="N616" s="128"/>
      <c r="O616" s="128"/>
      <c r="P616" s="218">
        <f t="shared" si="18"/>
        <v>0</v>
      </c>
      <c r="Q616" s="217"/>
      <c r="R616" s="217">
        <f t="shared" si="19"/>
        <v>0</v>
      </c>
      <c r="S616" s="217"/>
      <c r="T616" s="219"/>
    </row>
    <row r="617" spans="1:20">
      <c r="A617" s="125"/>
      <c r="B617" s="125"/>
      <c r="C617" s="125"/>
      <c r="D617" s="125"/>
      <c r="E617" s="125"/>
      <c r="F617" s="128"/>
      <c r="G617" s="217"/>
      <c r="H617" s="126"/>
      <c r="I617" s="128"/>
      <c r="J617" s="128"/>
      <c r="K617" s="128"/>
      <c r="L617" s="128"/>
      <c r="M617" s="128"/>
      <c r="N617" s="128"/>
      <c r="O617" s="128"/>
      <c r="P617" s="218">
        <f t="shared" si="18"/>
        <v>0</v>
      </c>
      <c r="Q617" s="217"/>
      <c r="R617" s="217">
        <f t="shared" si="19"/>
        <v>0</v>
      </c>
      <c r="S617" s="217"/>
      <c r="T617" s="219"/>
    </row>
    <row r="618" spans="1:20">
      <c r="A618" s="125"/>
      <c r="B618" s="125"/>
      <c r="C618" s="125"/>
      <c r="D618" s="125"/>
      <c r="E618" s="125"/>
      <c r="F618" s="128"/>
      <c r="G618" s="217"/>
      <c r="H618" s="126"/>
      <c r="I618" s="128"/>
      <c r="J618" s="128"/>
      <c r="K618" s="128"/>
      <c r="L618" s="128"/>
      <c r="M618" s="128"/>
      <c r="N618" s="128"/>
      <c r="O618" s="128"/>
      <c r="P618" s="218">
        <f t="shared" si="18"/>
        <v>0</v>
      </c>
      <c r="Q618" s="217"/>
      <c r="R618" s="217">
        <f t="shared" si="19"/>
        <v>0</v>
      </c>
      <c r="S618" s="217"/>
      <c r="T618" s="219"/>
    </row>
    <row r="619" spans="1:20">
      <c r="A619" s="125"/>
      <c r="B619" s="125"/>
      <c r="C619" s="125"/>
      <c r="D619" s="125"/>
      <c r="E619" s="125"/>
      <c r="F619" s="128"/>
      <c r="G619" s="217"/>
      <c r="H619" s="126"/>
      <c r="I619" s="128"/>
      <c r="J619" s="128"/>
      <c r="K619" s="128"/>
      <c r="L619" s="128"/>
      <c r="M619" s="128"/>
      <c r="N619" s="128"/>
      <c r="O619" s="128"/>
      <c r="P619" s="218">
        <f t="shared" si="18"/>
        <v>0</v>
      </c>
      <c r="Q619" s="217"/>
      <c r="R619" s="217">
        <f t="shared" si="19"/>
        <v>0</v>
      </c>
      <c r="S619" s="217"/>
      <c r="T619" s="219"/>
    </row>
    <row r="620" spans="1:20">
      <c r="A620" s="125"/>
      <c r="B620" s="125"/>
      <c r="C620" s="125"/>
      <c r="D620" s="125"/>
      <c r="E620" s="125"/>
      <c r="F620" s="128"/>
      <c r="G620" s="217"/>
      <c r="H620" s="126"/>
      <c r="I620" s="128"/>
      <c r="J620" s="128"/>
      <c r="K620" s="128"/>
      <c r="L620" s="128"/>
      <c r="M620" s="128"/>
      <c r="N620" s="128"/>
      <c r="O620" s="128"/>
      <c r="P620" s="218">
        <f t="shared" si="18"/>
        <v>0</v>
      </c>
      <c r="Q620" s="217"/>
      <c r="R620" s="217">
        <f t="shared" si="19"/>
        <v>0</v>
      </c>
      <c r="S620" s="217"/>
      <c r="T620" s="219"/>
    </row>
    <row r="621" spans="1:20">
      <c r="A621" s="125"/>
      <c r="B621" s="125"/>
      <c r="C621" s="125"/>
      <c r="D621" s="125"/>
      <c r="E621" s="125"/>
      <c r="F621" s="128"/>
      <c r="G621" s="217"/>
      <c r="H621" s="126"/>
      <c r="I621" s="128"/>
      <c r="J621" s="128"/>
      <c r="K621" s="128"/>
      <c r="L621" s="128"/>
      <c r="M621" s="128"/>
      <c r="N621" s="128"/>
      <c r="O621" s="128"/>
      <c r="P621" s="218">
        <f t="shared" si="18"/>
        <v>0</v>
      </c>
      <c r="Q621" s="217"/>
      <c r="R621" s="217">
        <f t="shared" si="19"/>
        <v>0</v>
      </c>
      <c r="S621" s="217"/>
      <c r="T621" s="219"/>
    </row>
    <row r="622" spans="1:20">
      <c r="A622" s="125"/>
      <c r="B622" s="125"/>
      <c r="C622" s="125"/>
      <c r="D622" s="125"/>
      <c r="E622" s="125"/>
      <c r="F622" s="128"/>
      <c r="G622" s="217"/>
      <c r="H622" s="126"/>
      <c r="I622" s="128"/>
      <c r="J622" s="128"/>
      <c r="K622" s="128"/>
      <c r="L622" s="128"/>
      <c r="M622" s="128"/>
      <c r="N622" s="128"/>
      <c r="O622" s="128"/>
      <c r="P622" s="218">
        <f t="shared" si="18"/>
        <v>0</v>
      </c>
      <c r="Q622" s="217"/>
      <c r="R622" s="217">
        <f t="shared" si="19"/>
        <v>0</v>
      </c>
      <c r="S622" s="217"/>
      <c r="T622" s="219"/>
    </row>
    <row r="623" spans="1:20">
      <c r="A623" s="125"/>
      <c r="B623" s="125"/>
      <c r="C623" s="125"/>
      <c r="D623" s="125"/>
      <c r="E623" s="125"/>
      <c r="F623" s="128"/>
      <c r="G623" s="217"/>
      <c r="H623" s="126"/>
      <c r="I623" s="128"/>
      <c r="J623" s="128"/>
      <c r="K623" s="128"/>
      <c r="L623" s="128"/>
      <c r="M623" s="128"/>
      <c r="N623" s="128"/>
      <c r="O623" s="128"/>
      <c r="P623" s="218">
        <f t="shared" si="18"/>
        <v>0</v>
      </c>
      <c r="Q623" s="217"/>
      <c r="R623" s="217">
        <f t="shared" si="19"/>
        <v>0</v>
      </c>
      <c r="S623" s="217"/>
      <c r="T623" s="219"/>
    </row>
    <row r="624" spans="1:20">
      <c r="A624" s="125"/>
      <c r="B624" s="125"/>
      <c r="C624" s="125"/>
      <c r="D624" s="125"/>
      <c r="E624" s="125"/>
      <c r="F624" s="128"/>
      <c r="G624" s="217"/>
      <c r="H624" s="126"/>
      <c r="I624" s="128"/>
      <c r="J624" s="128"/>
      <c r="K624" s="128"/>
      <c r="L624" s="128"/>
      <c r="M624" s="128"/>
      <c r="N624" s="128"/>
      <c r="O624" s="128"/>
      <c r="P624" s="218">
        <f t="shared" si="18"/>
        <v>0</v>
      </c>
      <c r="Q624" s="217"/>
      <c r="R624" s="217">
        <f t="shared" si="19"/>
        <v>0</v>
      </c>
      <c r="S624" s="217"/>
      <c r="T624" s="219"/>
    </row>
    <row r="625" spans="1:20">
      <c r="A625" s="125"/>
      <c r="B625" s="125"/>
      <c r="C625" s="125"/>
      <c r="D625" s="125"/>
      <c r="E625" s="125"/>
      <c r="F625" s="128"/>
      <c r="G625" s="217"/>
      <c r="H625" s="126"/>
      <c r="I625" s="128"/>
      <c r="J625" s="128"/>
      <c r="K625" s="128"/>
      <c r="L625" s="128"/>
      <c r="M625" s="128"/>
      <c r="N625" s="128"/>
      <c r="O625" s="128"/>
      <c r="P625" s="218">
        <f t="shared" si="18"/>
        <v>0</v>
      </c>
      <c r="Q625" s="217"/>
      <c r="R625" s="217">
        <f t="shared" si="19"/>
        <v>0</v>
      </c>
      <c r="S625" s="217"/>
      <c r="T625" s="219"/>
    </row>
    <row r="626" spans="1:20">
      <c r="A626" s="125"/>
      <c r="B626" s="125"/>
      <c r="C626" s="125"/>
      <c r="D626" s="125"/>
      <c r="E626" s="125"/>
      <c r="F626" s="128"/>
      <c r="G626" s="217"/>
      <c r="H626" s="126"/>
      <c r="I626" s="128"/>
      <c r="J626" s="128"/>
      <c r="K626" s="128"/>
      <c r="L626" s="128"/>
      <c r="M626" s="128"/>
      <c r="N626" s="128"/>
      <c r="O626" s="128"/>
      <c r="P626" s="218">
        <f t="shared" si="18"/>
        <v>0</v>
      </c>
      <c r="Q626" s="217"/>
      <c r="R626" s="217">
        <f t="shared" si="19"/>
        <v>0</v>
      </c>
      <c r="S626" s="217"/>
      <c r="T626" s="219"/>
    </row>
    <row r="627" spans="1:20">
      <c r="A627" s="125"/>
      <c r="B627" s="125"/>
      <c r="C627" s="125"/>
      <c r="D627" s="125"/>
      <c r="E627" s="125"/>
      <c r="F627" s="128"/>
      <c r="G627" s="217"/>
      <c r="H627" s="126"/>
      <c r="I627" s="128"/>
      <c r="J627" s="128"/>
      <c r="K627" s="128"/>
      <c r="L627" s="128"/>
      <c r="M627" s="128"/>
      <c r="N627" s="128"/>
      <c r="O627" s="128"/>
      <c r="P627" s="218">
        <f t="shared" si="18"/>
        <v>0</v>
      </c>
      <c r="Q627" s="217"/>
      <c r="R627" s="217">
        <f t="shared" si="19"/>
        <v>0</v>
      </c>
      <c r="S627" s="217"/>
      <c r="T627" s="219"/>
    </row>
    <row r="628" spans="1:20">
      <c r="A628" s="125"/>
      <c r="B628" s="125"/>
      <c r="C628" s="125"/>
      <c r="D628" s="125"/>
      <c r="E628" s="125"/>
      <c r="F628" s="128"/>
      <c r="G628" s="217"/>
      <c r="H628" s="126"/>
      <c r="I628" s="128"/>
      <c r="J628" s="128"/>
      <c r="K628" s="128"/>
      <c r="L628" s="128"/>
      <c r="M628" s="128"/>
      <c r="N628" s="128"/>
      <c r="O628" s="128"/>
      <c r="P628" s="218">
        <f t="shared" si="18"/>
        <v>0</v>
      </c>
      <c r="Q628" s="217"/>
      <c r="R628" s="217">
        <f t="shared" si="19"/>
        <v>0</v>
      </c>
      <c r="S628" s="217"/>
      <c r="T628" s="219"/>
    </row>
    <row r="629" spans="1:20">
      <c r="A629" s="125"/>
      <c r="B629" s="125"/>
      <c r="C629" s="125"/>
      <c r="D629" s="125"/>
      <c r="E629" s="125"/>
      <c r="F629" s="128"/>
      <c r="G629" s="217"/>
      <c r="H629" s="126"/>
      <c r="I629" s="128"/>
      <c r="J629" s="128"/>
      <c r="K629" s="128"/>
      <c r="L629" s="128"/>
      <c r="M629" s="128"/>
      <c r="N629" s="128"/>
      <c r="O629" s="128"/>
      <c r="P629" s="218">
        <f t="shared" si="18"/>
        <v>0</v>
      </c>
      <c r="Q629" s="217"/>
      <c r="R629" s="217">
        <f t="shared" si="19"/>
        <v>0</v>
      </c>
      <c r="S629" s="217"/>
      <c r="T629" s="219"/>
    </row>
    <row r="630" spans="1:20">
      <c r="A630" s="125"/>
      <c r="B630" s="125"/>
      <c r="C630" s="125"/>
      <c r="D630" s="125"/>
      <c r="E630" s="125"/>
      <c r="F630" s="128"/>
      <c r="G630" s="217"/>
      <c r="H630" s="126"/>
      <c r="I630" s="128"/>
      <c r="J630" s="128"/>
      <c r="K630" s="128"/>
      <c r="L630" s="128"/>
      <c r="M630" s="128"/>
      <c r="N630" s="128"/>
      <c r="O630" s="128"/>
      <c r="P630" s="218">
        <f t="shared" si="18"/>
        <v>0</v>
      </c>
      <c r="Q630" s="217"/>
      <c r="R630" s="217">
        <f t="shared" si="19"/>
        <v>0</v>
      </c>
      <c r="S630" s="217"/>
      <c r="T630" s="219"/>
    </row>
    <row r="631" spans="1:20">
      <c r="A631" s="125"/>
      <c r="B631" s="125"/>
      <c r="C631" s="125"/>
      <c r="D631" s="125"/>
      <c r="E631" s="125"/>
      <c r="F631" s="128"/>
      <c r="G631" s="217"/>
      <c r="H631" s="126"/>
      <c r="I631" s="128"/>
      <c r="J631" s="128"/>
      <c r="K631" s="128"/>
      <c r="L631" s="128"/>
      <c r="M631" s="128"/>
      <c r="N631" s="128"/>
      <c r="O631" s="128"/>
      <c r="P631" s="218">
        <f t="shared" si="18"/>
        <v>0</v>
      </c>
      <c r="Q631" s="217"/>
      <c r="R631" s="217">
        <f t="shared" si="19"/>
        <v>0</v>
      </c>
      <c r="S631" s="217"/>
      <c r="T631" s="219"/>
    </row>
    <row r="632" spans="1:20">
      <c r="A632" s="125"/>
      <c r="B632" s="125"/>
      <c r="C632" s="125"/>
      <c r="D632" s="125"/>
      <c r="E632" s="125"/>
      <c r="F632" s="128"/>
      <c r="G632" s="217"/>
      <c r="H632" s="126"/>
      <c r="I632" s="128"/>
      <c r="J632" s="128"/>
      <c r="K632" s="128"/>
      <c r="L632" s="128"/>
      <c r="M632" s="128"/>
      <c r="N632" s="128"/>
      <c r="O632" s="128"/>
      <c r="P632" s="218">
        <f t="shared" si="18"/>
        <v>0</v>
      </c>
      <c r="Q632" s="217"/>
      <c r="R632" s="217">
        <f t="shared" si="19"/>
        <v>0</v>
      </c>
      <c r="S632" s="217"/>
      <c r="T632" s="219"/>
    </row>
    <row r="633" spans="1:20">
      <c r="A633" s="125"/>
      <c r="B633" s="125"/>
      <c r="C633" s="125"/>
      <c r="D633" s="125"/>
      <c r="E633" s="125"/>
      <c r="F633" s="128"/>
      <c r="G633" s="217"/>
      <c r="H633" s="126"/>
      <c r="I633" s="128"/>
      <c r="J633" s="128"/>
      <c r="K633" s="128"/>
      <c r="L633" s="128"/>
      <c r="M633" s="128"/>
      <c r="N633" s="128"/>
      <c r="O633" s="128"/>
      <c r="P633" s="218">
        <f t="shared" si="18"/>
        <v>0</v>
      </c>
      <c r="Q633" s="217"/>
      <c r="R633" s="217">
        <f t="shared" si="19"/>
        <v>0</v>
      </c>
      <c r="S633" s="217"/>
      <c r="T633" s="219"/>
    </row>
    <row r="634" spans="1:20">
      <c r="A634" s="125"/>
      <c r="B634" s="125"/>
      <c r="C634" s="125"/>
      <c r="D634" s="125"/>
      <c r="E634" s="125"/>
      <c r="F634" s="128"/>
      <c r="G634" s="217"/>
      <c r="H634" s="126"/>
      <c r="I634" s="128"/>
      <c r="J634" s="128"/>
      <c r="K634" s="128"/>
      <c r="L634" s="128"/>
      <c r="M634" s="128"/>
      <c r="N634" s="128"/>
      <c r="O634" s="128"/>
      <c r="P634" s="218">
        <f t="shared" si="18"/>
        <v>0</v>
      </c>
      <c r="Q634" s="217"/>
      <c r="R634" s="217">
        <f t="shared" si="19"/>
        <v>0</v>
      </c>
      <c r="S634" s="217"/>
      <c r="T634" s="219"/>
    </row>
    <row r="635" spans="1:20">
      <c r="A635" s="125"/>
      <c r="B635" s="125"/>
      <c r="C635" s="125"/>
      <c r="D635" s="125"/>
      <c r="E635" s="125"/>
      <c r="F635" s="128"/>
      <c r="G635" s="217"/>
      <c r="H635" s="126"/>
      <c r="I635" s="128"/>
      <c r="J635" s="128"/>
      <c r="K635" s="128"/>
      <c r="L635" s="128"/>
      <c r="M635" s="128"/>
      <c r="N635" s="128"/>
      <c r="O635" s="128"/>
      <c r="P635" s="218">
        <f t="shared" si="18"/>
        <v>0</v>
      </c>
      <c r="Q635" s="217"/>
      <c r="R635" s="217">
        <f t="shared" si="19"/>
        <v>0</v>
      </c>
      <c r="S635" s="217"/>
      <c r="T635" s="219"/>
    </row>
    <row r="636" spans="1:20">
      <c r="A636" s="125"/>
      <c r="B636" s="125"/>
      <c r="C636" s="125"/>
      <c r="D636" s="125"/>
      <c r="E636" s="125"/>
      <c r="F636" s="128"/>
      <c r="G636" s="217"/>
      <c r="H636" s="126"/>
      <c r="I636" s="128"/>
      <c r="J636" s="128"/>
      <c r="K636" s="128"/>
      <c r="L636" s="128"/>
      <c r="M636" s="128"/>
      <c r="N636" s="128"/>
      <c r="O636" s="128"/>
      <c r="P636" s="218">
        <f t="shared" si="18"/>
        <v>0</v>
      </c>
      <c r="Q636" s="217"/>
      <c r="R636" s="217">
        <f t="shared" si="19"/>
        <v>0</v>
      </c>
      <c r="S636" s="217"/>
      <c r="T636" s="219"/>
    </row>
    <row r="637" spans="1:20">
      <c r="A637" s="125"/>
      <c r="B637" s="125"/>
      <c r="C637" s="125"/>
      <c r="D637" s="125"/>
      <c r="E637" s="125"/>
      <c r="F637" s="128"/>
      <c r="G637" s="217"/>
      <c r="H637" s="126"/>
      <c r="I637" s="128"/>
      <c r="J637" s="128"/>
      <c r="K637" s="128"/>
      <c r="L637" s="128"/>
      <c r="M637" s="128"/>
      <c r="N637" s="128"/>
      <c r="O637" s="128"/>
      <c r="P637" s="218">
        <f t="shared" si="18"/>
        <v>0</v>
      </c>
      <c r="Q637" s="217"/>
      <c r="R637" s="217">
        <f t="shared" si="19"/>
        <v>0</v>
      </c>
      <c r="S637" s="217"/>
      <c r="T637" s="219"/>
    </row>
    <row r="638" spans="1:20">
      <c r="A638" s="125"/>
      <c r="B638" s="125"/>
      <c r="C638" s="125"/>
      <c r="D638" s="125"/>
      <c r="E638" s="125"/>
      <c r="F638" s="128"/>
      <c r="G638" s="217"/>
      <c r="H638" s="126"/>
      <c r="I638" s="128"/>
      <c r="J638" s="128"/>
      <c r="K638" s="128"/>
      <c r="L638" s="128"/>
      <c r="M638" s="128"/>
      <c r="N638" s="128"/>
      <c r="O638" s="128"/>
      <c r="P638" s="218">
        <f t="shared" si="18"/>
        <v>0</v>
      </c>
      <c r="Q638" s="217"/>
      <c r="R638" s="217">
        <f t="shared" si="19"/>
        <v>0</v>
      </c>
      <c r="S638" s="217"/>
      <c r="T638" s="219"/>
    </row>
    <row r="639" spans="1:20">
      <c r="A639" s="125"/>
      <c r="B639" s="125"/>
      <c r="C639" s="125"/>
      <c r="D639" s="125"/>
      <c r="E639" s="125"/>
      <c r="F639" s="128"/>
      <c r="G639" s="217"/>
      <c r="H639" s="126"/>
      <c r="I639" s="128"/>
      <c r="J639" s="128"/>
      <c r="K639" s="128"/>
      <c r="L639" s="128"/>
      <c r="M639" s="128"/>
      <c r="N639" s="128"/>
      <c r="O639" s="128"/>
      <c r="P639" s="218">
        <f t="shared" si="18"/>
        <v>0</v>
      </c>
      <c r="Q639" s="217"/>
      <c r="R639" s="217">
        <f t="shared" si="19"/>
        <v>0</v>
      </c>
      <c r="S639" s="217"/>
      <c r="T639" s="219"/>
    </row>
    <row r="640" spans="1:20">
      <c r="A640" s="125"/>
      <c r="B640" s="125"/>
      <c r="C640" s="125"/>
      <c r="D640" s="125"/>
      <c r="E640" s="125"/>
      <c r="F640" s="128"/>
      <c r="G640" s="217"/>
      <c r="H640" s="126"/>
      <c r="I640" s="128"/>
      <c r="J640" s="128"/>
      <c r="K640" s="128"/>
      <c r="L640" s="128"/>
      <c r="M640" s="128"/>
      <c r="N640" s="128"/>
      <c r="O640" s="128"/>
      <c r="P640" s="218">
        <f t="shared" si="18"/>
        <v>0</v>
      </c>
      <c r="Q640" s="217"/>
      <c r="R640" s="217">
        <f t="shared" si="19"/>
        <v>0</v>
      </c>
      <c r="S640" s="217"/>
      <c r="T640" s="219"/>
    </row>
    <row r="641" spans="1:20">
      <c r="A641" s="125"/>
      <c r="B641" s="125"/>
      <c r="C641" s="125"/>
      <c r="D641" s="125"/>
      <c r="E641" s="125"/>
      <c r="F641" s="128"/>
      <c r="G641" s="217"/>
      <c r="H641" s="126"/>
      <c r="I641" s="128"/>
      <c r="J641" s="128"/>
      <c r="K641" s="128"/>
      <c r="L641" s="128"/>
      <c r="M641" s="128"/>
      <c r="N641" s="128"/>
      <c r="O641" s="128"/>
      <c r="P641" s="218">
        <f t="shared" si="18"/>
        <v>0</v>
      </c>
      <c r="Q641" s="217"/>
      <c r="R641" s="217">
        <f t="shared" si="19"/>
        <v>0</v>
      </c>
      <c r="S641" s="217"/>
      <c r="T641" s="219"/>
    </row>
    <row r="642" spans="1:20">
      <c r="A642" s="125"/>
      <c r="B642" s="125"/>
      <c r="C642" s="125"/>
      <c r="D642" s="125"/>
      <c r="E642" s="125"/>
      <c r="F642" s="128"/>
      <c r="G642" s="217"/>
      <c r="H642" s="126"/>
      <c r="I642" s="128"/>
      <c r="J642" s="128"/>
      <c r="K642" s="128"/>
      <c r="L642" s="128"/>
      <c r="M642" s="128"/>
      <c r="N642" s="128"/>
      <c r="O642" s="128"/>
      <c r="P642" s="218">
        <f t="shared" si="18"/>
        <v>0</v>
      </c>
      <c r="Q642" s="217"/>
      <c r="R642" s="217">
        <f t="shared" si="19"/>
        <v>0</v>
      </c>
      <c r="S642" s="217"/>
      <c r="T642" s="219"/>
    </row>
    <row r="643" spans="1:20">
      <c r="A643" s="125"/>
      <c r="B643" s="125"/>
      <c r="C643" s="125"/>
      <c r="D643" s="125"/>
      <c r="E643" s="125"/>
      <c r="F643" s="128"/>
      <c r="G643" s="217"/>
      <c r="H643" s="126"/>
      <c r="I643" s="128"/>
      <c r="J643" s="128"/>
      <c r="K643" s="128"/>
      <c r="L643" s="128"/>
      <c r="M643" s="128"/>
      <c r="N643" s="128"/>
      <c r="O643" s="128"/>
      <c r="P643" s="218">
        <f t="shared" si="18"/>
        <v>0</v>
      </c>
      <c r="Q643" s="217"/>
      <c r="R643" s="217">
        <f t="shared" si="19"/>
        <v>0</v>
      </c>
      <c r="S643" s="217"/>
      <c r="T643" s="219"/>
    </row>
    <row r="644" spans="1:20">
      <c r="A644" s="125"/>
      <c r="B644" s="125"/>
      <c r="C644" s="125"/>
      <c r="D644" s="125"/>
      <c r="E644" s="125"/>
      <c r="F644" s="128"/>
      <c r="G644" s="217"/>
      <c r="H644" s="126"/>
      <c r="I644" s="128"/>
      <c r="J644" s="128"/>
      <c r="K644" s="128"/>
      <c r="L644" s="128"/>
      <c r="M644" s="128"/>
      <c r="N644" s="128"/>
      <c r="O644" s="128"/>
      <c r="P644" s="218">
        <f t="shared" si="18"/>
        <v>0</v>
      </c>
      <c r="Q644" s="217"/>
      <c r="R644" s="217">
        <f t="shared" si="19"/>
        <v>0</v>
      </c>
      <c r="S644" s="217"/>
      <c r="T644" s="219"/>
    </row>
    <row r="645" spans="1:20">
      <c r="A645" s="125"/>
      <c r="B645" s="125"/>
      <c r="C645" s="125"/>
      <c r="D645" s="125"/>
      <c r="E645" s="125"/>
      <c r="F645" s="128"/>
      <c r="G645" s="217"/>
      <c r="H645" s="126"/>
      <c r="I645" s="128"/>
      <c r="J645" s="128"/>
      <c r="K645" s="128"/>
      <c r="L645" s="128"/>
      <c r="M645" s="128"/>
      <c r="N645" s="128"/>
      <c r="O645" s="128"/>
      <c r="P645" s="218">
        <f t="shared" si="18"/>
        <v>0</v>
      </c>
      <c r="Q645" s="217"/>
      <c r="R645" s="217">
        <f t="shared" si="19"/>
        <v>0</v>
      </c>
      <c r="S645" s="217"/>
      <c r="T645" s="219"/>
    </row>
    <row r="646" spans="1:20">
      <c r="A646" s="125"/>
      <c r="B646" s="125"/>
      <c r="C646" s="125"/>
      <c r="D646" s="125"/>
      <c r="E646" s="125"/>
      <c r="F646" s="128"/>
      <c r="G646" s="217"/>
      <c r="H646" s="126"/>
      <c r="I646" s="128"/>
      <c r="J646" s="128"/>
      <c r="K646" s="128"/>
      <c r="L646" s="128"/>
      <c r="M646" s="128"/>
      <c r="N646" s="128"/>
      <c r="O646" s="128"/>
      <c r="P646" s="218">
        <f t="shared" si="18"/>
        <v>0</v>
      </c>
      <c r="Q646" s="217"/>
      <c r="R646" s="217">
        <f t="shared" si="19"/>
        <v>0</v>
      </c>
      <c r="S646" s="217"/>
      <c r="T646" s="219"/>
    </row>
    <row r="647" spans="1:20">
      <c r="A647" s="125"/>
      <c r="B647" s="125"/>
      <c r="C647" s="125"/>
      <c r="D647" s="125"/>
      <c r="E647" s="125"/>
      <c r="F647" s="128"/>
      <c r="G647" s="217"/>
      <c r="H647" s="126"/>
      <c r="I647" s="128"/>
      <c r="J647" s="128"/>
      <c r="K647" s="128"/>
      <c r="L647" s="128"/>
      <c r="M647" s="128"/>
      <c r="N647" s="128"/>
      <c r="O647" s="128"/>
      <c r="P647" s="218">
        <f t="shared" si="18"/>
        <v>0</v>
      </c>
      <c r="Q647" s="217"/>
      <c r="R647" s="217">
        <f t="shared" si="19"/>
        <v>0</v>
      </c>
      <c r="S647" s="217"/>
      <c r="T647" s="219"/>
    </row>
    <row r="648" spans="1:20">
      <c r="A648" s="125"/>
      <c r="B648" s="125"/>
      <c r="C648" s="125"/>
      <c r="D648" s="125"/>
      <c r="E648" s="125"/>
      <c r="F648" s="128"/>
      <c r="G648" s="217"/>
      <c r="H648" s="126"/>
      <c r="I648" s="128"/>
      <c r="J648" s="128"/>
      <c r="K648" s="128"/>
      <c r="L648" s="128"/>
      <c r="M648" s="128"/>
      <c r="N648" s="128"/>
      <c r="O648" s="128"/>
      <c r="P648" s="218">
        <f t="shared" si="18"/>
        <v>0</v>
      </c>
      <c r="Q648" s="217"/>
      <c r="R648" s="217">
        <f t="shared" si="19"/>
        <v>0</v>
      </c>
      <c r="S648" s="217"/>
      <c r="T648" s="219"/>
    </row>
    <row r="649" spans="1:20">
      <c r="A649" s="125"/>
      <c r="B649" s="125"/>
      <c r="C649" s="125"/>
      <c r="D649" s="125"/>
      <c r="E649" s="125"/>
      <c r="F649" s="128"/>
      <c r="G649" s="217"/>
      <c r="H649" s="126"/>
      <c r="I649" s="128"/>
      <c r="J649" s="128"/>
      <c r="K649" s="128"/>
      <c r="L649" s="128"/>
      <c r="M649" s="128"/>
      <c r="N649" s="128"/>
      <c r="O649" s="128"/>
      <c r="P649" s="218">
        <f t="shared" si="18"/>
        <v>0</v>
      </c>
      <c r="Q649" s="217"/>
      <c r="R649" s="217">
        <f t="shared" si="19"/>
        <v>0</v>
      </c>
      <c r="S649" s="217"/>
      <c r="T649" s="219"/>
    </row>
    <row r="650" spans="1:20">
      <c r="A650" s="125"/>
      <c r="B650" s="125"/>
      <c r="C650" s="125"/>
      <c r="D650" s="125"/>
      <c r="E650" s="125"/>
      <c r="F650" s="128"/>
      <c r="G650" s="217"/>
      <c r="H650" s="126"/>
      <c r="I650" s="128"/>
      <c r="J650" s="128"/>
      <c r="K650" s="128"/>
      <c r="L650" s="128"/>
      <c r="M650" s="128"/>
      <c r="N650" s="128"/>
      <c r="O650" s="128"/>
      <c r="P650" s="218">
        <f t="shared" si="18"/>
        <v>0</v>
      </c>
      <c r="Q650" s="217"/>
      <c r="R650" s="217">
        <f t="shared" si="19"/>
        <v>0</v>
      </c>
      <c r="S650" s="217"/>
      <c r="T650" s="219"/>
    </row>
    <row r="651" spans="1:20">
      <c r="A651" s="125"/>
      <c r="B651" s="125"/>
      <c r="C651" s="125"/>
      <c r="D651" s="125"/>
      <c r="E651" s="125"/>
      <c r="F651" s="128"/>
      <c r="G651" s="217"/>
      <c r="H651" s="126"/>
      <c r="I651" s="128"/>
      <c r="J651" s="128"/>
      <c r="K651" s="128"/>
      <c r="L651" s="128"/>
      <c r="M651" s="128"/>
      <c r="N651" s="128"/>
      <c r="O651" s="128"/>
      <c r="P651" s="218">
        <f t="shared" si="18"/>
        <v>0</v>
      </c>
      <c r="Q651" s="217"/>
      <c r="R651" s="217">
        <f t="shared" si="19"/>
        <v>0</v>
      </c>
      <c r="S651" s="217"/>
      <c r="T651" s="219"/>
    </row>
    <row r="652" spans="1:20">
      <c r="A652" s="125"/>
      <c r="B652" s="125"/>
      <c r="C652" s="125"/>
      <c r="D652" s="125"/>
      <c r="E652" s="125"/>
      <c r="F652" s="128"/>
      <c r="G652" s="217"/>
      <c r="H652" s="126"/>
      <c r="I652" s="128"/>
      <c r="J652" s="128"/>
      <c r="K652" s="128"/>
      <c r="L652" s="128"/>
      <c r="M652" s="128"/>
      <c r="N652" s="128"/>
      <c r="O652" s="128"/>
      <c r="P652" s="218">
        <f t="shared" si="18"/>
        <v>0</v>
      </c>
      <c r="Q652" s="217"/>
      <c r="R652" s="217">
        <f t="shared" si="19"/>
        <v>0</v>
      </c>
      <c r="S652" s="217"/>
      <c r="T652" s="219"/>
    </row>
    <row r="653" spans="1:20">
      <c r="A653" s="125"/>
      <c r="B653" s="125"/>
      <c r="C653" s="125"/>
      <c r="D653" s="125"/>
      <c r="E653" s="125"/>
      <c r="F653" s="128"/>
      <c r="G653" s="217"/>
      <c r="H653" s="126"/>
      <c r="I653" s="128"/>
      <c r="J653" s="128"/>
      <c r="K653" s="128"/>
      <c r="L653" s="128"/>
      <c r="M653" s="128"/>
      <c r="N653" s="128"/>
      <c r="O653" s="128"/>
      <c r="P653" s="218">
        <f t="shared" si="18"/>
        <v>0</v>
      </c>
      <c r="Q653" s="217"/>
      <c r="R653" s="217">
        <f t="shared" si="19"/>
        <v>0</v>
      </c>
      <c r="S653" s="217"/>
      <c r="T653" s="219"/>
    </row>
    <row r="654" spans="1:20">
      <c r="A654" s="125"/>
      <c r="B654" s="125"/>
      <c r="C654" s="125"/>
      <c r="D654" s="125"/>
      <c r="E654" s="125"/>
      <c r="F654" s="128"/>
      <c r="G654" s="217"/>
      <c r="H654" s="126"/>
      <c r="I654" s="128"/>
      <c r="J654" s="128"/>
      <c r="K654" s="128"/>
      <c r="L654" s="128"/>
      <c r="M654" s="128"/>
      <c r="N654" s="128"/>
      <c r="O654" s="128"/>
      <c r="P654" s="218">
        <f t="shared" ref="P654:P717" si="20">SUM($I654:$O654)</f>
        <v>0</v>
      </c>
      <c r="Q654" s="217"/>
      <c r="R654" s="217">
        <f t="shared" ref="R654:R717" si="21">P654-Q654</f>
        <v>0</v>
      </c>
      <c r="S654" s="217"/>
      <c r="T654" s="219"/>
    </row>
    <row r="655" spans="1:20">
      <c r="A655" s="125"/>
      <c r="B655" s="125"/>
      <c r="C655" s="125"/>
      <c r="D655" s="125"/>
      <c r="E655" s="125"/>
      <c r="F655" s="128"/>
      <c r="G655" s="217"/>
      <c r="H655" s="126"/>
      <c r="I655" s="128"/>
      <c r="J655" s="128"/>
      <c r="K655" s="128"/>
      <c r="L655" s="128"/>
      <c r="M655" s="128"/>
      <c r="N655" s="128"/>
      <c r="O655" s="128"/>
      <c r="P655" s="218">
        <f t="shared" si="20"/>
        <v>0</v>
      </c>
      <c r="Q655" s="217"/>
      <c r="R655" s="217">
        <f t="shared" si="21"/>
        <v>0</v>
      </c>
      <c r="S655" s="217"/>
      <c r="T655" s="219"/>
    </row>
    <row r="656" spans="1:20">
      <c r="A656" s="125"/>
      <c r="B656" s="125"/>
      <c r="C656" s="125"/>
      <c r="D656" s="125"/>
      <c r="E656" s="125"/>
      <c r="F656" s="128"/>
      <c r="G656" s="217"/>
      <c r="H656" s="126"/>
      <c r="I656" s="128"/>
      <c r="J656" s="128"/>
      <c r="K656" s="128"/>
      <c r="L656" s="128"/>
      <c r="M656" s="128"/>
      <c r="N656" s="128"/>
      <c r="O656" s="128"/>
      <c r="P656" s="218">
        <f t="shared" si="20"/>
        <v>0</v>
      </c>
      <c r="Q656" s="217"/>
      <c r="R656" s="217">
        <f t="shared" si="21"/>
        <v>0</v>
      </c>
      <c r="S656" s="217"/>
      <c r="T656" s="219"/>
    </row>
    <row r="657" spans="1:20">
      <c r="A657" s="125"/>
      <c r="B657" s="125"/>
      <c r="C657" s="125"/>
      <c r="D657" s="125"/>
      <c r="E657" s="125"/>
      <c r="F657" s="128"/>
      <c r="G657" s="217"/>
      <c r="H657" s="126"/>
      <c r="I657" s="128"/>
      <c r="J657" s="128"/>
      <c r="K657" s="128"/>
      <c r="L657" s="128"/>
      <c r="M657" s="128"/>
      <c r="N657" s="128"/>
      <c r="O657" s="128"/>
      <c r="P657" s="218">
        <f t="shared" si="20"/>
        <v>0</v>
      </c>
      <c r="Q657" s="217"/>
      <c r="R657" s="217">
        <f t="shared" si="21"/>
        <v>0</v>
      </c>
      <c r="S657" s="217"/>
      <c r="T657" s="219"/>
    </row>
    <row r="658" spans="1:20">
      <c r="A658" s="125"/>
      <c r="B658" s="125"/>
      <c r="C658" s="125"/>
      <c r="D658" s="125"/>
      <c r="E658" s="125"/>
      <c r="F658" s="128"/>
      <c r="G658" s="217"/>
      <c r="H658" s="126"/>
      <c r="I658" s="128"/>
      <c r="J658" s="128"/>
      <c r="K658" s="128"/>
      <c r="L658" s="128"/>
      <c r="M658" s="128"/>
      <c r="N658" s="128"/>
      <c r="O658" s="128"/>
      <c r="P658" s="218">
        <f t="shared" si="20"/>
        <v>0</v>
      </c>
      <c r="Q658" s="217"/>
      <c r="R658" s="217">
        <f t="shared" si="21"/>
        <v>0</v>
      </c>
      <c r="S658" s="217"/>
      <c r="T658" s="219"/>
    </row>
    <row r="659" spans="1:20">
      <c r="A659" s="125"/>
      <c r="B659" s="125"/>
      <c r="C659" s="125"/>
      <c r="D659" s="125"/>
      <c r="E659" s="125"/>
      <c r="F659" s="128"/>
      <c r="G659" s="217"/>
      <c r="H659" s="126"/>
      <c r="I659" s="128"/>
      <c r="J659" s="128"/>
      <c r="K659" s="128"/>
      <c r="L659" s="128"/>
      <c r="M659" s="128"/>
      <c r="N659" s="128"/>
      <c r="O659" s="128"/>
      <c r="P659" s="218">
        <f t="shared" si="20"/>
        <v>0</v>
      </c>
      <c r="Q659" s="217"/>
      <c r="R659" s="217">
        <f t="shared" si="21"/>
        <v>0</v>
      </c>
      <c r="S659" s="217"/>
      <c r="T659" s="219"/>
    </row>
    <row r="660" spans="1:20">
      <c r="A660" s="125"/>
      <c r="B660" s="125"/>
      <c r="C660" s="125"/>
      <c r="D660" s="125"/>
      <c r="E660" s="125"/>
      <c r="F660" s="128"/>
      <c r="G660" s="217"/>
      <c r="H660" s="126"/>
      <c r="I660" s="128"/>
      <c r="J660" s="128"/>
      <c r="K660" s="128"/>
      <c r="L660" s="128"/>
      <c r="M660" s="128"/>
      <c r="N660" s="128"/>
      <c r="O660" s="128"/>
      <c r="P660" s="218">
        <f t="shared" si="20"/>
        <v>0</v>
      </c>
      <c r="Q660" s="217"/>
      <c r="R660" s="217">
        <f t="shared" si="21"/>
        <v>0</v>
      </c>
      <c r="S660" s="217"/>
      <c r="T660" s="219"/>
    </row>
    <row r="661" spans="1:20">
      <c r="A661" s="125"/>
      <c r="B661" s="125"/>
      <c r="C661" s="125"/>
      <c r="D661" s="125"/>
      <c r="E661" s="125"/>
      <c r="F661" s="128"/>
      <c r="G661" s="217"/>
      <c r="H661" s="126"/>
      <c r="I661" s="128"/>
      <c r="J661" s="128"/>
      <c r="K661" s="128"/>
      <c r="L661" s="128"/>
      <c r="M661" s="128"/>
      <c r="N661" s="128"/>
      <c r="O661" s="128"/>
      <c r="P661" s="218">
        <f t="shared" si="20"/>
        <v>0</v>
      </c>
      <c r="Q661" s="217"/>
      <c r="R661" s="217">
        <f t="shared" si="21"/>
        <v>0</v>
      </c>
      <c r="S661" s="217"/>
      <c r="T661" s="219"/>
    </row>
    <row r="662" spans="1:20">
      <c r="A662" s="125"/>
      <c r="B662" s="125"/>
      <c r="C662" s="125"/>
      <c r="D662" s="125"/>
      <c r="E662" s="125"/>
      <c r="F662" s="128"/>
      <c r="G662" s="217"/>
      <c r="H662" s="126"/>
      <c r="I662" s="128"/>
      <c r="J662" s="128"/>
      <c r="K662" s="128"/>
      <c r="L662" s="128"/>
      <c r="M662" s="128"/>
      <c r="N662" s="128"/>
      <c r="O662" s="128"/>
      <c r="P662" s="218">
        <f t="shared" si="20"/>
        <v>0</v>
      </c>
      <c r="Q662" s="217"/>
      <c r="R662" s="217">
        <f t="shared" si="21"/>
        <v>0</v>
      </c>
      <c r="S662" s="217"/>
      <c r="T662" s="219"/>
    </row>
    <row r="663" spans="1:20">
      <c r="A663" s="125"/>
      <c r="B663" s="125"/>
      <c r="C663" s="125"/>
      <c r="D663" s="125"/>
      <c r="E663" s="125"/>
      <c r="F663" s="128"/>
      <c r="G663" s="217"/>
      <c r="H663" s="126"/>
      <c r="I663" s="128"/>
      <c r="J663" s="128"/>
      <c r="K663" s="128"/>
      <c r="L663" s="128"/>
      <c r="M663" s="128"/>
      <c r="N663" s="128"/>
      <c r="O663" s="128"/>
      <c r="P663" s="218">
        <f t="shared" si="20"/>
        <v>0</v>
      </c>
      <c r="Q663" s="217"/>
      <c r="R663" s="217">
        <f t="shared" si="21"/>
        <v>0</v>
      </c>
      <c r="S663" s="217"/>
      <c r="T663" s="219"/>
    </row>
    <row r="664" spans="1:20">
      <c r="A664" s="125"/>
      <c r="B664" s="125"/>
      <c r="C664" s="125"/>
      <c r="D664" s="125"/>
      <c r="E664" s="125"/>
      <c r="F664" s="128"/>
      <c r="G664" s="217"/>
      <c r="H664" s="126"/>
      <c r="I664" s="128"/>
      <c r="J664" s="128"/>
      <c r="K664" s="128"/>
      <c r="L664" s="128"/>
      <c r="M664" s="128"/>
      <c r="N664" s="128"/>
      <c r="O664" s="128"/>
      <c r="P664" s="218">
        <f t="shared" si="20"/>
        <v>0</v>
      </c>
      <c r="Q664" s="217"/>
      <c r="R664" s="217">
        <f t="shared" si="21"/>
        <v>0</v>
      </c>
      <c r="S664" s="217"/>
      <c r="T664" s="219"/>
    </row>
    <row r="665" spans="1:20">
      <c r="A665" s="125"/>
      <c r="B665" s="125"/>
      <c r="C665" s="125"/>
      <c r="D665" s="125"/>
      <c r="E665" s="125"/>
      <c r="F665" s="128"/>
      <c r="G665" s="217"/>
      <c r="H665" s="126"/>
      <c r="I665" s="128"/>
      <c r="J665" s="128"/>
      <c r="K665" s="128"/>
      <c r="L665" s="128"/>
      <c r="M665" s="128"/>
      <c r="N665" s="128"/>
      <c r="O665" s="128"/>
      <c r="P665" s="218">
        <f t="shared" si="20"/>
        <v>0</v>
      </c>
      <c r="Q665" s="217"/>
      <c r="R665" s="217">
        <f t="shared" si="21"/>
        <v>0</v>
      </c>
      <c r="S665" s="217"/>
      <c r="T665" s="219"/>
    </row>
    <row r="666" spans="1:20">
      <c r="A666" s="125"/>
      <c r="B666" s="125"/>
      <c r="C666" s="125"/>
      <c r="D666" s="125"/>
      <c r="E666" s="125"/>
      <c r="F666" s="128"/>
      <c r="G666" s="217"/>
      <c r="H666" s="126"/>
      <c r="I666" s="128"/>
      <c r="J666" s="128"/>
      <c r="K666" s="128"/>
      <c r="L666" s="128"/>
      <c r="M666" s="128"/>
      <c r="N666" s="128"/>
      <c r="O666" s="128"/>
      <c r="P666" s="218">
        <f t="shared" si="20"/>
        <v>0</v>
      </c>
      <c r="Q666" s="217"/>
      <c r="R666" s="217">
        <f t="shared" si="21"/>
        <v>0</v>
      </c>
      <c r="S666" s="217"/>
      <c r="T666" s="219"/>
    </row>
    <row r="667" spans="1:20">
      <c r="A667" s="125"/>
      <c r="B667" s="125"/>
      <c r="C667" s="125"/>
      <c r="D667" s="125"/>
      <c r="E667" s="125"/>
      <c r="F667" s="128"/>
      <c r="G667" s="217"/>
      <c r="H667" s="126"/>
      <c r="I667" s="128"/>
      <c r="J667" s="128"/>
      <c r="K667" s="128"/>
      <c r="L667" s="128"/>
      <c r="M667" s="128"/>
      <c r="N667" s="128"/>
      <c r="O667" s="128"/>
      <c r="P667" s="218">
        <f t="shared" si="20"/>
        <v>0</v>
      </c>
      <c r="Q667" s="217"/>
      <c r="R667" s="217">
        <f t="shared" si="21"/>
        <v>0</v>
      </c>
      <c r="S667" s="217"/>
      <c r="T667" s="219"/>
    </row>
    <row r="668" spans="1:20">
      <c r="A668" s="125"/>
      <c r="B668" s="125"/>
      <c r="C668" s="125"/>
      <c r="D668" s="125"/>
      <c r="E668" s="125"/>
      <c r="F668" s="128"/>
      <c r="G668" s="217"/>
      <c r="H668" s="126"/>
      <c r="I668" s="128"/>
      <c r="J668" s="128"/>
      <c r="K668" s="128"/>
      <c r="L668" s="128"/>
      <c r="M668" s="128"/>
      <c r="N668" s="128"/>
      <c r="O668" s="128"/>
      <c r="P668" s="218">
        <f t="shared" si="20"/>
        <v>0</v>
      </c>
      <c r="Q668" s="217"/>
      <c r="R668" s="217">
        <f t="shared" si="21"/>
        <v>0</v>
      </c>
      <c r="S668" s="217"/>
      <c r="T668" s="219"/>
    </row>
    <row r="669" spans="1:20">
      <c r="A669" s="125"/>
      <c r="B669" s="125"/>
      <c r="C669" s="125"/>
      <c r="D669" s="125"/>
      <c r="E669" s="125"/>
      <c r="F669" s="128"/>
      <c r="G669" s="217"/>
      <c r="H669" s="126"/>
      <c r="I669" s="128"/>
      <c r="J669" s="128"/>
      <c r="K669" s="128"/>
      <c r="L669" s="128"/>
      <c r="M669" s="128"/>
      <c r="N669" s="128"/>
      <c r="O669" s="128"/>
      <c r="P669" s="218">
        <f t="shared" si="20"/>
        <v>0</v>
      </c>
      <c r="Q669" s="217"/>
      <c r="R669" s="217">
        <f t="shared" si="21"/>
        <v>0</v>
      </c>
      <c r="S669" s="217"/>
      <c r="T669" s="219"/>
    </row>
    <row r="670" spans="1:20">
      <c r="A670" s="125"/>
      <c r="B670" s="125"/>
      <c r="C670" s="125"/>
      <c r="D670" s="125"/>
      <c r="E670" s="125"/>
      <c r="F670" s="128"/>
      <c r="G670" s="217"/>
      <c r="H670" s="126"/>
      <c r="I670" s="128"/>
      <c r="J670" s="128"/>
      <c r="K670" s="128"/>
      <c r="L670" s="128"/>
      <c r="M670" s="128"/>
      <c r="N670" s="128"/>
      <c r="O670" s="128"/>
      <c r="P670" s="218">
        <f t="shared" si="20"/>
        <v>0</v>
      </c>
      <c r="Q670" s="217"/>
      <c r="R670" s="217">
        <f t="shared" si="21"/>
        <v>0</v>
      </c>
      <c r="S670" s="217"/>
      <c r="T670" s="219"/>
    </row>
    <row r="671" spans="1:20">
      <c r="A671" s="125"/>
      <c r="B671" s="125"/>
      <c r="C671" s="125"/>
      <c r="D671" s="125"/>
      <c r="E671" s="125"/>
      <c r="F671" s="128"/>
      <c r="G671" s="217"/>
      <c r="H671" s="126"/>
      <c r="I671" s="128"/>
      <c r="J671" s="128"/>
      <c r="K671" s="128"/>
      <c r="L671" s="128"/>
      <c r="M671" s="128"/>
      <c r="N671" s="128"/>
      <c r="O671" s="128"/>
      <c r="P671" s="218">
        <f t="shared" si="20"/>
        <v>0</v>
      </c>
      <c r="Q671" s="217"/>
      <c r="R671" s="217">
        <f t="shared" si="21"/>
        <v>0</v>
      </c>
      <c r="S671" s="217"/>
      <c r="T671" s="219"/>
    </row>
    <row r="672" spans="1:20">
      <c r="A672" s="125"/>
      <c r="B672" s="125"/>
      <c r="C672" s="125"/>
      <c r="D672" s="125"/>
      <c r="E672" s="125"/>
      <c r="F672" s="128"/>
      <c r="G672" s="217"/>
      <c r="H672" s="126"/>
      <c r="I672" s="128"/>
      <c r="J672" s="128"/>
      <c r="K672" s="128"/>
      <c r="L672" s="128"/>
      <c r="M672" s="128"/>
      <c r="N672" s="128"/>
      <c r="O672" s="128"/>
      <c r="P672" s="218">
        <f t="shared" si="20"/>
        <v>0</v>
      </c>
      <c r="Q672" s="217"/>
      <c r="R672" s="217">
        <f t="shared" si="21"/>
        <v>0</v>
      </c>
      <c r="S672" s="217"/>
      <c r="T672" s="219"/>
    </row>
    <row r="673" spans="1:20">
      <c r="A673" s="125"/>
      <c r="B673" s="125"/>
      <c r="C673" s="125"/>
      <c r="D673" s="125"/>
      <c r="E673" s="125"/>
      <c r="F673" s="128"/>
      <c r="G673" s="217"/>
      <c r="H673" s="126"/>
      <c r="I673" s="128"/>
      <c r="J673" s="128"/>
      <c r="K673" s="128"/>
      <c r="L673" s="128"/>
      <c r="M673" s="128"/>
      <c r="N673" s="128"/>
      <c r="O673" s="128"/>
      <c r="P673" s="218">
        <f t="shared" si="20"/>
        <v>0</v>
      </c>
      <c r="Q673" s="217"/>
      <c r="R673" s="217">
        <f t="shared" si="21"/>
        <v>0</v>
      </c>
      <c r="S673" s="217"/>
      <c r="T673" s="219"/>
    </row>
    <row r="674" spans="1:20">
      <c r="A674" s="125"/>
      <c r="B674" s="125"/>
      <c r="C674" s="125"/>
      <c r="D674" s="125"/>
      <c r="E674" s="125"/>
      <c r="F674" s="128"/>
      <c r="G674" s="217"/>
      <c r="H674" s="126"/>
      <c r="I674" s="128"/>
      <c r="J674" s="128"/>
      <c r="K674" s="128"/>
      <c r="L674" s="128"/>
      <c r="M674" s="128"/>
      <c r="N674" s="128"/>
      <c r="O674" s="128"/>
      <c r="P674" s="218">
        <f t="shared" si="20"/>
        <v>0</v>
      </c>
      <c r="Q674" s="217"/>
      <c r="R674" s="217">
        <f t="shared" si="21"/>
        <v>0</v>
      </c>
      <c r="S674" s="217"/>
      <c r="T674" s="219"/>
    </row>
    <row r="675" spans="1:20">
      <c r="A675" s="125"/>
      <c r="B675" s="125"/>
      <c r="C675" s="125"/>
      <c r="D675" s="125"/>
      <c r="E675" s="125"/>
      <c r="F675" s="128"/>
      <c r="G675" s="217"/>
      <c r="H675" s="126"/>
      <c r="I675" s="128"/>
      <c r="J675" s="128"/>
      <c r="K675" s="128"/>
      <c r="L675" s="128"/>
      <c r="M675" s="128"/>
      <c r="N675" s="128"/>
      <c r="O675" s="128"/>
      <c r="P675" s="218">
        <f t="shared" si="20"/>
        <v>0</v>
      </c>
      <c r="Q675" s="217"/>
      <c r="R675" s="217">
        <f t="shared" si="21"/>
        <v>0</v>
      </c>
      <c r="S675" s="217"/>
      <c r="T675" s="219"/>
    </row>
    <row r="676" spans="1:20">
      <c r="A676" s="125"/>
      <c r="B676" s="125"/>
      <c r="C676" s="125"/>
      <c r="D676" s="125"/>
      <c r="E676" s="125"/>
      <c r="F676" s="128"/>
      <c r="G676" s="217"/>
      <c r="H676" s="126"/>
      <c r="I676" s="128"/>
      <c r="J676" s="128"/>
      <c r="K676" s="128"/>
      <c r="L676" s="128"/>
      <c r="M676" s="128"/>
      <c r="N676" s="128"/>
      <c r="O676" s="128"/>
      <c r="P676" s="218">
        <f t="shared" si="20"/>
        <v>0</v>
      </c>
      <c r="Q676" s="217"/>
      <c r="R676" s="217">
        <f t="shared" si="21"/>
        <v>0</v>
      </c>
      <c r="S676" s="217"/>
      <c r="T676" s="219"/>
    </row>
    <row r="677" spans="1:20">
      <c r="A677" s="125"/>
      <c r="B677" s="125"/>
      <c r="C677" s="125"/>
      <c r="D677" s="125"/>
      <c r="E677" s="125"/>
      <c r="F677" s="128"/>
      <c r="G677" s="217"/>
      <c r="H677" s="126"/>
      <c r="I677" s="128"/>
      <c r="J677" s="128"/>
      <c r="K677" s="128"/>
      <c r="L677" s="128"/>
      <c r="M677" s="128"/>
      <c r="N677" s="128"/>
      <c r="O677" s="128"/>
      <c r="P677" s="218">
        <f t="shared" si="20"/>
        <v>0</v>
      </c>
      <c r="Q677" s="217"/>
      <c r="R677" s="217">
        <f t="shared" si="21"/>
        <v>0</v>
      </c>
      <c r="S677" s="217"/>
      <c r="T677" s="219"/>
    </row>
    <row r="678" spans="1:20">
      <c r="A678" s="125"/>
      <c r="B678" s="125"/>
      <c r="C678" s="125"/>
      <c r="D678" s="125"/>
      <c r="E678" s="125"/>
      <c r="F678" s="128"/>
      <c r="G678" s="217"/>
      <c r="H678" s="126"/>
      <c r="I678" s="128"/>
      <c r="J678" s="128"/>
      <c r="K678" s="128"/>
      <c r="L678" s="128"/>
      <c r="M678" s="128"/>
      <c r="N678" s="128"/>
      <c r="O678" s="128"/>
      <c r="P678" s="218">
        <f t="shared" si="20"/>
        <v>0</v>
      </c>
      <c r="Q678" s="217"/>
      <c r="R678" s="217">
        <f t="shared" si="21"/>
        <v>0</v>
      </c>
      <c r="S678" s="217"/>
      <c r="T678" s="219"/>
    </row>
    <row r="679" spans="1:20">
      <c r="A679" s="125"/>
      <c r="B679" s="125"/>
      <c r="C679" s="125"/>
      <c r="D679" s="125"/>
      <c r="E679" s="125"/>
      <c r="F679" s="128"/>
      <c r="G679" s="217"/>
      <c r="H679" s="126"/>
      <c r="I679" s="128"/>
      <c r="J679" s="128"/>
      <c r="K679" s="128"/>
      <c r="L679" s="128"/>
      <c r="M679" s="128"/>
      <c r="N679" s="128"/>
      <c r="O679" s="128"/>
      <c r="P679" s="218">
        <f t="shared" si="20"/>
        <v>0</v>
      </c>
      <c r="Q679" s="217"/>
      <c r="R679" s="217">
        <f t="shared" si="21"/>
        <v>0</v>
      </c>
      <c r="S679" s="217"/>
      <c r="T679" s="219"/>
    </row>
    <row r="680" spans="1:20">
      <c r="A680" s="125"/>
      <c r="B680" s="125"/>
      <c r="C680" s="125"/>
      <c r="D680" s="125"/>
      <c r="E680" s="125"/>
      <c r="F680" s="128"/>
      <c r="G680" s="217"/>
      <c r="H680" s="126"/>
      <c r="I680" s="128"/>
      <c r="J680" s="128"/>
      <c r="K680" s="128"/>
      <c r="L680" s="128"/>
      <c r="M680" s="128"/>
      <c r="N680" s="128"/>
      <c r="O680" s="128"/>
      <c r="P680" s="218">
        <f t="shared" si="20"/>
        <v>0</v>
      </c>
      <c r="Q680" s="217"/>
      <c r="R680" s="217">
        <f t="shared" si="21"/>
        <v>0</v>
      </c>
      <c r="S680" s="217"/>
      <c r="T680" s="219"/>
    </row>
    <row r="681" spans="1:20">
      <c r="A681" s="125"/>
      <c r="B681" s="125"/>
      <c r="C681" s="125"/>
      <c r="D681" s="125"/>
      <c r="E681" s="125"/>
      <c r="F681" s="128"/>
      <c r="G681" s="217"/>
      <c r="H681" s="126"/>
      <c r="I681" s="128"/>
      <c r="J681" s="128"/>
      <c r="K681" s="128"/>
      <c r="L681" s="128"/>
      <c r="M681" s="128"/>
      <c r="N681" s="128"/>
      <c r="O681" s="128"/>
      <c r="P681" s="218">
        <f t="shared" si="20"/>
        <v>0</v>
      </c>
      <c r="Q681" s="217"/>
      <c r="R681" s="217">
        <f t="shared" si="21"/>
        <v>0</v>
      </c>
      <c r="S681" s="217"/>
      <c r="T681" s="219"/>
    </row>
    <row r="682" spans="1:20">
      <c r="A682" s="125"/>
      <c r="B682" s="125"/>
      <c r="C682" s="125"/>
      <c r="D682" s="125"/>
      <c r="E682" s="125"/>
      <c r="F682" s="128"/>
      <c r="G682" s="217"/>
      <c r="H682" s="126"/>
      <c r="I682" s="128"/>
      <c r="J682" s="128"/>
      <c r="K682" s="128"/>
      <c r="L682" s="128"/>
      <c r="M682" s="128"/>
      <c r="N682" s="128"/>
      <c r="O682" s="128"/>
      <c r="P682" s="218">
        <f t="shared" si="20"/>
        <v>0</v>
      </c>
      <c r="Q682" s="217"/>
      <c r="R682" s="217">
        <f t="shared" si="21"/>
        <v>0</v>
      </c>
      <c r="S682" s="217"/>
      <c r="T682" s="219"/>
    </row>
    <row r="683" spans="1:20">
      <c r="A683" s="125"/>
      <c r="B683" s="125"/>
      <c r="C683" s="125"/>
      <c r="D683" s="125"/>
      <c r="E683" s="125"/>
      <c r="F683" s="128"/>
      <c r="G683" s="217"/>
      <c r="H683" s="126"/>
      <c r="I683" s="128"/>
      <c r="J683" s="128"/>
      <c r="K683" s="128"/>
      <c r="L683" s="128"/>
      <c r="M683" s="128"/>
      <c r="N683" s="128"/>
      <c r="O683" s="128"/>
      <c r="P683" s="218">
        <f t="shared" si="20"/>
        <v>0</v>
      </c>
      <c r="Q683" s="217"/>
      <c r="R683" s="217">
        <f t="shared" si="21"/>
        <v>0</v>
      </c>
      <c r="S683" s="217"/>
      <c r="T683" s="219"/>
    </row>
    <row r="684" spans="1:20">
      <c r="A684" s="125"/>
      <c r="B684" s="125"/>
      <c r="C684" s="125"/>
      <c r="D684" s="125"/>
      <c r="E684" s="125"/>
      <c r="F684" s="128"/>
      <c r="G684" s="217"/>
      <c r="H684" s="126"/>
      <c r="I684" s="128"/>
      <c r="J684" s="128"/>
      <c r="K684" s="128"/>
      <c r="L684" s="128"/>
      <c r="M684" s="128"/>
      <c r="N684" s="128"/>
      <c r="O684" s="128"/>
      <c r="P684" s="218">
        <f t="shared" si="20"/>
        <v>0</v>
      </c>
      <c r="Q684" s="217"/>
      <c r="R684" s="217">
        <f t="shared" si="21"/>
        <v>0</v>
      </c>
      <c r="S684" s="217"/>
      <c r="T684" s="219"/>
    </row>
    <row r="685" spans="1:20">
      <c r="A685" s="125"/>
      <c r="B685" s="125"/>
      <c r="C685" s="125"/>
      <c r="D685" s="125"/>
      <c r="E685" s="125"/>
      <c r="F685" s="128"/>
      <c r="G685" s="217"/>
      <c r="H685" s="126"/>
      <c r="I685" s="128"/>
      <c r="J685" s="128"/>
      <c r="K685" s="128"/>
      <c r="L685" s="128"/>
      <c r="M685" s="128"/>
      <c r="N685" s="128"/>
      <c r="O685" s="128"/>
      <c r="P685" s="218">
        <f t="shared" si="20"/>
        <v>0</v>
      </c>
      <c r="Q685" s="217"/>
      <c r="R685" s="217">
        <f t="shared" si="21"/>
        <v>0</v>
      </c>
      <c r="S685" s="217"/>
      <c r="T685" s="219"/>
    </row>
    <row r="686" spans="1:20">
      <c r="A686" s="125"/>
      <c r="B686" s="125"/>
      <c r="C686" s="125"/>
      <c r="D686" s="125"/>
      <c r="E686" s="125"/>
      <c r="F686" s="128"/>
      <c r="G686" s="217"/>
      <c r="H686" s="126"/>
      <c r="I686" s="128"/>
      <c r="J686" s="128"/>
      <c r="K686" s="128"/>
      <c r="L686" s="128"/>
      <c r="M686" s="128"/>
      <c r="N686" s="128"/>
      <c r="O686" s="128"/>
      <c r="P686" s="218">
        <f t="shared" si="20"/>
        <v>0</v>
      </c>
      <c r="Q686" s="217"/>
      <c r="R686" s="217">
        <f t="shared" si="21"/>
        <v>0</v>
      </c>
      <c r="S686" s="217"/>
      <c r="T686" s="219"/>
    </row>
    <row r="687" spans="1:20">
      <c r="A687" s="125"/>
      <c r="B687" s="125"/>
      <c r="C687" s="125"/>
      <c r="D687" s="125"/>
      <c r="E687" s="125"/>
      <c r="F687" s="128"/>
      <c r="G687" s="217"/>
      <c r="H687" s="126"/>
      <c r="I687" s="128"/>
      <c r="J687" s="128"/>
      <c r="K687" s="128"/>
      <c r="L687" s="128"/>
      <c r="M687" s="128"/>
      <c r="N687" s="128"/>
      <c r="O687" s="128"/>
      <c r="P687" s="218">
        <f t="shared" si="20"/>
        <v>0</v>
      </c>
      <c r="Q687" s="217"/>
      <c r="R687" s="217">
        <f t="shared" si="21"/>
        <v>0</v>
      </c>
      <c r="S687" s="217"/>
      <c r="T687" s="219"/>
    </row>
    <row r="688" spans="1:20">
      <c r="A688" s="125"/>
      <c r="B688" s="125"/>
      <c r="C688" s="125"/>
      <c r="D688" s="125"/>
      <c r="E688" s="125"/>
      <c r="F688" s="128"/>
      <c r="G688" s="217"/>
      <c r="H688" s="126"/>
      <c r="I688" s="128"/>
      <c r="J688" s="128"/>
      <c r="K688" s="128"/>
      <c r="L688" s="128"/>
      <c r="M688" s="128"/>
      <c r="N688" s="128"/>
      <c r="O688" s="128"/>
      <c r="P688" s="218">
        <f t="shared" si="20"/>
        <v>0</v>
      </c>
      <c r="Q688" s="217"/>
      <c r="R688" s="217">
        <f t="shared" si="21"/>
        <v>0</v>
      </c>
      <c r="S688" s="217"/>
      <c r="T688" s="219"/>
    </row>
    <row r="689" spans="1:20">
      <c r="A689" s="125"/>
      <c r="B689" s="125"/>
      <c r="C689" s="125"/>
      <c r="D689" s="125"/>
      <c r="E689" s="125"/>
      <c r="F689" s="128"/>
      <c r="G689" s="217"/>
      <c r="H689" s="126"/>
      <c r="I689" s="128"/>
      <c r="J689" s="128"/>
      <c r="K689" s="128"/>
      <c r="L689" s="128"/>
      <c r="M689" s="128"/>
      <c r="N689" s="128"/>
      <c r="O689" s="128"/>
      <c r="P689" s="218">
        <f t="shared" si="20"/>
        <v>0</v>
      </c>
      <c r="Q689" s="217"/>
      <c r="R689" s="217">
        <f t="shared" si="21"/>
        <v>0</v>
      </c>
      <c r="S689" s="217"/>
      <c r="T689" s="219"/>
    </row>
    <row r="690" spans="1:20">
      <c r="A690" s="125"/>
      <c r="B690" s="125"/>
      <c r="C690" s="125"/>
      <c r="D690" s="125"/>
      <c r="E690" s="125"/>
      <c r="F690" s="128"/>
      <c r="G690" s="217"/>
      <c r="H690" s="126"/>
      <c r="I690" s="128"/>
      <c r="J690" s="128"/>
      <c r="K690" s="128"/>
      <c r="L690" s="128"/>
      <c r="M690" s="128"/>
      <c r="N690" s="128"/>
      <c r="O690" s="128"/>
      <c r="P690" s="218">
        <f t="shared" si="20"/>
        <v>0</v>
      </c>
      <c r="Q690" s="217"/>
      <c r="R690" s="217">
        <f t="shared" si="21"/>
        <v>0</v>
      </c>
      <c r="S690" s="217"/>
      <c r="T690" s="219"/>
    </row>
    <row r="691" spans="1:20">
      <c r="A691" s="125"/>
      <c r="B691" s="125"/>
      <c r="C691" s="125"/>
      <c r="D691" s="125"/>
      <c r="E691" s="125"/>
      <c r="F691" s="128"/>
      <c r="G691" s="217"/>
      <c r="H691" s="126"/>
      <c r="I691" s="128"/>
      <c r="J691" s="128"/>
      <c r="K691" s="128"/>
      <c r="L691" s="128"/>
      <c r="M691" s="128"/>
      <c r="N691" s="128"/>
      <c r="O691" s="128"/>
      <c r="P691" s="218">
        <f t="shared" si="20"/>
        <v>0</v>
      </c>
      <c r="Q691" s="217"/>
      <c r="R691" s="217">
        <f t="shared" si="21"/>
        <v>0</v>
      </c>
      <c r="S691" s="217"/>
      <c r="T691" s="219"/>
    </row>
    <row r="692" spans="1:20">
      <c r="A692" s="125"/>
      <c r="B692" s="125"/>
      <c r="C692" s="125"/>
      <c r="D692" s="125"/>
      <c r="E692" s="125"/>
      <c r="F692" s="128"/>
      <c r="G692" s="217"/>
      <c r="H692" s="126"/>
      <c r="I692" s="128"/>
      <c r="J692" s="128"/>
      <c r="K692" s="128"/>
      <c r="L692" s="128"/>
      <c r="M692" s="128"/>
      <c r="N692" s="128"/>
      <c r="O692" s="128"/>
      <c r="P692" s="218">
        <f t="shared" si="20"/>
        <v>0</v>
      </c>
      <c r="Q692" s="217"/>
      <c r="R692" s="217">
        <f t="shared" si="21"/>
        <v>0</v>
      </c>
      <c r="S692" s="217"/>
      <c r="T692" s="219"/>
    </row>
    <row r="693" spans="1:20">
      <c r="A693" s="125"/>
      <c r="B693" s="125"/>
      <c r="C693" s="125"/>
      <c r="D693" s="125"/>
      <c r="E693" s="125"/>
      <c r="F693" s="128"/>
      <c r="G693" s="217"/>
      <c r="H693" s="126"/>
      <c r="I693" s="128"/>
      <c r="J693" s="128"/>
      <c r="K693" s="128"/>
      <c r="L693" s="128"/>
      <c r="M693" s="128"/>
      <c r="N693" s="128"/>
      <c r="O693" s="128"/>
      <c r="P693" s="218">
        <f t="shared" si="20"/>
        <v>0</v>
      </c>
      <c r="Q693" s="217"/>
      <c r="R693" s="217">
        <f t="shared" si="21"/>
        <v>0</v>
      </c>
      <c r="S693" s="217"/>
      <c r="T693" s="219"/>
    </row>
    <row r="694" spans="1:20">
      <c r="A694" s="125"/>
      <c r="B694" s="125"/>
      <c r="C694" s="125"/>
      <c r="D694" s="125"/>
      <c r="E694" s="125"/>
      <c r="F694" s="128"/>
      <c r="G694" s="217"/>
      <c r="H694" s="126"/>
      <c r="I694" s="128"/>
      <c r="J694" s="128"/>
      <c r="K694" s="128"/>
      <c r="L694" s="128"/>
      <c r="M694" s="128"/>
      <c r="N694" s="128"/>
      <c r="O694" s="128"/>
      <c r="P694" s="218">
        <f t="shared" si="20"/>
        <v>0</v>
      </c>
      <c r="Q694" s="217"/>
      <c r="R694" s="217">
        <f t="shared" si="21"/>
        <v>0</v>
      </c>
      <c r="S694" s="217"/>
      <c r="T694" s="219"/>
    </row>
    <row r="695" spans="1:20">
      <c r="A695" s="125"/>
      <c r="B695" s="125"/>
      <c r="C695" s="125"/>
      <c r="D695" s="125"/>
      <c r="E695" s="125"/>
      <c r="F695" s="128"/>
      <c r="G695" s="217"/>
      <c r="H695" s="126"/>
      <c r="I695" s="128"/>
      <c r="J695" s="128"/>
      <c r="K695" s="128"/>
      <c r="L695" s="128"/>
      <c r="M695" s="128"/>
      <c r="N695" s="128"/>
      <c r="O695" s="128"/>
      <c r="P695" s="218">
        <f t="shared" si="20"/>
        <v>0</v>
      </c>
      <c r="Q695" s="217"/>
      <c r="R695" s="217">
        <f t="shared" si="21"/>
        <v>0</v>
      </c>
      <c r="S695" s="217"/>
      <c r="T695" s="219"/>
    </row>
    <row r="696" spans="1:20">
      <c r="A696" s="125"/>
      <c r="B696" s="125"/>
      <c r="C696" s="125"/>
      <c r="D696" s="125"/>
      <c r="E696" s="125"/>
      <c r="F696" s="128"/>
      <c r="G696" s="217"/>
      <c r="H696" s="126"/>
      <c r="I696" s="128"/>
      <c r="J696" s="128"/>
      <c r="K696" s="128"/>
      <c r="L696" s="128"/>
      <c r="M696" s="128"/>
      <c r="N696" s="128"/>
      <c r="O696" s="128"/>
      <c r="P696" s="218">
        <f t="shared" si="20"/>
        <v>0</v>
      </c>
      <c r="Q696" s="217"/>
      <c r="R696" s="217">
        <f t="shared" si="21"/>
        <v>0</v>
      </c>
      <c r="S696" s="217"/>
      <c r="T696" s="219"/>
    </row>
    <row r="697" spans="1:20">
      <c r="A697" s="125"/>
      <c r="B697" s="125"/>
      <c r="C697" s="125"/>
      <c r="D697" s="125"/>
      <c r="E697" s="125"/>
      <c r="F697" s="128"/>
      <c r="G697" s="217"/>
      <c r="H697" s="126"/>
      <c r="I697" s="128"/>
      <c r="J697" s="128"/>
      <c r="K697" s="128"/>
      <c r="L697" s="128"/>
      <c r="M697" s="128"/>
      <c r="N697" s="128"/>
      <c r="O697" s="128"/>
      <c r="P697" s="218">
        <f t="shared" si="20"/>
        <v>0</v>
      </c>
      <c r="Q697" s="217"/>
      <c r="R697" s="217">
        <f t="shared" si="21"/>
        <v>0</v>
      </c>
      <c r="S697" s="217"/>
      <c r="T697" s="219"/>
    </row>
    <row r="698" spans="1:20">
      <c r="A698" s="125"/>
      <c r="B698" s="125"/>
      <c r="C698" s="125"/>
      <c r="D698" s="125"/>
      <c r="E698" s="125"/>
      <c r="F698" s="128"/>
      <c r="G698" s="217"/>
      <c r="H698" s="126"/>
      <c r="I698" s="128"/>
      <c r="J698" s="128"/>
      <c r="K698" s="128"/>
      <c r="L698" s="128"/>
      <c r="M698" s="128"/>
      <c r="N698" s="128"/>
      <c r="O698" s="128"/>
      <c r="P698" s="218">
        <f t="shared" si="20"/>
        <v>0</v>
      </c>
      <c r="Q698" s="217"/>
      <c r="R698" s="217">
        <f t="shared" si="21"/>
        <v>0</v>
      </c>
      <c r="S698" s="217"/>
      <c r="T698" s="219"/>
    </row>
    <row r="699" spans="1:20">
      <c r="A699" s="125"/>
      <c r="B699" s="125"/>
      <c r="C699" s="125"/>
      <c r="D699" s="125"/>
      <c r="E699" s="125"/>
      <c r="F699" s="128"/>
      <c r="G699" s="217"/>
      <c r="H699" s="126"/>
      <c r="I699" s="128"/>
      <c r="J699" s="128"/>
      <c r="K699" s="128"/>
      <c r="L699" s="128"/>
      <c r="M699" s="128"/>
      <c r="N699" s="128"/>
      <c r="O699" s="128"/>
      <c r="P699" s="218">
        <f t="shared" si="20"/>
        <v>0</v>
      </c>
      <c r="Q699" s="217"/>
      <c r="R699" s="217">
        <f t="shared" si="21"/>
        <v>0</v>
      </c>
      <c r="S699" s="217"/>
      <c r="T699" s="219"/>
    </row>
    <row r="700" spans="1:20">
      <c r="A700" s="125"/>
      <c r="B700" s="125"/>
      <c r="C700" s="125"/>
      <c r="D700" s="125"/>
      <c r="E700" s="125"/>
      <c r="F700" s="128"/>
      <c r="G700" s="217"/>
      <c r="H700" s="126"/>
      <c r="I700" s="128"/>
      <c r="J700" s="128"/>
      <c r="K700" s="128"/>
      <c r="L700" s="128"/>
      <c r="M700" s="128"/>
      <c r="N700" s="128"/>
      <c r="O700" s="128"/>
      <c r="P700" s="218">
        <f t="shared" si="20"/>
        <v>0</v>
      </c>
      <c r="Q700" s="217"/>
      <c r="R700" s="217">
        <f t="shared" si="21"/>
        <v>0</v>
      </c>
      <c r="S700" s="217"/>
      <c r="T700" s="219"/>
    </row>
    <row r="701" spans="1:20">
      <c r="A701" s="125"/>
      <c r="B701" s="125"/>
      <c r="C701" s="125"/>
      <c r="D701" s="125"/>
      <c r="E701" s="125"/>
      <c r="F701" s="128"/>
      <c r="G701" s="217"/>
      <c r="H701" s="126"/>
      <c r="I701" s="128"/>
      <c r="J701" s="128"/>
      <c r="K701" s="128"/>
      <c r="L701" s="128"/>
      <c r="M701" s="128"/>
      <c r="N701" s="128"/>
      <c r="O701" s="128"/>
      <c r="P701" s="218">
        <f t="shared" si="20"/>
        <v>0</v>
      </c>
      <c r="Q701" s="217"/>
      <c r="R701" s="217">
        <f t="shared" si="21"/>
        <v>0</v>
      </c>
      <c r="S701" s="217"/>
      <c r="T701" s="219"/>
    </row>
    <row r="702" spans="1:20">
      <c r="A702" s="125"/>
      <c r="B702" s="125"/>
      <c r="C702" s="125"/>
      <c r="D702" s="125"/>
      <c r="E702" s="125"/>
      <c r="F702" s="128"/>
      <c r="G702" s="217"/>
      <c r="H702" s="126"/>
      <c r="I702" s="128"/>
      <c r="J702" s="128"/>
      <c r="K702" s="128"/>
      <c r="L702" s="128"/>
      <c r="M702" s="128"/>
      <c r="N702" s="128"/>
      <c r="O702" s="128"/>
      <c r="P702" s="218">
        <f t="shared" si="20"/>
        <v>0</v>
      </c>
      <c r="Q702" s="217"/>
      <c r="R702" s="217">
        <f t="shared" si="21"/>
        <v>0</v>
      </c>
      <c r="S702" s="217"/>
      <c r="T702" s="219"/>
    </row>
    <row r="703" spans="1:20">
      <c r="A703" s="125"/>
      <c r="B703" s="125"/>
      <c r="C703" s="125"/>
      <c r="D703" s="125"/>
      <c r="E703" s="125"/>
      <c r="F703" s="128"/>
      <c r="G703" s="217"/>
      <c r="H703" s="126"/>
      <c r="I703" s="128"/>
      <c r="J703" s="128"/>
      <c r="K703" s="128"/>
      <c r="L703" s="128"/>
      <c r="M703" s="128"/>
      <c r="N703" s="128"/>
      <c r="O703" s="128"/>
      <c r="P703" s="218">
        <f t="shared" si="20"/>
        <v>0</v>
      </c>
      <c r="Q703" s="217"/>
      <c r="R703" s="217">
        <f t="shared" si="21"/>
        <v>0</v>
      </c>
      <c r="S703" s="217"/>
      <c r="T703" s="219"/>
    </row>
    <row r="704" spans="1:20">
      <c r="A704" s="125"/>
      <c r="B704" s="125"/>
      <c r="C704" s="125"/>
      <c r="D704" s="125"/>
      <c r="E704" s="125"/>
      <c r="F704" s="128"/>
      <c r="G704" s="217"/>
      <c r="H704" s="126"/>
      <c r="I704" s="128"/>
      <c r="J704" s="128"/>
      <c r="K704" s="128"/>
      <c r="L704" s="128"/>
      <c r="M704" s="128"/>
      <c r="N704" s="128"/>
      <c r="O704" s="128"/>
      <c r="P704" s="218">
        <f t="shared" si="20"/>
        <v>0</v>
      </c>
      <c r="Q704" s="217"/>
      <c r="R704" s="217">
        <f t="shared" si="21"/>
        <v>0</v>
      </c>
      <c r="S704" s="217"/>
      <c r="T704" s="219"/>
    </row>
    <row r="705" spans="1:20">
      <c r="A705" s="125"/>
      <c r="B705" s="125"/>
      <c r="C705" s="125"/>
      <c r="D705" s="125"/>
      <c r="E705" s="125"/>
      <c r="F705" s="128"/>
      <c r="G705" s="217"/>
      <c r="H705" s="126"/>
      <c r="I705" s="128"/>
      <c r="J705" s="128"/>
      <c r="K705" s="128"/>
      <c r="L705" s="128"/>
      <c r="M705" s="128"/>
      <c r="N705" s="128"/>
      <c r="O705" s="128"/>
      <c r="P705" s="218">
        <f t="shared" si="20"/>
        <v>0</v>
      </c>
      <c r="Q705" s="217"/>
      <c r="R705" s="217">
        <f t="shared" si="21"/>
        <v>0</v>
      </c>
      <c r="S705" s="217"/>
      <c r="T705" s="219"/>
    </row>
    <row r="706" spans="1:20">
      <c r="A706" s="125"/>
      <c r="B706" s="125"/>
      <c r="C706" s="125"/>
      <c r="D706" s="125"/>
      <c r="E706" s="125"/>
      <c r="F706" s="128"/>
      <c r="G706" s="217"/>
      <c r="H706" s="126"/>
      <c r="I706" s="128"/>
      <c r="J706" s="128"/>
      <c r="K706" s="128"/>
      <c r="L706" s="128"/>
      <c r="M706" s="128"/>
      <c r="N706" s="128"/>
      <c r="O706" s="128"/>
      <c r="P706" s="218">
        <f t="shared" si="20"/>
        <v>0</v>
      </c>
      <c r="Q706" s="217"/>
      <c r="R706" s="217">
        <f t="shared" si="21"/>
        <v>0</v>
      </c>
      <c r="S706" s="217"/>
      <c r="T706" s="219"/>
    </row>
    <row r="707" spans="1:20">
      <c r="A707" s="125"/>
      <c r="B707" s="125"/>
      <c r="C707" s="125"/>
      <c r="D707" s="125"/>
      <c r="E707" s="125"/>
      <c r="F707" s="128"/>
      <c r="G707" s="217"/>
      <c r="H707" s="126"/>
      <c r="I707" s="128"/>
      <c r="J707" s="128"/>
      <c r="K707" s="128"/>
      <c r="L707" s="128"/>
      <c r="M707" s="128"/>
      <c r="N707" s="128"/>
      <c r="O707" s="128"/>
      <c r="P707" s="218">
        <f t="shared" si="20"/>
        <v>0</v>
      </c>
      <c r="Q707" s="217"/>
      <c r="R707" s="217">
        <f t="shared" si="21"/>
        <v>0</v>
      </c>
      <c r="S707" s="217"/>
      <c r="T707" s="219"/>
    </row>
    <row r="708" spans="1:20">
      <c r="A708" s="125"/>
      <c r="B708" s="125"/>
      <c r="C708" s="125"/>
      <c r="D708" s="125"/>
      <c r="E708" s="125"/>
      <c r="F708" s="128"/>
      <c r="G708" s="217"/>
      <c r="H708" s="126"/>
      <c r="I708" s="128"/>
      <c r="J708" s="128"/>
      <c r="K708" s="128"/>
      <c r="L708" s="128"/>
      <c r="M708" s="128"/>
      <c r="N708" s="128"/>
      <c r="O708" s="128"/>
      <c r="P708" s="218">
        <f t="shared" si="20"/>
        <v>0</v>
      </c>
      <c r="Q708" s="217"/>
      <c r="R708" s="217">
        <f t="shared" si="21"/>
        <v>0</v>
      </c>
      <c r="S708" s="217"/>
      <c r="T708" s="219"/>
    </row>
    <row r="709" spans="1:20">
      <c r="A709" s="125"/>
      <c r="B709" s="125"/>
      <c r="C709" s="125"/>
      <c r="D709" s="125"/>
      <c r="E709" s="125"/>
      <c r="F709" s="128"/>
      <c r="G709" s="217"/>
      <c r="H709" s="126"/>
      <c r="I709" s="128"/>
      <c r="J709" s="128"/>
      <c r="K709" s="128"/>
      <c r="L709" s="128"/>
      <c r="M709" s="128"/>
      <c r="N709" s="128"/>
      <c r="O709" s="128"/>
      <c r="P709" s="218">
        <f t="shared" si="20"/>
        <v>0</v>
      </c>
      <c r="Q709" s="217"/>
      <c r="R709" s="217">
        <f t="shared" si="21"/>
        <v>0</v>
      </c>
      <c r="S709" s="217"/>
      <c r="T709" s="219"/>
    </row>
    <row r="710" spans="1:20">
      <c r="A710" s="125"/>
      <c r="B710" s="125"/>
      <c r="C710" s="125"/>
      <c r="D710" s="125"/>
      <c r="E710" s="125"/>
      <c r="F710" s="128"/>
      <c r="G710" s="217"/>
      <c r="H710" s="126"/>
      <c r="I710" s="128"/>
      <c r="J710" s="128"/>
      <c r="K710" s="128"/>
      <c r="L710" s="128"/>
      <c r="M710" s="128"/>
      <c r="N710" s="128"/>
      <c r="O710" s="128"/>
      <c r="P710" s="218">
        <f t="shared" si="20"/>
        <v>0</v>
      </c>
      <c r="Q710" s="217"/>
      <c r="R710" s="217">
        <f t="shared" si="21"/>
        <v>0</v>
      </c>
      <c r="S710" s="217"/>
      <c r="T710" s="219"/>
    </row>
    <row r="711" spans="1:20">
      <c r="A711" s="125"/>
      <c r="B711" s="125"/>
      <c r="C711" s="125"/>
      <c r="D711" s="125"/>
      <c r="E711" s="125"/>
      <c r="F711" s="128"/>
      <c r="G711" s="217"/>
      <c r="H711" s="126"/>
      <c r="I711" s="128"/>
      <c r="J711" s="128"/>
      <c r="K711" s="128"/>
      <c r="L711" s="128"/>
      <c r="M711" s="128"/>
      <c r="N711" s="128"/>
      <c r="O711" s="128"/>
      <c r="P711" s="218">
        <f t="shared" si="20"/>
        <v>0</v>
      </c>
      <c r="Q711" s="217"/>
      <c r="R711" s="217">
        <f t="shared" si="21"/>
        <v>0</v>
      </c>
      <c r="S711" s="217"/>
      <c r="T711" s="219"/>
    </row>
    <row r="712" spans="1:20">
      <c r="A712" s="125"/>
      <c r="B712" s="125"/>
      <c r="C712" s="125"/>
      <c r="D712" s="125"/>
      <c r="E712" s="125"/>
      <c r="F712" s="128"/>
      <c r="G712" s="217"/>
      <c r="H712" s="126"/>
      <c r="I712" s="128"/>
      <c r="J712" s="128"/>
      <c r="K712" s="128"/>
      <c r="L712" s="128"/>
      <c r="M712" s="128"/>
      <c r="N712" s="128"/>
      <c r="O712" s="128"/>
      <c r="P712" s="218">
        <f t="shared" si="20"/>
        <v>0</v>
      </c>
      <c r="Q712" s="217"/>
      <c r="R712" s="217">
        <f t="shared" si="21"/>
        <v>0</v>
      </c>
      <c r="S712" s="217"/>
      <c r="T712" s="219"/>
    </row>
    <row r="713" spans="1:20">
      <c r="A713" s="125"/>
      <c r="B713" s="125"/>
      <c r="C713" s="125"/>
      <c r="D713" s="125"/>
      <c r="E713" s="125"/>
      <c r="F713" s="128"/>
      <c r="G713" s="217"/>
      <c r="H713" s="126"/>
      <c r="I713" s="128"/>
      <c r="J713" s="128"/>
      <c r="K713" s="128"/>
      <c r="L713" s="128"/>
      <c r="M713" s="128"/>
      <c r="N713" s="128"/>
      <c r="O713" s="128"/>
      <c r="P713" s="218">
        <f t="shared" si="20"/>
        <v>0</v>
      </c>
      <c r="Q713" s="217"/>
      <c r="R713" s="217">
        <f t="shared" si="21"/>
        <v>0</v>
      </c>
      <c r="S713" s="217"/>
      <c r="T713" s="219"/>
    </row>
    <row r="714" spans="1:20">
      <c r="A714" s="125"/>
      <c r="B714" s="125"/>
      <c r="C714" s="125"/>
      <c r="D714" s="125"/>
      <c r="E714" s="125"/>
      <c r="F714" s="128"/>
      <c r="G714" s="217"/>
      <c r="H714" s="126"/>
      <c r="I714" s="128"/>
      <c r="J714" s="128"/>
      <c r="K714" s="128"/>
      <c r="L714" s="128"/>
      <c r="M714" s="128"/>
      <c r="N714" s="128"/>
      <c r="O714" s="128"/>
      <c r="P714" s="218">
        <f t="shared" si="20"/>
        <v>0</v>
      </c>
      <c r="Q714" s="217"/>
      <c r="R714" s="217">
        <f t="shared" si="21"/>
        <v>0</v>
      </c>
      <c r="S714" s="217"/>
      <c r="T714" s="219"/>
    </row>
    <row r="715" spans="1:20">
      <c r="A715" s="125"/>
      <c r="B715" s="125"/>
      <c r="C715" s="125"/>
      <c r="D715" s="125"/>
      <c r="E715" s="125"/>
      <c r="F715" s="128"/>
      <c r="G715" s="217"/>
      <c r="H715" s="126"/>
      <c r="I715" s="128"/>
      <c r="J715" s="128"/>
      <c r="K715" s="128"/>
      <c r="L715" s="128"/>
      <c r="M715" s="128"/>
      <c r="N715" s="128"/>
      <c r="O715" s="128"/>
      <c r="P715" s="218">
        <f t="shared" si="20"/>
        <v>0</v>
      </c>
      <c r="Q715" s="217"/>
      <c r="R715" s="217">
        <f t="shared" si="21"/>
        <v>0</v>
      </c>
      <c r="S715" s="217"/>
      <c r="T715" s="219"/>
    </row>
    <row r="716" spans="1:20">
      <c r="A716" s="125"/>
      <c r="B716" s="125"/>
      <c r="C716" s="125"/>
      <c r="D716" s="125"/>
      <c r="E716" s="125"/>
      <c r="F716" s="128"/>
      <c r="G716" s="217"/>
      <c r="H716" s="126"/>
      <c r="I716" s="128"/>
      <c r="J716" s="128"/>
      <c r="K716" s="128"/>
      <c r="L716" s="128"/>
      <c r="M716" s="128"/>
      <c r="N716" s="128"/>
      <c r="O716" s="128"/>
      <c r="P716" s="218">
        <f t="shared" si="20"/>
        <v>0</v>
      </c>
      <c r="Q716" s="217"/>
      <c r="R716" s="217">
        <f t="shared" si="21"/>
        <v>0</v>
      </c>
      <c r="S716" s="217"/>
      <c r="T716" s="219"/>
    </row>
    <row r="717" spans="1:20">
      <c r="A717" s="125"/>
      <c r="B717" s="125"/>
      <c r="C717" s="125"/>
      <c r="D717" s="125"/>
      <c r="E717" s="125"/>
      <c r="F717" s="128"/>
      <c r="G717" s="217"/>
      <c r="H717" s="126"/>
      <c r="I717" s="128"/>
      <c r="J717" s="128"/>
      <c r="K717" s="128"/>
      <c r="L717" s="128"/>
      <c r="M717" s="128"/>
      <c r="N717" s="128"/>
      <c r="O717" s="128"/>
      <c r="P717" s="218">
        <f t="shared" si="20"/>
        <v>0</v>
      </c>
      <c r="Q717" s="217"/>
      <c r="R717" s="217">
        <f t="shared" si="21"/>
        <v>0</v>
      </c>
      <c r="S717" s="217"/>
      <c r="T717" s="219"/>
    </row>
    <row r="718" spans="1:20">
      <c r="A718" s="125"/>
      <c r="B718" s="125"/>
      <c r="C718" s="125"/>
      <c r="D718" s="125"/>
      <c r="E718" s="125"/>
      <c r="F718" s="128"/>
      <c r="G718" s="217"/>
      <c r="H718" s="126"/>
      <c r="I718" s="128"/>
      <c r="J718" s="128"/>
      <c r="K718" s="128"/>
      <c r="L718" s="128"/>
      <c r="M718" s="128"/>
      <c r="N718" s="128"/>
      <c r="O718" s="128"/>
      <c r="P718" s="218">
        <f t="shared" ref="P718:P781" si="22">SUM($I718:$O718)</f>
        <v>0</v>
      </c>
      <c r="Q718" s="217"/>
      <c r="R718" s="217">
        <f t="shared" ref="R718:R781" si="23">P718-Q718</f>
        <v>0</v>
      </c>
      <c r="S718" s="217"/>
      <c r="T718" s="219"/>
    </row>
    <row r="719" spans="1:20">
      <c r="A719" s="125"/>
      <c r="B719" s="125"/>
      <c r="C719" s="125"/>
      <c r="D719" s="125"/>
      <c r="E719" s="125"/>
      <c r="F719" s="128"/>
      <c r="G719" s="217"/>
      <c r="H719" s="126"/>
      <c r="I719" s="128"/>
      <c r="J719" s="128"/>
      <c r="K719" s="128"/>
      <c r="L719" s="128"/>
      <c r="M719" s="128"/>
      <c r="N719" s="128"/>
      <c r="O719" s="128"/>
      <c r="P719" s="218">
        <f t="shared" si="22"/>
        <v>0</v>
      </c>
      <c r="Q719" s="217"/>
      <c r="R719" s="217">
        <f t="shared" si="23"/>
        <v>0</v>
      </c>
      <c r="S719" s="217"/>
      <c r="T719" s="219"/>
    </row>
    <row r="720" spans="1:20">
      <c r="A720" s="125"/>
      <c r="B720" s="125"/>
      <c r="C720" s="125"/>
      <c r="D720" s="125"/>
      <c r="E720" s="125"/>
      <c r="F720" s="128"/>
      <c r="G720" s="217"/>
      <c r="H720" s="126"/>
      <c r="I720" s="128"/>
      <c r="J720" s="128"/>
      <c r="K720" s="128"/>
      <c r="L720" s="128"/>
      <c r="M720" s="128"/>
      <c r="N720" s="128"/>
      <c r="O720" s="128"/>
      <c r="P720" s="218">
        <f t="shared" si="22"/>
        <v>0</v>
      </c>
      <c r="Q720" s="217"/>
      <c r="R720" s="217">
        <f t="shared" si="23"/>
        <v>0</v>
      </c>
      <c r="S720" s="217"/>
      <c r="T720" s="219"/>
    </row>
    <row r="721" spans="1:20">
      <c r="A721" s="125"/>
      <c r="B721" s="125"/>
      <c r="C721" s="125"/>
      <c r="D721" s="125"/>
      <c r="E721" s="125"/>
      <c r="F721" s="128"/>
      <c r="G721" s="217"/>
      <c r="H721" s="126"/>
      <c r="I721" s="128"/>
      <c r="J721" s="128"/>
      <c r="K721" s="128"/>
      <c r="L721" s="128"/>
      <c r="M721" s="128"/>
      <c r="N721" s="128"/>
      <c r="O721" s="128"/>
      <c r="P721" s="218">
        <f t="shared" si="22"/>
        <v>0</v>
      </c>
      <c r="Q721" s="217"/>
      <c r="R721" s="217">
        <f t="shared" si="23"/>
        <v>0</v>
      </c>
      <c r="S721" s="217"/>
      <c r="T721" s="219"/>
    </row>
    <row r="722" spans="1:20">
      <c r="A722" s="125"/>
      <c r="B722" s="125"/>
      <c r="C722" s="125"/>
      <c r="D722" s="125"/>
      <c r="E722" s="125"/>
      <c r="F722" s="128"/>
      <c r="G722" s="217"/>
      <c r="H722" s="126"/>
      <c r="I722" s="128"/>
      <c r="J722" s="128"/>
      <c r="K722" s="128"/>
      <c r="L722" s="128"/>
      <c r="M722" s="128"/>
      <c r="N722" s="128"/>
      <c r="O722" s="128"/>
      <c r="P722" s="218">
        <f t="shared" si="22"/>
        <v>0</v>
      </c>
      <c r="Q722" s="217"/>
      <c r="R722" s="217">
        <f t="shared" si="23"/>
        <v>0</v>
      </c>
      <c r="S722" s="217"/>
      <c r="T722" s="219"/>
    </row>
    <row r="723" spans="1:20">
      <c r="A723" s="125"/>
      <c r="B723" s="125"/>
      <c r="C723" s="125"/>
      <c r="D723" s="125"/>
      <c r="E723" s="125"/>
      <c r="F723" s="128"/>
      <c r="G723" s="217"/>
      <c r="H723" s="126"/>
      <c r="I723" s="128"/>
      <c r="J723" s="128"/>
      <c r="K723" s="128"/>
      <c r="L723" s="128"/>
      <c r="M723" s="128"/>
      <c r="N723" s="128"/>
      <c r="O723" s="128"/>
      <c r="P723" s="218">
        <f t="shared" si="22"/>
        <v>0</v>
      </c>
      <c r="Q723" s="217"/>
      <c r="R723" s="217">
        <f t="shared" si="23"/>
        <v>0</v>
      </c>
      <c r="S723" s="217"/>
      <c r="T723" s="219"/>
    </row>
    <row r="724" spans="1:20">
      <c r="A724" s="125"/>
      <c r="B724" s="125"/>
      <c r="C724" s="125"/>
      <c r="D724" s="125"/>
      <c r="E724" s="125"/>
      <c r="F724" s="128"/>
      <c r="G724" s="217"/>
      <c r="H724" s="126"/>
      <c r="I724" s="128"/>
      <c r="J724" s="128"/>
      <c r="K724" s="128"/>
      <c r="L724" s="128"/>
      <c r="M724" s="128"/>
      <c r="N724" s="128"/>
      <c r="O724" s="128"/>
      <c r="P724" s="218">
        <f t="shared" si="22"/>
        <v>0</v>
      </c>
      <c r="Q724" s="217"/>
      <c r="R724" s="217">
        <f t="shared" si="23"/>
        <v>0</v>
      </c>
      <c r="S724" s="217"/>
      <c r="T724" s="219"/>
    </row>
    <row r="725" spans="1:20">
      <c r="A725" s="125"/>
      <c r="B725" s="125"/>
      <c r="C725" s="125"/>
      <c r="D725" s="125"/>
      <c r="E725" s="125"/>
      <c r="F725" s="128"/>
      <c r="G725" s="217"/>
      <c r="H725" s="126"/>
      <c r="I725" s="128"/>
      <c r="J725" s="128"/>
      <c r="K725" s="128"/>
      <c r="L725" s="128"/>
      <c r="M725" s="128"/>
      <c r="N725" s="128"/>
      <c r="O725" s="128"/>
      <c r="P725" s="218">
        <f t="shared" si="22"/>
        <v>0</v>
      </c>
      <c r="Q725" s="217"/>
      <c r="R725" s="217">
        <f t="shared" si="23"/>
        <v>0</v>
      </c>
      <c r="S725" s="217"/>
      <c r="T725" s="219"/>
    </row>
    <row r="726" spans="1:20">
      <c r="A726" s="125"/>
      <c r="B726" s="125"/>
      <c r="C726" s="125"/>
      <c r="D726" s="125"/>
      <c r="E726" s="125"/>
      <c r="F726" s="128"/>
      <c r="G726" s="217"/>
      <c r="H726" s="126"/>
      <c r="I726" s="128"/>
      <c r="J726" s="128"/>
      <c r="K726" s="128"/>
      <c r="L726" s="128"/>
      <c r="M726" s="128"/>
      <c r="N726" s="128"/>
      <c r="O726" s="128"/>
      <c r="P726" s="218">
        <f t="shared" si="22"/>
        <v>0</v>
      </c>
      <c r="Q726" s="217"/>
      <c r="R726" s="217">
        <f t="shared" si="23"/>
        <v>0</v>
      </c>
      <c r="S726" s="217"/>
      <c r="T726" s="219"/>
    </row>
    <row r="727" spans="1:20">
      <c r="A727" s="125"/>
      <c r="B727" s="125"/>
      <c r="C727" s="125"/>
      <c r="D727" s="125"/>
      <c r="E727" s="125"/>
      <c r="F727" s="128"/>
      <c r="G727" s="217"/>
      <c r="H727" s="126"/>
      <c r="I727" s="128"/>
      <c r="J727" s="128"/>
      <c r="K727" s="128"/>
      <c r="L727" s="128"/>
      <c r="M727" s="128"/>
      <c r="N727" s="128"/>
      <c r="O727" s="128"/>
      <c r="P727" s="218">
        <f t="shared" si="22"/>
        <v>0</v>
      </c>
      <c r="Q727" s="217"/>
      <c r="R727" s="217">
        <f t="shared" si="23"/>
        <v>0</v>
      </c>
      <c r="S727" s="217"/>
      <c r="T727" s="219"/>
    </row>
    <row r="728" spans="1:20">
      <c r="A728" s="125"/>
      <c r="B728" s="125"/>
      <c r="C728" s="125"/>
      <c r="D728" s="125"/>
      <c r="E728" s="125"/>
      <c r="F728" s="128"/>
      <c r="G728" s="217"/>
      <c r="H728" s="126"/>
      <c r="I728" s="128"/>
      <c r="J728" s="128"/>
      <c r="K728" s="128"/>
      <c r="L728" s="128"/>
      <c r="M728" s="128"/>
      <c r="N728" s="128"/>
      <c r="O728" s="128"/>
      <c r="P728" s="218">
        <f t="shared" si="22"/>
        <v>0</v>
      </c>
      <c r="Q728" s="217"/>
      <c r="R728" s="217">
        <f t="shared" si="23"/>
        <v>0</v>
      </c>
      <c r="S728" s="217"/>
      <c r="T728" s="219"/>
    </row>
    <row r="729" spans="1:20">
      <c r="A729" s="125"/>
      <c r="B729" s="125"/>
      <c r="C729" s="125"/>
      <c r="D729" s="125"/>
      <c r="E729" s="125"/>
      <c r="F729" s="128"/>
      <c r="G729" s="217"/>
      <c r="H729" s="126"/>
      <c r="I729" s="128"/>
      <c r="J729" s="128"/>
      <c r="K729" s="128"/>
      <c r="L729" s="128"/>
      <c r="M729" s="128"/>
      <c r="N729" s="128"/>
      <c r="O729" s="128"/>
      <c r="P729" s="218">
        <f t="shared" si="22"/>
        <v>0</v>
      </c>
      <c r="Q729" s="217"/>
      <c r="R729" s="217">
        <f t="shared" si="23"/>
        <v>0</v>
      </c>
      <c r="S729" s="217"/>
      <c r="T729" s="219"/>
    </row>
    <row r="730" spans="1:20">
      <c r="A730" s="125"/>
      <c r="B730" s="125"/>
      <c r="C730" s="125"/>
      <c r="D730" s="125"/>
      <c r="E730" s="125"/>
      <c r="F730" s="128"/>
      <c r="G730" s="217"/>
      <c r="H730" s="126"/>
      <c r="I730" s="128"/>
      <c r="J730" s="128"/>
      <c r="K730" s="128"/>
      <c r="L730" s="128"/>
      <c r="M730" s="128"/>
      <c r="N730" s="128"/>
      <c r="O730" s="128"/>
      <c r="P730" s="218">
        <f t="shared" si="22"/>
        <v>0</v>
      </c>
      <c r="Q730" s="217"/>
      <c r="R730" s="217">
        <f t="shared" si="23"/>
        <v>0</v>
      </c>
      <c r="S730" s="217"/>
      <c r="T730" s="219"/>
    </row>
    <row r="731" spans="1:20">
      <c r="A731" s="125"/>
      <c r="B731" s="125"/>
      <c r="C731" s="125"/>
      <c r="D731" s="125"/>
      <c r="E731" s="125"/>
      <c r="F731" s="128"/>
      <c r="G731" s="217"/>
      <c r="H731" s="126"/>
      <c r="I731" s="128"/>
      <c r="J731" s="128"/>
      <c r="K731" s="128"/>
      <c r="L731" s="128"/>
      <c r="M731" s="128"/>
      <c r="N731" s="128"/>
      <c r="O731" s="128"/>
      <c r="P731" s="218">
        <f t="shared" si="22"/>
        <v>0</v>
      </c>
      <c r="Q731" s="217"/>
      <c r="R731" s="217">
        <f t="shared" si="23"/>
        <v>0</v>
      </c>
      <c r="S731" s="217"/>
      <c r="T731" s="219"/>
    </row>
    <row r="732" spans="1:20">
      <c r="A732" s="125"/>
      <c r="B732" s="125"/>
      <c r="C732" s="125"/>
      <c r="D732" s="125"/>
      <c r="E732" s="125"/>
      <c r="F732" s="128"/>
      <c r="G732" s="217"/>
      <c r="H732" s="126"/>
      <c r="I732" s="128"/>
      <c r="J732" s="128"/>
      <c r="K732" s="128"/>
      <c r="L732" s="128"/>
      <c r="M732" s="128"/>
      <c r="N732" s="128"/>
      <c r="O732" s="128"/>
      <c r="P732" s="218">
        <f t="shared" si="22"/>
        <v>0</v>
      </c>
      <c r="Q732" s="217"/>
      <c r="R732" s="217">
        <f t="shared" si="23"/>
        <v>0</v>
      </c>
      <c r="S732" s="217"/>
      <c r="T732" s="219"/>
    </row>
    <row r="733" spans="1:20">
      <c r="A733" s="125"/>
      <c r="B733" s="125"/>
      <c r="C733" s="125"/>
      <c r="D733" s="125"/>
      <c r="E733" s="125"/>
      <c r="F733" s="128"/>
      <c r="G733" s="217"/>
      <c r="H733" s="126"/>
      <c r="I733" s="128"/>
      <c r="J733" s="128"/>
      <c r="K733" s="128"/>
      <c r="L733" s="128"/>
      <c r="M733" s="128"/>
      <c r="N733" s="128"/>
      <c r="O733" s="128"/>
      <c r="P733" s="218">
        <f t="shared" si="22"/>
        <v>0</v>
      </c>
      <c r="Q733" s="217"/>
      <c r="R733" s="217">
        <f t="shared" si="23"/>
        <v>0</v>
      </c>
      <c r="S733" s="217"/>
      <c r="T733" s="219"/>
    </row>
    <row r="734" spans="1:20">
      <c r="A734" s="125"/>
      <c r="B734" s="125"/>
      <c r="C734" s="125"/>
      <c r="D734" s="125"/>
      <c r="E734" s="125"/>
      <c r="F734" s="128"/>
      <c r="G734" s="217"/>
      <c r="H734" s="126"/>
      <c r="I734" s="128"/>
      <c r="J734" s="128"/>
      <c r="K734" s="128"/>
      <c r="L734" s="128"/>
      <c r="M734" s="128"/>
      <c r="N734" s="128"/>
      <c r="O734" s="128"/>
      <c r="P734" s="218">
        <f t="shared" si="22"/>
        <v>0</v>
      </c>
      <c r="Q734" s="217"/>
      <c r="R734" s="217">
        <f t="shared" si="23"/>
        <v>0</v>
      </c>
      <c r="S734" s="217"/>
      <c r="T734" s="219"/>
    </row>
    <row r="735" spans="1:20">
      <c r="A735" s="125"/>
      <c r="B735" s="125"/>
      <c r="C735" s="125"/>
      <c r="D735" s="125"/>
      <c r="E735" s="125"/>
      <c r="F735" s="128"/>
      <c r="G735" s="217"/>
      <c r="H735" s="126"/>
      <c r="I735" s="128"/>
      <c r="J735" s="128"/>
      <c r="K735" s="128"/>
      <c r="L735" s="128"/>
      <c r="M735" s="128"/>
      <c r="N735" s="128"/>
      <c r="O735" s="128"/>
      <c r="P735" s="218">
        <f t="shared" si="22"/>
        <v>0</v>
      </c>
      <c r="Q735" s="217"/>
      <c r="R735" s="217">
        <f t="shared" si="23"/>
        <v>0</v>
      </c>
      <c r="S735" s="217"/>
      <c r="T735" s="219"/>
    </row>
    <row r="736" spans="1:20">
      <c r="A736" s="125"/>
      <c r="B736" s="125"/>
      <c r="C736" s="125"/>
      <c r="D736" s="125"/>
      <c r="E736" s="125"/>
      <c r="F736" s="128"/>
      <c r="G736" s="217"/>
      <c r="H736" s="126"/>
      <c r="I736" s="128"/>
      <c r="J736" s="128"/>
      <c r="K736" s="128"/>
      <c r="L736" s="128"/>
      <c r="M736" s="128"/>
      <c r="N736" s="128"/>
      <c r="O736" s="128"/>
      <c r="P736" s="218">
        <f t="shared" si="22"/>
        <v>0</v>
      </c>
      <c r="Q736" s="217"/>
      <c r="R736" s="217">
        <f t="shared" si="23"/>
        <v>0</v>
      </c>
      <c r="S736" s="217"/>
      <c r="T736" s="219"/>
    </row>
    <row r="737" spans="1:20">
      <c r="A737" s="125"/>
      <c r="B737" s="125"/>
      <c r="C737" s="125"/>
      <c r="D737" s="125"/>
      <c r="E737" s="125"/>
      <c r="F737" s="128"/>
      <c r="G737" s="217"/>
      <c r="H737" s="126"/>
      <c r="I737" s="128"/>
      <c r="J737" s="128"/>
      <c r="K737" s="128"/>
      <c r="L737" s="128"/>
      <c r="M737" s="128"/>
      <c r="N737" s="128"/>
      <c r="O737" s="128"/>
      <c r="P737" s="218">
        <f t="shared" si="22"/>
        <v>0</v>
      </c>
      <c r="Q737" s="217"/>
      <c r="R737" s="217">
        <f t="shared" si="23"/>
        <v>0</v>
      </c>
      <c r="S737" s="217"/>
      <c r="T737" s="219"/>
    </row>
    <row r="738" spans="1:20">
      <c r="A738" s="125"/>
      <c r="B738" s="125"/>
      <c r="C738" s="125"/>
      <c r="D738" s="125"/>
      <c r="E738" s="125"/>
      <c r="F738" s="128"/>
      <c r="G738" s="217"/>
      <c r="H738" s="126"/>
      <c r="I738" s="128"/>
      <c r="J738" s="128"/>
      <c r="K738" s="128"/>
      <c r="L738" s="128"/>
      <c r="M738" s="128"/>
      <c r="N738" s="128"/>
      <c r="O738" s="128"/>
      <c r="P738" s="218">
        <f t="shared" si="22"/>
        <v>0</v>
      </c>
      <c r="Q738" s="217"/>
      <c r="R738" s="217">
        <f t="shared" si="23"/>
        <v>0</v>
      </c>
      <c r="S738" s="217"/>
      <c r="T738" s="219"/>
    </row>
    <row r="739" spans="1:20">
      <c r="A739" s="125"/>
      <c r="B739" s="125"/>
      <c r="C739" s="125"/>
      <c r="D739" s="125"/>
      <c r="E739" s="125"/>
      <c r="F739" s="128"/>
      <c r="G739" s="217"/>
      <c r="H739" s="126"/>
      <c r="I739" s="128"/>
      <c r="J739" s="128"/>
      <c r="K739" s="128"/>
      <c r="L739" s="128"/>
      <c r="M739" s="128"/>
      <c r="N739" s="128"/>
      <c r="O739" s="128"/>
      <c r="P739" s="218">
        <f t="shared" si="22"/>
        <v>0</v>
      </c>
      <c r="Q739" s="217"/>
      <c r="R739" s="217">
        <f t="shared" si="23"/>
        <v>0</v>
      </c>
      <c r="S739" s="217"/>
      <c r="T739" s="219"/>
    </row>
    <row r="740" spans="1:20">
      <c r="A740" s="125"/>
      <c r="B740" s="125"/>
      <c r="C740" s="125"/>
      <c r="D740" s="125"/>
      <c r="E740" s="125"/>
      <c r="F740" s="128"/>
      <c r="G740" s="217"/>
      <c r="H740" s="126"/>
      <c r="I740" s="128"/>
      <c r="J740" s="128"/>
      <c r="K740" s="128"/>
      <c r="L740" s="128"/>
      <c r="M740" s="128"/>
      <c r="N740" s="128"/>
      <c r="O740" s="128"/>
      <c r="P740" s="218">
        <f t="shared" si="22"/>
        <v>0</v>
      </c>
      <c r="Q740" s="217"/>
      <c r="R740" s="217">
        <f t="shared" si="23"/>
        <v>0</v>
      </c>
      <c r="S740" s="217"/>
      <c r="T740" s="219"/>
    </row>
    <row r="741" spans="1:20">
      <c r="A741" s="125"/>
      <c r="B741" s="125"/>
      <c r="C741" s="125"/>
      <c r="D741" s="125"/>
      <c r="E741" s="125"/>
      <c r="F741" s="128"/>
      <c r="G741" s="217"/>
      <c r="H741" s="126"/>
      <c r="I741" s="128"/>
      <c r="J741" s="128"/>
      <c r="K741" s="128"/>
      <c r="L741" s="128"/>
      <c r="M741" s="128"/>
      <c r="N741" s="128"/>
      <c r="O741" s="128"/>
      <c r="P741" s="218">
        <f t="shared" si="22"/>
        <v>0</v>
      </c>
      <c r="Q741" s="217"/>
      <c r="R741" s="217">
        <f t="shared" si="23"/>
        <v>0</v>
      </c>
      <c r="S741" s="217"/>
      <c r="T741" s="219"/>
    </row>
    <row r="742" spans="1:20">
      <c r="A742" s="125"/>
      <c r="B742" s="125"/>
      <c r="C742" s="125"/>
      <c r="D742" s="125"/>
      <c r="E742" s="125"/>
      <c r="F742" s="128"/>
      <c r="G742" s="217"/>
      <c r="H742" s="126"/>
      <c r="I742" s="128"/>
      <c r="J742" s="128"/>
      <c r="K742" s="128"/>
      <c r="L742" s="128"/>
      <c r="M742" s="128"/>
      <c r="N742" s="128"/>
      <c r="O742" s="128"/>
      <c r="P742" s="218">
        <f t="shared" si="22"/>
        <v>0</v>
      </c>
      <c r="Q742" s="217"/>
      <c r="R742" s="217">
        <f t="shared" si="23"/>
        <v>0</v>
      </c>
      <c r="S742" s="217"/>
      <c r="T742" s="219"/>
    </row>
    <row r="743" spans="1:20">
      <c r="A743" s="125"/>
      <c r="B743" s="125"/>
      <c r="C743" s="125"/>
      <c r="D743" s="125"/>
      <c r="E743" s="125"/>
      <c r="F743" s="128"/>
      <c r="G743" s="217"/>
      <c r="H743" s="126"/>
      <c r="I743" s="128"/>
      <c r="J743" s="128"/>
      <c r="K743" s="128"/>
      <c r="L743" s="128"/>
      <c r="M743" s="128"/>
      <c r="N743" s="128"/>
      <c r="O743" s="128"/>
      <c r="P743" s="218">
        <f t="shared" si="22"/>
        <v>0</v>
      </c>
      <c r="Q743" s="217"/>
      <c r="R743" s="217">
        <f t="shared" si="23"/>
        <v>0</v>
      </c>
      <c r="S743" s="217"/>
      <c r="T743" s="219"/>
    </row>
    <row r="744" spans="1:20">
      <c r="A744" s="125"/>
      <c r="B744" s="125"/>
      <c r="C744" s="125"/>
      <c r="D744" s="125"/>
      <c r="E744" s="125"/>
      <c r="F744" s="128"/>
      <c r="G744" s="217"/>
      <c r="H744" s="126"/>
      <c r="I744" s="128"/>
      <c r="J744" s="128"/>
      <c r="K744" s="128"/>
      <c r="L744" s="128"/>
      <c r="M744" s="128"/>
      <c r="N744" s="128"/>
      <c r="O744" s="128"/>
      <c r="P744" s="218">
        <f t="shared" si="22"/>
        <v>0</v>
      </c>
      <c r="Q744" s="217"/>
      <c r="R744" s="217">
        <f t="shared" si="23"/>
        <v>0</v>
      </c>
      <c r="S744" s="217"/>
      <c r="T744" s="219"/>
    </row>
    <row r="745" spans="1:20">
      <c r="A745" s="125"/>
      <c r="B745" s="125"/>
      <c r="C745" s="125"/>
      <c r="D745" s="125"/>
      <c r="E745" s="125"/>
      <c r="F745" s="128"/>
      <c r="G745" s="217"/>
      <c r="H745" s="126"/>
      <c r="I745" s="128"/>
      <c r="J745" s="128"/>
      <c r="K745" s="128"/>
      <c r="L745" s="128"/>
      <c r="M745" s="128"/>
      <c r="N745" s="128"/>
      <c r="O745" s="128"/>
      <c r="P745" s="218">
        <f t="shared" si="22"/>
        <v>0</v>
      </c>
      <c r="Q745" s="217"/>
      <c r="R745" s="217">
        <f t="shared" si="23"/>
        <v>0</v>
      </c>
      <c r="S745" s="217"/>
      <c r="T745" s="219"/>
    </row>
    <row r="746" spans="1:20">
      <c r="A746" s="125"/>
      <c r="B746" s="125"/>
      <c r="C746" s="125"/>
      <c r="D746" s="125"/>
      <c r="E746" s="125"/>
      <c r="F746" s="128"/>
      <c r="G746" s="217"/>
      <c r="H746" s="126"/>
      <c r="I746" s="128"/>
      <c r="J746" s="128"/>
      <c r="K746" s="128"/>
      <c r="L746" s="128"/>
      <c r="M746" s="128"/>
      <c r="N746" s="128"/>
      <c r="O746" s="128"/>
      <c r="P746" s="218">
        <f t="shared" si="22"/>
        <v>0</v>
      </c>
      <c r="Q746" s="217"/>
      <c r="R746" s="217">
        <f t="shared" si="23"/>
        <v>0</v>
      </c>
      <c r="S746" s="217"/>
      <c r="T746" s="219"/>
    </row>
    <row r="747" spans="1:20">
      <c r="A747" s="125"/>
      <c r="B747" s="125"/>
      <c r="C747" s="125"/>
      <c r="D747" s="125"/>
      <c r="E747" s="125"/>
      <c r="F747" s="128"/>
      <c r="G747" s="217"/>
      <c r="H747" s="126"/>
      <c r="I747" s="128"/>
      <c r="J747" s="128"/>
      <c r="K747" s="128"/>
      <c r="L747" s="128"/>
      <c r="M747" s="128"/>
      <c r="N747" s="128"/>
      <c r="O747" s="128"/>
      <c r="P747" s="218">
        <f t="shared" si="22"/>
        <v>0</v>
      </c>
      <c r="Q747" s="217"/>
      <c r="R747" s="217">
        <f t="shared" si="23"/>
        <v>0</v>
      </c>
      <c r="S747" s="217"/>
      <c r="T747" s="219"/>
    </row>
    <row r="748" spans="1:20">
      <c r="A748" s="125"/>
      <c r="B748" s="125"/>
      <c r="C748" s="125"/>
      <c r="D748" s="125"/>
      <c r="E748" s="125"/>
      <c r="F748" s="128"/>
      <c r="G748" s="217"/>
      <c r="H748" s="126"/>
      <c r="I748" s="128"/>
      <c r="J748" s="128"/>
      <c r="K748" s="128"/>
      <c r="L748" s="128"/>
      <c r="M748" s="128"/>
      <c r="N748" s="128"/>
      <c r="O748" s="128"/>
      <c r="P748" s="218">
        <f t="shared" si="22"/>
        <v>0</v>
      </c>
      <c r="Q748" s="217"/>
      <c r="R748" s="217">
        <f t="shared" si="23"/>
        <v>0</v>
      </c>
      <c r="S748" s="217"/>
      <c r="T748" s="219"/>
    </row>
    <row r="749" spans="1:20">
      <c r="A749" s="125"/>
      <c r="B749" s="125"/>
      <c r="C749" s="125"/>
      <c r="D749" s="125"/>
      <c r="E749" s="125"/>
      <c r="F749" s="128"/>
      <c r="G749" s="217"/>
      <c r="H749" s="126"/>
      <c r="I749" s="128"/>
      <c r="J749" s="128"/>
      <c r="K749" s="128"/>
      <c r="L749" s="128"/>
      <c r="M749" s="128"/>
      <c r="N749" s="128"/>
      <c r="O749" s="128"/>
      <c r="P749" s="218">
        <f t="shared" si="22"/>
        <v>0</v>
      </c>
      <c r="Q749" s="217"/>
      <c r="R749" s="217">
        <f t="shared" si="23"/>
        <v>0</v>
      </c>
      <c r="S749" s="217"/>
      <c r="T749" s="219"/>
    </row>
    <row r="750" spans="1:20">
      <c r="A750" s="125"/>
      <c r="B750" s="125"/>
      <c r="C750" s="125"/>
      <c r="D750" s="125"/>
      <c r="E750" s="125"/>
      <c r="F750" s="128"/>
      <c r="G750" s="217"/>
      <c r="H750" s="126"/>
      <c r="I750" s="128"/>
      <c r="J750" s="128"/>
      <c r="K750" s="128"/>
      <c r="L750" s="128"/>
      <c r="M750" s="128"/>
      <c r="N750" s="128"/>
      <c r="O750" s="128"/>
      <c r="P750" s="218">
        <f t="shared" si="22"/>
        <v>0</v>
      </c>
      <c r="Q750" s="217"/>
      <c r="R750" s="217">
        <f t="shared" si="23"/>
        <v>0</v>
      </c>
      <c r="S750" s="217"/>
      <c r="T750" s="219"/>
    </row>
    <row r="751" spans="1:20">
      <c r="A751" s="125"/>
      <c r="B751" s="125"/>
      <c r="C751" s="125"/>
      <c r="D751" s="125"/>
      <c r="E751" s="125"/>
      <c r="F751" s="128"/>
      <c r="G751" s="217"/>
      <c r="H751" s="126"/>
      <c r="I751" s="128"/>
      <c r="J751" s="128"/>
      <c r="K751" s="128"/>
      <c r="L751" s="128"/>
      <c r="M751" s="128"/>
      <c r="N751" s="128"/>
      <c r="O751" s="128"/>
      <c r="P751" s="218">
        <f t="shared" si="22"/>
        <v>0</v>
      </c>
      <c r="Q751" s="217"/>
      <c r="R751" s="217">
        <f t="shared" si="23"/>
        <v>0</v>
      </c>
      <c r="S751" s="217"/>
      <c r="T751" s="219"/>
    </row>
    <row r="752" spans="1:20">
      <c r="A752" s="125"/>
      <c r="B752" s="125"/>
      <c r="C752" s="125"/>
      <c r="D752" s="125"/>
      <c r="E752" s="125"/>
      <c r="F752" s="128"/>
      <c r="G752" s="217"/>
      <c r="H752" s="126"/>
      <c r="I752" s="128"/>
      <c r="J752" s="128"/>
      <c r="K752" s="128"/>
      <c r="L752" s="128"/>
      <c r="M752" s="128"/>
      <c r="N752" s="128"/>
      <c r="O752" s="128"/>
      <c r="P752" s="218">
        <f t="shared" si="22"/>
        <v>0</v>
      </c>
      <c r="Q752" s="217"/>
      <c r="R752" s="217">
        <f t="shared" si="23"/>
        <v>0</v>
      </c>
      <c r="S752" s="217"/>
      <c r="T752" s="219"/>
    </row>
    <row r="753" spans="1:20">
      <c r="A753" s="125"/>
      <c r="B753" s="125"/>
      <c r="C753" s="125"/>
      <c r="D753" s="125"/>
      <c r="E753" s="125"/>
      <c r="F753" s="128"/>
      <c r="G753" s="217"/>
      <c r="H753" s="126"/>
      <c r="I753" s="128"/>
      <c r="J753" s="128"/>
      <c r="K753" s="128"/>
      <c r="L753" s="128"/>
      <c r="M753" s="128"/>
      <c r="N753" s="128"/>
      <c r="O753" s="128"/>
      <c r="P753" s="218">
        <f t="shared" si="22"/>
        <v>0</v>
      </c>
      <c r="Q753" s="217"/>
      <c r="R753" s="217">
        <f t="shared" si="23"/>
        <v>0</v>
      </c>
      <c r="S753" s="217"/>
      <c r="T753" s="219"/>
    </row>
    <row r="754" spans="1:20">
      <c r="A754" s="125"/>
      <c r="B754" s="125"/>
      <c r="C754" s="125"/>
      <c r="D754" s="125"/>
      <c r="E754" s="125"/>
      <c r="F754" s="128"/>
      <c r="G754" s="217"/>
      <c r="H754" s="126"/>
      <c r="I754" s="128"/>
      <c r="J754" s="128"/>
      <c r="K754" s="128"/>
      <c r="L754" s="128"/>
      <c r="M754" s="128"/>
      <c r="N754" s="128"/>
      <c r="O754" s="128"/>
      <c r="P754" s="218">
        <f t="shared" si="22"/>
        <v>0</v>
      </c>
      <c r="Q754" s="217"/>
      <c r="R754" s="217">
        <f t="shared" si="23"/>
        <v>0</v>
      </c>
      <c r="S754" s="217"/>
      <c r="T754" s="219"/>
    </row>
    <row r="755" spans="1:20">
      <c r="A755" s="125"/>
      <c r="B755" s="125"/>
      <c r="C755" s="125"/>
      <c r="D755" s="125"/>
      <c r="E755" s="125"/>
      <c r="F755" s="128"/>
      <c r="G755" s="217"/>
      <c r="H755" s="126"/>
      <c r="I755" s="128"/>
      <c r="J755" s="128"/>
      <c r="K755" s="128"/>
      <c r="L755" s="128"/>
      <c r="M755" s="128"/>
      <c r="N755" s="128"/>
      <c r="O755" s="128"/>
      <c r="P755" s="218">
        <f t="shared" si="22"/>
        <v>0</v>
      </c>
      <c r="Q755" s="217"/>
      <c r="R755" s="217">
        <f t="shared" si="23"/>
        <v>0</v>
      </c>
      <c r="S755" s="217"/>
      <c r="T755" s="219"/>
    </row>
    <row r="756" spans="1:20">
      <c r="A756" s="125"/>
      <c r="B756" s="125"/>
      <c r="C756" s="125"/>
      <c r="D756" s="125"/>
      <c r="E756" s="125"/>
      <c r="F756" s="128"/>
      <c r="G756" s="217"/>
      <c r="H756" s="126"/>
      <c r="I756" s="128"/>
      <c r="J756" s="128"/>
      <c r="K756" s="128"/>
      <c r="L756" s="128"/>
      <c r="M756" s="128"/>
      <c r="N756" s="128"/>
      <c r="O756" s="128"/>
      <c r="P756" s="218">
        <f t="shared" si="22"/>
        <v>0</v>
      </c>
      <c r="Q756" s="217"/>
      <c r="R756" s="217">
        <f t="shared" si="23"/>
        <v>0</v>
      </c>
      <c r="S756" s="217"/>
      <c r="T756" s="219"/>
    </row>
    <row r="757" spans="1:20">
      <c r="A757" s="125"/>
      <c r="B757" s="125"/>
      <c r="C757" s="125"/>
      <c r="D757" s="125"/>
      <c r="E757" s="125"/>
      <c r="F757" s="128"/>
      <c r="G757" s="217"/>
      <c r="H757" s="126"/>
      <c r="I757" s="128"/>
      <c r="J757" s="128"/>
      <c r="K757" s="128"/>
      <c r="L757" s="128"/>
      <c r="M757" s="128"/>
      <c r="N757" s="128"/>
      <c r="O757" s="128"/>
      <c r="P757" s="218">
        <f t="shared" si="22"/>
        <v>0</v>
      </c>
      <c r="Q757" s="217"/>
      <c r="R757" s="217">
        <f t="shared" si="23"/>
        <v>0</v>
      </c>
      <c r="S757" s="217"/>
      <c r="T757" s="219"/>
    </row>
    <row r="758" spans="1:20">
      <c r="A758" s="125"/>
      <c r="B758" s="125"/>
      <c r="C758" s="125"/>
      <c r="D758" s="125"/>
      <c r="E758" s="125"/>
      <c r="F758" s="128"/>
      <c r="G758" s="217"/>
      <c r="H758" s="126"/>
      <c r="I758" s="128"/>
      <c r="J758" s="128"/>
      <c r="K758" s="128"/>
      <c r="L758" s="128"/>
      <c r="M758" s="128"/>
      <c r="N758" s="128"/>
      <c r="O758" s="128"/>
      <c r="P758" s="218">
        <f t="shared" si="22"/>
        <v>0</v>
      </c>
      <c r="Q758" s="217"/>
      <c r="R758" s="217">
        <f t="shared" si="23"/>
        <v>0</v>
      </c>
      <c r="S758" s="217"/>
      <c r="T758" s="219"/>
    </row>
    <row r="759" spans="1:20">
      <c r="A759" s="125"/>
      <c r="B759" s="125"/>
      <c r="C759" s="125"/>
      <c r="D759" s="125"/>
      <c r="E759" s="125"/>
      <c r="F759" s="128"/>
      <c r="G759" s="217"/>
      <c r="H759" s="126"/>
      <c r="I759" s="128"/>
      <c r="J759" s="128"/>
      <c r="K759" s="128"/>
      <c r="L759" s="128"/>
      <c r="M759" s="128"/>
      <c r="N759" s="128"/>
      <c r="O759" s="128"/>
      <c r="P759" s="218">
        <f t="shared" si="22"/>
        <v>0</v>
      </c>
      <c r="Q759" s="217"/>
      <c r="R759" s="217">
        <f t="shared" si="23"/>
        <v>0</v>
      </c>
      <c r="S759" s="217"/>
      <c r="T759" s="219"/>
    </row>
    <row r="760" spans="1:20">
      <c r="A760" s="125"/>
      <c r="B760" s="125"/>
      <c r="C760" s="125"/>
      <c r="D760" s="125"/>
      <c r="E760" s="125"/>
      <c r="F760" s="128"/>
      <c r="G760" s="217"/>
      <c r="H760" s="126"/>
      <c r="I760" s="128"/>
      <c r="J760" s="128"/>
      <c r="K760" s="128"/>
      <c r="L760" s="128"/>
      <c r="M760" s="128"/>
      <c r="N760" s="128"/>
      <c r="O760" s="128"/>
      <c r="P760" s="218">
        <f t="shared" si="22"/>
        <v>0</v>
      </c>
      <c r="Q760" s="217"/>
      <c r="R760" s="217">
        <f t="shared" si="23"/>
        <v>0</v>
      </c>
      <c r="S760" s="217"/>
      <c r="T760" s="219"/>
    </row>
    <row r="761" spans="1:20">
      <c r="A761" s="125"/>
      <c r="B761" s="125"/>
      <c r="C761" s="125"/>
      <c r="D761" s="125"/>
      <c r="E761" s="125"/>
      <c r="F761" s="128"/>
      <c r="G761" s="217"/>
      <c r="H761" s="126"/>
      <c r="I761" s="128"/>
      <c r="J761" s="128"/>
      <c r="K761" s="128"/>
      <c r="L761" s="128"/>
      <c r="M761" s="128"/>
      <c r="N761" s="128"/>
      <c r="O761" s="128"/>
      <c r="P761" s="218">
        <f t="shared" si="22"/>
        <v>0</v>
      </c>
      <c r="Q761" s="217"/>
      <c r="R761" s="217">
        <f t="shared" si="23"/>
        <v>0</v>
      </c>
      <c r="S761" s="217"/>
      <c r="T761" s="219"/>
    </row>
    <row r="762" spans="1:20">
      <c r="A762" s="125"/>
      <c r="B762" s="125"/>
      <c r="C762" s="125"/>
      <c r="D762" s="125"/>
      <c r="E762" s="125"/>
      <c r="F762" s="128"/>
      <c r="G762" s="217"/>
      <c r="H762" s="126"/>
      <c r="I762" s="128"/>
      <c r="J762" s="128"/>
      <c r="K762" s="128"/>
      <c r="L762" s="128"/>
      <c r="M762" s="128"/>
      <c r="N762" s="128"/>
      <c r="O762" s="128"/>
      <c r="P762" s="218">
        <f t="shared" si="22"/>
        <v>0</v>
      </c>
      <c r="Q762" s="217"/>
      <c r="R762" s="217">
        <f t="shared" si="23"/>
        <v>0</v>
      </c>
      <c r="S762" s="217"/>
      <c r="T762" s="219"/>
    </row>
    <row r="763" spans="1:20">
      <c r="A763" s="125"/>
      <c r="B763" s="125"/>
      <c r="C763" s="125"/>
      <c r="D763" s="125"/>
      <c r="E763" s="125"/>
      <c r="F763" s="128"/>
      <c r="G763" s="217"/>
      <c r="H763" s="126"/>
      <c r="I763" s="128"/>
      <c r="J763" s="128"/>
      <c r="K763" s="128"/>
      <c r="L763" s="128"/>
      <c r="M763" s="128"/>
      <c r="N763" s="128"/>
      <c r="O763" s="128"/>
      <c r="P763" s="218">
        <f t="shared" si="22"/>
        <v>0</v>
      </c>
      <c r="Q763" s="217"/>
      <c r="R763" s="217">
        <f t="shared" si="23"/>
        <v>0</v>
      </c>
      <c r="S763" s="217"/>
      <c r="T763" s="219"/>
    </row>
    <row r="764" spans="1:20">
      <c r="A764" s="125"/>
      <c r="B764" s="125"/>
      <c r="C764" s="125"/>
      <c r="D764" s="125"/>
      <c r="E764" s="125"/>
      <c r="F764" s="128"/>
      <c r="G764" s="217"/>
      <c r="H764" s="126"/>
      <c r="I764" s="128"/>
      <c r="J764" s="128"/>
      <c r="K764" s="128"/>
      <c r="L764" s="128"/>
      <c r="M764" s="128"/>
      <c r="N764" s="128"/>
      <c r="O764" s="128"/>
      <c r="P764" s="218">
        <f t="shared" si="22"/>
        <v>0</v>
      </c>
      <c r="Q764" s="217"/>
      <c r="R764" s="217">
        <f t="shared" si="23"/>
        <v>0</v>
      </c>
      <c r="S764" s="217"/>
      <c r="T764" s="219"/>
    </row>
    <row r="765" spans="1:20">
      <c r="A765" s="125"/>
      <c r="B765" s="125"/>
      <c r="C765" s="125"/>
      <c r="D765" s="125"/>
      <c r="E765" s="125"/>
      <c r="F765" s="128"/>
      <c r="G765" s="217"/>
      <c r="H765" s="126"/>
      <c r="I765" s="128"/>
      <c r="J765" s="128"/>
      <c r="K765" s="128"/>
      <c r="L765" s="128"/>
      <c r="M765" s="128"/>
      <c r="N765" s="128"/>
      <c r="O765" s="128"/>
      <c r="P765" s="218">
        <f t="shared" si="22"/>
        <v>0</v>
      </c>
      <c r="Q765" s="217"/>
      <c r="R765" s="217">
        <f t="shared" si="23"/>
        <v>0</v>
      </c>
      <c r="S765" s="217"/>
      <c r="T765" s="219"/>
    </row>
    <row r="766" spans="1:20">
      <c r="A766" s="125"/>
      <c r="B766" s="125"/>
      <c r="C766" s="125"/>
      <c r="D766" s="125"/>
      <c r="E766" s="125"/>
      <c r="F766" s="128"/>
      <c r="G766" s="217"/>
      <c r="H766" s="126"/>
      <c r="I766" s="128"/>
      <c r="J766" s="128"/>
      <c r="K766" s="128"/>
      <c r="L766" s="128"/>
      <c r="M766" s="128"/>
      <c r="N766" s="128"/>
      <c r="O766" s="128"/>
      <c r="P766" s="218">
        <f t="shared" si="22"/>
        <v>0</v>
      </c>
      <c r="Q766" s="217"/>
      <c r="R766" s="217">
        <f t="shared" si="23"/>
        <v>0</v>
      </c>
      <c r="S766" s="217"/>
      <c r="T766" s="219"/>
    </row>
    <row r="767" spans="1:20">
      <c r="A767" s="125"/>
      <c r="B767" s="125"/>
      <c r="C767" s="125"/>
      <c r="D767" s="125"/>
      <c r="E767" s="125"/>
      <c r="F767" s="128"/>
      <c r="G767" s="217"/>
      <c r="H767" s="126"/>
      <c r="I767" s="128"/>
      <c r="J767" s="128"/>
      <c r="K767" s="128"/>
      <c r="L767" s="128"/>
      <c r="M767" s="128"/>
      <c r="N767" s="128"/>
      <c r="O767" s="128"/>
      <c r="P767" s="218">
        <f t="shared" si="22"/>
        <v>0</v>
      </c>
      <c r="Q767" s="217"/>
      <c r="R767" s="217">
        <f t="shared" si="23"/>
        <v>0</v>
      </c>
      <c r="S767" s="217"/>
      <c r="T767" s="219"/>
    </row>
    <row r="768" spans="1:20">
      <c r="A768" s="125"/>
      <c r="B768" s="125"/>
      <c r="C768" s="125"/>
      <c r="D768" s="125"/>
      <c r="E768" s="125"/>
      <c r="F768" s="128"/>
      <c r="G768" s="217"/>
      <c r="H768" s="126"/>
      <c r="I768" s="128"/>
      <c r="J768" s="128"/>
      <c r="K768" s="128"/>
      <c r="L768" s="128"/>
      <c r="M768" s="128"/>
      <c r="N768" s="128"/>
      <c r="O768" s="128"/>
      <c r="P768" s="218">
        <f t="shared" si="22"/>
        <v>0</v>
      </c>
      <c r="Q768" s="217"/>
      <c r="R768" s="217">
        <f t="shared" si="23"/>
        <v>0</v>
      </c>
      <c r="S768" s="217"/>
      <c r="T768" s="219"/>
    </row>
    <row r="769" spans="1:20">
      <c r="A769" s="125"/>
      <c r="B769" s="125"/>
      <c r="C769" s="125"/>
      <c r="D769" s="125"/>
      <c r="E769" s="125"/>
      <c r="F769" s="128"/>
      <c r="G769" s="217"/>
      <c r="H769" s="126"/>
      <c r="I769" s="128"/>
      <c r="J769" s="128"/>
      <c r="K769" s="128"/>
      <c r="L769" s="128"/>
      <c r="M769" s="128"/>
      <c r="N769" s="128"/>
      <c r="O769" s="128"/>
      <c r="P769" s="218">
        <f t="shared" si="22"/>
        <v>0</v>
      </c>
      <c r="Q769" s="217"/>
      <c r="R769" s="217">
        <f t="shared" si="23"/>
        <v>0</v>
      </c>
      <c r="S769" s="217"/>
      <c r="T769" s="219"/>
    </row>
    <row r="770" spans="1:20">
      <c r="A770" s="125"/>
      <c r="B770" s="125"/>
      <c r="C770" s="125"/>
      <c r="D770" s="125"/>
      <c r="E770" s="125"/>
      <c r="F770" s="128"/>
      <c r="G770" s="217"/>
      <c r="H770" s="126"/>
      <c r="I770" s="128"/>
      <c r="J770" s="128"/>
      <c r="K770" s="128"/>
      <c r="L770" s="128"/>
      <c r="M770" s="128"/>
      <c r="N770" s="128"/>
      <c r="O770" s="128"/>
      <c r="P770" s="218">
        <f t="shared" si="22"/>
        <v>0</v>
      </c>
      <c r="Q770" s="217"/>
      <c r="R770" s="217">
        <f t="shared" si="23"/>
        <v>0</v>
      </c>
      <c r="S770" s="217"/>
      <c r="T770" s="219"/>
    </row>
    <row r="771" spans="1:20">
      <c r="A771" s="125"/>
      <c r="B771" s="125"/>
      <c r="C771" s="125"/>
      <c r="D771" s="125"/>
      <c r="E771" s="125"/>
      <c r="F771" s="128"/>
      <c r="G771" s="217"/>
      <c r="H771" s="126"/>
      <c r="I771" s="128"/>
      <c r="J771" s="128"/>
      <c r="K771" s="128"/>
      <c r="L771" s="128"/>
      <c r="M771" s="128"/>
      <c r="N771" s="128"/>
      <c r="O771" s="128"/>
      <c r="P771" s="218">
        <f t="shared" si="22"/>
        <v>0</v>
      </c>
      <c r="Q771" s="217"/>
      <c r="R771" s="217">
        <f t="shared" si="23"/>
        <v>0</v>
      </c>
      <c r="S771" s="217"/>
      <c r="T771" s="219"/>
    </row>
    <row r="772" spans="1:20">
      <c r="A772" s="125"/>
      <c r="B772" s="125"/>
      <c r="C772" s="125"/>
      <c r="D772" s="125"/>
      <c r="E772" s="125"/>
      <c r="F772" s="128"/>
      <c r="G772" s="217"/>
      <c r="H772" s="126"/>
      <c r="I772" s="128"/>
      <c r="J772" s="128"/>
      <c r="K772" s="128"/>
      <c r="L772" s="128"/>
      <c r="M772" s="128"/>
      <c r="N772" s="128"/>
      <c r="O772" s="128"/>
      <c r="P772" s="218">
        <f t="shared" si="22"/>
        <v>0</v>
      </c>
      <c r="Q772" s="217"/>
      <c r="R772" s="217">
        <f t="shared" si="23"/>
        <v>0</v>
      </c>
      <c r="S772" s="217"/>
      <c r="T772" s="219"/>
    </row>
    <row r="773" spans="1:20">
      <c r="A773" s="125"/>
      <c r="B773" s="125"/>
      <c r="C773" s="125"/>
      <c r="D773" s="125"/>
      <c r="E773" s="125"/>
      <c r="F773" s="128"/>
      <c r="G773" s="217"/>
      <c r="H773" s="126"/>
      <c r="I773" s="128"/>
      <c r="J773" s="128"/>
      <c r="K773" s="128"/>
      <c r="L773" s="128"/>
      <c r="M773" s="128"/>
      <c r="N773" s="128"/>
      <c r="O773" s="128"/>
      <c r="P773" s="218">
        <f t="shared" si="22"/>
        <v>0</v>
      </c>
      <c r="Q773" s="217"/>
      <c r="R773" s="217">
        <f t="shared" si="23"/>
        <v>0</v>
      </c>
      <c r="S773" s="217"/>
      <c r="T773" s="219"/>
    </row>
    <row r="774" spans="1:20">
      <c r="A774" s="125"/>
      <c r="B774" s="125"/>
      <c r="C774" s="125"/>
      <c r="D774" s="125"/>
      <c r="E774" s="125"/>
      <c r="F774" s="128"/>
      <c r="G774" s="217"/>
      <c r="H774" s="126"/>
      <c r="I774" s="128"/>
      <c r="J774" s="128"/>
      <c r="K774" s="128"/>
      <c r="L774" s="128"/>
      <c r="M774" s="128"/>
      <c r="N774" s="128"/>
      <c r="O774" s="128"/>
      <c r="P774" s="218">
        <f t="shared" si="22"/>
        <v>0</v>
      </c>
      <c r="Q774" s="217"/>
      <c r="R774" s="217">
        <f t="shared" si="23"/>
        <v>0</v>
      </c>
      <c r="S774" s="217"/>
      <c r="T774" s="219"/>
    </row>
    <row r="775" spans="1:20">
      <c r="A775" s="125"/>
      <c r="B775" s="125"/>
      <c r="C775" s="125"/>
      <c r="D775" s="125"/>
      <c r="E775" s="125"/>
      <c r="F775" s="128"/>
      <c r="G775" s="217"/>
      <c r="H775" s="126"/>
      <c r="I775" s="128"/>
      <c r="J775" s="128"/>
      <c r="K775" s="128"/>
      <c r="L775" s="128"/>
      <c r="M775" s="128"/>
      <c r="N775" s="128"/>
      <c r="O775" s="128"/>
      <c r="P775" s="218">
        <f t="shared" si="22"/>
        <v>0</v>
      </c>
      <c r="Q775" s="217"/>
      <c r="R775" s="217">
        <f t="shared" si="23"/>
        <v>0</v>
      </c>
      <c r="S775" s="217"/>
      <c r="T775" s="219"/>
    </row>
    <row r="776" spans="1:20">
      <c r="A776" s="125"/>
      <c r="B776" s="125"/>
      <c r="C776" s="125"/>
      <c r="D776" s="125"/>
      <c r="E776" s="125"/>
      <c r="F776" s="128"/>
      <c r="G776" s="217"/>
      <c r="H776" s="126"/>
      <c r="I776" s="128"/>
      <c r="J776" s="128"/>
      <c r="K776" s="128"/>
      <c r="L776" s="128"/>
      <c r="M776" s="128"/>
      <c r="N776" s="128"/>
      <c r="O776" s="128"/>
      <c r="P776" s="218">
        <f t="shared" si="22"/>
        <v>0</v>
      </c>
      <c r="Q776" s="217"/>
      <c r="R776" s="217">
        <f t="shared" si="23"/>
        <v>0</v>
      </c>
      <c r="S776" s="217"/>
      <c r="T776" s="219"/>
    </row>
    <row r="777" spans="1:20">
      <c r="A777" s="125"/>
      <c r="B777" s="125"/>
      <c r="C777" s="125"/>
      <c r="D777" s="125"/>
      <c r="E777" s="125"/>
      <c r="F777" s="128"/>
      <c r="G777" s="217"/>
      <c r="H777" s="126"/>
      <c r="I777" s="128"/>
      <c r="J777" s="128"/>
      <c r="K777" s="128"/>
      <c r="L777" s="128"/>
      <c r="M777" s="128"/>
      <c r="N777" s="128"/>
      <c r="O777" s="128"/>
      <c r="P777" s="218">
        <f t="shared" si="22"/>
        <v>0</v>
      </c>
      <c r="Q777" s="217"/>
      <c r="R777" s="217">
        <f t="shared" si="23"/>
        <v>0</v>
      </c>
      <c r="S777" s="217"/>
      <c r="T777" s="219"/>
    </row>
    <row r="778" spans="1:20">
      <c r="A778" s="125"/>
      <c r="B778" s="125"/>
      <c r="C778" s="125"/>
      <c r="D778" s="125"/>
      <c r="E778" s="125"/>
      <c r="F778" s="128"/>
      <c r="G778" s="217"/>
      <c r="H778" s="126"/>
      <c r="I778" s="128"/>
      <c r="J778" s="128"/>
      <c r="K778" s="128"/>
      <c r="L778" s="128"/>
      <c r="M778" s="128"/>
      <c r="N778" s="128"/>
      <c r="O778" s="128"/>
      <c r="P778" s="218">
        <f t="shared" si="22"/>
        <v>0</v>
      </c>
      <c r="Q778" s="217"/>
      <c r="R778" s="217">
        <f t="shared" si="23"/>
        <v>0</v>
      </c>
      <c r="S778" s="217"/>
      <c r="T778" s="219"/>
    </row>
    <row r="779" spans="1:20">
      <c r="A779" s="125"/>
      <c r="B779" s="125"/>
      <c r="C779" s="125"/>
      <c r="D779" s="125"/>
      <c r="E779" s="125"/>
      <c r="F779" s="128"/>
      <c r="G779" s="217"/>
      <c r="H779" s="126"/>
      <c r="I779" s="128"/>
      <c r="J779" s="128"/>
      <c r="K779" s="128"/>
      <c r="L779" s="128"/>
      <c r="M779" s="128"/>
      <c r="N779" s="128"/>
      <c r="O779" s="128"/>
      <c r="P779" s="218">
        <f t="shared" si="22"/>
        <v>0</v>
      </c>
      <c r="Q779" s="217"/>
      <c r="R779" s="217">
        <f t="shared" si="23"/>
        <v>0</v>
      </c>
      <c r="S779" s="217"/>
      <c r="T779" s="219"/>
    </row>
    <row r="780" spans="1:20">
      <c r="A780" s="125"/>
      <c r="B780" s="125"/>
      <c r="C780" s="125"/>
      <c r="D780" s="125"/>
      <c r="E780" s="125"/>
      <c r="F780" s="128"/>
      <c r="G780" s="217"/>
      <c r="H780" s="126"/>
      <c r="I780" s="128"/>
      <c r="J780" s="128"/>
      <c r="K780" s="128"/>
      <c r="L780" s="128"/>
      <c r="M780" s="128"/>
      <c r="N780" s="128"/>
      <c r="O780" s="128"/>
      <c r="P780" s="218">
        <f t="shared" si="22"/>
        <v>0</v>
      </c>
      <c r="Q780" s="217"/>
      <c r="R780" s="217">
        <f t="shared" si="23"/>
        <v>0</v>
      </c>
      <c r="S780" s="217"/>
      <c r="T780" s="219"/>
    </row>
    <row r="781" spans="1:20">
      <c r="A781" s="125"/>
      <c r="B781" s="125"/>
      <c r="C781" s="125"/>
      <c r="D781" s="125"/>
      <c r="E781" s="125"/>
      <c r="F781" s="128"/>
      <c r="G781" s="217"/>
      <c r="H781" s="126"/>
      <c r="I781" s="128"/>
      <c r="J781" s="128"/>
      <c r="K781" s="128"/>
      <c r="L781" s="128"/>
      <c r="M781" s="128"/>
      <c r="N781" s="128"/>
      <c r="O781" s="128"/>
      <c r="P781" s="218">
        <f t="shared" si="22"/>
        <v>0</v>
      </c>
      <c r="Q781" s="217"/>
      <c r="R781" s="217">
        <f t="shared" si="23"/>
        <v>0</v>
      </c>
      <c r="S781" s="217"/>
      <c r="T781" s="219"/>
    </row>
    <row r="782" spans="1:20">
      <c r="A782" s="125"/>
      <c r="B782" s="125"/>
      <c r="C782" s="125"/>
      <c r="D782" s="125"/>
      <c r="E782" s="125"/>
      <c r="F782" s="128"/>
      <c r="G782" s="217"/>
      <c r="H782" s="126"/>
      <c r="I782" s="128"/>
      <c r="J782" s="128"/>
      <c r="K782" s="128"/>
      <c r="L782" s="128"/>
      <c r="M782" s="128"/>
      <c r="N782" s="128"/>
      <c r="O782" s="128"/>
      <c r="P782" s="218">
        <f t="shared" ref="P782:P845" si="24">SUM($I782:$O782)</f>
        <v>0</v>
      </c>
      <c r="Q782" s="217"/>
      <c r="R782" s="217">
        <f t="shared" ref="R782:R845" si="25">P782-Q782</f>
        <v>0</v>
      </c>
      <c r="S782" s="217"/>
      <c r="T782" s="219"/>
    </row>
    <row r="783" spans="1:20">
      <c r="A783" s="125"/>
      <c r="B783" s="125"/>
      <c r="C783" s="125"/>
      <c r="D783" s="125"/>
      <c r="E783" s="125"/>
      <c r="F783" s="128"/>
      <c r="G783" s="217"/>
      <c r="H783" s="126"/>
      <c r="I783" s="128"/>
      <c r="J783" s="128"/>
      <c r="K783" s="128"/>
      <c r="L783" s="128"/>
      <c r="M783" s="128"/>
      <c r="N783" s="128"/>
      <c r="O783" s="128"/>
      <c r="P783" s="218">
        <f t="shared" si="24"/>
        <v>0</v>
      </c>
      <c r="Q783" s="217"/>
      <c r="R783" s="217">
        <f t="shared" si="25"/>
        <v>0</v>
      </c>
      <c r="S783" s="217"/>
      <c r="T783" s="219"/>
    </row>
    <row r="784" spans="1:20">
      <c r="A784" s="125"/>
      <c r="B784" s="125"/>
      <c r="C784" s="125"/>
      <c r="D784" s="125"/>
      <c r="E784" s="125"/>
      <c r="F784" s="128"/>
      <c r="G784" s="217"/>
      <c r="H784" s="126"/>
      <c r="I784" s="128"/>
      <c r="J784" s="128"/>
      <c r="K784" s="128"/>
      <c r="L784" s="128"/>
      <c r="M784" s="128"/>
      <c r="N784" s="128"/>
      <c r="O784" s="128"/>
      <c r="P784" s="218">
        <f t="shared" si="24"/>
        <v>0</v>
      </c>
      <c r="Q784" s="217"/>
      <c r="R784" s="217">
        <f t="shared" si="25"/>
        <v>0</v>
      </c>
      <c r="S784" s="217"/>
      <c r="T784" s="219"/>
    </row>
    <row r="785" spans="1:20">
      <c r="A785" s="125"/>
      <c r="B785" s="125"/>
      <c r="C785" s="125"/>
      <c r="D785" s="125"/>
      <c r="E785" s="125"/>
      <c r="F785" s="128"/>
      <c r="G785" s="217"/>
      <c r="H785" s="126"/>
      <c r="I785" s="128"/>
      <c r="J785" s="128"/>
      <c r="K785" s="128"/>
      <c r="L785" s="128"/>
      <c r="M785" s="128"/>
      <c r="N785" s="128"/>
      <c r="O785" s="128"/>
      <c r="P785" s="218">
        <f t="shared" si="24"/>
        <v>0</v>
      </c>
      <c r="Q785" s="217"/>
      <c r="R785" s="217">
        <f t="shared" si="25"/>
        <v>0</v>
      </c>
      <c r="S785" s="217"/>
      <c r="T785" s="219"/>
    </row>
    <row r="786" spans="1:20">
      <c r="A786" s="125"/>
      <c r="B786" s="125"/>
      <c r="C786" s="125"/>
      <c r="D786" s="125"/>
      <c r="E786" s="125"/>
      <c r="F786" s="128"/>
      <c r="G786" s="217"/>
      <c r="H786" s="126"/>
      <c r="I786" s="128"/>
      <c r="J786" s="128"/>
      <c r="K786" s="128"/>
      <c r="L786" s="128"/>
      <c r="M786" s="128"/>
      <c r="N786" s="128"/>
      <c r="O786" s="128"/>
      <c r="P786" s="218">
        <f t="shared" si="24"/>
        <v>0</v>
      </c>
      <c r="Q786" s="217"/>
      <c r="R786" s="217">
        <f t="shared" si="25"/>
        <v>0</v>
      </c>
      <c r="S786" s="217"/>
      <c r="T786" s="219"/>
    </row>
    <row r="787" spans="1:20">
      <c r="A787" s="125"/>
      <c r="B787" s="125"/>
      <c r="C787" s="125"/>
      <c r="D787" s="125"/>
      <c r="E787" s="125"/>
      <c r="F787" s="128"/>
      <c r="G787" s="217"/>
      <c r="H787" s="126"/>
      <c r="I787" s="128"/>
      <c r="J787" s="128"/>
      <c r="K787" s="128"/>
      <c r="L787" s="128"/>
      <c r="M787" s="128"/>
      <c r="N787" s="128"/>
      <c r="O787" s="128"/>
      <c r="P787" s="218">
        <f t="shared" si="24"/>
        <v>0</v>
      </c>
      <c r="Q787" s="217"/>
      <c r="R787" s="217">
        <f t="shared" si="25"/>
        <v>0</v>
      </c>
      <c r="S787" s="217"/>
      <c r="T787" s="219"/>
    </row>
    <row r="788" spans="1:20">
      <c r="A788" s="125"/>
      <c r="B788" s="125"/>
      <c r="C788" s="125"/>
      <c r="D788" s="125"/>
      <c r="E788" s="125"/>
      <c r="F788" s="128"/>
      <c r="G788" s="217"/>
      <c r="H788" s="126"/>
      <c r="I788" s="128"/>
      <c r="J788" s="128"/>
      <c r="K788" s="128"/>
      <c r="L788" s="128"/>
      <c r="M788" s="128"/>
      <c r="N788" s="128"/>
      <c r="O788" s="128"/>
      <c r="P788" s="218">
        <f t="shared" si="24"/>
        <v>0</v>
      </c>
      <c r="Q788" s="217"/>
      <c r="R788" s="217">
        <f t="shared" si="25"/>
        <v>0</v>
      </c>
      <c r="S788" s="217"/>
      <c r="T788" s="219"/>
    </row>
    <row r="789" spans="1:20">
      <c r="A789" s="125"/>
      <c r="B789" s="125"/>
      <c r="C789" s="125"/>
      <c r="D789" s="125"/>
      <c r="E789" s="125"/>
      <c r="F789" s="128"/>
      <c r="G789" s="217"/>
      <c r="H789" s="126"/>
      <c r="I789" s="128"/>
      <c r="J789" s="128"/>
      <c r="K789" s="128"/>
      <c r="L789" s="128"/>
      <c r="M789" s="128"/>
      <c r="N789" s="128"/>
      <c r="O789" s="128"/>
      <c r="P789" s="218">
        <f t="shared" si="24"/>
        <v>0</v>
      </c>
      <c r="Q789" s="217"/>
      <c r="R789" s="217">
        <f t="shared" si="25"/>
        <v>0</v>
      </c>
      <c r="S789" s="217"/>
      <c r="T789" s="219"/>
    </row>
    <row r="790" spans="1:20">
      <c r="A790" s="125"/>
      <c r="B790" s="125"/>
      <c r="C790" s="125"/>
      <c r="D790" s="125"/>
      <c r="E790" s="125"/>
      <c r="F790" s="128"/>
      <c r="G790" s="217"/>
      <c r="H790" s="126"/>
      <c r="I790" s="128"/>
      <c r="J790" s="128"/>
      <c r="K790" s="128"/>
      <c r="L790" s="128"/>
      <c r="M790" s="128"/>
      <c r="N790" s="128"/>
      <c r="O790" s="128"/>
      <c r="P790" s="218">
        <f t="shared" si="24"/>
        <v>0</v>
      </c>
      <c r="Q790" s="217"/>
      <c r="R790" s="217">
        <f t="shared" si="25"/>
        <v>0</v>
      </c>
      <c r="S790" s="217"/>
      <c r="T790" s="219"/>
    </row>
    <row r="791" spans="1:20">
      <c r="A791" s="125"/>
      <c r="B791" s="125"/>
      <c r="C791" s="125"/>
      <c r="D791" s="125"/>
      <c r="E791" s="125"/>
      <c r="F791" s="128"/>
      <c r="G791" s="217"/>
      <c r="H791" s="126"/>
      <c r="I791" s="128"/>
      <c r="J791" s="128"/>
      <c r="K791" s="128"/>
      <c r="L791" s="128"/>
      <c r="M791" s="128"/>
      <c r="N791" s="128"/>
      <c r="O791" s="128"/>
      <c r="P791" s="218">
        <f t="shared" si="24"/>
        <v>0</v>
      </c>
      <c r="Q791" s="217"/>
      <c r="R791" s="217">
        <f t="shared" si="25"/>
        <v>0</v>
      </c>
      <c r="S791" s="217"/>
      <c r="T791" s="219"/>
    </row>
    <row r="792" spans="1:20">
      <c r="A792" s="125"/>
      <c r="B792" s="125"/>
      <c r="C792" s="125"/>
      <c r="D792" s="125"/>
      <c r="E792" s="125"/>
      <c r="F792" s="128"/>
      <c r="G792" s="217"/>
      <c r="H792" s="126"/>
      <c r="I792" s="128"/>
      <c r="J792" s="128"/>
      <c r="K792" s="128"/>
      <c r="L792" s="128"/>
      <c r="M792" s="128"/>
      <c r="N792" s="128"/>
      <c r="O792" s="128"/>
      <c r="P792" s="218">
        <f t="shared" si="24"/>
        <v>0</v>
      </c>
      <c r="Q792" s="217"/>
      <c r="R792" s="217">
        <f t="shared" si="25"/>
        <v>0</v>
      </c>
      <c r="S792" s="217"/>
      <c r="T792" s="219"/>
    </row>
    <row r="793" spans="1:20">
      <c r="A793" s="125"/>
      <c r="B793" s="125"/>
      <c r="C793" s="125"/>
      <c r="D793" s="125"/>
      <c r="E793" s="125"/>
      <c r="F793" s="128"/>
      <c r="G793" s="217"/>
      <c r="H793" s="126"/>
      <c r="I793" s="128"/>
      <c r="J793" s="128"/>
      <c r="K793" s="128"/>
      <c r="L793" s="128"/>
      <c r="M793" s="128"/>
      <c r="N793" s="128"/>
      <c r="O793" s="128"/>
      <c r="P793" s="218">
        <f t="shared" si="24"/>
        <v>0</v>
      </c>
      <c r="Q793" s="217"/>
      <c r="R793" s="217">
        <f t="shared" si="25"/>
        <v>0</v>
      </c>
      <c r="S793" s="217"/>
      <c r="T793" s="219"/>
    </row>
    <row r="794" spans="1:20">
      <c r="A794" s="125"/>
      <c r="B794" s="125"/>
      <c r="C794" s="125"/>
      <c r="D794" s="125"/>
      <c r="E794" s="125"/>
      <c r="F794" s="128"/>
      <c r="G794" s="217"/>
      <c r="H794" s="126"/>
      <c r="I794" s="128"/>
      <c r="J794" s="128"/>
      <c r="K794" s="128"/>
      <c r="L794" s="128"/>
      <c r="M794" s="128"/>
      <c r="N794" s="128"/>
      <c r="O794" s="128"/>
      <c r="P794" s="218">
        <f t="shared" si="24"/>
        <v>0</v>
      </c>
      <c r="Q794" s="217"/>
      <c r="R794" s="217">
        <f t="shared" si="25"/>
        <v>0</v>
      </c>
      <c r="S794" s="217"/>
      <c r="T794" s="219"/>
    </row>
    <row r="795" spans="1:20">
      <c r="A795" s="125"/>
      <c r="B795" s="125"/>
      <c r="C795" s="125"/>
      <c r="D795" s="125"/>
      <c r="E795" s="125"/>
      <c r="F795" s="128"/>
      <c r="G795" s="217"/>
      <c r="H795" s="126"/>
      <c r="I795" s="128"/>
      <c r="J795" s="128"/>
      <c r="K795" s="128"/>
      <c r="L795" s="128"/>
      <c r="M795" s="128"/>
      <c r="N795" s="128"/>
      <c r="O795" s="128"/>
      <c r="P795" s="218">
        <f t="shared" si="24"/>
        <v>0</v>
      </c>
      <c r="Q795" s="217"/>
      <c r="R795" s="217">
        <f t="shared" si="25"/>
        <v>0</v>
      </c>
      <c r="S795" s="217"/>
      <c r="T795" s="219"/>
    </row>
    <row r="796" spans="1:20">
      <c r="A796" s="125"/>
      <c r="B796" s="125"/>
      <c r="C796" s="125"/>
      <c r="D796" s="125"/>
      <c r="E796" s="125"/>
      <c r="F796" s="128"/>
      <c r="G796" s="217"/>
      <c r="H796" s="126"/>
      <c r="I796" s="128"/>
      <c r="J796" s="128"/>
      <c r="K796" s="128"/>
      <c r="L796" s="128"/>
      <c r="M796" s="128"/>
      <c r="N796" s="128"/>
      <c r="O796" s="128"/>
      <c r="P796" s="218">
        <f t="shared" si="24"/>
        <v>0</v>
      </c>
      <c r="Q796" s="217"/>
      <c r="R796" s="217">
        <f t="shared" si="25"/>
        <v>0</v>
      </c>
      <c r="S796" s="217"/>
      <c r="T796" s="219"/>
    </row>
    <row r="797" spans="1:20">
      <c r="A797" s="125"/>
      <c r="B797" s="125"/>
      <c r="C797" s="125"/>
      <c r="D797" s="125"/>
      <c r="E797" s="125"/>
      <c r="F797" s="128"/>
      <c r="G797" s="217"/>
      <c r="H797" s="126"/>
      <c r="I797" s="128"/>
      <c r="J797" s="128"/>
      <c r="K797" s="128"/>
      <c r="L797" s="128"/>
      <c r="M797" s="128"/>
      <c r="N797" s="128"/>
      <c r="O797" s="128"/>
      <c r="P797" s="218">
        <f t="shared" si="24"/>
        <v>0</v>
      </c>
      <c r="Q797" s="217"/>
      <c r="R797" s="217">
        <f t="shared" si="25"/>
        <v>0</v>
      </c>
      <c r="S797" s="217"/>
      <c r="T797" s="219"/>
    </row>
    <row r="798" spans="1:20">
      <c r="A798" s="125"/>
      <c r="B798" s="125"/>
      <c r="C798" s="125"/>
      <c r="D798" s="125"/>
      <c r="E798" s="125"/>
      <c r="F798" s="128"/>
      <c r="G798" s="217"/>
      <c r="H798" s="126"/>
      <c r="I798" s="128"/>
      <c r="J798" s="128"/>
      <c r="K798" s="128"/>
      <c r="L798" s="128"/>
      <c r="M798" s="128"/>
      <c r="N798" s="128"/>
      <c r="O798" s="128"/>
      <c r="P798" s="218">
        <f t="shared" si="24"/>
        <v>0</v>
      </c>
      <c r="Q798" s="217"/>
      <c r="R798" s="217">
        <f t="shared" si="25"/>
        <v>0</v>
      </c>
      <c r="S798" s="217"/>
      <c r="T798" s="219"/>
    </row>
    <row r="799" spans="1:20">
      <c r="A799" s="125"/>
      <c r="B799" s="125"/>
      <c r="C799" s="125"/>
      <c r="D799" s="125"/>
      <c r="E799" s="125"/>
      <c r="F799" s="128"/>
      <c r="G799" s="217"/>
      <c r="H799" s="126"/>
      <c r="I799" s="128"/>
      <c r="J799" s="128"/>
      <c r="K799" s="128"/>
      <c r="L799" s="128"/>
      <c r="M799" s="128"/>
      <c r="N799" s="128"/>
      <c r="O799" s="128"/>
      <c r="P799" s="218">
        <f t="shared" si="24"/>
        <v>0</v>
      </c>
      <c r="Q799" s="217"/>
      <c r="R799" s="217">
        <f t="shared" si="25"/>
        <v>0</v>
      </c>
      <c r="S799" s="217"/>
      <c r="T799" s="219"/>
    </row>
    <row r="800" spans="1:20">
      <c r="A800" s="125"/>
      <c r="B800" s="125"/>
      <c r="C800" s="125"/>
      <c r="D800" s="125"/>
      <c r="E800" s="125"/>
      <c r="F800" s="128"/>
      <c r="G800" s="217"/>
      <c r="H800" s="126"/>
      <c r="I800" s="128"/>
      <c r="J800" s="128"/>
      <c r="K800" s="128"/>
      <c r="L800" s="128"/>
      <c r="M800" s="128"/>
      <c r="N800" s="128"/>
      <c r="O800" s="128"/>
      <c r="P800" s="218">
        <f t="shared" si="24"/>
        <v>0</v>
      </c>
      <c r="Q800" s="217"/>
      <c r="R800" s="217">
        <f t="shared" si="25"/>
        <v>0</v>
      </c>
      <c r="S800" s="217"/>
      <c r="T800" s="219"/>
    </row>
    <row r="801" spans="1:20">
      <c r="A801" s="125"/>
      <c r="B801" s="125"/>
      <c r="C801" s="125"/>
      <c r="D801" s="125"/>
      <c r="E801" s="125"/>
      <c r="F801" s="128"/>
      <c r="G801" s="217"/>
      <c r="H801" s="126"/>
      <c r="I801" s="128"/>
      <c r="J801" s="128"/>
      <c r="K801" s="128"/>
      <c r="L801" s="128"/>
      <c r="M801" s="128"/>
      <c r="N801" s="128"/>
      <c r="O801" s="128"/>
      <c r="P801" s="218">
        <f t="shared" si="24"/>
        <v>0</v>
      </c>
      <c r="Q801" s="217"/>
      <c r="R801" s="217">
        <f t="shared" si="25"/>
        <v>0</v>
      </c>
      <c r="S801" s="217"/>
      <c r="T801" s="219"/>
    </row>
    <row r="802" spans="1:20">
      <c r="A802" s="125"/>
      <c r="B802" s="125"/>
      <c r="C802" s="125"/>
      <c r="D802" s="125"/>
      <c r="E802" s="125"/>
      <c r="F802" s="128"/>
      <c r="G802" s="217"/>
      <c r="H802" s="126"/>
      <c r="I802" s="128"/>
      <c r="J802" s="128"/>
      <c r="K802" s="128"/>
      <c r="L802" s="128"/>
      <c r="M802" s="128"/>
      <c r="N802" s="128"/>
      <c r="O802" s="128"/>
      <c r="P802" s="218">
        <f t="shared" si="24"/>
        <v>0</v>
      </c>
      <c r="Q802" s="217"/>
      <c r="R802" s="217">
        <f t="shared" si="25"/>
        <v>0</v>
      </c>
      <c r="S802" s="217"/>
      <c r="T802" s="219"/>
    </row>
    <row r="803" spans="1:20">
      <c r="A803" s="125"/>
      <c r="B803" s="125"/>
      <c r="C803" s="125"/>
      <c r="D803" s="125"/>
      <c r="E803" s="125"/>
      <c r="F803" s="128"/>
      <c r="G803" s="217"/>
      <c r="H803" s="126"/>
      <c r="I803" s="128"/>
      <c r="J803" s="128"/>
      <c r="K803" s="128"/>
      <c r="L803" s="128"/>
      <c r="M803" s="128"/>
      <c r="N803" s="128"/>
      <c r="O803" s="128"/>
      <c r="P803" s="218">
        <f t="shared" si="24"/>
        <v>0</v>
      </c>
      <c r="Q803" s="217"/>
      <c r="R803" s="217">
        <f t="shared" si="25"/>
        <v>0</v>
      </c>
      <c r="S803" s="217"/>
      <c r="T803" s="219"/>
    </row>
    <row r="804" spans="1:20">
      <c r="A804" s="125"/>
      <c r="B804" s="125"/>
      <c r="C804" s="125"/>
      <c r="D804" s="125"/>
      <c r="E804" s="125"/>
      <c r="F804" s="128"/>
      <c r="G804" s="217"/>
      <c r="H804" s="126"/>
      <c r="I804" s="128"/>
      <c r="J804" s="128"/>
      <c r="K804" s="128"/>
      <c r="L804" s="128"/>
      <c r="M804" s="128"/>
      <c r="N804" s="128"/>
      <c r="O804" s="128"/>
      <c r="P804" s="218">
        <f t="shared" si="24"/>
        <v>0</v>
      </c>
      <c r="Q804" s="217"/>
      <c r="R804" s="217">
        <f t="shared" si="25"/>
        <v>0</v>
      </c>
      <c r="S804" s="217"/>
      <c r="T804" s="219"/>
    </row>
    <row r="805" spans="1:20">
      <c r="A805" s="125"/>
      <c r="B805" s="125"/>
      <c r="C805" s="125"/>
      <c r="D805" s="125"/>
      <c r="E805" s="125"/>
      <c r="F805" s="128"/>
      <c r="G805" s="217"/>
      <c r="H805" s="126"/>
      <c r="I805" s="128"/>
      <c r="J805" s="128"/>
      <c r="K805" s="128"/>
      <c r="L805" s="128"/>
      <c r="M805" s="128"/>
      <c r="N805" s="128"/>
      <c r="O805" s="128"/>
      <c r="P805" s="218">
        <f t="shared" si="24"/>
        <v>0</v>
      </c>
      <c r="Q805" s="217"/>
      <c r="R805" s="217">
        <f t="shared" si="25"/>
        <v>0</v>
      </c>
      <c r="S805" s="217"/>
      <c r="T805" s="219"/>
    </row>
    <row r="806" spans="1:20">
      <c r="A806" s="125"/>
      <c r="B806" s="125"/>
      <c r="C806" s="125"/>
      <c r="D806" s="125"/>
      <c r="E806" s="125"/>
      <c r="F806" s="128"/>
      <c r="G806" s="217"/>
      <c r="H806" s="126"/>
      <c r="I806" s="128"/>
      <c r="J806" s="128"/>
      <c r="K806" s="128"/>
      <c r="L806" s="128"/>
      <c r="M806" s="128"/>
      <c r="N806" s="128"/>
      <c r="O806" s="128"/>
      <c r="P806" s="218">
        <f t="shared" si="24"/>
        <v>0</v>
      </c>
      <c r="Q806" s="217"/>
      <c r="R806" s="217">
        <f t="shared" si="25"/>
        <v>0</v>
      </c>
      <c r="S806" s="217"/>
      <c r="T806" s="219"/>
    </row>
    <row r="807" spans="1:20">
      <c r="A807" s="125"/>
      <c r="B807" s="125"/>
      <c r="C807" s="125"/>
      <c r="D807" s="125"/>
      <c r="E807" s="125"/>
      <c r="F807" s="128"/>
      <c r="G807" s="217"/>
      <c r="H807" s="126"/>
      <c r="I807" s="128"/>
      <c r="J807" s="128"/>
      <c r="K807" s="128"/>
      <c r="L807" s="128"/>
      <c r="M807" s="128"/>
      <c r="N807" s="128"/>
      <c r="O807" s="128"/>
      <c r="P807" s="218">
        <f t="shared" si="24"/>
        <v>0</v>
      </c>
      <c r="Q807" s="217"/>
      <c r="R807" s="217">
        <f t="shared" si="25"/>
        <v>0</v>
      </c>
      <c r="S807" s="217"/>
      <c r="T807" s="219"/>
    </row>
    <row r="808" spans="1:20">
      <c r="A808" s="125"/>
      <c r="B808" s="125"/>
      <c r="C808" s="125"/>
      <c r="D808" s="125"/>
      <c r="E808" s="125"/>
      <c r="F808" s="128"/>
      <c r="G808" s="217"/>
      <c r="H808" s="126"/>
      <c r="I808" s="128"/>
      <c r="J808" s="128"/>
      <c r="K808" s="128"/>
      <c r="L808" s="128"/>
      <c r="M808" s="128"/>
      <c r="N808" s="128"/>
      <c r="O808" s="128"/>
      <c r="P808" s="218">
        <f t="shared" si="24"/>
        <v>0</v>
      </c>
      <c r="Q808" s="217"/>
      <c r="R808" s="217">
        <f t="shared" si="25"/>
        <v>0</v>
      </c>
      <c r="S808" s="217"/>
      <c r="T808" s="219"/>
    </row>
    <row r="809" spans="1:20">
      <c r="A809" s="125"/>
      <c r="B809" s="125"/>
      <c r="C809" s="125"/>
      <c r="D809" s="125"/>
      <c r="E809" s="125"/>
      <c r="F809" s="128"/>
      <c r="G809" s="217"/>
      <c r="H809" s="126"/>
      <c r="I809" s="128"/>
      <c r="J809" s="128"/>
      <c r="K809" s="128"/>
      <c r="L809" s="128"/>
      <c r="M809" s="128"/>
      <c r="N809" s="128"/>
      <c r="O809" s="128"/>
      <c r="P809" s="218">
        <f t="shared" si="24"/>
        <v>0</v>
      </c>
      <c r="Q809" s="217"/>
      <c r="R809" s="217">
        <f t="shared" si="25"/>
        <v>0</v>
      </c>
      <c r="S809" s="217"/>
      <c r="T809" s="219"/>
    </row>
    <row r="810" spans="1:20">
      <c r="A810" s="125"/>
      <c r="B810" s="125"/>
      <c r="C810" s="125"/>
      <c r="D810" s="125"/>
      <c r="E810" s="125"/>
      <c r="F810" s="128"/>
      <c r="G810" s="217"/>
      <c r="H810" s="126"/>
      <c r="I810" s="128"/>
      <c r="J810" s="128"/>
      <c r="K810" s="128"/>
      <c r="L810" s="128"/>
      <c r="M810" s="128"/>
      <c r="N810" s="128"/>
      <c r="O810" s="128"/>
      <c r="P810" s="218">
        <f t="shared" si="24"/>
        <v>0</v>
      </c>
      <c r="Q810" s="217"/>
      <c r="R810" s="217">
        <f t="shared" si="25"/>
        <v>0</v>
      </c>
      <c r="S810" s="217"/>
      <c r="T810" s="219"/>
    </row>
    <row r="811" spans="1:20">
      <c r="A811" s="125"/>
      <c r="B811" s="125"/>
      <c r="C811" s="125"/>
      <c r="D811" s="125"/>
      <c r="E811" s="125"/>
      <c r="F811" s="128"/>
      <c r="G811" s="217"/>
      <c r="H811" s="126"/>
      <c r="I811" s="128"/>
      <c r="J811" s="128"/>
      <c r="K811" s="128"/>
      <c r="L811" s="128"/>
      <c r="M811" s="128"/>
      <c r="N811" s="128"/>
      <c r="O811" s="128"/>
      <c r="P811" s="218">
        <f t="shared" si="24"/>
        <v>0</v>
      </c>
      <c r="Q811" s="217"/>
      <c r="R811" s="217">
        <f t="shared" si="25"/>
        <v>0</v>
      </c>
      <c r="S811" s="217"/>
      <c r="T811" s="219"/>
    </row>
    <row r="812" spans="1:20">
      <c r="A812" s="125"/>
      <c r="B812" s="125"/>
      <c r="C812" s="125"/>
      <c r="D812" s="125"/>
      <c r="E812" s="125"/>
      <c r="F812" s="128"/>
      <c r="G812" s="217"/>
      <c r="H812" s="126"/>
      <c r="I812" s="128"/>
      <c r="J812" s="128"/>
      <c r="K812" s="128"/>
      <c r="L812" s="128"/>
      <c r="M812" s="128"/>
      <c r="N812" s="128"/>
      <c r="O812" s="128"/>
      <c r="P812" s="218">
        <f t="shared" si="24"/>
        <v>0</v>
      </c>
      <c r="Q812" s="217"/>
      <c r="R812" s="217">
        <f t="shared" si="25"/>
        <v>0</v>
      </c>
      <c r="S812" s="217"/>
      <c r="T812" s="219"/>
    </row>
    <row r="813" spans="1:20">
      <c r="A813" s="125"/>
      <c r="B813" s="125"/>
      <c r="C813" s="125"/>
      <c r="D813" s="125"/>
      <c r="E813" s="125"/>
      <c r="F813" s="128"/>
      <c r="G813" s="217"/>
      <c r="H813" s="126"/>
      <c r="I813" s="128"/>
      <c r="J813" s="128"/>
      <c r="K813" s="128"/>
      <c r="L813" s="128"/>
      <c r="M813" s="128"/>
      <c r="N813" s="128"/>
      <c r="O813" s="128"/>
      <c r="P813" s="218">
        <f t="shared" si="24"/>
        <v>0</v>
      </c>
      <c r="Q813" s="217"/>
      <c r="R813" s="217">
        <f t="shared" si="25"/>
        <v>0</v>
      </c>
      <c r="S813" s="217"/>
      <c r="T813" s="219"/>
    </row>
    <row r="814" spans="1:20">
      <c r="A814" s="125"/>
      <c r="B814" s="125"/>
      <c r="C814" s="125"/>
      <c r="D814" s="125"/>
      <c r="E814" s="125"/>
      <c r="F814" s="128"/>
      <c r="G814" s="217"/>
      <c r="H814" s="126"/>
      <c r="I814" s="128"/>
      <c r="J814" s="128"/>
      <c r="K814" s="128"/>
      <c r="L814" s="128"/>
      <c r="M814" s="128"/>
      <c r="N814" s="128"/>
      <c r="O814" s="128"/>
      <c r="P814" s="218">
        <f t="shared" si="24"/>
        <v>0</v>
      </c>
      <c r="Q814" s="217"/>
      <c r="R814" s="217">
        <f t="shared" si="25"/>
        <v>0</v>
      </c>
      <c r="S814" s="217"/>
      <c r="T814" s="219"/>
    </row>
    <row r="815" spans="1:20">
      <c r="A815" s="125"/>
      <c r="B815" s="125"/>
      <c r="C815" s="125"/>
      <c r="D815" s="125"/>
      <c r="E815" s="125"/>
      <c r="F815" s="128"/>
      <c r="G815" s="217"/>
      <c r="H815" s="126"/>
      <c r="I815" s="128"/>
      <c r="J815" s="128"/>
      <c r="K815" s="128"/>
      <c r="L815" s="128"/>
      <c r="M815" s="128"/>
      <c r="N815" s="128"/>
      <c r="O815" s="128"/>
      <c r="P815" s="218">
        <f t="shared" si="24"/>
        <v>0</v>
      </c>
      <c r="Q815" s="217"/>
      <c r="R815" s="217">
        <f t="shared" si="25"/>
        <v>0</v>
      </c>
      <c r="S815" s="217"/>
      <c r="T815" s="219"/>
    </row>
    <row r="816" spans="1:20">
      <c r="A816" s="125"/>
      <c r="B816" s="125"/>
      <c r="C816" s="125"/>
      <c r="D816" s="125"/>
      <c r="E816" s="125"/>
      <c r="F816" s="128"/>
      <c r="G816" s="217"/>
      <c r="H816" s="126"/>
      <c r="I816" s="128"/>
      <c r="J816" s="128"/>
      <c r="K816" s="128"/>
      <c r="L816" s="128"/>
      <c r="M816" s="128"/>
      <c r="N816" s="128"/>
      <c r="O816" s="128"/>
      <c r="P816" s="218">
        <f t="shared" si="24"/>
        <v>0</v>
      </c>
      <c r="Q816" s="217"/>
      <c r="R816" s="217">
        <f t="shared" si="25"/>
        <v>0</v>
      </c>
      <c r="S816" s="217"/>
      <c r="T816" s="219"/>
    </row>
    <row r="817" spans="1:20">
      <c r="A817" s="125"/>
      <c r="B817" s="125"/>
      <c r="C817" s="125"/>
      <c r="D817" s="125"/>
      <c r="E817" s="125"/>
      <c r="F817" s="128"/>
      <c r="G817" s="217"/>
      <c r="H817" s="126"/>
      <c r="I817" s="128"/>
      <c r="J817" s="128"/>
      <c r="K817" s="128"/>
      <c r="L817" s="128"/>
      <c r="M817" s="128"/>
      <c r="N817" s="128"/>
      <c r="O817" s="128"/>
      <c r="P817" s="218">
        <f t="shared" si="24"/>
        <v>0</v>
      </c>
      <c r="Q817" s="217"/>
      <c r="R817" s="217">
        <f t="shared" si="25"/>
        <v>0</v>
      </c>
      <c r="S817" s="217"/>
      <c r="T817" s="219"/>
    </row>
    <row r="818" spans="1:20">
      <c r="A818" s="125"/>
      <c r="B818" s="125"/>
      <c r="C818" s="125"/>
      <c r="D818" s="125"/>
      <c r="E818" s="125"/>
      <c r="F818" s="128"/>
      <c r="G818" s="217"/>
      <c r="H818" s="126"/>
      <c r="I818" s="128"/>
      <c r="J818" s="128"/>
      <c r="K818" s="128"/>
      <c r="L818" s="128"/>
      <c r="M818" s="128"/>
      <c r="N818" s="128"/>
      <c r="O818" s="128"/>
      <c r="P818" s="218">
        <f t="shared" si="24"/>
        <v>0</v>
      </c>
      <c r="Q818" s="217"/>
      <c r="R818" s="217">
        <f t="shared" si="25"/>
        <v>0</v>
      </c>
      <c r="S818" s="217"/>
      <c r="T818" s="219"/>
    </row>
    <row r="819" spans="1:20">
      <c r="A819" s="125"/>
      <c r="B819" s="125"/>
      <c r="C819" s="125"/>
      <c r="D819" s="125"/>
      <c r="E819" s="125"/>
      <c r="F819" s="128"/>
      <c r="G819" s="217"/>
      <c r="H819" s="126"/>
      <c r="I819" s="128"/>
      <c r="J819" s="128"/>
      <c r="K819" s="128"/>
      <c r="L819" s="128"/>
      <c r="M819" s="128"/>
      <c r="N819" s="128"/>
      <c r="O819" s="128"/>
      <c r="P819" s="218">
        <f t="shared" si="24"/>
        <v>0</v>
      </c>
      <c r="Q819" s="217"/>
      <c r="R819" s="217">
        <f t="shared" si="25"/>
        <v>0</v>
      </c>
      <c r="S819" s="217"/>
      <c r="T819" s="219"/>
    </row>
    <row r="820" spans="1:20">
      <c r="A820" s="125"/>
      <c r="B820" s="125"/>
      <c r="C820" s="125"/>
      <c r="D820" s="125"/>
      <c r="E820" s="125"/>
      <c r="F820" s="128"/>
      <c r="G820" s="217"/>
      <c r="H820" s="126"/>
      <c r="I820" s="128"/>
      <c r="J820" s="128"/>
      <c r="K820" s="128"/>
      <c r="L820" s="128"/>
      <c r="M820" s="128"/>
      <c r="N820" s="128"/>
      <c r="O820" s="128"/>
      <c r="P820" s="218">
        <f t="shared" si="24"/>
        <v>0</v>
      </c>
      <c r="Q820" s="217"/>
      <c r="R820" s="217">
        <f t="shared" si="25"/>
        <v>0</v>
      </c>
      <c r="S820" s="217"/>
      <c r="T820" s="219"/>
    </row>
    <row r="821" spans="1:20">
      <c r="A821" s="125"/>
      <c r="B821" s="125"/>
      <c r="C821" s="125"/>
      <c r="D821" s="125"/>
      <c r="E821" s="125"/>
      <c r="F821" s="128"/>
      <c r="G821" s="217"/>
      <c r="H821" s="126"/>
      <c r="I821" s="128"/>
      <c r="J821" s="128"/>
      <c r="K821" s="128"/>
      <c r="L821" s="128"/>
      <c r="M821" s="128"/>
      <c r="N821" s="128"/>
      <c r="O821" s="128"/>
      <c r="P821" s="218">
        <f t="shared" si="24"/>
        <v>0</v>
      </c>
      <c r="Q821" s="217"/>
      <c r="R821" s="217">
        <f t="shared" si="25"/>
        <v>0</v>
      </c>
      <c r="S821" s="217"/>
      <c r="T821" s="219"/>
    </row>
    <row r="822" spans="1:20">
      <c r="A822" s="125"/>
      <c r="B822" s="125"/>
      <c r="C822" s="125"/>
      <c r="D822" s="125"/>
      <c r="E822" s="125"/>
      <c r="F822" s="128"/>
      <c r="G822" s="217"/>
      <c r="H822" s="126"/>
      <c r="I822" s="128"/>
      <c r="J822" s="128"/>
      <c r="K822" s="128"/>
      <c r="L822" s="128"/>
      <c r="M822" s="128"/>
      <c r="N822" s="128"/>
      <c r="O822" s="128"/>
      <c r="P822" s="218">
        <f t="shared" si="24"/>
        <v>0</v>
      </c>
      <c r="Q822" s="217"/>
      <c r="R822" s="217">
        <f t="shared" si="25"/>
        <v>0</v>
      </c>
      <c r="S822" s="217"/>
      <c r="T822" s="219"/>
    </row>
    <row r="823" spans="1:20">
      <c r="A823" s="125"/>
      <c r="B823" s="125"/>
      <c r="C823" s="125"/>
      <c r="D823" s="125"/>
      <c r="E823" s="125"/>
      <c r="F823" s="128"/>
      <c r="G823" s="217"/>
      <c r="H823" s="126"/>
      <c r="I823" s="128"/>
      <c r="J823" s="128"/>
      <c r="K823" s="128"/>
      <c r="L823" s="128"/>
      <c r="M823" s="128"/>
      <c r="N823" s="128"/>
      <c r="O823" s="128"/>
      <c r="P823" s="218">
        <f t="shared" si="24"/>
        <v>0</v>
      </c>
      <c r="Q823" s="217"/>
      <c r="R823" s="217">
        <f t="shared" si="25"/>
        <v>0</v>
      </c>
      <c r="S823" s="217"/>
      <c r="T823" s="219"/>
    </row>
    <row r="824" spans="1:20">
      <c r="A824" s="125"/>
      <c r="B824" s="125"/>
      <c r="C824" s="125"/>
      <c r="D824" s="125"/>
      <c r="E824" s="125"/>
      <c r="F824" s="128"/>
      <c r="G824" s="217"/>
      <c r="H824" s="126"/>
      <c r="I824" s="128"/>
      <c r="J824" s="128"/>
      <c r="K824" s="128"/>
      <c r="L824" s="128"/>
      <c r="M824" s="128"/>
      <c r="N824" s="128"/>
      <c r="O824" s="128"/>
      <c r="P824" s="218">
        <f t="shared" si="24"/>
        <v>0</v>
      </c>
      <c r="Q824" s="217"/>
      <c r="R824" s="217">
        <f t="shared" si="25"/>
        <v>0</v>
      </c>
      <c r="S824" s="217"/>
      <c r="T824" s="219"/>
    </row>
    <row r="825" spans="1:20">
      <c r="A825" s="125"/>
      <c r="B825" s="125"/>
      <c r="C825" s="125"/>
      <c r="D825" s="125"/>
      <c r="E825" s="125"/>
      <c r="F825" s="128"/>
      <c r="G825" s="217"/>
      <c r="H825" s="126"/>
      <c r="I825" s="128"/>
      <c r="J825" s="128"/>
      <c r="K825" s="128"/>
      <c r="L825" s="128"/>
      <c r="M825" s="128"/>
      <c r="N825" s="128"/>
      <c r="O825" s="128"/>
      <c r="P825" s="218">
        <f t="shared" si="24"/>
        <v>0</v>
      </c>
      <c r="Q825" s="217"/>
      <c r="R825" s="217">
        <f t="shared" si="25"/>
        <v>0</v>
      </c>
      <c r="S825" s="217"/>
      <c r="T825" s="219"/>
    </row>
    <row r="826" spans="1:20">
      <c r="A826" s="125"/>
      <c r="B826" s="125"/>
      <c r="C826" s="125"/>
      <c r="D826" s="125"/>
      <c r="E826" s="125"/>
      <c r="F826" s="128"/>
      <c r="G826" s="217"/>
      <c r="H826" s="126"/>
      <c r="I826" s="128"/>
      <c r="J826" s="128"/>
      <c r="K826" s="128"/>
      <c r="L826" s="128"/>
      <c r="M826" s="128"/>
      <c r="N826" s="128"/>
      <c r="O826" s="128"/>
      <c r="P826" s="218">
        <f t="shared" si="24"/>
        <v>0</v>
      </c>
      <c r="Q826" s="217"/>
      <c r="R826" s="217">
        <f t="shared" si="25"/>
        <v>0</v>
      </c>
      <c r="S826" s="217"/>
      <c r="T826" s="219"/>
    </row>
    <row r="827" spans="1:20">
      <c r="A827" s="125"/>
      <c r="B827" s="125"/>
      <c r="C827" s="125"/>
      <c r="D827" s="125"/>
      <c r="E827" s="125"/>
      <c r="F827" s="128"/>
      <c r="G827" s="217"/>
      <c r="H827" s="126"/>
      <c r="I827" s="128"/>
      <c r="J827" s="128"/>
      <c r="K827" s="128"/>
      <c r="L827" s="128"/>
      <c r="M827" s="128"/>
      <c r="N827" s="128"/>
      <c r="O827" s="128"/>
      <c r="P827" s="218">
        <f t="shared" si="24"/>
        <v>0</v>
      </c>
      <c r="Q827" s="217"/>
      <c r="R827" s="217">
        <f t="shared" si="25"/>
        <v>0</v>
      </c>
      <c r="S827" s="217"/>
      <c r="T827" s="219"/>
    </row>
    <row r="828" spans="1:20">
      <c r="A828" s="125"/>
      <c r="B828" s="125"/>
      <c r="C828" s="125"/>
      <c r="D828" s="125"/>
      <c r="E828" s="125"/>
      <c r="F828" s="128"/>
      <c r="G828" s="217"/>
      <c r="H828" s="126"/>
      <c r="I828" s="128"/>
      <c r="J828" s="128"/>
      <c r="K828" s="128"/>
      <c r="L828" s="128"/>
      <c r="M828" s="128"/>
      <c r="N828" s="128"/>
      <c r="O828" s="128"/>
      <c r="P828" s="218">
        <f t="shared" si="24"/>
        <v>0</v>
      </c>
      <c r="Q828" s="217"/>
      <c r="R828" s="217">
        <f t="shared" si="25"/>
        <v>0</v>
      </c>
      <c r="S828" s="217"/>
      <c r="T828" s="219"/>
    </row>
    <row r="829" spans="1:20">
      <c r="A829" s="125"/>
      <c r="B829" s="125"/>
      <c r="C829" s="125"/>
      <c r="D829" s="125"/>
      <c r="E829" s="125"/>
      <c r="F829" s="128"/>
      <c r="G829" s="217"/>
      <c r="H829" s="126"/>
      <c r="I829" s="128"/>
      <c r="J829" s="128"/>
      <c r="K829" s="128"/>
      <c r="L829" s="128"/>
      <c r="M829" s="128"/>
      <c r="N829" s="128"/>
      <c r="O829" s="128"/>
      <c r="P829" s="218">
        <f t="shared" si="24"/>
        <v>0</v>
      </c>
      <c r="Q829" s="217"/>
      <c r="R829" s="217">
        <f t="shared" si="25"/>
        <v>0</v>
      </c>
      <c r="S829" s="217"/>
      <c r="T829" s="219"/>
    </row>
    <row r="830" spans="1:20">
      <c r="A830" s="125"/>
      <c r="B830" s="125"/>
      <c r="C830" s="125"/>
      <c r="D830" s="125"/>
      <c r="E830" s="125"/>
      <c r="F830" s="128"/>
      <c r="G830" s="217"/>
      <c r="H830" s="126"/>
      <c r="I830" s="128"/>
      <c r="J830" s="128"/>
      <c r="K830" s="128"/>
      <c r="L830" s="128"/>
      <c r="M830" s="128"/>
      <c r="N830" s="128"/>
      <c r="O830" s="128"/>
      <c r="P830" s="218">
        <f t="shared" si="24"/>
        <v>0</v>
      </c>
      <c r="Q830" s="217"/>
      <c r="R830" s="217">
        <f t="shared" si="25"/>
        <v>0</v>
      </c>
      <c r="S830" s="217"/>
      <c r="T830" s="219"/>
    </row>
    <row r="831" spans="1:20">
      <c r="A831" s="125"/>
      <c r="B831" s="125"/>
      <c r="C831" s="125"/>
      <c r="D831" s="125"/>
      <c r="E831" s="125"/>
      <c r="F831" s="128"/>
      <c r="G831" s="217"/>
      <c r="H831" s="126"/>
      <c r="I831" s="128"/>
      <c r="J831" s="128"/>
      <c r="K831" s="128"/>
      <c r="L831" s="128"/>
      <c r="M831" s="128"/>
      <c r="N831" s="128"/>
      <c r="O831" s="128"/>
      <c r="P831" s="218">
        <f t="shared" si="24"/>
        <v>0</v>
      </c>
      <c r="Q831" s="217"/>
      <c r="R831" s="217">
        <f t="shared" si="25"/>
        <v>0</v>
      </c>
      <c r="S831" s="217"/>
      <c r="T831" s="219"/>
    </row>
    <row r="832" spans="1:20">
      <c r="A832" s="125"/>
      <c r="B832" s="125"/>
      <c r="C832" s="125"/>
      <c r="D832" s="125"/>
      <c r="E832" s="125"/>
      <c r="F832" s="128"/>
      <c r="G832" s="217"/>
      <c r="H832" s="126"/>
      <c r="I832" s="128"/>
      <c r="J832" s="128"/>
      <c r="K832" s="128"/>
      <c r="L832" s="128"/>
      <c r="M832" s="128"/>
      <c r="N832" s="128"/>
      <c r="O832" s="128"/>
      <c r="P832" s="218">
        <f t="shared" si="24"/>
        <v>0</v>
      </c>
      <c r="Q832" s="217"/>
      <c r="R832" s="217">
        <f t="shared" si="25"/>
        <v>0</v>
      </c>
      <c r="S832" s="217"/>
      <c r="T832" s="219"/>
    </row>
    <row r="833" spans="1:20">
      <c r="A833" s="125"/>
      <c r="B833" s="125"/>
      <c r="C833" s="125"/>
      <c r="D833" s="125"/>
      <c r="E833" s="125"/>
      <c r="F833" s="128"/>
      <c r="G833" s="217"/>
      <c r="H833" s="126"/>
      <c r="I833" s="128"/>
      <c r="J833" s="128"/>
      <c r="K833" s="128"/>
      <c r="L833" s="128"/>
      <c r="M833" s="128"/>
      <c r="N833" s="128"/>
      <c r="O833" s="128"/>
      <c r="P833" s="218">
        <f t="shared" si="24"/>
        <v>0</v>
      </c>
      <c r="Q833" s="217"/>
      <c r="R833" s="217">
        <f t="shared" si="25"/>
        <v>0</v>
      </c>
      <c r="S833" s="217"/>
      <c r="T833" s="219"/>
    </row>
    <row r="834" spans="1:20">
      <c r="A834" s="125"/>
      <c r="B834" s="125"/>
      <c r="C834" s="125"/>
      <c r="D834" s="125"/>
      <c r="E834" s="125"/>
      <c r="F834" s="128"/>
      <c r="G834" s="217"/>
      <c r="H834" s="126"/>
      <c r="I834" s="128"/>
      <c r="J834" s="128"/>
      <c r="K834" s="128"/>
      <c r="L834" s="128"/>
      <c r="M834" s="128"/>
      <c r="N834" s="128"/>
      <c r="O834" s="128"/>
      <c r="P834" s="218">
        <f t="shared" si="24"/>
        <v>0</v>
      </c>
      <c r="Q834" s="217"/>
      <c r="R834" s="217">
        <f t="shared" si="25"/>
        <v>0</v>
      </c>
      <c r="S834" s="217"/>
      <c r="T834" s="219"/>
    </row>
    <row r="835" spans="1:20">
      <c r="A835" s="125"/>
      <c r="B835" s="125"/>
      <c r="C835" s="125"/>
      <c r="D835" s="125"/>
      <c r="E835" s="125"/>
      <c r="F835" s="128"/>
      <c r="G835" s="217"/>
      <c r="H835" s="126"/>
      <c r="I835" s="128"/>
      <c r="J835" s="128"/>
      <c r="K835" s="128"/>
      <c r="L835" s="128"/>
      <c r="M835" s="128"/>
      <c r="N835" s="128"/>
      <c r="O835" s="128"/>
      <c r="P835" s="218">
        <f t="shared" si="24"/>
        <v>0</v>
      </c>
      <c r="Q835" s="217"/>
      <c r="R835" s="217">
        <f t="shared" si="25"/>
        <v>0</v>
      </c>
      <c r="S835" s="217"/>
      <c r="T835" s="219"/>
    </row>
    <row r="836" spans="1:20">
      <c r="A836" s="125"/>
      <c r="B836" s="125"/>
      <c r="C836" s="125"/>
      <c r="D836" s="125"/>
      <c r="E836" s="125"/>
      <c r="F836" s="128"/>
      <c r="G836" s="217"/>
      <c r="H836" s="126"/>
      <c r="I836" s="128"/>
      <c r="J836" s="128"/>
      <c r="K836" s="128"/>
      <c r="L836" s="128"/>
      <c r="M836" s="128"/>
      <c r="N836" s="128"/>
      <c r="O836" s="128"/>
      <c r="P836" s="218">
        <f t="shared" si="24"/>
        <v>0</v>
      </c>
      <c r="Q836" s="217"/>
      <c r="R836" s="217">
        <f t="shared" si="25"/>
        <v>0</v>
      </c>
      <c r="S836" s="217"/>
      <c r="T836" s="219"/>
    </row>
    <row r="837" spans="1:20">
      <c r="A837" s="125"/>
      <c r="B837" s="125"/>
      <c r="C837" s="125"/>
      <c r="D837" s="125"/>
      <c r="E837" s="125"/>
      <c r="F837" s="128"/>
      <c r="G837" s="217"/>
      <c r="H837" s="126"/>
      <c r="I837" s="128"/>
      <c r="J837" s="128"/>
      <c r="K837" s="128"/>
      <c r="L837" s="128"/>
      <c r="M837" s="128"/>
      <c r="N837" s="128"/>
      <c r="O837" s="128"/>
      <c r="P837" s="218">
        <f t="shared" si="24"/>
        <v>0</v>
      </c>
      <c r="Q837" s="217"/>
      <c r="R837" s="217">
        <f t="shared" si="25"/>
        <v>0</v>
      </c>
      <c r="S837" s="217"/>
      <c r="T837" s="219"/>
    </row>
    <row r="838" spans="1:20">
      <c r="A838" s="125"/>
      <c r="B838" s="125"/>
      <c r="C838" s="125"/>
      <c r="D838" s="125"/>
      <c r="E838" s="125"/>
      <c r="F838" s="128"/>
      <c r="G838" s="217"/>
      <c r="H838" s="126"/>
      <c r="I838" s="128"/>
      <c r="J838" s="128"/>
      <c r="K838" s="128"/>
      <c r="L838" s="128"/>
      <c r="M838" s="128"/>
      <c r="N838" s="128"/>
      <c r="O838" s="128"/>
      <c r="P838" s="218">
        <f t="shared" si="24"/>
        <v>0</v>
      </c>
      <c r="Q838" s="217"/>
      <c r="R838" s="217">
        <f t="shared" si="25"/>
        <v>0</v>
      </c>
      <c r="S838" s="217"/>
      <c r="T838" s="219"/>
    </row>
    <row r="839" spans="1:20">
      <c r="A839" s="125"/>
      <c r="B839" s="125"/>
      <c r="C839" s="125"/>
      <c r="D839" s="125"/>
      <c r="E839" s="125"/>
      <c r="F839" s="128"/>
      <c r="G839" s="217"/>
      <c r="H839" s="126"/>
      <c r="I839" s="128"/>
      <c r="J839" s="128"/>
      <c r="K839" s="128"/>
      <c r="L839" s="128"/>
      <c r="M839" s="128"/>
      <c r="N839" s="128"/>
      <c r="O839" s="128"/>
      <c r="P839" s="218">
        <f t="shared" si="24"/>
        <v>0</v>
      </c>
      <c r="Q839" s="217"/>
      <c r="R839" s="217">
        <f t="shared" si="25"/>
        <v>0</v>
      </c>
      <c r="S839" s="217"/>
      <c r="T839" s="219"/>
    </row>
    <row r="840" spans="1:20">
      <c r="A840" s="125"/>
      <c r="B840" s="125"/>
      <c r="C840" s="125"/>
      <c r="D840" s="125"/>
      <c r="E840" s="125"/>
      <c r="F840" s="128"/>
      <c r="G840" s="217"/>
      <c r="H840" s="126"/>
      <c r="I840" s="128"/>
      <c r="J840" s="128"/>
      <c r="K840" s="128"/>
      <c r="L840" s="128"/>
      <c r="M840" s="128"/>
      <c r="N840" s="128"/>
      <c r="O840" s="128"/>
      <c r="P840" s="218">
        <f t="shared" si="24"/>
        <v>0</v>
      </c>
      <c r="Q840" s="217"/>
      <c r="R840" s="217">
        <f t="shared" si="25"/>
        <v>0</v>
      </c>
      <c r="S840" s="217"/>
      <c r="T840" s="219"/>
    </row>
    <row r="841" spans="1:20">
      <c r="A841" s="125"/>
      <c r="B841" s="125"/>
      <c r="C841" s="125"/>
      <c r="D841" s="125"/>
      <c r="E841" s="125"/>
      <c r="F841" s="128"/>
      <c r="G841" s="217"/>
      <c r="H841" s="126"/>
      <c r="I841" s="128"/>
      <c r="J841" s="128"/>
      <c r="K841" s="128"/>
      <c r="L841" s="128"/>
      <c r="M841" s="128"/>
      <c r="N841" s="128"/>
      <c r="O841" s="128"/>
      <c r="P841" s="218">
        <f t="shared" si="24"/>
        <v>0</v>
      </c>
      <c r="Q841" s="217"/>
      <c r="R841" s="217">
        <f t="shared" si="25"/>
        <v>0</v>
      </c>
      <c r="S841" s="217"/>
      <c r="T841" s="219"/>
    </row>
    <row r="842" spans="1:20">
      <c r="A842" s="125"/>
      <c r="B842" s="125"/>
      <c r="C842" s="125"/>
      <c r="D842" s="125"/>
      <c r="E842" s="125"/>
      <c r="F842" s="128"/>
      <c r="G842" s="217"/>
      <c r="H842" s="126"/>
      <c r="I842" s="128"/>
      <c r="J842" s="128"/>
      <c r="K842" s="128"/>
      <c r="L842" s="128"/>
      <c r="M842" s="128"/>
      <c r="N842" s="128"/>
      <c r="O842" s="128"/>
      <c r="P842" s="218">
        <f t="shared" si="24"/>
        <v>0</v>
      </c>
      <c r="Q842" s="217"/>
      <c r="R842" s="217">
        <f t="shared" si="25"/>
        <v>0</v>
      </c>
      <c r="S842" s="217"/>
      <c r="T842" s="219"/>
    </row>
    <row r="843" spans="1:20">
      <c r="A843" s="125"/>
      <c r="B843" s="125"/>
      <c r="C843" s="125"/>
      <c r="D843" s="125"/>
      <c r="E843" s="125"/>
      <c r="F843" s="128"/>
      <c r="G843" s="217"/>
      <c r="H843" s="126"/>
      <c r="I843" s="128"/>
      <c r="J843" s="128"/>
      <c r="K843" s="128"/>
      <c r="L843" s="128"/>
      <c r="M843" s="128"/>
      <c r="N843" s="128"/>
      <c r="O843" s="128"/>
      <c r="P843" s="218">
        <f t="shared" si="24"/>
        <v>0</v>
      </c>
      <c r="Q843" s="217"/>
      <c r="R843" s="217">
        <f t="shared" si="25"/>
        <v>0</v>
      </c>
      <c r="S843" s="217"/>
      <c r="T843" s="219"/>
    </row>
    <row r="844" spans="1:20">
      <c r="A844" s="125"/>
      <c r="B844" s="125"/>
      <c r="C844" s="125"/>
      <c r="D844" s="125"/>
      <c r="E844" s="125"/>
      <c r="F844" s="128"/>
      <c r="G844" s="217"/>
      <c r="H844" s="126"/>
      <c r="I844" s="128"/>
      <c r="J844" s="128"/>
      <c r="K844" s="128"/>
      <c r="L844" s="128"/>
      <c r="M844" s="128"/>
      <c r="N844" s="128"/>
      <c r="O844" s="128"/>
      <c r="P844" s="218">
        <f t="shared" si="24"/>
        <v>0</v>
      </c>
      <c r="Q844" s="217"/>
      <c r="R844" s="217">
        <f t="shared" si="25"/>
        <v>0</v>
      </c>
      <c r="S844" s="217"/>
      <c r="T844" s="219"/>
    </row>
    <row r="845" spans="1:20">
      <c r="A845" s="125"/>
      <c r="B845" s="125"/>
      <c r="C845" s="125"/>
      <c r="D845" s="125"/>
      <c r="E845" s="125"/>
      <c r="F845" s="128"/>
      <c r="G845" s="217"/>
      <c r="H845" s="126"/>
      <c r="I845" s="128"/>
      <c r="J845" s="128"/>
      <c r="K845" s="128"/>
      <c r="L845" s="128"/>
      <c r="M845" s="128"/>
      <c r="N845" s="128"/>
      <c r="O845" s="128"/>
      <c r="P845" s="218">
        <f t="shared" si="24"/>
        <v>0</v>
      </c>
      <c r="Q845" s="217"/>
      <c r="R845" s="217">
        <f t="shared" si="25"/>
        <v>0</v>
      </c>
      <c r="S845" s="217"/>
      <c r="T845" s="219"/>
    </row>
    <row r="846" spans="1:20">
      <c r="A846" s="125"/>
      <c r="B846" s="125"/>
      <c r="C846" s="125"/>
      <c r="D846" s="125"/>
      <c r="E846" s="125"/>
      <c r="F846" s="128"/>
      <c r="G846" s="217"/>
      <c r="H846" s="126"/>
      <c r="I846" s="128"/>
      <c r="J846" s="128"/>
      <c r="K846" s="128"/>
      <c r="L846" s="128"/>
      <c r="M846" s="128"/>
      <c r="N846" s="128"/>
      <c r="O846" s="128"/>
      <c r="P846" s="218">
        <f t="shared" ref="P846:P909" si="26">SUM($I846:$O846)</f>
        <v>0</v>
      </c>
      <c r="Q846" s="217"/>
      <c r="R846" s="217">
        <f t="shared" ref="R846:R909" si="27">P846-Q846</f>
        <v>0</v>
      </c>
      <c r="S846" s="217"/>
      <c r="T846" s="219"/>
    </row>
    <row r="847" spans="1:20">
      <c r="A847" s="125"/>
      <c r="B847" s="125"/>
      <c r="C847" s="125"/>
      <c r="D847" s="125"/>
      <c r="E847" s="125"/>
      <c r="F847" s="128"/>
      <c r="G847" s="217"/>
      <c r="H847" s="126"/>
      <c r="I847" s="128"/>
      <c r="J847" s="128"/>
      <c r="K847" s="128"/>
      <c r="L847" s="128"/>
      <c r="M847" s="128"/>
      <c r="N847" s="128"/>
      <c r="O847" s="128"/>
      <c r="P847" s="218">
        <f t="shared" si="26"/>
        <v>0</v>
      </c>
      <c r="Q847" s="217"/>
      <c r="R847" s="217">
        <f t="shared" si="27"/>
        <v>0</v>
      </c>
      <c r="S847" s="217"/>
      <c r="T847" s="219"/>
    </row>
    <row r="848" spans="1:20">
      <c r="A848" s="125"/>
      <c r="B848" s="125"/>
      <c r="C848" s="125"/>
      <c r="D848" s="125"/>
      <c r="E848" s="125"/>
      <c r="F848" s="128"/>
      <c r="G848" s="217"/>
      <c r="H848" s="126"/>
      <c r="I848" s="128"/>
      <c r="J848" s="128"/>
      <c r="K848" s="128"/>
      <c r="L848" s="128"/>
      <c r="M848" s="128"/>
      <c r="N848" s="128"/>
      <c r="O848" s="128"/>
      <c r="P848" s="218">
        <f t="shared" si="26"/>
        <v>0</v>
      </c>
      <c r="Q848" s="217"/>
      <c r="R848" s="217">
        <f t="shared" si="27"/>
        <v>0</v>
      </c>
      <c r="S848" s="217"/>
      <c r="T848" s="219"/>
    </row>
    <row r="849" spans="1:20">
      <c r="A849" s="125"/>
      <c r="B849" s="125"/>
      <c r="C849" s="125"/>
      <c r="D849" s="125"/>
      <c r="E849" s="125"/>
      <c r="F849" s="128"/>
      <c r="G849" s="217"/>
      <c r="H849" s="126"/>
      <c r="I849" s="128"/>
      <c r="J849" s="128"/>
      <c r="K849" s="128"/>
      <c r="L849" s="128"/>
      <c r="M849" s="128"/>
      <c r="N849" s="128"/>
      <c r="O849" s="128"/>
      <c r="P849" s="218">
        <f t="shared" si="26"/>
        <v>0</v>
      </c>
      <c r="Q849" s="217"/>
      <c r="R849" s="217">
        <f t="shared" si="27"/>
        <v>0</v>
      </c>
      <c r="S849" s="217"/>
      <c r="T849" s="219"/>
    </row>
    <row r="850" spans="1:20">
      <c r="A850" s="125"/>
      <c r="B850" s="125"/>
      <c r="C850" s="125"/>
      <c r="D850" s="125"/>
      <c r="E850" s="125"/>
      <c r="F850" s="128"/>
      <c r="G850" s="217"/>
      <c r="H850" s="126"/>
      <c r="I850" s="128"/>
      <c r="J850" s="128"/>
      <c r="K850" s="128"/>
      <c r="L850" s="128"/>
      <c r="M850" s="128"/>
      <c r="N850" s="128"/>
      <c r="O850" s="128"/>
      <c r="P850" s="218">
        <f t="shared" si="26"/>
        <v>0</v>
      </c>
      <c r="Q850" s="217"/>
      <c r="R850" s="217">
        <f t="shared" si="27"/>
        <v>0</v>
      </c>
      <c r="S850" s="217"/>
      <c r="T850" s="219"/>
    </row>
    <row r="851" spans="1:20">
      <c r="A851" s="125"/>
      <c r="B851" s="125"/>
      <c r="C851" s="125"/>
      <c r="D851" s="125"/>
      <c r="E851" s="125"/>
      <c r="F851" s="128"/>
      <c r="G851" s="217"/>
      <c r="H851" s="126"/>
      <c r="I851" s="128"/>
      <c r="J851" s="128"/>
      <c r="K851" s="128"/>
      <c r="L851" s="128"/>
      <c r="M851" s="128"/>
      <c r="N851" s="128"/>
      <c r="O851" s="128"/>
      <c r="P851" s="218">
        <f t="shared" si="26"/>
        <v>0</v>
      </c>
      <c r="Q851" s="217"/>
      <c r="R851" s="217">
        <f t="shared" si="27"/>
        <v>0</v>
      </c>
      <c r="S851" s="217"/>
      <c r="T851" s="219"/>
    </row>
    <row r="852" spans="1:20">
      <c r="A852" s="125"/>
      <c r="B852" s="125"/>
      <c r="C852" s="125"/>
      <c r="D852" s="125"/>
      <c r="E852" s="125"/>
      <c r="F852" s="128"/>
      <c r="G852" s="217"/>
      <c r="H852" s="126"/>
      <c r="I852" s="128"/>
      <c r="J852" s="128"/>
      <c r="K852" s="128"/>
      <c r="L852" s="128"/>
      <c r="M852" s="128"/>
      <c r="N852" s="128"/>
      <c r="O852" s="128"/>
      <c r="P852" s="218">
        <f t="shared" si="26"/>
        <v>0</v>
      </c>
      <c r="Q852" s="217"/>
      <c r="R852" s="217">
        <f t="shared" si="27"/>
        <v>0</v>
      </c>
      <c r="S852" s="217"/>
      <c r="T852" s="219"/>
    </row>
    <row r="853" spans="1:20">
      <c r="A853" s="125"/>
      <c r="B853" s="125"/>
      <c r="C853" s="125"/>
      <c r="D853" s="125"/>
      <c r="E853" s="125"/>
      <c r="F853" s="128"/>
      <c r="G853" s="217"/>
      <c r="H853" s="126"/>
      <c r="I853" s="128"/>
      <c r="J853" s="128"/>
      <c r="K853" s="128"/>
      <c r="L853" s="128"/>
      <c r="M853" s="128"/>
      <c r="N853" s="128"/>
      <c r="O853" s="128"/>
      <c r="P853" s="218">
        <f t="shared" si="26"/>
        <v>0</v>
      </c>
      <c r="Q853" s="217"/>
      <c r="R853" s="217">
        <f t="shared" si="27"/>
        <v>0</v>
      </c>
      <c r="S853" s="217"/>
      <c r="T853" s="219"/>
    </row>
    <row r="854" spans="1:20">
      <c r="A854" s="125"/>
      <c r="B854" s="125"/>
      <c r="C854" s="125"/>
      <c r="D854" s="125"/>
      <c r="E854" s="125"/>
      <c r="F854" s="128"/>
      <c r="G854" s="217"/>
      <c r="H854" s="126"/>
      <c r="I854" s="128"/>
      <c r="J854" s="128"/>
      <c r="K854" s="128"/>
      <c r="L854" s="128"/>
      <c r="M854" s="128"/>
      <c r="N854" s="128"/>
      <c r="O854" s="128"/>
      <c r="P854" s="218">
        <f t="shared" si="26"/>
        <v>0</v>
      </c>
      <c r="Q854" s="217"/>
      <c r="R854" s="217">
        <f t="shared" si="27"/>
        <v>0</v>
      </c>
      <c r="S854" s="217"/>
      <c r="T854" s="219"/>
    </row>
    <row r="855" spans="1:20">
      <c r="A855" s="125"/>
      <c r="B855" s="125"/>
      <c r="C855" s="125"/>
      <c r="D855" s="125"/>
      <c r="E855" s="125"/>
      <c r="F855" s="128"/>
      <c r="G855" s="217"/>
      <c r="H855" s="126"/>
      <c r="I855" s="128"/>
      <c r="J855" s="128"/>
      <c r="K855" s="128"/>
      <c r="L855" s="128"/>
      <c r="M855" s="128"/>
      <c r="N855" s="128"/>
      <c r="O855" s="128"/>
      <c r="P855" s="218">
        <f t="shared" si="26"/>
        <v>0</v>
      </c>
      <c r="Q855" s="217"/>
      <c r="R855" s="217">
        <f t="shared" si="27"/>
        <v>0</v>
      </c>
      <c r="S855" s="217"/>
      <c r="T855" s="219"/>
    </row>
    <row r="856" spans="1:20">
      <c r="A856" s="125"/>
      <c r="B856" s="125"/>
      <c r="C856" s="125"/>
      <c r="D856" s="125"/>
      <c r="E856" s="125"/>
      <c r="F856" s="128"/>
      <c r="G856" s="217"/>
      <c r="H856" s="126"/>
      <c r="I856" s="128"/>
      <c r="J856" s="128"/>
      <c r="K856" s="128"/>
      <c r="L856" s="128"/>
      <c r="M856" s="128"/>
      <c r="N856" s="128"/>
      <c r="O856" s="128"/>
      <c r="P856" s="218">
        <f t="shared" si="26"/>
        <v>0</v>
      </c>
      <c r="Q856" s="217"/>
      <c r="R856" s="217">
        <f t="shared" si="27"/>
        <v>0</v>
      </c>
      <c r="S856" s="217"/>
      <c r="T856" s="219"/>
    </row>
    <row r="857" spans="1:20">
      <c r="A857" s="125"/>
      <c r="B857" s="125"/>
      <c r="C857" s="125"/>
      <c r="D857" s="125"/>
      <c r="E857" s="125"/>
      <c r="F857" s="128"/>
      <c r="G857" s="217"/>
      <c r="H857" s="126"/>
      <c r="I857" s="128"/>
      <c r="J857" s="128"/>
      <c r="K857" s="128"/>
      <c r="L857" s="128"/>
      <c r="M857" s="128"/>
      <c r="N857" s="128"/>
      <c r="O857" s="128"/>
      <c r="P857" s="218">
        <f t="shared" si="26"/>
        <v>0</v>
      </c>
      <c r="Q857" s="217"/>
      <c r="R857" s="217">
        <f t="shared" si="27"/>
        <v>0</v>
      </c>
      <c r="S857" s="217"/>
      <c r="T857" s="219"/>
    </row>
    <row r="858" spans="1:20">
      <c r="A858" s="125"/>
      <c r="B858" s="125"/>
      <c r="C858" s="125"/>
      <c r="D858" s="125"/>
      <c r="E858" s="125"/>
      <c r="F858" s="128"/>
      <c r="G858" s="217"/>
      <c r="H858" s="126"/>
      <c r="I858" s="128"/>
      <c r="J858" s="128"/>
      <c r="K858" s="128"/>
      <c r="L858" s="128"/>
      <c r="M858" s="128"/>
      <c r="N858" s="128"/>
      <c r="O858" s="128"/>
      <c r="P858" s="218">
        <f t="shared" si="26"/>
        <v>0</v>
      </c>
      <c r="Q858" s="217"/>
      <c r="R858" s="217">
        <f t="shared" si="27"/>
        <v>0</v>
      </c>
      <c r="S858" s="217"/>
      <c r="T858" s="219"/>
    </row>
    <row r="859" spans="1:20">
      <c r="A859" s="125"/>
      <c r="B859" s="125"/>
      <c r="C859" s="125"/>
      <c r="D859" s="125"/>
      <c r="E859" s="125"/>
      <c r="F859" s="128"/>
      <c r="G859" s="217"/>
      <c r="H859" s="126"/>
      <c r="I859" s="128"/>
      <c r="J859" s="128"/>
      <c r="K859" s="128"/>
      <c r="L859" s="128"/>
      <c r="M859" s="128"/>
      <c r="N859" s="128"/>
      <c r="O859" s="128"/>
      <c r="P859" s="218">
        <f t="shared" si="26"/>
        <v>0</v>
      </c>
      <c r="Q859" s="217"/>
      <c r="R859" s="217">
        <f t="shared" si="27"/>
        <v>0</v>
      </c>
      <c r="S859" s="217"/>
      <c r="T859" s="219"/>
    </row>
    <row r="860" spans="1:20">
      <c r="A860" s="125"/>
      <c r="B860" s="125"/>
      <c r="C860" s="125"/>
      <c r="D860" s="125"/>
      <c r="E860" s="125"/>
      <c r="F860" s="128"/>
      <c r="G860" s="217"/>
      <c r="H860" s="126"/>
      <c r="I860" s="128"/>
      <c r="J860" s="128"/>
      <c r="K860" s="128"/>
      <c r="L860" s="128"/>
      <c r="M860" s="128"/>
      <c r="N860" s="128"/>
      <c r="O860" s="128"/>
      <c r="P860" s="218">
        <f t="shared" si="26"/>
        <v>0</v>
      </c>
      <c r="Q860" s="217"/>
      <c r="R860" s="217">
        <f t="shared" si="27"/>
        <v>0</v>
      </c>
      <c r="S860" s="217"/>
      <c r="T860" s="219"/>
    </row>
    <row r="861" spans="1:20">
      <c r="A861" s="125"/>
      <c r="B861" s="125"/>
      <c r="C861" s="125"/>
      <c r="D861" s="125"/>
      <c r="E861" s="125"/>
      <c r="F861" s="128"/>
      <c r="G861" s="217"/>
      <c r="H861" s="126"/>
      <c r="I861" s="128"/>
      <c r="J861" s="128"/>
      <c r="K861" s="128"/>
      <c r="L861" s="128"/>
      <c r="M861" s="128"/>
      <c r="N861" s="128"/>
      <c r="O861" s="128"/>
      <c r="P861" s="218">
        <f t="shared" si="26"/>
        <v>0</v>
      </c>
      <c r="Q861" s="217"/>
      <c r="R861" s="217">
        <f t="shared" si="27"/>
        <v>0</v>
      </c>
      <c r="S861" s="217"/>
      <c r="T861" s="219"/>
    </row>
    <row r="862" spans="1:20">
      <c r="A862" s="125"/>
      <c r="B862" s="125"/>
      <c r="C862" s="125"/>
      <c r="D862" s="125"/>
      <c r="E862" s="125"/>
      <c r="F862" s="128"/>
      <c r="G862" s="217"/>
      <c r="H862" s="126"/>
      <c r="I862" s="128"/>
      <c r="J862" s="128"/>
      <c r="K862" s="128"/>
      <c r="L862" s="128"/>
      <c r="M862" s="128"/>
      <c r="N862" s="128"/>
      <c r="O862" s="128"/>
      <c r="P862" s="218">
        <f t="shared" si="26"/>
        <v>0</v>
      </c>
      <c r="Q862" s="217"/>
      <c r="R862" s="217">
        <f t="shared" si="27"/>
        <v>0</v>
      </c>
      <c r="S862" s="217"/>
      <c r="T862" s="219"/>
    </row>
    <row r="863" spans="1:20">
      <c r="A863" s="125"/>
      <c r="B863" s="125"/>
      <c r="C863" s="125"/>
      <c r="D863" s="125"/>
      <c r="E863" s="125"/>
      <c r="F863" s="128"/>
      <c r="G863" s="217"/>
      <c r="H863" s="126"/>
      <c r="I863" s="128"/>
      <c r="J863" s="128"/>
      <c r="K863" s="128"/>
      <c r="L863" s="128"/>
      <c r="M863" s="128"/>
      <c r="N863" s="128"/>
      <c r="O863" s="128"/>
      <c r="P863" s="218">
        <f t="shared" si="26"/>
        <v>0</v>
      </c>
      <c r="Q863" s="217"/>
      <c r="R863" s="217">
        <f t="shared" si="27"/>
        <v>0</v>
      </c>
      <c r="S863" s="217"/>
      <c r="T863" s="219"/>
    </row>
    <row r="864" spans="1:20">
      <c r="A864" s="125"/>
      <c r="B864" s="125"/>
      <c r="C864" s="125"/>
      <c r="D864" s="125"/>
      <c r="E864" s="125"/>
      <c r="F864" s="128"/>
      <c r="G864" s="217"/>
      <c r="H864" s="126"/>
      <c r="I864" s="128"/>
      <c r="J864" s="128"/>
      <c r="K864" s="128"/>
      <c r="L864" s="128"/>
      <c r="M864" s="128"/>
      <c r="N864" s="128"/>
      <c r="O864" s="128"/>
      <c r="P864" s="218">
        <f t="shared" si="26"/>
        <v>0</v>
      </c>
      <c r="Q864" s="217"/>
      <c r="R864" s="217">
        <f t="shared" si="27"/>
        <v>0</v>
      </c>
      <c r="S864" s="217"/>
      <c r="T864" s="219"/>
    </row>
    <row r="865" spans="1:20">
      <c r="A865" s="125"/>
      <c r="B865" s="125"/>
      <c r="C865" s="125"/>
      <c r="D865" s="125"/>
      <c r="E865" s="125"/>
      <c r="F865" s="128"/>
      <c r="G865" s="217"/>
      <c r="H865" s="126"/>
      <c r="I865" s="128"/>
      <c r="J865" s="128"/>
      <c r="K865" s="128"/>
      <c r="L865" s="128"/>
      <c r="M865" s="128"/>
      <c r="N865" s="128"/>
      <c r="O865" s="128"/>
      <c r="P865" s="218">
        <f t="shared" si="26"/>
        <v>0</v>
      </c>
      <c r="Q865" s="217"/>
      <c r="R865" s="217">
        <f t="shared" si="27"/>
        <v>0</v>
      </c>
      <c r="S865" s="217"/>
      <c r="T865" s="219"/>
    </row>
    <row r="866" spans="1:20">
      <c r="A866" s="125"/>
      <c r="B866" s="125"/>
      <c r="C866" s="125"/>
      <c r="D866" s="125"/>
      <c r="E866" s="125"/>
      <c r="F866" s="128"/>
      <c r="G866" s="217"/>
      <c r="H866" s="126"/>
      <c r="I866" s="128"/>
      <c r="J866" s="128"/>
      <c r="K866" s="128"/>
      <c r="L866" s="128"/>
      <c r="M866" s="128"/>
      <c r="N866" s="128"/>
      <c r="O866" s="128"/>
      <c r="P866" s="218">
        <f t="shared" si="26"/>
        <v>0</v>
      </c>
      <c r="Q866" s="217"/>
      <c r="R866" s="217">
        <f t="shared" si="27"/>
        <v>0</v>
      </c>
      <c r="S866" s="217"/>
      <c r="T866" s="219"/>
    </row>
    <row r="867" spans="1:20">
      <c r="A867" s="125"/>
      <c r="B867" s="125"/>
      <c r="C867" s="125"/>
      <c r="D867" s="125"/>
      <c r="E867" s="125"/>
      <c r="F867" s="128"/>
      <c r="G867" s="217"/>
      <c r="H867" s="126"/>
      <c r="I867" s="128"/>
      <c r="J867" s="128"/>
      <c r="K867" s="128"/>
      <c r="L867" s="128"/>
      <c r="M867" s="128"/>
      <c r="N867" s="128"/>
      <c r="O867" s="128"/>
      <c r="P867" s="218">
        <f t="shared" si="26"/>
        <v>0</v>
      </c>
      <c r="Q867" s="217"/>
      <c r="R867" s="217">
        <f t="shared" si="27"/>
        <v>0</v>
      </c>
      <c r="S867" s="217"/>
      <c r="T867" s="219"/>
    </row>
    <row r="868" spans="1:20">
      <c r="A868" s="125"/>
      <c r="B868" s="125"/>
      <c r="C868" s="125"/>
      <c r="D868" s="125"/>
      <c r="E868" s="125"/>
      <c r="F868" s="128"/>
      <c r="G868" s="217"/>
      <c r="H868" s="126"/>
      <c r="I868" s="128"/>
      <c r="J868" s="128"/>
      <c r="K868" s="128"/>
      <c r="L868" s="128"/>
      <c r="M868" s="128"/>
      <c r="N868" s="128"/>
      <c r="O868" s="128"/>
      <c r="P868" s="218">
        <f t="shared" si="26"/>
        <v>0</v>
      </c>
      <c r="Q868" s="217"/>
      <c r="R868" s="217">
        <f t="shared" si="27"/>
        <v>0</v>
      </c>
      <c r="S868" s="217"/>
      <c r="T868" s="219"/>
    </row>
    <row r="869" spans="1:20">
      <c r="A869" s="125"/>
      <c r="B869" s="125"/>
      <c r="C869" s="125"/>
      <c r="D869" s="125"/>
      <c r="E869" s="125"/>
      <c r="F869" s="128"/>
      <c r="G869" s="217"/>
      <c r="H869" s="126"/>
      <c r="I869" s="128"/>
      <c r="J869" s="128"/>
      <c r="K869" s="128"/>
      <c r="L869" s="128"/>
      <c r="M869" s="128"/>
      <c r="N869" s="128"/>
      <c r="O869" s="128"/>
      <c r="P869" s="218">
        <f t="shared" si="26"/>
        <v>0</v>
      </c>
      <c r="Q869" s="217"/>
      <c r="R869" s="217">
        <f t="shared" si="27"/>
        <v>0</v>
      </c>
      <c r="S869" s="217"/>
      <c r="T869" s="219"/>
    </row>
    <row r="870" spans="1:20">
      <c r="A870" s="125"/>
      <c r="B870" s="125"/>
      <c r="C870" s="125"/>
      <c r="D870" s="125"/>
      <c r="E870" s="125"/>
      <c r="F870" s="128"/>
      <c r="G870" s="217"/>
      <c r="H870" s="126"/>
      <c r="I870" s="128"/>
      <c r="J870" s="128"/>
      <c r="K870" s="128"/>
      <c r="L870" s="128"/>
      <c r="M870" s="128"/>
      <c r="N870" s="128"/>
      <c r="O870" s="128"/>
      <c r="P870" s="218">
        <f t="shared" si="26"/>
        <v>0</v>
      </c>
      <c r="Q870" s="217"/>
      <c r="R870" s="217">
        <f t="shared" si="27"/>
        <v>0</v>
      </c>
      <c r="S870" s="217"/>
      <c r="T870" s="219"/>
    </row>
    <row r="871" spans="1:20">
      <c r="A871" s="125"/>
      <c r="B871" s="125"/>
      <c r="C871" s="125"/>
      <c r="D871" s="125"/>
      <c r="E871" s="125"/>
      <c r="F871" s="128"/>
      <c r="G871" s="217"/>
      <c r="H871" s="126"/>
      <c r="I871" s="128"/>
      <c r="J871" s="128"/>
      <c r="K871" s="128"/>
      <c r="L871" s="128"/>
      <c r="M871" s="128"/>
      <c r="N871" s="128"/>
      <c r="O871" s="128"/>
      <c r="P871" s="218">
        <f t="shared" si="26"/>
        <v>0</v>
      </c>
      <c r="Q871" s="217"/>
      <c r="R871" s="217">
        <f t="shared" si="27"/>
        <v>0</v>
      </c>
      <c r="S871" s="217"/>
      <c r="T871" s="219"/>
    </row>
    <row r="872" spans="1:20">
      <c r="A872" s="125"/>
      <c r="B872" s="125"/>
      <c r="C872" s="125"/>
      <c r="D872" s="125"/>
      <c r="E872" s="125"/>
      <c r="F872" s="128"/>
      <c r="G872" s="217"/>
      <c r="H872" s="126"/>
      <c r="I872" s="128"/>
      <c r="J872" s="128"/>
      <c r="K872" s="128"/>
      <c r="L872" s="128"/>
      <c r="M872" s="128"/>
      <c r="N872" s="128"/>
      <c r="O872" s="128"/>
      <c r="P872" s="218">
        <f t="shared" si="26"/>
        <v>0</v>
      </c>
      <c r="Q872" s="217"/>
      <c r="R872" s="217">
        <f t="shared" si="27"/>
        <v>0</v>
      </c>
      <c r="S872" s="217"/>
      <c r="T872" s="219"/>
    </row>
    <row r="873" spans="1:20">
      <c r="A873" s="125"/>
      <c r="B873" s="125"/>
      <c r="C873" s="125"/>
      <c r="D873" s="125"/>
      <c r="E873" s="125"/>
      <c r="F873" s="128"/>
      <c r="G873" s="217"/>
      <c r="H873" s="126"/>
      <c r="I873" s="128"/>
      <c r="J873" s="128"/>
      <c r="K873" s="128"/>
      <c r="L873" s="128"/>
      <c r="M873" s="128"/>
      <c r="N873" s="128"/>
      <c r="O873" s="128"/>
      <c r="P873" s="218">
        <f t="shared" si="26"/>
        <v>0</v>
      </c>
      <c r="Q873" s="217"/>
      <c r="R873" s="217">
        <f t="shared" si="27"/>
        <v>0</v>
      </c>
      <c r="S873" s="217"/>
      <c r="T873" s="219"/>
    </row>
    <row r="874" spans="1:20">
      <c r="A874" s="125"/>
      <c r="B874" s="125"/>
      <c r="C874" s="125"/>
      <c r="D874" s="125"/>
      <c r="E874" s="125"/>
      <c r="F874" s="128"/>
      <c r="G874" s="217"/>
      <c r="H874" s="126"/>
      <c r="I874" s="128"/>
      <c r="J874" s="128"/>
      <c r="K874" s="128"/>
      <c r="L874" s="128"/>
      <c r="M874" s="128"/>
      <c r="N874" s="128"/>
      <c r="O874" s="128"/>
      <c r="P874" s="218">
        <f t="shared" si="26"/>
        <v>0</v>
      </c>
      <c r="Q874" s="217"/>
      <c r="R874" s="217">
        <f t="shared" si="27"/>
        <v>0</v>
      </c>
      <c r="S874" s="217"/>
      <c r="T874" s="219"/>
    </row>
    <row r="875" spans="1:20">
      <c r="A875" s="125"/>
      <c r="B875" s="125"/>
      <c r="C875" s="125"/>
      <c r="D875" s="125"/>
      <c r="E875" s="125"/>
      <c r="F875" s="128"/>
      <c r="G875" s="217"/>
      <c r="H875" s="126"/>
      <c r="I875" s="128"/>
      <c r="J875" s="128"/>
      <c r="K875" s="128"/>
      <c r="L875" s="128"/>
      <c r="M875" s="128"/>
      <c r="N875" s="128"/>
      <c r="O875" s="128"/>
      <c r="P875" s="218">
        <f t="shared" si="26"/>
        <v>0</v>
      </c>
      <c r="Q875" s="217"/>
      <c r="R875" s="217">
        <f t="shared" si="27"/>
        <v>0</v>
      </c>
      <c r="S875" s="217"/>
      <c r="T875" s="219"/>
    </row>
    <row r="876" spans="1:20">
      <c r="A876" s="125"/>
      <c r="B876" s="125"/>
      <c r="C876" s="125"/>
      <c r="D876" s="125"/>
      <c r="E876" s="125"/>
      <c r="F876" s="128"/>
      <c r="G876" s="217"/>
      <c r="H876" s="126"/>
      <c r="I876" s="128"/>
      <c r="J876" s="128"/>
      <c r="K876" s="128"/>
      <c r="L876" s="128"/>
      <c r="M876" s="128"/>
      <c r="N876" s="128"/>
      <c r="O876" s="128"/>
      <c r="P876" s="218">
        <f t="shared" si="26"/>
        <v>0</v>
      </c>
      <c r="Q876" s="217"/>
      <c r="R876" s="217">
        <f t="shared" si="27"/>
        <v>0</v>
      </c>
      <c r="S876" s="217"/>
      <c r="T876" s="219"/>
    </row>
    <row r="877" spans="1:20">
      <c r="A877" s="125"/>
      <c r="B877" s="125"/>
      <c r="C877" s="125"/>
      <c r="D877" s="125"/>
      <c r="E877" s="125"/>
      <c r="F877" s="128"/>
      <c r="G877" s="217"/>
      <c r="H877" s="126"/>
      <c r="I877" s="128"/>
      <c r="J877" s="128"/>
      <c r="K877" s="128"/>
      <c r="L877" s="128"/>
      <c r="M877" s="128"/>
      <c r="N877" s="128"/>
      <c r="O877" s="128"/>
      <c r="P877" s="218">
        <f t="shared" si="26"/>
        <v>0</v>
      </c>
      <c r="Q877" s="217"/>
      <c r="R877" s="217">
        <f t="shared" si="27"/>
        <v>0</v>
      </c>
      <c r="S877" s="217"/>
      <c r="T877" s="219"/>
    </row>
    <row r="878" spans="1:20">
      <c r="A878" s="125"/>
      <c r="B878" s="125"/>
      <c r="C878" s="125"/>
      <c r="D878" s="125"/>
      <c r="E878" s="125"/>
      <c r="F878" s="128"/>
      <c r="G878" s="217"/>
      <c r="H878" s="126"/>
      <c r="I878" s="128"/>
      <c r="J878" s="128"/>
      <c r="K878" s="128"/>
      <c r="L878" s="128"/>
      <c r="M878" s="128"/>
      <c r="N878" s="128"/>
      <c r="O878" s="128"/>
      <c r="P878" s="218">
        <f t="shared" si="26"/>
        <v>0</v>
      </c>
      <c r="Q878" s="217"/>
      <c r="R878" s="217">
        <f t="shared" si="27"/>
        <v>0</v>
      </c>
      <c r="S878" s="217"/>
      <c r="T878" s="219"/>
    </row>
    <row r="879" spans="1:20">
      <c r="A879" s="125"/>
      <c r="B879" s="125"/>
      <c r="C879" s="125"/>
      <c r="D879" s="125"/>
      <c r="E879" s="125"/>
      <c r="F879" s="128"/>
      <c r="G879" s="217"/>
      <c r="H879" s="126"/>
      <c r="I879" s="128"/>
      <c r="J879" s="128"/>
      <c r="K879" s="128"/>
      <c r="L879" s="128"/>
      <c r="M879" s="128"/>
      <c r="N879" s="128"/>
      <c r="O879" s="128"/>
      <c r="P879" s="218">
        <f t="shared" si="26"/>
        <v>0</v>
      </c>
      <c r="Q879" s="217"/>
      <c r="R879" s="217">
        <f t="shared" si="27"/>
        <v>0</v>
      </c>
      <c r="S879" s="217"/>
      <c r="T879" s="219"/>
    </row>
    <row r="880" spans="1:20">
      <c r="A880" s="125"/>
      <c r="B880" s="125"/>
      <c r="C880" s="125"/>
      <c r="D880" s="125"/>
      <c r="E880" s="125"/>
      <c r="F880" s="128"/>
      <c r="G880" s="217"/>
      <c r="H880" s="126"/>
      <c r="I880" s="128"/>
      <c r="J880" s="128"/>
      <c r="K880" s="128"/>
      <c r="L880" s="128"/>
      <c r="M880" s="128"/>
      <c r="N880" s="128"/>
      <c r="O880" s="128"/>
      <c r="P880" s="218">
        <f t="shared" si="26"/>
        <v>0</v>
      </c>
      <c r="Q880" s="217"/>
      <c r="R880" s="217">
        <f t="shared" si="27"/>
        <v>0</v>
      </c>
      <c r="S880" s="217"/>
      <c r="T880" s="219"/>
    </row>
    <row r="881" spans="1:20">
      <c r="A881" s="125"/>
      <c r="B881" s="125"/>
      <c r="C881" s="125"/>
      <c r="D881" s="125"/>
      <c r="E881" s="125"/>
      <c r="F881" s="128"/>
      <c r="G881" s="217"/>
      <c r="H881" s="126"/>
      <c r="I881" s="128"/>
      <c r="J881" s="128"/>
      <c r="K881" s="128"/>
      <c r="L881" s="128"/>
      <c r="M881" s="128"/>
      <c r="N881" s="128"/>
      <c r="O881" s="128"/>
      <c r="P881" s="218">
        <f t="shared" si="26"/>
        <v>0</v>
      </c>
      <c r="Q881" s="217"/>
      <c r="R881" s="217">
        <f t="shared" si="27"/>
        <v>0</v>
      </c>
      <c r="S881" s="217"/>
      <c r="T881" s="219"/>
    </row>
    <row r="882" spans="1:20">
      <c r="A882" s="125"/>
      <c r="B882" s="125"/>
      <c r="C882" s="125"/>
      <c r="D882" s="125"/>
      <c r="E882" s="125"/>
      <c r="F882" s="128"/>
      <c r="G882" s="217"/>
      <c r="H882" s="126"/>
      <c r="I882" s="128"/>
      <c r="J882" s="128"/>
      <c r="K882" s="128"/>
      <c r="L882" s="128"/>
      <c r="M882" s="128"/>
      <c r="N882" s="128"/>
      <c r="O882" s="128"/>
      <c r="P882" s="218">
        <f t="shared" si="26"/>
        <v>0</v>
      </c>
      <c r="Q882" s="217"/>
      <c r="R882" s="217">
        <f t="shared" si="27"/>
        <v>0</v>
      </c>
      <c r="S882" s="217"/>
      <c r="T882" s="219"/>
    </row>
    <row r="883" spans="1:20">
      <c r="A883" s="125"/>
      <c r="B883" s="125"/>
      <c r="C883" s="125"/>
      <c r="D883" s="125"/>
      <c r="E883" s="125"/>
      <c r="F883" s="128"/>
      <c r="G883" s="217"/>
      <c r="H883" s="126"/>
      <c r="I883" s="128"/>
      <c r="J883" s="128"/>
      <c r="K883" s="128"/>
      <c r="L883" s="128"/>
      <c r="M883" s="128"/>
      <c r="N883" s="128"/>
      <c r="O883" s="128"/>
      <c r="P883" s="218">
        <f t="shared" si="26"/>
        <v>0</v>
      </c>
      <c r="Q883" s="217"/>
      <c r="R883" s="217">
        <f t="shared" si="27"/>
        <v>0</v>
      </c>
      <c r="S883" s="217"/>
      <c r="T883" s="219"/>
    </row>
    <row r="884" spans="1:20">
      <c r="A884" s="125"/>
      <c r="B884" s="125"/>
      <c r="C884" s="125"/>
      <c r="D884" s="125"/>
      <c r="E884" s="125"/>
      <c r="F884" s="128"/>
      <c r="G884" s="217"/>
      <c r="H884" s="126"/>
      <c r="I884" s="128"/>
      <c r="J884" s="128"/>
      <c r="K884" s="128"/>
      <c r="L884" s="128"/>
      <c r="M884" s="128"/>
      <c r="N884" s="128"/>
      <c r="O884" s="128"/>
      <c r="P884" s="218">
        <f t="shared" si="26"/>
        <v>0</v>
      </c>
      <c r="Q884" s="217"/>
      <c r="R884" s="217">
        <f t="shared" si="27"/>
        <v>0</v>
      </c>
      <c r="S884" s="217"/>
      <c r="T884" s="219"/>
    </row>
    <row r="885" spans="1:20">
      <c r="A885" s="125"/>
      <c r="B885" s="125"/>
      <c r="C885" s="125"/>
      <c r="D885" s="125"/>
      <c r="E885" s="125"/>
      <c r="F885" s="128"/>
      <c r="G885" s="217"/>
      <c r="H885" s="126"/>
      <c r="I885" s="128"/>
      <c r="J885" s="128"/>
      <c r="K885" s="128"/>
      <c r="L885" s="128"/>
      <c r="M885" s="128"/>
      <c r="N885" s="128"/>
      <c r="O885" s="128"/>
      <c r="P885" s="218">
        <f t="shared" si="26"/>
        <v>0</v>
      </c>
      <c r="Q885" s="217"/>
      <c r="R885" s="217">
        <f t="shared" si="27"/>
        <v>0</v>
      </c>
      <c r="S885" s="217"/>
      <c r="T885" s="219"/>
    </row>
    <row r="886" spans="1:20">
      <c r="A886" s="125"/>
      <c r="B886" s="125"/>
      <c r="C886" s="125"/>
      <c r="D886" s="125"/>
      <c r="E886" s="125"/>
      <c r="F886" s="128"/>
      <c r="G886" s="217"/>
      <c r="H886" s="126"/>
      <c r="I886" s="128"/>
      <c r="J886" s="128"/>
      <c r="K886" s="128"/>
      <c r="L886" s="128"/>
      <c r="M886" s="128"/>
      <c r="N886" s="128"/>
      <c r="O886" s="128"/>
      <c r="P886" s="218">
        <f t="shared" si="26"/>
        <v>0</v>
      </c>
      <c r="Q886" s="217"/>
      <c r="R886" s="217">
        <f t="shared" si="27"/>
        <v>0</v>
      </c>
      <c r="S886" s="217"/>
      <c r="T886" s="219"/>
    </row>
    <row r="887" spans="1:20">
      <c r="A887" s="125"/>
      <c r="B887" s="125"/>
      <c r="C887" s="125"/>
      <c r="D887" s="125"/>
      <c r="E887" s="125"/>
      <c r="F887" s="128"/>
      <c r="G887" s="217"/>
      <c r="H887" s="126"/>
      <c r="I887" s="128"/>
      <c r="J887" s="128"/>
      <c r="K887" s="128"/>
      <c r="L887" s="128"/>
      <c r="M887" s="128"/>
      <c r="N887" s="128"/>
      <c r="O887" s="128"/>
      <c r="P887" s="218">
        <f t="shared" si="26"/>
        <v>0</v>
      </c>
      <c r="Q887" s="217"/>
      <c r="R887" s="217">
        <f t="shared" si="27"/>
        <v>0</v>
      </c>
      <c r="S887" s="217"/>
      <c r="T887" s="219"/>
    </row>
    <row r="888" spans="1:20">
      <c r="A888" s="125"/>
      <c r="B888" s="125"/>
      <c r="C888" s="125"/>
      <c r="D888" s="125"/>
      <c r="E888" s="125"/>
      <c r="F888" s="128"/>
      <c r="G888" s="217"/>
      <c r="H888" s="126"/>
      <c r="I888" s="128"/>
      <c r="J888" s="128"/>
      <c r="K888" s="128"/>
      <c r="L888" s="128"/>
      <c r="M888" s="128"/>
      <c r="N888" s="128"/>
      <c r="O888" s="128"/>
      <c r="P888" s="218">
        <f t="shared" si="26"/>
        <v>0</v>
      </c>
      <c r="Q888" s="217"/>
      <c r="R888" s="217">
        <f t="shared" si="27"/>
        <v>0</v>
      </c>
      <c r="S888" s="217"/>
      <c r="T888" s="219"/>
    </row>
    <row r="889" spans="1:20">
      <c r="A889" s="125"/>
      <c r="B889" s="125"/>
      <c r="C889" s="125"/>
      <c r="D889" s="125"/>
      <c r="E889" s="125"/>
      <c r="F889" s="128"/>
      <c r="G889" s="217"/>
      <c r="H889" s="126"/>
      <c r="I889" s="128"/>
      <c r="J889" s="128"/>
      <c r="K889" s="128"/>
      <c r="L889" s="128"/>
      <c r="M889" s="128"/>
      <c r="N889" s="128"/>
      <c r="O889" s="128"/>
      <c r="P889" s="218">
        <f t="shared" si="26"/>
        <v>0</v>
      </c>
      <c r="Q889" s="217"/>
      <c r="R889" s="217">
        <f t="shared" si="27"/>
        <v>0</v>
      </c>
      <c r="S889" s="217"/>
      <c r="T889" s="219"/>
    </row>
    <row r="890" spans="1:20">
      <c r="A890" s="125"/>
      <c r="B890" s="125"/>
      <c r="C890" s="125"/>
      <c r="D890" s="125"/>
      <c r="E890" s="125"/>
      <c r="F890" s="128"/>
      <c r="G890" s="217"/>
      <c r="H890" s="126"/>
      <c r="I890" s="128"/>
      <c r="J890" s="128"/>
      <c r="K890" s="128"/>
      <c r="L890" s="128"/>
      <c r="M890" s="128"/>
      <c r="N890" s="128"/>
      <c r="O890" s="128"/>
      <c r="P890" s="218">
        <f t="shared" si="26"/>
        <v>0</v>
      </c>
      <c r="Q890" s="217"/>
      <c r="R890" s="217">
        <f t="shared" si="27"/>
        <v>0</v>
      </c>
      <c r="S890" s="217"/>
      <c r="T890" s="219"/>
    </row>
    <row r="891" spans="1:20">
      <c r="A891" s="125"/>
      <c r="B891" s="125"/>
      <c r="C891" s="125"/>
      <c r="D891" s="125"/>
      <c r="E891" s="125"/>
      <c r="F891" s="128"/>
      <c r="G891" s="217"/>
      <c r="H891" s="126"/>
      <c r="I891" s="128"/>
      <c r="J891" s="128"/>
      <c r="K891" s="128"/>
      <c r="L891" s="128"/>
      <c r="M891" s="128"/>
      <c r="N891" s="128"/>
      <c r="O891" s="128"/>
      <c r="P891" s="218">
        <f t="shared" si="26"/>
        <v>0</v>
      </c>
      <c r="Q891" s="217"/>
      <c r="R891" s="217">
        <f t="shared" si="27"/>
        <v>0</v>
      </c>
      <c r="S891" s="217"/>
      <c r="T891" s="219"/>
    </row>
    <row r="892" spans="1:20">
      <c r="A892" s="125"/>
      <c r="B892" s="125"/>
      <c r="C892" s="125"/>
      <c r="D892" s="125"/>
      <c r="E892" s="125"/>
      <c r="F892" s="128"/>
      <c r="G892" s="217"/>
      <c r="H892" s="126"/>
      <c r="I892" s="128"/>
      <c r="J892" s="128"/>
      <c r="K892" s="128"/>
      <c r="L892" s="128"/>
      <c r="M892" s="128"/>
      <c r="N892" s="128"/>
      <c r="O892" s="128"/>
      <c r="P892" s="218">
        <f t="shared" si="26"/>
        <v>0</v>
      </c>
      <c r="Q892" s="217"/>
      <c r="R892" s="217">
        <f t="shared" si="27"/>
        <v>0</v>
      </c>
      <c r="S892" s="217"/>
      <c r="T892" s="219"/>
    </row>
    <row r="893" spans="1:20">
      <c r="A893" s="125"/>
      <c r="B893" s="125"/>
      <c r="C893" s="125"/>
      <c r="D893" s="125"/>
      <c r="E893" s="125"/>
      <c r="F893" s="128"/>
      <c r="G893" s="217"/>
      <c r="H893" s="126"/>
      <c r="I893" s="128"/>
      <c r="J893" s="128"/>
      <c r="K893" s="128"/>
      <c r="L893" s="128"/>
      <c r="M893" s="128"/>
      <c r="N893" s="128"/>
      <c r="O893" s="128"/>
      <c r="P893" s="218">
        <f t="shared" si="26"/>
        <v>0</v>
      </c>
      <c r="Q893" s="217"/>
      <c r="R893" s="217">
        <f t="shared" si="27"/>
        <v>0</v>
      </c>
      <c r="S893" s="217"/>
      <c r="T893" s="219"/>
    </row>
    <row r="894" spans="1:20">
      <c r="A894" s="125"/>
      <c r="B894" s="125"/>
      <c r="C894" s="125"/>
      <c r="D894" s="125"/>
      <c r="E894" s="125"/>
      <c r="F894" s="128"/>
      <c r="G894" s="217"/>
      <c r="H894" s="126"/>
      <c r="I894" s="128"/>
      <c r="J894" s="128"/>
      <c r="K894" s="128"/>
      <c r="L894" s="128"/>
      <c r="M894" s="128"/>
      <c r="N894" s="128"/>
      <c r="O894" s="128"/>
      <c r="P894" s="218">
        <f t="shared" si="26"/>
        <v>0</v>
      </c>
      <c r="Q894" s="217"/>
      <c r="R894" s="217">
        <f t="shared" si="27"/>
        <v>0</v>
      </c>
      <c r="S894" s="217"/>
      <c r="T894" s="219"/>
    </row>
    <row r="895" spans="1:20">
      <c r="A895" s="125"/>
      <c r="B895" s="125"/>
      <c r="C895" s="125"/>
      <c r="D895" s="125"/>
      <c r="E895" s="125"/>
      <c r="F895" s="128"/>
      <c r="G895" s="217"/>
      <c r="H895" s="126"/>
      <c r="I895" s="128"/>
      <c r="J895" s="128"/>
      <c r="K895" s="128"/>
      <c r="L895" s="128"/>
      <c r="M895" s="128"/>
      <c r="N895" s="128"/>
      <c r="O895" s="128"/>
      <c r="P895" s="218">
        <f t="shared" si="26"/>
        <v>0</v>
      </c>
      <c r="Q895" s="217"/>
      <c r="R895" s="217">
        <f t="shared" si="27"/>
        <v>0</v>
      </c>
      <c r="S895" s="217"/>
      <c r="T895" s="219"/>
    </row>
    <row r="896" spans="1:20">
      <c r="A896" s="125"/>
      <c r="B896" s="125"/>
      <c r="C896" s="125"/>
      <c r="D896" s="125"/>
      <c r="E896" s="125"/>
      <c r="F896" s="128"/>
      <c r="G896" s="217"/>
      <c r="H896" s="126"/>
      <c r="I896" s="128"/>
      <c r="J896" s="128"/>
      <c r="K896" s="128"/>
      <c r="L896" s="128"/>
      <c r="M896" s="128"/>
      <c r="N896" s="128"/>
      <c r="O896" s="128"/>
      <c r="P896" s="218">
        <f t="shared" si="26"/>
        <v>0</v>
      </c>
      <c r="Q896" s="217"/>
      <c r="R896" s="217">
        <f t="shared" si="27"/>
        <v>0</v>
      </c>
      <c r="S896" s="217"/>
      <c r="T896" s="219"/>
    </row>
    <row r="897" spans="1:20">
      <c r="A897" s="125"/>
      <c r="B897" s="125"/>
      <c r="C897" s="125"/>
      <c r="D897" s="125"/>
      <c r="E897" s="125"/>
      <c r="F897" s="128"/>
      <c r="G897" s="217"/>
      <c r="H897" s="126"/>
      <c r="I897" s="128"/>
      <c r="J897" s="128"/>
      <c r="K897" s="128"/>
      <c r="L897" s="128"/>
      <c r="M897" s="128"/>
      <c r="N897" s="128"/>
      <c r="O897" s="128"/>
      <c r="P897" s="218">
        <f t="shared" si="26"/>
        <v>0</v>
      </c>
      <c r="Q897" s="217"/>
      <c r="R897" s="217">
        <f t="shared" si="27"/>
        <v>0</v>
      </c>
      <c r="S897" s="217"/>
      <c r="T897" s="219"/>
    </row>
    <row r="898" spans="1:20">
      <c r="A898" s="125"/>
      <c r="B898" s="125"/>
      <c r="C898" s="125"/>
      <c r="D898" s="125"/>
      <c r="E898" s="125"/>
      <c r="F898" s="128"/>
      <c r="G898" s="217"/>
      <c r="H898" s="126"/>
      <c r="I898" s="128"/>
      <c r="J898" s="128"/>
      <c r="K898" s="128"/>
      <c r="L898" s="128"/>
      <c r="M898" s="128"/>
      <c r="N898" s="128"/>
      <c r="O898" s="128"/>
      <c r="P898" s="218">
        <f t="shared" si="26"/>
        <v>0</v>
      </c>
      <c r="Q898" s="217"/>
      <c r="R898" s="217">
        <f t="shared" si="27"/>
        <v>0</v>
      </c>
      <c r="S898" s="217"/>
      <c r="T898" s="219"/>
    </row>
    <row r="899" spans="1:20">
      <c r="A899" s="125"/>
      <c r="B899" s="125"/>
      <c r="C899" s="125"/>
      <c r="D899" s="125"/>
      <c r="E899" s="125"/>
      <c r="F899" s="128"/>
      <c r="G899" s="217"/>
      <c r="H899" s="126"/>
      <c r="I899" s="128"/>
      <c r="J899" s="128"/>
      <c r="K899" s="128"/>
      <c r="L899" s="128"/>
      <c r="M899" s="128"/>
      <c r="N899" s="128"/>
      <c r="O899" s="128"/>
      <c r="P899" s="218">
        <f t="shared" si="26"/>
        <v>0</v>
      </c>
      <c r="Q899" s="217"/>
      <c r="R899" s="217">
        <f t="shared" si="27"/>
        <v>0</v>
      </c>
      <c r="S899" s="217"/>
      <c r="T899" s="219"/>
    </row>
    <row r="900" spans="1:20">
      <c r="A900" s="125"/>
      <c r="B900" s="125"/>
      <c r="C900" s="125"/>
      <c r="D900" s="125"/>
      <c r="E900" s="125"/>
      <c r="F900" s="128"/>
      <c r="G900" s="217"/>
      <c r="H900" s="126"/>
      <c r="I900" s="128"/>
      <c r="J900" s="128"/>
      <c r="K900" s="128"/>
      <c r="L900" s="128"/>
      <c r="M900" s="128"/>
      <c r="N900" s="128"/>
      <c r="O900" s="128"/>
      <c r="P900" s="218">
        <f t="shared" si="26"/>
        <v>0</v>
      </c>
      <c r="Q900" s="217"/>
      <c r="R900" s="217">
        <f t="shared" si="27"/>
        <v>0</v>
      </c>
      <c r="S900" s="217"/>
      <c r="T900" s="219"/>
    </row>
    <row r="901" spans="1:20">
      <c r="A901" s="125"/>
      <c r="B901" s="125"/>
      <c r="C901" s="125"/>
      <c r="D901" s="125"/>
      <c r="E901" s="125"/>
      <c r="F901" s="128"/>
      <c r="G901" s="217"/>
      <c r="H901" s="126"/>
      <c r="I901" s="128"/>
      <c r="J901" s="128"/>
      <c r="K901" s="128"/>
      <c r="L901" s="128"/>
      <c r="M901" s="128"/>
      <c r="N901" s="128"/>
      <c r="O901" s="128"/>
      <c r="P901" s="218">
        <f t="shared" si="26"/>
        <v>0</v>
      </c>
      <c r="Q901" s="217"/>
      <c r="R901" s="217">
        <f t="shared" si="27"/>
        <v>0</v>
      </c>
      <c r="S901" s="217"/>
      <c r="T901" s="219"/>
    </row>
    <row r="902" spans="1:20">
      <c r="A902" s="125"/>
      <c r="B902" s="125"/>
      <c r="C902" s="125"/>
      <c r="D902" s="125"/>
      <c r="E902" s="125"/>
      <c r="F902" s="128"/>
      <c r="G902" s="217"/>
      <c r="H902" s="126"/>
      <c r="I902" s="128"/>
      <c r="J902" s="128"/>
      <c r="K902" s="128"/>
      <c r="L902" s="128"/>
      <c r="M902" s="128"/>
      <c r="N902" s="128"/>
      <c r="O902" s="128"/>
      <c r="P902" s="218">
        <f t="shared" si="26"/>
        <v>0</v>
      </c>
      <c r="Q902" s="217"/>
      <c r="R902" s="217">
        <f t="shared" si="27"/>
        <v>0</v>
      </c>
      <c r="S902" s="217"/>
      <c r="T902" s="219"/>
    </row>
    <row r="903" spans="1:20">
      <c r="A903" s="125"/>
      <c r="B903" s="125"/>
      <c r="C903" s="125"/>
      <c r="D903" s="125"/>
      <c r="E903" s="125"/>
      <c r="F903" s="128"/>
      <c r="G903" s="217"/>
      <c r="H903" s="126"/>
      <c r="I903" s="128"/>
      <c r="J903" s="128"/>
      <c r="K903" s="128"/>
      <c r="L903" s="128"/>
      <c r="M903" s="128"/>
      <c r="N903" s="128"/>
      <c r="O903" s="128"/>
      <c r="P903" s="218">
        <f t="shared" si="26"/>
        <v>0</v>
      </c>
      <c r="Q903" s="217"/>
      <c r="R903" s="217">
        <f t="shared" si="27"/>
        <v>0</v>
      </c>
      <c r="S903" s="217"/>
      <c r="T903" s="219"/>
    </row>
    <row r="904" spans="1:20">
      <c r="A904" s="125"/>
      <c r="B904" s="125"/>
      <c r="C904" s="125"/>
      <c r="D904" s="125"/>
      <c r="E904" s="125"/>
      <c r="F904" s="128"/>
      <c r="G904" s="217"/>
      <c r="H904" s="126"/>
      <c r="I904" s="128"/>
      <c r="J904" s="128"/>
      <c r="K904" s="128"/>
      <c r="L904" s="128"/>
      <c r="M904" s="128"/>
      <c r="N904" s="128"/>
      <c r="O904" s="128"/>
      <c r="P904" s="218">
        <f t="shared" si="26"/>
        <v>0</v>
      </c>
      <c r="Q904" s="217"/>
      <c r="R904" s="217">
        <f t="shared" si="27"/>
        <v>0</v>
      </c>
      <c r="S904" s="217"/>
      <c r="T904" s="219"/>
    </row>
    <row r="905" spans="1:20">
      <c r="A905" s="125"/>
      <c r="B905" s="125"/>
      <c r="C905" s="125"/>
      <c r="D905" s="125"/>
      <c r="E905" s="125"/>
      <c r="F905" s="128"/>
      <c r="G905" s="217"/>
      <c r="H905" s="126"/>
      <c r="I905" s="128"/>
      <c r="J905" s="128"/>
      <c r="K905" s="128"/>
      <c r="L905" s="128"/>
      <c r="M905" s="128"/>
      <c r="N905" s="128"/>
      <c r="O905" s="128"/>
      <c r="P905" s="218">
        <f t="shared" si="26"/>
        <v>0</v>
      </c>
      <c r="Q905" s="217"/>
      <c r="R905" s="217">
        <f t="shared" si="27"/>
        <v>0</v>
      </c>
      <c r="S905" s="217"/>
      <c r="T905" s="219"/>
    </row>
    <row r="906" spans="1:20">
      <c r="A906" s="125"/>
      <c r="B906" s="125"/>
      <c r="C906" s="125"/>
      <c r="D906" s="125"/>
      <c r="E906" s="125"/>
      <c r="F906" s="128"/>
      <c r="G906" s="217"/>
      <c r="H906" s="126"/>
      <c r="I906" s="128"/>
      <c r="J906" s="128"/>
      <c r="K906" s="128"/>
      <c r="L906" s="128"/>
      <c r="M906" s="128"/>
      <c r="N906" s="128"/>
      <c r="O906" s="128"/>
      <c r="P906" s="218">
        <f t="shared" si="26"/>
        <v>0</v>
      </c>
      <c r="Q906" s="217"/>
      <c r="R906" s="217">
        <f t="shared" si="27"/>
        <v>0</v>
      </c>
      <c r="S906" s="217"/>
      <c r="T906" s="219"/>
    </row>
    <row r="907" spans="1:20">
      <c r="A907" s="125"/>
      <c r="B907" s="125"/>
      <c r="C907" s="125"/>
      <c r="D907" s="125"/>
      <c r="E907" s="125"/>
      <c r="F907" s="128"/>
      <c r="G907" s="217"/>
      <c r="H907" s="126"/>
      <c r="I907" s="128"/>
      <c r="J907" s="128"/>
      <c r="K907" s="128"/>
      <c r="L907" s="128"/>
      <c r="M907" s="128"/>
      <c r="N907" s="128"/>
      <c r="O907" s="128"/>
      <c r="P907" s="218">
        <f t="shared" si="26"/>
        <v>0</v>
      </c>
      <c r="Q907" s="217"/>
      <c r="R907" s="217">
        <f t="shared" si="27"/>
        <v>0</v>
      </c>
      <c r="S907" s="217"/>
      <c r="T907" s="219"/>
    </row>
    <row r="908" spans="1:20">
      <c r="A908" s="125"/>
      <c r="B908" s="125"/>
      <c r="C908" s="125"/>
      <c r="D908" s="125"/>
      <c r="E908" s="125"/>
      <c r="F908" s="128"/>
      <c r="G908" s="217"/>
      <c r="H908" s="126"/>
      <c r="I908" s="128"/>
      <c r="J908" s="128"/>
      <c r="K908" s="128"/>
      <c r="L908" s="128"/>
      <c r="M908" s="128"/>
      <c r="N908" s="128"/>
      <c r="O908" s="128"/>
      <c r="P908" s="218">
        <f t="shared" si="26"/>
        <v>0</v>
      </c>
      <c r="Q908" s="217"/>
      <c r="R908" s="217">
        <f t="shared" si="27"/>
        <v>0</v>
      </c>
      <c r="S908" s="217"/>
      <c r="T908" s="219"/>
    </row>
    <row r="909" spans="1:20">
      <c r="A909" s="125"/>
      <c r="B909" s="125"/>
      <c r="C909" s="125"/>
      <c r="D909" s="125"/>
      <c r="E909" s="125"/>
      <c r="F909" s="128"/>
      <c r="G909" s="217"/>
      <c r="H909" s="126"/>
      <c r="I909" s="128"/>
      <c r="J909" s="128"/>
      <c r="K909" s="128"/>
      <c r="L909" s="128"/>
      <c r="M909" s="128"/>
      <c r="N909" s="128"/>
      <c r="O909" s="128"/>
      <c r="P909" s="218">
        <f t="shared" si="26"/>
        <v>0</v>
      </c>
      <c r="Q909" s="217"/>
      <c r="R909" s="217">
        <f t="shared" si="27"/>
        <v>0</v>
      </c>
      <c r="S909" s="217"/>
      <c r="T909" s="219"/>
    </row>
    <row r="910" spans="1:20">
      <c r="A910" s="125"/>
      <c r="B910" s="125"/>
      <c r="C910" s="125"/>
      <c r="D910" s="125"/>
      <c r="E910" s="125"/>
      <c r="F910" s="128"/>
      <c r="G910" s="217"/>
      <c r="H910" s="126"/>
      <c r="I910" s="128"/>
      <c r="J910" s="128"/>
      <c r="K910" s="128"/>
      <c r="L910" s="128"/>
      <c r="M910" s="128"/>
      <c r="N910" s="128"/>
      <c r="O910" s="128"/>
      <c r="P910" s="218">
        <f t="shared" ref="P910:P973" si="28">SUM($I910:$O910)</f>
        <v>0</v>
      </c>
      <c r="Q910" s="217"/>
      <c r="R910" s="217">
        <f t="shared" ref="R910:R973" si="29">P910-Q910</f>
        <v>0</v>
      </c>
      <c r="S910" s="217"/>
      <c r="T910" s="219"/>
    </row>
    <row r="911" spans="1:20">
      <c r="A911" s="125"/>
      <c r="B911" s="125"/>
      <c r="C911" s="125"/>
      <c r="D911" s="125"/>
      <c r="E911" s="125"/>
      <c r="F911" s="128"/>
      <c r="G911" s="217"/>
      <c r="H911" s="126"/>
      <c r="I911" s="128"/>
      <c r="J911" s="128"/>
      <c r="K911" s="128"/>
      <c r="L911" s="128"/>
      <c r="M911" s="128"/>
      <c r="N911" s="128"/>
      <c r="O911" s="128"/>
      <c r="P911" s="218">
        <f t="shared" si="28"/>
        <v>0</v>
      </c>
      <c r="Q911" s="217"/>
      <c r="R911" s="217">
        <f t="shared" si="29"/>
        <v>0</v>
      </c>
      <c r="S911" s="217"/>
      <c r="T911" s="219"/>
    </row>
    <row r="912" spans="1:20">
      <c r="A912" s="125"/>
      <c r="B912" s="125"/>
      <c r="C912" s="125"/>
      <c r="D912" s="125"/>
      <c r="E912" s="125"/>
      <c r="F912" s="128"/>
      <c r="G912" s="217"/>
      <c r="H912" s="126"/>
      <c r="I912" s="128"/>
      <c r="J912" s="128"/>
      <c r="K912" s="128"/>
      <c r="L912" s="128"/>
      <c r="M912" s="128"/>
      <c r="N912" s="128"/>
      <c r="O912" s="128"/>
      <c r="P912" s="218">
        <f t="shared" si="28"/>
        <v>0</v>
      </c>
      <c r="Q912" s="217"/>
      <c r="R912" s="217">
        <f t="shared" si="29"/>
        <v>0</v>
      </c>
      <c r="S912" s="217"/>
      <c r="T912" s="219"/>
    </row>
    <row r="913" spans="1:20">
      <c r="A913" s="125"/>
      <c r="B913" s="125"/>
      <c r="C913" s="125"/>
      <c r="D913" s="125"/>
      <c r="E913" s="125"/>
      <c r="F913" s="128"/>
      <c r="G913" s="217"/>
      <c r="H913" s="126"/>
      <c r="I913" s="128"/>
      <c r="J913" s="128"/>
      <c r="K913" s="128"/>
      <c r="L913" s="128"/>
      <c r="M913" s="128"/>
      <c r="N913" s="128"/>
      <c r="O913" s="128"/>
      <c r="P913" s="218">
        <f t="shared" si="28"/>
        <v>0</v>
      </c>
      <c r="Q913" s="217"/>
      <c r="R913" s="217">
        <f t="shared" si="29"/>
        <v>0</v>
      </c>
      <c r="S913" s="217"/>
      <c r="T913" s="219"/>
    </row>
    <row r="914" spans="1:20">
      <c r="A914" s="125"/>
      <c r="B914" s="125"/>
      <c r="C914" s="125"/>
      <c r="D914" s="125"/>
      <c r="E914" s="125"/>
      <c r="F914" s="128"/>
      <c r="G914" s="217"/>
      <c r="H914" s="126"/>
      <c r="I914" s="128"/>
      <c r="J914" s="128"/>
      <c r="K914" s="128"/>
      <c r="L914" s="128"/>
      <c r="M914" s="128"/>
      <c r="N914" s="128"/>
      <c r="O914" s="128"/>
      <c r="P914" s="218">
        <f t="shared" si="28"/>
        <v>0</v>
      </c>
      <c r="Q914" s="217"/>
      <c r="R914" s="217">
        <f t="shared" si="29"/>
        <v>0</v>
      </c>
      <c r="S914" s="217"/>
      <c r="T914" s="219"/>
    </row>
    <row r="915" spans="1:20">
      <c r="A915" s="125"/>
      <c r="B915" s="125"/>
      <c r="C915" s="125"/>
      <c r="D915" s="125"/>
      <c r="E915" s="125"/>
      <c r="F915" s="128"/>
      <c r="G915" s="217"/>
      <c r="H915" s="126"/>
      <c r="I915" s="128"/>
      <c r="J915" s="128"/>
      <c r="K915" s="128"/>
      <c r="L915" s="128"/>
      <c r="M915" s="128"/>
      <c r="N915" s="128"/>
      <c r="O915" s="128"/>
      <c r="P915" s="218">
        <f t="shared" si="28"/>
        <v>0</v>
      </c>
      <c r="Q915" s="217"/>
      <c r="R915" s="217">
        <f t="shared" si="29"/>
        <v>0</v>
      </c>
      <c r="S915" s="217"/>
      <c r="T915" s="219"/>
    </row>
    <row r="916" spans="1:20">
      <c r="A916" s="125"/>
      <c r="B916" s="125"/>
      <c r="C916" s="125"/>
      <c r="D916" s="125"/>
      <c r="E916" s="125"/>
      <c r="F916" s="128"/>
      <c r="G916" s="217"/>
      <c r="H916" s="126"/>
      <c r="I916" s="128"/>
      <c r="J916" s="128"/>
      <c r="K916" s="128"/>
      <c r="L916" s="128"/>
      <c r="M916" s="128"/>
      <c r="N916" s="128"/>
      <c r="O916" s="128"/>
      <c r="P916" s="218">
        <f t="shared" si="28"/>
        <v>0</v>
      </c>
      <c r="Q916" s="217"/>
      <c r="R916" s="217">
        <f t="shared" si="29"/>
        <v>0</v>
      </c>
      <c r="S916" s="217"/>
      <c r="T916" s="219"/>
    </row>
    <row r="917" spans="1:20">
      <c r="A917" s="125"/>
      <c r="B917" s="125"/>
      <c r="C917" s="125"/>
      <c r="D917" s="125"/>
      <c r="E917" s="125"/>
      <c r="F917" s="128"/>
      <c r="G917" s="217"/>
      <c r="H917" s="126"/>
      <c r="I917" s="128"/>
      <c r="J917" s="128"/>
      <c r="K917" s="128"/>
      <c r="L917" s="128"/>
      <c r="M917" s="128"/>
      <c r="N917" s="128"/>
      <c r="O917" s="128"/>
      <c r="P917" s="218">
        <f t="shared" si="28"/>
        <v>0</v>
      </c>
      <c r="Q917" s="217"/>
      <c r="R917" s="217">
        <f t="shared" si="29"/>
        <v>0</v>
      </c>
      <c r="S917" s="217"/>
      <c r="T917" s="219"/>
    </row>
    <row r="918" spans="1:20">
      <c r="A918" s="125"/>
      <c r="B918" s="125"/>
      <c r="C918" s="125"/>
      <c r="D918" s="125"/>
      <c r="E918" s="125"/>
      <c r="F918" s="128"/>
      <c r="G918" s="217"/>
      <c r="H918" s="126"/>
      <c r="I918" s="128"/>
      <c r="J918" s="128"/>
      <c r="K918" s="128"/>
      <c r="L918" s="128"/>
      <c r="M918" s="128"/>
      <c r="N918" s="128"/>
      <c r="O918" s="128"/>
      <c r="P918" s="218">
        <f t="shared" si="28"/>
        <v>0</v>
      </c>
      <c r="Q918" s="217"/>
      <c r="R918" s="217">
        <f t="shared" si="29"/>
        <v>0</v>
      </c>
      <c r="S918" s="217"/>
      <c r="T918" s="219"/>
    </row>
    <row r="919" spans="1:20">
      <c r="A919" s="125"/>
      <c r="B919" s="125"/>
      <c r="C919" s="125"/>
      <c r="D919" s="125"/>
      <c r="E919" s="125"/>
      <c r="F919" s="128"/>
      <c r="G919" s="217"/>
      <c r="H919" s="126"/>
      <c r="I919" s="128"/>
      <c r="J919" s="128"/>
      <c r="K919" s="128"/>
      <c r="L919" s="128"/>
      <c r="M919" s="128"/>
      <c r="N919" s="128"/>
      <c r="O919" s="128"/>
      <c r="P919" s="218">
        <f t="shared" si="28"/>
        <v>0</v>
      </c>
      <c r="Q919" s="217"/>
      <c r="R919" s="217">
        <f t="shared" si="29"/>
        <v>0</v>
      </c>
      <c r="S919" s="217"/>
      <c r="T919" s="219"/>
    </row>
    <row r="920" spans="1:20">
      <c r="A920" s="125"/>
      <c r="B920" s="125"/>
      <c r="C920" s="125"/>
      <c r="D920" s="125"/>
      <c r="E920" s="125"/>
      <c r="F920" s="128"/>
      <c r="G920" s="217"/>
      <c r="H920" s="126"/>
      <c r="I920" s="128"/>
      <c r="J920" s="128"/>
      <c r="K920" s="128"/>
      <c r="L920" s="128"/>
      <c r="M920" s="128"/>
      <c r="N920" s="128"/>
      <c r="O920" s="128"/>
      <c r="P920" s="218">
        <f t="shared" si="28"/>
        <v>0</v>
      </c>
      <c r="Q920" s="217"/>
      <c r="R920" s="217">
        <f t="shared" si="29"/>
        <v>0</v>
      </c>
      <c r="S920" s="217"/>
      <c r="T920" s="219"/>
    </row>
    <row r="921" spans="1:20">
      <c r="A921" s="125"/>
      <c r="B921" s="125"/>
      <c r="C921" s="125"/>
      <c r="D921" s="125"/>
      <c r="E921" s="125"/>
      <c r="F921" s="128"/>
      <c r="G921" s="217"/>
      <c r="H921" s="126"/>
      <c r="I921" s="128"/>
      <c r="J921" s="128"/>
      <c r="K921" s="128"/>
      <c r="L921" s="128"/>
      <c r="M921" s="128"/>
      <c r="N921" s="128"/>
      <c r="O921" s="128"/>
      <c r="P921" s="218">
        <f t="shared" si="28"/>
        <v>0</v>
      </c>
      <c r="Q921" s="217"/>
      <c r="R921" s="217">
        <f t="shared" si="29"/>
        <v>0</v>
      </c>
      <c r="S921" s="217"/>
      <c r="T921" s="219"/>
    </row>
    <row r="922" spans="1:20">
      <c r="A922" s="125"/>
      <c r="B922" s="125"/>
      <c r="C922" s="125"/>
      <c r="D922" s="125"/>
      <c r="E922" s="125"/>
      <c r="F922" s="128"/>
      <c r="G922" s="217"/>
      <c r="H922" s="126"/>
      <c r="I922" s="128"/>
      <c r="J922" s="128"/>
      <c r="K922" s="128"/>
      <c r="L922" s="128"/>
      <c r="M922" s="128"/>
      <c r="N922" s="128"/>
      <c r="O922" s="128"/>
      <c r="P922" s="218">
        <f t="shared" si="28"/>
        <v>0</v>
      </c>
      <c r="Q922" s="217"/>
      <c r="R922" s="217">
        <f t="shared" si="29"/>
        <v>0</v>
      </c>
      <c r="S922" s="217"/>
      <c r="T922" s="219"/>
    </row>
    <row r="923" spans="1:20">
      <c r="A923" s="125"/>
      <c r="B923" s="125"/>
      <c r="C923" s="125"/>
      <c r="D923" s="125"/>
      <c r="E923" s="125"/>
      <c r="F923" s="128"/>
      <c r="G923" s="217"/>
      <c r="H923" s="126"/>
      <c r="I923" s="128"/>
      <c r="J923" s="128"/>
      <c r="K923" s="128"/>
      <c r="L923" s="128"/>
      <c r="M923" s="128"/>
      <c r="N923" s="128"/>
      <c r="O923" s="128"/>
      <c r="P923" s="218">
        <f t="shared" si="28"/>
        <v>0</v>
      </c>
      <c r="Q923" s="217"/>
      <c r="R923" s="217">
        <f t="shared" si="29"/>
        <v>0</v>
      </c>
      <c r="S923" s="217"/>
      <c r="T923" s="219"/>
    </row>
    <row r="924" spans="1:20">
      <c r="A924" s="125"/>
      <c r="B924" s="125"/>
      <c r="C924" s="125"/>
      <c r="D924" s="125"/>
      <c r="E924" s="125"/>
      <c r="F924" s="128"/>
      <c r="G924" s="217"/>
      <c r="H924" s="126"/>
      <c r="I924" s="128"/>
      <c r="J924" s="128"/>
      <c r="K924" s="128"/>
      <c r="L924" s="128"/>
      <c r="M924" s="128"/>
      <c r="N924" s="128"/>
      <c r="O924" s="128"/>
      <c r="P924" s="218">
        <f t="shared" si="28"/>
        <v>0</v>
      </c>
      <c r="Q924" s="217"/>
      <c r="R924" s="217">
        <f t="shared" si="29"/>
        <v>0</v>
      </c>
      <c r="S924" s="217"/>
      <c r="T924" s="219"/>
    </row>
    <row r="925" spans="1:20">
      <c r="A925" s="125"/>
      <c r="B925" s="125"/>
      <c r="C925" s="125"/>
      <c r="D925" s="125"/>
      <c r="E925" s="125"/>
      <c r="F925" s="128"/>
      <c r="G925" s="217"/>
      <c r="H925" s="126"/>
      <c r="I925" s="128"/>
      <c r="J925" s="128"/>
      <c r="K925" s="128"/>
      <c r="L925" s="128"/>
      <c r="M925" s="128"/>
      <c r="N925" s="128"/>
      <c r="O925" s="128"/>
      <c r="P925" s="218">
        <f t="shared" si="28"/>
        <v>0</v>
      </c>
      <c r="Q925" s="217"/>
      <c r="R925" s="217">
        <f t="shared" si="29"/>
        <v>0</v>
      </c>
      <c r="S925" s="217"/>
      <c r="T925" s="219"/>
    </row>
    <row r="926" spans="1:20">
      <c r="A926" s="125"/>
      <c r="B926" s="125"/>
      <c r="C926" s="125"/>
      <c r="D926" s="125"/>
      <c r="E926" s="125"/>
      <c r="F926" s="128"/>
      <c r="G926" s="217"/>
      <c r="H926" s="126"/>
      <c r="I926" s="128"/>
      <c r="J926" s="128"/>
      <c r="K926" s="128"/>
      <c r="L926" s="128"/>
      <c r="M926" s="128"/>
      <c r="N926" s="128"/>
      <c r="O926" s="128"/>
      <c r="P926" s="218">
        <f t="shared" si="28"/>
        <v>0</v>
      </c>
      <c r="Q926" s="217"/>
      <c r="R926" s="217">
        <f t="shared" si="29"/>
        <v>0</v>
      </c>
      <c r="S926" s="217"/>
      <c r="T926" s="219"/>
    </row>
    <row r="927" spans="1:20">
      <c r="A927" s="125"/>
      <c r="B927" s="125"/>
      <c r="C927" s="125"/>
      <c r="D927" s="125"/>
      <c r="E927" s="125"/>
      <c r="F927" s="128"/>
      <c r="G927" s="217"/>
      <c r="H927" s="126"/>
      <c r="I927" s="128"/>
      <c r="J927" s="128"/>
      <c r="K927" s="128"/>
      <c r="L927" s="128"/>
      <c r="M927" s="128"/>
      <c r="N927" s="128"/>
      <c r="O927" s="128"/>
      <c r="P927" s="218">
        <f t="shared" si="28"/>
        <v>0</v>
      </c>
      <c r="Q927" s="217"/>
      <c r="R927" s="217">
        <f t="shared" si="29"/>
        <v>0</v>
      </c>
      <c r="S927" s="217"/>
      <c r="T927" s="219"/>
    </row>
    <row r="928" spans="1:20">
      <c r="A928" s="125"/>
      <c r="B928" s="125"/>
      <c r="C928" s="125"/>
      <c r="D928" s="125"/>
      <c r="E928" s="125"/>
      <c r="F928" s="128"/>
      <c r="G928" s="217"/>
      <c r="H928" s="126"/>
      <c r="I928" s="128"/>
      <c r="J928" s="128"/>
      <c r="K928" s="128"/>
      <c r="L928" s="128"/>
      <c r="M928" s="128"/>
      <c r="N928" s="128"/>
      <c r="O928" s="128"/>
      <c r="P928" s="218">
        <f t="shared" si="28"/>
        <v>0</v>
      </c>
      <c r="Q928" s="217"/>
      <c r="R928" s="217">
        <f t="shared" si="29"/>
        <v>0</v>
      </c>
      <c r="S928" s="217"/>
      <c r="T928" s="219"/>
    </row>
    <row r="929" spans="1:20">
      <c r="A929" s="125"/>
      <c r="B929" s="125"/>
      <c r="C929" s="125"/>
      <c r="D929" s="125"/>
      <c r="E929" s="125"/>
      <c r="F929" s="128"/>
      <c r="G929" s="217"/>
      <c r="H929" s="126"/>
      <c r="I929" s="128"/>
      <c r="J929" s="128"/>
      <c r="K929" s="128"/>
      <c r="L929" s="128"/>
      <c r="M929" s="128"/>
      <c r="N929" s="128"/>
      <c r="O929" s="128"/>
      <c r="P929" s="218">
        <f t="shared" si="28"/>
        <v>0</v>
      </c>
      <c r="Q929" s="217"/>
      <c r="R929" s="217">
        <f t="shared" si="29"/>
        <v>0</v>
      </c>
      <c r="S929" s="217"/>
      <c r="T929" s="219"/>
    </row>
    <row r="930" spans="1:20">
      <c r="A930" s="125"/>
      <c r="B930" s="125"/>
      <c r="C930" s="125"/>
      <c r="D930" s="125"/>
      <c r="E930" s="125"/>
      <c r="F930" s="128"/>
      <c r="G930" s="217"/>
      <c r="H930" s="126"/>
      <c r="I930" s="128"/>
      <c r="J930" s="128"/>
      <c r="K930" s="128"/>
      <c r="L930" s="128"/>
      <c r="M930" s="128"/>
      <c r="N930" s="128"/>
      <c r="O930" s="128"/>
      <c r="P930" s="218">
        <f t="shared" si="28"/>
        <v>0</v>
      </c>
      <c r="Q930" s="217"/>
      <c r="R930" s="217">
        <f t="shared" si="29"/>
        <v>0</v>
      </c>
      <c r="S930" s="217"/>
      <c r="T930" s="219"/>
    </row>
    <row r="931" spans="1:20">
      <c r="A931" s="125"/>
      <c r="B931" s="125"/>
      <c r="C931" s="125"/>
      <c r="D931" s="125"/>
      <c r="E931" s="125"/>
      <c r="F931" s="128"/>
      <c r="G931" s="217"/>
      <c r="H931" s="126"/>
      <c r="I931" s="128"/>
      <c r="J931" s="128"/>
      <c r="K931" s="128"/>
      <c r="L931" s="128"/>
      <c r="M931" s="128"/>
      <c r="N931" s="128"/>
      <c r="O931" s="128"/>
      <c r="P931" s="218">
        <f t="shared" si="28"/>
        <v>0</v>
      </c>
      <c r="Q931" s="217"/>
      <c r="R931" s="217">
        <f t="shared" si="29"/>
        <v>0</v>
      </c>
      <c r="S931" s="217"/>
      <c r="T931" s="219"/>
    </row>
    <row r="932" spans="1:20">
      <c r="A932" s="125"/>
      <c r="B932" s="125"/>
      <c r="C932" s="125"/>
      <c r="D932" s="125"/>
      <c r="E932" s="125"/>
      <c r="F932" s="128"/>
      <c r="G932" s="217"/>
      <c r="H932" s="126"/>
      <c r="I932" s="128"/>
      <c r="J932" s="128"/>
      <c r="K932" s="128"/>
      <c r="L932" s="128"/>
      <c r="M932" s="128"/>
      <c r="N932" s="128"/>
      <c r="O932" s="128"/>
      <c r="P932" s="218">
        <f t="shared" si="28"/>
        <v>0</v>
      </c>
      <c r="Q932" s="217"/>
      <c r="R932" s="217">
        <f t="shared" si="29"/>
        <v>0</v>
      </c>
      <c r="S932" s="217"/>
      <c r="T932" s="219"/>
    </row>
    <row r="933" spans="1:20">
      <c r="A933" s="125"/>
      <c r="B933" s="125"/>
      <c r="C933" s="125"/>
      <c r="D933" s="125"/>
      <c r="E933" s="125"/>
      <c r="F933" s="128"/>
      <c r="G933" s="217"/>
      <c r="H933" s="126"/>
      <c r="I933" s="128"/>
      <c r="J933" s="128"/>
      <c r="K933" s="128"/>
      <c r="L933" s="128"/>
      <c r="M933" s="128"/>
      <c r="N933" s="128"/>
      <c r="O933" s="128"/>
      <c r="P933" s="218">
        <f t="shared" si="28"/>
        <v>0</v>
      </c>
      <c r="Q933" s="217"/>
      <c r="R933" s="217">
        <f t="shared" si="29"/>
        <v>0</v>
      </c>
      <c r="S933" s="217"/>
      <c r="T933" s="219"/>
    </row>
    <row r="934" spans="1:20">
      <c r="A934" s="125"/>
      <c r="B934" s="125"/>
      <c r="C934" s="125"/>
      <c r="D934" s="125"/>
      <c r="E934" s="125"/>
      <c r="F934" s="128"/>
      <c r="G934" s="217"/>
      <c r="H934" s="126"/>
      <c r="I934" s="128"/>
      <c r="J934" s="128"/>
      <c r="K934" s="128"/>
      <c r="L934" s="128"/>
      <c r="M934" s="128"/>
      <c r="N934" s="128"/>
      <c r="O934" s="128"/>
      <c r="P934" s="218">
        <f t="shared" si="28"/>
        <v>0</v>
      </c>
      <c r="Q934" s="217"/>
      <c r="R934" s="217">
        <f t="shared" si="29"/>
        <v>0</v>
      </c>
      <c r="S934" s="217"/>
      <c r="T934" s="219"/>
    </row>
    <row r="935" spans="1:20">
      <c r="A935" s="125"/>
      <c r="B935" s="125"/>
      <c r="C935" s="125"/>
      <c r="D935" s="125"/>
      <c r="E935" s="125"/>
      <c r="F935" s="128"/>
      <c r="G935" s="217"/>
      <c r="H935" s="126"/>
      <c r="I935" s="128"/>
      <c r="J935" s="128"/>
      <c r="K935" s="128"/>
      <c r="L935" s="128"/>
      <c r="M935" s="128"/>
      <c r="N935" s="128"/>
      <c r="O935" s="128"/>
      <c r="P935" s="218">
        <f t="shared" si="28"/>
        <v>0</v>
      </c>
      <c r="Q935" s="217"/>
      <c r="R935" s="217">
        <f t="shared" si="29"/>
        <v>0</v>
      </c>
      <c r="S935" s="217"/>
      <c r="T935" s="219"/>
    </row>
    <row r="936" spans="1:20">
      <c r="A936" s="125"/>
      <c r="B936" s="125"/>
      <c r="C936" s="125"/>
      <c r="D936" s="125"/>
      <c r="E936" s="125"/>
      <c r="F936" s="128"/>
      <c r="G936" s="217"/>
      <c r="H936" s="126"/>
      <c r="I936" s="128"/>
      <c r="J936" s="128"/>
      <c r="K936" s="128"/>
      <c r="L936" s="128"/>
      <c r="M936" s="128"/>
      <c r="N936" s="128"/>
      <c r="O936" s="128"/>
      <c r="P936" s="218">
        <f t="shared" si="28"/>
        <v>0</v>
      </c>
      <c r="Q936" s="217"/>
      <c r="R936" s="217">
        <f t="shared" si="29"/>
        <v>0</v>
      </c>
      <c r="S936" s="217"/>
      <c r="T936" s="219"/>
    </row>
    <row r="937" spans="1:20">
      <c r="A937" s="125"/>
      <c r="B937" s="125"/>
      <c r="C937" s="125"/>
      <c r="D937" s="125"/>
      <c r="E937" s="125"/>
      <c r="F937" s="128"/>
      <c r="G937" s="217"/>
      <c r="H937" s="126"/>
      <c r="I937" s="128"/>
      <c r="J937" s="128"/>
      <c r="K937" s="128"/>
      <c r="L937" s="128"/>
      <c r="M937" s="128"/>
      <c r="N937" s="128"/>
      <c r="O937" s="128"/>
      <c r="P937" s="218">
        <f t="shared" si="28"/>
        <v>0</v>
      </c>
      <c r="Q937" s="217"/>
      <c r="R937" s="217">
        <f t="shared" si="29"/>
        <v>0</v>
      </c>
      <c r="S937" s="217"/>
      <c r="T937" s="219"/>
    </row>
    <row r="938" spans="1:20">
      <c r="A938" s="125"/>
      <c r="B938" s="125"/>
      <c r="C938" s="125"/>
      <c r="D938" s="125"/>
      <c r="E938" s="125"/>
      <c r="F938" s="128"/>
      <c r="G938" s="217"/>
      <c r="H938" s="126"/>
      <c r="I938" s="128"/>
      <c r="J938" s="128"/>
      <c r="K938" s="128"/>
      <c r="L938" s="128"/>
      <c r="M938" s="128"/>
      <c r="N938" s="128"/>
      <c r="O938" s="128"/>
      <c r="P938" s="218">
        <f t="shared" si="28"/>
        <v>0</v>
      </c>
      <c r="Q938" s="217"/>
      <c r="R938" s="217">
        <f t="shared" si="29"/>
        <v>0</v>
      </c>
      <c r="S938" s="217"/>
      <c r="T938" s="219"/>
    </row>
    <row r="939" spans="1:20">
      <c r="A939" s="125"/>
      <c r="B939" s="125"/>
      <c r="C939" s="125"/>
      <c r="D939" s="125"/>
      <c r="E939" s="125"/>
      <c r="F939" s="128"/>
      <c r="G939" s="217"/>
      <c r="H939" s="126"/>
      <c r="I939" s="128"/>
      <c r="J939" s="128"/>
      <c r="K939" s="128"/>
      <c r="L939" s="128"/>
      <c r="M939" s="128"/>
      <c r="N939" s="128"/>
      <c r="O939" s="128"/>
      <c r="P939" s="218">
        <f t="shared" si="28"/>
        <v>0</v>
      </c>
      <c r="Q939" s="217"/>
      <c r="R939" s="217">
        <f t="shared" si="29"/>
        <v>0</v>
      </c>
      <c r="S939" s="217"/>
      <c r="T939" s="219"/>
    </row>
    <row r="940" spans="1:20">
      <c r="A940" s="125"/>
      <c r="B940" s="125"/>
      <c r="C940" s="125"/>
      <c r="D940" s="125"/>
      <c r="E940" s="125"/>
      <c r="F940" s="128"/>
      <c r="G940" s="217"/>
      <c r="H940" s="126"/>
      <c r="I940" s="128"/>
      <c r="J940" s="128"/>
      <c r="K940" s="128"/>
      <c r="L940" s="128"/>
      <c r="M940" s="128"/>
      <c r="N940" s="128"/>
      <c r="O940" s="128"/>
      <c r="P940" s="218">
        <f t="shared" si="28"/>
        <v>0</v>
      </c>
      <c r="Q940" s="217"/>
      <c r="R940" s="217">
        <f t="shared" si="29"/>
        <v>0</v>
      </c>
      <c r="S940" s="217"/>
      <c r="T940" s="219"/>
    </row>
    <row r="941" spans="1:20">
      <c r="A941" s="125"/>
      <c r="B941" s="125"/>
      <c r="C941" s="125"/>
      <c r="D941" s="125"/>
      <c r="E941" s="125"/>
      <c r="F941" s="128"/>
      <c r="G941" s="217"/>
      <c r="H941" s="126"/>
      <c r="I941" s="128"/>
      <c r="J941" s="128"/>
      <c r="K941" s="128"/>
      <c r="L941" s="128"/>
      <c r="M941" s="128"/>
      <c r="N941" s="128"/>
      <c r="O941" s="128"/>
      <c r="P941" s="218">
        <f t="shared" si="28"/>
        <v>0</v>
      </c>
      <c r="Q941" s="217"/>
      <c r="R941" s="217">
        <f t="shared" si="29"/>
        <v>0</v>
      </c>
      <c r="S941" s="217"/>
      <c r="T941" s="219"/>
    </row>
    <row r="942" spans="1:20">
      <c r="A942" s="125"/>
      <c r="B942" s="125"/>
      <c r="C942" s="125"/>
      <c r="D942" s="125"/>
      <c r="E942" s="125"/>
      <c r="F942" s="128"/>
      <c r="G942" s="217"/>
      <c r="H942" s="126"/>
      <c r="I942" s="128"/>
      <c r="J942" s="128"/>
      <c r="K942" s="128"/>
      <c r="L942" s="128"/>
      <c r="M942" s="128"/>
      <c r="N942" s="128"/>
      <c r="O942" s="128"/>
      <c r="P942" s="218">
        <f t="shared" si="28"/>
        <v>0</v>
      </c>
      <c r="Q942" s="217"/>
      <c r="R942" s="217">
        <f t="shared" si="29"/>
        <v>0</v>
      </c>
      <c r="S942" s="217"/>
      <c r="T942" s="219"/>
    </row>
    <row r="943" spans="1:20">
      <c r="A943" s="125"/>
      <c r="B943" s="125"/>
      <c r="C943" s="125"/>
      <c r="D943" s="125"/>
      <c r="E943" s="125"/>
      <c r="F943" s="128"/>
      <c r="G943" s="217"/>
      <c r="H943" s="126"/>
      <c r="I943" s="128"/>
      <c r="J943" s="128"/>
      <c r="K943" s="128"/>
      <c r="L943" s="128"/>
      <c r="M943" s="128"/>
      <c r="N943" s="128"/>
      <c r="O943" s="128"/>
      <c r="P943" s="218">
        <f t="shared" si="28"/>
        <v>0</v>
      </c>
      <c r="Q943" s="217"/>
      <c r="R943" s="217">
        <f t="shared" si="29"/>
        <v>0</v>
      </c>
      <c r="S943" s="217"/>
      <c r="T943" s="219"/>
    </row>
    <row r="944" spans="1:20">
      <c r="A944" s="125"/>
      <c r="B944" s="125"/>
      <c r="C944" s="125"/>
      <c r="D944" s="125"/>
      <c r="E944" s="125"/>
      <c r="F944" s="128"/>
      <c r="G944" s="217"/>
      <c r="H944" s="126"/>
      <c r="I944" s="128"/>
      <c r="J944" s="128"/>
      <c r="K944" s="128"/>
      <c r="L944" s="128"/>
      <c r="M944" s="128"/>
      <c r="N944" s="128"/>
      <c r="O944" s="128"/>
      <c r="P944" s="218">
        <f t="shared" si="28"/>
        <v>0</v>
      </c>
      <c r="Q944" s="217"/>
      <c r="R944" s="217">
        <f t="shared" si="29"/>
        <v>0</v>
      </c>
      <c r="S944" s="217"/>
      <c r="T944" s="219"/>
    </row>
    <row r="945" spans="1:20">
      <c r="A945" s="125"/>
      <c r="B945" s="125"/>
      <c r="C945" s="125"/>
      <c r="D945" s="125"/>
      <c r="E945" s="125"/>
      <c r="F945" s="128"/>
      <c r="G945" s="217"/>
      <c r="H945" s="126"/>
      <c r="I945" s="128"/>
      <c r="J945" s="128"/>
      <c r="K945" s="128"/>
      <c r="L945" s="128"/>
      <c r="M945" s="128"/>
      <c r="N945" s="128"/>
      <c r="O945" s="128"/>
      <c r="P945" s="218">
        <f t="shared" si="28"/>
        <v>0</v>
      </c>
      <c r="Q945" s="217"/>
      <c r="R945" s="217">
        <f t="shared" si="29"/>
        <v>0</v>
      </c>
      <c r="S945" s="217"/>
      <c r="T945" s="219"/>
    </row>
    <row r="946" spans="1:20">
      <c r="A946" s="125"/>
      <c r="B946" s="125"/>
      <c r="C946" s="125"/>
      <c r="D946" s="125"/>
      <c r="E946" s="125"/>
      <c r="F946" s="128"/>
      <c r="G946" s="217"/>
      <c r="H946" s="126"/>
      <c r="I946" s="128"/>
      <c r="J946" s="128"/>
      <c r="K946" s="128"/>
      <c r="L946" s="128"/>
      <c r="M946" s="128"/>
      <c r="N946" s="128"/>
      <c r="O946" s="128"/>
      <c r="P946" s="218">
        <f t="shared" si="28"/>
        <v>0</v>
      </c>
      <c r="Q946" s="217"/>
      <c r="R946" s="217">
        <f t="shared" si="29"/>
        <v>0</v>
      </c>
      <c r="S946" s="217"/>
      <c r="T946" s="219"/>
    </row>
    <row r="947" spans="1:20">
      <c r="A947" s="125"/>
      <c r="B947" s="125"/>
      <c r="C947" s="125"/>
      <c r="D947" s="125"/>
      <c r="E947" s="125"/>
      <c r="F947" s="128"/>
      <c r="G947" s="217"/>
      <c r="H947" s="126"/>
      <c r="I947" s="128"/>
      <c r="J947" s="128"/>
      <c r="K947" s="128"/>
      <c r="L947" s="128"/>
      <c r="M947" s="128"/>
      <c r="N947" s="128"/>
      <c r="O947" s="128"/>
      <c r="P947" s="218">
        <f t="shared" si="28"/>
        <v>0</v>
      </c>
      <c r="Q947" s="217"/>
      <c r="R947" s="217">
        <f t="shared" si="29"/>
        <v>0</v>
      </c>
      <c r="S947" s="217"/>
      <c r="T947" s="219"/>
    </row>
    <row r="948" spans="1:20">
      <c r="A948" s="125"/>
      <c r="B948" s="125"/>
      <c r="C948" s="125"/>
      <c r="D948" s="125"/>
      <c r="E948" s="125"/>
      <c r="F948" s="128"/>
      <c r="G948" s="217"/>
      <c r="H948" s="126"/>
      <c r="I948" s="128"/>
      <c r="J948" s="128"/>
      <c r="K948" s="128"/>
      <c r="L948" s="128"/>
      <c r="M948" s="128"/>
      <c r="N948" s="128"/>
      <c r="O948" s="128"/>
      <c r="P948" s="218">
        <f t="shared" si="28"/>
        <v>0</v>
      </c>
      <c r="Q948" s="217"/>
      <c r="R948" s="217">
        <f t="shared" si="29"/>
        <v>0</v>
      </c>
      <c r="S948" s="217"/>
      <c r="T948" s="219"/>
    </row>
    <row r="949" spans="1:20">
      <c r="A949" s="125"/>
      <c r="B949" s="125"/>
      <c r="C949" s="125"/>
      <c r="D949" s="125"/>
      <c r="E949" s="125"/>
      <c r="F949" s="128"/>
      <c r="G949" s="217"/>
      <c r="H949" s="126"/>
      <c r="I949" s="128"/>
      <c r="J949" s="128"/>
      <c r="K949" s="128"/>
      <c r="L949" s="128"/>
      <c r="M949" s="128"/>
      <c r="N949" s="128"/>
      <c r="O949" s="128"/>
      <c r="P949" s="218">
        <f t="shared" si="28"/>
        <v>0</v>
      </c>
      <c r="Q949" s="217"/>
      <c r="R949" s="217">
        <f t="shared" si="29"/>
        <v>0</v>
      </c>
      <c r="S949" s="217"/>
      <c r="T949" s="219"/>
    </row>
    <row r="950" spans="1:20">
      <c r="A950" s="125"/>
      <c r="B950" s="125"/>
      <c r="C950" s="125"/>
      <c r="D950" s="125"/>
      <c r="E950" s="125"/>
      <c r="F950" s="128"/>
      <c r="G950" s="217"/>
      <c r="H950" s="126"/>
      <c r="I950" s="128"/>
      <c r="J950" s="128"/>
      <c r="K950" s="128"/>
      <c r="L950" s="128"/>
      <c r="M950" s="128"/>
      <c r="N950" s="128"/>
      <c r="O950" s="128"/>
      <c r="P950" s="218">
        <f t="shared" si="28"/>
        <v>0</v>
      </c>
      <c r="Q950" s="217"/>
      <c r="R950" s="217">
        <f t="shared" si="29"/>
        <v>0</v>
      </c>
      <c r="S950" s="217"/>
      <c r="T950" s="219"/>
    </row>
    <row r="951" spans="1:20">
      <c r="A951" s="125"/>
      <c r="B951" s="125"/>
      <c r="C951" s="125"/>
      <c r="D951" s="125"/>
      <c r="E951" s="125"/>
      <c r="F951" s="128"/>
      <c r="G951" s="217"/>
      <c r="H951" s="126"/>
      <c r="I951" s="128"/>
      <c r="J951" s="128"/>
      <c r="K951" s="128"/>
      <c r="L951" s="128"/>
      <c r="M951" s="128"/>
      <c r="N951" s="128"/>
      <c r="O951" s="128"/>
      <c r="P951" s="218">
        <f t="shared" si="28"/>
        <v>0</v>
      </c>
      <c r="Q951" s="217"/>
      <c r="R951" s="217">
        <f t="shared" si="29"/>
        <v>0</v>
      </c>
      <c r="S951" s="217"/>
      <c r="T951" s="219"/>
    </row>
    <row r="952" spans="1:20">
      <c r="A952" s="125"/>
      <c r="B952" s="125"/>
      <c r="C952" s="125"/>
      <c r="D952" s="125"/>
      <c r="E952" s="125"/>
      <c r="F952" s="128"/>
      <c r="G952" s="217"/>
      <c r="H952" s="126"/>
      <c r="I952" s="128"/>
      <c r="J952" s="128"/>
      <c r="K952" s="128"/>
      <c r="L952" s="128"/>
      <c r="M952" s="128"/>
      <c r="N952" s="128"/>
      <c r="O952" s="128"/>
      <c r="P952" s="218">
        <f t="shared" si="28"/>
        <v>0</v>
      </c>
      <c r="Q952" s="217"/>
      <c r="R952" s="217">
        <f t="shared" si="29"/>
        <v>0</v>
      </c>
      <c r="S952" s="217"/>
      <c r="T952" s="219"/>
    </row>
    <row r="953" spans="1:20">
      <c r="A953" s="125"/>
      <c r="B953" s="125"/>
      <c r="C953" s="125"/>
      <c r="D953" s="125"/>
      <c r="E953" s="125"/>
      <c r="F953" s="128"/>
      <c r="G953" s="217"/>
      <c r="H953" s="126"/>
      <c r="I953" s="128"/>
      <c r="J953" s="128"/>
      <c r="K953" s="128"/>
      <c r="L953" s="128"/>
      <c r="M953" s="128"/>
      <c r="N953" s="128"/>
      <c r="O953" s="128"/>
      <c r="P953" s="218">
        <f t="shared" si="28"/>
        <v>0</v>
      </c>
      <c r="Q953" s="217"/>
      <c r="R953" s="217">
        <f t="shared" si="29"/>
        <v>0</v>
      </c>
      <c r="S953" s="217"/>
      <c r="T953" s="219"/>
    </row>
    <row r="954" spans="1:20">
      <c r="A954" s="125"/>
      <c r="B954" s="125"/>
      <c r="C954" s="125"/>
      <c r="D954" s="125"/>
      <c r="E954" s="125"/>
      <c r="F954" s="128"/>
      <c r="G954" s="217"/>
      <c r="H954" s="126"/>
      <c r="I954" s="128"/>
      <c r="J954" s="128"/>
      <c r="K954" s="128"/>
      <c r="L954" s="128"/>
      <c r="M954" s="128"/>
      <c r="N954" s="128"/>
      <c r="O954" s="128"/>
      <c r="P954" s="218">
        <f t="shared" si="28"/>
        <v>0</v>
      </c>
      <c r="Q954" s="217"/>
      <c r="R954" s="217">
        <f t="shared" si="29"/>
        <v>0</v>
      </c>
      <c r="S954" s="217"/>
      <c r="T954" s="219"/>
    </row>
    <row r="955" spans="1:20">
      <c r="A955" s="125"/>
      <c r="B955" s="125"/>
      <c r="C955" s="125"/>
      <c r="D955" s="125"/>
      <c r="E955" s="125"/>
      <c r="F955" s="128"/>
      <c r="G955" s="217"/>
      <c r="H955" s="126"/>
      <c r="I955" s="128"/>
      <c r="J955" s="128"/>
      <c r="K955" s="128"/>
      <c r="L955" s="128"/>
      <c r="M955" s="128"/>
      <c r="N955" s="128"/>
      <c r="O955" s="128"/>
      <c r="P955" s="218">
        <f t="shared" si="28"/>
        <v>0</v>
      </c>
      <c r="Q955" s="217"/>
      <c r="R955" s="217">
        <f t="shared" si="29"/>
        <v>0</v>
      </c>
      <c r="S955" s="217"/>
      <c r="T955" s="219"/>
    </row>
    <row r="956" spans="1:20">
      <c r="A956" s="125"/>
      <c r="B956" s="125"/>
      <c r="C956" s="125"/>
      <c r="D956" s="125"/>
      <c r="E956" s="125"/>
      <c r="F956" s="128"/>
      <c r="G956" s="217"/>
      <c r="H956" s="126"/>
      <c r="I956" s="128"/>
      <c r="J956" s="128"/>
      <c r="K956" s="128"/>
      <c r="L956" s="128"/>
      <c r="M956" s="128"/>
      <c r="N956" s="128"/>
      <c r="O956" s="128"/>
      <c r="P956" s="218">
        <f t="shared" si="28"/>
        <v>0</v>
      </c>
      <c r="Q956" s="217"/>
      <c r="R956" s="217">
        <f t="shared" si="29"/>
        <v>0</v>
      </c>
      <c r="S956" s="217"/>
      <c r="T956" s="219"/>
    </row>
    <row r="957" spans="1:20">
      <c r="A957" s="125"/>
      <c r="B957" s="125"/>
      <c r="C957" s="125"/>
      <c r="D957" s="125"/>
      <c r="E957" s="125"/>
      <c r="F957" s="128"/>
      <c r="G957" s="217"/>
      <c r="H957" s="126"/>
      <c r="I957" s="128"/>
      <c r="J957" s="128"/>
      <c r="K957" s="128"/>
      <c r="L957" s="128"/>
      <c r="M957" s="128"/>
      <c r="N957" s="128"/>
      <c r="O957" s="128"/>
      <c r="P957" s="218">
        <f t="shared" si="28"/>
        <v>0</v>
      </c>
      <c r="Q957" s="217"/>
      <c r="R957" s="217">
        <f t="shared" si="29"/>
        <v>0</v>
      </c>
      <c r="S957" s="217"/>
      <c r="T957" s="219"/>
    </row>
    <row r="958" spans="1:20">
      <c r="A958" s="125"/>
      <c r="B958" s="125"/>
      <c r="C958" s="125"/>
      <c r="D958" s="125"/>
      <c r="E958" s="125"/>
      <c r="F958" s="128"/>
      <c r="G958" s="217"/>
      <c r="H958" s="126"/>
      <c r="I958" s="128"/>
      <c r="J958" s="128"/>
      <c r="K958" s="128"/>
      <c r="L958" s="128"/>
      <c r="M958" s="128"/>
      <c r="N958" s="128"/>
      <c r="O958" s="128"/>
      <c r="P958" s="218">
        <f t="shared" si="28"/>
        <v>0</v>
      </c>
      <c r="Q958" s="217"/>
      <c r="R958" s="217">
        <f t="shared" si="29"/>
        <v>0</v>
      </c>
      <c r="S958" s="217"/>
      <c r="T958" s="219"/>
    </row>
    <row r="959" spans="1:20">
      <c r="A959" s="125"/>
      <c r="B959" s="125"/>
      <c r="C959" s="125"/>
      <c r="D959" s="125"/>
      <c r="E959" s="125"/>
      <c r="F959" s="128"/>
      <c r="G959" s="217"/>
      <c r="H959" s="126"/>
      <c r="I959" s="128"/>
      <c r="J959" s="128"/>
      <c r="K959" s="128"/>
      <c r="L959" s="128"/>
      <c r="M959" s="128"/>
      <c r="N959" s="128"/>
      <c r="O959" s="128"/>
      <c r="P959" s="218">
        <f t="shared" si="28"/>
        <v>0</v>
      </c>
      <c r="Q959" s="217"/>
      <c r="R959" s="217">
        <f t="shared" si="29"/>
        <v>0</v>
      </c>
      <c r="S959" s="217"/>
      <c r="T959" s="219"/>
    </row>
    <row r="960" spans="1:20">
      <c r="A960" s="125"/>
      <c r="B960" s="125"/>
      <c r="C960" s="125"/>
      <c r="D960" s="125"/>
      <c r="E960" s="125"/>
      <c r="F960" s="128"/>
      <c r="G960" s="217"/>
      <c r="H960" s="126"/>
      <c r="I960" s="128"/>
      <c r="J960" s="128"/>
      <c r="K960" s="128"/>
      <c r="L960" s="128"/>
      <c r="M960" s="128"/>
      <c r="N960" s="128"/>
      <c r="O960" s="128"/>
      <c r="P960" s="218">
        <f t="shared" si="28"/>
        <v>0</v>
      </c>
      <c r="Q960" s="217"/>
      <c r="R960" s="217">
        <f t="shared" si="29"/>
        <v>0</v>
      </c>
      <c r="S960" s="217"/>
      <c r="T960" s="219"/>
    </row>
    <row r="961" spans="1:20">
      <c r="A961" s="125"/>
      <c r="B961" s="125"/>
      <c r="C961" s="125"/>
      <c r="D961" s="125"/>
      <c r="E961" s="125"/>
      <c r="F961" s="128"/>
      <c r="G961" s="217"/>
      <c r="H961" s="126"/>
      <c r="I961" s="128"/>
      <c r="J961" s="128"/>
      <c r="K961" s="128"/>
      <c r="L961" s="128"/>
      <c r="M961" s="128"/>
      <c r="N961" s="128"/>
      <c r="O961" s="128"/>
      <c r="P961" s="218">
        <f t="shared" si="28"/>
        <v>0</v>
      </c>
      <c r="Q961" s="217"/>
      <c r="R961" s="217">
        <f t="shared" si="29"/>
        <v>0</v>
      </c>
      <c r="S961" s="217"/>
      <c r="T961" s="219"/>
    </row>
    <row r="962" spans="1:20">
      <c r="A962" s="125"/>
      <c r="B962" s="125"/>
      <c r="C962" s="125"/>
      <c r="D962" s="125"/>
      <c r="E962" s="125"/>
      <c r="F962" s="128"/>
      <c r="G962" s="217"/>
      <c r="H962" s="126"/>
      <c r="I962" s="128"/>
      <c r="J962" s="128"/>
      <c r="K962" s="128"/>
      <c r="L962" s="128"/>
      <c r="M962" s="128"/>
      <c r="N962" s="128"/>
      <c r="O962" s="128"/>
      <c r="P962" s="218">
        <f t="shared" si="28"/>
        <v>0</v>
      </c>
      <c r="Q962" s="217"/>
      <c r="R962" s="217">
        <f t="shared" si="29"/>
        <v>0</v>
      </c>
      <c r="S962" s="217"/>
      <c r="T962" s="219"/>
    </row>
    <row r="963" spans="1:20">
      <c r="A963" s="125"/>
      <c r="B963" s="125"/>
      <c r="C963" s="125"/>
      <c r="D963" s="125"/>
      <c r="E963" s="125"/>
      <c r="F963" s="128"/>
      <c r="G963" s="217"/>
      <c r="H963" s="126"/>
      <c r="I963" s="128"/>
      <c r="J963" s="128"/>
      <c r="K963" s="128"/>
      <c r="L963" s="128"/>
      <c r="M963" s="128"/>
      <c r="N963" s="128"/>
      <c r="O963" s="128"/>
      <c r="P963" s="218">
        <f t="shared" si="28"/>
        <v>0</v>
      </c>
      <c r="Q963" s="217"/>
      <c r="R963" s="217">
        <f t="shared" si="29"/>
        <v>0</v>
      </c>
      <c r="S963" s="217"/>
      <c r="T963" s="219"/>
    </row>
    <row r="964" spans="1:20">
      <c r="A964" s="125"/>
      <c r="B964" s="125"/>
      <c r="C964" s="125"/>
      <c r="D964" s="125"/>
      <c r="E964" s="125"/>
      <c r="F964" s="128"/>
      <c r="G964" s="217"/>
      <c r="H964" s="126"/>
      <c r="I964" s="128"/>
      <c r="J964" s="128"/>
      <c r="K964" s="128"/>
      <c r="L964" s="128"/>
      <c r="M964" s="128"/>
      <c r="N964" s="128"/>
      <c r="O964" s="128"/>
      <c r="P964" s="218">
        <f t="shared" si="28"/>
        <v>0</v>
      </c>
      <c r="Q964" s="217"/>
      <c r="R964" s="217">
        <f t="shared" si="29"/>
        <v>0</v>
      </c>
      <c r="S964" s="217"/>
      <c r="T964" s="219"/>
    </row>
    <row r="965" spans="1:20">
      <c r="A965" s="125"/>
      <c r="B965" s="125"/>
      <c r="C965" s="125"/>
      <c r="D965" s="125"/>
      <c r="E965" s="125"/>
      <c r="F965" s="128"/>
      <c r="G965" s="217"/>
      <c r="H965" s="126"/>
      <c r="I965" s="128"/>
      <c r="J965" s="128"/>
      <c r="K965" s="128"/>
      <c r="L965" s="128"/>
      <c r="M965" s="128"/>
      <c r="N965" s="128"/>
      <c r="O965" s="128"/>
      <c r="P965" s="218">
        <f t="shared" si="28"/>
        <v>0</v>
      </c>
      <c r="Q965" s="217"/>
      <c r="R965" s="217">
        <f t="shared" si="29"/>
        <v>0</v>
      </c>
      <c r="S965" s="217"/>
      <c r="T965" s="219"/>
    </row>
    <row r="966" spans="1:20">
      <c r="A966" s="125"/>
      <c r="B966" s="125"/>
      <c r="C966" s="125"/>
      <c r="D966" s="125"/>
      <c r="E966" s="125"/>
      <c r="F966" s="128"/>
      <c r="G966" s="217"/>
      <c r="H966" s="126"/>
      <c r="I966" s="128"/>
      <c r="J966" s="128"/>
      <c r="K966" s="128"/>
      <c r="L966" s="128"/>
      <c r="M966" s="128"/>
      <c r="N966" s="128"/>
      <c r="O966" s="128"/>
      <c r="P966" s="218">
        <f t="shared" si="28"/>
        <v>0</v>
      </c>
      <c r="Q966" s="217"/>
      <c r="R966" s="217">
        <f t="shared" si="29"/>
        <v>0</v>
      </c>
      <c r="S966" s="217"/>
      <c r="T966" s="219"/>
    </row>
    <row r="967" spans="1:20">
      <c r="A967" s="125"/>
      <c r="B967" s="125"/>
      <c r="C967" s="125"/>
      <c r="D967" s="125"/>
      <c r="E967" s="125"/>
      <c r="F967" s="128"/>
      <c r="G967" s="217"/>
      <c r="H967" s="126"/>
      <c r="I967" s="128"/>
      <c r="J967" s="128"/>
      <c r="K967" s="128"/>
      <c r="L967" s="128"/>
      <c r="M967" s="128"/>
      <c r="N967" s="128"/>
      <c r="O967" s="128"/>
      <c r="P967" s="218">
        <f t="shared" si="28"/>
        <v>0</v>
      </c>
      <c r="Q967" s="217"/>
      <c r="R967" s="217">
        <f t="shared" si="29"/>
        <v>0</v>
      </c>
      <c r="S967" s="217"/>
      <c r="T967" s="219"/>
    </row>
    <row r="968" spans="1:20">
      <c r="A968" s="125"/>
      <c r="B968" s="125"/>
      <c r="C968" s="125"/>
      <c r="D968" s="125"/>
      <c r="E968" s="125"/>
      <c r="F968" s="128"/>
      <c r="G968" s="217"/>
      <c r="H968" s="126"/>
      <c r="I968" s="128"/>
      <c r="J968" s="128"/>
      <c r="K968" s="128"/>
      <c r="L968" s="128"/>
      <c r="M968" s="128"/>
      <c r="N968" s="128"/>
      <c r="O968" s="128"/>
      <c r="P968" s="218">
        <f t="shared" si="28"/>
        <v>0</v>
      </c>
      <c r="Q968" s="217"/>
      <c r="R968" s="217">
        <f t="shared" si="29"/>
        <v>0</v>
      </c>
      <c r="S968" s="217"/>
      <c r="T968" s="219"/>
    </row>
    <row r="969" spans="1:20">
      <c r="A969" s="125"/>
      <c r="B969" s="125"/>
      <c r="C969" s="125"/>
      <c r="D969" s="125"/>
      <c r="E969" s="125"/>
      <c r="F969" s="128"/>
      <c r="G969" s="217"/>
      <c r="H969" s="126"/>
      <c r="I969" s="128"/>
      <c r="J969" s="128"/>
      <c r="K969" s="128"/>
      <c r="L969" s="128"/>
      <c r="M969" s="128"/>
      <c r="N969" s="128"/>
      <c r="O969" s="128"/>
      <c r="P969" s="218">
        <f t="shared" si="28"/>
        <v>0</v>
      </c>
      <c r="Q969" s="217"/>
      <c r="R969" s="217">
        <f t="shared" si="29"/>
        <v>0</v>
      </c>
      <c r="S969" s="217"/>
      <c r="T969" s="219"/>
    </row>
    <row r="970" spans="1:20">
      <c r="A970" s="125"/>
      <c r="B970" s="125"/>
      <c r="C970" s="125"/>
      <c r="D970" s="125"/>
      <c r="E970" s="125"/>
      <c r="F970" s="128"/>
      <c r="G970" s="217"/>
      <c r="H970" s="126"/>
      <c r="I970" s="128"/>
      <c r="J970" s="128"/>
      <c r="K970" s="128"/>
      <c r="L970" s="128"/>
      <c r="M970" s="128"/>
      <c r="N970" s="128"/>
      <c r="O970" s="128"/>
      <c r="P970" s="218">
        <f t="shared" si="28"/>
        <v>0</v>
      </c>
      <c r="Q970" s="217"/>
      <c r="R970" s="217">
        <f t="shared" si="29"/>
        <v>0</v>
      </c>
      <c r="S970" s="217"/>
      <c r="T970" s="219"/>
    </row>
    <row r="971" spans="1:20">
      <c r="A971" s="125"/>
      <c r="B971" s="125"/>
      <c r="C971" s="125"/>
      <c r="D971" s="125"/>
      <c r="E971" s="125"/>
      <c r="F971" s="128"/>
      <c r="G971" s="217"/>
      <c r="H971" s="126"/>
      <c r="I971" s="128"/>
      <c r="J971" s="128"/>
      <c r="K971" s="128"/>
      <c r="L971" s="128"/>
      <c r="M971" s="128"/>
      <c r="N971" s="128"/>
      <c r="O971" s="128"/>
      <c r="P971" s="218">
        <f t="shared" si="28"/>
        <v>0</v>
      </c>
      <c r="Q971" s="217"/>
      <c r="R971" s="217">
        <f t="shared" si="29"/>
        <v>0</v>
      </c>
      <c r="S971" s="217"/>
      <c r="T971" s="219"/>
    </row>
    <row r="972" spans="1:20">
      <c r="A972" s="125"/>
      <c r="B972" s="125"/>
      <c r="C972" s="125"/>
      <c r="D972" s="125"/>
      <c r="E972" s="125"/>
      <c r="F972" s="128"/>
      <c r="G972" s="217"/>
      <c r="H972" s="126"/>
      <c r="I972" s="128"/>
      <c r="J972" s="128"/>
      <c r="K972" s="128"/>
      <c r="L972" s="128"/>
      <c r="M972" s="128"/>
      <c r="N972" s="128"/>
      <c r="O972" s="128"/>
      <c r="P972" s="218">
        <f t="shared" si="28"/>
        <v>0</v>
      </c>
      <c r="Q972" s="217"/>
      <c r="R972" s="217">
        <f t="shared" si="29"/>
        <v>0</v>
      </c>
      <c r="S972" s="217"/>
      <c r="T972" s="219"/>
    </row>
    <row r="973" spans="1:20">
      <c r="A973" s="125"/>
      <c r="B973" s="125"/>
      <c r="C973" s="125"/>
      <c r="D973" s="125"/>
      <c r="E973" s="125"/>
      <c r="F973" s="128"/>
      <c r="G973" s="217"/>
      <c r="H973" s="126"/>
      <c r="I973" s="128"/>
      <c r="J973" s="128"/>
      <c r="K973" s="128"/>
      <c r="L973" s="128"/>
      <c r="M973" s="128"/>
      <c r="N973" s="128"/>
      <c r="O973" s="128"/>
      <c r="P973" s="218">
        <f t="shared" si="28"/>
        <v>0</v>
      </c>
      <c r="Q973" s="217"/>
      <c r="R973" s="217">
        <f t="shared" si="29"/>
        <v>0</v>
      </c>
      <c r="S973" s="217"/>
      <c r="T973" s="219"/>
    </row>
    <row r="974" spans="1:20">
      <c r="A974" s="125"/>
      <c r="B974" s="125"/>
      <c r="C974" s="125"/>
      <c r="D974" s="125"/>
      <c r="E974" s="125"/>
      <c r="F974" s="128"/>
      <c r="G974" s="217"/>
      <c r="H974" s="126"/>
      <c r="I974" s="128"/>
      <c r="J974" s="128"/>
      <c r="K974" s="128"/>
      <c r="L974" s="128"/>
      <c r="M974" s="128"/>
      <c r="N974" s="128"/>
      <c r="O974" s="128"/>
      <c r="P974" s="218">
        <f t="shared" ref="P974:P1001" si="30">SUM($I974:$O974)</f>
        <v>0</v>
      </c>
      <c r="Q974" s="217"/>
      <c r="R974" s="217">
        <f t="shared" ref="R974:R1001" si="31">P974-Q974</f>
        <v>0</v>
      </c>
      <c r="S974" s="217"/>
      <c r="T974" s="219"/>
    </row>
    <row r="975" spans="1:20">
      <c r="A975" s="125"/>
      <c r="B975" s="125"/>
      <c r="C975" s="125"/>
      <c r="D975" s="125"/>
      <c r="E975" s="125"/>
      <c r="F975" s="128"/>
      <c r="G975" s="217"/>
      <c r="H975" s="126"/>
      <c r="I975" s="128"/>
      <c r="J975" s="128"/>
      <c r="K975" s="128"/>
      <c r="L975" s="128"/>
      <c r="M975" s="128"/>
      <c r="N975" s="128"/>
      <c r="O975" s="128"/>
      <c r="P975" s="218">
        <f t="shared" si="30"/>
        <v>0</v>
      </c>
      <c r="Q975" s="217"/>
      <c r="R975" s="217">
        <f t="shared" si="31"/>
        <v>0</v>
      </c>
      <c r="S975" s="217"/>
      <c r="T975" s="219"/>
    </row>
    <row r="976" spans="1:20">
      <c r="A976" s="125"/>
      <c r="B976" s="125"/>
      <c r="C976" s="125"/>
      <c r="D976" s="125"/>
      <c r="E976" s="125"/>
      <c r="F976" s="128"/>
      <c r="G976" s="217"/>
      <c r="H976" s="126"/>
      <c r="I976" s="128"/>
      <c r="J976" s="128"/>
      <c r="K976" s="128"/>
      <c r="L976" s="128"/>
      <c r="M976" s="128"/>
      <c r="N976" s="128"/>
      <c r="O976" s="128"/>
      <c r="P976" s="218">
        <f t="shared" si="30"/>
        <v>0</v>
      </c>
      <c r="Q976" s="217"/>
      <c r="R976" s="217">
        <f t="shared" si="31"/>
        <v>0</v>
      </c>
      <c r="S976" s="217"/>
      <c r="T976" s="219"/>
    </row>
    <row r="977" spans="1:20">
      <c r="A977" s="125"/>
      <c r="B977" s="125"/>
      <c r="C977" s="125"/>
      <c r="D977" s="125"/>
      <c r="E977" s="125"/>
      <c r="F977" s="128"/>
      <c r="G977" s="217"/>
      <c r="H977" s="126"/>
      <c r="I977" s="128"/>
      <c r="J977" s="128"/>
      <c r="K977" s="128"/>
      <c r="L977" s="128"/>
      <c r="M977" s="128"/>
      <c r="N977" s="128"/>
      <c r="O977" s="128"/>
      <c r="P977" s="218">
        <f t="shared" si="30"/>
        <v>0</v>
      </c>
      <c r="Q977" s="217"/>
      <c r="R977" s="217">
        <f t="shared" si="31"/>
        <v>0</v>
      </c>
      <c r="S977" s="217"/>
      <c r="T977" s="219"/>
    </row>
    <row r="978" spans="1:20">
      <c r="A978" s="125"/>
      <c r="B978" s="125"/>
      <c r="C978" s="125"/>
      <c r="D978" s="125"/>
      <c r="E978" s="125"/>
      <c r="F978" s="128"/>
      <c r="G978" s="217"/>
      <c r="H978" s="126"/>
      <c r="I978" s="128"/>
      <c r="J978" s="128"/>
      <c r="K978" s="128"/>
      <c r="L978" s="128"/>
      <c r="M978" s="128"/>
      <c r="N978" s="128"/>
      <c r="O978" s="128"/>
      <c r="P978" s="218">
        <f t="shared" si="30"/>
        <v>0</v>
      </c>
      <c r="Q978" s="217"/>
      <c r="R978" s="217">
        <f t="shared" si="31"/>
        <v>0</v>
      </c>
      <c r="S978" s="217"/>
      <c r="T978" s="219"/>
    </row>
    <row r="979" spans="1:20">
      <c r="A979" s="125"/>
      <c r="B979" s="125"/>
      <c r="C979" s="125"/>
      <c r="D979" s="125"/>
      <c r="E979" s="125"/>
      <c r="F979" s="128"/>
      <c r="G979" s="217"/>
      <c r="H979" s="126"/>
      <c r="I979" s="128"/>
      <c r="J979" s="128"/>
      <c r="K979" s="128"/>
      <c r="L979" s="128"/>
      <c r="M979" s="128"/>
      <c r="N979" s="128"/>
      <c r="O979" s="128"/>
      <c r="P979" s="218">
        <f t="shared" si="30"/>
        <v>0</v>
      </c>
      <c r="Q979" s="217"/>
      <c r="R979" s="217">
        <f t="shared" si="31"/>
        <v>0</v>
      </c>
      <c r="S979" s="217"/>
      <c r="T979" s="219"/>
    </row>
    <row r="980" spans="1:20">
      <c r="A980" s="125"/>
      <c r="B980" s="125"/>
      <c r="C980" s="125"/>
      <c r="D980" s="125"/>
      <c r="E980" s="125"/>
      <c r="F980" s="128"/>
      <c r="G980" s="217"/>
      <c r="H980" s="126"/>
      <c r="I980" s="128"/>
      <c r="J980" s="128"/>
      <c r="K980" s="128"/>
      <c r="L980" s="128"/>
      <c r="M980" s="128"/>
      <c r="N980" s="128"/>
      <c r="O980" s="128"/>
      <c r="P980" s="218">
        <f t="shared" si="30"/>
        <v>0</v>
      </c>
      <c r="Q980" s="217"/>
      <c r="R980" s="217">
        <f t="shared" si="31"/>
        <v>0</v>
      </c>
      <c r="S980" s="217"/>
      <c r="T980" s="219"/>
    </row>
    <row r="981" spans="1:20">
      <c r="A981" s="125"/>
      <c r="B981" s="125"/>
      <c r="C981" s="125"/>
      <c r="D981" s="125"/>
      <c r="E981" s="125"/>
      <c r="F981" s="128"/>
      <c r="G981" s="217"/>
      <c r="H981" s="126"/>
      <c r="I981" s="128"/>
      <c r="J981" s="128"/>
      <c r="K981" s="128"/>
      <c r="L981" s="128"/>
      <c r="M981" s="128"/>
      <c r="N981" s="128"/>
      <c r="O981" s="128"/>
      <c r="P981" s="218">
        <f t="shared" si="30"/>
        <v>0</v>
      </c>
      <c r="Q981" s="217"/>
      <c r="R981" s="217">
        <f t="shared" si="31"/>
        <v>0</v>
      </c>
      <c r="S981" s="217"/>
      <c r="T981" s="219"/>
    </row>
    <row r="982" spans="1:20">
      <c r="A982" s="125"/>
      <c r="B982" s="125"/>
      <c r="C982" s="125"/>
      <c r="D982" s="125"/>
      <c r="E982" s="125"/>
      <c r="F982" s="128"/>
      <c r="G982" s="217"/>
      <c r="H982" s="126"/>
      <c r="I982" s="128"/>
      <c r="J982" s="128"/>
      <c r="K982" s="128"/>
      <c r="L982" s="128"/>
      <c r="M982" s="128"/>
      <c r="N982" s="128"/>
      <c r="O982" s="128"/>
      <c r="P982" s="218">
        <f t="shared" si="30"/>
        <v>0</v>
      </c>
      <c r="Q982" s="217"/>
      <c r="R982" s="217">
        <f t="shared" si="31"/>
        <v>0</v>
      </c>
      <c r="S982" s="217"/>
      <c r="T982" s="219"/>
    </row>
    <row r="983" spans="1:20">
      <c r="A983" s="125"/>
      <c r="B983" s="125"/>
      <c r="C983" s="125"/>
      <c r="D983" s="125"/>
      <c r="E983" s="125"/>
      <c r="F983" s="128"/>
      <c r="G983" s="217"/>
      <c r="H983" s="126"/>
      <c r="I983" s="128"/>
      <c r="J983" s="128"/>
      <c r="K983" s="128"/>
      <c r="L983" s="128"/>
      <c r="M983" s="128"/>
      <c r="N983" s="128"/>
      <c r="O983" s="128"/>
      <c r="P983" s="218">
        <f t="shared" si="30"/>
        <v>0</v>
      </c>
      <c r="Q983" s="217"/>
      <c r="R983" s="217">
        <f t="shared" si="31"/>
        <v>0</v>
      </c>
      <c r="S983" s="217"/>
      <c r="T983" s="219"/>
    </row>
    <row r="984" spans="1:20">
      <c r="A984" s="125"/>
      <c r="B984" s="125"/>
      <c r="C984" s="125"/>
      <c r="D984" s="125"/>
      <c r="E984" s="125"/>
      <c r="F984" s="128"/>
      <c r="G984" s="217"/>
      <c r="H984" s="126"/>
      <c r="I984" s="128"/>
      <c r="J984" s="128"/>
      <c r="K984" s="128"/>
      <c r="L984" s="128"/>
      <c r="M984" s="128"/>
      <c r="N984" s="128"/>
      <c r="O984" s="128"/>
      <c r="P984" s="218">
        <f t="shared" si="30"/>
        <v>0</v>
      </c>
      <c r="Q984" s="217"/>
      <c r="R984" s="217">
        <f t="shared" si="31"/>
        <v>0</v>
      </c>
      <c r="S984" s="217"/>
      <c r="T984" s="219"/>
    </row>
    <row r="985" spans="1:20">
      <c r="A985" s="125"/>
      <c r="B985" s="125"/>
      <c r="C985" s="125"/>
      <c r="D985" s="125"/>
      <c r="E985" s="125"/>
      <c r="F985" s="128"/>
      <c r="G985" s="217"/>
      <c r="H985" s="126"/>
      <c r="I985" s="128"/>
      <c r="J985" s="128"/>
      <c r="K985" s="128"/>
      <c r="L985" s="128"/>
      <c r="M985" s="128"/>
      <c r="N985" s="128"/>
      <c r="O985" s="128"/>
      <c r="P985" s="218">
        <f t="shared" si="30"/>
        <v>0</v>
      </c>
      <c r="Q985" s="217"/>
      <c r="R985" s="217">
        <f t="shared" si="31"/>
        <v>0</v>
      </c>
      <c r="S985" s="217"/>
      <c r="T985" s="219"/>
    </row>
    <row r="986" spans="1:20">
      <c r="A986" s="125"/>
      <c r="B986" s="125"/>
      <c r="C986" s="125"/>
      <c r="D986" s="125"/>
      <c r="E986" s="125"/>
      <c r="F986" s="128"/>
      <c r="G986" s="217"/>
      <c r="H986" s="126"/>
      <c r="I986" s="128"/>
      <c r="J986" s="128"/>
      <c r="K986" s="128"/>
      <c r="L986" s="128"/>
      <c r="M986" s="128"/>
      <c r="N986" s="128"/>
      <c r="O986" s="128"/>
      <c r="P986" s="218">
        <f t="shared" si="30"/>
        <v>0</v>
      </c>
      <c r="Q986" s="217"/>
      <c r="R986" s="217">
        <f t="shared" si="31"/>
        <v>0</v>
      </c>
      <c r="S986" s="217"/>
      <c r="T986" s="219"/>
    </row>
    <row r="987" spans="1:20">
      <c r="A987" s="125"/>
      <c r="B987" s="125"/>
      <c r="C987" s="125"/>
      <c r="D987" s="125"/>
      <c r="E987" s="125"/>
      <c r="F987" s="128"/>
      <c r="G987" s="217"/>
      <c r="H987" s="126"/>
      <c r="I987" s="128"/>
      <c r="J987" s="128"/>
      <c r="K987" s="128"/>
      <c r="L987" s="128"/>
      <c r="M987" s="128"/>
      <c r="N987" s="128"/>
      <c r="O987" s="128"/>
      <c r="P987" s="218">
        <f t="shared" si="30"/>
        <v>0</v>
      </c>
      <c r="Q987" s="217"/>
      <c r="R987" s="217">
        <f t="shared" si="31"/>
        <v>0</v>
      </c>
      <c r="S987" s="217"/>
      <c r="T987" s="219"/>
    </row>
    <row r="988" spans="1:20">
      <c r="A988" s="125"/>
      <c r="B988" s="125"/>
      <c r="C988" s="125"/>
      <c r="D988" s="125"/>
      <c r="E988" s="125"/>
      <c r="F988" s="128"/>
      <c r="G988" s="217"/>
      <c r="H988" s="126"/>
      <c r="I988" s="128"/>
      <c r="J988" s="128"/>
      <c r="K988" s="128"/>
      <c r="L988" s="128"/>
      <c r="M988" s="128"/>
      <c r="N988" s="128"/>
      <c r="O988" s="128"/>
      <c r="P988" s="218">
        <f t="shared" si="30"/>
        <v>0</v>
      </c>
      <c r="Q988" s="217"/>
      <c r="R988" s="217">
        <f t="shared" si="31"/>
        <v>0</v>
      </c>
      <c r="S988" s="217"/>
      <c r="T988" s="219"/>
    </row>
    <row r="989" spans="1:20">
      <c r="A989" s="125"/>
      <c r="B989" s="125"/>
      <c r="C989" s="125"/>
      <c r="D989" s="125"/>
      <c r="E989" s="125"/>
      <c r="F989" s="128"/>
      <c r="G989" s="217"/>
      <c r="H989" s="126"/>
      <c r="I989" s="128"/>
      <c r="J989" s="128"/>
      <c r="K989" s="128"/>
      <c r="L989" s="128"/>
      <c r="M989" s="128"/>
      <c r="N989" s="128"/>
      <c r="O989" s="128"/>
      <c r="P989" s="218">
        <f t="shared" si="30"/>
        <v>0</v>
      </c>
      <c r="Q989" s="217"/>
      <c r="R989" s="217">
        <f t="shared" si="31"/>
        <v>0</v>
      </c>
      <c r="S989" s="217"/>
      <c r="T989" s="219"/>
    </row>
    <row r="990" spans="1:20">
      <c r="A990" s="125"/>
      <c r="B990" s="125"/>
      <c r="C990" s="125"/>
      <c r="D990" s="125"/>
      <c r="E990" s="125"/>
      <c r="F990" s="128"/>
      <c r="G990" s="217"/>
      <c r="H990" s="126"/>
      <c r="I990" s="128"/>
      <c r="J990" s="128"/>
      <c r="K990" s="128"/>
      <c r="L990" s="128"/>
      <c r="M990" s="128"/>
      <c r="N990" s="128"/>
      <c r="O990" s="128"/>
      <c r="P990" s="218">
        <f t="shared" si="30"/>
        <v>0</v>
      </c>
      <c r="Q990" s="217"/>
      <c r="R990" s="217">
        <f t="shared" si="31"/>
        <v>0</v>
      </c>
      <c r="S990" s="217"/>
      <c r="T990" s="219"/>
    </row>
    <row r="991" spans="1:20">
      <c r="A991" s="125"/>
      <c r="B991" s="125"/>
      <c r="C991" s="125"/>
      <c r="D991" s="125"/>
      <c r="E991" s="125"/>
      <c r="F991" s="128"/>
      <c r="G991" s="217"/>
      <c r="H991" s="126"/>
      <c r="I991" s="128"/>
      <c r="J991" s="128"/>
      <c r="K991" s="128"/>
      <c r="L991" s="128"/>
      <c r="M991" s="128"/>
      <c r="N991" s="128"/>
      <c r="O991" s="128"/>
      <c r="P991" s="218">
        <f t="shared" si="30"/>
        <v>0</v>
      </c>
      <c r="Q991" s="217"/>
      <c r="R991" s="217">
        <f t="shared" si="31"/>
        <v>0</v>
      </c>
      <c r="S991" s="217"/>
      <c r="T991" s="219"/>
    </row>
    <row r="992" spans="1:20">
      <c r="A992" s="125"/>
      <c r="B992" s="125"/>
      <c r="C992" s="125"/>
      <c r="D992" s="125"/>
      <c r="E992" s="125"/>
      <c r="F992" s="128"/>
      <c r="G992" s="217"/>
      <c r="H992" s="126"/>
      <c r="I992" s="128"/>
      <c r="J992" s="128"/>
      <c r="K992" s="128"/>
      <c r="L992" s="128"/>
      <c r="M992" s="128"/>
      <c r="N992" s="128"/>
      <c r="O992" s="128"/>
      <c r="P992" s="218">
        <f t="shared" si="30"/>
        <v>0</v>
      </c>
      <c r="Q992" s="217"/>
      <c r="R992" s="217">
        <f t="shared" si="31"/>
        <v>0</v>
      </c>
      <c r="S992" s="217"/>
      <c r="T992" s="219"/>
    </row>
    <row r="993" spans="1:20">
      <c r="A993" s="125"/>
      <c r="B993" s="125"/>
      <c r="C993" s="125"/>
      <c r="D993" s="125"/>
      <c r="E993" s="125"/>
      <c r="F993" s="128"/>
      <c r="G993" s="217"/>
      <c r="H993" s="126"/>
      <c r="I993" s="128"/>
      <c r="J993" s="128"/>
      <c r="K993" s="128"/>
      <c r="L993" s="128"/>
      <c r="M993" s="128"/>
      <c r="N993" s="128"/>
      <c r="O993" s="128"/>
      <c r="P993" s="218">
        <f t="shared" si="30"/>
        <v>0</v>
      </c>
      <c r="Q993" s="217"/>
      <c r="R993" s="217">
        <f t="shared" si="31"/>
        <v>0</v>
      </c>
      <c r="S993" s="217"/>
      <c r="T993" s="219"/>
    </row>
    <row r="994" spans="1:20">
      <c r="A994" s="125"/>
      <c r="B994" s="125"/>
      <c r="C994" s="125"/>
      <c r="D994" s="125"/>
      <c r="E994" s="125"/>
      <c r="F994" s="128"/>
      <c r="G994" s="217"/>
      <c r="H994" s="126"/>
      <c r="I994" s="128"/>
      <c r="J994" s="128"/>
      <c r="K994" s="128"/>
      <c r="L994" s="128"/>
      <c r="M994" s="128"/>
      <c r="N994" s="128"/>
      <c r="O994" s="128"/>
      <c r="P994" s="218">
        <f t="shared" si="30"/>
        <v>0</v>
      </c>
      <c r="Q994" s="217"/>
      <c r="R994" s="217">
        <f t="shared" si="31"/>
        <v>0</v>
      </c>
      <c r="S994" s="217"/>
      <c r="T994" s="219"/>
    </row>
    <row r="995" spans="1:20">
      <c r="A995" s="125"/>
      <c r="B995" s="125"/>
      <c r="C995" s="125"/>
      <c r="D995" s="125"/>
      <c r="E995" s="125"/>
      <c r="F995" s="128"/>
      <c r="G995" s="217"/>
      <c r="H995" s="126"/>
      <c r="I995" s="128"/>
      <c r="J995" s="128"/>
      <c r="K995" s="128"/>
      <c r="L995" s="128"/>
      <c r="M995" s="128"/>
      <c r="N995" s="128"/>
      <c r="O995" s="128"/>
      <c r="P995" s="218">
        <f t="shared" si="30"/>
        <v>0</v>
      </c>
      <c r="Q995" s="217"/>
      <c r="R995" s="217">
        <f t="shared" si="31"/>
        <v>0</v>
      </c>
      <c r="S995" s="217"/>
      <c r="T995" s="219"/>
    </row>
    <row r="996" spans="1:20">
      <c r="A996" s="125"/>
      <c r="B996" s="125"/>
      <c r="C996" s="125"/>
      <c r="D996" s="125"/>
      <c r="E996" s="125"/>
      <c r="F996" s="128"/>
      <c r="G996" s="217"/>
      <c r="H996" s="126"/>
      <c r="I996" s="128"/>
      <c r="J996" s="128"/>
      <c r="K996" s="128"/>
      <c r="L996" s="128"/>
      <c r="M996" s="128"/>
      <c r="N996" s="128"/>
      <c r="O996" s="128"/>
      <c r="P996" s="218">
        <f t="shared" si="30"/>
        <v>0</v>
      </c>
      <c r="Q996" s="217"/>
      <c r="R996" s="217">
        <f t="shared" si="31"/>
        <v>0</v>
      </c>
      <c r="S996" s="217"/>
      <c r="T996" s="219"/>
    </row>
    <row r="997" spans="1:20">
      <c r="A997" s="125"/>
      <c r="B997" s="125"/>
      <c r="C997" s="125"/>
      <c r="D997" s="125"/>
      <c r="E997" s="125"/>
      <c r="F997" s="128"/>
      <c r="G997" s="217"/>
      <c r="H997" s="126"/>
      <c r="I997" s="128"/>
      <c r="J997" s="128"/>
      <c r="K997" s="128"/>
      <c r="L997" s="128"/>
      <c r="M997" s="128"/>
      <c r="N997" s="128"/>
      <c r="O997" s="128"/>
      <c r="P997" s="218">
        <f t="shared" si="30"/>
        <v>0</v>
      </c>
      <c r="Q997" s="217"/>
      <c r="R997" s="217">
        <f t="shared" si="31"/>
        <v>0</v>
      </c>
      <c r="S997" s="217"/>
      <c r="T997" s="219"/>
    </row>
    <row r="998" spans="1:20">
      <c r="A998" s="125"/>
      <c r="B998" s="125"/>
      <c r="C998" s="125"/>
      <c r="D998" s="125"/>
      <c r="E998" s="125"/>
      <c r="F998" s="128"/>
      <c r="G998" s="217"/>
      <c r="H998" s="126"/>
      <c r="I998" s="128"/>
      <c r="J998" s="128"/>
      <c r="K998" s="128"/>
      <c r="L998" s="128"/>
      <c r="M998" s="128"/>
      <c r="N998" s="128"/>
      <c r="O998" s="128"/>
      <c r="P998" s="218">
        <f t="shared" si="30"/>
        <v>0</v>
      </c>
      <c r="Q998" s="217"/>
      <c r="R998" s="217">
        <f t="shared" si="31"/>
        <v>0</v>
      </c>
      <c r="S998" s="217"/>
      <c r="T998" s="219"/>
    </row>
    <row r="999" spans="1:20">
      <c r="A999" s="125"/>
      <c r="B999" s="125"/>
      <c r="C999" s="125"/>
      <c r="D999" s="125"/>
      <c r="E999" s="125"/>
      <c r="F999" s="128"/>
      <c r="G999" s="217"/>
      <c r="H999" s="126"/>
      <c r="I999" s="128"/>
      <c r="J999" s="128"/>
      <c r="K999" s="128"/>
      <c r="L999" s="128"/>
      <c r="M999" s="128"/>
      <c r="N999" s="128"/>
      <c r="O999" s="128"/>
      <c r="P999" s="218">
        <f t="shared" si="30"/>
        <v>0</v>
      </c>
      <c r="Q999" s="217"/>
      <c r="R999" s="217">
        <f t="shared" si="31"/>
        <v>0</v>
      </c>
      <c r="S999" s="217"/>
      <c r="T999" s="219"/>
    </row>
    <row r="1000" spans="1:20">
      <c r="A1000" s="125"/>
      <c r="B1000" s="125"/>
      <c r="C1000" s="125"/>
      <c r="D1000" s="125"/>
      <c r="E1000" s="125"/>
      <c r="F1000" s="128"/>
      <c r="G1000" s="217"/>
      <c r="H1000" s="126"/>
      <c r="I1000" s="128"/>
      <c r="J1000" s="128"/>
      <c r="K1000" s="128"/>
      <c r="L1000" s="128"/>
      <c r="M1000" s="128"/>
      <c r="N1000" s="128"/>
      <c r="O1000" s="128"/>
      <c r="P1000" s="218">
        <f t="shared" si="30"/>
        <v>0</v>
      </c>
      <c r="Q1000" s="217"/>
      <c r="R1000" s="217">
        <f t="shared" si="31"/>
        <v>0</v>
      </c>
      <c r="S1000" s="217"/>
      <c r="T1000" s="219"/>
    </row>
    <row r="1001" spans="1:20">
      <c r="A1001" s="125"/>
      <c r="B1001" s="125"/>
      <c r="C1001" s="125"/>
      <c r="D1001" s="125"/>
      <c r="E1001" s="125"/>
      <c r="F1001" s="128"/>
      <c r="G1001" s="217"/>
      <c r="H1001" s="126"/>
      <c r="I1001" s="128"/>
      <c r="J1001" s="128"/>
      <c r="K1001" s="128"/>
      <c r="L1001" s="128"/>
      <c r="M1001" s="128"/>
      <c r="N1001" s="128"/>
      <c r="O1001" s="128"/>
      <c r="P1001" s="218">
        <f t="shared" si="30"/>
        <v>0</v>
      </c>
      <c r="Q1001" s="217"/>
      <c r="R1001" s="217">
        <f t="shared" si="31"/>
        <v>0</v>
      </c>
      <c r="S1001" s="217"/>
      <c r="T1001" s="219"/>
    </row>
    <row r="1002" spans="1:20" s="202" customFormat="1">
      <c r="H1002" s="70"/>
    </row>
    <row r="1003" spans="1:20" s="202" customFormat="1">
      <c r="H1003" s="70"/>
    </row>
    <row r="1004" spans="1:20" s="202" customFormat="1">
      <c r="H1004" s="70"/>
    </row>
    <row r="1005" spans="1:20" s="202" customFormat="1">
      <c r="H1005" s="70"/>
    </row>
    <row r="1006" spans="1:20" s="202" customFormat="1">
      <c r="H1006" s="70"/>
    </row>
    <row r="1007" spans="1:20" s="202" customFormat="1">
      <c r="H1007" s="70"/>
    </row>
    <row r="1008" spans="1:20" s="202" customFormat="1">
      <c r="H1008" s="70"/>
    </row>
    <row r="1009" spans="8:8" s="202" customFormat="1">
      <c r="H1009" s="70"/>
    </row>
    <row r="1010" spans="8:8" s="202" customFormat="1">
      <c r="H1010" s="70"/>
    </row>
    <row r="1011" spans="8:8" s="202" customFormat="1">
      <c r="H1011" s="70"/>
    </row>
    <row r="1012" spans="8:8" s="202" customFormat="1">
      <c r="H1012" s="70"/>
    </row>
  </sheetData>
  <sheetProtection algorithmName="SHA-512" hashValue="4ndA5oSFduBfuHpcUDt6e1qwtZ4F9jtGK9nEeoxYDho/e5ohYopUwcIIII0FOHPBWSCsjIRumYIgSINdec9ibA==" saltValue="Ul1BFGTULqiigg9nyC9yxw==" spinCount="100000" sheet="1" objects="1" scenarios="1" formatCells="0" formatColumns="0" formatRows="0" insertRows="0" deleteRows="0" sort="0"/>
  <mergeCells count="9">
    <mergeCell ref="A8:T8"/>
    <mergeCell ref="A7:T7"/>
    <mergeCell ref="L2:O2"/>
    <mergeCell ref="A3:T3"/>
    <mergeCell ref="I10:O10"/>
    <mergeCell ref="A10:E10"/>
    <mergeCell ref="A9:E9"/>
    <mergeCell ref="F9:G9"/>
    <mergeCell ref="I9:P9"/>
  </mergeCells>
  <conditionalFormatting sqref="C13:C46 C54:C1001 C48:C52">
    <cfRule type="expression" dxfId="166" priority="10">
      <formula>AND(ISBLANK(C13),SUM(COUNTIF(A13:O13,"&lt;&gt;"&amp;""),COUNTIF(Q13,"&lt;&gt;"&amp;""),COUNTIF(S13:T13,"&lt;&gt;"&amp;"")&gt;0))</formula>
    </cfRule>
  </conditionalFormatting>
  <conditionalFormatting sqref="F13:F46 F54:F1001 F48:F52">
    <cfRule type="expression" dxfId="165" priority="32">
      <formula>AND(ISBLANK(F13),SUM(COUNTIF(A13:O13,"&lt;&gt;"&amp;""),COUNTIF(Q13,"&lt;&gt;"&amp;""),COUNTIF(S13:T13,"&lt;&gt;"&amp;"")&gt;0))</formula>
    </cfRule>
  </conditionalFormatting>
  <conditionalFormatting sqref="G13:G1001">
    <cfRule type="expression" dxfId="164" priority="31">
      <formula>AND(ISBLANK(G13),SUM(COUNTIF(A13:O13,"&lt;&gt;"&amp;""),COUNTIF(Q13,"&lt;&gt;"&amp;""),COUNTIF(S13:T13,"&lt;&gt;"&amp;"")&gt;0))</formula>
    </cfRule>
  </conditionalFormatting>
  <conditionalFormatting sqref="H13:H46 H54:H1001 H48:H52">
    <cfRule type="expression" dxfId="163" priority="12">
      <formula>AND(ISBLANK(H13),SUM(COUNTIF(A13:O13,"&lt;&gt;"&amp;""),COUNTIF(Q13,"&lt;&gt;"&amp;""),COUNTIF(S13:T13,"&lt;&gt;"&amp;"")&gt;0))</formula>
    </cfRule>
    <cfRule type="expression" dxfId="162" priority="30">
      <formula>ISTEXT(H13)</formula>
    </cfRule>
  </conditionalFormatting>
  <conditionalFormatting sqref="S13:S1001">
    <cfRule type="expression" dxfId="161" priority="29">
      <formula>AND(ISBLANK(S13),SUM(COUNTIF(A13:O13,"&lt;&gt;"&amp;""),COUNTIF(Q13,"&lt;&gt;"&amp;""),COUNTIF(S13:T13,"&lt;&gt;"&amp;"")&gt;0))</formula>
    </cfRule>
  </conditionalFormatting>
  <conditionalFormatting sqref="I13:O1001">
    <cfRule type="expression" dxfId="160" priority="27">
      <formula>AND(ISBLANK(I13),SUM(COUNTIF($A13:$O13,"&lt;&gt;"&amp;""),COUNTIF($Q13,"&lt;&gt;"&amp;""),COUNTIF($S13:$T13,"&lt;&gt;"&amp;"")&gt;0))</formula>
    </cfRule>
  </conditionalFormatting>
  <conditionalFormatting sqref="I13:O1001">
    <cfRule type="expression" priority="13" stopIfTrue="1">
      <formula>COUNTIF($I13:$O13,"&lt;&gt;"&amp;"")&gt;0</formula>
    </cfRule>
  </conditionalFormatting>
  <conditionalFormatting sqref="A53 A54:C1001 A13:C52 E54:E1001 E13:E52">
    <cfRule type="expression" dxfId="159" priority="11">
      <formula>LEN(A13)&gt;256</formula>
    </cfRule>
  </conditionalFormatting>
  <conditionalFormatting sqref="T13:T1001">
    <cfRule type="expression" dxfId="158" priority="8">
      <formula>LEN(T13)&gt;4000</formula>
    </cfRule>
  </conditionalFormatting>
  <conditionalFormatting sqref="B13:B46 B54:B1000 B48:B52">
    <cfRule type="expression" dxfId="157" priority="7">
      <formula>AND(ISBLANK(B13),SUM(COUNTIF(A13:O13,"&lt;&gt;"&amp;""),COUNTIF(Q13,"&lt;&gt;"&amp;""),COUNTIF(S13:T13,"&lt;&gt;"&amp;"")&gt;0))</formula>
    </cfRule>
  </conditionalFormatting>
  <conditionalFormatting sqref="B47">
    <cfRule type="expression" dxfId="156" priority="58">
      <formula>AND(ISBLANK(B47),SUM(COUNTIF(A53:O53,"&lt;&gt;"&amp;""),COUNTIF(Q53,"&lt;&gt;"&amp;""),COUNTIF(S53:T53,"&lt;&gt;"&amp;"")&gt;0))</formula>
    </cfRule>
  </conditionalFormatting>
  <conditionalFormatting sqref="C47">
    <cfRule type="expression" dxfId="155" priority="60">
      <formula>AND(ISBLANK(C47),SUM(COUNTIF(A53:O53,"&lt;&gt;"&amp;""),COUNTIF(Q53,"&lt;&gt;"&amp;""),COUNTIF(S53:T53,"&lt;&gt;"&amp;"")&gt;0))</formula>
    </cfRule>
  </conditionalFormatting>
  <conditionalFormatting sqref="F47">
    <cfRule type="expression" dxfId="154" priority="62">
      <formula>AND(ISBLANK(F47),SUM(COUNTIF(A53:O53,"&lt;&gt;"&amp;""),COUNTIF(Q53,"&lt;&gt;"&amp;""),COUNTIF(S53:T53,"&lt;&gt;"&amp;"")&gt;0))</formula>
    </cfRule>
  </conditionalFormatting>
  <conditionalFormatting sqref="H47">
    <cfRule type="expression" dxfId="153" priority="66">
      <formula>AND(ISBLANK(H47),SUM(COUNTIF(A53:O53,"&lt;&gt;"&amp;""),COUNTIF(Q53,"&lt;&gt;"&amp;""),COUNTIF(S53:T53,"&lt;&gt;"&amp;"")&gt;0))</formula>
    </cfRule>
    <cfRule type="expression" dxfId="152" priority="67">
      <formula>ISTEXT(H47)</formula>
    </cfRule>
  </conditionalFormatting>
  <conditionalFormatting sqref="C53">
    <cfRule type="expression" dxfId="151" priority="5">
      <formula>AND(ISBLANK(C53),SUM(COUNTIF(A53:O53,"&lt;&gt;"&amp;""),COUNTIF(Q53,"&lt;&gt;"&amp;""),COUNTIF(S53:T53,"&lt;&gt;"&amp;"")&gt;0))</formula>
    </cfRule>
  </conditionalFormatting>
  <conditionalFormatting sqref="B53:C53 E53">
    <cfRule type="expression" dxfId="150" priority="6">
      <formula>LEN(B53)&gt;256</formula>
    </cfRule>
  </conditionalFormatting>
  <conditionalFormatting sqref="B53">
    <cfRule type="expression" dxfId="149" priority="4">
      <formula>AND(ISBLANK(B53),SUM(COUNTIF(A53:O53,"&lt;&gt;"&amp;""),COUNTIF(Q53,"&lt;&gt;"&amp;""),COUNTIF(S53:T53,"&lt;&gt;"&amp;"")&gt;0))</formula>
    </cfRule>
  </conditionalFormatting>
  <conditionalFormatting sqref="F53">
    <cfRule type="expression" dxfId="148" priority="3">
      <formula>AND(ISBLANK(F53),SUM(COUNTIF(A53:O53,"&lt;&gt;"&amp;""),COUNTIF(Q53,"&lt;&gt;"&amp;""),COUNTIF(S53:T53,"&lt;&gt;"&amp;"")&gt;0))</formula>
    </cfRule>
  </conditionalFormatting>
  <conditionalFormatting sqref="H53">
    <cfRule type="expression" dxfId="147" priority="1">
      <formula>AND(ISBLANK(H53),SUM(COUNTIF(A53:O53,"&lt;&gt;"&amp;""),COUNTIF(Q53,"&lt;&gt;"&amp;""),COUNTIF(S53:T53,"&lt;&gt;"&amp;"")&gt;0))</formula>
    </cfRule>
    <cfRule type="expression" dxfId="146" priority="2">
      <formula>ISTEXT(H53)</formula>
    </cfRule>
  </conditionalFormatting>
  <dataValidations count="12">
    <dataValidation type="list" allowBlank="1" showInputMessage="1" showErrorMessage="1" sqref="G3 G13:G1048576" xr:uid="{00000000-0002-0000-0400-000000000000}">
      <formula1>"R,O"</formula1>
    </dataValidation>
    <dataValidation type="list" allowBlank="1" showInputMessage="1" showErrorMessage="1" sqref="F1:F3 F54:F1048576 F13:F52" xr:uid="{00000000-0002-0000-0400-000001000000}">
      <formula1>"SFA,SFD,2 to 4,5+,ADU,MH"</formula1>
    </dataValidation>
    <dataValidation type="date" allowBlank="1" showInputMessage="1" showErrorMessage="1" sqref="H9:H12 H4:H5" xr:uid="{00000000-0002-0000-0400-000002000000}">
      <formula1>18264</formula1>
      <formula2>54789</formula2>
    </dataValidation>
    <dataValidation type="whole" allowBlank="1" showInputMessage="1" showErrorMessage="1" error="Please enter a number greater than 0" sqref="L2 I4:K5 I10:O11 I1002:O1048576" xr:uid="{00000000-0002-0000-0400-000003000000}">
      <formula1>0</formula1>
      <formula2>30000</formula2>
    </dataValidation>
    <dataValidation type="whole" allowBlank="1" showInputMessage="1" showErrorMessage="1" sqref="Q9:Q11 Q4:Q5 Q13:Q1048576" xr:uid="{00000000-0002-0000-0400-000004000000}">
      <formula1>0</formula1>
      <formula2>20000</formula2>
    </dataValidation>
    <dataValidation type="list" allowBlank="1" showInputMessage="1" showErrorMessage="1" error="Please enter &quot;No&quot;,&quot;Yes-But no action taken&quot;, &quot;Yes-Approved&quot; , &quot;Yes-Denied&quot;  " sqref="S1:S3 S13:S1048576" xr:uid="{00000000-0002-0000-0400-000005000000}">
      <formula1>"No,Yes-But no action taken,Yes-Approved,Yes-Denied"</formula1>
    </dataValidation>
    <dataValidation type="whole" allowBlank="1" showInputMessage="1" showErrorMessage="1" error="Please enter a number greater than 0." sqref="I13:O1001" xr:uid="{00000000-0002-0000-0400-000006000000}">
      <formula1>0</formula1>
      <formula2>30000</formula2>
    </dataValidation>
    <dataValidation allowBlank="1" showInputMessage="1" sqref="L4:O4" xr:uid="{00000000-0002-0000-0400-000007000000}"/>
    <dataValidation allowBlank="1" showInputMessage="1" showErrorMessage="1" error="Please enter &quot;No&quot;,&quot;Yes-But no action taken&quot;, &quot;Yes-Approved&quot; , &quot;Yes-Denied&quot;  " sqref="S4:S6 S9:S12" xr:uid="{00000000-0002-0000-0400-000008000000}"/>
    <dataValidation type="date" allowBlank="1" showInputMessage="1" showErrorMessage="1" errorTitle="Please enter a date" error="Please Enter a Date" sqref="H13" xr:uid="{DAC7E898-9901-4612-BCCD-DD58337A1E3B}">
      <formula1>18264</formula1>
      <formula2>54789</formula2>
    </dataValidation>
    <dataValidation type="custom" errorStyle="information" allowBlank="1" showInputMessage="1" showErrorMessage="1" error="Please enter the number of proposed units in section five." sqref="P13:P1001" xr:uid="{00000000-0002-0000-0400-000009000000}">
      <formula1>C13 &lt;&gt; ""</formula1>
    </dataValidation>
    <dataValidation type="date" allowBlank="1" showInputMessage="1" showErrorMessage="1" error="Please enter a date" sqref="H54:H1048576 H14:H52" xr:uid="{00000000-0002-0000-0400-00000A000000}">
      <formula1>18264</formula1>
      <formula2>54789</formula2>
    </dataValidation>
  </dataValidations>
  <printOptions horizontalCentered="1"/>
  <pageMargins left="0.7" right="0.7" top="0.75" bottom="0.75" header="0.3" footer="0.3"/>
  <pageSetup scale="40" fitToHeight="0" orientation="landscape"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pageSetUpPr fitToPage="1"/>
  </sheetPr>
  <dimension ref="A1:EB1000"/>
  <sheetViews>
    <sheetView tabSelected="1" showWhiteSpace="0" topLeftCell="A18" zoomScaleNormal="100" zoomScaleSheetLayoutView="50" zoomScalePageLayoutView="70" workbookViewId="0">
      <selection activeCell="A48" sqref="A48:XFD48"/>
    </sheetView>
  </sheetViews>
  <sheetFormatPr baseColWidth="10" defaultColWidth="0" defaultRowHeight="14"/>
  <cols>
    <col min="1" max="2" width="16.6640625" style="240" customWidth="1"/>
    <col min="3" max="3" width="23.6640625" style="240" customWidth="1"/>
    <col min="4" max="4" width="24.1640625" style="240" customWidth="1"/>
    <col min="5" max="5" width="17.6640625" style="240" customWidth="1"/>
    <col min="6" max="6" width="15" style="240" customWidth="1"/>
    <col min="7" max="7" width="12.6640625" style="240" customWidth="1"/>
    <col min="8" max="8" width="14.83203125" style="240" customWidth="1"/>
    <col min="9" max="9" width="14.5" style="240" customWidth="1"/>
    <col min="10" max="10" width="14.1640625" style="240" customWidth="1"/>
    <col min="11" max="11" width="14.5" style="240" customWidth="1"/>
    <col min="12" max="12" width="13.83203125" style="240" customWidth="1"/>
    <col min="13" max="13" width="14.83203125" style="240" customWidth="1"/>
    <col min="14" max="14" width="14.5" style="240" customWidth="1"/>
    <col min="15" max="15" width="16.33203125" style="240" customWidth="1"/>
    <col min="16" max="16" width="17" style="240" customWidth="1"/>
    <col min="17" max="17" width="13.33203125" style="240" customWidth="1"/>
    <col min="18" max="18" width="14.5" style="240" customWidth="1"/>
    <col min="19" max="19" width="13.6640625" style="240" customWidth="1"/>
    <col min="20" max="20" width="13.5" style="240" customWidth="1"/>
    <col min="21" max="21" width="13.83203125" style="240" customWidth="1"/>
    <col min="22" max="22" width="14.83203125" style="240" customWidth="1"/>
    <col min="23" max="23" width="14.5" style="240" customWidth="1"/>
    <col min="24" max="24" width="17.6640625" style="240" customWidth="1"/>
    <col min="25" max="25" width="19.1640625" style="240" customWidth="1"/>
    <col min="26" max="27" width="13.5" style="240" bestFit="1" customWidth="1"/>
    <col min="28" max="30" width="12.6640625" style="240" customWidth="1"/>
    <col min="31" max="31" width="14.83203125" style="240" customWidth="1"/>
    <col min="32" max="32" width="14.5" style="240" customWidth="1"/>
    <col min="33" max="33" width="21.5" style="240" customWidth="1"/>
    <col min="34" max="34" width="15.33203125" style="240" bestFit="1" customWidth="1"/>
    <col min="35" max="35" width="15.33203125" style="224" customWidth="1"/>
    <col min="36" max="36" width="18.5" style="240" customWidth="1"/>
    <col min="37" max="37" width="16.33203125" style="240" customWidth="1"/>
    <col min="38" max="38" width="21.5" style="240" customWidth="1"/>
    <col min="39" max="39" width="18.5" style="240" customWidth="1"/>
    <col min="40" max="40" width="28.5" style="240" customWidth="1"/>
    <col min="41" max="41" width="22.5" style="240" customWidth="1"/>
    <col min="42" max="42" width="15.6640625" style="240" customWidth="1"/>
    <col min="43" max="43" width="15.33203125" style="240" customWidth="1"/>
    <col min="44" max="44" width="14.5" style="241" customWidth="1"/>
    <col min="45" max="45" width="20.1640625" style="224" customWidth="1"/>
    <col min="46" max="46" width="27.5" style="261" hidden="1" customWidth="1"/>
    <col min="47" max="16384" width="9.1640625" style="240" hidden="1"/>
  </cols>
  <sheetData>
    <row r="1" spans="1:46" s="212" customFormat="1" ht="23" customHeight="1">
      <c r="A1" s="265" t="s">
        <v>10</v>
      </c>
      <c r="B1" s="197" t="str">
        <f>'Start Here'!B4</f>
        <v>Livermore</v>
      </c>
      <c r="C1" s="266"/>
      <c r="D1" s="346"/>
      <c r="E1" s="346"/>
      <c r="F1" s="346"/>
      <c r="G1" s="346"/>
      <c r="H1" s="346"/>
      <c r="I1" s="346" t="s">
        <v>8</v>
      </c>
      <c r="J1" s="346"/>
      <c r="K1" s="346"/>
      <c r="L1" s="346"/>
      <c r="M1" s="346"/>
      <c r="N1" s="346"/>
      <c r="O1" s="346"/>
      <c r="P1" s="346"/>
      <c r="Q1" s="346"/>
      <c r="R1" s="541" t="s">
        <v>1765</v>
      </c>
      <c r="S1" s="542"/>
      <c r="T1" s="542"/>
      <c r="U1" s="543"/>
      <c r="V1" s="170"/>
      <c r="W1" s="170"/>
      <c r="X1" s="170"/>
      <c r="Y1" s="170"/>
      <c r="Z1" s="170"/>
      <c r="AA1" s="170"/>
      <c r="AB1" s="170"/>
      <c r="AC1" s="170"/>
      <c r="AD1" s="170"/>
      <c r="AE1" s="170"/>
      <c r="AF1" s="170"/>
      <c r="AG1" s="170"/>
      <c r="AH1" s="170"/>
      <c r="AI1" s="85"/>
      <c r="AJ1" s="170"/>
      <c r="AR1" s="223"/>
      <c r="AS1" s="224"/>
      <c r="AT1" s="227"/>
    </row>
    <row r="2" spans="1:46" s="212" customFormat="1" ht="23" customHeight="1">
      <c r="A2" s="267" t="s">
        <v>36</v>
      </c>
      <c r="B2" s="198">
        <f>'Start Here'!B5</f>
        <v>2019</v>
      </c>
      <c r="C2" s="269" t="s">
        <v>47</v>
      </c>
      <c r="D2" s="346"/>
      <c r="E2" s="346"/>
      <c r="F2" s="346"/>
      <c r="G2" s="346"/>
      <c r="H2" s="346"/>
      <c r="I2" s="346" t="s">
        <v>9</v>
      </c>
      <c r="J2" s="346"/>
      <c r="K2" s="346"/>
      <c r="L2" s="346"/>
      <c r="M2" s="346"/>
      <c r="N2" s="346"/>
      <c r="O2" s="346"/>
      <c r="P2" s="346"/>
      <c r="Q2" s="346"/>
      <c r="R2" s="66" t="s">
        <v>101</v>
      </c>
      <c r="S2" s="225"/>
      <c r="T2" s="225"/>
      <c r="U2" s="226"/>
      <c r="V2" s="171"/>
      <c r="W2" s="171"/>
      <c r="X2" s="171"/>
      <c r="Y2" s="171"/>
      <c r="Z2" s="171"/>
      <c r="AA2" s="171"/>
      <c r="AB2" s="171"/>
      <c r="AC2" s="171"/>
      <c r="AD2" s="171"/>
      <c r="AE2" s="171"/>
      <c r="AF2" s="171"/>
      <c r="AG2" s="171"/>
      <c r="AH2" s="171"/>
      <c r="AI2" s="86"/>
      <c r="AJ2" s="171"/>
      <c r="AR2" s="223"/>
      <c r="AS2" s="224"/>
      <c r="AT2" s="227"/>
    </row>
    <row r="3" spans="1:46" s="212" customFormat="1" ht="16">
      <c r="A3" s="526" t="s">
        <v>1368</v>
      </c>
      <c r="B3" s="526"/>
      <c r="C3" s="526"/>
      <c r="D3" s="526"/>
      <c r="E3" s="526"/>
      <c r="F3" s="526"/>
      <c r="G3" s="526"/>
      <c r="H3" s="526"/>
      <c r="I3" s="526"/>
      <c r="J3" s="526"/>
      <c r="K3" s="526"/>
      <c r="L3" s="526"/>
      <c r="M3" s="526"/>
      <c r="N3" s="526"/>
      <c r="O3" s="526"/>
      <c r="P3" s="526"/>
      <c r="Q3" s="526"/>
      <c r="R3" s="526"/>
      <c r="S3" s="526"/>
      <c r="T3" s="526"/>
      <c r="U3" s="166"/>
      <c r="V3" s="166"/>
      <c r="W3" s="166"/>
      <c r="X3" s="166"/>
      <c r="Y3" s="166"/>
      <c r="Z3" s="166"/>
      <c r="AA3" s="166"/>
      <c r="AB3" s="166"/>
      <c r="AC3" s="166"/>
      <c r="AD3" s="166"/>
      <c r="AE3" s="166"/>
      <c r="AF3" s="166"/>
      <c r="AG3" s="166"/>
      <c r="AH3" s="166"/>
      <c r="AI3" s="87"/>
      <c r="AJ3" s="166"/>
      <c r="AR3" s="223"/>
      <c r="AS3" s="224"/>
      <c r="AT3" s="227"/>
    </row>
    <row r="4" spans="1:46" s="61" customFormat="1" ht="7.25" customHeight="1">
      <c r="D4" s="60"/>
      <c r="E4" s="60"/>
      <c r="F4" s="60"/>
      <c r="G4" s="60"/>
      <c r="H4" s="60"/>
      <c r="I4" s="60"/>
      <c r="J4" s="60"/>
      <c r="Q4" s="60"/>
      <c r="R4" s="60"/>
      <c r="S4" s="60"/>
      <c r="Z4" s="60"/>
      <c r="AA4" s="60"/>
      <c r="AB4" s="60"/>
      <c r="AI4" s="63"/>
      <c r="AR4" s="81"/>
      <c r="AS4" s="63"/>
      <c r="AT4" s="60"/>
    </row>
    <row r="5" spans="1:46" s="61" customFormat="1" ht="2.5" customHeight="1">
      <c r="D5" s="60"/>
      <c r="E5" s="60"/>
      <c r="F5" s="60"/>
      <c r="G5" s="60"/>
      <c r="AI5" s="63"/>
      <c r="AR5" s="81"/>
      <c r="AS5" s="63"/>
      <c r="AT5" s="60"/>
    </row>
    <row r="6" spans="1:46" s="280" customFormat="1" ht="12" hidden="1">
      <c r="A6" s="280" t="s">
        <v>1399</v>
      </c>
      <c r="B6" s="280" t="s">
        <v>1400</v>
      </c>
      <c r="C6" s="280" t="s">
        <v>1401</v>
      </c>
      <c r="D6" s="280" t="s">
        <v>1402</v>
      </c>
      <c r="E6" s="280" t="s">
        <v>1403</v>
      </c>
      <c r="F6" s="280" t="s">
        <v>1404</v>
      </c>
      <c r="G6" s="280" t="s">
        <v>1405</v>
      </c>
      <c r="H6" s="280" t="s">
        <v>1406</v>
      </c>
      <c r="I6" s="280" t="s">
        <v>1407</v>
      </c>
      <c r="J6" s="280" t="s">
        <v>1408</v>
      </c>
      <c r="K6" s="280" t="s">
        <v>1409</v>
      </c>
      <c r="L6" s="280" t="s">
        <v>1410</v>
      </c>
      <c r="M6" s="280" t="s">
        <v>1411</v>
      </c>
      <c r="N6" s="280" t="s">
        <v>1412</v>
      </c>
      <c r="O6" s="280" t="s">
        <v>1413</v>
      </c>
      <c r="P6" s="280" t="s">
        <v>1414</v>
      </c>
      <c r="Q6" s="280" t="s">
        <v>1415</v>
      </c>
      <c r="R6" s="280" t="s">
        <v>1416</v>
      </c>
      <c r="S6" s="280" t="s">
        <v>1417</v>
      </c>
      <c r="T6" s="280" t="s">
        <v>1418</v>
      </c>
      <c r="U6" s="280" t="s">
        <v>1419</v>
      </c>
      <c r="V6" s="280" t="s">
        <v>1420</v>
      </c>
      <c r="W6" s="280" t="s">
        <v>1421</v>
      </c>
      <c r="X6" s="280" t="s">
        <v>1422</v>
      </c>
      <c r="Y6" s="280" t="s">
        <v>1423</v>
      </c>
      <c r="Z6" s="280" t="s">
        <v>1424</v>
      </c>
      <c r="AA6" s="280" t="s">
        <v>1425</v>
      </c>
      <c r="AB6" s="280" t="s">
        <v>1426</v>
      </c>
      <c r="AC6" s="280" t="s">
        <v>1427</v>
      </c>
      <c r="AD6" s="280" t="s">
        <v>1428</v>
      </c>
      <c r="AE6" s="280" t="s">
        <v>1429</v>
      </c>
      <c r="AF6" s="280" t="s">
        <v>1430</v>
      </c>
      <c r="AG6" s="280" t="s">
        <v>1431</v>
      </c>
      <c r="AH6" s="280" t="s">
        <v>1432</v>
      </c>
      <c r="AI6" s="280" t="s">
        <v>1433</v>
      </c>
      <c r="AJ6" s="280" t="s">
        <v>1434</v>
      </c>
      <c r="AK6" s="280" t="s">
        <v>1435</v>
      </c>
      <c r="AL6" s="280" t="s">
        <v>1436</v>
      </c>
      <c r="AM6" s="280" t="s">
        <v>1437</v>
      </c>
      <c r="AN6" s="280" t="s">
        <v>1438</v>
      </c>
      <c r="AO6" s="280" t="s">
        <v>1439</v>
      </c>
      <c r="AP6" s="280" t="s">
        <v>1440</v>
      </c>
      <c r="AQ6" s="280" t="s">
        <v>1441</v>
      </c>
      <c r="AR6" s="280" t="s">
        <v>1442</v>
      </c>
      <c r="AS6" s="280" t="s">
        <v>1443</v>
      </c>
    </row>
    <row r="7" spans="1:46" s="194" customFormat="1" ht="23.25" customHeight="1">
      <c r="A7" s="262"/>
      <c r="B7" s="182"/>
      <c r="C7" s="182"/>
      <c r="D7" s="182"/>
      <c r="E7" s="182"/>
      <c r="F7" s="182"/>
      <c r="G7" s="182"/>
      <c r="H7" s="182"/>
      <c r="I7" s="182"/>
      <c r="J7" s="195" t="s">
        <v>12</v>
      </c>
      <c r="K7" s="182"/>
      <c r="L7" s="182"/>
      <c r="M7" s="182"/>
      <c r="N7" s="182"/>
      <c r="O7" s="182"/>
      <c r="P7" s="182"/>
      <c r="Q7" s="182"/>
      <c r="R7" s="182"/>
      <c r="S7" s="182"/>
      <c r="T7" s="182"/>
      <c r="U7" s="182"/>
      <c r="V7" s="182"/>
      <c r="W7" s="182"/>
      <c r="X7" s="182"/>
      <c r="Y7" s="182"/>
      <c r="Z7" s="182"/>
      <c r="AA7" s="182"/>
      <c r="AB7" s="182"/>
      <c r="AC7" s="182"/>
      <c r="AD7" s="182"/>
      <c r="AE7" s="182"/>
      <c r="AF7" s="182"/>
      <c r="AG7" s="182"/>
      <c r="AH7" s="182"/>
      <c r="AI7" s="88"/>
      <c r="AJ7" s="182"/>
      <c r="AK7" s="182"/>
      <c r="AL7" s="182"/>
      <c r="AM7" s="182"/>
      <c r="AN7" s="182"/>
      <c r="AO7" s="182"/>
      <c r="AP7" s="182"/>
      <c r="AQ7" s="182"/>
      <c r="AR7" s="182"/>
      <c r="AS7" s="183"/>
      <c r="AT7" s="227"/>
    </row>
    <row r="8" spans="1:46" s="4" customFormat="1" ht="23.25" customHeight="1">
      <c r="A8" s="189"/>
      <c r="B8" s="190"/>
      <c r="C8" s="190"/>
      <c r="D8" s="190"/>
      <c r="E8" s="190"/>
      <c r="F8" s="190"/>
      <c r="G8" s="190"/>
      <c r="H8" s="190"/>
      <c r="I8" s="190"/>
      <c r="J8" s="191" t="s">
        <v>1289</v>
      </c>
      <c r="K8" s="190"/>
      <c r="L8" s="190"/>
      <c r="M8" s="190"/>
      <c r="N8" s="190"/>
      <c r="O8" s="190"/>
      <c r="P8" s="190"/>
      <c r="Q8" s="190"/>
      <c r="R8" s="190"/>
      <c r="S8" s="190"/>
      <c r="T8" s="190"/>
      <c r="U8" s="190"/>
      <c r="V8" s="190"/>
      <c r="W8" s="190"/>
      <c r="X8" s="190"/>
      <c r="Y8" s="190"/>
      <c r="Z8" s="190"/>
      <c r="AA8" s="190"/>
      <c r="AB8" s="190"/>
      <c r="AC8" s="190"/>
      <c r="AD8" s="190"/>
      <c r="AE8" s="190"/>
      <c r="AF8" s="190"/>
      <c r="AG8" s="190"/>
      <c r="AH8" s="190"/>
      <c r="AI8" s="192"/>
      <c r="AJ8" s="190"/>
      <c r="AK8" s="190"/>
      <c r="AL8" s="190"/>
      <c r="AM8" s="190"/>
      <c r="AN8" s="190"/>
      <c r="AO8" s="190"/>
      <c r="AP8" s="190"/>
      <c r="AQ8" s="190"/>
      <c r="AR8" s="190"/>
      <c r="AS8" s="193"/>
      <c r="AT8" s="227"/>
    </row>
    <row r="9" spans="1:46" s="65" customFormat="1" ht="51.75" customHeight="1">
      <c r="A9" s="532" t="s">
        <v>42</v>
      </c>
      <c r="B9" s="535"/>
      <c r="C9" s="535"/>
      <c r="D9" s="535"/>
      <c r="E9" s="536"/>
      <c r="F9" s="532" t="s">
        <v>107</v>
      </c>
      <c r="G9" s="536"/>
      <c r="H9" s="532" t="s">
        <v>1290</v>
      </c>
      <c r="I9" s="535"/>
      <c r="J9" s="535"/>
      <c r="K9" s="535"/>
      <c r="L9" s="535"/>
      <c r="M9" s="535"/>
      <c r="N9" s="535"/>
      <c r="O9" s="536"/>
      <c r="P9" s="228"/>
      <c r="Q9" s="532" t="s">
        <v>63</v>
      </c>
      <c r="R9" s="535"/>
      <c r="S9" s="535"/>
      <c r="T9" s="535"/>
      <c r="U9" s="535"/>
      <c r="V9" s="535"/>
      <c r="W9" s="536"/>
      <c r="X9" s="228"/>
      <c r="Y9" s="228"/>
      <c r="Z9" s="532" t="s">
        <v>64</v>
      </c>
      <c r="AA9" s="535"/>
      <c r="AB9" s="535"/>
      <c r="AC9" s="535"/>
      <c r="AD9" s="535"/>
      <c r="AE9" s="535"/>
      <c r="AF9" s="535"/>
      <c r="AG9" s="535"/>
      <c r="AH9" s="536"/>
      <c r="AI9" s="229"/>
      <c r="AJ9" s="186" t="s">
        <v>108</v>
      </c>
      <c r="AK9" s="186" t="s">
        <v>109</v>
      </c>
      <c r="AL9" s="532" t="s">
        <v>6</v>
      </c>
      <c r="AM9" s="536"/>
      <c r="AN9" s="186" t="s">
        <v>7</v>
      </c>
      <c r="AO9" s="186" t="s">
        <v>110</v>
      </c>
      <c r="AP9" s="532" t="s">
        <v>113</v>
      </c>
      <c r="AQ9" s="535"/>
      <c r="AR9" s="536"/>
      <c r="AS9" s="67" t="s">
        <v>53</v>
      </c>
      <c r="AT9" s="64"/>
    </row>
    <row r="10" spans="1:46" s="8" customFormat="1" ht="23.25" customHeight="1">
      <c r="A10" s="537">
        <v>1</v>
      </c>
      <c r="B10" s="538"/>
      <c r="C10" s="538"/>
      <c r="D10" s="538"/>
      <c r="E10" s="539"/>
      <c r="F10" s="181">
        <v>2</v>
      </c>
      <c r="G10" s="181">
        <v>3</v>
      </c>
      <c r="H10" s="528">
        <v>4</v>
      </c>
      <c r="I10" s="529"/>
      <c r="J10" s="529"/>
      <c r="K10" s="529"/>
      <c r="L10" s="529"/>
      <c r="M10" s="529"/>
      <c r="N10" s="540"/>
      <c r="O10" s="181">
        <v>5</v>
      </c>
      <c r="P10" s="181">
        <v>6</v>
      </c>
      <c r="Q10" s="528">
        <v>7</v>
      </c>
      <c r="R10" s="529"/>
      <c r="S10" s="529"/>
      <c r="T10" s="529"/>
      <c r="U10" s="529"/>
      <c r="V10" s="529"/>
      <c r="W10" s="540"/>
      <c r="X10" s="181">
        <v>8</v>
      </c>
      <c r="Y10" s="181">
        <v>9</v>
      </c>
      <c r="Z10" s="528">
        <v>10</v>
      </c>
      <c r="AA10" s="529"/>
      <c r="AB10" s="529"/>
      <c r="AC10" s="529"/>
      <c r="AD10" s="529"/>
      <c r="AE10" s="529"/>
      <c r="AF10" s="540"/>
      <c r="AG10" s="185">
        <v>11</v>
      </c>
      <c r="AH10" s="181">
        <v>12</v>
      </c>
      <c r="AI10" s="89">
        <v>13</v>
      </c>
      <c r="AJ10" s="181">
        <v>14</v>
      </c>
      <c r="AK10" s="181">
        <v>15</v>
      </c>
      <c r="AL10" s="181">
        <v>16</v>
      </c>
      <c r="AM10" s="181">
        <v>17</v>
      </c>
      <c r="AN10" s="11">
        <v>18</v>
      </c>
      <c r="AO10" s="11">
        <v>19</v>
      </c>
      <c r="AP10" s="84"/>
      <c r="AQ10" s="231">
        <v>20</v>
      </c>
      <c r="AR10" s="230"/>
      <c r="AS10" s="68">
        <v>21</v>
      </c>
      <c r="AT10" s="258"/>
    </row>
    <row r="11" spans="1:46" s="8" customFormat="1" ht="147" customHeight="1" thickBot="1">
      <c r="A11" s="52" t="s">
        <v>127</v>
      </c>
      <c r="B11" s="52" t="s">
        <v>54</v>
      </c>
      <c r="C11" s="52" t="s">
        <v>2</v>
      </c>
      <c r="D11" s="52" t="s">
        <v>128</v>
      </c>
      <c r="E11" s="52" t="s">
        <v>1287</v>
      </c>
      <c r="F11" s="52" t="s">
        <v>1288</v>
      </c>
      <c r="G11" s="52" t="s">
        <v>3</v>
      </c>
      <c r="H11" s="54" t="s">
        <v>89</v>
      </c>
      <c r="I11" s="54" t="s">
        <v>90</v>
      </c>
      <c r="J11" s="54" t="s">
        <v>91</v>
      </c>
      <c r="K11" s="54" t="s">
        <v>92</v>
      </c>
      <c r="L11" s="54" t="s">
        <v>93</v>
      </c>
      <c r="M11" s="54" t="s">
        <v>94</v>
      </c>
      <c r="N11" s="54" t="s">
        <v>4</v>
      </c>
      <c r="O11" s="54" t="s">
        <v>1360</v>
      </c>
      <c r="P11" s="54" t="s">
        <v>61</v>
      </c>
      <c r="Q11" s="55" t="s">
        <v>89</v>
      </c>
      <c r="R11" s="55" t="s">
        <v>90</v>
      </c>
      <c r="S11" s="55" t="s">
        <v>91</v>
      </c>
      <c r="T11" s="55" t="s">
        <v>92</v>
      </c>
      <c r="U11" s="55" t="s">
        <v>93</v>
      </c>
      <c r="V11" s="55" t="s">
        <v>94</v>
      </c>
      <c r="W11" s="55" t="s">
        <v>4</v>
      </c>
      <c r="X11" s="55" t="s">
        <v>98</v>
      </c>
      <c r="Y11" s="55" t="s">
        <v>97</v>
      </c>
      <c r="Z11" s="56" t="s">
        <v>89</v>
      </c>
      <c r="AA11" s="56" t="s">
        <v>90</v>
      </c>
      <c r="AB11" s="56" t="s">
        <v>91</v>
      </c>
      <c r="AC11" s="56" t="s">
        <v>92</v>
      </c>
      <c r="AD11" s="56" t="s">
        <v>93</v>
      </c>
      <c r="AE11" s="56" t="s">
        <v>94</v>
      </c>
      <c r="AF11" s="56" t="s">
        <v>4</v>
      </c>
      <c r="AG11" s="56" t="s">
        <v>95</v>
      </c>
      <c r="AH11" s="56" t="s">
        <v>60</v>
      </c>
      <c r="AI11" s="52" t="s">
        <v>132</v>
      </c>
      <c r="AJ11" s="52" t="s">
        <v>80</v>
      </c>
      <c r="AK11" s="52" t="s">
        <v>130</v>
      </c>
      <c r="AL11" s="52" t="s">
        <v>96</v>
      </c>
      <c r="AM11" s="52" t="s">
        <v>1366</v>
      </c>
      <c r="AN11" s="52" t="s">
        <v>1365</v>
      </c>
      <c r="AO11" s="52" t="s">
        <v>1247</v>
      </c>
      <c r="AP11" s="52" t="s">
        <v>1245</v>
      </c>
      <c r="AQ11" s="52" t="s">
        <v>1246</v>
      </c>
      <c r="AR11" s="52" t="s">
        <v>1244</v>
      </c>
      <c r="AS11" s="52" t="s">
        <v>129</v>
      </c>
      <c r="AT11" s="258"/>
    </row>
    <row r="12" spans="1:46" s="150" customFormat="1" ht="15" thickTop="1">
      <c r="A12" s="257" t="s">
        <v>131</v>
      </c>
      <c r="B12" s="232"/>
      <c r="C12" s="232"/>
      <c r="D12" s="233"/>
      <c r="E12" s="234"/>
      <c r="F12" s="232"/>
      <c r="G12" s="232"/>
      <c r="H12" s="233">
        <f>SUMPRODUCT((YEAR($O13:$O1000)='Start Here'!$B$5)*H13:H1000)</f>
        <v>0</v>
      </c>
      <c r="I12" s="233">
        <f>SUMPRODUCT((YEAR($O13:$O1000)='Start Here'!$B$5)*I13:I1000)</f>
        <v>0</v>
      </c>
      <c r="J12" s="233">
        <f>SUMPRODUCT((YEAR($O13:$O1000)='Start Here'!$B$5)*J13:J1000)</f>
        <v>0</v>
      </c>
      <c r="K12" s="233">
        <f>SUMPRODUCT((YEAR($O13:$O1000)='Start Here'!$B$5)*K13:K1000)</f>
        <v>0</v>
      </c>
      <c r="L12" s="233">
        <f>SUMPRODUCT((YEAR($O13:$O1000)='Start Here'!$B$5)*L13:L1000)</f>
        <v>0</v>
      </c>
      <c r="M12" s="233">
        <f>SUMPRODUCT((YEAR($O13:$O1000)='Start Here'!$B$5)*M13:M1000)</f>
        <v>34</v>
      </c>
      <c r="N12" s="233">
        <f>SUMPRODUCT((YEAR($O13:$O1000)='Start Here'!$B$5)*N13:N1000)</f>
        <v>64</v>
      </c>
      <c r="O12" s="233"/>
      <c r="P12" s="233">
        <f>SUMPRODUCT((YEAR($O13:$O1000)='Start Here'!$B$5)*P13:P1000)</f>
        <v>98</v>
      </c>
      <c r="Q12" s="233">
        <f>SUMPRODUCT((YEAR($X13:$X1000)='Start Here'!$B$5)*Q13:Q1000)</f>
        <v>42</v>
      </c>
      <c r="R12" s="233">
        <f>SUMPRODUCT((YEAR($X13:$X1000)='Start Here'!$B$5)*R13:R1000)</f>
        <v>0</v>
      </c>
      <c r="S12" s="233">
        <f>SUMPRODUCT((YEAR($X13:$X1000)='Start Here'!$B$5)*S13:S1000)</f>
        <v>1</v>
      </c>
      <c r="T12" s="233">
        <f>SUMPRODUCT((YEAR($X13:$X1000)='Start Here'!$B$5)*T13:T1000)</f>
        <v>0</v>
      </c>
      <c r="U12" s="233">
        <f>SUMPRODUCT((YEAR($X13:$X1000)='Start Here'!$B$5)*U13:U1000)</f>
        <v>2</v>
      </c>
      <c r="V12" s="233">
        <f>SUMPRODUCT((YEAR($X13:$X1000)='Start Here'!$B$5)*V13:V1000)</f>
        <v>36</v>
      </c>
      <c r="W12" s="233">
        <f>SUMPRODUCT((YEAR($X13:$X1000)='Start Here'!$B$5)*W13:W1000)</f>
        <v>260</v>
      </c>
      <c r="X12" s="233"/>
      <c r="Y12" s="233">
        <f>SUMPRODUCT((YEAR($X13:$X1000)='Start Here'!$B$5)*Y13:Y1000)</f>
        <v>341</v>
      </c>
      <c r="Z12" s="233">
        <f>SUMPRODUCT((YEAR($AG13:$AG1000)='Start Here'!$B$5)*Z13:Z1000)</f>
        <v>72</v>
      </c>
      <c r="AA12" s="233">
        <f>SUMPRODUCT((YEAR($AG13:$AG1000)='Start Here'!$B$5)*AA13:AA1000)</f>
        <v>0</v>
      </c>
      <c r="AB12" s="233">
        <f>SUMPRODUCT((YEAR($AG13:$AG1000)='Start Here'!$B$5)*AB13:AB1000)</f>
        <v>3</v>
      </c>
      <c r="AC12" s="233">
        <f>SUMPRODUCT((YEAR($AG13:$AG1000)='Start Here'!$B$5)*AC13:AC1000)</f>
        <v>0</v>
      </c>
      <c r="AD12" s="233">
        <f>SUMPRODUCT((YEAR($AG13:$AG1000)='Start Here'!$B$5)*AD13:AD1000)</f>
        <v>6</v>
      </c>
      <c r="AE12" s="233">
        <f>SUMPRODUCT((YEAR($AG13:$AG1000)='Start Here'!$B$5)*AE13:AE1000)</f>
        <v>10</v>
      </c>
      <c r="AF12" s="233">
        <f>SUMPRODUCT((YEAR($AG13:$AG1000)='Start Here'!$B$5)*AF13:AF1000)</f>
        <v>151</v>
      </c>
      <c r="AG12" s="233"/>
      <c r="AH12" s="233">
        <f>SUMPRODUCT((YEAR($AG13:$AG1000)='Start Here'!$B$5)*AH13:AH1000)</f>
        <v>242</v>
      </c>
      <c r="AI12" s="148">
        <f>SUM(AI13:AI1000)</f>
        <v>0</v>
      </c>
      <c r="AJ12" s="149">
        <f>COUNTIF(AJ13:AJ1000,"Y")</f>
        <v>0</v>
      </c>
      <c r="AK12" s="263"/>
      <c r="AL12" s="263"/>
      <c r="AM12" s="263"/>
      <c r="AN12" s="263"/>
      <c r="AO12" s="263"/>
      <c r="AP12" s="155">
        <f>SUM(AP13:AP1000)</f>
        <v>3</v>
      </c>
      <c r="AQ12" s="155">
        <f>SUM(AQ13:AQ1000)</f>
        <v>0</v>
      </c>
      <c r="AR12" s="155">
        <f>SUM(AR13:AR1000)</f>
        <v>0</v>
      </c>
      <c r="AS12" s="154"/>
      <c r="AT12" s="259"/>
    </row>
    <row r="13" spans="1:46" s="448" customFormat="1" ht="30">
      <c r="A13" s="443"/>
      <c r="B13" s="430" t="s">
        <v>2041</v>
      </c>
      <c r="C13" s="450" t="s">
        <v>2050</v>
      </c>
      <c r="D13" s="459" t="s">
        <v>2064</v>
      </c>
      <c r="E13" s="418" t="s">
        <v>2078</v>
      </c>
      <c r="F13" s="443" t="s">
        <v>1991</v>
      </c>
      <c r="G13" s="443" t="s">
        <v>2035</v>
      </c>
      <c r="H13" s="123"/>
      <c r="I13" s="123"/>
      <c r="J13" s="123"/>
      <c r="K13" s="123"/>
      <c r="L13" s="123"/>
      <c r="M13" s="123"/>
      <c r="N13"/>
      <c r="O13" s="422"/>
      <c r="P13" s="444">
        <f>SUM($H13:$N13)</f>
        <v>0</v>
      </c>
      <c r="Q13" s="443"/>
      <c r="R13" s="443"/>
      <c r="S13" s="443"/>
      <c r="T13" s="443"/>
      <c r="U13" s="443"/>
      <c r="V13" s="443">
        <v>1</v>
      </c>
      <c r="W13" s="443"/>
      <c r="X13" s="421">
        <v>43535</v>
      </c>
      <c r="Y13" s="445">
        <f>SUM($Q13:$W13)</f>
        <v>1</v>
      </c>
      <c r="Z13"/>
      <c r="AA13" s="486"/>
      <c r="AB13" s="486"/>
      <c r="AC13" s="486"/>
      <c r="AD13" s="486"/>
      <c r="AE13" s="486">
        <v>1</v>
      </c>
      <c r="AF13" s="446"/>
      <c r="AG13" s="493">
        <v>43644</v>
      </c>
      <c r="AH13" s="445">
        <v>1</v>
      </c>
      <c r="AI13" s="429"/>
      <c r="AJ13" s="443" t="s">
        <v>2094</v>
      </c>
      <c r="AK13" s="443"/>
      <c r="AL13" s="443"/>
      <c r="AM13" s="443"/>
      <c r="AN13" s="443" t="s">
        <v>2708</v>
      </c>
      <c r="AO13" s="443"/>
      <c r="AP13" s="443"/>
      <c r="AQ13" s="443"/>
      <c r="AR13" s="443"/>
      <c r="AS13" s="430"/>
      <c r="AT13" s="447"/>
    </row>
    <row r="14" spans="1:46" s="448" customFormat="1" ht="32">
      <c r="A14" s="443"/>
      <c r="B14" s="430">
        <v>97014508900</v>
      </c>
      <c r="C14" s="450" t="s">
        <v>2051</v>
      </c>
      <c r="D14" s="459" t="s">
        <v>2065</v>
      </c>
      <c r="E14" s="418" t="s">
        <v>2079</v>
      </c>
      <c r="F14" s="443" t="s">
        <v>1991</v>
      </c>
      <c r="G14" s="443" t="s">
        <v>2035</v>
      </c>
      <c r="H14" s="443"/>
      <c r="I14" s="443"/>
      <c r="J14" s="443"/>
      <c r="K14" s="443"/>
      <c r="L14" s="443"/>
      <c r="M14" s="443">
        <v>1</v>
      </c>
      <c r="N14" s="443"/>
      <c r="O14" s="494">
        <v>43504</v>
      </c>
      <c r="P14" s="444">
        <f t="shared" ref="P14:P18" si="0">SUM($H14:$N14)</f>
        <v>1</v>
      </c>
      <c r="Q14" s="123"/>
      <c r="R14" s="123"/>
      <c r="S14" s="123"/>
      <c r="T14" s="123"/>
      <c r="U14" s="123"/>
      <c r="V14" s="123"/>
      <c r="W14" s="123"/>
      <c r="X14" s="439"/>
      <c r="Y14" s="445">
        <f t="shared" ref="Y14:Y18" si="1">SUM($Q14:$W14)</f>
        <v>0</v>
      </c>
      <c r="Z14" s="123"/>
      <c r="AA14" s="123"/>
      <c r="AB14" s="123"/>
      <c r="AC14" s="123"/>
      <c r="AD14" s="123"/>
      <c r="AE14" s="123"/>
      <c r="AF14" s="123"/>
      <c r="AG14" s="443"/>
      <c r="AH14" s="445">
        <f t="shared" ref="AH14:AH77" si="2">SUM($Z14:$AF14)</f>
        <v>0</v>
      </c>
      <c r="AI14" s="429"/>
      <c r="AJ14" s="443" t="s">
        <v>2094</v>
      </c>
      <c r="AK14" s="443"/>
      <c r="AL14" s="443"/>
      <c r="AM14" s="443"/>
      <c r="AN14" s="443" t="s">
        <v>2708</v>
      </c>
      <c r="AO14" s="443"/>
      <c r="AP14" s="443"/>
      <c r="AQ14" s="443"/>
      <c r="AR14" s="443"/>
      <c r="AS14" s="430"/>
      <c r="AT14" s="447"/>
    </row>
    <row r="15" spans="1:46" s="448" customFormat="1" ht="30">
      <c r="A15" s="443"/>
      <c r="B15" s="440">
        <v>97007100800</v>
      </c>
      <c r="C15" s="450" t="s">
        <v>2052</v>
      </c>
      <c r="D15" s="459" t="s">
        <v>2066</v>
      </c>
      <c r="E15" s="418" t="s">
        <v>2080</v>
      </c>
      <c r="F15" s="443" t="s">
        <v>1991</v>
      </c>
      <c r="G15" s="443" t="s">
        <v>2035</v>
      </c>
      <c r="H15" s="443"/>
      <c r="I15" s="443"/>
      <c r="J15" s="443"/>
      <c r="K15" s="443"/>
      <c r="L15" s="443"/>
      <c r="M15" s="443">
        <v>1</v>
      </c>
      <c r="N15" s="443"/>
      <c r="O15" s="494">
        <v>43480</v>
      </c>
      <c r="P15" s="444">
        <f t="shared" si="0"/>
        <v>1</v>
      </c>
      <c r="Q15" s="443"/>
      <c r="R15" s="443"/>
      <c r="S15" s="443"/>
      <c r="T15" s="443"/>
      <c r="U15" s="443"/>
      <c r="V15" s="443">
        <v>1</v>
      </c>
      <c r="W15" s="443"/>
      <c r="X15" s="421">
        <v>43668</v>
      </c>
      <c r="Y15" s="445">
        <f t="shared" si="1"/>
        <v>1</v>
      </c>
      <c r="Z15" s="123"/>
      <c r="AA15" s="123"/>
      <c r="AB15" s="123"/>
      <c r="AC15" s="123"/>
      <c r="AD15" s="123"/>
      <c r="AE15" s="123"/>
      <c r="AF15" s="123"/>
      <c r="AG15" s="443"/>
      <c r="AH15" s="445">
        <f t="shared" si="2"/>
        <v>0</v>
      </c>
      <c r="AI15" s="429"/>
      <c r="AJ15" s="443" t="s">
        <v>2094</v>
      </c>
      <c r="AK15" s="443"/>
      <c r="AL15" s="443"/>
      <c r="AM15" s="443"/>
      <c r="AN15" s="443" t="s">
        <v>2708</v>
      </c>
      <c r="AO15" s="443"/>
      <c r="AP15" s="443"/>
      <c r="AQ15" s="443"/>
      <c r="AR15" s="443"/>
      <c r="AS15" s="430"/>
      <c r="AT15" s="447"/>
    </row>
    <row r="16" spans="1:46" s="448" customFormat="1" ht="30">
      <c r="A16" s="443"/>
      <c r="B16" s="440">
        <v>99045402100</v>
      </c>
      <c r="C16" s="450" t="s">
        <v>2053</v>
      </c>
      <c r="D16" s="459" t="s">
        <v>2067</v>
      </c>
      <c r="E16" s="418" t="s">
        <v>2081</v>
      </c>
      <c r="F16" s="443" t="s">
        <v>1991</v>
      </c>
      <c r="G16" s="443" t="s">
        <v>2035</v>
      </c>
      <c r="H16" s="443"/>
      <c r="I16" s="443"/>
      <c r="J16" s="443"/>
      <c r="K16" s="443"/>
      <c r="L16" s="443"/>
      <c r="M16" s="443">
        <v>1</v>
      </c>
      <c r="N16" s="443"/>
      <c r="O16" s="494">
        <v>43467</v>
      </c>
      <c r="P16" s="444">
        <f t="shared" si="0"/>
        <v>1</v>
      </c>
      <c r="Q16" s="443"/>
      <c r="R16" s="443"/>
      <c r="S16" s="443"/>
      <c r="T16" s="443"/>
      <c r="U16" s="443"/>
      <c r="V16" s="443">
        <v>1</v>
      </c>
      <c r="W16" s="443"/>
      <c r="X16" s="493">
        <v>43476</v>
      </c>
      <c r="Y16" s="445">
        <f t="shared" si="1"/>
        <v>1</v>
      </c>
      <c r="Z16" s="123"/>
      <c r="AA16" s="123"/>
      <c r="AB16" s="123"/>
      <c r="AC16" s="123"/>
      <c r="AD16" s="123"/>
      <c r="AE16" s="123"/>
      <c r="AF16" s="123"/>
      <c r="AG16" s="443"/>
      <c r="AH16" s="445">
        <f t="shared" si="2"/>
        <v>0</v>
      </c>
      <c r="AI16" s="429"/>
      <c r="AJ16" s="443" t="s">
        <v>2094</v>
      </c>
      <c r="AK16" s="443"/>
      <c r="AL16" s="443"/>
      <c r="AM16" s="443"/>
      <c r="AN16" s="443" t="s">
        <v>2708</v>
      </c>
      <c r="AO16" s="443"/>
      <c r="AP16" s="443"/>
      <c r="AQ16" s="443"/>
      <c r="AR16" s="443"/>
      <c r="AS16" s="430"/>
      <c r="AT16" s="447"/>
    </row>
    <row r="17" spans="1:46" s="448" customFormat="1" ht="30">
      <c r="A17" s="443"/>
      <c r="B17" s="440" t="s">
        <v>2042</v>
      </c>
      <c r="C17" s="450" t="s">
        <v>2054</v>
      </c>
      <c r="D17" s="459" t="s">
        <v>2068</v>
      </c>
      <c r="E17" s="418" t="s">
        <v>2082</v>
      </c>
      <c r="F17" s="443" t="s">
        <v>1991</v>
      </c>
      <c r="G17" s="443" t="s">
        <v>2035</v>
      </c>
      <c r="H17" s="443"/>
      <c r="I17" s="443"/>
      <c r="J17" s="443"/>
      <c r="K17" s="443"/>
      <c r="L17" s="443"/>
      <c r="M17" s="443">
        <v>1</v>
      </c>
      <c r="N17" s="443"/>
      <c r="O17" s="494">
        <v>43467</v>
      </c>
      <c r="P17" s="444">
        <f t="shared" si="0"/>
        <v>1</v>
      </c>
      <c r="Q17" s="443"/>
      <c r="R17" s="443"/>
      <c r="S17" s="443"/>
      <c r="T17" s="443"/>
      <c r="U17" s="443"/>
      <c r="V17" s="443">
        <v>1</v>
      </c>
      <c r="W17" s="443"/>
      <c r="X17" s="421">
        <v>43552</v>
      </c>
      <c r="Y17" s="445">
        <f t="shared" si="1"/>
        <v>1</v>
      </c>
      <c r="Z17" s="123"/>
      <c r="AA17" s="123"/>
      <c r="AB17" s="123"/>
      <c r="AC17" s="123"/>
      <c r="AD17" s="123"/>
      <c r="AE17" s="123"/>
      <c r="AF17" s="123"/>
      <c r="AG17" s="443"/>
      <c r="AH17" s="445">
        <f t="shared" si="2"/>
        <v>0</v>
      </c>
      <c r="AI17" s="429"/>
      <c r="AJ17" s="443" t="s">
        <v>2094</v>
      </c>
      <c r="AK17" s="443"/>
      <c r="AL17" s="443"/>
      <c r="AM17" s="443"/>
      <c r="AN17" s="443" t="s">
        <v>2708</v>
      </c>
      <c r="AO17" s="443"/>
      <c r="AP17" s="443"/>
      <c r="AQ17" s="443"/>
      <c r="AR17" s="443"/>
      <c r="AS17" s="430"/>
      <c r="AT17" s="447"/>
    </row>
    <row r="18" spans="1:46" s="448" customFormat="1" ht="30">
      <c r="A18" s="443"/>
      <c r="B18" s="440">
        <v>99072501500</v>
      </c>
      <c r="C18" s="450" t="s">
        <v>2055</v>
      </c>
      <c r="D18" s="459" t="s">
        <v>2069</v>
      </c>
      <c r="E18" s="418" t="s">
        <v>2083</v>
      </c>
      <c r="F18" s="443" t="s">
        <v>1991</v>
      </c>
      <c r="G18" s="443" t="s">
        <v>2035</v>
      </c>
      <c r="H18" s="443"/>
      <c r="I18" s="443"/>
      <c r="J18" s="443"/>
      <c r="K18" s="443"/>
      <c r="L18" s="443"/>
      <c r="M18" s="443">
        <v>1</v>
      </c>
      <c r="N18" s="443"/>
      <c r="O18" s="494">
        <v>43467</v>
      </c>
      <c r="P18" s="444">
        <f t="shared" si="0"/>
        <v>1</v>
      </c>
      <c r="Q18" s="443"/>
      <c r="R18" s="443"/>
      <c r="S18" s="443"/>
      <c r="T18" s="443"/>
      <c r="U18" s="443"/>
      <c r="V18" s="443">
        <v>1</v>
      </c>
      <c r="W18" s="443"/>
      <c r="X18" s="493">
        <v>43585</v>
      </c>
      <c r="Y18" s="445">
        <f t="shared" si="1"/>
        <v>1</v>
      </c>
      <c r="Z18" s="443"/>
      <c r="AA18" s="443"/>
      <c r="AB18" s="443"/>
      <c r="AC18" s="443"/>
      <c r="AD18" s="443"/>
      <c r="AE18" s="443">
        <v>1</v>
      </c>
      <c r="AF18" s="443"/>
      <c r="AG18" s="493">
        <v>43816</v>
      </c>
      <c r="AH18" s="445">
        <f t="shared" si="2"/>
        <v>1</v>
      </c>
      <c r="AI18" s="429"/>
      <c r="AJ18" s="443" t="s">
        <v>2094</v>
      </c>
      <c r="AK18" s="443"/>
      <c r="AL18" s="443"/>
      <c r="AM18" s="443"/>
      <c r="AN18" s="443" t="s">
        <v>2708</v>
      </c>
      <c r="AO18" s="443"/>
      <c r="AP18" s="443"/>
      <c r="AQ18" s="443"/>
      <c r="AR18" s="443"/>
      <c r="AS18" s="430"/>
      <c r="AT18" s="447"/>
    </row>
    <row r="19" spans="1:46" s="448" customFormat="1" ht="30">
      <c r="A19" s="443"/>
      <c r="B19" s="418" t="s">
        <v>2043</v>
      </c>
      <c r="C19" s="450" t="s">
        <v>2056</v>
      </c>
      <c r="D19" s="459" t="s">
        <v>2070</v>
      </c>
      <c r="E19" s="418" t="s">
        <v>2084</v>
      </c>
      <c r="F19" s="443" t="s">
        <v>1991</v>
      </c>
      <c r="G19" s="443" t="s">
        <v>2035</v>
      </c>
      <c r="H19" s="443"/>
      <c r="I19" s="443"/>
      <c r="J19" s="443"/>
      <c r="K19" s="443"/>
      <c r="L19" s="443"/>
      <c r="M19" s="443">
        <v>1</v>
      </c>
      <c r="N19" s="443"/>
      <c r="O19" s="494">
        <v>43480</v>
      </c>
      <c r="P19" s="444">
        <f>SUM($H19:$N19)</f>
        <v>1</v>
      </c>
      <c r="Q19" s="443"/>
      <c r="R19" s="443"/>
      <c r="S19" s="443"/>
      <c r="T19" s="443"/>
      <c r="U19" s="443"/>
      <c r="V19" s="443">
        <v>1</v>
      </c>
      <c r="W19" s="443"/>
      <c r="X19" s="421">
        <v>43629</v>
      </c>
      <c r="Y19" s="445">
        <f>SUM($Q19:$W19)</f>
        <v>1</v>
      </c>
      <c r="Z19" s="123"/>
      <c r="AA19" s="123"/>
      <c r="AB19" s="123"/>
      <c r="AC19" s="123"/>
      <c r="AD19" s="123"/>
      <c r="AE19" s="123"/>
      <c r="AF19" s="123"/>
      <c r="AG19" s="443"/>
      <c r="AH19" s="445">
        <f>SUM($Z19:$AF19)</f>
        <v>0</v>
      </c>
      <c r="AI19" s="429"/>
      <c r="AJ19" s="443" t="s">
        <v>2094</v>
      </c>
      <c r="AK19" s="443"/>
      <c r="AL19" s="443"/>
      <c r="AM19" s="443"/>
      <c r="AN19" s="443" t="s">
        <v>2708</v>
      </c>
      <c r="AO19" s="443"/>
      <c r="AP19" s="443"/>
      <c r="AQ19" s="443"/>
      <c r="AR19" s="443"/>
      <c r="AS19" s="430"/>
      <c r="AT19" s="447"/>
    </row>
    <row r="20" spans="1:46" s="448" customFormat="1" ht="30">
      <c r="A20" s="443"/>
      <c r="B20" s="440">
        <v>99067902700</v>
      </c>
      <c r="C20" s="450" t="s">
        <v>2057</v>
      </c>
      <c r="D20" s="459" t="s">
        <v>2071</v>
      </c>
      <c r="E20" s="418" t="s">
        <v>2085</v>
      </c>
      <c r="F20" s="443" t="s">
        <v>1991</v>
      </c>
      <c r="G20" s="443" t="s">
        <v>2035</v>
      </c>
      <c r="H20" s="443"/>
      <c r="I20" s="443"/>
      <c r="J20" s="443"/>
      <c r="K20" s="443"/>
      <c r="L20" s="443"/>
      <c r="M20" s="443">
        <v>1</v>
      </c>
      <c r="N20" s="443"/>
      <c r="O20" s="494">
        <v>43489</v>
      </c>
      <c r="P20" s="444">
        <f t="shared" ref="P20:P83" si="3">SUM($H20:$N20)</f>
        <v>1</v>
      </c>
      <c r="Q20" s="443"/>
      <c r="R20" s="443"/>
      <c r="S20" s="443"/>
      <c r="T20" s="443"/>
      <c r="U20" s="443"/>
      <c r="V20" s="443">
        <v>1</v>
      </c>
      <c r="W20" s="443"/>
      <c r="X20" s="493">
        <v>43502</v>
      </c>
      <c r="Y20" s="445">
        <f t="shared" ref="Y20:Y83" si="4">SUM($Q20:$W20)</f>
        <v>1</v>
      </c>
      <c r="Z20" s="443"/>
      <c r="AA20" s="443"/>
      <c r="AB20" s="443"/>
      <c r="AC20" s="443"/>
      <c r="AD20" s="443"/>
      <c r="AE20" s="443">
        <v>1</v>
      </c>
      <c r="AF20" s="443"/>
      <c r="AG20" s="493">
        <v>43676</v>
      </c>
      <c r="AH20" s="445">
        <f t="shared" si="2"/>
        <v>1</v>
      </c>
      <c r="AI20" s="429"/>
      <c r="AJ20" s="443" t="s">
        <v>2094</v>
      </c>
      <c r="AK20" s="443"/>
      <c r="AL20" s="443"/>
      <c r="AM20" s="443"/>
      <c r="AN20" s="443" t="s">
        <v>2708</v>
      </c>
      <c r="AO20" s="443"/>
      <c r="AP20" s="443"/>
      <c r="AQ20" s="443"/>
      <c r="AR20" s="443"/>
      <c r="AS20" s="430"/>
      <c r="AT20" s="447"/>
    </row>
    <row r="21" spans="1:46" s="448" customFormat="1" ht="30">
      <c r="A21" s="443"/>
      <c r="B21" s="430" t="s">
        <v>1992</v>
      </c>
      <c r="C21" s="450" t="s">
        <v>1953</v>
      </c>
      <c r="D21" s="459" t="s">
        <v>1914</v>
      </c>
      <c r="E21" s="418" t="s">
        <v>1874</v>
      </c>
      <c r="F21" s="443" t="s">
        <v>1991</v>
      </c>
      <c r="G21" s="443" t="s">
        <v>2035</v>
      </c>
      <c r="H21" s="443"/>
      <c r="I21" s="443"/>
      <c r="J21" s="443"/>
      <c r="K21" s="443"/>
      <c r="L21" s="443"/>
      <c r="M21" s="443">
        <v>1</v>
      </c>
      <c r="N21" s="443"/>
      <c r="O21" s="494">
        <v>43497</v>
      </c>
      <c r="P21" s="444">
        <f t="shared" si="3"/>
        <v>1</v>
      </c>
      <c r="Q21" s="443"/>
      <c r="R21" s="443"/>
      <c r="S21" s="443"/>
      <c r="T21" s="443"/>
      <c r="U21" s="443"/>
      <c r="V21" s="443">
        <v>1</v>
      </c>
      <c r="W21" s="443"/>
      <c r="X21" s="493">
        <v>43515</v>
      </c>
      <c r="Y21" s="445">
        <f t="shared" si="4"/>
        <v>1</v>
      </c>
      <c r="Z21" s="443"/>
      <c r="AA21" s="443"/>
      <c r="AB21" s="443"/>
      <c r="AC21" s="443"/>
      <c r="AD21" s="443"/>
      <c r="AE21" s="443">
        <v>1</v>
      </c>
      <c r="AF21" s="443"/>
      <c r="AG21" s="493">
        <v>43791</v>
      </c>
      <c r="AH21" s="445">
        <f t="shared" si="2"/>
        <v>1</v>
      </c>
      <c r="AI21" s="429"/>
      <c r="AJ21" s="443" t="s">
        <v>2094</v>
      </c>
      <c r="AK21" s="443"/>
      <c r="AL21" s="443"/>
      <c r="AM21" s="443"/>
      <c r="AN21" s="443" t="s">
        <v>2708</v>
      </c>
      <c r="AO21" s="443"/>
      <c r="AP21" s="443"/>
      <c r="AQ21" s="443"/>
      <c r="AR21" s="443"/>
      <c r="AS21" s="430"/>
      <c r="AT21" s="447"/>
    </row>
    <row r="22" spans="1:46" s="448" customFormat="1" ht="30">
      <c r="A22" s="443"/>
      <c r="B22" s="430" t="s">
        <v>1993</v>
      </c>
      <c r="C22" s="450" t="s">
        <v>1954</v>
      </c>
      <c r="D22" s="459" t="s">
        <v>1915</v>
      </c>
      <c r="E22" s="418" t="s">
        <v>1875</v>
      </c>
      <c r="F22" s="443" t="s">
        <v>1991</v>
      </c>
      <c r="G22" s="443" t="s">
        <v>2035</v>
      </c>
      <c r="H22" s="443"/>
      <c r="I22" s="443"/>
      <c r="J22" s="443"/>
      <c r="K22" s="443"/>
      <c r="L22" s="443"/>
      <c r="M22" s="443">
        <v>1</v>
      </c>
      <c r="N22" s="443"/>
      <c r="O22" s="494">
        <v>43497</v>
      </c>
      <c r="P22" s="444">
        <f t="shared" si="3"/>
        <v>1</v>
      </c>
      <c r="Q22" s="443"/>
      <c r="R22" s="443"/>
      <c r="S22" s="443"/>
      <c r="T22" s="443"/>
      <c r="U22" s="443"/>
      <c r="V22" s="443">
        <v>1</v>
      </c>
      <c r="W22" s="443"/>
      <c r="X22" s="493">
        <v>43591</v>
      </c>
      <c r="Y22" s="445">
        <f t="shared" si="4"/>
        <v>1</v>
      </c>
      <c r="Z22" s="123"/>
      <c r="AA22" s="123"/>
      <c r="AB22" s="123"/>
      <c r="AC22" s="123"/>
      <c r="AD22" s="123"/>
      <c r="AE22" s="123"/>
      <c r="AF22" s="123"/>
      <c r="AG22" s="443"/>
      <c r="AH22" s="445">
        <f t="shared" si="2"/>
        <v>0</v>
      </c>
      <c r="AI22" s="429"/>
      <c r="AJ22" s="443" t="s">
        <v>2094</v>
      </c>
      <c r="AK22" s="443"/>
      <c r="AL22" s="443"/>
      <c r="AM22" s="443"/>
      <c r="AN22" s="443" t="s">
        <v>2708</v>
      </c>
      <c r="AO22" s="443"/>
      <c r="AP22" s="443"/>
      <c r="AQ22" s="443"/>
      <c r="AR22" s="443"/>
      <c r="AS22" s="430"/>
      <c r="AT22" s="447"/>
    </row>
    <row r="23" spans="1:46" s="448" customFormat="1" ht="30">
      <c r="A23" s="443"/>
      <c r="B23" s="430" t="s">
        <v>1994</v>
      </c>
      <c r="C23" s="450" t="s">
        <v>1955</v>
      </c>
      <c r="D23" s="459" t="s">
        <v>1916</v>
      </c>
      <c r="E23" s="418" t="s">
        <v>1876</v>
      </c>
      <c r="F23" s="443" t="s">
        <v>1991</v>
      </c>
      <c r="G23" s="443" t="s">
        <v>2035</v>
      </c>
      <c r="H23" s="443"/>
      <c r="I23" s="443"/>
      <c r="J23" s="443"/>
      <c r="K23" s="443"/>
      <c r="L23" s="443"/>
      <c r="M23" s="443">
        <v>1</v>
      </c>
      <c r="N23" s="443"/>
      <c r="O23" s="494">
        <v>43517</v>
      </c>
      <c r="P23" s="444">
        <f t="shared" si="3"/>
        <v>1</v>
      </c>
      <c r="Q23" s="443"/>
      <c r="R23" s="443"/>
      <c r="S23" s="443"/>
      <c r="T23" s="443"/>
      <c r="U23" s="443"/>
      <c r="V23" s="443">
        <v>1</v>
      </c>
      <c r="W23" s="443"/>
      <c r="X23" s="493">
        <v>43571</v>
      </c>
      <c r="Y23" s="445">
        <f t="shared" si="4"/>
        <v>1</v>
      </c>
      <c r="Z23" s="123"/>
      <c r="AA23" s="123"/>
      <c r="AB23" s="123"/>
      <c r="AC23" s="123"/>
      <c r="AD23" s="123"/>
      <c r="AE23" s="123"/>
      <c r="AF23" s="123"/>
      <c r="AG23" s="443"/>
      <c r="AH23" s="445">
        <f t="shared" si="2"/>
        <v>0</v>
      </c>
      <c r="AI23" s="429"/>
      <c r="AJ23" s="443" t="s">
        <v>2094</v>
      </c>
      <c r="AK23" s="443"/>
      <c r="AL23" s="443"/>
      <c r="AM23" s="443"/>
      <c r="AN23" s="443" t="s">
        <v>2708</v>
      </c>
      <c r="AO23" s="443"/>
      <c r="AP23" s="443"/>
      <c r="AQ23" s="443"/>
      <c r="AR23" s="443"/>
      <c r="AS23" s="430"/>
      <c r="AT23" s="447"/>
    </row>
    <row r="24" spans="1:46" s="448" customFormat="1" ht="30">
      <c r="A24" s="443"/>
      <c r="B24" s="430" t="s">
        <v>1995</v>
      </c>
      <c r="C24" s="450" t="s">
        <v>1956</v>
      </c>
      <c r="D24" s="459" t="s">
        <v>1917</v>
      </c>
      <c r="E24" s="418" t="s">
        <v>1877</v>
      </c>
      <c r="F24" s="443" t="s">
        <v>1991</v>
      </c>
      <c r="G24" s="443" t="s">
        <v>2035</v>
      </c>
      <c r="H24" s="443"/>
      <c r="I24" s="443"/>
      <c r="J24" s="443"/>
      <c r="K24" s="443"/>
      <c r="L24" s="443"/>
      <c r="M24" s="443">
        <v>1</v>
      </c>
      <c r="N24" s="443"/>
      <c r="O24" s="494">
        <v>43805</v>
      </c>
      <c r="P24" s="444">
        <f t="shared" si="3"/>
        <v>1</v>
      </c>
      <c r="Q24" s="443"/>
      <c r="R24" s="443"/>
      <c r="S24" s="443"/>
      <c r="T24" s="443"/>
      <c r="U24" s="443"/>
      <c r="V24" s="443">
        <v>1</v>
      </c>
      <c r="W24" s="443"/>
      <c r="X24" s="493">
        <v>43711</v>
      </c>
      <c r="Y24" s="445">
        <f t="shared" si="4"/>
        <v>1</v>
      </c>
      <c r="Z24" s="123"/>
      <c r="AA24" s="123"/>
      <c r="AB24" s="123"/>
      <c r="AC24" s="123"/>
      <c r="AD24" s="123"/>
      <c r="AE24" s="123"/>
      <c r="AF24" s="123"/>
      <c r="AG24" s="443"/>
      <c r="AH24" s="445">
        <f t="shared" si="2"/>
        <v>0</v>
      </c>
      <c r="AI24" s="429"/>
      <c r="AJ24" s="443" t="s">
        <v>2094</v>
      </c>
      <c r="AK24" s="443"/>
      <c r="AL24" s="443"/>
      <c r="AM24" s="443"/>
      <c r="AN24" s="443" t="s">
        <v>2708</v>
      </c>
      <c r="AO24" s="443"/>
      <c r="AP24" s="443"/>
      <c r="AQ24" s="443"/>
      <c r="AR24" s="443"/>
      <c r="AS24" s="430"/>
      <c r="AT24" s="447"/>
    </row>
    <row r="25" spans="1:46" s="448" customFormat="1" ht="30">
      <c r="A25" s="443"/>
      <c r="B25" s="430" t="s">
        <v>1996</v>
      </c>
      <c r="C25" s="450" t="s">
        <v>1957</v>
      </c>
      <c r="D25" s="459" t="s">
        <v>1918</v>
      </c>
      <c r="E25" s="418" t="s">
        <v>1878</v>
      </c>
      <c r="F25" s="443" t="s">
        <v>1991</v>
      </c>
      <c r="G25" s="443" t="s">
        <v>2035</v>
      </c>
      <c r="H25" s="443"/>
      <c r="I25" s="443"/>
      <c r="J25" s="443"/>
      <c r="K25" s="443"/>
      <c r="L25" s="443"/>
      <c r="M25" s="443">
        <v>1</v>
      </c>
      <c r="N25" s="443"/>
      <c r="O25" s="494">
        <v>43545</v>
      </c>
      <c r="P25" s="444">
        <f t="shared" si="3"/>
        <v>1</v>
      </c>
      <c r="Q25" s="443"/>
      <c r="R25" s="443"/>
      <c r="S25" s="443"/>
      <c r="T25" s="443"/>
      <c r="U25" s="443"/>
      <c r="V25" s="443">
        <v>1</v>
      </c>
      <c r="W25" s="443"/>
      <c r="X25" s="493">
        <v>43595</v>
      </c>
      <c r="Y25" s="445">
        <f t="shared" si="4"/>
        <v>1</v>
      </c>
      <c r="Z25" s="123"/>
      <c r="AA25" s="123"/>
      <c r="AB25" s="123"/>
      <c r="AC25" s="123"/>
      <c r="AD25" s="123"/>
      <c r="AE25" s="123"/>
      <c r="AF25" s="123"/>
      <c r="AG25" s="443"/>
      <c r="AH25" s="445">
        <f t="shared" si="2"/>
        <v>0</v>
      </c>
      <c r="AI25" s="429"/>
      <c r="AJ25" s="443" t="s">
        <v>2094</v>
      </c>
      <c r="AK25" s="443"/>
      <c r="AL25" s="443"/>
      <c r="AM25" s="443"/>
      <c r="AN25" s="443" t="s">
        <v>2708</v>
      </c>
      <c r="AO25" s="443"/>
      <c r="AP25" s="443"/>
      <c r="AQ25" s="443"/>
      <c r="AR25" s="443"/>
      <c r="AS25" s="430"/>
      <c r="AT25" s="447"/>
    </row>
    <row r="26" spans="1:46" s="448" customFormat="1" ht="30">
      <c r="A26" s="443"/>
      <c r="B26" s="430" t="s">
        <v>1997</v>
      </c>
      <c r="C26" s="450" t="s">
        <v>1958</v>
      </c>
      <c r="D26" s="459" t="s">
        <v>1919</v>
      </c>
      <c r="E26" s="418" t="s">
        <v>1879</v>
      </c>
      <c r="F26" s="443" t="s">
        <v>1991</v>
      </c>
      <c r="G26" s="443" t="s">
        <v>2035</v>
      </c>
      <c r="H26" s="443"/>
      <c r="I26" s="443"/>
      <c r="J26" s="443"/>
      <c r="K26" s="443"/>
      <c r="L26" s="443"/>
      <c r="M26" s="443">
        <v>1</v>
      </c>
      <c r="N26" s="443"/>
      <c r="O26" s="494">
        <v>43571</v>
      </c>
      <c r="P26" s="444">
        <f t="shared" si="3"/>
        <v>1</v>
      </c>
      <c r="Q26" s="443"/>
      <c r="R26" s="443"/>
      <c r="S26" s="443"/>
      <c r="T26" s="443"/>
      <c r="U26" s="443"/>
      <c r="V26" s="443">
        <v>1</v>
      </c>
      <c r="W26" s="443"/>
      <c r="X26" s="493">
        <v>43613</v>
      </c>
      <c r="Y26" s="445">
        <f t="shared" si="4"/>
        <v>1</v>
      </c>
      <c r="Z26" s="123"/>
      <c r="AA26" s="123"/>
      <c r="AB26" s="123"/>
      <c r="AC26" s="123"/>
      <c r="AD26" s="123"/>
      <c r="AE26" s="123"/>
      <c r="AF26" s="123"/>
      <c r="AG26" s="443"/>
      <c r="AH26" s="445">
        <f t="shared" si="2"/>
        <v>0</v>
      </c>
      <c r="AI26" s="429"/>
      <c r="AJ26" s="443" t="s">
        <v>2094</v>
      </c>
      <c r="AK26" s="443"/>
      <c r="AL26" s="443"/>
      <c r="AM26" s="443"/>
      <c r="AN26" s="443" t="s">
        <v>2708</v>
      </c>
      <c r="AO26" s="443"/>
      <c r="AP26" s="443"/>
      <c r="AQ26" s="443"/>
      <c r="AR26" s="443"/>
      <c r="AS26" s="430"/>
      <c r="AT26" s="447"/>
    </row>
    <row r="27" spans="1:46" s="448" customFormat="1" ht="30">
      <c r="A27" s="443"/>
      <c r="B27" s="430" t="s">
        <v>1998</v>
      </c>
      <c r="C27" s="450" t="s">
        <v>1959</v>
      </c>
      <c r="D27" s="459" t="s">
        <v>1920</v>
      </c>
      <c r="E27" s="418" t="s">
        <v>1880</v>
      </c>
      <c r="F27" s="443" t="s">
        <v>1991</v>
      </c>
      <c r="G27" s="443" t="s">
        <v>2035</v>
      </c>
      <c r="H27" s="443"/>
      <c r="I27" s="443"/>
      <c r="J27" s="443"/>
      <c r="K27" s="443"/>
      <c r="L27" s="443"/>
      <c r="M27" s="443">
        <v>1</v>
      </c>
      <c r="N27" s="443"/>
      <c r="O27" s="494">
        <v>43599</v>
      </c>
      <c r="P27" s="444">
        <f t="shared" si="3"/>
        <v>1</v>
      </c>
      <c r="Q27" s="443"/>
      <c r="R27" s="443"/>
      <c r="S27" s="443"/>
      <c r="T27" s="443"/>
      <c r="U27" s="443"/>
      <c r="V27" s="443">
        <v>1</v>
      </c>
      <c r="W27" s="443"/>
      <c r="X27" s="493">
        <v>43641</v>
      </c>
      <c r="Y27" s="445">
        <f t="shared" si="4"/>
        <v>1</v>
      </c>
      <c r="Z27" s="123"/>
      <c r="AA27" s="123"/>
      <c r="AB27" s="123"/>
      <c r="AC27" s="123"/>
      <c r="AD27" s="123"/>
      <c r="AE27" s="123"/>
      <c r="AF27" s="123"/>
      <c r="AG27" s="443"/>
      <c r="AH27" s="445">
        <f t="shared" si="2"/>
        <v>0</v>
      </c>
      <c r="AI27" s="429"/>
      <c r="AJ27" s="443" t="s">
        <v>2094</v>
      </c>
      <c r="AK27" s="443"/>
      <c r="AL27" s="443"/>
      <c r="AM27" s="443"/>
      <c r="AN27" s="443" t="s">
        <v>2708</v>
      </c>
      <c r="AO27" s="443"/>
      <c r="AP27" s="443"/>
      <c r="AQ27" s="443"/>
      <c r="AR27" s="443"/>
      <c r="AS27" s="430"/>
      <c r="AT27" s="447"/>
    </row>
    <row r="28" spans="1:46" s="448" customFormat="1" ht="30">
      <c r="A28" s="443"/>
      <c r="B28" s="430" t="s">
        <v>1999</v>
      </c>
      <c r="C28" s="450" t="s">
        <v>1960</v>
      </c>
      <c r="D28" s="459" t="s">
        <v>1921</v>
      </c>
      <c r="E28" s="418" t="s">
        <v>1881</v>
      </c>
      <c r="F28" s="443" t="s">
        <v>1991</v>
      </c>
      <c r="G28" s="443" t="s">
        <v>2035</v>
      </c>
      <c r="H28" s="443"/>
      <c r="I28" s="443"/>
      <c r="J28" s="443"/>
      <c r="K28" s="443"/>
      <c r="L28" s="443"/>
      <c r="M28" s="443">
        <v>1</v>
      </c>
      <c r="N28" s="443"/>
      <c r="O28" s="494">
        <v>43607</v>
      </c>
      <c r="P28" s="444">
        <f t="shared" si="3"/>
        <v>1</v>
      </c>
      <c r="Q28" s="443"/>
      <c r="R28" s="443"/>
      <c r="S28" s="443"/>
      <c r="T28" s="443"/>
      <c r="U28" s="443"/>
      <c r="V28" s="443">
        <v>1</v>
      </c>
      <c r="W28" s="443"/>
      <c r="X28" s="493">
        <v>43654</v>
      </c>
      <c r="Y28" s="445">
        <f t="shared" si="4"/>
        <v>1</v>
      </c>
      <c r="Z28" s="123"/>
      <c r="AA28" s="123"/>
      <c r="AB28" s="123"/>
      <c r="AC28" s="123"/>
      <c r="AD28" s="123"/>
      <c r="AE28" s="123"/>
      <c r="AF28" s="123"/>
      <c r="AG28" s="443"/>
      <c r="AH28" s="445">
        <f t="shared" si="2"/>
        <v>0</v>
      </c>
      <c r="AI28" s="429"/>
      <c r="AJ28" s="443" t="s">
        <v>2094</v>
      </c>
      <c r="AK28" s="443"/>
      <c r="AL28" s="443"/>
      <c r="AM28" s="443"/>
      <c r="AN28" s="443" t="s">
        <v>2708</v>
      </c>
      <c r="AO28" s="443"/>
      <c r="AP28" s="443"/>
      <c r="AQ28" s="443"/>
      <c r="AR28" s="443"/>
      <c r="AS28" s="430"/>
      <c r="AT28" s="447"/>
    </row>
    <row r="29" spans="1:46" s="448" customFormat="1" ht="30">
      <c r="A29" s="443"/>
      <c r="B29" s="430" t="s">
        <v>2001</v>
      </c>
      <c r="C29" s="450" t="s">
        <v>1962</v>
      </c>
      <c r="D29" s="459" t="s">
        <v>1923</v>
      </c>
      <c r="E29" s="418" t="s">
        <v>1883</v>
      </c>
      <c r="F29" s="443" t="s">
        <v>1991</v>
      </c>
      <c r="G29" s="443" t="s">
        <v>2035</v>
      </c>
      <c r="H29" s="443"/>
      <c r="I29" s="443"/>
      <c r="J29" s="443"/>
      <c r="K29" s="443"/>
      <c r="L29" s="443"/>
      <c r="M29" s="443">
        <v>1</v>
      </c>
      <c r="N29" s="443"/>
      <c r="O29" s="494">
        <v>43607</v>
      </c>
      <c r="P29" s="444">
        <f t="shared" si="3"/>
        <v>1</v>
      </c>
      <c r="Q29" s="443"/>
      <c r="R29" s="443"/>
      <c r="S29" s="443"/>
      <c r="T29" s="443"/>
      <c r="U29" s="443"/>
      <c r="V29" s="443">
        <v>1</v>
      </c>
      <c r="W29" s="443"/>
      <c r="X29" s="493">
        <v>43644</v>
      </c>
      <c r="Y29" s="445">
        <f t="shared" si="4"/>
        <v>1</v>
      </c>
      <c r="Z29" s="123"/>
      <c r="AA29" s="123"/>
      <c r="AB29" s="123"/>
      <c r="AC29" s="123"/>
      <c r="AD29" s="123"/>
      <c r="AE29" s="123"/>
      <c r="AF29" s="123"/>
      <c r="AG29" s="443"/>
      <c r="AH29" s="445">
        <f t="shared" si="2"/>
        <v>0</v>
      </c>
      <c r="AI29" s="429"/>
      <c r="AJ29" s="443" t="s">
        <v>2094</v>
      </c>
      <c r="AK29" s="443"/>
      <c r="AL29" s="443"/>
      <c r="AM29" s="443"/>
      <c r="AN29" s="443" t="s">
        <v>2708</v>
      </c>
      <c r="AO29" s="443"/>
      <c r="AP29" s="443"/>
      <c r="AQ29" s="443"/>
      <c r="AR29" s="443"/>
      <c r="AS29" s="430"/>
      <c r="AT29" s="447"/>
    </row>
    <row r="30" spans="1:46" s="448" customFormat="1" ht="30">
      <c r="A30" s="443"/>
      <c r="B30" s="430" t="s">
        <v>2002</v>
      </c>
      <c r="C30" s="450" t="s">
        <v>1963</v>
      </c>
      <c r="D30" s="459" t="s">
        <v>1924</v>
      </c>
      <c r="E30" s="418" t="s">
        <v>1884</v>
      </c>
      <c r="F30" s="443" t="s">
        <v>1991</v>
      </c>
      <c r="G30" s="443" t="s">
        <v>2035</v>
      </c>
      <c r="H30" s="443"/>
      <c r="I30" s="443"/>
      <c r="J30" s="443"/>
      <c r="K30" s="443"/>
      <c r="L30" s="443"/>
      <c r="M30" s="443">
        <v>1</v>
      </c>
      <c r="N30" s="443"/>
      <c r="O30" s="494">
        <v>43620</v>
      </c>
      <c r="P30" s="444">
        <f t="shared" si="3"/>
        <v>1</v>
      </c>
      <c r="Q30" s="443"/>
      <c r="R30" s="443"/>
      <c r="S30" s="443"/>
      <c r="T30" s="443"/>
      <c r="U30" s="443"/>
      <c r="V30" s="443">
        <v>1</v>
      </c>
      <c r="W30" s="443"/>
      <c r="X30" s="493">
        <v>43747</v>
      </c>
      <c r="Y30" s="445">
        <f t="shared" si="4"/>
        <v>1</v>
      </c>
      <c r="Z30" s="123"/>
      <c r="AA30" s="123"/>
      <c r="AB30" s="123"/>
      <c r="AC30" s="123"/>
      <c r="AD30" s="123"/>
      <c r="AE30" s="123"/>
      <c r="AF30" s="123"/>
      <c r="AG30" s="443"/>
      <c r="AH30" s="445">
        <f t="shared" si="2"/>
        <v>0</v>
      </c>
      <c r="AI30" s="429"/>
      <c r="AJ30" s="443" t="s">
        <v>2094</v>
      </c>
      <c r="AK30" s="443"/>
      <c r="AL30" s="443"/>
      <c r="AM30" s="443"/>
      <c r="AN30" s="443" t="s">
        <v>2708</v>
      </c>
      <c r="AO30" s="443"/>
      <c r="AP30" s="443"/>
      <c r="AQ30" s="443"/>
      <c r="AR30" s="443"/>
      <c r="AS30" s="430"/>
      <c r="AT30" s="447"/>
    </row>
    <row r="31" spans="1:46" s="448" customFormat="1" ht="30">
      <c r="A31" s="443"/>
      <c r="B31" s="430" t="s">
        <v>2003</v>
      </c>
      <c r="C31" s="450" t="s">
        <v>1964</v>
      </c>
      <c r="D31" s="459" t="s">
        <v>1925</v>
      </c>
      <c r="E31" s="418" t="s">
        <v>1885</v>
      </c>
      <c r="F31" s="443" t="s">
        <v>1991</v>
      </c>
      <c r="G31" s="443" t="s">
        <v>2035</v>
      </c>
      <c r="H31" s="443"/>
      <c r="I31" s="443"/>
      <c r="J31" s="443"/>
      <c r="K31" s="443"/>
      <c r="L31" s="443"/>
      <c r="M31" s="443">
        <v>1</v>
      </c>
      <c r="N31" s="443"/>
      <c r="O31" s="494">
        <v>43616</v>
      </c>
      <c r="P31" s="444">
        <f t="shared" si="3"/>
        <v>1</v>
      </c>
      <c r="Q31" s="123"/>
      <c r="R31" s="123"/>
      <c r="S31" s="123"/>
      <c r="T31" s="123"/>
      <c r="U31" s="123"/>
      <c r="V31" s="123"/>
      <c r="W31" s="123"/>
      <c r="X31" s="439"/>
      <c r="Y31" s="445">
        <f t="shared" si="4"/>
        <v>0</v>
      </c>
      <c r="Z31" s="123"/>
      <c r="AA31" s="123"/>
      <c r="AB31" s="123"/>
      <c r="AC31" s="123"/>
      <c r="AD31" s="123"/>
      <c r="AE31" s="123"/>
      <c r="AF31" s="123"/>
      <c r="AG31" s="443"/>
      <c r="AH31" s="445">
        <f t="shared" si="2"/>
        <v>0</v>
      </c>
      <c r="AI31" s="429"/>
      <c r="AJ31" s="443" t="s">
        <v>2094</v>
      </c>
      <c r="AK31" s="443"/>
      <c r="AL31" s="443"/>
      <c r="AM31" s="443"/>
      <c r="AN31" s="443" t="s">
        <v>2708</v>
      </c>
      <c r="AO31" s="443"/>
      <c r="AP31" s="443"/>
      <c r="AQ31" s="443"/>
      <c r="AR31" s="443"/>
      <c r="AS31" s="430"/>
      <c r="AT31" s="447"/>
    </row>
    <row r="32" spans="1:46" s="448" customFormat="1" ht="30">
      <c r="A32" s="443"/>
      <c r="B32" s="430" t="s">
        <v>2004</v>
      </c>
      <c r="C32" s="450" t="s">
        <v>1965</v>
      </c>
      <c r="D32" s="459" t="s">
        <v>1926</v>
      </c>
      <c r="E32" s="418" t="s">
        <v>1886</v>
      </c>
      <c r="F32" s="443" t="s">
        <v>1991</v>
      </c>
      <c r="G32" s="443" t="s">
        <v>2035</v>
      </c>
      <c r="H32" s="443"/>
      <c r="I32" s="443"/>
      <c r="J32" s="443"/>
      <c r="K32" s="443"/>
      <c r="L32" s="443"/>
      <c r="M32" s="443">
        <v>1</v>
      </c>
      <c r="N32" s="443"/>
      <c r="O32" s="494">
        <v>43699</v>
      </c>
      <c r="P32" s="444">
        <f t="shared" si="3"/>
        <v>1</v>
      </c>
      <c r="Q32" s="123"/>
      <c r="R32" s="123"/>
      <c r="S32" s="123"/>
      <c r="T32" s="123"/>
      <c r="U32" s="123"/>
      <c r="V32" s="123"/>
      <c r="W32" s="123"/>
      <c r="X32" s="439"/>
      <c r="Y32" s="445">
        <f t="shared" si="4"/>
        <v>0</v>
      </c>
      <c r="Z32" s="123"/>
      <c r="AA32" s="123"/>
      <c r="AB32" s="123"/>
      <c r="AC32" s="123"/>
      <c r="AD32" s="123"/>
      <c r="AE32" s="123"/>
      <c r="AF32" s="123"/>
      <c r="AG32" s="443"/>
      <c r="AH32" s="445">
        <f t="shared" si="2"/>
        <v>0</v>
      </c>
      <c r="AI32" s="429"/>
      <c r="AJ32" s="443" t="s">
        <v>2094</v>
      </c>
      <c r="AK32" s="443"/>
      <c r="AL32" s="443"/>
      <c r="AM32" s="443"/>
      <c r="AN32" s="443" t="s">
        <v>2708</v>
      </c>
      <c r="AO32" s="443"/>
      <c r="AP32" s="443"/>
      <c r="AQ32" s="443"/>
      <c r="AR32" s="443"/>
      <c r="AS32" s="430"/>
      <c r="AT32" s="447"/>
    </row>
    <row r="33" spans="1:132" s="450" customFormat="1" ht="30">
      <c r="A33" s="443"/>
      <c r="B33" s="430" t="s">
        <v>2005</v>
      </c>
      <c r="C33" s="450" t="s">
        <v>1966</v>
      </c>
      <c r="D33" s="459" t="s">
        <v>1927</v>
      </c>
      <c r="E33" s="418" t="s">
        <v>1887</v>
      </c>
      <c r="F33" s="443" t="s">
        <v>1991</v>
      </c>
      <c r="G33" s="443" t="s">
        <v>2035</v>
      </c>
      <c r="H33" s="443"/>
      <c r="I33" s="443"/>
      <c r="J33" s="443"/>
      <c r="K33" s="443"/>
      <c r="L33" s="443"/>
      <c r="M33" s="443">
        <v>1</v>
      </c>
      <c r="N33" s="443"/>
      <c r="O33" s="494">
        <v>43642</v>
      </c>
      <c r="P33" s="444">
        <f t="shared" si="3"/>
        <v>1</v>
      </c>
      <c r="Q33" s="123"/>
      <c r="R33" s="123"/>
      <c r="S33" s="123"/>
      <c r="T33" s="123"/>
      <c r="U33" s="123"/>
      <c r="V33" s="123"/>
      <c r="W33" s="123"/>
      <c r="X33" s="439"/>
      <c r="Y33" s="445">
        <f t="shared" si="4"/>
        <v>0</v>
      </c>
      <c r="Z33" s="123"/>
      <c r="AA33" s="123"/>
      <c r="AB33" s="123"/>
      <c r="AC33" s="123"/>
      <c r="AD33" s="123"/>
      <c r="AE33" s="123"/>
      <c r="AF33" s="123"/>
      <c r="AG33" s="443"/>
      <c r="AH33" s="445">
        <f t="shared" si="2"/>
        <v>0</v>
      </c>
      <c r="AI33" s="429"/>
      <c r="AJ33" s="443" t="s">
        <v>2094</v>
      </c>
      <c r="AK33" s="443"/>
      <c r="AL33" s="443"/>
      <c r="AM33" s="443"/>
      <c r="AN33" s="443" t="s">
        <v>2708</v>
      </c>
      <c r="AO33" s="443"/>
      <c r="AP33" s="443"/>
      <c r="AQ33" s="443"/>
      <c r="AR33" s="443"/>
      <c r="AS33" s="430"/>
      <c r="AT33" s="449"/>
      <c r="AU33" s="449"/>
      <c r="AV33" s="449"/>
      <c r="AW33" s="449"/>
      <c r="AX33" s="449"/>
      <c r="AY33" s="449"/>
      <c r="AZ33" s="449"/>
      <c r="BA33" s="449"/>
      <c r="BB33" s="449"/>
      <c r="BC33" s="449"/>
      <c r="BD33" s="449"/>
      <c r="BE33" s="449"/>
      <c r="BF33" s="449"/>
      <c r="BG33" s="449"/>
      <c r="BH33" s="449"/>
      <c r="BI33" s="449"/>
      <c r="BJ33" s="449"/>
      <c r="BK33" s="449"/>
      <c r="BL33" s="449"/>
      <c r="BM33" s="449"/>
      <c r="BN33" s="449"/>
      <c r="BO33" s="449"/>
      <c r="BP33" s="449"/>
      <c r="BQ33" s="449"/>
      <c r="BR33" s="449"/>
      <c r="BS33" s="449"/>
      <c r="BT33" s="449"/>
      <c r="BU33" s="449"/>
      <c r="BV33" s="449"/>
      <c r="BW33" s="449"/>
      <c r="BX33" s="449"/>
      <c r="BY33" s="449"/>
      <c r="BZ33" s="449"/>
      <c r="CA33" s="449"/>
      <c r="CB33" s="449"/>
      <c r="CC33" s="449"/>
      <c r="CD33" s="449"/>
      <c r="CE33" s="449"/>
      <c r="CF33" s="449"/>
      <c r="CG33" s="449"/>
      <c r="CH33" s="449"/>
      <c r="CI33" s="449"/>
      <c r="CJ33" s="449"/>
      <c r="CK33" s="449"/>
      <c r="CL33" s="449"/>
      <c r="CM33" s="449"/>
      <c r="CN33" s="449"/>
      <c r="CO33" s="449"/>
      <c r="CP33" s="449"/>
      <c r="CQ33" s="449"/>
      <c r="CR33" s="449"/>
      <c r="CS33" s="449"/>
      <c r="CT33" s="449"/>
      <c r="CU33" s="449"/>
      <c r="CV33" s="449"/>
      <c r="CW33" s="449"/>
      <c r="CX33" s="449"/>
      <c r="CY33" s="449"/>
      <c r="CZ33" s="449"/>
      <c r="DA33" s="449"/>
      <c r="DB33" s="449"/>
      <c r="DC33" s="449"/>
      <c r="DD33" s="449"/>
      <c r="DE33" s="449"/>
      <c r="DF33" s="449"/>
      <c r="DG33" s="449"/>
      <c r="DH33" s="449"/>
      <c r="DI33" s="449"/>
      <c r="DJ33" s="449"/>
      <c r="DK33" s="449"/>
      <c r="DL33" s="449"/>
      <c r="DM33" s="449"/>
      <c r="DN33" s="449"/>
      <c r="DO33" s="449"/>
      <c r="DP33" s="449"/>
      <c r="DQ33" s="449"/>
      <c r="DR33" s="449"/>
      <c r="DS33" s="449"/>
      <c r="DT33" s="449"/>
      <c r="DU33" s="449"/>
      <c r="DV33" s="449"/>
      <c r="DW33" s="449"/>
      <c r="DX33" s="449"/>
      <c r="DY33" s="449"/>
      <c r="DZ33" s="449"/>
      <c r="EA33" s="449"/>
      <c r="EB33" s="449"/>
    </row>
    <row r="34" spans="1:132" s="452" customFormat="1" ht="30">
      <c r="A34" s="443"/>
      <c r="B34" s="430" t="s">
        <v>2006</v>
      </c>
      <c r="C34" s="450" t="s">
        <v>1967</v>
      </c>
      <c r="D34" s="459" t="s">
        <v>1928</v>
      </c>
      <c r="E34" s="418" t="s">
        <v>1888</v>
      </c>
      <c r="F34" s="443" t="s">
        <v>1991</v>
      </c>
      <c r="G34" s="443" t="s">
        <v>2035</v>
      </c>
      <c r="H34" s="443"/>
      <c r="I34" s="443"/>
      <c r="J34" s="443"/>
      <c r="K34" s="443"/>
      <c r="L34" s="443"/>
      <c r="M34" s="443">
        <v>1</v>
      </c>
      <c r="N34" s="443"/>
      <c r="O34" s="494">
        <v>43640</v>
      </c>
      <c r="P34" s="444">
        <f t="shared" si="3"/>
        <v>1</v>
      </c>
      <c r="Q34" s="123"/>
      <c r="R34" s="123"/>
      <c r="S34" s="123"/>
      <c r="T34" s="123"/>
      <c r="U34" s="123"/>
      <c r="V34" s="123"/>
      <c r="W34" s="123"/>
      <c r="X34" s="439"/>
      <c r="Y34" s="445">
        <f t="shared" si="4"/>
        <v>0</v>
      </c>
      <c r="Z34" s="123"/>
      <c r="AA34" s="123"/>
      <c r="AB34" s="123"/>
      <c r="AC34" s="123"/>
      <c r="AD34" s="123"/>
      <c r="AE34" s="123"/>
      <c r="AF34" s="123"/>
      <c r="AG34" s="443"/>
      <c r="AH34" s="445">
        <f t="shared" si="2"/>
        <v>0</v>
      </c>
      <c r="AI34" s="429"/>
      <c r="AJ34" s="443" t="s">
        <v>2094</v>
      </c>
      <c r="AK34" s="443"/>
      <c r="AL34" s="443"/>
      <c r="AM34" s="443"/>
      <c r="AN34" s="443" t="s">
        <v>2708</v>
      </c>
      <c r="AO34" s="443"/>
      <c r="AP34" s="443"/>
      <c r="AQ34" s="443"/>
      <c r="AR34" s="443"/>
      <c r="AS34" s="430"/>
      <c r="AT34" s="451"/>
      <c r="AU34" s="451"/>
      <c r="AV34" s="451"/>
      <c r="AW34" s="451"/>
      <c r="AX34" s="451"/>
      <c r="AY34" s="451"/>
      <c r="AZ34" s="451"/>
      <c r="BA34" s="451"/>
      <c r="BB34" s="451"/>
      <c r="BC34" s="451"/>
      <c r="BD34" s="451"/>
      <c r="BE34" s="451"/>
      <c r="BF34" s="451"/>
      <c r="BG34" s="451"/>
      <c r="BH34" s="451"/>
      <c r="BI34" s="451"/>
      <c r="BJ34" s="451"/>
      <c r="BK34" s="451"/>
      <c r="BL34" s="451"/>
      <c r="BM34" s="451"/>
      <c r="BN34" s="451"/>
      <c r="BO34" s="451"/>
      <c r="BP34" s="451"/>
      <c r="BQ34" s="451"/>
      <c r="BR34" s="451"/>
      <c r="BS34" s="451"/>
      <c r="BT34" s="451"/>
      <c r="BU34" s="451"/>
      <c r="BV34" s="451"/>
      <c r="BW34" s="451"/>
      <c r="BX34" s="451"/>
      <c r="BY34" s="451"/>
      <c r="BZ34" s="451"/>
      <c r="CA34" s="451"/>
      <c r="CB34" s="451"/>
      <c r="CC34" s="451"/>
      <c r="CD34" s="451"/>
      <c r="CE34" s="451"/>
      <c r="CF34" s="451"/>
      <c r="CG34" s="451"/>
      <c r="CH34" s="451"/>
      <c r="CI34" s="451"/>
      <c r="CJ34" s="451"/>
      <c r="CK34" s="451"/>
      <c r="CL34" s="451"/>
      <c r="CM34" s="451"/>
      <c r="CN34" s="451"/>
      <c r="CO34" s="451"/>
      <c r="CP34" s="451"/>
      <c r="CQ34" s="451"/>
      <c r="CR34" s="451"/>
      <c r="CS34" s="451"/>
      <c r="CT34" s="451"/>
      <c r="CU34" s="451"/>
      <c r="CV34" s="451"/>
      <c r="CW34" s="451"/>
      <c r="CX34" s="451"/>
      <c r="CY34" s="451"/>
      <c r="CZ34" s="451"/>
      <c r="DA34" s="451"/>
      <c r="DB34" s="451"/>
      <c r="DC34" s="451"/>
      <c r="DD34" s="451"/>
      <c r="DE34" s="451"/>
      <c r="DF34" s="451"/>
      <c r="DG34" s="451"/>
      <c r="DH34" s="451"/>
      <c r="DI34" s="451"/>
      <c r="DJ34" s="451"/>
      <c r="DK34" s="451"/>
      <c r="DL34" s="451"/>
      <c r="DM34" s="451"/>
      <c r="DN34" s="451"/>
      <c r="DO34" s="451"/>
      <c r="DP34" s="451"/>
      <c r="DQ34" s="451"/>
      <c r="DR34" s="451"/>
      <c r="DS34" s="451"/>
      <c r="DT34" s="451"/>
      <c r="DU34" s="451"/>
      <c r="DV34" s="451"/>
      <c r="DW34" s="451"/>
      <c r="DX34" s="451"/>
      <c r="DY34" s="451"/>
      <c r="DZ34" s="451"/>
      <c r="EA34" s="451"/>
      <c r="EB34" s="451"/>
    </row>
    <row r="35" spans="1:132" s="454" customFormat="1" ht="30">
      <c r="A35" s="443"/>
      <c r="B35" s="430" t="s">
        <v>2007</v>
      </c>
      <c r="C35" s="450" t="s">
        <v>1968</v>
      </c>
      <c r="D35" s="459" t="s">
        <v>1929</v>
      </c>
      <c r="E35" s="418" t="s">
        <v>1889</v>
      </c>
      <c r="F35" s="443" t="s">
        <v>1991</v>
      </c>
      <c r="G35" s="443" t="s">
        <v>2035</v>
      </c>
      <c r="H35" s="443"/>
      <c r="I35" s="443"/>
      <c r="J35" s="443"/>
      <c r="K35" s="443"/>
      <c r="L35" s="443"/>
      <c r="M35" s="443">
        <v>1</v>
      </c>
      <c r="N35" s="443"/>
      <c r="O35" s="494">
        <v>43787</v>
      </c>
      <c r="P35" s="444">
        <f t="shared" si="3"/>
        <v>1</v>
      </c>
      <c r="Q35" s="443"/>
      <c r="R35" s="443"/>
      <c r="S35" s="443"/>
      <c r="T35" s="443"/>
      <c r="U35" s="443"/>
      <c r="V35" s="443">
        <v>1</v>
      </c>
      <c r="W35" s="443"/>
      <c r="X35" s="493">
        <v>43595</v>
      </c>
      <c r="Y35" s="445">
        <f t="shared" si="4"/>
        <v>1</v>
      </c>
      <c r="Z35" s="123"/>
      <c r="AA35" s="123"/>
      <c r="AB35" s="123"/>
      <c r="AC35" s="123"/>
      <c r="AD35" s="123"/>
      <c r="AE35" s="123"/>
      <c r="AF35" s="123"/>
      <c r="AG35" s="443"/>
      <c r="AH35" s="445">
        <f t="shared" si="2"/>
        <v>0</v>
      </c>
      <c r="AI35" s="429"/>
      <c r="AJ35" s="443" t="s">
        <v>2094</v>
      </c>
      <c r="AK35" s="443"/>
      <c r="AL35" s="443"/>
      <c r="AM35" s="443"/>
      <c r="AN35" s="443" t="s">
        <v>2708</v>
      </c>
      <c r="AO35" s="443"/>
      <c r="AP35" s="443"/>
      <c r="AQ35" s="443"/>
      <c r="AR35" s="443"/>
      <c r="AS35" s="430"/>
      <c r="AT35" s="453"/>
    </row>
    <row r="36" spans="1:132" s="454" customFormat="1" ht="32">
      <c r="A36" s="443"/>
      <c r="B36" s="430" t="s">
        <v>2008</v>
      </c>
      <c r="C36" s="450" t="s">
        <v>1969</v>
      </c>
      <c r="D36" s="459" t="s">
        <v>1930</v>
      </c>
      <c r="E36" s="418" t="s">
        <v>1890</v>
      </c>
      <c r="F36" s="443" t="s">
        <v>1991</v>
      </c>
      <c r="G36" s="443" t="s">
        <v>2035</v>
      </c>
      <c r="H36" s="443"/>
      <c r="I36" s="443"/>
      <c r="J36" s="443"/>
      <c r="K36" s="443"/>
      <c r="L36" s="443"/>
      <c r="M36" s="443">
        <v>1</v>
      </c>
      <c r="N36" s="443"/>
      <c r="O36" s="494">
        <v>43689</v>
      </c>
      <c r="P36" s="444">
        <f t="shared" si="3"/>
        <v>1</v>
      </c>
      <c r="Q36" s="443"/>
      <c r="R36" s="443"/>
      <c r="S36" s="443"/>
      <c r="T36" s="443"/>
      <c r="U36" s="443"/>
      <c r="V36" s="443">
        <v>1</v>
      </c>
      <c r="W36" s="443"/>
      <c r="X36" s="493">
        <v>43693</v>
      </c>
      <c r="Y36" s="445">
        <f t="shared" si="4"/>
        <v>1</v>
      </c>
      <c r="Z36" s="123"/>
      <c r="AA36" s="123"/>
      <c r="AB36" s="123"/>
      <c r="AC36" s="123"/>
      <c r="AD36" s="123"/>
      <c r="AE36" s="123"/>
      <c r="AF36" s="123"/>
      <c r="AG36" s="443"/>
      <c r="AH36" s="445">
        <f t="shared" si="2"/>
        <v>0</v>
      </c>
      <c r="AI36" s="429"/>
      <c r="AJ36" s="443" t="s">
        <v>2094</v>
      </c>
      <c r="AK36" s="443"/>
      <c r="AL36" s="443"/>
      <c r="AM36" s="443"/>
      <c r="AN36" s="443" t="s">
        <v>2708</v>
      </c>
      <c r="AO36" s="443"/>
      <c r="AP36" s="443"/>
      <c r="AQ36" s="443"/>
      <c r="AR36" s="443"/>
      <c r="AS36" s="430"/>
      <c r="AT36" s="453"/>
    </row>
    <row r="37" spans="1:132" s="454" customFormat="1" ht="32">
      <c r="A37" s="443"/>
      <c r="B37" s="430" t="s">
        <v>2009</v>
      </c>
      <c r="C37" s="450" t="s">
        <v>1970</v>
      </c>
      <c r="D37" s="459" t="s">
        <v>1931</v>
      </c>
      <c r="E37" s="418" t="s">
        <v>1891</v>
      </c>
      <c r="F37" s="443" t="s">
        <v>1991</v>
      </c>
      <c r="G37" s="443" t="s">
        <v>2035</v>
      </c>
      <c r="H37" s="443"/>
      <c r="I37" s="443"/>
      <c r="J37" s="443"/>
      <c r="K37" s="443"/>
      <c r="L37" s="443"/>
      <c r="M37" s="443">
        <v>1</v>
      </c>
      <c r="N37" s="443"/>
      <c r="O37" s="494">
        <v>43677</v>
      </c>
      <c r="P37" s="444">
        <f t="shared" si="3"/>
        <v>1</v>
      </c>
      <c r="Q37" s="123"/>
      <c r="R37" s="123"/>
      <c r="S37" s="123"/>
      <c r="T37" s="123"/>
      <c r="U37" s="123"/>
      <c r="V37" s="123"/>
      <c r="W37" s="123"/>
      <c r="X37" s="439"/>
      <c r="Y37" s="445">
        <f t="shared" si="4"/>
        <v>0</v>
      </c>
      <c r="Z37" s="123"/>
      <c r="AA37" s="123"/>
      <c r="AB37" s="123"/>
      <c r="AC37" s="123"/>
      <c r="AD37" s="123"/>
      <c r="AE37" s="123"/>
      <c r="AF37" s="123"/>
      <c r="AG37" s="443"/>
      <c r="AH37" s="445">
        <f t="shared" si="2"/>
        <v>0</v>
      </c>
      <c r="AI37" s="429"/>
      <c r="AJ37" s="443" t="s">
        <v>2094</v>
      </c>
      <c r="AK37" s="443"/>
      <c r="AL37" s="443"/>
      <c r="AM37" s="443"/>
      <c r="AN37" s="443" t="s">
        <v>2708</v>
      </c>
      <c r="AO37" s="443"/>
      <c r="AP37" s="443"/>
      <c r="AQ37" s="443"/>
      <c r="AR37" s="443"/>
      <c r="AS37" s="430"/>
      <c r="AT37" s="453"/>
    </row>
    <row r="38" spans="1:132" s="454" customFormat="1" ht="30">
      <c r="A38" s="443"/>
      <c r="B38" s="430" t="s">
        <v>2010</v>
      </c>
      <c r="C38" s="450" t="s">
        <v>1971</v>
      </c>
      <c r="D38" s="459" t="s">
        <v>1932</v>
      </c>
      <c r="E38" s="418" t="s">
        <v>1892</v>
      </c>
      <c r="F38" s="443" t="s">
        <v>1991</v>
      </c>
      <c r="G38" s="443" t="s">
        <v>2035</v>
      </c>
      <c r="H38" s="443"/>
      <c r="I38" s="443"/>
      <c r="J38" s="443"/>
      <c r="K38" s="443"/>
      <c r="L38" s="443"/>
      <c r="M38" s="443">
        <v>1</v>
      </c>
      <c r="N38" s="443"/>
      <c r="O38" s="494">
        <v>43683</v>
      </c>
      <c r="P38" s="444">
        <f t="shared" si="3"/>
        <v>1</v>
      </c>
      <c r="Q38" s="443"/>
      <c r="R38" s="443"/>
      <c r="S38" s="443"/>
      <c r="T38" s="443"/>
      <c r="U38" s="443"/>
      <c r="V38" s="443">
        <v>1</v>
      </c>
      <c r="W38" s="443"/>
      <c r="X38" s="493">
        <v>43698</v>
      </c>
      <c r="Y38" s="445">
        <f t="shared" si="4"/>
        <v>1</v>
      </c>
      <c r="Z38" s="123"/>
      <c r="AA38" s="123"/>
      <c r="AB38" s="123"/>
      <c r="AC38" s="123"/>
      <c r="AD38" s="123"/>
      <c r="AE38" s="123"/>
      <c r="AF38" s="123"/>
      <c r="AG38" s="443"/>
      <c r="AH38" s="445">
        <f t="shared" si="2"/>
        <v>0</v>
      </c>
      <c r="AI38" s="429"/>
      <c r="AJ38" s="443" t="s">
        <v>2094</v>
      </c>
      <c r="AK38" s="443"/>
      <c r="AL38" s="443"/>
      <c r="AM38" s="443"/>
      <c r="AN38" s="443" t="s">
        <v>2708</v>
      </c>
      <c r="AO38" s="443"/>
      <c r="AP38" s="443"/>
      <c r="AQ38" s="443"/>
      <c r="AR38" s="443"/>
      <c r="AS38" s="430"/>
      <c r="AT38" s="453"/>
    </row>
    <row r="39" spans="1:132" s="454" customFormat="1" ht="30">
      <c r="A39" s="443"/>
      <c r="B39" s="430" t="s">
        <v>2011</v>
      </c>
      <c r="C39" s="450" t="s">
        <v>1972</v>
      </c>
      <c r="D39" s="459" t="s">
        <v>1933</v>
      </c>
      <c r="E39" s="418" t="s">
        <v>1893</v>
      </c>
      <c r="F39" s="443" t="s">
        <v>1991</v>
      </c>
      <c r="G39" s="443" t="s">
        <v>2035</v>
      </c>
      <c r="H39" s="443"/>
      <c r="I39" s="443"/>
      <c r="J39" s="443"/>
      <c r="K39" s="443"/>
      <c r="L39" s="443"/>
      <c r="M39" s="443">
        <v>1</v>
      </c>
      <c r="N39" s="443"/>
      <c r="O39" s="494">
        <v>43692</v>
      </c>
      <c r="P39" s="444">
        <f t="shared" si="3"/>
        <v>1</v>
      </c>
      <c r="Q39" s="443"/>
      <c r="R39" s="443"/>
      <c r="S39" s="443"/>
      <c r="T39" s="443"/>
      <c r="U39" s="443"/>
      <c r="V39" s="443">
        <v>1</v>
      </c>
      <c r="W39" s="443"/>
      <c r="X39" s="493">
        <v>43705</v>
      </c>
      <c r="Y39" s="445">
        <f t="shared" si="4"/>
        <v>1</v>
      </c>
      <c r="Z39" s="123"/>
      <c r="AA39" s="123"/>
      <c r="AB39" s="123"/>
      <c r="AC39" s="123"/>
      <c r="AD39" s="123"/>
      <c r="AE39" s="123"/>
      <c r="AF39" s="123"/>
      <c r="AG39" s="443"/>
      <c r="AH39" s="445">
        <f t="shared" si="2"/>
        <v>0</v>
      </c>
      <c r="AI39" s="429"/>
      <c r="AJ39" s="443" t="s">
        <v>2094</v>
      </c>
      <c r="AK39" s="443"/>
      <c r="AL39" s="443"/>
      <c r="AM39" s="443"/>
      <c r="AN39" s="443" t="s">
        <v>2708</v>
      </c>
      <c r="AO39" s="443"/>
      <c r="AP39" s="443"/>
      <c r="AQ39" s="443"/>
      <c r="AR39" s="443"/>
      <c r="AS39" s="430"/>
      <c r="AT39" s="453"/>
    </row>
    <row r="40" spans="1:132" s="454" customFormat="1" ht="30">
      <c r="A40" s="443"/>
      <c r="B40" s="430" t="s">
        <v>2012</v>
      </c>
      <c r="C40" s="450" t="s">
        <v>1973</v>
      </c>
      <c r="D40" s="459" t="s">
        <v>1934</v>
      </c>
      <c r="E40" s="418" t="s">
        <v>1894</v>
      </c>
      <c r="F40" s="443" t="s">
        <v>1991</v>
      </c>
      <c r="G40" s="443" t="s">
        <v>2035</v>
      </c>
      <c r="H40" s="443"/>
      <c r="I40" s="443"/>
      <c r="J40" s="443"/>
      <c r="K40" s="443"/>
      <c r="L40" s="443"/>
      <c r="M40" s="443">
        <v>1</v>
      </c>
      <c r="N40" s="443"/>
      <c r="O40" s="494">
        <v>43718</v>
      </c>
      <c r="P40" s="444">
        <f t="shared" si="3"/>
        <v>1</v>
      </c>
      <c r="Q40" s="443"/>
      <c r="R40" s="443"/>
      <c r="S40" s="443"/>
      <c r="T40" s="443"/>
      <c r="U40" s="443"/>
      <c r="V40" s="443">
        <v>1</v>
      </c>
      <c r="W40" s="443"/>
      <c r="X40" s="493">
        <v>43773</v>
      </c>
      <c r="Y40" s="445">
        <f t="shared" si="4"/>
        <v>1</v>
      </c>
      <c r="Z40" s="123"/>
      <c r="AA40" s="123"/>
      <c r="AB40" s="123"/>
      <c r="AC40" s="123"/>
      <c r="AD40" s="123"/>
      <c r="AE40" s="123"/>
      <c r="AF40" s="123"/>
      <c r="AG40" s="443"/>
      <c r="AH40" s="445">
        <f t="shared" si="2"/>
        <v>0</v>
      </c>
      <c r="AI40" s="429"/>
      <c r="AJ40" s="443" t="s">
        <v>2094</v>
      </c>
      <c r="AK40" s="443"/>
      <c r="AL40" s="443"/>
      <c r="AM40" s="443"/>
      <c r="AN40" s="443" t="s">
        <v>2708</v>
      </c>
      <c r="AO40" s="443"/>
      <c r="AP40" s="443"/>
      <c r="AQ40" s="443"/>
      <c r="AR40" s="443"/>
      <c r="AS40" s="430"/>
      <c r="AT40" s="453"/>
    </row>
    <row r="41" spans="1:132" s="454" customFormat="1" ht="30">
      <c r="A41" s="443"/>
      <c r="B41" s="430" t="s">
        <v>2016</v>
      </c>
      <c r="C41" s="450" t="s">
        <v>1977</v>
      </c>
      <c r="D41" s="459" t="s">
        <v>1938</v>
      </c>
      <c r="E41" s="418" t="s">
        <v>1898</v>
      </c>
      <c r="F41" s="443" t="s">
        <v>1991</v>
      </c>
      <c r="G41" s="443" t="s">
        <v>2035</v>
      </c>
      <c r="H41" s="443"/>
      <c r="I41" s="443"/>
      <c r="J41" s="443"/>
      <c r="K41" s="443"/>
      <c r="L41" s="443"/>
      <c r="M41" s="443">
        <v>1</v>
      </c>
      <c r="N41" s="443"/>
      <c r="O41" s="494">
        <v>43754</v>
      </c>
      <c r="P41" s="444">
        <f t="shared" si="3"/>
        <v>1</v>
      </c>
      <c r="Q41" s="123"/>
      <c r="R41" s="123"/>
      <c r="S41" s="123"/>
      <c r="T41" s="123"/>
      <c r="U41" s="123"/>
      <c r="V41" s="123"/>
      <c r="W41" s="123"/>
      <c r="X41" s="439"/>
      <c r="Y41" s="445">
        <f t="shared" si="4"/>
        <v>0</v>
      </c>
      <c r="Z41" s="123"/>
      <c r="AA41" s="123"/>
      <c r="AB41" s="123"/>
      <c r="AC41" s="123"/>
      <c r="AD41" s="123"/>
      <c r="AE41" s="123"/>
      <c r="AF41" s="123"/>
      <c r="AG41" s="443"/>
      <c r="AH41" s="445">
        <f t="shared" si="2"/>
        <v>0</v>
      </c>
      <c r="AI41" s="429"/>
      <c r="AJ41" s="443" t="s">
        <v>2094</v>
      </c>
      <c r="AK41" s="443"/>
      <c r="AL41" s="443"/>
      <c r="AM41" s="443"/>
      <c r="AN41" s="443" t="s">
        <v>2708</v>
      </c>
      <c r="AO41" s="443"/>
      <c r="AP41" s="443"/>
      <c r="AQ41" s="443"/>
      <c r="AR41" s="443"/>
      <c r="AS41" s="430"/>
      <c r="AT41" s="453"/>
    </row>
    <row r="42" spans="1:132" s="454" customFormat="1" ht="30">
      <c r="A42" s="443"/>
      <c r="B42" s="430" t="s">
        <v>2017</v>
      </c>
      <c r="C42" s="450" t="s">
        <v>1978</v>
      </c>
      <c r="D42" s="459" t="s">
        <v>1939</v>
      </c>
      <c r="E42" s="418" t="s">
        <v>1899</v>
      </c>
      <c r="F42" s="443" t="s">
        <v>1991</v>
      </c>
      <c r="G42" s="443" t="s">
        <v>2035</v>
      </c>
      <c r="H42" s="443"/>
      <c r="I42" s="443"/>
      <c r="J42" s="443"/>
      <c r="K42" s="443"/>
      <c r="L42" s="443"/>
      <c r="M42" s="443">
        <v>1</v>
      </c>
      <c r="N42" s="443"/>
      <c r="O42" s="494">
        <v>43788</v>
      </c>
      <c r="P42" s="444">
        <f t="shared" si="3"/>
        <v>1</v>
      </c>
      <c r="Q42" s="123"/>
      <c r="R42" s="123"/>
      <c r="S42" s="123"/>
      <c r="T42" s="123"/>
      <c r="U42" s="123"/>
      <c r="V42" s="123"/>
      <c r="W42" s="123"/>
      <c r="X42" s="439"/>
      <c r="Y42" s="445">
        <f t="shared" si="4"/>
        <v>0</v>
      </c>
      <c r="Z42" s="123"/>
      <c r="AA42" s="123"/>
      <c r="AB42" s="123"/>
      <c r="AC42" s="123"/>
      <c r="AD42" s="123"/>
      <c r="AE42" s="123"/>
      <c r="AF42" s="123"/>
      <c r="AG42" s="443"/>
      <c r="AH42" s="445">
        <f t="shared" si="2"/>
        <v>0</v>
      </c>
      <c r="AI42" s="429"/>
      <c r="AJ42" s="443" t="s">
        <v>2094</v>
      </c>
      <c r="AK42" s="443"/>
      <c r="AL42" s="443"/>
      <c r="AM42" s="443"/>
      <c r="AN42" s="443" t="s">
        <v>2708</v>
      </c>
      <c r="AO42" s="443"/>
      <c r="AP42" s="443"/>
      <c r="AQ42" s="443"/>
      <c r="AR42" s="443"/>
      <c r="AS42" s="430"/>
      <c r="AT42" s="453"/>
    </row>
    <row r="43" spans="1:132" s="454" customFormat="1" ht="30">
      <c r="A43" s="443"/>
      <c r="B43" s="430" t="s">
        <v>2018</v>
      </c>
      <c r="C43" s="450" t="s">
        <v>1979</v>
      </c>
      <c r="D43" s="459" t="s">
        <v>1940</v>
      </c>
      <c r="E43" s="418" t="s">
        <v>1900</v>
      </c>
      <c r="F43" s="443" t="s">
        <v>1991</v>
      </c>
      <c r="G43" s="443" t="s">
        <v>2035</v>
      </c>
      <c r="H43" s="443"/>
      <c r="I43" s="443"/>
      <c r="J43" s="443"/>
      <c r="K43" s="443"/>
      <c r="L43" s="443"/>
      <c r="M43" s="443">
        <v>1</v>
      </c>
      <c r="N43" s="443"/>
      <c r="O43" s="494">
        <v>43811</v>
      </c>
      <c r="P43" s="444">
        <f t="shared" si="3"/>
        <v>1</v>
      </c>
      <c r="Q43" s="123"/>
      <c r="R43" s="123"/>
      <c r="S43" s="123"/>
      <c r="T43" s="123"/>
      <c r="U43" s="123"/>
      <c r="V43" s="123"/>
      <c r="W43" s="123"/>
      <c r="X43" s="439"/>
      <c r="Y43" s="445">
        <f t="shared" si="4"/>
        <v>0</v>
      </c>
      <c r="Z43" s="123"/>
      <c r="AA43" s="123"/>
      <c r="AB43" s="123"/>
      <c r="AC43" s="123"/>
      <c r="AD43" s="123"/>
      <c r="AE43" s="123"/>
      <c r="AF43" s="123"/>
      <c r="AG43" s="443"/>
      <c r="AH43" s="445">
        <f t="shared" si="2"/>
        <v>0</v>
      </c>
      <c r="AI43" s="429"/>
      <c r="AJ43" s="443" t="s">
        <v>2094</v>
      </c>
      <c r="AK43" s="443"/>
      <c r="AL43" s="443"/>
      <c r="AM43" s="443"/>
      <c r="AN43" s="443" t="s">
        <v>2708</v>
      </c>
      <c r="AO43" s="443"/>
      <c r="AP43" s="443"/>
      <c r="AQ43" s="443"/>
      <c r="AR43" s="443"/>
      <c r="AS43" s="430"/>
      <c r="AT43" s="453"/>
    </row>
    <row r="44" spans="1:132" s="454" customFormat="1" ht="30">
      <c r="A44" s="443"/>
      <c r="B44" s="430" t="s">
        <v>2020</v>
      </c>
      <c r="C44" s="450" t="s">
        <v>1981</v>
      </c>
      <c r="D44" s="459" t="s">
        <v>1942</v>
      </c>
      <c r="E44" s="418" t="s">
        <v>1902</v>
      </c>
      <c r="F44" s="443" t="s">
        <v>1991</v>
      </c>
      <c r="G44" s="443" t="s">
        <v>2035</v>
      </c>
      <c r="H44" s="443"/>
      <c r="I44" s="443"/>
      <c r="J44" s="443"/>
      <c r="K44" s="443"/>
      <c r="L44" s="443"/>
      <c r="M44" s="443">
        <v>1</v>
      </c>
      <c r="N44" s="443"/>
      <c r="O44" s="494">
        <v>43811</v>
      </c>
      <c r="P44" s="444">
        <f t="shared" si="3"/>
        <v>1</v>
      </c>
      <c r="Q44" s="123"/>
      <c r="R44" s="123"/>
      <c r="S44" s="123"/>
      <c r="T44" s="123"/>
      <c r="U44" s="123"/>
      <c r="V44" s="123"/>
      <c r="W44" s="123"/>
      <c r="X44" s="439"/>
      <c r="Y44" s="445">
        <f t="shared" si="4"/>
        <v>0</v>
      </c>
      <c r="Z44" s="123"/>
      <c r="AA44" s="123"/>
      <c r="AB44" s="123"/>
      <c r="AC44" s="123"/>
      <c r="AD44" s="123"/>
      <c r="AE44" s="123"/>
      <c r="AF44" s="123"/>
      <c r="AG44" s="443"/>
      <c r="AH44" s="445">
        <f t="shared" si="2"/>
        <v>0</v>
      </c>
      <c r="AI44" s="429"/>
      <c r="AJ44" s="443" t="s">
        <v>2094</v>
      </c>
      <c r="AK44" s="443"/>
      <c r="AL44" s="443"/>
      <c r="AM44" s="443"/>
      <c r="AN44" s="443" t="s">
        <v>2708</v>
      </c>
      <c r="AO44" s="443"/>
      <c r="AP44" s="443"/>
      <c r="AQ44" s="443"/>
      <c r="AR44" s="443"/>
      <c r="AS44" s="430"/>
      <c r="AT44" s="453"/>
    </row>
    <row r="45" spans="1:132" s="454" customFormat="1" ht="30">
      <c r="A45" s="443"/>
      <c r="B45" s="430" t="s">
        <v>2013</v>
      </c>
      <c r="C45" s="450" t="s">
        <v>1974</v>
      </c>
      <c r="D45" s="459" t="s">
        <v>1935</v>
      </c>
      <c r="E45" s="418" t="s">
        <v>1911</v>
      </c>
      <c r="F45" s="443" t="s">
        <v>1991</v>
      </c>
      <c r="G45" s="443" t="s">
        <v>2035</v>
      </c>
      <c r="H45" s="443"/>
      <c r="I45" s="443"/>
      <c r="J45" s="443"/>
      <c r="K45" s="443"/>
      <c r="L45" s="443"/>
      <c r="M45" s="443">
        <v>1</v>
      </c>
      <c r="N45" s="443"/>
      <c r="O45" s="494">
        <v>43769</v>
      </c>
      <c r="P45" s="444">
        <f t="shared" si="3"/>
        <v>1</v>
      </c>
      <c r="Q45" s="123"/>
      <c r="R45" s="123"/>
      <c r="S45" s="123"/>
      <c r="T45" s="123"/>
      <c r="U45" s="123"/>
      <c r="V45" s="123"/>
      <c r="W45" s="123"/>
      <c r="X45" s="439"/>
      <c r="Y45" s="445">
        <f t="shared" si="4"/>
        <v>0</v>
      </c>
      <c r="Z45" s="123"/>
      <c r="AA45" s="123"/>
      <c r="AB45" s="123"/>
      <c r="AC45" s="123"/>
      <c r="AD45" s="123"/>
      <c r="AE45" s="123"/>
      <c r="AF45" s="123"/>
      <c r="AG45" s="443"/>
      <c r="AH45" s="445">
        <f t="shared" si="2"/>
        <v>0</v>
      </c>
      <c r="AI45" s="429"/>
      <c r="AJ45" s="443" t="s">
        <v>2094</v>
      </c>
      <c r="AK45" s="443"/>
      <c r="AL45" s="443"/>
      <c r="AM45" s="443"/>
      <c r="AN45" s="443" t="s">
        <v>2708</v>
      </c>
      <c r="AO45" s="443"/>
      <c r="AP45" s="443"/>
      <c r="AQ45" s="443"/>
      <c r="AR45" s="443"/>
      <c r="AS45" s="430"/>
      <c r="AT45" s="453"/>
    </row>
    <row r="46" spans="1:132" s="454" customFormat="1" ht="30">
      <c r="A46" s="443"/>
      <c r="B46" s="418" t="s">
        <v>2044</v>
      </c>
      <c r="C46" s="450" t="s">
        <v>2058</v>
      </c>
      <c r="D46" s="459" t="s">
        <v>2072</v>
      </c>
      <c r="E46" s="418" t="s">
        <v>2086</v>
      </c>
      <c r="F46" s="443" t="s">
        <v>1991</v>
      </c>
      <c r="G46" s="443" t="s">
        <v>2035</v>
      </c>
      <c r="H46" s="443"/>
      <c r="I46" s="443"/>
      <c r="J46" s="443"/>
      <c r="K46" s="443"/>
      <c r="L46" s="443"/>
      <c r="M46" s="443">
        <v>1</v>
      </c>
      <c r="N46" s="443"/>
      <c r="O46" s="494">
        <v>43719</v>
      </c>
      <c r="P46" s="444">
        <f t="shared" si="3"/>
        <v>1</v>
      </c>
      <c r="Q46" s="123"/>
      <c r="R46" s="123"/>
      <c r="S46" s="123"/>
      <c r="T46" s="123"/>
      <c r="U46" s="123"/>
      <c r="V46" s="123"/>
      <c r="W46" s="123"/>
      <c r="X46" s="439"/>
      <c r="Y46" s="445">
        <f t="shared" si="4"/>
        <v>0</v>
      </c>
      <c r="Z46" s="123"/>
      <c r="AA46" s="123"/>
      <c r="AB46" s="123"/>
      <c r="AC46" s="123"/>
      <c r="AD46" s="123"/>
      <c r="AE46" s="123"/>
      <c r="AF46" s="123"/>
      <c r="AG46" s="443"/>
      <c r="AH46" s="445">
        <f t="shared" si="2"/>
        <v>0</v>
      </c>
      <c r="AI46" s="429"/>
      <c r="AJ46" s="443" t="s">
        <v>2094</v>
      </c>
      <c r="AK46" s="443"/>
      <c r="AL46" s="443"/>
      <c r="AM46" s="443"/>
      <c r="AN46" s="443" t="s">
        <v>2708</v>
      </c>
      <c r="AO46" s="443"/>
      <c r="AP46" s="443"/>
      <c r="AQ46" s="443"/>
      <c r="AR46" s="443"/>
      <c r="AS46" s="430"/>
      <c r="AT46" s="453"/>
    </row>
    <row r="47" spans="1:132" s="454" customFormat="1" ht="32">
      <c r="A47" s="443"/>
      <c r="B47" s="418" t="s">
        <v>2045</v>
      </c>
      <c r="C47" s="450" t="s">
        <v>2059</v>
      </c>
      <c r="D47" s="459" t="s">
        <v>2073</v>
      </c>
      <c r="E47" s="418" t="s">
        <v>2087</v>
      </c>
      <c r="F47" s="443" t="s">
        <v>1991</v>
      </c>
      <c r="G47" s="443" t="s">
        <v>2035</v>
      </c>
      <c r="H47" s="443"/>
      <c r="I47" s="443"/>
      <c r="J47" s="443"/>
      <c r="K47" s="443"/>
      <c r="L47" s="443"/>
      <c r="M47" s="443">
        <v>1</v>
      </c>
      <c r="N47" s="443"/>
      <c r="O47" s="494">
        <v>43480</v>
      </c>
      <c r="P47" s="444">
        <f t="shared" si="3"/>
        <v>1</v>
      </c>
      <c r="Q47" s="123"/>
      <c r="R47" s="123"/>
      <c r="S47" s="123"/>
      <c r="T47" s="123"/>
      <c r="U47" s="123"/>
      <c r="V47" s="123"/>
      <c r="W47" s="123"/>
      <c r="X47" s="439"/>
      <c r="Y47" s="445">
        <f t="shared" si="4"/>
        <v>0</v>
      </c>
      <c r="Z47" s="123"/>
      <c r="AA47" s="123"/>
      <c r="AB47" s="123"/>
      <c r="AC47" s="123"/>
      <c r="AD47" s="123"/>
      <c r="AE47" s="123"/>
      <c r="AF47" s="123"/>
      <c r="AG47" s="443"/>
      <c r="AH47" s="445">
        <f t="shared" si="2"/>
        <v>0</v>
      </c>
      <c r="AI47" s="429"/>
      <c r="AJ47" s="443" t="s">
        <v>2094</v>
      </c>
      <c r="AK47" s="443"/>
      <c r="AL47" s="443"/>
      <c r="AM47" s="443"/>
      <c r="AN47" s="443" t="s">
        <v>2708</v>
      </c>
      <c r="AO47" s="443"/>
      <c r="AP47" s="443"/>
      <c r="AQ47" s="443"/>
      <c r="AR47" s="443"/>
      <c r="AS47" s="430"/>
      <c r="AT47" s="453"/>
    </row>
    <row r="48" spans="1:132" s="456" customFormat="1" ht="16">
      <c r="A48" s="443"/>
      <c r="B48" s="492" t="s">
        <v>2046</v>
      </c>
      <c r="C48" s="450" t="s">
        <v>2060</v>
      </c>
      <c r="D48" s="459" t="s">
        <v>2074</v>
      </c>
      <c r="E48" s="418" t="s">
        <v>2088</v>
      </c>
      <c r="F48" s="443" t="s">
        <v>2033</v>
      </c>
      <c r="G48" s="443" t="s">
        <v>2036</v>
      </c>
      <c r="H48" s="443"/>
      <c r="I48" s="443"/>
      <c r="J48" s="443"/>
      <c r="K48" s="443"/>
      <c r="L48" s="443"/>
      <c r="M48" s="443"/>
      <c r="N48" s="443">
        <v>38</v>
      </c>
      <c r="O48" s="494">
        <v>43630</v>
      </c>
      <c r="P48" s="444">
        <f t="shared" si="3"/>
        <v>38</v>
      </c>
      <c r="Q48" s="123"/>
      <c r="R48" s="123"/>
      <c r="S48" s="123"/>
      <c r="T48" s="123"/>
      <c r="U48" s="123"/>
      <c r="V48" s="123"/>
      <c r="W48" s="123"/>
      <c r="X48" s="439"/>
      <c r="Y48" s="445">
        <f t="shared" si="4"/>
        <v>0</v>
      </c>
      <c r="Z48" s="123"/>
      <c r="AA48" s="123"/>
      <c r="AB48" s="123"/>
      <c r="AC48" s="123"/>
      <c r="AD48" s="123"/>
      <c r="AE48" s="123"/>
      <c r="AF48" s="123"/>
      <c r="AG48" s="443"/>
      <c r="AH48" s="445">
        <f t="shared" si="2"/>
        <v>0</v>
      </c>
      <c r="AI48" s="429"/>
      <c r="AJ48" s="443" t="s">
        <v>2094</v>
      </c>
      <c r="AK48" s="443"/>
      <c r="AL48" s="443"/>
      <c r="AM48" s="443"/>
      <c r="AN48" s="443"/>
      <c r="AO48" s="443"/>
      <c r="AP48" s="443"/>
      <c r="AQ48" s="443"/>
      <c r="AR48" s="443"/>
      <c r="AS48" s="430"/>
      <c r="AT48" s="455"/>
    </row>
    <row r="49" spans="1:46" s="456" customFormat="1" ht="32">
      <c r="A49" s="443"/>
      <c r="B49" s="418" t="s">
        <v>2047</v>
      </c>
      <c r="C49" s="450" t="s">
        <v>2061</v>
      </c>
      <c r="D49" s="459" t="s">
        <v>2075</v>
      </c>
      <c r="E49" s="418" t="s">
        <v>2089</v>
      </c>
      <c r="F49" s="443" t="s">
        <v>2033</v>
      </c>
      <c r="G49" s="443" t="s">
        <v>2036</v>
      </c>
      <c r="H49" s="443"/>
      <c r="I49" s="443"/>
      <c r="J49" s="443"/>
      <c r="K49" s="443"/>
      <c r="L49" s="443"/>
      <c r="M49" s="443"/>
      <c r="N49" s="443">
        <v>9</v>
      </c>
      <c r="O49" s="494">
        <v>43598</v>
      </c>
      <c r="P49" s="444">
        <f t="shared" si="3"/>
        <v>9</v>
      </c>
      <c r="Q49" s="123"/>
      <c r="R49" s="123"/>
      <c r="S49" s="123"/>
      <c r="T49" s="123"/>
      <c r="U49" s="123"/>
      <c r="V49" s="123"/>
      <c r="W49" s="123"/>
      <c r="X49" s="439"/>
      <c r="Y49" s="445">
        <f t="shared" si="4"/>
        <v>0</v>
      </c>
      <c r="Z49" s="123"/>
      <c r="AA49" s="123"/>
      <c r="AB49" s="123"/>
      <c r="AC49" s="123"/>
      <c r="AD49" s="123"/>
      <c r="AE49" s="123"/>
      <c r="AF49" s="123"/>
      <c r="AG49" s="443"/>
      <c r="AH49" s="445">
        <f t="shared" si="2"/>
        <v>0</v>
      </c>
      <c r="AI49" s="429"/>
      <c r="AJ49" s="443" t="s">
        <v>2094</v>
      </c>
      <c r="AK49" s="443"/>
      <c r="AL49" s="443"/>
      <c r="AM49" s="443"/>
      <c r="AN49" s="443"/>
      <c r="AO49" s="443"/>
      <c r="AP49" s="443"/>
      <c r="AQ49" s="443"/>
      <c r="AR49" s="443"/>
      <c r="AS49" s="430"/>
      <c r="AT49" s="455"/>
    </row>
    <row r="50" spans="1:46" s="452" customFormat="1" ht="32">
      <c r="A50" s="443"/>
      <c r="B50" s="441" t="s">
        <v>2048</v>
      </c>
      <c r="C50" s="450" t="s">
        <v>2062</v>
      </c>
      <c r="D50" s="459" t="s">
        <v>2076</v>
      </c>
      <c r="E50" s="418" t="s">
        <v>2090</v>
      </c>
      <c r="F50" s="443" t="s">
        <v>2092</v>
      </c>
      <c r="G50" s="443" t="s">
        <v>2036</v>
      </c>
      <c r="H50" s="443"/>
      <c r="I50" s="443"/>
      <c r="J50" s="443"/>
      <c r="K50" s="443"/>
      <c r="L50" s="443"/>
      <c r="M50" s="443"/>
      <c r="N50" s="443">
        <v>2</v>
      </c>
      <c r="O50" s="494">
        <v>43634</v>
      </c>
      <c r="P50" s="444">
        <f t="shared" si="3"/>
        <v>2</v>
      </c>
      <c r="Q50" s="123"/>
      <c r="R50" s="123"/>
      <c r="S50" s="123"/>
      <c r="T50" s="123"/>
      <c r="U50" s="123"/>
      <c r="V50" s="123"/>
      <c r="W50" s="123"/>
      <c r="X50" s="439"/>
      <c r="Y50" s="445">
        <f t="shared" si="4"/>
        <v>0</v>
      </c>
      <c r="Z50" s="123"/>
      <c r="AA50" s="123"/>
      <c r="AB50" s="123"/>
      <c r="AC50" s="123"/>
      <c r="AD50" s="123"/>
      <c r="AE50" s="123"/>
      <c r="AF50" s="123"/>
      <c r="AG50" s="443"/>
      <c r="AH50" s="445">
        <f t="shared" si="2"/>
        <v>0</v>
      </c>
      <c r="AI50" s="429"/>
      <c r="AJ50" s="443" t="s">
        <v>2094</v>
      </c>
      <c r="AK50" s="443"/>
      <c r="AL50" s="443"/>
      <c r="AM50" s="443"/>
      <c r="AN50" s="443"/>
      <c r="AO50" s="443"/>
      <c r="AP50" s="443"/>
      <c r="AQ50" s="443"/>
      <c r="AR50" s="443"/>
      <c r="AS50" s="430"/>
      <c r="AT50" s="451"/>
    </row>
    <row r="51" spans="1:46" s="452" customFormat="1" ht="16">
      <c r="A51" s="443"/>
      <c r="B51" s="450" t="s">
        <v>2023</v>
      </c>
      <c r="C51" s="450" t="s">
        <v>2024</v>
      </c>
      <c r="D51" s="459" t="s">
        <v>1945</v>
      </c>
      <c r="E51" s="418" t="s">
        <v>1905</v>
      </c>
      <c r="F51" s="443" t="s">
        <v>2093</v>
      </c>
      <c r="G51" s="443" t="s">
        <v>2036</v>
      </c>
      <c r="H51" s="443"/>
      <c r="I51" s="443"/>
      <c r="J51" s="443"/>
      <c r="K51" s="443"/>
      <c r="L51" s="443"/>
      <c r="M51" s="443"/>
      <c r="N51" s="443">
        <v>1</v>
      </c>
      <c r="O51" s="494">
        <v>43774</v>
      </c>
      <c r="P51" s="444">
        <f t="shared" si="3"/>
        <v>1</v>
      </c>
      <c r="Q51" s="123"/>
      <c r="R51" s="123"/>
      <c r="S51" s="123"/>
      <c r="T51" s="123"/>
      <c r="U51" s="123"/>
      <c r="V51" s="123"/>
      <c r="W51" s="123"/>
      <c r="X51" s="439"/>
      <c r="Y51" s="445">
        <f t="shared" si="4"/>
        <v>0</v>
      </c>
      <c r="Z51" s="123"/>
      <c r="AA51" s="123"/>
      <c r="AB51" s="123"/>
      <c r="AC51" s="123"/>
      <c r="AD51" s="123"/>
      <c r="AE51" s="123"/>
      <c r="AF51" s="123"/>
      <c r="AG51" s="443"/>
      <c r="AH51" s="445">
        <f t="shared" si="2"/>
        <v>0</v>
      </c>
      <c r="AI51" s="429"/>
      <c r="AJ51" s="443" t="s">
        <v>2094</v>
      </c>
      <c r="AK51" s="443"/>
      <c r="AL51" s="443"/>
      <c r="AM51" s="443"/>
      <c r="AN51" s="443"/>
      <c r="AO51" s="443"/>
      <c r="AP51" s="443"/>
      <c r="AQ51" s="443"/>
      <c r="AR51" s="443"/>
      <c r="AS51" s="430"/>
      <c r="AT51" s="451"/>
    </row>
    <row r="52" spans="1:46" s="456" customFormat="1" ht="16">
      <c r="A52" s="443"/>
      <c r="B52" s="450" t="s">
        <v>2027</v>
      </c>
      <c r="C52" s="450" t="s">
        <v>1984</v>
      </c>
      <c r="D52" s="459" t="s">
        <v>1947</v>
      </c>
      <c r="E52" s="418" t="s">
        <v>1907</v>
      </c>
      <c r="F52" s="443" t="s">
        <v>2033</v>
      </c>
      <c r="G52" s="443" t="s">
        <v>2036</v>
      </c>
      <c r="H52" s="443"/>
      <c r="I52" s="443"/>
      <c r="J52" s="443"/>
      <c r="K52" s="443"/>
      <c r="L52" s="443"/>
      <c r="M52" s="443"/>
      <c r="N52" s="443">
        <v>1</v>
      </c>
      <c r="O52" s="494">
        <v>43816</v>
      </c>
      <c r="P52" s="444">
        <f t="shared" si="3"/>
        <v>1</v>
      </c>
      <c r="Q52" s="123"/>
      <c r="R52" s="123"/>
      <c r="S52" s="123"/>
      <c r="T52" s="123"/>
      <c r="U52" s="123"/>
      <c r="V52" s="123"/>
      <c r="W52" s="123"/>
      <c r="X52" s="439"/>
      <c r="Y52" s="445">
        <f t="shared" si="4"/>
        <v>0</v>
      </c>
      <c r="Z52" s="123"/>
      <c r="AA52" s="123"/>
      <c r="AB52" s="123"/>
      <c r="AC52" s="123"/>
      <c r="AD52" s="123"/>
      <c r="AE52" s="123"/>
      <c r="AF52" s="123"/>
      <c r="AG52" s="443"/>
      <c r="AH52" s="445">
        <f t="shared" si="2"/>
        <v>0</v>
      </c>
      <c r="AI52" s="429"/>
      <c r="AJ52" s="443" t="s">
        <v>2094</v>
      </c>
      <c r="AK52" s="443"/>
      <c r="AL52" s="443"/>
      <c r="AM52" s="443"/>
      <c r="AN52" s="443"/>
      <c r="AO52" s="443"/>
      <c r="AP52" s="443"/>
      <c r="AQ52" s="443"/>
      <c r="AR52" s="443"/>
      <c r="AS52" s="430"/>
      <c r="AT52" s="455"/>
    </row>
    <row r="53" spans="1:46" s="458" customFormat="1" ht="30">
      <c r="A53" s="443"/>
      <c r="B53" s="492" t="s">
        <v>2049</v>
      </c>
      <c r="C53" s="450" t="s">
        <v>2063</v>
      </c>
      <c r="D53" s="459" t="s">
        <v>2077</v>
      </c>
      <c r="E53" s="418" t="s">
        <v>2091</v>
      </c>
      <c r="F53" s="443" t="s">
        <v>2033</v>
      </c>
      <c r="G53" s="443" t="s">
        <v>2036</v>
      </c>
      <c r="H53" s="443"/>
      <c r="I53" s="443"/>
      <c r="J53" s="443"/>
      <c r="K53" s="443"/>
      <c r="L53" s="443"/>
      <c r="M53" s="443"/>
      <c r="N53" s="443">
        <v>2</v>
      </c>
      <c r="O53" s="494">
        <v>43623</v>
      </c>
      <c r="P53" s="444">
        <f t="shared" si="3"/>
        <v>2</v>
      </c>
      <c r="Q53" s="443"/>
      <c r="R53" s="443"/>
      <c r="S53" s="443"/>
      <c r="T53" s="443"/>
      <c r="U53" s="443"/>
      <c r="V53" s="443"/>
      <c r="W53" s="443">
        <v>2</v>
      </c>
      <c r="X53" s="493">
        <v>43713</v>
      </c>
      <c r="Y53" s="445">
        <f t="shared" si="4"/>
        <v>2</v>
      </c>
      <c r="Z53" s="123"/>
      <c r="AA53" s="123"/>
      <c r="AB53" s="123"/>
      <c r="AC53" s="123"/>
      <c r="AD53" s="123"/>
      <c r="AE53" s="123"/>
      <c r="AF53" s="123"/>
      <c r="AG53" s="443"/>
      <c r="AH53" s="445">
        <f t="shared" si="2"/>
        <v>0</v>
      </c>
      <c r="AI53" s="429"/>
      <c r="AJ53" s="443" t="s">
        <v>2094</v>
      </c>
      <c r="AK53" s="443"/>
      <c r="AL53" s="443"/>
      <c r="AM53" s="443"/>
      <c r="AN53" s="443"/>
      <c r="AO53" s="443"/>
      <c r="AP53" s="443"/>
      <c r="AQ53" s="443"/>
      <c r="AR53" s="443"/>
      <c r="AS53" s="430"/>
      <c r="AT53" s="457"/>
    </row>
    <row r="54" spans="1:46" s="458" customFormat="1" ht="29.25" customHeight="1">
      <c r="A54" s="443"/>
      <c r="B54" s="430" t="s">
        <v>2028</v>
      </c>
      <c r="C54" s="450" t="s">
        <v>1985</v>
      </c>
      <c r="D54" s="459" t="s">
        <v>1948</v>
      </c>
      <c r="E54" s="418" t="s">
        <v>1908</v>
      </c>
      <c r="F54" s="443" t="s">
        <v>2033</v>
      </c>
      <c r="G54" s="443" t="s">
        <v>2036</v>
      </c>
      <c r="H54" s="443"/>
      <c r="I54" s="443"/>
      <c r="J54" s="443"/>
      <c r="K54" s="443"/>
      <c r="L54" s="443"/>
      <c r="M54" s="443"/>
      <c r="N54" s="443">
        <v>1</v>
      </c>
      <c r="O54" s="494">
        <v>43706</v>
      </c>
      <c r="P54" s="444">
        <f t="shared" si="3"/>
        <v>1</v>
      </c>
      <c r="Q54" s="443"/>
      <c r="R54" s="443"/>
      <c r="S54" s="443"/>
      <c r="T54" s="443"/>
      <c r="U54" s="443"/>
      <c r="V54" s="443"/>
      <c r="W54" s="443">
        <v>1</v>
      </c>
      <c r="X54" s="493">
        <v>43788</v>
      </c>
      <c r="Y54" s="445">
        <f t="shared" si="4"/>
        <v>1</v>
      </c>
      <c r="Z54" s="123"/>
      <c r="AA54" s="123"/>
      <c r="AB54" s="123"/>
      <c r="AC54" s="123"/>
      <c r="AD54" s="123"/>
      <c r="AE54" s="123"/>
      <c r="AF54" s="123"/>
      <c r="AG54" s="443"/>
      <c r="AH54" s="445">
        <f t="shared" si="2"/>
        <v>0</v>
      </c>
      <c r="AI54" s="429"/>
      <c r="AJ54" s="443" t="s">
        <v>2094</v>
      </c>
      <c r="AK54" s="443"/>
      <c r="AL54" s="443"/>
      <c r="AM54" s="443"/>
      <c r="AN54" s="443"/>
      <c r="AO54" s="443"/>
      <c r="AP54" s="443"/>
      <c r="AQ54" s="443"/>
      <c r="AR54" s="443"/>
      <c r="AS54" s="430"/>
      <c r="AT54" s="457"/>
    </row>
    <row r="55" spans="1:46" s="456" customFormat="1" ht="16">
      <c r="A55" s="443"/>
      <c r="B55" s="430" t="s">
        <v>2029</v>
      </c>
      <c r="C55" s="450" t="s">
        <v>1986</v>
      </c>
      <c r="D55" s="459" t="s">
        <v>1949</v>
      </c>
      <c r="E55" s="418" t="s">
        <v>1909</v>
      </c>
      <c r="F55" s="443" t="s">
        <v>2033</v>
      </c>
      <c r="G55" s="443" t="s">
        <v>2036</v>
      </c>
      <c r="H55" s="443"/>
      <c r="I55" s="443"/>
      <c r="J55" s="443"/>
      <c r="K55" s="443"/>
      <c r="L55" s="443"/>
      <c r="M55" s="443"/>
      <c r="N55" s="443">
        <v>1</v>
      </c>
      <c r="O55" s="494">
        <v>43621</v>
      </c>
      <c r="P55" s="444">
        <f t="shared" si="3"/>
        <v>1</v>
      </c>
      <c r="Q55" s="123"/>
      <c r="R55" s="123"/>
      <c r="S55" s="123"/>
      <c r="T55" s="123"/>
      <c r="U55" s="123"/>
      <c r="V55" s="123"/>
      <c r="W55" s="123"/>
      <c r="X55" s="439"/>
      <c r="Y55" s="445">
        <f t="shared" si="4"/>
        <v>0</v>
      </c>
      <c r="Z55" s="123"/>
      <c r="AA55" s="123"/>
      <c r="AB55" s="123"/>
      <c r="AC55" s="123"/>
      <c r="AD55" s="123"/>
      <c r="AE55" s="123"/>
      <c r="AF55" s="123"/>
      <c r="AG55" s="443"/>
      <c r="AH55" s="445">
        <f t="shared" si="2"/>
        <v>0</v>
      </c>
      <c r="AI55" s="429"/>
      <c r="AJ55" s="443" t="s">
        <v>2094</v>
      </c>
      <c r="AK55" s="443"/>
      <c r="AL55" s="443"/>
      <c r="AM55" s="443"/>
      <c r="AN55" s="443"/>
      <c r="AO55" s="443"/>
      <c r="AP55" s="443"/>
      <c r="AQ55" s="443"/>
      <c r="AR55" s="443"/>
      <c r="AS55" s="430"/>
      <c r="AT55" s="455"/>
    </row>
    <row r="56" spans="1:46" s="456" customFormat="1" ht="16">
      <c r="A56" s="443"/>
      <c r="B56" s="430" t="s">
        <v>2030</v>
      </c>
      <c r="C56" s="450" t="s">
        <v>1987</v>
      </c>
      <c r="D56" s="459" t="s">
        <v>1950</v>
      </c>
      <c r="E56" s="418" t="s">
        <v>1910</v>
      </c>
      <c r="F56" s="443" t="s">
        <v>2033</v>
      </c>
      <c r="G56" s="443" t="s">
        <v>2036</v>
      </c>
      <c r="H56" s="443"/>
      <c r="I56" s="443"/>
      <c r="J56" s="443"/>
      <c r="K56" s="443"/>
      <c r="L56" s="443"/>
      <c r="M56" s="443"/>
      <c r="N56" s="443">
        <v>1</v>
      </c>
      <c r="O56" s="494">
        <v>43622</v>
      </c>
      <c r="P56" s="444">
        <f t="shared" si="3"/>
        <v>1</v>
      </c>
      <c r="Q56" s="123"/>
      <c r="R56" s="123"/>
      <c r="S56" s="123"/>
      <c r="T56" s="123"/>
      <c r="U56" s="123"/>
      <c r="V56" s="123"/>
      <c r="W56" s="123"/>
      <c r="X56" s="439"/>
      <c r="Y56" s="445">
        <f t="shared" si="4"/>
        <v>0</v>
      </c>
      <c r="Z56" s="123"/>
      <c r="AA56" s="123"/>
      <c r="AB56" s="123"/>
      <c r="AC56" s="123"/>
      <c r="AD56" s="123"/>
      <c r="AE56" s="123"/>
      <c r="AF56" s="123"/>
      <c r="AG56" s="443"/>
      <c r="AH56" s="445">
        <f t="shared" si="2"/>
        <v>0</v>
      </c>
      <c r="AI56" s="429"/>
      <c r="AJ56" s="443" t="s">
        <v>2094</v>
      </c>
      <c r="AK56" s="443"/>
      <c r="AL56" s="443"/>
      <c r="AM56" s="443"/>
      <c r="AN56" s="443"/>
      <c r="AO56" s="443"/>
      <c r="AP56" s="443">
        <v>1</v>
      </c>
      <c r="AQ56" s="443" t="s">
        <v>2230</v>
      </c>
      <c r="AR56" s="443"/>
      <c r="AS56" s="430"/>
      <c r="AT56" s="455"/>
    </row>
    <row r="57" spans="1:46" s="456" customFormat="1" ht="30">
      <c r="A57" s="443"/>
      <c r="B57" s="418" t="s">
        <v>2013</v>
      </c>
      <c r="C57" s="450" t="s">
        <v>1974</v>
      </c>
      <c r="D57" s="459" t="s">
        <v>1935</v>
      </c>
      <c r="E57" s="418" t="s">
        <v>1911</v>
      </c>
      <c r="F57" s="443" t="s">
        <v>2033</v>
      </c>
      <c r="G57" s="443" t="s">
        <v>2036</v>
      </c>
      <c r="H57" s="443"/>
      <c r="I57" s="443"/>
      <c r="J57" s="443"/>
      <c r="K57" s="443"/>
      <c r="L57" s="443"/>
      <c r="M57" s="443"/>
      <c r="N57" s="443">
        <v>1</v>
      </c>
      <c r="O57" s="494">
        <v>43769</v>
      </c>
      <c r="P57" s="444">
        <f t="shared" si="3"/>
        <v>1</v>
      </c>
      <c r="Q57" s="123"/>
      <c r="R57" s="123"/>
      <c r="S57" s="123"/>
      <c r="T57" s="123"/>
      <c r="U57" s="123"/>
      <c r="V57" s="123"/>
      <c r="W57" s="123"/>
      <c r="X57" s="439"/>
      <c r="Y57" s="445">
        <f t="shared" si="4"/>
        <v>0</v>
      </c>
      <c r="Z57" s="123"/>
      <c r="AA57" s="123"/>
      <c r="AB57" s="123"/>
      <c r="AC57" s="123"/>
      <c r="AD57" s="123"/>
      <c r="AE57" s="123"/>
      <c r="AF57" s="123"/>
      <c r="AG57" s="443"/>
      <c r="AH57" s="445">
        <f t="shared" si="2"/>
        <v>0</v>
      </c>
      <c r="AI57" s="429"/>
      <c r="AJ57" s="443" t="s">
        <v>2094</v>
      </c>
      <c r="AK57" s="443"/>
      <c r="AL57" s="443"/>
      <c r="AM57" s="443"/>
      <c r="AN57" s="443"/>
      <c r="AO57" s="443"/>
      <c r="AP57" s="443"/>
      <c r="AQ57" s="443"/>
      <c r="AR57" s="443"/>
      <c r="AS57" s="430"/>
      <c r="AT57" s="455"/>
    </row>
    <row r="58" spans="1:46" s="456" customFormat="1" ht="16">
      <c r="A58" s="443"/>
      <c r="B58" s="430" t="s">
        <v>2031</v>
      </c>
      <c r="C58" s="450" t="s">
        <v>1988</v>
      </c>
      <c r="D58" s="459" t="s">
        <v>1951</v>
      </c>
      <c r="E58" s="418" t="s">
        <v>1912</v>
      </c>
      <c r="F58" s="443" t="s">
        <v>2033</v>
      </c>
      <c r="G58" s="443" t="s">
        <v>2036</v>
      </c>
      <c r="H58" s="443"/>
      <c r="I58" s="443"/>
      <c r="J58" s="443"/>
      <c r="K58" s="443"/>
      <c r="L58" s="443"/>
      <c r="M58" s="443"/>
      <c r="N58" s="443">
        <v>1</v>
      </c>
      <c r="O58" s="494">
        <v>43816</v>
      </c>
      <c r="P58" s="444">
        <f t="shared" si="3"/>
        <v>1</v>
      </c>
      <c r="Q58" s="123"/>
      <c r="R58" s="123"/>
      <c r="S58" s="123"/>
      <c r="T58" s="123"/>
      <c r="U58" s="123"/>
      <c r="V58" s="123"/>
      <c r="W58" s="123"/>
      <c r="X58" s="439"/>
      <c r="Y58" s="445">
        <f t="shared" si="4"/>
        <v>0</v>
      </c>
      <c r="Z58" s="123"/>
      <c r="AA58" s="123"/>
      <c r="AB58" s="123"/>
      <c r="AC58" s="123"/>
      <c r="AD58" s="123"/>
      <c r="AE58" s="123"/>
      <c r="AF58" s="123"/>
      <c r="AG58" s="443"/>
      <c r="AH58" s="445">
        <f t="shared" si="2"/>
        <v>0</v>
      </c>
      <c r="AI58" s="429"/>
      <c r="AJ58" s="443" t="s">
        <v>2094</v>
      </c>
      <c r="AK58" s="443"/>
      <c r="AL58" s="443"/>
      <c r="AM58" s="443"/>
      <c r="AN58" s="443"/>
      <c r="AO58" s="443"/>
      <c r="AP58" s="443"/>
      <c r="AQ58" s="443"/>
      <c r="AR58" s="443"/>
      <c r="AS58" s="430"/>
      <c r="AT58" s="455"/>
    </row>
    <row r="59" spans="1:46" s="456" customFormat="1" ht="16">
      <c r="A59" s="443"/>
      <c r="B59" s="442" t="s">
        <v>2046</v>
      </c>
      <c r="C59" s="450" t="s">
        <v>2060</v>
      </c>
      <c r="D59" s="459" t="s">
        <v>2074</v>
      </c>
      <c r="E59" s="418" t="s">
        <v>2088</v>
      </c>
      <c r="F59" s="443" t="s">
        <v>2093</v>
      </c>
      <c r="G59" s="443" t="s">
        <v>2036</v>
      </c>
      <c r="H59" s="443"/>
      <c r="I59" s="443"/>
      <c r="J59" s="443"/>
      <c r="K59" s="443"/>
      <c r="L59" s="443"/>
      <c r="M59" s="443"/>
      <c r="N59" s="443">
        <v>6</v>
      </c>
      <c r="O59" s="494">
        <v>43630</v>
      </c>
      <c r="P59" s="444">
        <f t="shared" si="3"/>
        <v>6</v>
      </c>
      <c r="Q59" s="123"/>
      <c r="R59" s="123"/>
      <c r="S59" s="123"/>
      <c r="T59" s="123"/>
      <c r="U59" s="123"/>
      <c r="V59" s="123"/>
      <c r="W59" s="123"/>
      <c r="X59" s="439"/>
      <c r="Y59" s="445">
        <f t="shared" si="4"/>
        <v>0</v>
      </c>
      <c r="Z59" s="123"/>
      <c r="AA59" s="123"/>
      <c r="AB59" s="123"/>
      <c r="AC59" s="123"/>
      <c r="AD59" s="123"/>
      <c r="AE59" s="123"/>
      <c r="AF59" s="123"/>
      <c r="AG59" s="443"/>
      <c r="AH59" s="445">
        <f t="shared" si="2"/>
        <v>0</v>
      </c>
      <c r="AI59" s="429"/>
      <c r="AJ59" s="443" t="s">
        <v>2094</v>
      </c>
      <c r="AK59" s="443"/>
      <c r="AL59" s="443"/>
      <c r="AM59" s="443"/>
      <c r="AN59" s="443"/>
      <c r="AO59" s="443"/>
      <c r="AP59" s="443"/>
      <c r="AQ59" s="443"/>
      <c r="AR59" s="443"/>
      <c r="AS59" s="430"/>
      <c r="AT59" s="455"/>
    </row>
    <row r="60" spans="1:46" s="456" customFormat="1" ht="15">
      <c r="A60" s="418"/>
      <c r="B60" s="418" t="s">
        <v>2095</v>
      </c>
      <c r="C60" s="450" t="s">
        <v>2138</v>
      </c>
      <c r="D60" s="459"/>
      <c r="E60" s="418" t="s">
        <v>2184</v>
      </c>
      <c r="F60" s="443" t="s">
        <v>2034</v>
      </c>
      <c r="G60" s="443" t="s">
        <v>2036</v>
      </c>
      <c r="H60" s="123"/>
      <c r="I60" s="123"/>
      <c r="J60" s="123"/>
      <c r="K60" s="123"/>
      <c r="L60" s="123"/>
      <c r="M60" s="123"/>
      <c r="N60" s="123"/>
      <c r="O60" s="450"/>
      <c r="P60" s="444">
        <f t="shared" si="3"/>
        <v>0</v>
      </c>
      <c r="Q60" s="443"/>
      <c r="R60" s="443"/>
      <c r="S60" s="443"/>
      <c r="T60" s="443"/>
      <c r="U60" s="443"/>
      <c r="V60" s="443"/>
      <c r="W60" s="443">
        <v>7</v>
      </c>
      <c r="X60" s="494">
        <v>43609</v>
      </c>
      <c r="Y60" s="445">
        <f t="shared" si="4"/>
        <v>7</v>
      </c>
      <c r="Z60" s="123"/>
      <c r="AA60" s="123"/>
      <c r="AB60" s="123"/>
      <c r="AC60" s="123"/>
      <c r="AD60" s="123"/>
      <c r="AE60" s="123"/>
      <c r="AF60" s="123"/>
      <c r="AG60" s="443"/>
      <c r="AH60" s="445">
        <f t="shared" si="2"/>
        <v>0</v>
      </c>
      <c r="AI60" s="429"/>
      <c r="AJ60" s="443" t="s">
        <v>2094</v>
      </c>
      <c r="AK60" s="443"/>
      <c r="AL60" s="443"/>
      <c r="AM60" s="443"/>
      <c r="AN60" s="443"/>
      <c r="AO60" s="443"/>
      <c r="AP60" s="443"/>
      <c r="AQ60" s="443"/>
      <c r="AR60" s="443"/>
      <c r="AS60" s="430"/>
      <c r="AT60" s="455"/>
    </row>
    <row r="61" spans="1:46" s="456" customFormat="1" ht="30">
      <c r="A61" s="418"/>
      <c r="B61" s="418" t="s">
        <v>2096</v>
      </c>
      <c r="C61" s="450" t="s">
        <v>2139</v>
      </c>
      <c r="D61" s="443"/>
      <c r="E61" s="418" t="s">
        <v>2185</v>
      </c>
      <c r="F61" s="443" t="s">
        <v>1991</v>
      </c>
      <c r="G61" s="443" t="s">
        <v>2035</v>
      </c>
      <c r="H61" s="123"/>
      <c r="I61" s="123"/>
      <c r="J61" s="123"/>
      <c r="K61" s="123"/>
      <c r="L61" s="123"/>
      <c r="M61" s="123"/>
      <c r="N61" s="123"/>
      <c r="O61" s="450"/>
      <c r="P61" s="444">
        <f t="shared" si="3"/>
        <v>0</v>
      </c>
      <c r="Q61" s="443"/>
      <c r="R61" s="443"/>
      <c r="S61" s="443"/>
      <c r="T61" s="443"/>
      <c r="U61" s="443"/>
      <c r="V61" s="443">
        <v>1</v>
      </c>
      <c r="W61" s="443"/>
      <c r="X61" s="494">
        <v>43654</v>
      </c>
      <c r="Y61" s="445">
        <f t="shared" si="4"/>
        <v>1</v>
      </c>
      <c r="Z61" s="443"/>
      <c r="AA61" s="443"/>
      <c r="AB61" s="443"/>
      <c r="AC61" s="443"/>
      <c r="AD61" s="443"/>
      <c r="AE61" s="443">
        <v>1</v>
      </c>
      <c r="AF61" s="443"/>
      <c r="AG61" s="493">
        <v>43734</v>
      </c>
      <c r="AH61" s="445">
        <f t="shared" si="2"/>
        <v>1</v>
      </c>
      <c r="AI61" s="429"/>
      <c r="AJ61" s="443" t="s">
        <v>2094</v>
      </c>
      <c r="AK61" s="443"/>
      <c r="AL61" s="443"/>
      <c r="AM61" s="443"/>
      <c r="AN61" s="443" t="s">
        <v>2708</v>
      </c>
      <c r="AO61" s="443"/>
      <c r="AP61" s="443"/>
      <c r="AQ61" s="443"/>
      <c r="AR61" s="443"/>
      <c r="AS61" s="430"/>
      <c r="AT61" s="455"/>
    </row>
    <row r="62" spans="1:46" s="456" customFormat="1" ht="14" customHeight="1">
      <c r="A62" s="418"/>
      <c r="B62" s="418" t="s">
        <v>2095</v>
      </c>
      <c r="C62" s="450" t="s">
        <v>2140</v>
      </c>
      <c r="D62" s="443"/>
      <c r="E62" s="418" t="s">
        <v>2186</v>
      </c>
      <c r="F62" s="443" t="s">
        <v>2034</v>
      </c>
      <c r="G62" s="443" t="s">
        <v>2036</v>
      </c>
      <c r="H62" s="123"/>
      <c r="I62" s="123"/>
      <c r="J62" s="123"/>
      <c r="K62" s="123"/>
      <c r="L62" s="123"/>
      <c r="M62" s="123"/>
      <c r="N62" s="123"/>
      <c r="O62" s="450"/>
      <c r="P62" s="444">
        <f t="shared" si="3"/>
        <v>0</v>
      </c>
      <c r="Q62" s="443"/>
      <c r="R62" s="443"/>
      <c r="S62" s="443"/>
      <c r="T62" s="443"/>
      <c r="U62" s="443"/>
      <c r="V62" s="443"/>
      <c r="W62" s="443">
        <v>5</v>
      </c>
      <c r="X62" s="494">
        <v>43493</v>
      </c>
      <c r="Y62" s="445">
        <f t="shared" si="4"/>
        <v>5</v>
      </c>
      <c r="Z62" s="123"/>
      <c r="AA62" s="123"/>
      <c r="AB62" s="123"/>
      <c r="AC62" s="123"/>
      <c r="AD62" s="123"/>
      <c r="AE62" s="123"/>
      <c r="AF62" s="123"/>
      <c r="AG62" s="443"/>
      <c r="AH62" s="445">
        <f t="shared" si="2"/>
        <v>0</v>
      </c>
      <c r="AI62" s="429"/>
      <c r="AJ62" s="443" t="s">
        <v>2094</v>
      </c>
      <c r="AK62" s="443"/>
      <c r="AL62" s="443"/>
      <c r="AM62" s="443"/>
      <c r="AN62" s="443"/>
      <c r="AO62" s="443"/>
      <c r="AP62" s="443"/>
      <c r="AQ62" s="443"/>
      <c r="AR62" s="443"/>
      <c r="AS62" s="430"/>
      <c r="AT62" s="455"/>
    </row>
    <row r="63" spans="1:46" s="456" customFormat="1" ht="15">
      <c r="A63" s="418"/>
      <c r="B63" s="418" t="s">
        <v>2097</v>
      </c>
      <c r="C63" s="450" t="s">
        <v>2141</v>
      </c>
      <c r="D63" s="443"/>
      <c r="E63" s="418" t="s">
        <v>2187</v>
      </c>
      <c r="F63" s="443" t="s">
        <v>2033</v>
      </c>
      <c r="G63" s="443" t="s">
        <v>2036</v>
      </c>
      <c r="H63" s="123"/>
      <c r="I63" s="123"/>
      <c r="J63" s="123"/>
      <c r="K63" s="123"/>
      <c r="L63" s="123"/>
      <c r="M63" s="123"/>
      <c r="N63" s="123"/>
      <c r="O63" s="450"/>
      <c r="P63" s="444">
        <f t="shared" si="3"/>
        <v>0</v>
      </c>
      <c r="Q63" s="443"/>
      <c r="R63" s="443"/>
      <c r="S63" s="443"/>
      <c r="T63" s="443"/>
      <c r="U63" s="443"/>
      <c r="V63" s="443"/>
      <c r="W63" s="443">
        <v>1</v>
      </c>
      <c r="X63" s="494">
        <v>43719</v>
      </c>
      <c r="Y63" s="445">
        <f t="shared" si="4"/>
        <v>1</v>
      </c>
      <c r="Z63" s="123"/>
      <c r="AA63" s="123"/>
      <c r="AB63" s="123"/>
      <c r="AC63" s="123"/>
      <c r="AD63" s="123"/>
      <c r="AE63" s="123"/>
      <c r="AF63" s="123"/>
      <c r="AG63" s="443"/>
      <c r="AH63" s="445">
        <f t="shared" si="2"/>
        <v>0</v>
      </c>
      <c r="AI63" s="429"/>
      <c r="AJ63" s="443" t="s">
        <v>2094</v>
      </c>
      <c r="AK63" s="443"/>
      <c r="AL63" s="443"/>
      <c r="AM63" s="443"/>
      <c r="AN63" s="443"/>
      <c r="AO63" s="443"/>
      <c r="AP63" s="443"/>
      <c r="AQ63" s="443"/>
      <c r="AR63" s="443"/>
      <c r="AS63" s="430"/>
      <c r="AT63" s="455"/>
    </row>
    <row r="64" spans="1:46" s="456" customFormat="1" ht="15" customHeight="1">
      <c r="A64" s="418"/>
      <c r="B64" s="418" t="s">
        <v>2095</v>
      </c>
      <c r="C64" s="450" t="s">
        <v>2142</v>
      </c>
      <c r="D64" s="443"/>
      <c r="E64" s="418" t="s">
        <v>2188</v>
      </c>
      <c r="F64" s="443" t="s">
        <v>2034</v>
      </c>
      <c r="G64" s="443" t="s">
        <v>2036</v>
      </c>
      <c r="H64" s="123"/>
      <c r="I64" s="123"/>
      <c r="J64" s="123"/>
      <c r="K64" s="123"/>
      <c r="L64" s="123"/>
      <c r="M64" s="123"/>
      <c r="N64" s="123"/>
      <c r="O64" s="450"/>
      <c r="P64" s="444">
        <f t="shared" si="3"/>
        <v>0</v>
      </c>
      <c r="Q64" s="443"/>
      <c r="R64" s="443"/>
      <c r="S64" s="443"/>
      <c r="T64" s="443"/>
      <c r="U64" s="443"/>
      <c r="V64" s="443"/>
      <c r="W64" s="443">
        <v>5</v>
      </c>
      <c r="X64" s="494">
        <v>43493</v>
      </c>
      <c r="Y64" s="445">
        <f t="shared" si="4"/>
        <v>5</v>
      </c>
      <c r="Z64" s="123"/>
      <c r="AA64" s="123"/>
      <c r="AB64" s="123"/>
      <c r="AC64" s="123"/>
      <c r="AD64" s="123"/>
      <c r="AE64" s="123"/>
      <c r="AF64" s="123"/>
      <c r="AG64" s="443"/>
      <c r="AH64" s="445">
        <f t="shared" si="2"/>
        <v>0</v>
      </c>
      <c r="AI64" s="429"/>
      <c r="AJ64" s="443" t="s">
        <v>2094</v>
      </c>
      <c r="AK64" s="443"/>
      <c r="AL64" s="443"/>
      <c r="AM64" s="443"/>
      <c r="AN64" s="443"/>
      <c r="AO64" s="443"/>
      <c r="AP64" s="443"/>
      <c r="AQ64" s="443"/>
      <c r="AR64" s="443"/>
      <c r="AS64" s="430"/>
      <c r="AT64" s="455"/>
    </row>
    <row r="65" spans="1:46" s="456" customFormat="1" ht="15">
      <c r="A65" s="418"/>
      <c r="B65" s="418" t="s">
        <v>2095</v>
      </c>
      <c r="C65" s="450" t="s">
        <v>2143</v>
      </c>
      <c r="D65" s="443"/>
      <c r="E65" s="418" t="s">
        <v>2189</v>
      </c>
      <c r="F65" s="443" t="s">
        <v>2034</v>
      </c>
      <c r="G65" s="443" t="s">
        <v>2036</v>
      </c>
      <c r="H65" s="123"/>
      <c r="I65" s="123"/>
      <c r="J65" s="123"/>
      <c r="K65" s="123"/>
      <c r="L65" s="123"/>
      <c r="M65" s="123"/>
      <c r="N65" s="123"/>
      <c r="O65" s="450"/>
      <c r="P65" s="444">
        <f t="shared" si="3"/>
        <v>0</v>
      </c>
      <c r="Q65" s="443"/>
      <c r="R65" s="443"/>
      <c r="S65" s="443"/>
      <c r="T65" s="443"/>
      <c r="U65" s="443"/>
      <c r="V65" s="443"/>
      <c r="W65" s="443">
        <v>5</v>
      </c>
      <c r="X65" s="494">
        <v>43503</v>
      </c>
      <c r="Y65" s="445">
        <f t="shared" si="4"/>
        <v>5</v>
      </c>
      <c r="Z65" s="123"/>
      <c r="AA65" s="123"/>
      <c r="AB65" s="123"/>
      <c r="AC65" s="123"/>
      <c r="AD65" s="123"/>
      <c r="AE65" s="123"/>
      <c r="AF65" s="123"/>
      <c r="AG65" s="443"/>
      <c r="AH65" s="445">
        <f t="shared" si="2"/>
        <v>0</v>
      </c>
      <c r="AI65" s="429"/>
      <c r="AJ65" s="443" t="s">
        <v>2094</v>
      </c>
      <c r="AK65" s="443"/>
      <c r="AL65" s="443"/>
      <c r="AM65" s="443"/>
      <c r="AN65" s="443"/>
      <c r="AO65" s="443"/>
      <c r="AP65" s="443"/>
      <c r="AQ65" s="443"/>
      <c r="AR65" s="443"/>
      <c r="AS65" s="430"/>
      <c r="AT65" s="455"/>
    </row>
    <row r="66" spans="1:46" s="452" customFormat="1" ht="16">
      <c r="A66" s="418"/>
      <c r="B66" s="418" t="s">
        <v>2098</v>
      </c>
      <c r="C66" s="450" t="s">
        <v>2144</v>
      </c>
      <c r="D66" s="443"/>
      <c r="E66" s="418" t="s">
        <v>2190</v>
      </c>
      <c r="F66" s="443" t="s">
        <v>2034</v>
      </c>
      <c r="G66" s="443" t="s">
        <v>2036</v>
      </c>
      <c r="H66" s="123"/>
      <c r="I66" s="123"/>
      <c r="J66" s="123"/>
      <c r="K66" s="123"/>
      <c r="L66" s="123"/>
      <c r="M66" s="123"/>
      <c r="N66" s="123"/>
      <c r="O66" s="475"/>
      <c r="P66" s="444">
        <f t="shared" si="3"/>
        <v>0</v>
      </c>
      <c r="Q66" s="443">
        <v>42</v>
      </c>
      <c r="R66" s="443"/>
      <c r="S66" s="443"/>
      <c r="T66" s="443"/>
      <c r="U66" s="443"/>
      <c r="V66" s="443"/>
      <c r="W66" s="443"/>
      <c r="X66" s="494">
        <v>43567</v>
      </c>
      <c r="Y66" s="445">
        <f t="shared" si="4"/>
        <v>42</v>
      </c>
      <c r="Z66" s="123"/>
      <c r="AA66" s="123"/>
      <c r="AB66" s="123"/>
      <c r="AC66" s="123"/>
      <c r="AD66" s="123"/>
      <c r="AE66" s="123"/>
      <c r="AF66" s="123"/>
      <c r="AG66" s="443"/>
      <c r="AH66" s="445">
        <f t="shared" si="2"/>
        <v>0</v>
      </c>
      <c r="AI66" s="429"/>
      <c r="AJ66" s="443" t="s">
        <v>2094</v>
      </c>
      <c r="AK66" s="443"/>
      <c r="AL66" s="443"/>
      <c r="AM66" s="479" t="s">
        <v>1258</v>
      </c>
      <c r="AN66" s="443"/>
      <c r="AO66" s="443"/>
      <c r="AP66" s="443"/>
      <c r="AQ66" s="443"/>
      <c r="AR66" s="443"/>
      <c r="AS66" s="430"/>
      <c r="AT66" s="451"/>
    </row>
    <row r="67" spans="1:46" s="452" customFormat="1" ht="30">
      <c r="A67" s="418"/>
      <c r="B67" s="418" t="s">
        <v>2099</v>
      </c>
      <c r="C67" s="450" t="s">
        <v>2145</v>
      </c>
      <c r="D67" s="443"/>
      <c r="E67" s="418" t="s">
        <v>2191</v>
      </c>
      <c r="F67" s="443" t="s">
        <v>1991</v>
      </c>
      <c r="G67" s="443" t="s">
        <v>2035</v>
      </c>
      <c r="H67" s="123"/>
      <c r="I67" s="123"/>
      <c r="J67" s="123"/>
      <c r="K67" s="123"/>
      <c r="L67" s="123"/>
      <c r="M67" s="123"/>
      <c r="N67" s="123"/>
      <c r="O67" s="475"/>
      <c r="P67" s="444">
        <f t="shared" si="3"/>
        <v>0</v>
      </c>
      <c r="Q67" s="443"/>
      <c r="R67" s="443"/>
      <c r="S67" s="443"/>
      <c r="T67" s="443"/>
      <c r="U67" s="443"/>
      <c r="V67" s="443">
        <v>1</v>
      </c>
      <c r="W67" s="443"/>
      <c r="X67" s="494">
        <v>43783</v>
      </c>
      <c r="Y67" s="445">
        <f t="shared" si="4"/>
        <v>1</v>
      </c>
      <c r="Z67" s="123"/>
      <c r="AA67" s="123"/>
      <c r="AB67" s="123"/>
      <c r="AC67" s="123"/>
      <c r="AD67" s="123"/>
      <c r="AE67" s="123"/>
      <c r="AF67" s="123"/>
      <c r="AG67" s="443"/>
      <c r="AH67" s="445">
        <f t="shared" si="2"/>
        <v>0</v>
      </c>
      <c r="AI67" s="429"/>
      <c r="AJ67" s="443" t="s">
        <v>2094</v>
      </c>
      <c r="AK67" s="443"/>
      <c r="AL67" s="443"/>
      <c r="AM67" s="443"/>
      <c r="AN67" s="443" t="s">
        <v>2708</v>
      </c>
      <c r="AO67" s="443"/>
      <c r="AP67" s="443"/>
      <c r="AQ67" s="443"/>
      <c r="AR67" s="443"/>
      <c r="AS67" s="430"/>
      <c r="AT67" s="451"/>
    </row>
    <row r="68" spans="1:46" s="458" customFormat="1" ht="15">
      <c r="A68" s="460"/>
      <c r="B68" s="418" t="s">
        <v>2100</v>
      </c>
      <c r="C68" s="450" t="s">
        <v>2146</v>
      </c>
      <c r="D68" s="443"/>
      <c r="E68" s="418" t="s">
        <v>2192</v>
      </c>
      <c r="F68" s="443" t="s">
        <v>2033</v>
      </c>
      <c r="G68" s="443" t="s">
        <v>2036</v>
      </c>
      <c r="H68" s="123"/>
      <c r="I68" s="123"/>
      <c r="J68" s="123"/>
      <c r="K68" s="123"/>
      <c r="L68" s="123"/>
      <c r="M68" s="123"/>
      <c r="N68" s="123"/>
      <c r="O68" s="475"/>
      <c r="P68" s="444">
        <f t="shared" si="3"/>
        <v>0</v>
      </c>
      <c r="Q68" s="443"/>
      <c r="R68" s="443"/>
      <c r="S68" s="443"/>
      <c r="T68" s="443"/>
      <c r="U68" s="443"/>
      <c r="V68" s="443"/>
      <c r="W68" s="443">
        <v>1</v>
      </c>
      <c r="X68" s="494">
        <v>43511</v>
      </c>
      <c r="Y68" s="445">
        <f t="shared" si="4"/>
        <v>1</v>
      </c>
      <c r="Z68" s="443"/>
      <c r="AA68" s="443"/>
      <c r="AB68" s="443"/>
      <c r="AC68" s="443"/>
      <c r="AD68" s="443"/>
      <c r="AE68" s="443"/>
      <c r="AF68" s="443">
        <v>1</v>
      </c>
      <c r="AG68" s="493">
        <v>43728</v>
      </c>
      <c r="AH68" s="445">
        <f t="shared" si="2"/>
        <v>1</v>
      </c>
      <c r="AI68" s="429"/>
      <c r="AJ68" s="443" t="s">
        <v>2094</v>
      </c>
      <c r="AK68" s="443"/>
      <c r="AL68" s="443"/>
      <c r="AM68" s="443"/>
      <c r="AN68" s="443"/>
      <c r="AO68" s="443"/>
      <c r="AP68" s="443"/>
      <c r="AQ68" s="443"/>
      <c r="AR68" s="443"/>
      <c r="AS68" s="430"/>
      <c r="AT68" s="457"/>
    </row>
    <row r="69" spans="1:46" s="454" customFormat="1" ht="17.5" customHeight="1">
      <c r="A69" s="461"/>
      <c r="B69" s="418" t="s">
        <v>2095</v>
      </c>
      <c r="C69" s="450" t="s">
        <v>2147</v>
      </c>
      <c r="D69" s="443"/>
      <c r="E69" s="418" t="s">
        <v>2193</v>
      </c>
      <c r="F69" s="443" t="s">
        <v>2034</v>
      </c>
      <c r="G69" s="443" t="s">
        <v>2036</v>
      </c>
      <c r="H69" s="123"/>
      <c r="I69" s="123"/>
      <c r="J69" s="123"/>
      <c r="K69" s="123"/>
      <c r="L69" s="123"/>
      <c r="M69" s="123"/>
      <c r="N69" s="123"/>
      <c r="O69" s="450"/>
      <c r="P69" s="444">
        <f t="shared" si="3"/>
        <v>0</v>
      </c>
      <c r="Q69" s="443"/>
      <c r="R69" s="443"/>
      <c r="S69" s="443"/>
      <c r="T69" s="443"/>
      <c r="U69" s="443"/>
      <c r="V69" s="443"/>
      <c r="W69" s="443">
        <v>7</v>
      </c>
      <c r="X69" s="494">
        <v>43630</v>
      </c>
      <c r="Y69" s="445">
        <f t="shared" si="4"/>
        <v>7</v>
      </c>
      <c r="Z69" s="123"/>
      <c r="AA69" s="123"/>
      <c r="AB69" s="123"/>
      <c r="AC69" s="123"/>
      <c r="AD69" s="123"/>
      <c r="AE69" s="123"/>
      <c r="AF69" s="123"/>
      <c r="AG69" s="443"/>
      <c r="AH69" s="445">
        <f t="shared" si="2"/>
        <v>0</v>
      </c>
      <c r="AI69" s="429"/>
      <c r="AJ69" s="443" t="s">
        <v>2094</v>
      </c>
      <c r="AK69" s="443"/>
      <c r="AL69" s="443"/>
      <c r="AM69" s="443"/>
      <c r="AN69" s="443"/>
      <c r="AO69" s="443"/>
      <c r="AP69" s="443"/>
      <c r="AQ69" s="443"/>
      <c r="AR69" s="443"/>
      <c r="AS69" s="430"/>
      <c r="AT69" s="453"/>
    </row>
    <row r="70" spans="1:46" s="454" customFormat="1" ht="15">
      <c r="A70" s="460"/>
      <c r="B70" s="418" t="s">
        <v>2101</v>
      </c>
      <c r="C70" s="450" t="s">
        <v>2148</v>
      </c>
      <c r="D70" s="443"/>
      <c r="E70" s="418" t="s">
        <v>2194</v>
      </c>
      <c r="F70" s="443" t="s">
        <v>2033</v>
      </c>
      <c r="G70" s="443" t="s">
        <v>2036</v>
      </c>
      <c r="H70" s="123"/>
      <c r="I70" s="123"/>
      <c r="J70" s="123"/>
      <c r="K70" s="123"/>
      <c r="L70" s="123"/>
      <c r="M70" s="123"/>
      <c r="N70" s="123"/>
      <c r="O70" s="450"/>
      <c r="P70" s="444">
        <f t="shared" si="3"/>
        <v>0</v>
      </c>
      <c r="Q70" s="443"/>
      <c r="R70" s="443"/>
      <c r="S70" s="443"/>
      <c r="T70" s="443"/>
      <c r="U70" s="443"/>
      <c r="V70" s="443"/>
      <c r="W70" s="443">
        <v>1</v>
      </c>
      <c r="X70" s="494">
        <v>43511</v>
      </c>
      <c r="Y70" s="445">
        <f t="shared" si="4"/>
        <v>1</v>
      </c>
      <c r="Z70" s="443"/>
      <c r="AA70" s="443"/>
      <c r="AB70" s="443"/>
      <c r="AC70" s="443"/>
      <c r="AD70" s="443"/>
      <c r="AE70" s="443"/>
      <c r="AF70" s="443">
        <v>1</v>
      </c>
      <c r="AG70" s="493">
        <v>43728</v>
      </c>
      <c r="AH70" s="445">
        <f t="shared" si="2"/>
        <v>1</v>
      </c>
      <c r="AI70" s="429"/>
      <c r="AJ70" s="443" t="s">
        <v>2094</v>
      </c>
      <c r="AK70" s="443"/>
      <c r="AL70" s="443"/>
      <c r="AM70" s="443"/>
      <c r="AN70" s="443"/>
      <c r="AO70" s="443"/>
      <c r="AP70" s="443"/>
      <c r="AQ70" s="443"/>
      <c r="AR70" s="443"/>
      <c r="AS70" s="430"/>
      <c r="AT70" s="453"/>
    </row>
    <row r="71" spans="1:46" s="454" customFormat="1" ht="15">
      <c r="A71" s="460"/>
      <c r="B71" s="418" t="s">
        <v>2102</v>
      </c>
      <c r="C71" s="450" t="s">
        <v>2149</v>
      </c>
      <c r="D71" s="443"/>
      <c r="E71" s="418" t="s">
        <v>2195</v>
      </c>
      <c r="F71" s="443" t="s">
        <v>2033</v>
      </c>
      <c r="G71" s="443" t="s">
        <v>2036</v>
      </c>
      <c r="H71" s="123"/>
      <c r="I71" s="123"/>
      <c r="J71" s="123"/>
      <c r="K71" s="123"/>
      <c r="L71" s="123"/>
      <c r="M71" s="123"/>
      <c r="N71" s="123"/>
      <c r="O71" s="450"/>
      <c r="P71" s="444">
        <f t="shared" si="3"/>
        <v>0</v>
      </c>
      <c r="Q71" s="443"/>
      <c r="R71" s="443"/>
      <c r="S71" s="443"/>
      <c r="T71" s="443"/>
      <c r="U71" s="443">
        <v>1</v>
      </c>
      <c r="V71" s="443"/>
      <c r="W71" s="443"/>
      <c r="X71" s="494">
        <v>43511</v>
      </c>
      <c r="Y71" s="445">
        <f t="shared" si="4"/>
        <v>1</v>
      </c>
      <c r="Z71" s="443"/>
      <c r="AA71" s="443"/>
      <c r="AB71" s="443"/>
      <c r="AC71" s="443"/>
      <c r="AD71" s="443">
        <v>1</v>
      </c>
      <c r="AE71" s="443"/>
      <c r="AF71" s="443"/>
      <c r="AG71" s="493">
        <v>43732</v>
      </c>
      <c r="AH71" s="445">
        <f t="shared" si="2"/>
        <v>1</v>
      </c>
      <c r="AI71" s="429"/>
      <c r="AJ71" s="443" t="s">
        <v>2094</v>
      </c>
      <c r="AK71" s="443"/>
      <c r="AL71" s="443"/>
      <c r="AM71" s="480" t="s">
        <v>1256</v>
      </c>
      <c r="AN71" s="443"/>
      <c r="AO71" s="443">
        <v>55</v>
      </c>
      <c r="AP71" s="443"/>
      <c r="AQ71" s="443"/>
      <c r="AR71" s="443"/>
      <c r="AS71" s="430"/>
      <c r="AT71" s="453"/>
    </row>
    <row r="72" spans="1:46" s="454" customFormat="1" ht="15">
      <c r="A72" s="460"/>
      <c r="B72" s="418" t="s">
        <v>2103</v>
      </c>
      <c r="C72" s="450" t="s">
        <v>2150</v>
      </c>
      <c r="D72" s="443"/>
      <c r="E72" s="418" t="s">
        <v>2196</v>
      </c>
      <c r="F72" s="443" t="s">
        <v>2034</v>
      </c>
      <c r="G72" s="443" t="s">
        <v>2036</v>
      </c>
      <c r="H72" s="123"/>
      <c r="I72" s="123"/>
      <c r="J72" s="123"/>
      <c r="K72" s="123"/>
      <c r="L72" s="123"/>
      <c r="M72" s="123"/>
      <c r="N72" s="123"/>
      <c r="O72" s="450"/>
      <c r="P72" s="444">
        <f t="shared" si="3"/>
        <v>0</v>
      </c>
      <c r="Q72" s="443"/>
      <c r="R72" s="443"/>
      <c r="S72" s="443"/>
      <c r="T72" s="443"/>
      <c r="U72" s="443"/>
      <c r="V72" s="443"/>
      <c r="W72" s="443">
        <v>5</v>
      </c>
      <c r="X72" s="494">
        <v>43812</v>
      </c>
      <c r="Y72" s="445">
        <f t="shared" si="4"/>
        <v>5</v>
      </c>
      <c r="Z72" s="123"/>
      <c r="AA72" s="123"/>
      <c r="AB72" s="123"/>
      <c r="AC72" s="123"/>
      <c r="AD72" s="123"/>
      <c r="AE72" s="123"/>
      <c r="AF72" s="123"/>
      <c r="AG72" s="487"/>
      <c r="AH72" s="445">
        <f t="shared" si="2"/>
        <v>0</v>
      </c>
      <c r="AI72" s="429"/>
      <c r="AJ72" s="443" t="s">
        <v>2094</v>
      </c>
      <c r="AK72" s="443"/>
      <c r="AL72" s="443"/>
      <c r="AM72" s="443"/>
      <c r="AN72" s="443"/>
      <c r="AO72" s="443"/>
      <c r="AP72" s="443"/>
      <c r="AQ72" s="443"/>
      <c r="AR72" s="443"/>
      <c r="AS72" s="430"/>
      <c r="AT72" s="453"/>
    </row>
    <row r="73" spans="1:46" s="454" customFormat="1" ht="15">
      <c r="A73" s="460"/>
      <c r="B73" s="418" t="s">
        <v>2104</v>
      </c>
      <c r="C73" s="450" t="s">
        <v>2151</v>
      </c>
      <c r="D73" s="443"/>
      <c r="E73" s="418" t="s">
        <v>2197</v>
      </c>
      <c r="F73" s="443" t="s">
        <v>2092</v>
      </c>
      <c r="G73" s="443" t="s">
        <v>2035</v>
      </c>
      <c r="H73" s="123"/>
      <c r="I73" s="123"/>
      <c r="J73" s="123"/>
      <c r="K73" s="123"/>
      <c r="L73" s="123"/>
      <c r="M73" s="123"/>
      <c r="N73" s="123"/>
      <c r="O73" s="450"/>
      <c r="P73" s="444">
        <f t="shared" si="3"/>
        <v>0</v>
      </c>
      <c r="Q73" s="443"/>
      <c r="R73" s="443"/>
      <c r="S73" s="443"/>
      <c r="T73" s="443"/>
      <c r="U73" s="443"/>
      <c r="V73" s="443"/>
      <c r="W73" s="443">
        <v>2</v>
      </c>
      <c r="X73" s="494">
        <v>43481</v>
      </c>
      <c r="Y73" s="445">
        <f t="shared" si="4"/>
        <v>2</v>
      </c>
      <c r="Z73" s="123"/>
      <c r="AA73" s="123"/>
      <c r="AB73" s="123"/>
      <c r="AC73" s="123"/>
      <c r="AD73" s="123"/>
      <c r="AE73" s="123"/>
      <c r="AF73" s="123"/>
      <c r="AG73" s="487"/>
      <c r="AH73" s="445">
        <f t="shared" si="2"/>
        <v>0</v>
      </c>
      <c r="AI73" s="429"/>
      <c r="AJ73" s="443" t="s">
        <v>2094</v>
      </c>
      <c r="AK73" s="443"/>
      <c r="AL73" s="443"/>
      <c r="AM73" s="443"/>
      <c r="AN73" s="443"/>
      <c r="AO73" s="443"/>
      <c r="AP73" s="443"/>
      <c r="AQ73" s="443"/>
      <c r="AR73" s="443"/>
      <c r="AS73" s="430"/>
      <c r="AT73" s="453"/>
    </row>
    <row r="74" spans="1:46" s="454" customFormat="1" ht="15">
      <c r="A74" s="460"/>
      <c r="B74" s="418" t="s">
        <v>2103</v>
      </c>
      <c r="C74" s="450" t="s">
        <v>2152</v>
      </c>
      <c r="D74" s="443"/>
      <c r="E74" s="418" t="s">
        <v>2198</v>
      </c>
      <c r="F74" s="443" t="s">
        <v>2034</v>
      </c>
      <c r="G74" s="443" t="s">
        <v>2036</v>
      </c>
      <c r="H74" s="123"/>
      <c r="I74" s="123"/>
      <c r="J74" s="123"/>
      <c r="K74" s="123"/>
      <c r="L74" s="123"/>
      <c r="M74" s="123"/>
      <c r="N74" s="123"/>
      <c r="O74" s="450"/>
      <c r="P74" s="444">
        <f t="shared" si="3"/>
        <v>0</v>
      </c>
      <c r="Q74" s="443"/>
      <c r="R74" s="443"/>
      <c r="S74" s="443"/>
      <c r="T74" s="443"/>
      <c r="U74" s="443"/>
      <c r="V74" s="443"/>
      <c r="W74" s="443">
        <v>5</v>
      </c>
      <c r="X74" s="494">
        <v>43812</v>
      </c>
      <c r="Y74" s="445">
        <f t="shared" si="4"/>
        <v>5</v>
      </c>
      <c r="Z74" s="123"/>
      <c r="AA74" s="123"/>
      <c r="AB74" s="123"/>
      <c r="AC74" s="123"/>
      <c r="AD74" s="123"/>
      <c r="AE74" s="123"/>
      <c r="AF74" s="123"/>
      <c r="AG74" s="487"/>
      <c r="AH74" s="445">
        <f t="shared" si="2"/>
        <v>0</v>
      </c>
      <c r="AI74" s="429"/>
      <c r="AJ74" s="443" t="s">
        <v>2094</v>
      </c>
      <c r="AK74" s="443"/>
      <c r="AL74" s="443"/>
      <c r="AM74" s="443"/>
      <c r="AN74" s="443"/>
      <c r="AO74" s="443"/>
      <c r="AP74" s="443"/>
      <c r="AQ74" s="443"/>
      <c r="AR74" s="443"/>
      <c r="AS74" s="430"/>
      <c r="AT74" s="453"/>
    </row>
    <row r="75" spans="1:46" s="454" customFormat="1" ht="30">
      <c r="A75" s="460"/>
      <c r="B75" s="418" t="s">
        <v>2105</v>
      </c>
      <c r="C75" s="450" t="s">
        <v>2153</v>
      </c>
      <c r="D75" s="443"/>
      <c r="E75" s="418" t="s">
        <v>2199</v>
      </c>
      <c r="F75" s="443" t="s">
        <v>1991</v>
      </c>
      <c r="G75" s="443" t="s">
        <v>2035</v>
      </c>
      <c r="H75" s="123"/>
      <c r="I75" s="123"/>
      <c r="J75" s="123"/>
      <c r="K75" s="123"/>
      <c r="L75" s="123"/>
      <c r="M75" s="123"/>
      <c r="N75" s="123"/>
      <c r="O75" s="450"/>
      <c r="P75" s="444">
        <f t="shared" si="3"/>
        <v>0</v>
      </c>
      <c r="Q75" s="443"/>
      <c r="R75" s="443"/>
      <c r="S75" s="443"/>
      <c r="T75" s="443"/>
      <c r="U75" s="443"/>
      <c r="V75" s="443">
        <v>1</v>
      </c>
      <c r="W75" s="443"/>
      <c r="X75" s="494">
        <v>43599</v>
      </c>
      <c r="Y75" s="445">
        <f t="shared" si="4"/>
        <v>1</v>
      </c>
      <c r="Z75" s="123"/>
      <c r="AA75" s="123"/>
      <c r="AB75" s="123"/>
      <c r="AC75" s="123"/>
      <c r="AD75" s="123"/>
      <c r="AE75" s="123"/>
      <c r="AF75" s="123"/>
      <c r="AG75" s="487"/>
      <c r="AH75" s="445">
        <f t="shared" si="2"/>
        <v>0</v>
      </c>
      <c r="AI75" s="429"/>
      <c r="AJ75" s="443" t="s">
        <v>2094</v>
      </c>
      <c r="AK75" s="443"/>
      <c r="AL75" s="443"/>
      <c r="AM75" s="443"/>
      <c r="AN75" s="443" t="s">
        <v>2708</v>
      </c>
      <c r="AO75" s="443"/>
      <c r="AP75" s="443"/>
      <c r="AQ75" s="443"/>
      <c r="AR75" s="443"/>
      <c r="AS75" s="430"/>
      <c r="AT75" s="453"/>
    </row>
    <row r="76" spans="1:46" s="454" customFormat="1" ht="30">
      <c r="A76" s="460"/>
      <c r="B76" s="418" t="s">
        <v>2106</v>
      </c>
      <c r="C76" s="450" t="s">
        <v>2154</v>
      </c>
      <c r="D76" s="443"/>
      <c r="E76" s="418" t="s">
        <v>2200</v>
      </c>
      <c r="F76" s="443" t="s">
        <v>1991</v>
      </c>
      <c r="G76" s="443" t="s">
        <v>2035</v>
      </c>
      <c r="H76" s="123"/>
      <c r="I76" s="123"/>
      <c r="J76" s="123"/>
      <c r="K76" s="123"/>
      <c r="L76" s="123"/>
      <c r="M76" s="123"/>
      <c r="N76" s="123"/>
      <c r="O76" s="450"/>
      <c r="P76" s="444">
        <f t="shared" si="3"/>
        <v>0</v>
      </c>
      <c r="Q76" s="443"/>
      <c r="R76" s="443"/>
      <c r="S76" s="443"/>
      <c r="T76" s="443"/>
      <c r="U76" s="443"/>
      <c r="V76" s="443">
        <v>1</v>
      </c>
      <c r="W76" s="443"/>
      <c r="X76" s="494">
        <v>43545</v>
      </c>
      <c r="Y76" s="445">
        <f t="shared" si="4"/>
        <v>1</v>
      </c>
      <c r="Z76" s="123"/>
      <c r="AA76" s="123"/>
      <c r="AB76" s="123"/>
      <c r="AC76" s="123"/>
      <c r="AD76" s="123"/>
      <c r="AE76" s="123"/>
      <c r="AF76" s="123"/>
      <c r="AG76" s="487"/>
      <c r="AH76" s="445">
        <f t="shared" si="2"/>
        <v>0</v>
      </c>
      <c r="AI76" s="429"/>
      <c r="AJ76" s="443" t="s">
        <v>2094</v>
      </c>
      <c r="AK76" s="443"/>
      <c r="AL76" s="443"/>
      <c r="AM76" s="443"/>
      <c r="AN76" s="443" t="s">
        <v>2708</v>
      </c>
      <c r="AO76" s="443"/>
      <c r="AP76" s="443"/>
      <c r="AQ76" s="443"/>
      <c r="AR76" s="443"/>
      <c r="AS76" s="430"/>
      <c r="AT76" s="453"/>
    </row>
    <row r="77" spans="1:46" s="454" customFormat="1" ht="30">
      <c r="A77" s="460"/>
      <c r="B77" s="418" t="s">
        <v>2107</v>
      </c>
      <c r="C77" s="450" t="s">
        <v>2155</v>
      </c>
      <c r="D77" s="443"/>
      <c r="E77" s="418" t="s">
        <v>2201</v>
      </c>
      <c r="F77" s="443" t="s">
        <v>1991</v>
      </c>
      <c r="G77" s="443" t="s">
        <v>2035</v>
      </c>
      <c r="H77" s="123"/>
      <c r="I77" s="123"/>
      <c r="J77" s="123"/>
      <c r="K77" s="123"/>
      <c r="L77" s="123"/>
      <c r="M77" s="123"/>
      <c r="N77" s="123"/>
      <c r="O77" s="450"/>
      <c r="P77" s="444">
        <f t="shared" si="3"/>
        <v>0</v>
      </c>
      <c r="Q77" s="443"/>
      <c r="R77" s="443"/>
      <c r="S77" s="443"/>
      <c r="T77" s="443"/>
      <c r="U77" s="443"/>
      <c r="V77" s="443">
        <v>1</v>
      </c>
      <c r="W77" s="443"/>
      <c r="X77" s="494">
        <v>43700</v>
      </c>
      <c r="Y77" s="445">
        <f t="shared" si="4"/>
        <v>1</v>
      </c>
      <c r="Z77" s="123"/>
      <c r="AA77" s="123"/>
      <c r="AB77" s="123"/>
      <c r="AC77" s="123"/>
      <c r="AD77" s="123"/>
      <c r="AE77" s="123"/>
      <c r="AF77" s="123"/>
      <c r="AG77" s="487"/>
      <c r="AH77" s="445">
        <f t="shared" si="2"/>
        <v>0</v>
      </c>
      <c r="AI77" s="429"/>
      <c r="AJ77" s="443" t="s">
        <v>2094</v>
      </c>
      <c r="AK77" s="443"/>
      <c r="AL77" s="443"/>
      <c r="AM77" s="443"/>
      <c r="AN77" s="443" t="s">
        <v>2708</v>
      </c>
      <c r="AO77" s="443"/>
      <c r="AP77" s="443"/>
      <c r="AQ77" s="443"/>
      <c r="AR77" s="443"/>
      <c r="AS77" s="430"/>
      <c r="AT77" s="453"/>
    </row>
    <row r="78" spans="1:46" s="454" customFormat="1" ht="30">
      <c r="A78" s="460"/>
      <c r="B78" s="418" t="s">
        <v>2108</v>
      </c>
      <c r="C78" s="450" t="s">
        <v>2156</v>
      </c>
      <c r="D78" s="443"/>
      <c r="E78" s="418" t="s">
        <v>2202</v>
      </c>
      <c r="F78" s="443" t="s">
        <v>1991</v>
      </c>
      <c r="G78" s="443" t="s">
        <v>2035</v>
      </c>
      <c r="H78" s="123"/>
      <c r="I78" s="123"/>
      <c r="J78" s="123"/>
      <c r="K78" s="123"/>
      <c r="L78" s="123"/>
      <c r="M78" s="123"/>
      <c r="N78" s="123"/>
      <c r="O78" s="450"/>
      <c r="P78" s="444">
        <f t="shared" si="3"/>
        <v>0</v>
      </c>
      <c r="Q78" s="443"/>
      <c r="R78" s="443"/>
      <c r="S78" s="443"/>
      <c r="T78" s="443"/>
      <c r="U78" s="443"/>
      <c r="V78" s="443">
        <v>1</v>
      </c>
      <c r="W78" s="443"/>
      <c r="X78" s="494">
        <v>43518</v>
      </c>
      <c r="Y78" s="445">
        <f t="shared" si="4"/>
        <v>1</v>
      </c>
      <c r="Z78" s="123"/>
      <c r="AA78" s="123"/>
      <c r="AB78" s="123"/>
      <c r="AC78" s="123"/>
      <c r="AD78" s="123"/>
      <c r="AE78" s="123"/>
      <c r="AF78" s="123"/>
      <c r="AG78" s="487"/>
      <c r="AH78" s="445">
        <f t="shared" ref="AH78:AH141" si="5">SUM($Z78:$AF78)</f>
        <v>0</v>
      </c>
      <c r="AI78" s="429"/>
      <c r="AJ78" s="443" t="s">
        <v>2094</v>
      </c>
      <c r="AK78" s="443"/>
      <c r="AL78" s="443"/>
      <c r="AM78" s="443"/>
      <c r="AN78" s="443" t="s">
        <v>2708</v>
      </c>
      <c r="AO78" s="443"/>
      <c r="AP78" s="443"/>
      <c r="AQ78" s="443"/>
      <c r="AR78" s="443"/>
      <c r="AS78" s="430"/>
      <c r="AT78" s="453"/>
    </row>
    <row r="79" spans="1:46" s="454" customFormat="1" ht="30">
      <c r="A79" s="460"/>
      <c r="B79" s="418" t="s">
        <v>2109</v>
      </c>
      <c r="C79" s="450" t="s">
        <v>2157</v>
      </c>
      <c r="D79" s="443"/>
      <c r="E79" s="418" t="s">
        <v>2203</v>
      </c>
      <c r="F79" s="443" t="s">
        <v>1991</v>
      </c>
      <c r="G79" s="443" t="s">
        <v>2035</v>
      </c>
      <c r="H79" s="123"/>
      <c r="I79" s="123"/>
      <c r="J79" s="123"/>
      <c r="K79" s="123"/>
      <c r="L79" s="123"/>
      <c r="M79" s="123"/>
      <c r="N79" s="123"/>
      <c r="O79" s="450"/>
      <c r="P79" s="444">
        <f t="shared" si="3"/>
        <v>0</v>
      </c>
      <c r="Q79" s="443"/>
      <c r="R79" s="443"/>
      <c r="S79" s="443"/>
      <c r="T79" s="443"/>
      <c r="U79" s="443"/>
      <c r="V79" s="443">
        <v>1</v>
      </c>
      <c r="W79" s="443"/>
      <c r="X79" s="494">
        <v>43657</v>
      </c>
      <c r="Y79" s="445">
        <f t="shared" si="4"/>
        <v>1</v>
      </c>
      <c r="Z79" s="123"/>
      <c r="AA79" s="123"/>
      <c r="AB79" s="123"/>
      <c r="AC79" s="123"/>
      <c r="AD79" s="123"/>
      <c r="AE79" s="123"/>
      <c r="AF79" s="123"/>
      <c r="AG79" s="487"/>
      <c r="AH79" s="445">
        <f t="shared" si="5"/>
        <v>0</v>
      </c>
      <c r="AI79" s="429"/>
      <c r="AJ79" s="443" t="s">
        <v>2094</v>
      </c>
      <c r="AK79" s="443"/>
      <c r="AL79" s="443"/>
      <c r="AM79" s="443"/>
      <c r="AN79" s="443" t="s">
        <v>2708</v>
      </c>
      <c r="AO79" s="443"/>
      <c r="AP79" s="443"/>
      <c r="AQ79" s="443"/>
      <c r="AR79" s="443"/>
      <c r="AS79" s="430"/>
      <c r="AT79" s="453"/>
    </row>
    <row r="80" spans="1:46" s="462" customFormat="1" ht="30">
      <c r="A80" s="460"/>
      <c r="B80" s="418" t="s">
        <v>2110</v>
      </c>
      <c r="C80" s="450" t="s">
        <v>2158</v>
      </c>
      <c r="D80" s="443"/>
      <c r="E80" s="418" t="s">
        <v>2204</v>
      </c>
      <c r="F80" s="443" t="s">
        <v>1991</v>
      </c>
      <c r="G80" s="443" t="s">
        <v>2035</v>
      </c>
      <c r="H80" s="123"/>
      <c r="I80" s="123"/>
      <c r="J80" s="123"/>
      <c r="K80" s="123"/>
      <c r="L80" s="123"/>
      <c r="M80" s="123"/>
      <c r="N80" s="123"/>
      <c r="O80" s="476"/>
      <c r="P80" s="444">
        <f t="shared" si="3"/>
        <v>0</v>
      </c>
      <c r="Q80" s="443"/>
      <c r="R80" s="443"/>
      <c r="S80" s="443"/>
      <c r="T80" s="443"/>
      <c r="U80" s="443"/>
      <c r="V80" s="443">
        <v>1</v>
      </c>
      <c r="W80" s="443"/>
      <c r="X80" s="494">
        <v>43801</v>
      </c>
      <c r="Y80" s="445">
        <f t="shared" si="4"/>
        <v>1</v>
      </c>
      <c r="Z80" s="123"/>
      <c r="AA80" s="123"/>
      <c r="AB80" s="123"/>
      <c r="AC80" s="123"/>
      <c r="AD80" s="123"/>
      <c r="AE80" s="123"/>
      <c r="AF80" s="123"/>
      <c r="AG80" s="487"/>
      <c r="AH80" s="445">
        <f t="shared" si="5"/>
        <v>0</v>
      </c>
      <c r="AI80" s="429"/>
      <c r="AJ80" s="443" t="s">
        <v>2094</v>
      </c>
      <c r="AK80" s="443"/>
      <c r="AL80" s="443"/>
      <c r="AM80" s="443"/>
      <c r="AN80" s="443" t="s">
        <v>2708</v>
      </c>
      <c r="AO80" s="443"/>
      <c r="AP80" s="443"/>
      <c r="AQ80" s="443"/>
      <c r="AR80" s="443"/>
      <c r="AS80" s="430"/>
      <c r="AT80" s="463"/>
    </row>
    <row r="81" spans="1:46" s="462" customFormat="1" ht="30">
      <c r="A81" s="460"/>
      <c r="B81" s="418" t="s">
        <v>2111</v>
      </c>
      <c r="C81" s="450" t="s">
        <v>2159</v>
      </c>
      <c r="D81" s="443"/>
      <c r="E81" s="418" t="s">
        <v>2205</v>
      </c>
      <c r="F81" s="443" t="s">
        <v>1991</v>
      </c>
      <c r="G81" s="443" t="s">
        <v>2035</v>
      </c>
      <c r="H81" s="123"/>
      <c r="I81" s="123"/>
      <c r="J81" s="123"/>
      <c r="K81" s="123"/>
      <c r="L81" s="123"/>
      <c r="M81" s="123"/>
      <c r="N81" s="123"/>
      <c r="O81" s="476"/>
      <c r="P81" s="444">
        <f t="shared" si="3"/>
        <v>0</v>
      </c>
      <c r="Q81" s="443"/>
      <c r="R81" s="443"/>
      <c r="S81" s="443"/>
      <c r="T81" s="443"/>
      <c r="U81" s="443"/>
      <c r="V81" s="443">
        <v>1</v>
      </c>
      <c r="W81" s="443"/>
      <c r="X81" s="494">
        <v>43487</v>
      </c>
      <c r="Y81" s="445">
        <f t="shared" si="4"/>
        <v>1</v>
      </c>
      <c r="Z81" s="123"/>
      <c r="AA81" s="123"/>
      <c r="AB81" s="123"/>
      <c r="AC81" s="123"/>
      <c r="AD81" s="123"/>
      <c r="AE81" s="123"/>
      <c r="AF81" s="123"/>
      <c r="AG81" s="487"/>
      <c r="AH81" s="445">
        <f t="shared" si="5"/>
        <v>0</v>
      </c>
      <c r="AI81" s="429"/>
      <c r="AJ81" s="443" t="s">
        <v>2094</v>
      </c>
      <c r="AK81" s="443"/>
      <c r="AL81" s="443"/>
      <c r="AM81" s="443"/>
      <c r="AN81" s="443" t="s">
        <v>2708</v>
      </c>
      <c r="AO81" s="443"/>
      <c r="AP81" s="443"/>
      <c r="AQ81" s="443"/>
      <c r="AR81" s="443"/>
      <c r="AS81" s="430"/>
      <c r="AT81" s="463"/>
    </row>
    <row r="82" spans="1:46" s="456" customFormat="1" ht="17" customHeight="1">
      <c r="A82" s="460"/>
      <c r="B82" s="418" t="s">
        <v>2112</v>
      </c>
      <c r="C82" s="450" t="s">
        <v>2160</v>
      </c>
      <c r="D82" s="443"/>
      <c r="E82" s="418" t="s">
        <v>2206</v>
      </c>
      <c r="F82" s="443" t="s">
        <v>1991</v>
      </c>
      <c r="G82" s="443" t="s">
        <v>2035</v>
      </c>
      <c r="H82" s="123"/>
      <c r="I82" s="123"/>
      <c r="J82" s="123"/>
      <c r="K82" s="123"/>
      <c r="L82" s="123"/>
      <c r="M82" s="123"/>
      <c r="N82" s="123"/>
      <c r="O82" s="450"/>
      <c r="P82" s="444">
        <f t="shared" si="3"/>
        <v>0</v>
      </c>
      <c r="Q82" s="443"/>
      <c r="R82" s="443"/>
      <c r="S82" s="443"/>
      <c r="T82" s="443"/>
      <c r="U82" s="443"/>
      <c r="V82" s="443">
        <v>1</v>
      </c>
      <c r="W82" s="443"/>
      <c r="X82" s="494">
        <v>43570</v>
      </c>
      <c r="Y82" s="445">
        <f t="shared" si="4"/>
        <v>1</v>
      </c>
      <c r="Z82" s="123"/>
      <c r="AA82" s="123"/>
      <c r="AB82" s="123"/>
      <c r="AC82" s="123"/>
      <c r="AD82" s="123"/>
      <c r="AE82" s="123"/>
      <c r="AF82" s="123"/>
      <c r="AG82" s="487"/>
      <c r="AH82" s="445">
        <f t="shared" si="5"/>
        <v>0</v>
      </c>
      <c r="AI82" s="429"/>
      <c r="AJ82" s="443" t="s">
        <v>2094</v>
      </c>
      <c r="AK82" s="443"/>
      <c r="AL82" s="443"/>
      <c r="AM82" s="443"/>
      <c r="AN82" s="443" t="s">
        <v>2708</v>
      </c>
      <c r="AO82" s="443"/>
      <c r="AP82" s="443"/>
      <c r="AQ82" s="443"/>
      <c r="AR82" s="443"/>
      <c r="AS82" s="430"/>
      <c r="AT82" s="455"/>
    </row>
    <row r="83" spans="1:46" s="456" customFormat="1" ht="30">
      <c r="A83" s="460"/>
      <c r="B83" s="418" t="s">
        <v>2113</v>
      </c>
      <c r="C83" s="450" t="s">
        <v>2161</v>
      </c>
      <c r="D83" s="443"/>
      <c r="E83" s="418" t="s">
        <v>2207</v>
      </c>
      <c r="F83" s="443" t="s">
        <v>1991</v>
      </c>
      <c r="G83" s="443" t="s">
        <v>2035</v>
      </c>
      <c r="H83" s="123"/>
      <c r="I83" s="123"/>
      <c r="J83" s="123"/>
      <c r="K83" s="123"/>
      <c r="L83" s="123"/>
      <c r="M83" s="123"/>
      <c r="N83" s="123"/>
      <c r="O83" s="450"/>
      <c r="P83" s="444">
        <f t="shared" si="3"/>
        <v>0</v>
      </c>
      <c r="Q83" s="443"/>
      <c r="R83" s="443"/>
      <c r="S83" s="443"/>
      <c r="T83" s="443"/>
      <c r="U83" s="443"/>
      <c r="V83" s="443">
        <v>1</v>
      </c>
      <c r="W83" s="443"/>
      <c r="X83" s="494">
        <v>43552</v>
      </c>
      <c r="Y83" s="445">
        <f t="shared" si="4"/>
        <v>1</v>
      </c>
      <c r="Z83" s="123"/>
      <c r="AA83" s="123"/>
      <c r="AB83" s="123"/>
      <c r="AC83" s="123"/>
      <c r="AD83" s="123"/>
      <c r="AE83" s="123"/>
      <c r="AF83" s="123"/>
      <c r="AG83" s="487"/>
      <c r="AH83" s="445">
        <f t="shared" si="5"/>
        <v>0</v>
      </c>
      <c r="AI83" s="429"/>
      <c r="AJ83" s="443" t="s">
        <v>2094</v>
      </c>
      <c r="AK83" s="443"/>
      <c r="AL83" s="443"/>
      <c r="AM83" s="443"/>
      <c r="AN83" s="443" t="s">
        <v>2708</v>
      </c>
      <c r="AO83" s="443"/>
      <c r="AP83" s="443"/>
      <c r="AQ83" s="443"/>
      <c r="AR83" s="443"/>
      <c r="AS83" s="430"/>
      <c r="AT83" s="455"/>
    </row>
    <row r="84" spans="1:46" s="456" customFormat="1" ht="30">
      <c r="A84" s="460"/>
      <c r="B84" s="418" t="s">
        <v>2114</v>
      </c>
      <c r="C84" s="450" t="s">
        <v>2162</v>
      </c>
      <c r="D84" s="443"/>
      <c r="E84" s="418" t="s">
        <v>2208</v>
      </c>
      <c r="F84" s="443" t="s">
        <v>1991</v>
      </c>
      <c r="G84" s="443" t="s">
        <v>2035</v>
      </c>
      <c r="H84" s="123"/>
      <c r="I84" s="123"/>
      <c r="J84" s="123"/>
      <c r="K84" s="123"/>
      <c r="L84" s="123"/>
      <c r="M84" s="123"/>
      <c r="N84" s="123"/>
      <c r="O84" s="450"/>
      <c r="P84" s="444">
        <f t="shared" ref="P84:P147" si="6">SUM($H84:$N84)</f>
        <v>0</v>
      </c>
      <c r="Q84" s="443"/>
      <c r="R84" s="443"/>
      <c r="S84" s="443"/>
      <c r="T84" s="443"/>
      <c r="U84" s="443"/>
      <c r="V84" s="443">
        <v>1</v>
      </c>
      <c r="W84" s="443"/>
      <c r="X84" s="494">
        <v>43495</v>
      </c>
      <c r="Y84" s="445">
        <f t="shared" ref="Y84:Y147" si="7">SUM($Q84:$W84)</f>
        <v>1</v>
      </c>
      <c r="Z84" s="123"/>
      <c r="AA84" s="123"/>
      <c r="AB84" s="123"/>
      <c r="AC84" s="123"/>
      <c r="AD84" s="123"/>
      <c r="AE84" s="123"/>
      <c r="AF84" s="123"/>
      <c r="AG84" s="487"/>
      <c r="AH84" s="445">
        <f t="shared" si="5"/>
        <v>0</v>
      </c>
      <c r="AI84" s="429"/>
      <c r="AJ84" s="443" t="s">
        <v>2094</v>
      </c>
      <c r="AK84" s="443"/>
      <c r="AL84" s="443"/>
      <c r="AM84" s="443"/>
      <c r="AN84" s="443" t="s">
        <v>2708</v>
      </c>
      <c r="AO84" s="443"/>
      <c r="AP84" s="443"/>
      <c r="AQ84" s="443"/>
      <c r="AR84" s="443"/>
      <c r="AS84" s="430"/>
      <c r="AT84" s="455"/>
    </row>
    <row r="85" spans="1:46" s="456" customFormat="1" ht="15.75" customHeight="1">
      <c r="A85" s="460"/>
      <c r="B85" s="418" t="s">
        <v>2115</v>
      </c>
      <c r="C85" s="450" t="s">
        <v>2163</v>
      </c>
      <c r="D85" s="443"/>
      <c r="E85" s="418" t="s">
        <v>2209</v>
      </c>
      <c r="F85" s="443" t="s">
        <v>2034</v>
      </c>
      <c r="G85" s="443" t="s">
        <v>2035</v>
      </c>
      <c r="H85" s="123"/>
      <c r="I85" s="123"/>
      <c r="J85" s="123"/>
      <c r="K85" s="123"/>
      <c r="L85" s="123"/>
      <c r="M85" s="123"/>
      <c r="N85" s="123"/>
      <c r="O85" s="450"/>
      <c r="P85" s="444">
        <f t="shared" si="6"/>
        <v>0</v>
      </c>
      <c r="Q85" s="443"/>
      <c r="R85" s="443"/>
      <c r="S85" s="443"/>
      <c r="T85" s="443"/>
      <c r="U85" s="443"/>
      <c r="V85" s="443"/>
      <c r="W85" s="443">
        <v>188</v>
      </c>
      <c r="X85" s="494">
        <v>43635</v>
      </c>
      <c r="Y85" s="445">
        <f t="shared" si="7"/>
        <v>188</v>
      </c>
      <c r="Z85" s="123"/>
      <c r="AA85" s="123"/>
      <c r="AB85" s="123"/>
      <c r="AC85" s="123"/>
      <c r="AD85" s="123"/>
      <c r="AE85" s="123"/>
      <c r="AF85" s="123"/>
      <c r="AG85" s="487"/>
      <c r="AH85" s="445">
        <f t="shared" si="5"/>
        <v>0</v>
      </c>
      <c r="AI85" s="429"/>
      <c r="AJ85" s="443" t="s">
        <v>2094</v>
      </c>
      <c r="AK85" s="443"/>
      <c r="AL85" s="443"/>
      <c r="AM85" s="443"/>
      <c r="AN85" s="443"/>
      <c r="AO85" s="443"/>
      <c r="AP85" s="443"/>
      <c r="AQ85" s="443"/>
      <c r="AR85" s="443"/>
      <c r="AS85" s="430"/>
      <c r="AT85" s="455"/>
    </row>
    <row r="86" spans="1:46" s="456" customFormat="1" ht="30">
      <c r="A86" s="460"/>
      <c r="B86" s="418" t="s">
        <v>2116</v>
      </c>
      <c r="C86" s="450" t="s">
        <v>2164</v>
      </c>
      <c r="D86" s="443"/>
      <c r="E86" s="418" t="s">
        <v>2210</v>
      </c>
      <c r="F86" s="443" t="s">
        <v>1991</v>
      </c>
      <c r="G86" s="443" t="s">
        <v>2035</v>
      </c>
      <c r="H86" s="123"/>
      <c r="I86" s="123"/>
      <c r="J86" s="123"/>
      <c r="K86" s="123"/>
      <c r="L86" s="123"/>
      <c r="M86" s="123"/>
      <c r="N86" s="123"/>
      <c r="O86" s="450"/>
      <c r="P86" s="444">
        <f t="shared" si="6"/>
        <v>0</v>
      </c>
      <c r="Q86" s="443"/>
      <c r="R86" s="443"/>
      <c r="S86" s="443"/>
      <c r="T86" s="443"/>
      <c r="U86" s="443"/>
      <c r="V86" s="443">
        <v>1</v>
      </c>
      <c r="W86" s="443"/>
      <c r="X86" s="494">
        <v>43559</v>
      </c>
      <c r="Y86" s="445">
        <f t="shared" si="7"/>
        <v>1</v>
      </c>
      <c r="Z86" s="123"/>
      <c r="AA86" s="123"/>
      <c r="AB86" s="123"/>
      <c r="AC86" s="123"/>
      <c r="AD86" s="123"/>
      <c r="AE86" s="123"/>
      <c r="AF86" s="123"/>
      <c r="AG86" s="487"/>
      <c r="AH86" s="445">
        <f t="shared" si="5"/>
        <v>0</v>
      </c>
      <c r="AI86" s="429"/>
      <c r="AJ86" s="443" t="s">
        <v>2094</v>
      </c>
      <c r="AK86" s="443"/>
      <c r="AL86" s="443"/>
      <c r="AM86" s="443"/>
      <c r="AN86" s="443" t="s">
        <v>2708</v>
      </c>
      <c r="AO86" s="443"/>
      <c r="AP86" s="443"/>
      <c r="AQ86" s="443"/>
      <c r="AR86" s="443"/>
      <c r="AS86" s="430"/>
      <c r="AT86" s="455"/>
    </row>
    <row r="87" spans="1:46" s="456" customFormat="1" ht="15">
      <c r="A87" s="460"/>
      <c r="B87" s="418" t="s">
        <v>2117</v>
      </c>
      <c r="C87" s="450" t="s">
        <v>2165</v>
      </c>
      <c r="D87" s="443"/>
      <c r="E87" s="418" t="s">
        <v>2211</v>
      </c>
      <c r="F87" s="443" t="s">
        <v>2093</v>
      </c>
      <c r="G87" s="443" t="s">
        <v>2036</v>
      </c>
      <c r="H87" s="123"/>
      <c r="I87" s="123"/>
      <c r="J87" s="123"/>
      <c r="K87" s="123"/>
      <c r="L87" s="123"/>
      <c r="M87" s="123"/>
      <c r="N87" s="123"/>
      <c r="O87" s="450"/>
      <c r="P87" s="444">
        <f t="shared" si="6"/>
        <v>0</v>
      </c>
      <c r="Q87" s="443"/>
      <c r="R87" s="443"/>
      <c r="S87" s="443"/>
      <c r="T87" s="443"/>
      <c r="U87" s="443"/>
      <c r="V87" s="443"/>
      <c r="W87" s="443">
        <v>1</v>
      </c>
      <c r="X87" s="494">
        <v>43756</v>
      </c>
      <c r="Y87" s="445">
        <f t="shared" si="7"/>
        <v>1</v>
      </c>
      <c r="Z87" s="123"/>
      <c r="AA87" s="123"/>
      <c r="AB87" s="123"/>
      <c r="AC87" s="123"/>
      <c r="AD87" s="123"/>
      <c r="AE87" s="123"/>
      <c r="AF87" s="123"/>
      <c r="AG87" s="487"/>
      <c r="AH87" s="445">
        <f t="shared" si="5"/>
        <v>0</v>
      </c>
      <c r="AI87" s="429"/>
      <c r="AJ87" s="443" t="s">
        <v>2094</v>
      </c>
      <c r="AK87" s="443"/>
      <c r="AL87" s="443"/>
      <c r="AM87" s="443"/>
      <c r="AN87" s="443"/>
      <c r="AO87" s="443"/>
      <c r="AP87" s="443"/>
      <c r="AQ87" s="443"/>
      <c r="AR87" s="443"/>
      <c r="AS87" s="430"/>
      <c r="AT87" s="455"/>
    </row>
    <row r="88" spans="1:46" s="456" customFormat="1" ht="15">
      <c r="A88" s="460"/>
      <c r="B88" s="418" t="s">
        <v>2118</v>
      </c>
      <c r="C88" s="450" t="s">
        <v>2165</v>
      </c>
      <c r="D88" s="443"/>
      <c r="E88" s="418" t="s">
        <v>2211</v>
      </c>
      <c r="F88" s="443" t="s">
        <v>2093</v>
      </c>
      <c r="G88" s="443" t="s">
        <v>2036</v>
      </c>
      <c r="H88" s="123"/>
      <c r="I88" s="123"/>
      <c r="J88" s="123"/>
      <c r="K88" s="123"/>
      <c r="L88" s="123"/>
      <c r="M88" s="123"/>
      <c r="N88" s="123"/>
      <c r="O88" s="450"/>
      <c r="P88" s="444">
        <f t="shared" si="6"/>
        <v>0</v>
      </c>
      <c r="Q88" s="443"/>
      <c r="R88" s="443"/>
      <c r="S88" s="443"/>
      <c r="T88" s="443"/>
      <c r="U88" s="443"/>
      <c r="V88" s="443"/>
      <c r="W88" s="443">
        <v>1</v>
      </c>
      <c r="X88" s="494">
        <v>43756</v>
      </c>
      <c r="Y88" s="445">
        <f t="shared" si="7"/>
        <v>1</v>
      </c>
      <c r="Z88" s="123"/>
      <c r="AA88" s="123"/>
      <c r="AB88" s="123"/>
      <c r="AC88" s="123"/>
      <c r="AD88" s="123"/>
      <c r="AE88" s="123"/>
      <c r="AF88" s="123"/>
      <c r="AG88" s="487"/>
      <c r="AH88" s="445">
        <f t="shared" si="5"/>
        <v>0</v>
      </c>
      <c r="AI88" s="429"/>
      <c r="AJ88" s="443" t="s">
        <v>2094</v>
      </c>
      <c r="AK88" s="443"/>
      <c r="AL88" s="443"/>
      <c r="AM88" s="443"/>
      <c r="AN88" s="443"/>
      <c r="AO88" s="443"/>
      <c r="AP88" s="443"/>
      <c r="AQ88" s="443"/>
      <c r="AR88" s="443"/>
      <c r="AS88" s="430"/>
      <c r="AT88" s="455"/>
    </row>
    <row r="89" spans="1:46" s="456" customFormat="1" ht="15">
      <c r="A89" s="460"/>
      <c r="B89" s="418" t="s">
        <v>2119</v>
      </c>
      <c r="C89" s="450" t="s">
        <v>2165</v>
      </c>
      <c r="D89" s="443"/>
      <c r="E89" s="418" t="s">
        <v>2211</v>
      </c>
      <c r="F89" s="443" t="s">
        <v>2093</v>
      </c>
      <c r="G89" s="443" t="s">
        <v>2036</v>
      </c>
      <c r="H89" s="123"/>
      <c r="I89" s="123"/>
      <c r="J89" s="123"/>
      <c r="K89" s="123"/>
      <c r="L89" s="123"/>
      <c r="M89" s="123"/>
      <c r="N89" s="123"/>
      <c r="O89" s="450"/>
      <c r="P89" s="444">
        <f t="shared" si="6"/>
        <v>0</v>
      </c>
      <c r="Q89" s="443"/>
      <c r="R89" s="443"/>
      <c r="S89" s="443"/>
      <c r="T89" s="443"/>
      <c r="U89" s="443"/>
      <c r="V89" s="443"/>
      <c r="W89" s="443">
        <v>1</v>
      </c>
      <c r="X89" s="494">
        <v>43756</v>
      </c>
      <c r="Y89" s="445">
        <f t="shared" si="7"/>
        <v>1</v>
      </c>
      <c r="Z89" s="123"/>
      <c r="AA89" s="123"/>
      <c r="AB89" s="123"/>
      <c r="AC89" s="123"/>
      <c r="AD89" s="123"/>
      <c r="AE89" s="123"/>
      <c r="AF89" s="123"/>
      <c r="AG89" s="487"/>
      <c r="AH89" s="445">
        <f t="shared" si="5"/>
        <v>0</v>
      </c>
      <c r="AI89" s="429"/>
      <c r="AJ89" s="443" t="s">
        <v>2094</v>
      </c>
      <c r="AK89" s="443"/>
      <c r="AL89" s="443"/>
      <c r="AM89" s="443"/>
      <c r="AN89" s="443"/>
      <c r="AO89" s="443"/>
      <c r="AP89" s="443"/>
      <c r="AQ89" s="443"/>
      <c r="AR89" s="443"/>
      <c r="AS89" s="430"/>
      <c r="AT89" s="455"/>
    </row>
    <row r="90" spans="1:46" s="462" customFormat="1" ht="16">
      <c r="A90" s="460"/>
      <c r="B90" s="418" t="s">
        <v>2120</v>
      </c>
      <c r="C90" s="450" t="s">
        <v>2165</v>
      </c>
      <c r="D90" s="443"/>
      <c r="E90" s="418" t="s">
        <v>2211</v>
      </c>
      <c r="F90" s="443" t="s">
        <v>2093</v>
      </c>
      <c r="G90" s="443" t="s">
        <v>2036</v>
      </c>
      <c r="H90" s="123"/>
      <c r="I90" s="123"/>
      <c r="J90" s="123"/>
      <c r="K90" s="123"/>
      <c r="L90" s="123"/>
      <c r="M90" s="123"/>
      <c r="N90" s="123"/>
      <c r="O90" s="476"/>
      <c r="P90" s="444">
        <f t="shared" si="6"/>
        <v>0</v>
      </c>
      <c r="Q90" s="443"/>
      <c r="R90" s="443"/>
      <c r="S90" s="443"/>
      <c r="T90" s="443"/>
      <c r="U90" s="443"/>
      <c r="V90" s="443"/>
      <c r="W90" s="443">
        <v>1</v>
      </c>
      <c r="X90" s="494">
        <v>43756</v>
      </c>
      <c r="Y90" s="445">
        <f t="shared" si="7"/>
        <v>1</v>
      </c>
      <c r="Z90" s="123"/>
      <c r="AA90" s="123"/>
      <c r="AB90" s="123"/>
      <c r="AC90" s="123"/>
      <c r="AD90" s="123"/>
      <c r="AE90" s="123"/>
      <c r="AF90" s="123"/>
      <c r="AG90" s="487"/>
      <c r="AH90" s="445">
        <f t="shared" si="5"/>
        <v>0</v>
      </c>
      <c r="AI90" s="429"/>
      <c r="AJ90" s="443" t="s">
        <v>2094</v>
      </c>
      <c r="AK90" s="443"/>
      <c r="AL90" s="443"/>
      <c r="AM90" s="443"/>
      <c r="AN90" s="443"/>
      <c r="AO90" s="443"/>
      <c r="AP90" s="443"/>
      <c r="AQ90" s="443"/>
      <c r="AR90" s="443"/>
      <c r="AS90" s="430"/>
      <c r="AT90" s="463"/>
    </row>
    <row r="91" spans="1:46" s="462" customFormat="1" ht="16">
      <c r="A91" s="461"/>
      <c r="B91" s="418" t="s">
        <v>2121</v>
      </c>
      <c r="C91" s="450" t="s">
        <v>2166</v>
      </c>
      <c r="D91" s="443"/>
      <c r="E91" s="418" t="s">
        <v>2212</v>
      </c>
      <c r="F91" s="443" t="s">
        <v>2093</v>
      </c>
      <c r="G91" s="443" t="s">
        <v>2036</v>
      </c>
      <c r="H91" s="123"/>
      <c r="I91" s="123"/>
      <c r="J91" s="123"/>
      <c r="K91" s="123"/>
      <c r="L91" s="123"/>
      <c r="M91" s="123"/>
      <c r="N91" s="123"/>
      <c r="O91" s="476"/>
      <c r="P91" s="444">
        <f t="shared" si="6"/>
        <v>0</v>
      </c>
      <c r="Q91" s="443"/>
      <c r="R91" s="443"/>
      <c r="S91" s="443"/>
      <c r="T91" s="443"/>
      <c r="U91" s="443"/>
      <c r="V91" s="443"/>
      <c r="W91" s="443">
        <v>4</v>
      </c>
      <c r="X91" s="494">
        <v>43608</v>
      </c>
      <c r="Y91" s="445">
        <f t="shared" si="7"/>
        <v>4</v>
      </c>
      <c r="Z91" s="123"/>
      <c r="AA91" s="123"/>
      <c r="AB91" s="123"/>
      <c r="AC91" s="123"/>
      <c r="AD91" s="123"/>
      <c r="AE91" s="123"/>
      <c r="AF91" s="123"/>
      <c r="AG91" s="487"/>
      <c r="AH91" s="445">
        <f t="shared" si="5"/>
        <v>0</v>
      </c>
      <c r="AI91" s="429"/>
      <c r="AJ91" s="443" t="s">
        <v>2094</v>
      </c>
      <c r="AK91" s="443"/>
      <c r="AL91" s="443"/>
      <c r="AM91" s="443"/>
      <c r="AN91" s="443"/>
      <c r="AO91" s="443"/>
      <c r="AP91" s="443"/>
      <c r="AQ91" s="443"/>
      <c r="AR91" s="443"/>
      <c r="AS91" s="430"/>
      <c r="AT91" s="463"/>
    </row>
    <row r="92" spans="1:46" s="465" customFormat="1" ht="15">
      <c r="A92" s="464"/>
      <c r="B92" s="418" t="s">
        <v>2122</v>
      </c>
      <c r="C92" s="450" t="s">
        <v>2167</v>
      </c>
      <c r="D92" s="443"/>
      <c r="E92" s="418" t="s">
        <v>2213</v>
      </c>
      <c r="F92" s="443" t="s">
        <v>2093</v>
      </c>
      <c r="G92" s="443" t="s">
        <v>2036</v>
      </c>
      <c r="H92" s="123"/>
      <c r="I92" s="123"/>
      <c r="J92" s="123"/>
      <c r="K92" s="123"/>
      <c r="L92" s="123"/>
      <c r="M92" s="123"/>
      <c r="N92" s="123"/>
      <c r="O92" s="476"/>
      <c r="P92" s="444">
        <f t="shared" si="6"/>
        <v>0</v>
      </c>
      <c r="Q92" s="443"/>
      <c r="R92" s="443"/>
      <c r="S92" s="443"/>
      <c r="T92" s="443"/>
      <c r="U92" s="443"/>
      <c r="V92" s="443"/>
      <c r="W92" s="443">
        <v>4</v>
      </c>
      <c r="X92" s="494">
        <v>43483</v>
      </c>
      <c r="Y92" s="445">
        <f t="shared" si="7"/>
        <v>4</v>
      </c>
      <c r="Z92" s="123"/>
      <c r="AA92" s="123"/>
      <c r="AB92" s="123"/>
      <c r="AC92" s="123"/>
      <c r="AD92" s="123"/>
      <c r="AE92" s="123"/>
      <c r="AF92" s="123"/>
      <c r="AG92" s="487"/>
      <c r="AH92" s="445">
        <f t="shared" si="5"/>
        <v>0</v>
      </c>
      <c r="AI92" s="429"/>
      <c r="AJ92" s="443" t="s">
        <v>2094</v>
      </c>
      <c r="AK92" s="443"/>
      <c r="AL92" s="443"/>
      <c r="AM92" s="443"/>
      <c r="AN92" s="443"/>
      <c r="AO92" s="443"/>
      <c r="AP92" s="443"/>
      <c r="AQ92" s="443"/>
      <c r="AR92" s="443"/>
      <c r="AS92" s="430"/>
      <c r="AT92" s="466"/>
    </row>
    <row r="93" spans="1:46" s="465" customFormat="1" ht="30">
      <c r="A93" s="464"/>
      <c r="B93" s="419" t="s">
        <v>2123</v>
      </c>
      <c r="C93" s="450" t="s">
        <v>2168</v>
      </c>
      <c r="D93" s="443"/>
      <c r="E93" s="418" t="s">
        <v>2214</v>
      </c>
      <c r="F93" s="443" t="s">
        <v>1991</v>
      </c>
      <c r="G93" s="443" t="s">
        <v>2035</v>
      </c>
      <c r="H93" s="123"/>
      <c r="I93" s="123"/>
      <c r="J93" s="123"/>
      <c r="K93" s="123"/>
      <c r="L93" s="123"/>
      <c r="M93" s="123"/>
      <c r="N93" s="123"/>
      <c r="O93" s="476"/>
      <c r="P93" s="444">
        <f t="shared" si="6"/>
        <v>0</v>
      </c>
      <c r="Q93" s="443"/>
      <c r="R93" s="443"/>
      <c r="S93" s="443"/>
      <c r="T93" s="443"/>
      <c r="U93" s="443"/>
      <c r="V93" s="443">
        <v>1</v>
      </c>
      <c r="W93" s="443"/>
      <c r="X93" s="494">
        <v>43475</v>
      </c>
      <c r="Y93" s="445">
        <f t="shared" si="7"/>
        <v>1</v>
      </c>
      <c r="Z93" s="123"/>
      <c r="AA93" s="123"/>
      <c r="AB93" s="123"/>
      <c r="AC93" s="123"/>
      <c r="AD93" s="123"/>
      <c r="AE93" s="123"/>
      <c r="AF93" s="123"/>
      <c r="AG93" s="487"/>
      <c r="AH93" s="445">
        <f t="shared" si="5"/>
        <v>0</v>
      </c>
      <c r="AI93" s="429"/>
      <c r="AJ93" s="443" t="s">
        <v>2094</v>
      </c>
      <c r="AK93" s="443"/>
      <c r="AL93" s="443"/>
      <c r="AM93" s="443"/>
      <c r="AN93" s="443" t="s">
        <v>2708</v>
      </c>
      <c r="AO93" s="443"/>
      <c r="AP93" s="443"/>
      <c r="AQ93" s="443"/>
      <c r="AR93" s="443"/>
      <c r="AS93" s="430"/>
      <c r="AT93" s="466"/>
    </row>
    <row r="94" spans="1:46" s="465" customFormat="1" ht="15">
      <c r="A94" s="467"/>
      <c r="B94" s="418" t="s">
        <v>2030</v>
      </c>
      <c r="C94" s="450" t="s">
        <v>2169</v>
      </c>
      <c r="D94" s="443"/>
      <c r="E94" s="418" t="s">
        <v>2215</v>
      </c>
      <c r="F94" s="443" t="s">
        <v>2033</v>
      </c>
      <c r="G94" s="443" t="s">
        <v>2036</v>
      </c>
      <c r="H94" s="123"/>
      <c r="I94" s="123"/>
      <c r="J94" s="123"/>
      <c r="K94" s="123"/>
      <c r="L94" s="123"/>
      <c r="M94" s="123"/>
      <c r="N94" s="123"/>
      <c r="O94" s="476"/>
      <c r="P94" s="444">
        <f t="shared" si="6"/>
        <v>0</v>
      </c>
      <c r="Q94" s="443"/>
      <c r="R94" s="443"/>
      <c r="S94" s="443"/>
      <c r="T94" s="443"/>
      <c r="U94" s="443"/>
      <c r="V94" s="443"/>
      <c r="W94" s="443">
        <v>1</v>
      </c>
      <c r="X94" s="494">
        <v>43644</v>
      </c>
      <c r="Y94" s="445">
        <f t="shared" si="7"/>
        <v>1</v>
      </c>
      <c r="Z94" s="123"/>
      <c r="AA94" s="123"/>
      <c r="AB94" s="123"/>
      <c r="AC94" s="123"/>
      <c r="AD94" s="123"/>
      <c r="AE94" s="123"/>
      <c r="AF94" s="123"/>
      <c r="AG94" s="487"/>
      <c r="AH94" s="445">
        <f t="shared" si="5"/>
        <v>0</v>
      </c>
      <c r="AI94" s="429"/>
      <c r="AJ94" s="443" t="s">
        <v>2094</v>
      </c>
      <c r="AK94" s="443"/>
      <c r="AL94" s="443"/>
      <c r="AM94" s="443"/>
      <c r="AN94" s="443"/>
      <c r="AO94" s="443"/>
      <c r="AP94" s="443">
        <v>2</v>
      </c>
      <c r="AQ94" s="443" t="s">
        <v>2230</v>
      </c>
      <c r="AR94" s="443"/>
      <c r="AS94" s="430"/>
      <c r="AT94" s="466"/>
    </row>
    <row r="95" spans="1:46" s="456" customFormat="1" ht="15">
      <c r="A95" s="464"/>
      <c r="B95" s="418" t="s">
        <v>2124</v>
      </c>
      <c r="C95" s="450" t="s">
        <v>2170</v>
      </c>
      <c r="D95" s="443"/>
      <c r="E95" s="418" t="s">
        <v>2216</v>
      </c>
      <c r="F95" s="443" t="s">
        <v>2033</v>
      </c>
      <c r="G95" s="443" t="s">
        <v>2036</v>
      </c>
      <c r="H95" s="123"/>
      <c r="I95" s="123"/>
      <c r="J95" s="123"/>
      <c r="K95" s="123"/>
      <c r="L95" s="123"/>
      <c r="M95" s="123"/>
      <c r="N95" s="123"/>
      <c r="O95" s="450"/>
      <c r="P95" s="444">
        <f t="shared" si="6"/>
        <v>0</v>
      </c>
      <c r="Q95" s="443"/>
      <c r="R95" s="443"/>
      <c r="S95" s="443"/>
      <c r="T95" s="443"/>
      <c r="U95" s="443"/>
      <c r="V95" s="443"/>
      <c r="W95" s="443">
        <v>1</v>
      </c>
      <c r="X95" s="494">
        <v>43488</v>
      </c>
      <c r="Y95" s="445">
        <f>SUM($Q95:$W95)</f>
        <v>1</v>
      </c>
      <c r="Z95" s="123"/>
      <c r="AA95" s="123"/>
      <c r="AB95" s="123"/>
      <c r="AC95" s="123"/>
      <c r="AD95" s="123"/>
      <c r="AE95" s="123"/>
      <c r="AF95" s="123"/>
      <c r="AG95" s="477"/>
      <c r="AH95" s="445">
        <f>SUM($Z95:$AF95)</f>
        <v>0</v>
      </c>
      <c r="AI95" s="429"/>
      <c r="AJ95" s="443" t="s">
        <v>2094</v>
      </c>
      <c r="AK95" s="443"/>
      <c r="AL95" s="443"/>
      <c r="AM95" s="443"/>
      <c r="AN95" s="443"/>
      <c r="AO95" s="443"/>
      <c r="AP95" s="443"/>
      <c r="AQ95" s="443"/>
      <c r="AR95" s="443"/>
      <c r="AS95" s="430"/>
      <c r="AT95" s="455"/>
    </row>
    <row r="96" spans="1:46" s="456" customFormat="1" ht="15">
      <c r="A96" s="467"/>
      <c r="B96" s="418" t="s">
        <v>2125</v>
      </c>
      <c r="C96" s="450" t="s">
        <v>2171</v>
      </c>
      <c r="D96" s="443"/>
      <c r="E96" s="418" t="s">
        <v>2217</v>
      </c>
      <c r="F96" s="443" t="s">
        <v>2033</v>
      </c>
      <c r="G96" s="443" t="s">
        <v>2036</v>
      </c>
      <c r="H96" s="123"/>
      <c r="I96" s="123"/>
      <c r="J96" s="123"/>
      <c r="K96" s="123"/>
      <c r="L96" s="123"/>
      <c r="M96" s="123"/>
      <c r="N96" s="123"/>
      <c r="O96" s="450"/>
      <c r="P96" s="444">
        <f t="shared" si="6"/>
        <v>0</v>
      </c>
      <c r="Q96" s="443"/>
      <c r="R96" s="443"/>
      <c r="S96" s="443"/>
      <c r="T96" s="443"/>
      <c r="U96" s="443"/>
      <c r="V96" s="443"/>
      <c r="W96" s="443">
        <v>1</v>
      </c>
      <c r="X96" s="494">
        <v>43488</v>
      </c>
      <c r="Y96" s="445">
        <f>SUM($Q96:$W96)</f>
        <v>1</v>
      </c>
      <c r="Z96" s="443"/>
      <c r="AA96" s="443"/>
      <c r="AB96" s="443"/>
      <c r="AC96" s="443"/>
      <c r="AD96" s="443"/>
      <c r="AE96" s="123"/>
      <c r="AF96" s="443">
        <v>1</v>
      </c>
      <c r="AG96" s="493">
        <v>43656</v>
      </c>
      <c r="AH96" s="445">
        <f>SUM($Z96:$AF96)</f>
        <v>1</v>
      </c>
      <c r="AI96" s="429"/>
      <c r="AJ96" s="443" t="s">
        <v>2094</v>
      </c>
      <c r="AK96" s="443"/>
      <c r="AL96" s="443"/>
      <c r="AM96" s="443"/>
      <c r="AN96" s="443"/>
      <c r="AO96" s="443"/>
      <c r="AP96" s="443"/>
      <c r="AQ96" s="443"/>
      <c r="AR96" s="443"/>
      <c r="AS96" s="430"/>
      <c r="AT96" s="455"/>
    </row>
    <row r="97" spans="1:46" s="456" customFormat="1" ht="15">
      <c r="A97" s="460"/>
      <c r="B97" s="419" t="s">
        <v>2126</v>
      </c>
      <c r="C97" s="450" t="s">
        <v>2172</v>
      </c>
      <c r="D97" s="443"/>
      <c r="E97" s="418" t="s">
        <v>2218</v>
      </c>
      <c r="F97" s="443" t="s">
        <v>2033</v>
      </c>
      <c r="G97" s="443" t="s">
        <v>2036</v>
      </c>
      <c r="H97" s="123"/>
      <c r="I97" s="123"/>
      <c r="J97" s="123"/>
      <c r="K97" s="123"/>
      <c r="L97" s="123"/>
      <c r="M97" s="123"/>
      <c r="N97" s="123"/>
      <c r="O97" s="450"/>
      <c r="P97" s="444">
        <f t="shared" si="6"/>
        <v>0</v>
      </c>
      <c r="Q97" s="443"/>
      <c r="R97" s="443"/>
      <c r="S97" s="443"/>
      <c r="T97" s="443"/>
      <c r="U97" s="443"/>
      <c r="V97" s="443"/>
      <c r="W97" s="443">
        <v>1</v>
      </c>
      <c r="X97" s="494">
        <v>43488</v>
      </c>
      <c r="Y97" s="445">
        <f t="shared" si="7"/>
        <v>1</v>
      </c>
      <c r="Z97" s="443"/>
      <c r="AA97" s="443"/>
      <c r="AB97" s="443"/>
      <c r="AC97" s="443"/>
      <c r="AD97" s="443"/>
      <c r="AE97" s="123"/>
      <c r="AF97" s="443">
        <v>1</v>
      </c>
      <c r="AG97" s="493">
        <v>43656</v>
      </c>
      <c r="AH97" s="445">
        <f t="shared" si="5"/>
        <v>1</v>
      </c>
      <c r="AI97" s="429"/>
      <c r="AJ97" s="443" t="s">
        <v>2094</v>
      </c>
      <c r="AK97" s="443"/>
      <c r="AL97" s="443"/>
      <c r="AM97" s="443"/>
      <c r="AN97" s="443"/>
      <c r="AO97" s="443"/>
      <c r="AP97" s="443"/>
      <c r="AQ97" s="443"/>
      <c r="AR97" s="443"/>
      <c r="AS97" s="430"/>
      <c r="AT97" s="455"/>
    </row>
    <row r="98" spans="1:46" s="456" customFormat="1" ht="15">
      <c r="A98" s="460"/>
      <c r="B98" s="418" t="s">
        <v>2127</v>
      </c>
      <c r="C98" s="450" t="s">
        <v>2173</v>
      </c>
      <c r="D98" s="443"/>
      <c r="E98" s="418" t="s">
        <v>2219</v>
      </c>
      <c r="F98" s="443" t="s">
        <v>2033</v>
      </c>
      <c r="G98" s="443" t="s">
        <v>2036</v>
      </c>
      <c r="H98" s="123"/>
      <c r="I98" s="123"/>
      <c r="J98" s="123"/>
      <c r="K98" s="123"/>
      <c r="L98" s="123"/>
      <c r="M98" s="123"/>
      <c r="N98" s="123"/>
      <c r="O98" s="450"/>
      <c r="P98" s="444">
        <f t="shared" si="6"/>
        <v>0</v>
      </c>
      <c r="Q98" s="443"/>
      <c r="R98" s="443"/>
      <c r="S98" s="443"/>
      <c r="T98" s="443"/>
      <c r="U98" s="443"/>
      <c r="V98" s="443"/>
      <c r="W98" s="443">
        <v>1</v>
      </c>
      <c r="X98" s="494">
        <v>43488</v>
      </c>
      <c r="Y98" s="445">
        <f t="shared" si="7"/>
        <v>1</v>
      </c>
      <c r="Z98" s="443"/>
      <c r="AA98" s="443"/>
      <c r="AB98" s="443"/>
      <c r="AC98" s="443"/>
      <c r="AD98" s="443"/>
      <c r="AE98" s="123"/>
      <c r="AF98" s="443">
        <v>1</v>
      </c>
      <c r="AG98" s="493">
        <v>43656</v>
      </c>
      <c r="AH98" s="445">
        <f t="shared" si="5"/>
        <v>1</v>
      </c>
      <c r="AI98" s="429"/>
      <c r="AJ98" s="443" t="s">
        <v>2094</v>
      </c>
      <c r="AK98" s="443"/>
      <c r="AL98" s="443"/>
      <c r="AM98" s="443"/>
      <c r="AN98" s="443"/>
      <c r="AO98" s="443"/>
      <c r="AP98" s="443"/>
      <c r="AQ98" s="443"/>
      <c r="AR98" s="443"/>
      <c r="AS98" s="430"/>
      <c r="AT98" s="455"/>
    </row>
    <row r="99" spans="1:46" s="456" customFormat="1" ht="15">
      <c r="A99" s="460"/>
      <c r="B99" s="418" t="s">
        <v>2128</v>
      </c>
      <c r="C99" s="450" t="s">
        <v>2174</v>
      </c>
      <c r="D99" s="443"/>
      <c r="E99" s="418" t="s">
        <v>2220</v>
      </c>
      <c r="F99" s="443" t="s">
        <v>2033</v>
      </c>
      <c r="G99" s="443" t="s">
        <v>2036</v>
      </c>
      <c r="H99" s="123"/>
      <c r="I99" s="123"/>
      <c r="J99" s="123"/>
      <c r="K99" s="123"/>
      <c r="L99" s="123"/>
      <c r="M99" s="123"/>
      <c r="N99" s="123"/>
      <c r="O99" s="450"/>
      <c r="P99" s="444">
        <f t="shared" si="6"/>
        <v>0</v>
      </c>
      <c r="Q99" s="443"/>
      <c r="R99" s="443"/>
      <c r="S99" s="443"/>
      <c r="T99" s="443"/>
      <c r="U99" s="443"/>
      <c r="V99" s="443"/>
      <c r="W99" s="443">
        <v>1</v>
      </c>
      <c r="X99" s="494">
        <v>43521</v>
      </c>
      <c r="Y99" s="445">
        <f t="shared" si="7"/>
        <v>1</v>
      </c>
      <c r="Z99" s="443"/>
      <c r="AA99" s="443"/>
      <c r="AB99" s="443"/>
      <c r="AC99" s="443"/>
      <c r="AD99" s="443"/>
      <c r="AE99" s="123"/>
      <c r="AF99" s="443">
        <v>1</v>
      </c>
      <c r="AG99" s="493">
        <v>43672</v>
      </c>
      <c r="AH99" s="445">
        <f t="shared" si="5"/>
        <v>1</v>
      </c>
      <c r="AI99" s="429"/>
      <c r="AJ99" s="443" t="s">
        <v>2094</v>
      </c>
      <c r="AK99" s="443"/>
      <c r="AL99" s="443"/>
      <c r="AM99" s="443"/>
      <c r="AN99" s="443"/>
      <c r="AO99" s="443"/>
      <c r="AP99" s="443"/>
      <c r="AQ99" s="443"/>
      <c r="AR99" s="443"/>
      <c r="AS99" s="430"/>
      <c r="AT99" s="455"/>
    </row>
    <row r="100" spans="1:46" s="456" customFormat="1" ht="15">
      <c r="A100" s="460"/>
      <c r="B100" s="418" t="s">
        <v>2129</v>
      </c>
      <c r="C100" s="450" t="s">
        <v>2175</v>
      </c>
      <c r="D100" s="443"/>
      <c r="E100" s="418" t="s">
        <v>2221</v>
      </c>
      <c r="F100" s="443" t="s">
        <v>2033</v>
      </c>
      <c r="G100" s="443" t="s">
        <v>2036</v>
      </c>
      <c r="H100" s="123"/>
      <c r="I100" s="123"/>
      <c r="J100" s="123"/>
      <c r="K100" s="123"/>
      <c r="L100" s="123"/>
      <c r="M100" s="123"/>
      <c r="N100" s="123"/>
      <c r="O100" s="450"/>
      <c r="P100" s="444">
        <f t="shared" si="6"/>
        <v>0</v>
      </c>
      <c r="Q100" s="443"/>
      <c r="R100" s="443"/>
      <c r="S100" s="443"/>
      <c r="T100" s="443"/>
      <c r="U100" s="443"/>
      <c r="V100" s="443"/>
      <c r="W100" s="443">
        <v>1</v>
      </c>
      <c r="X100" s="494">
        <v>43521</v>
      </c>
      <c r="Y100" s="445">
        <f t="shared" si="7"/>
        <v>1</v>
      </c>
      <c r="Z100" s="443"/>
      <c r="AA100" s="443"/>
      <c r="AB100" s="443"/>
      <c r="AC100" s="443"/>
      <c r="AD100" s="443"/>
      <c r="AE100" s="123"/>
      <c r="AF100" s="443">
        <v>1</v>
      </c>
      <c r="AG100" s="493">
        <v>43672</v>
      </c>
      <c r="AH100" s="445">
        <f t="shared" si="5"/>
        <v>1</v>
      </c>
      <c r="AI100" s="429"/>
      <c r="AJ100" s="443" t="s">
        <v>2094</v>
      </c>
      <c r="AK100" s="443"/>
      <c r="AL100" s="443"/>
      <c r="AM100" s="443"/>
      <c r="AN100" s="443"/>
      <c r="AO100" s="443"/>
      <c r="AP100" s="443"/>
      <c r="AQ100" s="443"/>
      <c r="AR100" s="443"/>
      <c r="AS100" s="430"/>
      <c r="AT100" s="455"/>
    </row>
    <row r="101" spans="1:46" s="456" customFormat="1" ht="15">
      <c r="A101" s="460"/>
      <c r="B101" s="418" t="s">
        <v>2130</v>
      </c>
      <c r="C101" s="450" t="s">
        <v>2176</v>
      </c>
      <c r="D101" s="443"/>
      <c r="E101" s="418" t="s">
        <v>2222</v>
      </c>
      <c r="F101" s="443" t="s">
        <v>2033</v>
      </c>
      <c r="G101" s="443" t="s">
        <v>2036</v>
      </c>
      <c r="H101" s="123"/>
      <c r="I101" s="123"/>
      <c r="J101" s="123"/>
      <c r="K101" s="123"/>
      <c r="L101" s="123"/>
      <c r="M101" s="123"/>
      <c r="N101" s="123"/>
      <c r="O101" s="450"/>
      <c r="P101" s="444">
        <f t="shared" si="6"/>
        <v>0</v>
      </c>
      <c r="Q101" s="443"/>
      <c r="R101" s="443"/>
      <c r="S101" s="443"/>
      <c r="T101" s="443"/>
      <c r="U101" s="443"/>
      <c r="V101" s="443"/>
      <c r="W101" s="443">
        <v>1</v>
      </c>
      <c r="X101" s="494">
        <v>43521</v>
      </c>
      <c r="Y101" s="445">
        <f t="shared" si="7"/>
        <v>1</v>
      </c>
      <c r="Z101" s="443"/>
      <c r="AA101" s="443"/>
      <c r="AB101" s="443"/>
      <c r="AC101" s="443"/>
      <c r="AD101" s="443"/>
      <c r="AE101" s="123"/>
      <c r="AF101" s="443">
        <v>1</v>
      </c>
      <c r="AG101" s="493">
        <v>43678</v>
      </c>
      <c r="AH101" s="445">
        <f t="shared" si="5"/>
        <v>1</v>
      </c>
      <c r="AI101" s="429"/>
      <c r="AJ101" s="443" t="s">
        <v>2094</v>
      </c>
      <c r="AK101" s="443"/>
      <c r="AL101" s="443"/>
      <c r="AM101" s="443"/>
      <c r="AN101" s="443"/>
      <c r="AO101" s="443"/>
      <c r="AP101" s="443"/>
      <c r="AQ101" s="443"/>
      <c r="AR101" s="443"/>
      <c r="AS101" s="430"/>
      <c r="AT101" s="455"/>
    </row>
    <row r="102" spans="1:46" s="456" customFormat="1" ht="15">
      <c r="A102" s="460"/>
      <c r="B102" s="418" t="s">
        <v>2131</v>
      </c>
      <c r="C102" s="490" t="s">
        <v>2177</v>
      </c>
      <c r="D102" s="443"/>
      <c r="E102" s="468" t="s">
        <v>2223</v>
      </c>
      <c r="F102" s="443" t="s">
        <v>2033</v>
      </c>
      <c r="G102" s="443" t="s">
        <v>2036</v>
      </c>
      <c r="H102" s="123"/>
      <c r="I102" s="123"/>
      <c r="J102" s="123"/>
      <c r="K102" s="123"/>
      <c r="L102" s="123"/>
      <c r="M102" s="123"/>
      <c r="N102" s="123"/>
      <c r="O102" s="450"/>
      <c r="P102" s="444">
        <f t="shared" si="6"/>
        <v>0</v>
      </c>
      <c r="Q102" s="443"/>
      <c r="R102" s="443"/>
      <c r="S102" s="443"/>
      <c r="T102" s="443"/>
      <c r="U102" s="443"/>
      <c r="V102" s="443"/>
      <c r="W102" s="443">
        <v>1</v>
      </c>
      <c r="X102" s="494">
        <v>43521</v>
      </c>
      <c r="Y102" s="445">
        <f t="shared" si="7"/>
        <v>1</v>
      </c>
      <c r="Z102" s="486"/>
      <c r="AA102" s="486"/>
      <c r="AB102" s="486"/>
      <c r="AC102" s="486"/>
      <c r="AD102" s="486"/>
      <c r="AE102"/>
      <c r="AF102" s="486">
        <v>1</v>
      </c>
      <c r="AG102" s="493">
        <v>43676</v>
      </c>
      <c r="AH102" s="445">
        <f t="shared" si="5"/>
        <v>1</v>
      </c>
      <c r="AI102" s="429"/>
      <c r="AJ102" s="443" t="s">
        <v>2094</v>
      </c>
      <c r="AK102" s="443"/>
      <c r="AL102" s="443"/>
      <c r="AM102" s="443"/>
      <c r="AN102" s="443"/>
      <c r="AO102" s="443"/>
      <c r="AP102" s="443"/>
      <c r="AQ102" s="443"/>
      <c r="AR102" s="443"/>
      <c r="AS102" s="430"/>
      <c r="AT102" s="455"/>
    </row>
    <row r="103" spans="1:46" s="456" customFormat="1" ht="15">
      <c r="A103" s="469"/>
      <c r="B103" s="418" t="s">
        <v>2132</v>
      </c>
      <c r="C103" s="490" t="s">
        <v>2178</v>
      </c>
      <c r="D103" s="443"/>
      <c r="E103" s="468" t="s">
        <v>2224</v>
      </c>
      <c r="F103" s="443" t="s">
        <v>2033</v>
      </c>
      <c r="G103" s="443" t="s">
        <v>2036</v>
      </c>
      <c r="H103" s="123"/>
      <c r="I103" s="123"/>
      <c r="J103" s="123"/>
      <c r="K103" s="123"/>
      <c r="L103" s="123"/>
      <c r="M103" s="123"/>
      <c r="N103" s="123"/>
      <c r="O103" s="450"/>
      <c r="P103" s="444">
        <f t="shared" si="6"/>
        <v>0</v>
      </c>
      <c r="Q103" s="443"/>
      <c r="R103" s="443"/>
      <c r="S103" s="443">
        <v>1</v>
      </c>
      <c r="T103" s="443"/>
      <c r="U103" s="443"/>
      <c r="V103" s="443"/>
      <c r="W103" s="443"/>
      <c r="X103" s="494">
        <v>43698</v>
      </c>
      <c r="Y103" s="445">
        <f t="shared" si="7"/>
        <v>1</v>
      </c>
      <c r="Z103" s="123"/>
      <c r="AA103" s="123"/>
      <c r="AB103" s="123"/>
      <c r="AC103" s="123"/>
      <c r="AD103" s="123"/>
      <c r="AE103" s="123"/>
      <c r="AF103" s="123"/>
      <c r="AG103" s="443"/>
      <c r="AH103" s="445">
        <f t="shared" si="5"/>
        <v>0</v>
      </c>
      <c r="AI103" s="429"/>
      <c r="AJ103" s="443" t="s">
        <v>2094</v>
      </c>
      <c r="AK103" s="443"/>
      <c r="AL103"/>
      <c r="AM103" s="479" t="s">
        <v>1256</v>
      </c>
      <c r="AN103"/>
      <c r="AO103" s="443">
        <v>55</v>
      </c>
      <c r="AP103" s="443"/>
      <c r="AQ103" s="443"/>
      <c r="AR103" s="443"/>
      <c r="AS103" s="430"/>
      <c r="AT103" s="455"/>
    </row>
    <row r="104" spans="1:46" s="456" customFormat="1" ht="15">
      <c r="A104" s="467"/>
      <c r="B104" s="418" t="s">
        <v>2133</v>
      </c>
      <c r="C104" s="490" t="s">
        <v>2179</v>
      </c>
      <c r="D104" s="443"/>
      <c r="E104" s="468" t="s">
        <v>2225</v>
      </c>
      <c r="F104" s="443" t="s">
        <v>2033</v>
      </c>
      <c r="G104" s="443" t="s">
        <v>2036</v>
      </c>
      <c r="H104" s="123"/>
      <c r="I104" s="123"/>
      <c r="J104" s="123"/>
      <c r="K104" s="123"/>
      <c r="L104" s="123"/>
      <c r="M104" s="123"/>
      <c r="N104" s="123"/>
      <c r="O104" s="450"/>
      <c r="P104" s="444">
        <f t="shared" si="6"/>
        <v>0</v>
      </c>
      <c r="Q104" s="443"/>
      <c r="R104" s="443"/>
      <c r="S104" s="443"/>
      <c r="T104" s="443"/>
      <c r="U104" s="443"/>
      <c r="V104" s="443"/>
      <c r="W104" s="443">
        <v>1</v>
      </c>
      <c r="X104" s="494">
        <v>43609</v>
      </c>
      <c r="Y104" s="445">
        <f t="shared" si="7"/>
        <v>1</v>
      </c>
      <c r="Z104" s="443"/>
      <c r="AA104" s="443"/>
      <c r="AB104" s="443"/>
      <c r="AC104" s="443"/>
      <c r="AD104" s="443"/>
      <c r="AE104" s="123"/>
      <c r="AF104" s="443">
        <v>1</v>
      </c>
      <c r="AG104" s="493">
        <v>43746</v>
      </c>
      <c r="AH104" s="445">
        <f t="shared" si="5"/>
        <v>1</v>
      </c>
      <c r="AI104" s="429"/>
      <c r="AJ104" s="443" t="s">
        <v>2094</v>
      </c>
      <c r="AK104" s="443"/>
      <c r="AL104" s="443"/>
      <c r="AM104" s="443"/>
      <c r="AN104" s="443"/>
      <c r="AO104" s="443"/>
      <c r="AP104" s="443"/>
      <c r="AQ104" s="443"/>
      <c r="AR104" s="443"/>
      <c r="AS104" s="430"/>
      <c r="AT104" s="455"/>
    </row>
    <row r="105" spans="1:46" s="462" customFormat="1" ht="16">
      <c r="A105" s="467"/>
      <c r="B105" s="418" t="s">
        <v>2134</v>
      </c>
      <c r="C105" s="490" t="s">
        <v>2180</v>
      </c>
      <c r="D105" s="443"/>
      <c r="E105" s="468" t="s">
        <v>2226</v>
      </c>
      <c r="F105" s="443" t="s">
        <v>2033</v>
      </c>
      <c r="G105" s="443" t="s">
        <v>2036</v>
      </c>
      <c r="H105" s="123"/>
      <c r="I105" s="123"/>
      <c r="J105" s="123"/>
      <c r="K105" s="123"/>
      <c r="L105" s="123"/>
      <c r="M105" s="123"/>
      <c r="N105" s="123"/>
      <c r="O105" s="476"/>
      <c r="P105" s="444">
        <f t="shared" si="6"/>
        <v>0</v>
      </c>
      <c r="Q105" s="443"/>
      <c r="R105" s="443"/>
      <c r="S105" s="443"/>
      <c r="T105" s="443"/>
      <c r="U105" s="443">
        <v>1</v>
      </c>
      <c r="V105" s="443"/>
      <c r="W105" s="443"/>
      <c r="X105" s="494">
        <v>43698</v>
      </c>
      <c r="Y105" s="445">
        <f t="shared" si="7"/>
        <v>1</v>
      </c>
      <c r="Z105" s="123"/>
      <c r="AA105" s="123"/>
      <c r="AB105" s="123"/>
      <c r="AC105" s="123"/>
      <c r="AD105" s="123"/>
      <c r="AE105" s="123"/>
      <c r="AF105" s="123"/>
      <c r="AG105" s="443"/>
      <c r="AH105" s="445">
        <f t="shared" si="5"/>
        <v>0</v>
      </c>
      <c r="AI105" s="429"/>
      <c r="AJ105" s="443" t="s">
        <v>2094</v>
      </c>
      <c r="AK105" s="443"/>
      <c r="AL105" s="443"/>
      <c r="AM105" s="480" t="s">
        <v>1256</v>
      </c>
      <c r="AN105" s="443"/>
      <c r="AO105" s="443">
        <v>55</v>
      </c>
      <c r="AP105" s="443"/>
      <c r="AQ105" s="443"/>
      <c r="AR105" s="443"/>
      <c r="AS105" s="430"/>
      <c r="AT105" s="463"/>
    </row>
    <row r="106" spans="1:46" s="462" customFormat="1" ht="17" customHeight="1">
      <c r="A106" s="467"/>
      <c r="B106" s="418" t="s">
        <v>2135</v>
      </c>
      <c r="C106" s="490" t="s">
        <v>2181</v>
      </c>
      <c r="D106" s="443"/>
      <c r="E106" s="468" t="s">
        <v>2227</v>
      </c>
      <c r="F106" s="443" t="s">
        <v>2033</v>
      </c>
      <c r="G106" s="443" t="s">
        <v>2036</v>
      </c>
      <c r="H106" s="123"/>
      <c r="I106" s="123"/>
      <c r="J106" s="123"/>
      <c r="K106" s="123"/>
      <c r="L106" s="123"/>
      <c r="M106" s="123"/>
      <c r="N106" s="123"/>
      <c r="O106" s="476"/>
      <c r="P106" s="444">
        <f t="shared" si="6"/>
        <v>0</v>
      </c>
      <c r="Q106" s="443"/>
      <c r="R106" s="443"/>
      <c r="S106" s="443"/>
      <c r="T106" s="443"/>
      <c r="U106" s="443"/>
      <c r="V106" s="443"/>
      <c r="W106" s="443">
        <v>1</v>
      </c>
      <c r="X106" s="494">
        <v>43609</v>
      </c>
      <c r="Y106" s="445">
        <f t="shared" si="7"/>
        <v>1</v>
      </c>
      <c r="Z106" s="488"/>
      <c r="AA106" s="488"/>
      <c r="AB106" s="488"/>
      <c r="AC106" s="488"/>
      <c r="AD106" s="488"/>
      <c r="AE106"/>
      <c r="AF106" s="488">
        <v>1</v>
      </c>
      <c r="AG106" s="493">
        <v>43746</v>
      </c>
      <c r="AH106" s="445">
        <f t="shared" si="5"/>
        <v>1</v>
      </c>
      <c r="AI106" s="429"/>
      <c r="AJ106" s="443" t="s">
        <v>2094</v>
      </c>
      <c r="AK106" s="443"/>
      <c r="AL106" s="443"/>
      <c r="AM106" s="443"/>
      <c r="AN106" s="443"/>
      <c r="AO106" s="443"/>
      <c r="AP106" s="443"/>
      <c r="AQ106" s="443"/>
      <c r="AR106" s="443"/>
      <c r="AS106" s="430"/>
      <c r="AT106" s="463"/>
    </row>
    <row r="107" spans="1:46" s="456" customFormat="1" ht="15.5" customHeight="1">
      <c r="A107" s="467"/>
      <c r="B107" s="418" t="s">
        <v>2136</v>
      </c>
      <c r="C107" s="490" t="s">
        <v>2182</v>
      </c>
      <c r="D107" s="443"/>
      <c r="E107" s="468" t="s">
        <v>2228</v>
      </c>
      <c r="F107" s="443" t="s">
        <v>2033</v>
      </c>
      <c r="G107" s="443" t="s">
        <v>2036</v>
      </c>
      <c r="H107" s="123"/>
      <c r="I107" s="123"/>
      <c r="J107" s="123"/>
      <c r="K107" s="123"/>
      <c r="L107" s="123"/>
      <c r="M107" s="123"/>
      <c r="N107" s="123"/>
      <c r="O107" s="450"/>
      <c r="P107" s="444">
        <f t="shared" si="6"/>
        <v>0</v>
      </c>
      <c r="Q107" s="443"/>
      <c r="R107" s="443"/>
      <c r="S107" s="123"/>
      <c r="T107" s="443"/>
      <c r="U107" s="123"/>
      <c r="V107" s="443"/>
      <c r="W107" s="443">
        <v>1</v>
      </c>
      <c r="X107" s="494">
        <v>43698</v>
      </c>
      <c r="Y107" s="445">
        <f t="shared" si="7"/>
        <v>1</v>
      </c>
      <c r="Z107" s="123"/>
      <c r="AA107" s="123"/>
      <c r="AB107" s="123"/>
      <c r="AC107" s="123"/>
      <c r="AD107" s="123"/>
      <c r="AE107" s="123"/>
      <c r="AF107" s="123"/>
      <c r="AG107" s="477"/>
      <c r="AH107" s="445">
        <f t="shared" si="5"/>
        <v>0</v>
      </c>
      <c r="AI107" s="429"/>
      <c r="AJ107" s="443" t="s">
        <v>2094</v>
      </c>
      <c r="AK107" s="443"/>
      <c r="AL107" s="443"/>
      <c r="AM107" s="480" t="s">
        <v>1256</v>
      </c>
      <c r="AN107" s="443"/>
      <c r="AO107" s="443">
        <v>55</v>
      </c>
      <c r="AP107" s="443"/>
      <c r="AQ107" s="443"/>
      <c r="AR107" s="443"/>
      <c r="AS107" s="430"/>
      <c r="AT107" s="455"/>
    </row>
    <row r="108" spans="1:46" s="454" customFormat="1" ht="15.5" customHeight="1">
      <c r="A108" s="467"/>
      <c r="B108" s="420" t="s">
        <v>2137</v>
      </c>
      <c r="C108" s="491" t="s">
        <v>2183</v>
      </c>
      <c r="D108" s="443"/>
      <c r="E108" s="470" t="s">
        <v>2229</v>
      </c>
      <c r="F108" s="443" t="s">
        <v>2033</v>
      </c>
      <c r="G108" s="443" t="s">
        <v>2036</v>
      </c>
      <c r="H108" s="123"/>
      <c r="I108" s="123"/>
      <c r="J108" s="123"/>
      <c r="K108" s="123"/>
      <c r="L108" s="123"/>
      <c r="M108" s="123"/>
      <c r="N108" s="123"/>
      <c r="O108" s="450"/>
      <c r="P108" s="444">
        <f t="shared" si="6"/>
        <v>0</v>
      </c>
      <c r="Q108" s="486"/>
      <c r="R108" s="486"/>
      <c r="S108"/>
      <c r="T108" s="486"/>
      <c r="U108"/>
      <c r="V108" s="486"/>
      <c r="W108" s="486">
        <v>1</v>
      </c>
      <c r="X108" s="494">
        <v>43609</v>
      </c>
      <c r="Y108" s="445">
        <f t="shared" si="7"/>
        <v>1</v>
      </c>
      <c r="Z108" s="443"/>
      <c r="AA108" s="443"/>
      <c r="AB108" s="443"/>
      <c r="AC108" s="443"/>
      <c r="AD108" s="443"/>
      <c r="AE108" s="123"/>
      <c r="AF108" s="443">
        <v>1</v>
      </c>
      <c r="AG108" s="493">
        <v>43746</v>
      </c>
      <c r="AH108" s="445">
        <f t="shared" si="5"/>
        <v>1</v>
      </c>
      <c r="AI108" s="429"/>
      <c r="AJ108" s="443" t="s">
        <v>2094</v>
      </c>
      <c r="AK108" s="443"/>
      <c r="AL108" s="443"/>
      <c r="AM108" s="443"/>
      <c r="AN108" s="443"/>
      <c r="AO108" s="443"/>
      <c r="AP108" s="443"/>
      <c r="AQ108" s="443"/>
      <c r="AR108" s="443"/>
      <c r="AS108" s="430"/>
      <c r="AT108" s="453"/>
    </row>
    <row r="109" spans="1:46" s="454" customFormat="1" ht="15.5" customHeight="1">
      <c r="A109" s="467"/>
      <c r="B109" s="423" t="s">
        <v>2095</v>
      </c>
      <c r="C109" s="443" t="s">
        <v>2239</v>
      </c>
      <c r="D109" s="443"/>
      <c r="E109" s="471" t="s">
        <v>2255</v>
      </c>
      <c r="F109" s="443" t="s">
        <v>2034</v>
      </c>
      <c r="G109" s="443" t="s">
        <v>2036</v>
      </c>
      <c r="H109" s="123"/>
      <c r="I109" s="123"/>
      <c r="J109" s="123"/>
      <c r="K109" s="123"/>
      <c r="L109" s="123"/>
      <c r="M109" s="123"/>
      <c r="N109" s="123"/>
      <c r="O109" s="450"/>
      <c r="P109" s="444">
        <f t="shared" si="6"/>
        <v>0</v>
      </c>
      <c r="Q109" s="123"/>
      <c r="R109" s="123"/>
      <c r="S109" s="123"/>
      <c r="T109" s="123"/>
      <c r="U109" s="123"/>
      <c r="V109" s="123"/>
      <c r="W109" s="123"/>
      <c r="X109" s="484"/>
      <c r="Y109" s="445">
        <f t="shared" si="7"/>
        <v>0</v>
      </c>
      <c r="Z109" s="443"/>
      <c r="AA109" s="443"/>
      <c r="AB109" s="443"/>
      <c r="AC109" s="443"/>
      <c r="AD109" s="443"/>
      <c r="AE109" s="123"/>
      <c r="AF109" s="443">
        <v>5</v>
      </c>
      <c r="AG109" s="478">
        <v>43795</v>
      </c>
      <c r="AH109" s="445">
        <f t="shared" si="5"/>
        <v>5</v>
      </c>
      <c r="AI109" s="429"/>
      <c r="AJ109" s="443" t="s">
        <v>2094</v>
      </c>
      <c r="AK109" s="443"/>
      <c r="AL109" s="443"/>
      <c r="AM109" s="443"/>
      <c r="AN109" s="443"/>
      <c r="AO109" s="443"/>
      <c r="AP109" s="443"/>
      <c r="AQ109" s="443"/>
      <c r="AR109" s="443"/>
      <c r="AS109" s="430"/>
      <c r="AT109" s="453"/>
    </row>
    <row r="110" spans="1:46" s="454" customFormat="1" ht="15">
      <c r="A110" s="472"/>
      <c r="B110" s="423" t="s">
        <v>2231</v>
      </c>
      <c r="C110" s="443" t="s">
        <v>2240</v>
      </c>
      <c r="D110" s="473"/>
      <c r="E110" s="471" t="s">
        <v>2256</v>
      </c>
      <c r="F110" s="443" t="s">
        <v>2093</v>
      </c>
      <c r="G110" s="443" t="s">
        <v>2036</v>
      </c>
      <c r="H110" s="123"/>
      <c r="I110" s="123"/>
      <c r="J110" s="123"/>
      <c r="K110" s="123"/>
      <c r="L110" s="123"/>
      <c r="M110" s="123"/>
      <c r="N110" s="123"/>
      <c r="O110" s="450"/>
      <c r="P110" s="444">
        <f t="shared" si="6"/>
        <v>0</v>
      </c>
      <c r="Q110" s="123"/>
      <c r="R110" s="123"/>
      <c r="S110" s="123"/>
      <c r="T110" s="123"/>
      <c r="U110" s="123"/>
      <c r="V110" s="123"/>
      <c r="W110" s="123"/>
      <c r="Y110" s="445">
        <f t="shared" si="7"/>
        <v>0</v>
      </c>
      <c r="Z110" s="443"/>
      <c r="AA110" s="443"/>
      <c r="AB110" s="443"/>
      <c r="AC110" s="443"/>
      <c r="AD110" s="443"/>
      <c r="AE110" s="123"/>
      <c r="AF110" s="443">
        <v>1</v>
      </c>
      <c r="AG110" s="478">
        <v>43661</v>
      </c>
      <c r="AH110" s="445">
        <f t="shared" si="5"/>
        <v>1</v>
      </c>
      <c r="AI110" s="429"/>
      <c r="AJ110" s="443" t="s">
        <v>2094</v>
      </c>
      <c r="AK110" s="443"/>
      <c r="AL110" s="443"/>
      <c r="AM110" s="443"/>
      <c r="AN110" s="443"/>
      <c r="AO110" s="443"/>
      <c r="AP110" s="443"/>
      <c r="AQ110" s="443"/>
      <c r="AR110" s="443"/>
      <c r="AS110" s="430"/>
      <c r="AT110" s="453"/>
    </row>
    <row r="111" spans="1:46" s="454" customFormat="1" ht="15">
      <c r="A111" s="474"/>
      <c r="B111" s="423" t="s">
        <v>2231</v>
      </c>
      <c r="C111" s="443" t="s">
        <v>2241</v>
      </c>
      <c r="D111" s="443"/>
      <c r="E111" s="471" t="s">
        <v>2256</v>
      </c>
      <c r="F111" s="443" t="s">
        <v>2093</v>
      </c>
      <c r="G111" s="443" t="s">
        <v>2036</v>
      </c>
      <c r="H111" s="123"/>
      <c r="I111" s="123"/>
      <c r="J111" s="123"/>
      <c r="K111" s="123"/>
      <c r="L111" s="123"/>
      <c r="M111" s="123"/>
      <c r="N111" s="123"/>
      <c r="O111" s="443"/>
      <c r="P111" s="444">
        <f t="shared" si="6"/>
        <v>0</v>
      </c>
      <c r="Q111" s="123"/>
      <c r="R111" s="123"/>
      <c r="S111" s="123"/>
      <c r="T111" s="123"/>
      <c r="U111" s="123"/>
      <c r="V111" s="123"/>
      <c r="W111" s="123"/>
      <c r="X111" s="485"/>
      <c r="Y111" s="445">
        <f t="shared" si="7"/>
        <v>0</v>
      </c>
      <c r="Z111" s="443"/>
      <c r="AA111" s="443"/>
      <c r="AB111" s="443"/>
      <c r="AC111" s="443"/>
      <c r="AD111" s="443"/>
      <c r="AE111" s="123"/>
      <c r="AF111" s="443">
        <v>1</v>
      </c>
      <c r="AG111" s="478">
        <v>43661</v>
      </c>
      <c r="AH111" s="445">
        <f t="shared" si="5"/>
        <v>1</v>
      </c>
      <c r="AI111" s="429"/>
      <c r="AJ111" s="443" t="s">
        <v>2094</v>
      </c>
      <c r="AK111" s="443"/>
      <c r="AL111" s="443"/>
      <c r="AM111" s="443"/>
      <c r="AN111" s="443"/>
      <c r="AO111" s="443"/>
      <c r="AP111" s="443"/>
      <c r="AQ111" s="443"/>
      <c r="AR111" s="443"/>
      <c r="AS111" s="430"/>
      <c r="AT111" s="453"/>
    </row>
    <row r="112" spans="1:46" s="454" customFormat="1" ht="15">
      <c r="A112" s="474"/>
      <c r="B112" s="423" t="s">
        <v>2231</v>
      </c>
      <c r="C112" s="443" t="s">
        <v>2242</v>
      </c>
      <c r="D112" s="443"/>
      <c r="E112" s="471" t="s">
        <v>2256</v>
      </c>
      <c r="F112" s="443" t="s">
        <v>2093</v>
      </c>
      <c r="G112" s="443" t="s">
        <v>2036</v>
      </c>
      <c r="H112" s="123"/>
      <c r="I112" s="123"/>
      <c r="J112" s="123"/>
      <c r="K112" s="123"/>
      <c r="L112" s="123"/>
      <c r="M112" s="123"/>
      <c r="N112" s="123"/>
      <c r="O112" s="443"/>
      <c r="P112" s="444">
        <f t="shared" si="6"/>
        <v>0</v>
      </c>
      <c r="Q112" s="123"/>
      <c r="R112" s="123"/>
      <c r="S112" s="123"/>
      <c r="T112" s="123"/>
      <c r="U112" s="123"/>
      <c r="V112" s="123"/>
      <c r="W112" s="123"/>
      <c r="X112" s="485"/>
      <c r="Y112" s="445">
        <f t="shared" si="7"/>
        <v>0</v>
      </c>
      <c r="Z112" s="443"/>
      <c r="AA112" s="443"/>
      <c r="AB112" s="443"/>
      <c r="AC112" s="443"/>
      <c r="AD112" s="443"/>
      <c r="AE112" s="123"/>
      <c r="AF112" s="443">
        <v>1</v>
      </c>
      <c r="AG112" s="478">
        <v>43661</v>
      </c>
      <c r="AH112" s="445">
        <f t="shared" si="5"/>
        <v>1</v>
      </c>
      <c r="AI112" s="429"/>
      <c r="AJ112" s="443" t="s">
        <v>2094</v>
      </c>
      <c r="AK112" s="443"/>
      <c r="AL112" s="443"/>
      <c r="AM112" s="443"/>
      <c r="AN112" s="443"/>
      <c r="AO112" s="443"/>
      <c r="AP112" s="443"/>
      <c r="AQ112" s="443"/>
      <c r="AR112" s="443"/>
      <c r="AS112" s="430"/>
      <c r="AT112" s="453"/>
    </row>
    <row r="113" spans="1:46" s="454" customFormat="1" ht="15">
      <c r="A113" s="474"/>
      <c r="B113" s="423" t="s">
        <v>2231</v>
      </c>
      <c r="C113" s="443" t="s">
        <v>2243</v>
      </c>
      <c r="D113" s="443"/>
      <c r="E113" s="471" t="s">
        <v>2256</v>
      </c>
      <c r="F113" s="443" t="s">
        <v>2093</v>
      </c>
      <c r="G113" s="443" t="s">
        <v>2036</v>
      </c>
      <c r="H113" s="123"/>
      <c r="I113" s="123"/>
      <c r="J113" s="123"/>
      <c r="K113" s="123"/>
      <c r="L113" s="123"/>
      <c r="M113" s="123"/>
      <c r="N113" s="123"/>
      <c r="O113" s="443"/>
      <c r="P113" s="444">
        <f t="shared" si="6"/>
        <v>0</v>
      </c>
      <c r="Q113" s="123"/>
      <c r="R113" s="123"/>
      <c r="S113" s="123"/>
      <c r="T113" s="123"/>
      <c r="U113" s="123"/>
      <c r="V113" s="123"/>
      <c r="W113" s="123"/>
      <c r="X113" s="485"/>
      <c r="Y113" s="445">
        <f t="shared" si="7"/>
        <v>0</v>
      </c>
      <c r="Z113" s="443"/>
      <c r="AA113" s="443"/>
      <c r="AB113" s="443"/>
      <c r="AC113" s="443"/>
      <c r="AD113" s="443"/>
      <c r="AE113" s="123"/>
      <c r="AF113" s="443">
        <v>1</v>
      </c>
      <c r="AG113" s="478">
        <v>43661</v>
      </c>
      <c r="AH113" s="445">
        <f t="shared" si="5"/>
        <v>1</v>
      </c>
      <c r="AI113" s="429"/>
      <c r="AJ113" s="443" t="s">
        <v>2094</v>
      </c>
      <c r="AK113" s="443"/>
      <c r="AL113" s="443"/>
      <c r="AM113" s="443"/>
      <c r="AN113" s="443"/>
      <c r="AO113" s="443"/>
      <c r="AP113" s="443"/>
      <c r="AQ113" s="443"/>
      <c r="AR113" s="443"/>
      <c r="AS113" s="430"/>
      <c r="AT113" s="453"/>
    </row>
    <row r="114" spans="1:46" s="454" customFormat="1" ht="15">
      <c r="A114" s="474"/>
      <c r="B114" s="423" t="s">
        <v>2232</v>
      </c>
      <c r="C114" s="443" t="s">
        <v>2244</v>
      </c>
      <c r="D114" s="443"/>
      <c r="E114" s="471" t="s">
        <v>2257</v>
      </c>
      <c r="F114" s="443" t="s">
        <v>2033</v>
      </c>
      <c r="G114" s="443" t="s">
        <v>2036</v>
      </c>
      <c r="H114" s="123"/>
      <c r="I114" s="123"/>
      <c r="J114" s="123"/>
      <c r="K114" s="123"/>
      <c r="L114" s="123"/>
      <c r="M114" s="123"/>
      <c r="N114" s="123"/>
      <c r="O114" s="443"/>
      <c r="P114" s="444">
        <f t="shared" si="6"/>
        <v>0</v>
      </c>
      <c r="Q114" s="123"/>
      <c r="R114" s="123"/>
      <c r="S114" s="123"/>
      <c r="T114" s="123"/>
      <c r="U114" s="123"/>
      <c r="V114" s="123"/>
      <c r="W114" s="123"/>
      <c r="X114" s="485"/>
      <c r="Y114" s="445">
        <f t="shared" si="7"/>
        <v>0</v>
      </c>
      <c r="Z114" s="443"/>
      <c r="AA114" s="443"/>
      <c r="AB114" s="443"/>
      <c r="AC114" s="443"/>
      <c r="AD114" s="443">
        <v>1</v>
      </c>
      <c r="AE114" s="123"/>
      <c r="AF114" s="123"/>
      <c r="AG114" s="478">
        <v>43509</v>
      </c>
      <c r="AH114" s="445">
        <f t="shared" si="5"/>
        <v>1</v>
      </c>
      <c r="AI114" s="429"/>
      <c r="AJ114" s="443" t="s">
        <v>2094</v>
      </c>
      <c r="AK114" s="443"/>
      <c r="AL114" s="443"/>
      <c r="AM114" s="481" t="s">
        <v>1256</v>
      </c>
      <c r="AN114" s="443"/>
      <c r="AO114" s="443">
        <v>55</v>
      </c>
      <c r="AP114" s="443"/>
      <c r="AQ114" s="443"/>
      <c r="AR114" s="443"/>
      <c r="AS114" s="430"/>
      <c r="AT114" s="453"/>
    </row>
    <row r="115" spans="1:46" s="456" customFormat="1" ht="15">
      <c r="A115" s="474"/>
      <c r="B115" s="423" t="s">
        <v>2232</v>
      </c>
      <c r="C115" s="443" t="s">
        <v>2245</v>
      </c>
      <c r="D115" s="443"/>
      <c r="E115" s="471" t="s">
        <v>2258</v>
      </c>
      <c r="F115" s="443" t="s">
        <v>2033</v>
      </c>
      <c r="G115" s="443" t="s">
        <v>2036</v>
      </c>
      <c r="H115" s="123"/>
      <c r="I115" s="123"/>
      <c r="J115" s="123"/>
      <c r="K115" s="123"/>
      <c r="L115" s="123"/>
      <c r="M115" s="123"/>
      <c r="N115" s="123"/>
      <c r="O115" s="443"/>
      <c r="P115" s="444">
        <f t="shared" si="6"/>
        <v>0</v>
      </c>
      <c r="Q115" s="123"/>
      <c r="R115" s="123"/>
      <c r="S115" s="123"/>
      <c r="T115" s="123"/>
      <c r="U115" s="123"/>
      <c r="V115" s="123"/>
      <c r="W115" s="123"/>
      <c r="X115" s="485"/>
      <c r="Y115" s="445">
        <f t="shared" si="7"/>
        <v>0</v>
      </c>
      <c r="Z115" s="443"/>
      <c r="AA115" s="443"/>
      <c r="AB115" s="443">
        <v>1</v>
      </c>
      <c r="AC115" s="443"/>
      <c r="AD115" s="443"/>
      <c r="AE115" s="123"/>
      <c r="AF115"/>
      <c r="AG115" s="478">
        <v>43509</v>
      </c>
      <c r="AH115" s="445">
        <f t="shared" si="5"/>
        <v>1</v>
      </c>
      <c r="AI115" s="429"/>
      <c r="AJ115" s="443" t="s">
        <v>2094</v>
      </c>
      <c r="AK115" s="443"/>
      <c r="AL115" s="443"/>
      <c r="AM115" s="480" t="s">
        <v>1256</v>
      </c>
      <c r="AN115" s="443"/>
      <c r="AO115" s="443">
        <v>55</v>
      </c>
      <c r="AP115" s="443"/>
      <c r="AQ115" s="443"/>
      <c r="AR115" s="443"/>
      <c r="AS115" s="430"/>
      <c r="AT115" s="455"/>
    </row>
    <row r="116" spans="1:46" s="456" customFormat="1" ht="15">
      <c r="A116" s="474"/>
      <c r="B116" s="423" t="s">
        <v>2232</v>
      </c>
      <c r="C116" s="443" t="s">
        <v>2246</v>
      </c>
      <c r="D116" s="443"/>
      <c r="E116" s="471" t="s">
        <v>2259</v>
      </c>
      <c r="F116" s="443" t="s">
        <v>2033</v>
      </c>
      <c r="G116" s="443" t="s">
        <v>2036</v>
      </c>
      <c r="H116" s="123"/>
      <c r="I116" s="123"/>
      <c r="J116" s="123"/>
      <c r="K116" s="123"/>
      <c r="L116" s="123"/>
      <c r="M116" s="123"/>
      <c r="N116" s="123"/>
      <c r="O116" s="443"/>
      <c r="P116" s="444">
        <f t="shared" si="6"/>
        <v>0</v>
      </c>
      <c r="Q116" s="123"/>
      <c r="R116" s="123"/>
      <c r="S116" s="123"/>
      <c r="T116" s="123"/>
      <c r="U116" s="123"/>
      <c r="V116" s="123"/>
      <c r="W116" s="123"/>
      <c r="X116" s="485"/>
      <c r="Y116" s="445">
        <f t="shared" si="7"/>
        <v>0</v>
      </c>
      <c r="Z116" s="443"/>
      <c r="AA116" s="443"/>
      <c r="AB116" s="443"/>
      <c r="AC116" s="443"/>
      <c r="AD116" s="443"/>
      <c r="AE116" s="123"/>
      <c r="AF116" s="443">
        <v>1</v>
      </c>
      <c r="AG116" s="478">
        <v>43509</v>
      </c>
      <c r="AH116" s="445">
        <f t="shared" si="5"/>
        <v>1</v>
      </c>
      <c r="AI116" s="429"/>
      <c r="AJ116" s="443" t="s">
        <v>2094</v>
      </c>
      <c r="AK116" s="443"/>
      <c r="AL116" s="443"/>
      <c r="AM116" s="443"/>
      <c r="AN116" s="443"/>
      <c r="AO116" s="443"/>
      <c r="AP116" s="443"/>
      <c r="AQ116" s="443"/>
      <c r="AR116" s="443"/>
      <c r="AS116" s="430"/>
      <c r="AT116" s="455"/>
    </row>
    <row r="117" spans="1:46" s="456" customFormat="1" ht="15">
      <c r="A117" s="474"/>
      <c r="B117" s="423" t="s">
        <v>2233</v>
      </c>
      <c r="C117" s="443" t="s">
        <v>2247</v>
      </c>
      <c r="D117" s="443"/>
      <c r="E117" s="471" t="s">
        <v>2260</v>
      </c>
      <c r="F117" s="443" t="s">
        <v>2033</v>
      </c>
      <c r="G117" s="443" t="s">
        <v>2036</v>
      </c>
      <c r="H117" s="123"/>
      <c r="I117" s="123"/>
      <c r="J117" s="123"/>
      <c r="K117" s="123"/>
      <c r="L117" s="123"/>
      <c r="M117" s="123"/>
      <c r="N117" s="123"/>
      <c r="O117" s="443"/>
      <c r="P117" s="444">
        <f t="shared" si="6"/>
        <v>0</v>
      </c>
      <c r="Q117" s="123"/>
      <c r="R117" s="123"/>
      <c r="S117" s="123"/>
      <c r="T117" s="123"/>
      <c r="U117" s="123"/>
      <c r="V117" s="123"/>
      <c r="W117" s="123"/>
      <c r="X117" s="485"/>
      <c r="Y117" s="445">
        <f t="shared" si="7"/>
        <v>0</v>
      </c>
      <c r="Z117" s="443"/>
      <c r="AA117" s="443"/>
      <c r="AB117" s="443"/>
      <c r="AC117" s="443"/>
      <c r="AD117" s="443">
        <v>1</v>
      </c>
      <c r="AE117" s="123"/>
      <c r="AF117"/>
      <c r="AG117" s="478">
        <v>43510</v>
      </c>
      <c r="AH117" s="445">
        <f t="shared" si="5"/>
        <v>1</v>
      </c>
      <c r="AI117" s="429"/>
      <c r="AJ117" s="443" t="s">
        <v>2094</v>
      </c>
      <c r="AK117" s="443"/>
      <c r="AL117" s="443"/>
      <c r="AM117" s="480" t="s">
        <v>1256</v>
      </c>
      <c r="AN117" s="443"/>
      <c r="AO117" s="443">
        <v>55</v>
      </c>
      <c r="AP117" s="443"/>
      <c r="AQ117" s="443"/>
      <c r="AR117" s="443"/>
      <c r="AS117" s="430"/>
      <c r="AT117" s="455"/>
    </row>
    <row r="118" spans="1:46" s="456" customFormat="1" ht="15">
      <c r="A118" s="474"/>
      <c r="B118" s="423" t="s">
        <v>2233</v>
      </c>
      <c r="C118" s="443" t="s">
        <v>2248</v>
      </c>
      <c r="D118" s="443"/>
      <c r="E118" s="471" t="s">
        <v>2261</v>
      </c>
      <c r="F118" s="443" t="s">
        <v>2033</v>
      </c>
      <c r="G118" s="443" t="s">
        <v>2036</v>
      </c>
      <c r="H118" s="123"/>
      <c r="I118" s="123"/>
      <c r="J118" s="123"/>
      <c r="K118" s="123"/>
      <c r="L118" s="123"/>
      <c r="M118" s="123"/>
      <c r="N118" s="123"/>
      <c r="O118" s="443"/>
      <c r="P118" s="444">
        <f t="shared" si="6"/>
        <v>0</v>
      </c>
      <c r="Q118" s="123"/>
      <c r="R118" s="123"/>
      <c r="S118" s="123"/>
      <c r="T118" s="123"/>
      <c r="U118" s="123"/>
      <c r="V118" s="123"/>
      <c r="W118" s="123"/>
      <c r="X118" s="485"/>
      <c r="Y118" s="445">
        <f t="shared" si="7"/>
        <v>0</v>
      </c>
      <c r="Z118" s="443"/>
      <c r="AA118" s="443"/>
      <c r="AB118" s="443"/>
      <c r="AC118" s="443"/>
      <c r="AD118" s="443"/>
      <c r="AE118" s="123"/>
      <c r="AF118" s="443">
        <v>1</v>
      </c>
      <c r="AG118" s="478">
        <v>43510</v>
      </c>
      <c r="AH118" s="445">
        <f t="shared" si="5"/>
        <v>1</v>
      </c>
      <c r="AI118" s="429"/>
      <c r="AJ118" s="443" t="s">
        <v>2094</v>
      </c>
      <c r="AK118" s="443"/>
      <c r="AL118" s="443"/>
      <c r="AM118" s="443"/>
      <c r="AN118" s="443"/>
      <c r="AO118" s="443"/>
      <c r="AP118" s="443"/>
      <c r="AQ118" s="443"/>
      <c r="AR118" s="443"/>
      <c r="AS118" s="430"/>
      <c r="AT118" s="455"/>
    </row>
    <row r="119" spans="1:46" s="456" customFormat="1" ht="15">
      <c r="A119" s="474"/>
      <c r="B119" s="423" t="s">
        <v>2233</v>
      </c>
      <c r="C119" s="443" t="s">
        <v>2249</v>
      </c>
      <c r="D119" s="443"/>
      <c r="E119" s="471" t="s">
        <v>2262</v>
      </c>
      <c r="F119" s="443" t="s">
        <v>2033</v>
      </c>
      <c r="G119" s="443" t="s">
        <v>2036</v>
      </c>
      <c r="H119" s="123"/>
      <c r="I119" s="123"/>
      <c r="J119" s="123"/>
      <c r="K119" s="123"/>
      <c r="L119" s="123"/>
      <c r="M119" s="123"/>
      <c r="N119" s="123"/>
      <c r="O119" s="443"/>
      <c r="P119" s="444">
        <f t="shared" si="6"/>
        <v>0</v>
      </c>
      <c r="Q119" s="123"/>
      <c r="R119" s="123"/>
      <c r="S119" s="123"/>
      <c r="T119" s="123"/>
      <c r="U119" s="123"/>
      <c r="V119" s="123"/>
      <c r="W119" s="123"/>
      <c r="X119" s="485"/>
      <c r="Y119" s="445">
        <f t="shared" si="7"/>
        <v>0</v>
      </c>
      <c r="Z119" s="443"/>
      <c r="AA119" s="443"/>
      <c r="AB119" s="443"/>
      <c r="AC119" s="443"/>
      <c r="AD119" s="443"/>
      <c r="AE119" s="123"/>
      <c r="AF119" s="443">
        <v>1</v>
      </c>
      <c r="AG119" s="478">
        <v>43510</v>
      </c>
      <c r="AH119" s="445">
        <f t="shared" si="5"/>
        <v>1</v>
      </c>
      <c r="AI119" s="429"/>
      <c r="AJ119" s="443" t="s">
        <v>2094</v>
      </c>
      <c r="AK119" s="443"/>
      <c r="AL119" s="443"/>
      <c r="AM119" s="443"/>
      <c r="AN119" s="443"/>
      <c r="AO119" s="443"/>
      <c r="AP119" s="443"/>
      <c r="AQ119" s="443"/>
      <c r="AR119" s="443"/>
      <c r="AS119" s="430"/>
      <c r="AT119" s="455"/>
    </row>
    <row r="120" spans="1:46" s="456" customFormat="1" ht="15">
      <c r="A120" s="474"/>
      <c r="B120" s="423" t="s">
        <v>2234</v>
      </c>
      <c r="C120" s="443" t="s">
        <v>2250</v>
      </c>
      <c r="D120" s="443"/>
      <c r="E120" s="471" t="s">
        <v>2263</v>
      </c>
      <c r="F120" s="443" t="s">
        <v>2033</v>
      </c>
      <c r="G120" s="443" t="s">
        <v>2036</v>
      </c>
      <c r="H120" s="123"/>
      <c r="I120" s="123"/>
      <c r="J120" s="123"/>
      <c r="K120" s="123"/>
      <c r="L120" s="123"/>
      <c r="M120" s="123"/>
      <c r="N120" s="123"/>
      <c r="O120" s="443"/>
      <c r="P120" s="444">
        <f t="shared" si="6"/>
        <v>0</v>
      </c>
      <c r="Q120" s="123"/>
      <c r="R120" s="123"/>
      <c r="S120" s="123"/>
      <c r="T120" s="123"/>
      <c r="U120" s="123"/>
      <c r="V120" s="123"/>
      <c r="W120" s="123"/>
      <c r="X120" s="485"/>
      <c r="Y120" s="445">
        <f t="shared" si="7"/>
        <v>0</v>
      </c>
      <c r="Z120" s="443"/>
      <c r="AA120" s="443"/>
      <c r="AB120" s="443"/>
      <c r="AC120" s="443"/>
      <c r="AD120" s="443"/>
      <c r="AE120" s="123"/>
      <c r="AF120" s="443">
        <v>1</v>
      </c>
      <c r="AG120" s="478">
        <v>43571</v>
      </c>
      <c r="AH120" s="445">
        <f t="shared" si="5"/>
        <v>1</v>
      </c>
      <c r="AI120" s="429"/>
      <c r="AJ120" s="443" t="s">
        <v>2094</v>
      </c>
      <c r="AK120" s="443"/>
      <c r="AL120" s="443"/>
      <c r="AM120" s="443"/>
      <c r="AN120" s="443"/>
      <c r="AO120" s="443"/>
      <c r="AP120" s="443"/>
      <c r="AQ120" s="443"/>
      <c r="AR120" s="443"/>
      <c r="AS120" s="430"/>
      <c r="AT120" s="455"/>
    </row>
    <row r="121" spans="1:46" s="456" customFormat="1" ht="15">
      <c r="A121" s="474"/>
      <c r="B121" s="423" t="s">
        <v>2235</v>
      </c>
      <c r="C121" s="443" t="s">
        <v>2251</v>
      </c>
      <c r="D121" s="443"/>
      <c r="E121" s="471" t="s">
        <v>2264</v>
      </c>
      <c r="F121" s="443" t="s">
        <v>2033</v>
      </c>
      <c r="G121" s="443" t="s">
        <v>2036</v>
      </c>
      <c r="H121" s="123"/>
      <c r="I121" s="123"/>
      <c r="J121" s="123"/>
      <c r="K121" s="123"/>
      <c r="L121" s="123"/>
      <c r="M121" s="123"/>
      <c r="N121" s="123"/>
      <c r="O121" s="443"/>
      <c r="P121" s="444">
        <f t="shared" si="6"/>
        <v>0</v>
      </c>
      <c r="Q121" s="123"/>
      <c r="R121" s="123"/>
      <c r="S121" s="123"/>
      <c r="T121" s="123"/>
      <c r="U121" s="123"/>
      <c r="V121" s="123"/>
      <c r="W121" s="123"/>
      <c r="X121" s="485"/>
      <c r="Y121" s="445">
        <f t="shared" si="7"/>
        <v>0</v>
      </c>
      <c r="Z121" s="443"/>
      <c r="AA121" s="443"/>
      <c r="AB121" s="443">
        <v>1</v>
      </c>
      <c r="AC121" s="443"/>
      <c r="AE121" s="123"/>
      <c r="AF121"/>
      <c r="AG121" s="478">
        <v>43571</v>
      </c>
      <c r="AH121" s="445">
        <f t="shared" si="5"/>
        <v>1</v>
      </c>
      <c r="AI121" s="429"/>
      <c r="AJ121" s="443" t="s">
        <v>2094</v>
      </c>
      <c r="AK121" s="443"/>
      <c r="AL121" s="443"/>
      <c r="AM121" s="443" t="s">
        <v>1256</v>
      </c>
      <c r="AN121" s="443"/>
      <c r="AO121" s="443">
        <v>55</v>
      </c>
      <c r="AP121" s="443"/>
      <c r="AQ121" s="443"/>
      <c r="AR121" s="443"/>
      <c r="AS121" s="430"/>
      <c r="AT121" s="455"/>
    </row>
    <row r="122" spans="1:46" s="456" customFormat="1" ht="15">
      <c r="A122" s="474"/>
      <c r="B122" s="423" t="s">
        <v>2236</v>
      </c>
      <c r="C122" s="443" t="s">
        <v>2252</v>
      </c>
      <c r="D122" s="443"/>
      <c r="E122" s="471" t="s">
        <v>2265</v>
      </c>
      <c r="F122" s="443" t="s">
        <v>2033</v>
      </c>
      <c r="G122" s="443" t="s">
        <v>2036</v>
      </c>
      <c r="H122" s="123"/>
      <c r="I122" s="123"/>
      <c r="J122" s="123"/>
      <c r="K122" s="123"/>
      <c r="L122" s="123"/>
      <c r="M122" s="123"/>
      <c r="N122" s="123"/>
      <c r="O122" s="443"/>
      <c r="P122" s="444">
        <f t="shared" si="6"/>
        <v>0</v>
      </c>
      <c r="Q122" s="123"/>
      <c r="R122" s="123"/>
      <c r="S122" s="123"/>
      <c r="T122" s="123"/>
      <c r="U122" s="123"/>
      <c r="V122" s="123"/>
      <c r="W122" s="123"/>
      <c r="X122" s="485"/>
      <c r="Y122" s="445">
        <f t="shared" si="7"/>
        <v>0</v>
      </c>
      <c r="Z122" s="443"/>
      <c r="AA122" s="443"/>
      <c r="AB122" s="443"/>
      <c r="AC122" s="443"/>
      <c r="AD122" s="443"/>
      <c r="AE122" s="123"/>
      <c r="AF122" s="443">
        <v>1</v>
      </c>
      <c r="AG122" s="478">
        <v>43571</v>
      </c>
      <c r="AH122" s="445">
        <f t="shared" si="5"/>
        <v>1</v>
      </c>
      <c r="AI122" s="429"/>
      <c r="AJ122" s="443" t="s">
        <v>2094</v>
      </c>
      <c r="AK122" s="443"/>
      <c r="AL122" s="443"/>
      <c r="AM122" s="443"/>
      <c r="AN122" s="443"/>
      <c r="AO122" s="443"/>
      <c r="AP122" s="443"/>
      <c r="AQ122" s="443"/>
      <c r="AR122" s="443"/>
      <c r="AS122" s="430"/>
      <c r="AT122" s="455"/>
    </row>
    <row r="123" spans="1:46" s="456" customFormat="1" ht="15">
      <c r="A123" s="474"/>
      <c r="B123" s="423" t="s">
        <v>2237</v>
      </c>
      <c r="C123" s="443" t="s">
        <v>2253</v>
      </c>
      <c r="D123" s="443"/>
      <c r="E123" s="471" t="s">
        <v>2266</v>
      </c>
      <c r="F123" s="443" t="s">
        <v>2033</v>
      </c>
      <c r="G123" s="443" t="s">
        <v>2036</v>
      </c>
      <c r="H123" s="123"/>
      <c r="I123" s="123"/>
      <c r="J123" s="123"/>
      <c r="K123" s="123"/>
      <c r="L123" s="123"/>
      <c r="M123" s="123"/>
      <c r="N123" s="123"/>
      <c r="O123" s="443"/>
      <c r="P123" s="444">
        <f t="shared" si="6"/>
        <v>0</v>
      </c>
      <c r="Q123" s="123"/>
      <c r="R123" s="123"/>
      <c r="S123" s="123"/>
      <c r="T123" s="123"/>
      <c r="U123" s="123"/>
      <c r="V123" s="123"/>
      <c r="W123" s="123"/>
      <c r="X123" s="485"/>
      <c r="Y123" s="445">
        <f t="shared" si="7"/>
        <v>0</v>
      </c>
      <c r="Z123" s="443"/>
      <c r="AA123" s="443"/>
      <c r="AB123" s="443"/>
      <c r="AC123" s="443"/>
      <c r="AD123" s="443"/>
      <c r="AE123" s="123"/>
      <c r="AF123" s="443">
        <v>1</v>
      </c>
      <c r="AG123" s="478">
        <v>43586</v>
      </c>
      <c r="AH123" s="445">
        <f t="shared" si="5"/>
        <v>1</v>
      </c>
      <c r="AI123" s="429"/>
      <c r="AJ123" s="443" t="s">
        <v>2094</v>
      </c>
      <c r="AK123" s="443"/>
      <c r="AL123" s="443"/>
      <c r="AM123" s="443"/>
      <c r="AN123" s="443"/>
      <c r="AO123" s="443"/>
      <c r="AP123" s="443"/>
      <c r="AQ123" s="443"/>
      <c r="AR123" s="443"/>
      <c r="AS123" s="430"/>
      <c r="AT123" s="455"/>
    </row>
    <row r="124" spans="1:46" s="456" customFormat="1" ht="15">
      <c r="A124" s="474"/>
      <c r="B124" s="423" t="s">
        <v>2238</v>
      </c>
      <c r="C124" s="443" t="s">
        <v>2254</v>
      </c>
      <c r="D124" s="443"/>
      <c r="E124" s="471" t="s">
        <v>2267</v>
      </c>
      <c r="F124" s="443" t="s">
        <v>2033</v>
      </c>
      <c r="G124" s="443" t="s">
        <v>2036</v>
      </c>
      <c r="H124" s="123"/>
      <c r="I124" s="123"/>
      <c r="J124" s="123"/>
      <c r="K124" s="123"/>
      <c r="L124" s="123"/>
      <c r="M124" s="123"/>
      <c r="N124" s="123"/>
      <c r="O124" s="443"/>
      <c r="P124" s="444">
        <f t="shared" si="6"/>
        <v>0</v>
      </c>
      <c r="Q124" s="123"/>
      <c r="R124" s="123"/>
      <c r="S124" s="123"/>
      <c r="T124" s="123"/>
      <c r="U124" s="123"/>
      <c r="V124" s="123"/>
      <c r="W124" s="123"/>
      <c r="X124" s="485"/>
      <c r="Y124" s="445">
        <f t="shared" si="7"/>
        <v>0</v>
      </c>
      <c r="Z124" s="443"/>
      <c r="AA124" s="443"/>
      <c r="AB124" s="443"/>
      <c r="AC124" s="443"/>
      <c r="AD124" s="443"/>
      <c r="AE124" s="123"/>
      <c r="AF124" s="443">
        <v>1</v>
      </c>
      <c r="AG124" s="478">
        <v>43587</v>
      </c>
      <c r="AH124" s="445">
        <f t="shared" si="5"/>
        <v>1</v>
      </c>
      <c r="AI124" s="429"/>
      <c r="AJ124" s="443" t="s">
        <v>2094</v>
      </c>
      <c r="AK124" s="443"/>
      <c r="AL124" s="443"/>
      <c r="AM124" s="443"/>
      <c r="AN124" s="443"/>
      <c r="AO124" s="443"/>
      <c r="AP124" s="443"/>
      <c r="AQ124" s="443"/>
      <c r="AR124" s="443"/>
      <c r="AS124" s="430"/>
      <c r="AT124" s="455"/>
    </row>
    <row r="125" spans="1:46" s="456" customFormat="1" ht="15">
      <c r="A125" s="474"/>
      <c r="B125" s="423" t="s">
        <v>2121</v>
      </c>
      <c r="C125" s="443" t="s">
        <v>2268</v>
      </c>
      <c r="D125" s="443"/>
      <c r="E125" s="443" t="s">
        <v>2269</v>
      </c>
      <c r="F125" s="443" t="s">
        <v>2034</v>
      </c>
      <c r="G125" s="443" t="s">
        <v>2036</v>
      </c>
      <c r="H125" s="123"/>
      <c r="I125" s="123"/>
      <c r="J125" s="123"/>
      <c r="K125" s="123"/>
      <c r="L125" s="123"/>
      <c r="M125" s="123"/>
      <c r="N125" s="123"/>
      <c r="O125" s="443"/>
      <c r="P125" s="444">
        <f t="shared" si="6"/>
        <v>0</v>
      </c>
      <c r="Q125" s="123"/>
      <c r="R125" s="123"/>
      <c r="S125" s="123"/>
      <c r="T125" s="123"/>
      <c r="U125" s="123"/>
      <c r="V125" s="123"/>
      <c r="W125" s="123"/>
      <c r="X125" s="485"/>
      <c r="Y125" s="445">
        <f t="shared" si="7"/>
        <v>0</v>
      </c>
      <c r="Z125" s="443"/>
      <c r="AA125" s="443"/>
      <c r="AB125" s="443"/>
      <c r="AC125" s="443"/>
      <c r="AD125" s="443"/>
      <c r="AE125" s="123"/>
      <c r="AF125" s="443">
        <v>15</v>
      </c>
      <c r="AG125" s="478">
        <v>43606</v>
      </c>
      <c r="AH125" s="445">
        <f>SUM($Z125:$AF125)</f>
        <v>15</v>
      </c>
      <c r="AI125" s="429"/>
      <c r="AJ125" s="443" t="s">
        <v>2094</v>
      </c>
      <c r="AK125" s="443"/>
      <c r="AL125" s="443"/>
      <c r="AM125" s="443"/>
      <c r="AN125" s="443"/>
      <c r="AO125" s="443"/>
      <c r="AP125" s="443"/>
      <c r="AQ125" s="443"/>
      <c r="AR125" s="443"/>
      <c r="AS125" s="430"/>
      <c r="AT125" s="455"/>
    </row>
    <row r="126" spans="1:46" s="456" customFormat="1" ht="15">
      <c r="A126" s="474"/>
      <c r="B126" s="423" t="s">
        <v>2270</v>
      </c>
      <c r="C126" s="443" t="s">
        <v>2274</v>
      </c>
      <c r="D126" s="443"/>
      <c r="E126" s="443" t="s">
        <v>2282</v>
      </c>
      <c r="F126" s="443" t="s">
        <v>2034</v>
      </c>
      <c r="G126" s="443" t="s">
        <v>2035</v>
      </c>
      <c r="H126" s="123"/>
      <c r="I126" s="123"/>
      <c r="J126" s="123"/>
      <c r="K126" s="123"/>
      <c r="L126" s="123"/>
      <c r="M126" s="123"/>
      <c r="N126" s="123"/>
      <c r="O126" s="443"/>
      <c r="P126" s="444">
        <f t="shared" si="6"/>
        <v>0</v>
      </c>
      <c r="Q126" s="123"/>
      <c r="R126" s="123"/>
      <c r="S126" s="123"/>
      <c r="T126" s="123"/>
      <c r="U126" s="123"/>
      <c r="V126" s="123"/>
      <c r="W126" s="123"/>
      <c r="X126" s="485"/>
      <c r="Y126" s="445">
        <f t="shared" si="7"/>
        <v>0</v>
      </c>
      <c r="Z126" s="443">
        <v>72</v>
      </c>
      <c r="AA126" s="443"/>
      <c r="AB126" s="443"/>
      <c r="AC126" s="443"/>
      <c r="AD126" s="443"/>
      <c r="AE126" s="123"/>
      <c r="AF126" s="123"/>
      <c r="AG126" s="478">
        <v>43818</v>
      </c>
      <c r="AH126" s="445">
        <f>SUM($Z126:$AF126)</f>
        <v>72</v>
      </c>
      <c r="AI126" s="429"/>
      <c r="AJ126" s="443" t="s">
        <v>2094</v>
      </c>
      <c r="AK126" s="443"/>
      <c r="AL126" s="443"/>
      <c r="AM126" s="443" t="s">
        <v>1258</v>
      </c>
      <c r="AN126" s="443"/>
      <c r="AO126" s="443"/>
      <c r="AP126" s="443"/>
      <c r="AQ126" s="443"/>
      <c r="AR126" s="443"/>
      <c r="AS126" s="430"/>
      <c r="AT126" s="455"/>
    </row>
    <row r="127" spans="1:46" s="456" customFormat="1" ht="30">
      <c r="A127" s="474"/>
      <c r="B127" s="423" t="s">
        <v>2271</v>
      </c>
      <c r="C127" s="443" t="s">
        <v>2275</v>
      </c>
      <c r="D127" s="443"/>
      <c r="E127" s="443" t="s">
        <v>2283</v>
      </c>
      <c r="F127" s="443" t="s">
        <v>1991</v>
      </c>
      <c r="G127" s="443" t="s">
        <v>2035</v>
      </c>
      <c r="H127" s="123"/>
      <c r="I127" s="123"/>
      <c r="J127" s="123"/>
      <c r="K127" s="123"/>
      <c r="L127" s="123"/>
      <c r="M127" s="123"/>
      <c r="N127" s="123"/>
      <c r="O127" s="443"/>
      <c r="P127" s="444">
        <f t="shared" si="6"/>
        <v>0</v>
      </c>
      <c r="Q127" s="123"/>
      <c r="R127" s="123"/>
      <c r="S127" s="123"/>
      <c r="T127" s="123"/>
      <c r="U127" s="123"/>
      <c r="V127" s="123"/>
      <c r="W127" s="123"/>
      <c r="X127" s="485"/>
      <c r="Y127" s="445">
        <f t="shared" si="7"/>
        <v>0</v>
      </c>
      <c r="Z127" s="443"/>
      <c r="AA127" s="443"/>
      <c r="AB127" s="443"/>
      <c r="AC127" s="443"/>
      <c r="AD127" s="443"/>
      <c r="AE127" s="443">
        <v>1</v>
      </c>
      <c r="AF127" s="123"/>
      <c r="AG127" s="478">
        <v>43507</v>
      </c>
      <c r="AH127" s="445">
        <f t="shared" si="5"/>
        <v>1</v>
      </c>
      <c r="AI127" s="429"/>
      <c r="AJ127" s="443" t="s">
        <v>2094</v>
      </c>
      <c r="AK127" s="443"/>
      <c r="AL127" s="443"/>
      <c r="AM127" s="443"/>
      <c r="AN127" s="443" t="s">
        <v>2708</v>
      </c>
      <c r="AO127" s="443"/>
      <c r="AP127" s="443"/>
      <c r="AQ127" s="443"/>
      <c r="AR127" s="443"/>
      <c r="AS127" s="430"/>
      <c r="AT127" s="455"/>
    </row>
    <row r="128" spans="1:46" s="456" customFormat="1" ht="30">
      <c r="A128" s="474"/>
      <c r="B128" s="423" t="s">
        <v>2272</v>
      </c>
      <c r="C128" s="443" t="s">
        <v>2276</v>
      </c>
      <c r="D128" s="443"/>
      <c r="E128" s="443" t="s">
        <v>2284</v>
      </c>
      <c r="F128" s="443" t="s">
        <v>1991</v>
      </c>
      <c r="G128" s="443" t="s">
        <v>2035</v>
      </c>
      <c r="H128" s="123"/>
      <c r="I128" s="123"/>
      <c r="J128" s="123"/>
      <c r="K128" s="123"/>
      <c r="L128" s="123"/>
      <c r="M128" s="123"/>
      <c r="N128" s="123"/>
      <c r="O128" s="443"/>
      <c r="P128" s="444">
        <f t="shared" si="6"/>
        <v>0</v>
      </c>
      <c r="Q128" s="123"/>
      <c r="R128" s="123"/>
      <c r="S128" s="123"/>
      <c r="T128" s="123"/>
      <c r="U128" s="123"/>
      <c r="V128" s="123"/>
      <c r="W128" s="123"/>
      <c r="X128" s="485"/>
      <c r="Y128" s="445">
        <f t="shared" si="7"/>
        <v>0</v>
      </c>
      <c r="AA128" s="443"/>
      <c r="AB128" s="443"/>
      <c r="AC128" s="443"/>
      <c r="AD128" s="443"/>
      <c r="AE128" s="443">
        <v>1</v>
      </c>
      <c r="AF128"/>
      <c r="AG128" s="478">
        <v>43573</v>
      </c>
      <c r="AH128" s="445">
        <f t="shared" si="5"/>
        <v>1</v>
      </c>
      <c r="AI128" s="429"/>
      <c r="AJ128" s="443" t="s">
        <v>2094</v>
      </c>
      <c r="AK128" s="443"/>
      <c r="AL128" s="443"/>
      <c r="AM128"/>
      <c r="AN128" s="443" t="s">
        <v>2708</v>
      </c>
      <c r="AO128"/>
      <c r="AP128" s="443"/>
      <c r="AQ128" s="443"/>
      <c r="AR128" s="443"/>
      <c r="AS128" s="430"/>
      <c r="AT128" s="455"/>
    </row>
    <row r="129" spans="1:46" s="456" customFormat="1" ht="15">
      <c r="A129" s="474"/>
      <c r="B129" s="423" t="s">
        <v>2273</v>
      </c>
      <c r="C129" s="443" t="s">
        <v>2277</v>
      </c>
      <c r="D129" s="443"/>
      <c r="E129" s="443" t="s">
        <v>2285</v>
      </c>
      <c r="F129" s="443" t="s">
        <v>2093</v>
      </c>
      <c r="G129" s="443" t="s">
        <v>2036</v>
      </c>
      <c r="H129" s="123"/>
      <c r="I129" s="123"/>
      <c r="J129" s="123"/>
      <c r="K129" s="123"/>
      <c r="L129" s="123"/>
      <c r="M129" s="123"/>
      <c r="N129" s="123"/>
      <c r="O129" s="443"/>
      <c r="P129" s="444">
        <f t="shared" si="6"/>
        <v>0</v>
      </c>
      <c r="Q129" s="123"/>
      <c r="R129" s="123"/>
      <c r="S129" s="123"/>
      <c r="T129" s="123"/>
      <c r="U129" s="123"/>
      <c r="V129" s="123"/>
      <c r="W129" s="123"/>
      <c r="X129" s="485"/>
      <c r="Y129" s="445">
        <f t="shared" si="7"/>
        <v>0</v>
      </c>
      <c r="Z129" s="443"/>
      <c r="AA129" s="443"/>
      <c r="AB129" s="443"/>
      <c r="AC129" s="443"/>
      <c r="AD129" s="443"/>
      <c r="AE129" s="123"/>
      <c r="AF129" s="443">
        <v>7</v>
      </c>
      <c r="AG129" s="478">
        <v>43602</v>
      </c>
      <c r="AH129" s="445">
        <f t="shared" si="5"/>
        <v>7</v>
      </c>
      <c r="AI129" s="429"/>
      <c r="AJ129" s="443" t="s">
        <v>2094</v>
      </c>
      <c r="AK129" s="443"/>
      <c r="AL129" s="443"/>
      <c r="AM129" s="443"/>
      <c r="AN129" s="123"/>
      <c r="AO129" s="443"/>
      <c r="AP129" s="443"/>
      <c r="AQ129" s="443"/>
      <c r="AR129" s="443"/>
      <c r="AS129" s="430"/>
      <c r="AT129" s="455"/>
    </row>
    <row r="130" spans="1:46" s="456" customFormat="1" ht="15">
      <c r="A130" s="474"/>
      <c r="B130" s="423" t="s">
        <v>2095</v>
      </c>
      <c r="C130" s="443" t="s">
        <v>2278</v>
      </c>
      <c r="D130" s="443"/>
      <c r="E130" s="443" t="s">
        <v>2286</v>
      </c>
      <c r="F130" s="443" t="s">
        <v>2092</v>
      </c>
      <c r="G130" s="443" t="s">
        <v>2036</v>
      </c>
      <c r="H130" s="123"/>
      <c r="I130" s="123"/>
      <c r="J130" s="123"/>
      <c r="K130" s="123"/>
      <c r="L130" s="123"/>
      <c r="M130" s="123"/>
      <c r="N130" s="123"/>
      <c r="O130" s="443"/>
      <c r="P130" s="444">
        <f t="shared" si="6"/>
        <v>0</v>
      </c>
      <c r="Q130" s="123"/>
      <c r="R130" s="123"/>
      <c r="S130" s="123"/>
      <c r="T130" s="123"/>
      <c r="U130" s="123"/>
      <c r="V130" s="123"/>
      <c r="W130" s="123"/>
      <c r="X130" s="485"/>
      <c r="Y130" s="445">
        <f t="shared" si="7"/>
        <v>0</v>
      </c>
      <c r="Z130" s="443"/>
      <c r="AA130" s="443"/>
      <c r="AB130" s="443"/>
      <c r="AC130" s="443"/>
      <c r="AD130" s="443"/>
      <c r="AE130" s="123"/>
      <c r="AF130" s="443">
        <v>4</v>
      </c>
      <c r="AG130" s="478">
        <v>43787</v>
      </c>
      <c r="AH130" s="445">
        <f t="shared" si="5"/>
        <v>4</v>
      </c>
      <c r="AI130" s="429"/>
      <c r="AJ130" s="443" t="s">
        <v>2094</v>
      </c>
      <c r="AK130" s="443"/>
      <c r="AL130" s="443"/>
      <c r="AM130" s="443"/>
      <c r="AN130"/>
      <c r="AO130" s="443"/>
      <c r="AP130" s="443"/>
      <c r="AQ130" s="443"/>
      <c r="AR130" s="443"/>
      <c r="AS130" s="430"/>
      <c r="AT130" s="455"/>
    </row>
    <row r="131" spans="1:46" s="456" customFormat="1" ht="15">
      <c r="A131" s="474"/>
      <c r="B131" s="423" t="s">
        <v>2095</v>
      </c>
      <c r="C131" s="443" t="s">
        <v>2279</v>
      </c>
      <c r="D131" s="443"/>
      <c r="E131" s="443" t="s">
        <v>2287</v>
      </c>
      <c r="F131" s="443" t="s">
        <v>2092</v>
      </c>
      <c r="G131" s="443" t="s">
        <v>2036</v>
      </c>
      <c r="H131" s="123"/>
      <c r="I131" s="123"/>
      <c r="J131" s="123"/>
      <c r="K131" s="123"/>
      <c r="L131" s="123"/>
      <c r="M131" s="123"/>
      <c r="N131" s="123"/>
      <c r="O131" s="443"/>
      <c r="P131" s="444">
        <f t="shared" si="6"/>
        <v>0</v>
      </c>
      <c r="Q131" s="123"/>
      <c r="R131" s="123"/>
      <c r="S131" s="123"/>
      <c r="T131" s="123"/>
      <c r="U131" s="123"/>
      <c r="V131" s="123"/>
      <c r="W131" s="123"/>
      <c r="X131" s="485"/>
      <c r="Y131" s="445">
        <f t="shared" si="7"/>
        <v>0</v>
      </c>
      <c r="Z131" s="443"/>
      <c r="AA131" s="443"/>
      <c r="AB131" s="443"/>
      <c r="AC131" s="443"/>
      <c r="AD131" s="443"/>
      <c r="AE131" s="123"/>
      <c r="AF131" s="443">
        <v>4</v>
      </c>
      <c r="AG131" s="478">
        <v>43787</v>
      </c>
      <c r="AH131" s="445">
        <f t="shared" si="5"/>
        <v>4</v>
      </c>
      <c r="AI131" s="429"/>
      <c r="AJ131" s="443" t="s">
        <v>2094</v>
      </c>
      <c r="AK131" s="443"/>
      <c r="AL131" s="443"/>
      <c r="AM131" s="443"/>
      <c r="AN131" s="443"/>
      <c r="AO131" s="443"/>
      <c r="AP131" s="443"/>
      <c r="AQ131" s="443"/>
      <c r="AR131" s="443"/>
      <c r="AS131" s="430"/>
      <c r="AT131" s="455"/>
    </row>
    <row r="132" spans="1:46" s="456" customFormat="1" ht="15">
      <c r="A132" s="474"/>
      <c r="B132" s="423" t="s">
        <v>2095</v>
      </c>
      <c r="C132" s="443" t="s">
        <v>2280</v>
      </c>
      <c r="D132" s="443"/>
      <c r="E132" s="443" t="s">
        <v>2288</v>
      </c>
      <c r="F132" s="443" t="s">
        <v>2092</v>
      </c>
      <c r="G132" s="443" t="s">
        <v>2036</v>
      </c>
      <c r="H132" s="123"/>
      <c r="I132" s="123"/>
      <c r="J132" s="123"/>
      <c r="K132" s="123"/>
      <c r="L132" s="123"/>
      <c r="M132" s="123"/>
      <c r="N132" s="123"/>
      <c r="O132" s="443"/>
      <c r="P132" s="444">
        <f t="shared" si="6"/>
        <v>0</v>
      </c>
      <c r="Q132" s="123"/>
      <c r="R132" s="123"/>
      <c r="S132" s="123"/>
      <c r="T132" s="123"/>
      <c r="U132" s="123"/>
      <c r="V132" s="123"/>
      <c r="W132" s="123"/>
      <c r="X132" s="485"/>
      <c r="Y132" s="445">
        <f t="shared" si="7"/>
        <v>0</v>
      </c>
      <c r="Z132" s="443"/>
      <c r="AA132" s="443"/>
      <c r="AB132" s="443"/>
      <c r="AC132" s="443"/>
      <c r="AD132" s="443"/>
      <c r="AE132" s="123"/>
      <c r="AF132" s="443">
        <v>4</v>
      </c>
      <c r="AG132" s="478">
        <v>43787</v>
      </c>
      <c r="AH132" s="445">
        <f t="shared" si="5"/>
        <v>4</v>
      </c>
      <c r="AI132" s="429"/>
      <c r="AJ132" s="443" t="s">
        <v>2094</v>
      </c>
      <c r="AK132" s="443"/>
      <c r="AL132" s="443"/>
      <c r="AM132" s="443"/>
      <c r="AN132" s="443"/>
      <c r="AO132" s="443"/>
      <c r="AP132" s="443"/>
      <c r="AQ132" s="443"/>
      <c r="AR132" s="443"/>
      <c r="AS132" s="430"/>
      <c r="AT132" s="455"/>
    </row>
    <row r="133" spans="1:46" s="456" customFormat="1" ht="15">
      <c r="A133" s="474"/>
      <c r="B133" s="423" t="s">
        <v>2103</v>
      </c>
      <c r="C133" s="443" t="s">
        <v>2281</v>
      </c>
      <c r="D133" s="443"/>
      <c r="E133" s="443" t="s">
        <v>2289</v>
      </c>
      <c r="F133" s="443" t="s">
        <v>2092</v>
      </c>
      <c r="G133" s="443" t="s">
        <v>2036</v>
      </c>
      <c r="H133" s="123"/>
      <c r="I133" s="123"/>
      <c r="J133" s="123"/>
      <c r="K133" s="123"/>
      <c r="L133" s="123"/>
      <c r="M133" s="123"/>
      <c r="N133" s="123"/>
      <c r="O133" s="443"/>
      <c r="P133" s="444">
        <f t="shared" si="6"/>
        <v>0</v>
      </c>
      <c r="Q133" s="123"/>
      <c r="R133" s="123"/>
      <c r="S133" s="123"/>
      <c r="T133" s="123"/>
      <c r="U133" s="123"/>
      <c r="V133" s="123"/>
      <c r="W133" s="123"/>
      <c r="X133" s="485"/>
      <c r="Y133" s="445">
        <f t="shared" si="7"/>
        <v>0</v>
      </c>
      <c r="Z133" s="443"/>
      <c r="AA133" s="443"/>
      <c r="AB133" s="443"/>
      <c r="AC133" s="443"/>
      <c r="AD133" s="443">
        <v>1</v>
      </c>
      <c r="AE133"/>
      <c r="AF133" s="443">
        <v>3</v>
      </c>
      <c r="AG133" s="478">
        <v>43808</v>
      </c>
      <c r="AH133" s="445">
        <f t="shared" si="5"/>
        <v>4</v>
      </c>
      <c r="AI133" s="429"/>
      <c r="AJ133" s="443" t="s">
        <v>2094</v>
      </c>
      <c r="AK133" s="443"/>
      <c r="AL133" s="443"/>
      <c r="AM133" s="480" t="s">
        <v>1256</v>
      </c>
      <c r="AN133" s="443"/>
      <c r="AO133" s="443">
        <v>55</v>
      </c>
      <c r="AP133" s="443"/>
      <c r="AQ133" s="443"/>
      <c r="AR133" s="443"/>
      <c r="AS133" s="430"/>
      <c r="AT133" s="455"/>
    </row>
    <row r="134" spans="1:46" s="456" customFormat="1" ht="30">
      <c r="A134" s="474"/>
      <c r="B134" s="423" t="s">
        <v>2290</v>
      </c>
      <c r="C134" s="443" t="s">
        <v>2303</v>
      </c>
      <c r="D134" s="443"/>
      <c r="E134" s="443" t="s">
        <v>2323</v>
      </c>
      <c r="F134" s="443" t="s">
        <v>1991</v>
      </c>
      <c r="G134" s="443" t="s">
        <v>2035</v>
      </c>
      <c r="H134" s="123"/>
      <c r="I134" s="123"/>
      <c r="J134" s="123"/>
      <c r="K134" s="123"/>
      <c r="L134" s="123"/>
      <c r="M134" s="123"/>
      <c r="N134" s="123"/>
      <c r="O134" s="443"/>
      <c r="P134" s="444">
        <f t="shared" si="6"/>
        <v>0</v>
      </c>
      <c r="Q134" s="123"/>
      <c r="R134" s="123"/>
      <c r="S134" s="123"/>
      <c r="T134" s="123"/>
      <c r="U134" s="123"/>
      <c r="V134" s="123"/>
      <c r="W134" s="123"/>
      <c r="X134" s="485"/>
      <c r="Y134" s="445">
        <f t="shared" si="7"/>
        <v>0</v>
      </c>
      <c r="Z134" s="443"/>
      <c r="AA134" s="443"/>
      <c r="AB134" s="443"/>
      <c r="AC134" s="443"/>
      <c r="AD134" s="443"/>
      <c r="AE134" s="443">
        <v>1</v>
      </c>
      <c r="AF134"/>
      <c r="AG134" s="478">
        <v>43500</v>
      </c>
      <c r="AH134" s="445">
        <f t="shared" si="5"/>
        <v>1</v>
      </c>
      <c r="AI134" s="429"/>
      <c r="AJ134" s="443" t="s">
        <v>2094</v>
      </c>
      <c r="AK134" s="443"/>
      <c r="AL134" s="123"/>
      <c r="AM134" s="123"/>
      <c r="AN134" s="443" t="s">
        <v>2708</v>
      </c>
      <c r="AO134" s="443"/>
      <c r="AP134" s="443"/>
      <c r="AQ134" s="443"/>
      <c r="AR134" s="443"/>
      <c r="AS134" s="430"/>
      <c r="AT134" s="455"/>
    </row>
    <row r="135" spans="1:46" s="456" customFormat="1" ht="15">
      <c r="A135" s="474"/>
      <c r="B135" s="423" t="s">
        <v>2291</v>
      </c>
      <c r="C135" s="443" t="s">
        <v>2304</v>
      </c>
      <c r="D135" s="443"/>
      <c r="E135" s="443" t="s">
        <v>2324</v>
      </c>
      <c r="F135" s="443" t="s">
        <v>2092</v>
      </c>
      <c r="G135" s="443" t="s">
        <v>2036</v>
      </c>
      <c r="H135" s="123"/>
      <c r="I135" s="123"/>
      <c r="J135" s="123"/>
      <c r="K135" s="123"/>
      <c r="L135" s="123"/>
      <c r="M135" s="123"/>
      <c r="N135" s="123"/>
      <c r="O135" s="443"/>
      <c r="P135" s="444">
        <f t="shared" si="6"/>
        <v>0</v>
      </c>
      <c r="Q135" s="123"/>
      <c r="R135" s="123"/>
      <c r="S135" s="123"/>
      <c r="T135" s="123"/>
      <c r="U135" s="123"/>
      <c r="V135" s="123"/>
      <c r="W135" s="123"/>
      <c r="X135" s="485"/>
      <c r="Y135" s="445">
        <f t="shared" si="7"/>
        <v>0</v>
      </c>
      <c r="Z135" s="443"/>
      <c r="AA135" s="443"/>
      <c r="AB135" s="443"/>
      <c r="AC135" s="443"/>
      <c r="AD135" s="443"/>
      <c r="AE135" s="123"/>
      <c r="AF135" s="443">
        <v>3</v>
      </c>
      <c r="AG135" s="478">
        <v>43654</v>
      </c>
      <c r="AH135" s="445">
        <f t="shared" si="5"/>
        <v>3</v>
      </c>
      <c r="AI135" s="429"/>
      <c r="AJ135" s="443" t="s">
        <v>2094</v>
      </c>
      <c r="AK135" s="443"/>
      <c r="AL135" s="443"/>
      <c r="AM135" s="443"/>
      <c r="AN135" s="443"/>
      <c r="AO135" s="443"/>
      <c r="AP135" s="443"/>
      <c r="AQ135" s="443"/>
      <c r="AR135" s="443"/>
      <c r="AS135" s="430"/>
      <c r="AT135" s="455"/>
    </row>
    <row r="136" spans="1:46" s="456" customFormat="1" ht="15">
      <c r="A136" s="474"/>
      <c r="B136" s="423" t="s">
        <v>2292</v>
      </c>
      <c r="C136" s="443" t="s">
        <v>2305</v>
      </c>
      <c r="D136" s="443"/>
      <c r="E136" s="443" t="s">
        <v>2325</v>
      </c>
      <c r="F136" s="443" t="s">
        <v>2093</v>
      </c>
      <c r="G136" s="443" t="s">
        <v>2036</v>
      </c>
      <c r="H136" s="123"/>
      <c r="I136" s="123"/>
      <c r="J136" s="123"/>
      <c r="K136" s="123"/>
      <c r="L136" s="123"/>
      <c r="M136" s="123"/>
      <c r="N136" s="123"/>
      <c r="O136" s="443"/>
      <c r="P136" s="444">
        <f t="shared" si="6"/>
        <v>0</v>
      </c>
      <c r="Q136" s="123"/>
      <c r="R136" s="123"/>
      <c r="S136" s="123"/>
      <c r="T136" s="123"/>
      <c r="U136" s="123"/>
      <c r="V136" s="123"/>
      <c r="W136" s="123"/>
      <c r="X136" s="485"/>
      <c r="Y136" s="445">
        <f t="shared" si="7"/>
        <v>0</v>
      </c>
      <c r="Z136" s="443"/>
      <c r="AA136" s="443"/>
      <c r="AB136" s="443"/>
      <c r="AC136" s="443"/>
      <c r="AD136" s="443"/>
      <c r="AE136" s="123"/>
      <c r="AF136" s="443">
        <v>1</v>
      </c>
      <c r="AG136" s="478">
        <v>43549</v>
      </c>
      <c r="AH136" s="445">
        <f t="shared" si="5"/>
        <v>1</v>
      </c>
      <c r="AI136" s="429"/>
      <c r="AJ136" s="443" t="s">
        <v>2094</v>
      </c>
      <c r="AK136" s="443"/>
      <c r="AL136" s="443"/>
      <c r="AM136" s="443"/>
      <c r="AN136"/>
      <c r="AO136" s="443"/>
      <c r="AP136" s="443"/>
      <c r="AQ136" s="443"/>
      <c r="AR136" s="443"/>
      <c r="AS136" s="430"/>
      <c r="AT136" s="455"/>
    </row>
    <row r="137" spans="1:46" s="456" customFormat="1" ht="15">
      <c r="A137" s="474"/>
      <c r="B137" s="423" t="s">
        <v>2292</v>
      </c>
      <c r="C137" s="443" t="s">
        <v>2306</v>
      </c>
      <c r="D137" s="443"/>
      <c r="E137" s="443" t="s">
        <v>2325</v>
      </c>
      <c r="F137" s="443" t="s">
        <v>2093</v>
      </c>
      <c r="G137" s="443" t="s">
        <v>2036</v>
      </c>
      <c r="H137" s="123"/>
      <c r="I137" s="123"/>
      <c r="J137" s="123"/>
      <c r="K137" s="123"/>
      <c r="L137" s="123"/>
      <c r="M137" s="123"/>
      <c r="N137" s="123"/>
      <c r="O137" s="443"/>
      <c r="P137" s="444">
        <f t="shared" si="6"/>
        <v>0</v>
      </c>
      <c r="Q137" s="123"/>
      <c r="R137" s="123"/>
      <c r="S137" s="123"/>
      <c r="T137" s="123"/>
      <c r="U137" s="123"/>
      <c r="V137" s="123"/>
      <c r="W137" s="123"/>
      <c r="X137" s="485"/>
      <c r="Y137" s="445">
        <f t="shared" si="7"/>
        <v>0</v>
      </c>
      <c r="Z137" s="443"/>
      <c r="AA137" s="443"/>
      <c r="AB137" s="443"/>
      <c r="AC137" s="443"/>
      <c r="AD137" s="443"/>
      <c r="AE137" s="123"/>
      <c r="AF137" s="443">
        <v>1</v>
      </c>
      <c r="AG137" s="478">
        <v>43549</v>
      </c>
      <c r="AH137" s="445">
        <f t="shared" si="5"/>
        <v>1</v>
      </c>
      <c r="AI137" s="429"/>
      <c r="AJ137" s="443" t="s">
        <v>2094</v>
      </c>
      <c r="AK137" s="443"/>
      <c r="AL137" s="443"/>
      <c r="AM137" s="443"/>
      <c r="AN137" s="443"/>
      <c r="AO137" s="443"/>
      <c r="AP137" s="443"/>
      <c r="AQ137" s="443"/>
      <c r="AR137" s="443"/>
      <c r="AS137" s="430"/>
      <c r="AT137" s="455"/>
    </row>
    <row r="138" spans="1:46" s="456" customFormat="1" ht="15">
      <c r="A138" s="474"/>
      <c r="B138" s="423" t="s">
        <v>2292</v>
      </c>
      <c r="C138" s="443" t="s">
        <v>2307</v>
      </c>
      <c r="D138" s="443"/>
      <c r="E138" s="443" t="s">
        <v>2325</v>
      </c>
      <c r="F138" s="443" t="s">
        <v>2093</v>
      </c>
      <c r="G138" s="443" t="s">
        <v>2036</v>
      </c>
      <c r="H138" s="123"/>
      <c r="I138" s="123"/>
      <c r="J138" s="123"/>
      <c r="K138" s="123"/>
      <c r="L138" s="123"/>
      <c r="M138" s="123"/>
      <c r="N138" s="123"/>
      <c r="O138" s="443"/>
      <c r="P138" s="444">
        <f t="shared" si="6"/>
        <v>0</v>
      </c>
      <c r="Q138" s="123"/>
      <c r="R138" s="123"/>
      <c r="S138" s="123"/>
      <c r="T138" s="123"/>
      <c r="U138" s="123"/>
      <c r="V138" s="123"/>
      <c r="W138" s="123"/>
      <c r="X138" s="485"/>
      <c r="Y138" s="445">
        <f t="shared" si="7"/>
        <v>0</v>
      </c>
      <c r="Z138" s="443"/>
      <c r="AA138" s="443"/>
      <c r="AB138" s="443"/>
      <c r="AC138" s="443"/>
      <c r="AD138" s="443"/>
      <c r="AE138" s="123"/>
      <c r="AF138" s="443">
        <v>1</v>
      </c>
      <c r="AG138" s="478">
        <v>43549</v>
      </c>
      <c r="AH138" s="445">
        <f t="shared" si="5"/>
        <v>1</v>
      </c>
      <c r="AI138" s="429"/>
      <c r="AJ138" s="443" t="s">
        <v>2094</v>
      </c>
      <c r="AK138" s="443"/>
      <c r="AL138" s="443"/>
      <c r="AM138" s="443"/>
      <c r="AN138" s="443"/>
      <c r="AO138" s="443"/>
      <c r="AP138" s="443"/>
      <c r="AQ138" s="443"/>
      <c r="AR138" s="443"/>
      <c r="AS138" s="430"/>
      <c r="AT138" s="455"/>
    </row>
    <row r="139" spans="1:46" s="456" customFormat="1" ht="15">
      <c r="A139" s="474"/>
      <c r="B139" s="423" t="s">
        <v>2292</v>
      </c>
      <c r="C139" s="443" t="s">
        <v>2308</v>
      </c>
      <c r="D139" s="443"/>
      <c r="E139" s="443" t="s">
        <v>2325</v>
      </c>
      <c r="F139" s="443" t="s">
        <v>2093</v>
      </c>
      <c r="G139" s="443" t="s">
        <v>2036</v>
      </c>
      <c r="H139" s="123"/>
      <c r="I139" s="123"/>
      <c r="J139" s="123"/>
      <c r="K139" s="123"/>
      <c r="L139" s="123"/>
      <c r="M139" s="123"/>
      <c r="N139" s="123"/>
      <c r="O139" s="443"/>
      <c r="P139" s="444">
        <f t="shared" si="6"/>
        <v>0</v>
      </c>
      <c r="Q139" s="123"/>
      <c r="R139" s="123"/>
      <c r="S139" s="123"/>
      <c r="T139" s="123"/>
      <c r="U139" s="123"/>
      <c r="V139" s="123"/>
      <c r="W139" s="123"/>
      <c r="X139" s="485"/>
      <c r="Y139" s="445">
        <f t="shared" si="7"/>
        <v>0</v>
      </c>
      <c r="Z139" s="123"/>
      <c r="AA139" s="123"/>
      <c r="AB139" s="123"/>
      <c r="AC139"/>
      <c r="AD139" s="443">
        <v>1</v>
      </c>
      <c r="AE139" s="123"/>
      <c r="AG139" s="478">
        <v>43549</v>
      </c>
      <c r="AH139" s="445">
        <f>SUM($Z139:$AE139)</f>
        <v>1</v>
      </c>
      <c r="AI139" s="429"/>
      <c r="AJ139" s="443" t="s">
        <v>2094</v>
      </c>
      <c r="AK139" s="443"/>
      <c r="AL139" s="443"/>
      <c r="AM139" s="443" t="s">
        <v>1256</v>
      </c>
      <c r="AN139" s="443"/>
      <c r="AO139" s="443">
        <v>55</v>
      </c>
      <c r="AP139" s="443"/>
      <c r="AQ139" s="443"/>
      <c r="AR139" s="443"/>
      <c r="AS139" s="430"/>
      <c r="AT139" s="455"/>
    </row>
    <row r="140" spans="1:46" s="456" customFormat="1" ht="15">
      <c r="A140" s="474"/>
      <c r="B140" s="423" t="s">
        <v>2292</v>
      </c>
      <c r="C140" s="443" t="s">
        <v>2309</v>
      </c>
      <c r="D140" s="443"/>
      <c r="E140" s="443" t="s">
        <v>2325</v>
      </c>
      <c r="F140" s="443" t="s">
        <v>2093</v>
      </c>
      <c r="G140" s="443" t="s">
        <v>2036</v>
      </c>
      <c r="H140" s="123"/>
      <c r="I140" s="123"/>
      <c r="J140" s="123"/>
      <c r="K140" s="123"/>
      <c r="L140" s="123"/>
      <c r="M140" s="123"/>
      <c r="N140" s="123"/>
      <c r="O140" s="443"/>
      <c r="P140" s="444">
        <f t="shared" si="6"/>
        <v>0</v>
      </c>
      <c r="Q140" s="123"/>
      <c r="R140" s="123"/>
      <c r="S140" s="123"/>
      <c r="T140" s="123"/>
      <c r="U140" s="123"/>
      <c r="V140" s="123"/>
      <c r="W140" s="123"/>
      <c r="X140" s="485"/>
      <c r="Y140" s="445">
        <f t="shared" si="7"/>
        <v>0</v>
      </c>
      <c r="Z140" s="443"/>
      <c r="AA140" s="443"/>
      <c r="AB140" s="443"/>
      <c r="AC140" s="443"/>
      <c r="AD140" s="443"/>
      <c r="AE140" s="123"/>
      <c r="AF140" s="443">
        <v>1</v>
      </c>
      <c r="AG140" s="478">
        <v>43549</v>
      </c>
      <c r="AH140" s="445">
        <f t="shared" si="5"/>
        <v>1</v>
      </c>
      <c r="AI140" s="429"/>
      <c r="AJ140" s="443" t="s">
        <v>2094</v>
      </c>
      <c r="AK140" s="443"/>
      <c r="AL140" s="443"/>
      <c r="AM140" s="443"/>
      <c r="AN140" s="443"/>
      <c r="AO140" s="443"/>
      <c r="AP140" s="443"/>
      <c r="AQ140" s="443"/>
      <c r="AR140" s="443"/>
      <c r="AS140" s="430"/>
      <c r="AT140" s="455"/>
    </row>
    <row r="141" spans="1:46" s="456" customFormat="1" ht="15">
      <c r="A141" s="474"/>
      <c r="B141" s="423" t="s">
        <v>2293</v>
      </c>
      <c r="C141" s="443" t="s">
        <v>2310</v>
      </c>
      <c r="D141" s="443"/>
      <c r="E141" s="443" t="s">
        <v>2326</v>
      </c>
      <c r="F141" s="443" t="s">
        <v>2033</v>
      </c>
      <c r="G141" s="443" t="s">
        <v>2036</v>
      </c>
      <c r="H141" s="123"/>
      <c r="I141" s="123"/>
      <c r="J141" s="123"/>
      <c r="K141" s="123"/>
      <c r="L141" s="123"/>
      <c r="M141" s="123"/>
      <c r="N141" s="123"/>
      <c r="O141" s="443"/>
      <c r="P141" s="444">
        <f t="shared" si="6"/>
        <v>0</v>
      </c>
      <c r="Q141" s="123"/>
      <c r="R141" s="123"/>
      <c r="S141" s="123"/>
      <c r="T141" s="123"/>
      <c r="U141" s="123"/>
      <c r="V141" s="123"/>
      <c r="W141" s="123"/>
      <c r="X141" s="485"/>
      <c r="Y141" s="445">
        <f t="shared" si="7"/>
        <v>0</v>
      </c>
      <c r="Z141" s="443"/>
      <c r="AA141" s="443"/>
      <c r="AB141" s="443"/>
      <c r="AC141" s="443"/>
      <c r="AD141" s="443"/>
      <c r="AE141" s="123"/>
      <c r="AF141" s="443">
        <v>1</v>
      </c>
      <c r="AG141" s="478">
        <v>43532</v>
      </c>
      <c r="AH141" s="445">
        <f t="shared" si="5"/>
        <v>1</v>
      </c>
      <c r="AI141" s="429"/>
      <c r="AJ141" s="443" t="s">
        <v>2094</v>
      </c>
      <c r="AK141" s="443"/>
      <c r="AL141" s="443"/>
      <c r="AM141" s="443"/>
      <c r="AN141" s="443"/>
      <c r="AO141" s="443"/>
      <c r="AP141" s="443"/>
      <c r="AQ141" s="443"/>
      <c r="AR141" s="443"/>
      <c r="AS141" s="430"/>
      <c r="AT141" s="455"/>
    </row>
    <row r="142" spans="1:46" s="456" customFormat="1" ht="15">
      <c r="A142" s="474"/>
      <c r="B142" s="423" t="s">
        <v>2294</v>
      </c>
      <c r="C142" s="443" t="s">
        <v>2311</v>
      </c>
      <c r="D142" s="443"/>
      <c r="E142" s="443" t="s">
        <v>2327</v>
      </c>
      <c r="F142" s="443" t="s">
        <v>2033</v>
      </c>
      <c r="G142" s="443" t="s">
        <v>2036</v>
      </c>
      <c r="H142" s="123"/>
      <c r="I142" s="123"/>
      <c r="J142" s="123"/>
      <c r="K142" s="123"/>
      <c r="L142" s="123"/>
      <c r="M142" s="123"/>
      <c r="N142" s="123"/>
      <c r="O142" s="443"/>
      <c r="P142" s="444">
        <f t="shared" si="6"/>
        <v>0</v>
      </c>
      <c r="Q142" s="123"/>
      <c r="R142" s="123"/>
      <c r="S142" s="123"/>
      <c r="T142" s="123"/>
      <c r="U142" s="123"/>
      <c r="V142" s="123"/>
      <c r="W142" s="123"/>
      <c r="X142" s="485"/>
      <c r="Y142" s="445">
        <f t="shared" si="7"/>
        <v>0</v>
      </c>
      <c r="Z142" s="443"/>
      <c r="AA142" s="443"/>
      <c r="AB142" s="443"/>
      <c r="AC142" s="443"/>
      <c r="AD142" s="443"/>
      <c r="AE142" s="123"/>
      <c r="AF142" s="443">
        <v>1</v>
      </c>
      <c r="AG142" s="478">
        <v>43545</v>
      </c>
      <c r="AH142" s="445">
        <f t="shared" ref="AH142:AH205" si="8">SUM($Z142:$AF142)</f>
        <v>1</v>
      </c>
      <c r="AI142" s="429"/>
      <c r="AJ142" s="443" t="s">
        <v>2094</v>
      </c>
      <c r="AK142" s="443"/>
      <c r="AL142" s="443"/>
      <c r="AM142" s="443"/>
      <c r="AN142" s="443"/>
      <c r="AO142" s="443"/>
      <c r="AP142" s="443"/>
      <c r="AQ142" s="443"/>
      <c r="AR142" s="443"/>
      <c r="AS142" s="430"/>
      <c r="AT142" s="455"/>
    </row>
    <row r="143" spans="1:46" s="456" customFormat="1" ht="15">
      <c r="A143" s="474"/>
      <c r="B143" s="423" t="s">
        <v>2295</v>
      </c>
      <c r="C143" s="443" t="s">
        <v>2312</v>
      </c>
      <c r="D143" s="443"/>
      <c r="E143" s="443" t="s">
        <v>2328</v>
      </c>
      <c r="F143" s="443" t="s">
        <v>2033</v>
      </c>
      <c r="G143" s="443" t="s">
        <v>2036</v>
      </c>
      <c r="H143" s="123"/>
      <c r="I143" s="123"/>
      <c r="J143" s="123"/>
      <c r="K143" s="123"/>
      <c r="L143" s="123"/>
      <c r="M143" s="123"/>
      <c r="N143" s="123"/>
      <c r="O143" s="443"/>
      <c r="P143" s="444">
        <f t="shared" si="6"/>
        <v>0</v>
      </c>
      <c r="Q143" s="123"/>
      <c r="R143" s="123"/>
      <c r="S143" s="123"/>
      <c r="T143" s="123"/>
      <c r="U143" s="123"/>
      <c r="V143" s="123"/>
      <c r="W143" s="123"/>
      <c r="X143" s="485"/>
      <c r="Y143" s="445">
        <f t="shared" si="7"/>
        <v>0</v>
      </c>
      <c r="Z143" s="443"/>
      <c r="AA143" s="443"/>
      <c r="AB143" s="443"/>
      <c r="AC143" s="443"/>
      <c r="AD143" s="443"/>
      <c r="AE143" s="123"/>
      <c r="AF143" s="443">
        <v>1</v>
      </c>
      <c r="AG143" s="478">
        <v>43580</v>
      </c>
      <c r="AH143" s="445">
        <f t="shared" si="8"/>
        <v>1</v>
      </c>
      <c r="AI143" s="429"/>
      <c r="AJ143" s="443" t="s">
        <v>2094</v>
      </c>
      <c r="AK143" s="443"/>
      <c r="AL143" s="443"/>
      <c r="AM143" s="443"/>
      <c r="AN143" s="443"/>
      <c r="AO143" s="443"/>
      <c r="AP143" s="443"/>
      <c r="AQ143" s="443"/>
      <c r="AR143" s="443"/>
      <c r="AS143" s="430"/>
      <c r="AT143" s="455"/>
    </row>
    <row r="144" spans="1:46" s="456" customFormat="1" ht="15">
      <c r="A144" s="474"/>
      <c r="B144" s="423" t="s">
        <v>2296</v>
      </c>
      <c r="C144" s="443" t="s">
        <v>2313</v>
      </c>
      <c r="D144" s="443"/>
      <c r="E144" s="443" t="s">
        <v>2329</v>
      </c>
      <c r="F144" s="443" t="s">
        <v>2033</v>
      </c>
      <c r="G144" s="443" t="s">
        <v>2036</v>
      </c>
      <c r="H144" s="123"/>
      <c r="I144" s="123"/>
      <c r="J144" s="123"/>
      <c r="K144" s="123"/>
      <c r="L144" s="123"/>
      <c r="M144" s="123"/>
      <c r="N144" s="123"/>
      <c r="O144" s="443"/>
      <c r="P144" s="444">
        <f t="shared" si="6"/>
        <v>0</v>
      </c>
      <c r="Q144" s="123"/>
      <c r="R144" s="123"/>
      <c r="S144" s="123"/>
      <c r="T144" s="123"/>
      <c r="U144" s="123"/>
      <c r="V144" s="123"/>
      <c r="W144" s="123"/>
      <c r="X144" s="485"/>
      <c r="Y144" s="445">
        <f t="shared" si="7"/>
        <v>0</v>
      </c>
      <c r="Z144" s="443"/>
      <c r="AA144" s="443"/>
      <c r="AB144" s="443"/>
      <c r="AC144" s="443"/>
      <c r="AD144" s="443"/>
      <c r="AE144" s="123"/>
      <c r="AF144" s="443">
        <v>1</v>
      </c>
      <c r="AG144" s="478">
        <v>43794</v>
      </c>
      <c r="AH144" s="445">
        <f t="shared" si="8"/>
        <v>1</v>
      </c>
      <c r="AI144" s="429"/>
      <c r="AJ144" s="443" t="s">
        <v>2094</v>
      </c>
      <c r="AK144" s="443"/>
      <c r="AL144" s="443"/>
      <c r="AM144" s="443"/>
      <c r="AN144" s="443"/>
      <c r="AO144" s="443"/>
      <c r="AP144" s="443"/>
      <c r="AQ144" s="443"/>
      <c r="AR144" s="443"/>
      <c r="AS144" s="430"/>
      <c r="AT144" s="455"/>
    </row>
    <row r="145" spans="1:46" s="456" customFormat="1" ht="15">
      <c r="A145" s="474"/>
      <c r="B145" s="423" t="s">
        <v>2297</v>
      </c>
      <c r="C145" s="443" t="s">
        <v>2314</v>
      </c>
      <c r="D145" s="443"/>
      <c r="E145" s="443" t="s">
        <v>2330</v>
      </c>
      <c r="F145" s="443" t="s">
        <v>2033</v>
      </c>
      <c r="G145" s="443" t="s">
        <v>2036</v>
      </c>
      <c r="H145" s="123"/>
      <c r="I145" s="123"/>
      <c r="J145" s="123"/>
      <c r="K145" s="123"/>
      <c r="L145" s="123"/>
      <c r="M145" s="123"/>
      <c r="N145" s="123"/>
      <c r="O145" s="443"/>
      <c r="P145" s="444">
        <f t="shared" si="6"/>
        <v>0</v>
      </c>
      <c r="Q145" s="123"/>
      <c r="R145" s="123"/>
      <c r="S145" s="123"/>
      <c r="T145" s="123"/>
      <c r="U145" s="123"/>
      <c r="V145" s="123"/>
      <c r="W145" s="123"/>
      <c r="X145" s="485"/>
      <c r="Y145" s="445">
        <f t="shared" si="7"/>
        <v>0</v>
      </c>
      <c r="Z145" s="443"/>
      <c r="AA145" s="443"/>
      <c r="AB145" s="443"/>
      <c r="AC145" s="443"/>
      <c r="AD145" s="443"/>
      <c r="AE145" s="123"/>
      <c r="AF145" s="443">
        <v>1</v>
      </c>
      <c r="AG145" s="478">
        <v>43474</v>
      </c>
      <c r="AH145" s="445">
        <f t="shared" si="8"/>
        <v>1</v>
      </c>
      <c r="AI145" s="429"/>
      <c r="AJ145" s="443" t="s">
        <v>2094</v>
      </c>
      <c r="AK145" s="443"/>
      <c r="AL145" s="443"/>
      <c r="AM145" s="443"/>
      <c r="AN145" s="443"/>
      <c r="AO145" s="443"/>
      <c r="AP145" s="443"/>
      <c r="AQ145" s="443"/>
      <c r="AR145" s="443"/>
      <c r="AS145" s="430"/>
      <c r="AT145" s="455"/>
    </row>
    <row r="146" spans="1:46" s="456" customFormat="1" ht="15">
      <c r="A146" s="474"/>
      <c r="B146" s="423" t="s">
        <v>2298</v>
      </c>
      <c r="C146" s="443" t="s">
        <v>2315</v>
      </c>
      <c r="D146" s="443"/>
      <c r="E146" s="443" t="s">
        <v>2331</v>
      </c>
      <c r="F146" s="443" t="s">
        <v>2033</v>
      </c>
      <c r="G146" s="443" t="s">
        <v>2036</v>
      </c>
      <c r="H146" s="123"/>
      <c r="I146" s="123"/>
      <c r="J146" s="123"/>
      <c r="K146" s="123"/>
      <c r="L146" s="123"/>
      <c r="M146" s="123"/>
      <c r="N146" s="123"/>
      <c r="O146" s="443"/>
      <c r="P146" s="444">
        <f t="shared" si="6"/>
        <v>0</v>
      </c>
      <c r="Q146" s="123"/>
      <c r="R146" s="123"/>
      <c r="S146" s="123"/>
      <c r="T146" s="123"/>
      <c r="U146" s="123"/>
      <c r="V146" s="123"/>
      <c r="W146" s="123"/>
      <c r="X146" s="485"/>
      <c r="Y146" s="445">
        <f t="shared" si="7"/>
        <v>0</v>
      </c>
      <c r="Z146" s="443"/>
      <c r="AA146" s="443"/>
      <c r="AB146" s="443"/>
      <c r="AC146" s="443"/>
      <c r="AD146" s="443"/>
      <c r="AE146" s="123"/>
      <c r="AF146" s="443">
        <v>1</v>
      </c>
      <c r="AG146" s="478">
        <v>43510</v>
      </c>
      <c r="AH146" s="445">
        <f t="shared" si="8"/>
        <v>1</v>
      </c>
      <c r="AI146" s="429"/>
      <c r="AJ146" s="443" t="s">
        <v>2094</v>
      </c>
      <c r="AK146" s="443"/>
      <c r="AL146" s="443"/>
      <c r="AM146" s="443"/>
      <c r="AN146" s="443"/>
      <c r="AO146" s="443"/>
      <c r="AP146" s="443"/>
      <c r="AQ146" s="443"/>
      <c r="AR146" s="443"/>
      <c r="AS146" s="430"/>
      <c r="AT146" s="455"/>
    </row>
    <row r="147" spans="1:46" s="456" customFormat="1" ht="15">
      <c r="A147" s="474"/>
      <c r="B147" s="423" t="s">
        <v>2298</v>
      </c>
      <c r="C147" s="443" t="s">
        <v>2316</v>
      </c>
      <c r="D147" s="443"/>
      <c r="E147" s="443" t="s">
        <v>2332</v>
      </c>
      <c r="F147" s="443" t="s">
        <v>2033</v>
      </c>
      <c r="G147" s="443" t="s">
        <v>2036</v>
      </c>
      <c r="H147" s="123"/>
      <c r="I147" s="123"/>
      <c r="J147" s="123"/>
      <c r="K147" s="123"/>
      <c r="L147" s="123"/>
      <c r="M147" s="123"/>
      <c r="N147" s="123"/>
      <c r="O147" s="443"/>
      <c r="P147" s="444">
        <f t="shared" si="6"/>
        <v>0</v>
      </c>
      <c r="Q147" s="123"/>
      <c r="R147" s="123"/>
      <c r="S147" s="123"/>
      <c r="T147" s="123"/>
      <c r="U147" s="123"/>
      <c r="V147" s="123"/>
      <c r="W147" s="123"/>
      <c r="X147" s="485"/>
      <c r="Y147" s="445">
        <f t="shared" si="7"/>
        <v>0</v>
      </c>
      <c r="Z147" s="443"/>
      <c r="AA147" s="443"/>
      <c r="AB147" s="443"/>
      <c r="AC147" s="443"/>
      <c r="AD147" s="443"/>
      <c r="AE147" s="123"/>
      <c r="AF147" s="443">
        <v>1</v>
      </c>
      <c r="AG147" s="478">
        <v>43510</v>
      </c>
      <c r="AH147" s="445">
        <f t="shared" si="8"/>
        <v>1</v>
      </c>
      <c r="AI147" s="429"/>
      <c r="AJ147" s="443" t="s">
        <v>2094</v>
      </c>
      <c r="AK147" s="443"/>
      <c r="AL147" s="443"/>
      <c r="AM147" s="443"/>
      <c r="AN147" s="443"/>
      <c r="AO147" s="443"/>
      <c r="AP147" s="443"/>
      <c r="AQ147" s="443"/>
      <c r="AR147" s="443"/>
      <c r="AS147" s="430"/>
      <c r="AT147" s="455"/>
    </row>
    <row r="148" spans="1:46" s="456" customFormat="1" ht="15">
      <c r="A148" s="474"/>
      <c r="B148" s="423" t="s">
        <v>2298</v>
      </c>
      <c r="C148" s="443" t="s">
        <v>2317</v>
      </c>
      <c r="D148" s="443"/>
      <c r="E148" s="443" t="s">
        <v>2333</v>
      </c>
      <c r="F148" s="443" t="s">
        <v>2033</v>
      </c>
      <c r="G148" s="443" t="s">
        <v>2036</v>
      </c>
      <c r="H148" s="123"/>
      <c r="I148" s="123"/>
      <c r="J148" s="123"/>
      <c r="K148" s="123"/>
      <c r="L148" s="123"/>
      <c r="M148" s="123"/>
      <c r="N148" s="123"/>
      <c r="O148" s="443"/>
      <c r="P148" s="444">
        <f t="shared" ref="P148:P211" si="9">SUM($H148:$N148)</f>
        <v>0</v>
      </c>
      <c r="Q148" s="123"/>
      <c r="R148" s="123"/>
      <c r="S148" s="123"/>
      <c r="T148" s="123"/>
      <c r="U148" s="123"/>
      <c r="V148" s="123"/>
      <c r="W148" s="123"/>
      <c r="X148" s="485"/>
      <c r="Y148" s="445">
        <f t="shared" ref="Y148:Y211" si="10">SUM($Q148:$W148)</f>
        <v>0</v>
      </c>
      <c r="Z148" s="443"/>
      <c r="AA148" s="443"/>
      <c r="AB148" s="443"/>
      <c r="AC148" s="443"/>
      <c r="AD148" s="443"/>
      <c r="AE148" s="123"/>
      <c r="AF148" s="443">
        <v>1</v>
      </c>
      <c r="AG148" s="478">
        <v>43635</v>
      </c>
      <c r="AH148" s="445">
        <f t="shared" si="8"/>
        <v>1</v>
      </c>
      <c r="AI148" s="429"/>
      <c r="AJ148" s="443" t="s">
        <v>2094</v>
      </c>
      <c r="AK148" s="443"/>
      <c r="AL148" s="443"/>
      <c r="AM148" s="443"/>
      <c r="AN148" s="443"/>
      <c r="AO148" s="443"/>
      <c r="AP148" s="443"/>
      <c r="AQ148" s="443"/>
      <c r="AR148" s="443"/>
      <c r="AS148" s="430"/>
      <c r="AT148" s="455"/>
    </row>
    <row r="149" spans="1:46" s="456" customFormat="1" ht="15">
      <c r="A149" s="474"/>
      <c r="B149" s="423" t="s">
        <v>2299</v>
      </c>
      <c r="C149" s="443" t="s">
        <v>2318</v>
      </c>
      <c r="D149" s="443"/>
      <c r="E149" s="443" t="s">
        <v>2334</v>
      </c>
      <c r="F149" s="443" t="s">
        <v>2033</v>
      </c>
      <c r="G149" s="443" t="s">
        <v>2036</v>
      </c>
      <c r="H149" s="123"/>
      <c r="I149" s="123"/>
      <c r="J149" s="123"/>
      <c r="K149" s="123"/>
      <c r="L149" s="123"/>
      <c r="M149" s="123"/>
      <c r="N149" s="123"/>
      <c r="O149" s="443"/>
      <c r="P149" s="444">
        <f t="shared" si="9"/>
        <v>0</v>
      </c>
      <c r="Q149" s="123"/>
      <c r="R149" s="123"/>
      <c r="S149" s="123"/>
      <c r="T149" s="123"/>
      <c r="U149" s="123"/>
      <c r="V149" s="123"/>
      <c r="W149" s="123"/>
      <c r="X149" s="485"/>
      <c r="Y149" s="445">
        <f t="shared" si="10"/>
        <v>0</v>
      </c>
      <c r="Z149" s="443"/>
      <c r="AA149" s="443"/>
      <c r="AB149" s="443"/>
      <c r="AC149" s="443"/>
      <c r="AD149" s="443"/>
      <c r="AE149" s="123"/>
      <c r="AF149" s="443">
        <v>1</v>
      </c>
      <c r="AG149" s="478">
        <v>43560</v>
      </c>
      <c r="AH149" s="445">
        <f t="shared" si="8"/>
        <v>1</v>
      </c>
      <c r="AI149" s="429"/>
      <c r="AJ149" s="443" t="s">
        <v>2094</v>
      </c>
      <c r="AK149" s="443"/>
      <c r="AL149" s="443"/>
      <c r="AM149" s="443"/>
      <c r="AN149" s="443"/>
      <c r="AO149" s="443"/>
      <c r="AP149" s="443"/>
      <c r="AQ149" s="443"/>
      <c r="AR149" s="443"/>
      <c r="AS149" s="430"/>
      <c r="AT149" s="455"/>
    </row>
    <row r="150" spans="1:46" s="456" customFormat="1" ht="15">
      <c r="A150" s="474"/>
      <c r="B150" s="423" t="s">
        <v>2300</v>
      </c>
      <c r="C150" s="443" t="s">
        <v>2319</v>
      </c>
      <c r="D150" s="443"/>
      <c r="E150" s="443" t="s">
        <v>2335</v>
      </c>
      <c r="F150" s="443" t="s">
        <v>2033</v>
      </c>
      <c r="G150" s="443" t="s">
        <v>2036</v>
      </c>
      <c r="H150" s="123"/>
      <c r="I150" s="123"/>
      <c r="J150" s="123"/>
      <c r="K150" s="123"/>
      <c r="L150" s="123"/>
      <c r="M150" s="123"/>
      <c r="N150" s="123"/>
      <c r="O150" s="443"/>
      <c r="P150" s="444">
        <f t="shared" si="9"/>
        <v>0</v>
      </c>
      <c r="Q150" s="123"/>
      <c r="R150" s="123"/>
      <c r="S150" s="123"/>
      <c r="T150" s="123"/>
      <c r="U150" s="123"/>
      <c r="V150" s="123"/>
      <c r="W150" s="123"/>
      <c r="X150" s="485"/>
      <c r="Y150" s="445">
        <f t="shared" si="10"/>
        <v>0</v>
      </c>
      <c r="Z150" s="443"/>
      <c r="AA150" s="443"/>
      <c r="AB150" s="443"/>
      <c r="AC150" s="443"/>
      <c r="AD150" s="443"/>
      <c r="AE150" s="123"/>
      <c r="AF150" s="443">
        <v>1</v>
      </c>
      <c r="AG150" s="478">
        <v>43649</v>
      </c>
      <c r="AH150" s="445">
        <f t="shared" si="8"/>
        <v>1</v>
      </c>
      <c r="AI150" s="429"/>
      <c r="AJ150" s="443" t="s">
        <v>2094</v>
      </c>
      <c r="AK150" s="443"/>
      <c r="AL150" s="443"/>
      <c r="AM150" s="443"/>
      <c r="AN150" s="443"/>
      <c r="AO150" s="443"/>
      <c r="AP150" s="443"/>
      <c r="AQ150" s="443"/>
      <c r="AR150" s="443"/>
      <c r="AS150" s="430"/>
      <c r="AT150" s="455"/>
    </row>
    <row r="151" spans="1:46" s="456" customFormat="1" ht="15">
      <c r="A151" s="474"/>
      <c r="B151" s="423" t="s">
        <v>2301</v>
      </c>
      <c r="C151" s="443" t="s">
        <v>2320</v>
      </c>
      <c r="D151" s="443"/>
      <c r="E151" s="443" t="s">
        <v>2336</v>
      </c>
      <c r="F151" s="443" t="s">
        <v>2033</v>
      </c>
      <c r="G151" s="443" t="s">
        <v>2036</v>
      </c>
      <c r="H151" s="123"/>
      <c r="I151" s="123"/>
      <c r="J151" s="123"/>
      <c r="K151" s="123"/>
      <c r="L151" s="123"/>
      <c r="M151" s="123"/>
      <c r="N151" s="123"/>
      <c r="O151" s="443"/>
      <c r="P151" s="444">
        <f t="shared" si="9"/>
        <v>0</v>
      </c>
      <c r="Q151" s="123"/>
      <c r="R151" s="123"/>
      <c r="S151" s="123"/>
      <c r="T151" s="123"/>
      <c r="U151" s="123"/>
      <c r="V151" s="123"/>
      <c r="W151" s="123"/>
      <c r="X151" s="485"/>
      <c r="Y151" s="445">
        <f t="shared" si="10"/>
        <v>0</v>
      </c>
      <c r="Z151" s="443"/>
      <c r="AA151" s="443"/>
      <c r="AB151" s="443"/>
      <c r="AC151" s="443"/>
      <c r="AD151" s="443"/>
      <c r="AE151" s="123"/>
      <c r="AF151" s="443">
        <v>1</v>
      </c>
      <c r="AG151" s="478">
        <v>43656</v>
      </c>
      <c r="AH151" s="445">
        <f t="shared" si="8"/>
        <v>1</v>
      </c>
      <c r="AI151" s="429"/>
      <c r="AJ151" s="443" t="s">
        <v>2094</v>
      </c>
      <c r="AK151" s="443"/>
      <c r="AL151" s="443"/>
      <c r="AM151" s="443"/>
      <c r="AN151" s="443"/>
      <c r="AO151" s="443"/>
      <c r="AP151" s="443"/>
      <c r="AQ151" s="443"/>
      <c r="AR151" s="443"/>
      <c r="AS151" s="430"/>
      <c r="AT151" s="455"/>
    </row>
    <row r="152" spans="1:46" s="456" customFormat="1" ht="15">
      <c r="A152" s="474"/>
      <c r="B152" s="423" t="s">
        <v>2301</v>
      </c>
      <c r="C152" s="443" t="s">
        <v>2321</v>
      </c>
      <c r="D152" s="443"/>
      <c r="E152" s="443" t="s">
        <v>2337</v>
      </c>
      <c r="F152" s="443" t="s">
        <v>2033</v>
      </c>
      <c r="G152" s="443" t="s">
        <v>2036</v>
      </c>
      <c r="H152" s="123"/>
      <c r="I152" s="123"/>
      <c r="J152" s="123"/>
      <c r="K152" s="123"/>
      <c r="L152" s="123"/>
      <c r="M152" s="123"/>
      <c r="N152" s="123"/>
      <c r="O152" s="443"/>
      <c r="P152" s="444">
        <f t="shared" si="9"/>
        <v>0</v>
      </c>
      <c r="Q152" s="123"/>
      <c r="R152" s="123"/>
      <c r="S152" s="123"/>
      <c r="T152" s="123"/>
      <c r="U152" s="123"/>
      <c r="V152" s="123"/>
      <c r="W152" s="123"/>
      <c r="X152" s="485"/>
      <c r="Y152" s="445">
        <f t="shared" si="10"/>
        <v>0</v>
      </c>
      <c r="Z152" s="443"/>
      <c r="AA152" s="443"/>
      <c r="AB152" s="443"/>
      <c r="AC152" s="443"/>
      <c r="AD152" s="443"/>
      <c r="AE152" s="123"/>
      <c r="AF152" s="443">
        <v>1</v>
      </c>
      <c r="AG152" s="478">
        <v>43656</v>
      </c>
      <c r="AH152" s="445">
        <f t="shared" si="8"/>
        <v>1</v>
      </c>
      <c r="AI152" s="429"/>
      <c r="AJ152" s="443" t="s">
        <v>2094</v>
      </c>
      <c r="AK152" s="443"/>
      <c r="AL152" s="443"/>
      <c r="AM152" s="443"/>
      <c r="AN152" s="443"/>
      <c r="AO152" s="443"/>
      <c r="AP152" s="443"/>
      <c r="AQ152" s="443"/>
      <c r="AR152" s="443"/>
      <c r="AS152" s="430"/>
      <c r="AT152" s="455"/>
    </row>
    <row r="153" spans="1:46" s="456" customFormat="1" ht="15">
      <c r="A153" s="474"/>
      <c r="B153" s="423" t="s">
        <v>2301</v>
      </c>
      <c r="C153" s="443" t="s">
        <v>2320</v>
      </c>
      <c r="D153" s="443"/>
      <c r="E153" s="443" t="s">
        <v>2338</v>
      </c>
      <c r="F153" s="443" t="s">
        <v>1991</v>
      </c>
      <c r="G153" s="443" t="s">
        <v>2035</v>
      </c>
      <c r="H153" s="123"/>
      <c r="I153" s="123"/>
      <c r="J153" s="123"/>
      <c r="K153" s="123"/>
      <c r="L153" s="123"/>
      <c r="M153" s="123"/>
      <c r="N153" s="123"/>
      <c r="O153" s="443"/>
      <c r="P153" s="444">
        <f t="shared" si="9"/>
        <v>0</v>
      </c>
      <c r="Q153" s="123"/>
      <c r="R153" s="123"/>
      <c r="S153" s="123"/>
      <c r="T153" s="123"/>
      <c r="U153" s="123"/>
      <c r="V153" s="123"/>
      <c r="W153" s="123"/>
      <c r="X153" s="485"/>
      <c r="Y153" s="445">
        <f t="shared" si="10"/>
        <v>0</v>
      </c>
      <c r="Z153" s="443"/>
      <c r="AA153" s="443"/>
      <c r="AB153" s="443"/>
      <c r="AC153" s="443"/>
      <c r="AD153" s="443"/>
      <c r="AE153" s="123"/>
      <c r="AF153" s="443">
        <v>1</v>
      </c>
      <c r="AG153" s="478">
        <v>43656</v>
      </c>
      <c r="AH153" s="445">
        <f t="shared" si="8"/>
        <v>1</v>
      </c>
      <c r="AI153" s="429"/>
      <c r="AJ153" s="443" t="s">
        <v>2094</v>
      </c>
      <c r="AK153" s="443"/>
      <c r="AL153" s="443"/>
      <c r="AM153" s="443"/>
      <c r="AN153" s="443"/>
      <c r="AO153" s="443"/>
      <c r="AP153" s="443"/>
      <c r="AQ153" s="443"/>
      <c r="AR153" s="443"/>
      <c r="AS153" s="430"/>
      <c r="AT153" s="455"/>
    </row>
    <row r="154" spans="1:46" s="456" customFormat="1" ht="15">
      <c r="A154" s="474"/>
      <c r="B154" s="423" t="s">
        <v>2301</v>
      </c>
      <c r="C154" s="443" t="s">
        <v>2321</v>
      </c>
      <c r="D154" s="443"/>
      <c r="E154" s="443" t="s">
        <v>2339</v>
      </c>
      <c r="F154" s="443" t="s">
        <v>1991</v>
      </c>
      <c r="G154" s="443" t="s">
        <v>2035</v>
      </c>
      <c r="H154" s="123"/>
      <c r="I154" s="123"/>
      <c r="J154" s="123"/>
      <c r="K154" s="123"/>
      <c r="L154" s="123"/>
      <c r="M154" s="123"/>
      <c r="N154" s="123"/>
      <c r="O154" s="443"/>
      <c r="P154" s="444">
        <f t="shared" si="9"/>
        <v>0</v>
      </c>
      <c r="Q154" s="123"/>
      <c r="R154" s="123"/>
      <c r="S154" s="123"/>
      <c r="T154" s="123"/>
      <c r="U154" s="123"/>
      <c r="V154" s="123"/>
      <c r="W154" s="123"/>
      <c r="X154" s="485"/>
      <c r="Y154" s="445">
        <f t="shared" si="10"/>
        <v>0</v>
      </c>
      <c r="Z154" s="443"/>
      <c r="AA154" s="443"/>
      <c r="AB154" s="443"/>
      <c r="AC154" s="443"/>
      <c r="AD154" s="443"/>
      <c r="AE154" s="123"/>
      <c r="AF154" s="443">
        <v>1</v>
      </c>
      <c r="AG154" s="478">
        <v>43656</v>
      </c>
      <c r="AH154" s="445">
        <f t="shared" si="8"/>
        <v>1</v>
      </c>
      <c r="AI154" s="429"/>
      <c r="AJ154" s="443" t="s">
        <v>2094</v>
      </c>
      <c r="AK154" s="443"/>
      <c r="AL154" s="443"/>
      <c r="AM154" s="443"/>
      <c r="AN154" s="443"/>
      <c r="AO154" s="443"/>
      <c r="AP154" s="443"/>
      <c r="AQ154" s="443"/>
      <c r="AR154" s="443"/>
      <c r="AS154" s="430"/>
      <c r="AT154" s="455"/>
    </row>
    <row r="155" spans="1:46" s="456" customFormat="1" ht="15">
      <c r="A155" s="474"/>
      <c r="B155" s="423" t="s">
        <v>2302</v>
      </c>
      <c r="C155" s="443" t="s">
        <v>2322</v>
      </c>
      <c r="D155" s="443"/>
      <c r="E155" s="443" t="s">
        <v>2340</v>
      </c>
      <c r="F155" s="443" t="s">
        <v>2093</v>
      </c>
      <c r="G155" s="443" t="s">
        <v>2036</v>
      </c>
      <c r="H155" s="123"/>
      <c r="I155" s="123"/>
      <c r="J155" s="123"/>
      <c r="K155" s="123"/>
      <c r="L155" s="123"/>
      <c r="M155" s="123"/>
      <c r="N155" s="123"/>
      <c r="O155" s="443"/>
      <c r="P155" s="444">
        <f t="shared" si="9"/>
        <v>0</v>
      </c>
      <c r="Q155" s="123"/>
      <c r="R155" s="123"/>
      <c r="S155" s="123"/>
      <c r="T155" s="123"/>
      <c r="U155" s="123"/>
      <c r="V155" s="123"/>
      <c r="W155" s="123"/>
      <c r="X155" s="485"/>
      <c r="Y155" s="445">
        <f t="shared" si="10"/>
        <v>0</v>
      </c>
      <c r="Z155" s="443"/>
      <c r="AA155" s="443"/>
      <c r="AB155" s="443"/>
      <c r="AC155" s="443"/>
      <c r="AD155" s="443"/>
      <c r="AE155" s="123"/>
      <c r="AF155" s="443">
        <v>14</v>
      </c>
      <c r="AG155" s="478">
        <v>43587</v>
      </c>
      <c r="AH155" s="445">
        <f t="shared" si="8"/>
        <v>14</v>
      </c>
      <c r="AI155" s="429"/>
      <c r="AJ155" s="443" t="s">
        <v>2094</v>
      </c>
      <c r="AK155" s="443"/>
      <c r="AL155" s="443"/>
      <c r="AM155" s="443"/>
      <c r="AN155" s="443"/>
      <c r="AO155" s="443"/>
      <c r="AP155" s="443"/>
      <c r="AQ155" s="443"/>
      <c r="AR155" s="443"/>
      <c r="AS155" s="430"/>
      <c r="AT155" s="455"/>
    </row>
    <row r="156" spans="1:46" s="456" customFormat="1" ht="15">
      <c r="A156" s="474"/>
      <c r="B156" s="423" t="s">
        <v>2302</v>
      </c>
      <c r="C156" s="443" t="s">
        <v>2356</v>
      </c>
      <c r="D156" s="443"/>
      <c r="E156" s="443" t="s">
        <v>2391</v>
      </c>
      <c r="F156" s="443" t="s">
        <v>2093</v>
      </c>
      <c r="G156" s="443" t="s">
        <v>2036</v>
      </c>
      <c r="H156" s="123"/>
      <c r="I156" s="123"/>
      <c r="J156" s="123"/>
      <c r="K156" s="123"/>
      <c r="L156" s="123"/>
      <c r="M156" s="123"/>
      <c r="N156" s="123"/>
      <c r="O156" s="443"/>
      <c r="P156" s="444">
        <f t="shared" si="9"/>
        <v>0</v>
      </c>
      <c r="Q156" s="123"/>
      <c r="R156" s="123"/>
      <c r="S156" s="123"/>
      <c r="T156" s="123"/>
      <c r="U156" s="123"/>
      <c r="V156" s="123"/>
      <c r="W156" s="123"/>
      <c r="X156" s="485"/>
      <c r="Y156" s="445">
        <f t="shared" si="10"/>
        <v>0</v>
      </c>
      <c r="Z156" s="443"/>
      <c r="AA156" s="443"/>
      <c r="AB156" s="443"/>
      <c r="AC156" s="443"/>
      <c r="AD156" s="443"/>
      <c r="AE156" s="123"/>
      <c r="AF156" s="443">
        <v>1</v>
      </c>
      <c r="AG156" s="478">
        <v>43613</v>
      </c>
      <c r="AH156" s="445">
        <f t="shared" si="8"/>
        <v>1</v>
      </c>
      <c r="AI156" s="429"/>
      <c r="AJ156" s="443" t="s">
        <v>2094</v>
      </c>
      <c r="AK156" s="443"/>
      <c r="AL156" s="443"/>
      <c r="AM156" s="443"/>
      <c r="AN156" s="443"/>
      <c r="AO156" s="443"/>
      <c r="AP156" s="443"/>
      <c r="AQ156" s="443"/>
      <c r="AR156" s="443"/>
      <c r="AS156" s="430"/>
      <c r="AT156" s="455"/>
    </row>
    <row r="157" spans="1:46" s="456" customFormat="1" ht="15">
      <c r="A157" s="474"/>
      <c r="B157" s="423" t="s">
        <v>2302</v>
      </c>
      <c r="C157" s="443" t="s">
        <v>2357</v>
      </c>
      <c r="D157" s="443"/>
      <c r="E157" s="443" t="s">
        <v>2391</v>
      </c>
      <c r="F157" s="443" t="s">
        <v>2093</v>
      </c>
      <c r="G157" s="443" t="s">
        <v>2036</v>
      </c>
      <c r="H157" s="123"/>
      <c r="I157" s="123"/>
      <c r="J157" s="123"/>
      <c r="K157" s="123"/>
      <c r="L157" s="123"/>
      <c r="M157" s="123"/>
      <c r="N157" s="123"/>
      <c r="O157" s="443"/>
      <c r="P157" s="444">
        <f t="shared" si="9"/>
        <v>0</v>
      </c>
      <c r="Q157" s="123"/>
      <c r="R157" s="123"/>
      <c r="S157" s="123"/>
      <c r="T157" s="123"/>
      <c r="U157" s="123"/>
      <c r="V157" s="123"/>
      <c r="W157" s="123"/>
      <c r="X157" s="485"/>
      <c r="Y157" s="445">
        <f t="shared" si="10"/>
        <v>0</v>
      </c>
      <c r="Z157" s="443"/>
      <c r="AA157" s="443"/>
      <c r="AB157" s="443"/>
      <c r="AC157" s="443"/>
      <c r="AD157" s="443"/>
      <c r="AE157" s="123"/>
      <c r="AF157" s="443">
        <v>1</v>
      </c>
      <c r="AG157" s="478">
        <v>43613</v>
      </c>
      <c r="AH157" s="445">
        <f t="shared" si="8"/>
        <v>1</v>
      </c>
      <c r="AI157" s="429"/>
      <c r="AJ157" s="443" t="s">
        <v>2094</v>
      </c>
      <c r="AK157" s="443"/>
      <c r="AL157" s="443"/>
      <c r="AM157" s="443"/>
      <c r="AN157" s="443"/>
      <c r="AO157" s="443"/>
      <c r="AP157" s="443"/>
      <c r="AQ157" s="443"/>
      <c r="AR157" s="443"/>
      <c r="AS157" s="430"/>
      <c r="AT157" s="455"/>
    </row>
    <row r="158" spans="1:46" s="456" customFormat="1" ht="15">
      <c r="A158" s="474"/>
      <c r="B158" s="423" t="s">
        <v>2302</v>
      </c>
      <c r="C158" s="443" t="s">
        <v>2358</v>
      </c>
      <c r="D158" s="443"/>
      <c r="E158" s="443" t="s">
        <v>2391</v>
      </c>
      <c r="F158" s="443" t="s">
        <v>2093</v>
      </c>
      <c r="G158" s="443" t="s">
        <v>2036</v>
      </c>
      <c r="H158" s="123"/>
      <c r="I158" s="123"/>
      <c r="J158" s="123"/>
      <c r="K158" s="123"/>
      <c r="L158" s="123"/>
      <c r="M158" s="123"/>
      <c r="N158" s="123"/>
      <c r="O158" s="443"/>
      <c r="P158" s="444">
        <f t="shared" si="9"/>
        <v>0</v>
      </c>
      <c r="Q158" s="123"/>
      <c r="R158" s="123"/>
      <c r="S158" s="123"/>
      <c r="T158" s="123"/>
      <c r="U158" s="123"/>
      <c r="V158" s="123"/>
      <c r="W158" s="123"/>
      <c r="X158" s="485"/>
      <c r="Y158" s="445">
        <f t="shared" si="10"/>
        <v>0</v>
      </c>
      <c r="Z158" s="443"/>
      <c r="AA158" s="443"/>
      <c r="AB158" s="443"/>
      <c r="AC158" s="443"/>
      <c r="AD158" s="443"/>
      <c r="AE158" s="123"/>
      <c r="AF158" s="443">
        <v>1</v>
      </c>
      <c r="AG158" s="478">
        <v>43613</v>
      </c>
      <c r="AH158" s="445">
        <f t="shared" si="8"/>
        <v>1</v>
      </c>
      <c r="AI158" s="429"/>
      <c r="AJ158" s="443" t="s">
        <v>2094</v>
      </c>
      <c r="AK158" s="443"/>
      <c r="AL158" s="443"/>
      <c r="AM158" s="443"/>
      <c r="AN158" s="443"/>
      <c r="AO158" s="443"/>
      <c r="AP158" s="443"/>
      <c r="AQ158" s="443"/>
      <c r="AR158" s="443"/>
      <c r="AS158" s="430"/>
      <c r="AT158" s="455"/>
    </row>
    <row r="159" spans="1:46" s="456" customFormat="1" ht="15">
      <c r="A159" s="474"/>
      <c r="B159" s="423" t="s">
        <v>2302</v>
      </c>
      <c r="C159" s="443" t="s">
        <v>2359</v>
      </c>
      <c r="D159" s="443"/>
      <c r="E159" s="443" t="s">
        <v>2391</v>
      </c>
      <c r="F159" s="443" t="s">
        <v>2093</v>
      </c>
      <c r="G159" s="443" t="s">
        <v>2036</v>
      </c>
      <c r="H159" s="123"/>
      <c r="I159" s="123"/>
      <c r="J159" s="123"/>
      <c r="K159" s="123"/>
      <c r="L159" s="123"/>
      <c r="M159" s="123"/>
      <c r="N159" s="123"/>
      <c r="O159" s="443"/>
      <c r="P159" s="444">
        <f t="shared" si="9"/>
        <v>0</v>
      </c>
      <c r="Q159" s="123"/>
      <c r="R159" s="123"/>
      <c r="S159" s="123"/>
      <c r="T159" s="123"/>
      <c r="U159" s="123"/>
      <c r="V159" s="123"/>
      <c r="W159" s="123"/>
      <c r="X159" s="485"/>
      <c r="Y159" s="445">
        <f t="shared" si="10"/>
        <v>0</v>
      </c>
      <c r="Z159" s="443"/>
      <c r="AA159" s="443"/>
      <c r="AB159" s="443"/>
      <c r="AC159" s="443"/>
      <c r="AD159" s="443"/>
      <c r="AE159" s="123"/>
      <c r="AF159" s="443">
        <v>1</v>
      </c>
      <c r="AG159" s="478">
        <v>43613</v>
      </c>
      <c r="AH159" s="445">
        <f t="shared" si="8"/>
        <v>1</v>
      </c>
      <c r="AI159" s="429"/>
      <c r="AJ159" s="443" t="s">
        <v>2094</v>
      </c>
      <c r="AK159" s="443"/>
      <c r="AL159" s="443"/>
      <c r="AM159" s="443"/>
      <c r="AN159" s="443"/>
      <c r="AO159" s="443"/>
      <c r="AP159" s="443"/>
      <c r="AQ159" s="443"/>
      <c r="AR159" s="443"/>
      <c r="AS159" s="430"/>
      <c r="AT159" s="455"/>
    </row>
    <row r="160" spans="1:46" s="456" customFormat="1" ht="15">
      <c r="A160" s="474"/>
      <c r="B160" s="423" t="s">
        <v>2302</v>
      </c>
      <c r="C160" s="443" t="s">
        <v>2360</v>
      </c>
      <c r="D160" s="443"/>
      <c r="E160" s="443" t="s">
        <v>2391</v>
      </c>
      <c r="F160" s="443" t="s">
        <v>2093</v>
      </c>
      <c r="G160" s="443" t="s">
        <v>2036</v>
      </c>
      <c r="H160" s="123"/>
      <c r="I160" s="123"/>
      <c r="J160" s="123"/>
      <c r="K160" s="123"/>
      <c r="L160" s="123"/>
      <c r="M160" s="123"/>
      <c r="N160" s="123"/>
      <c r="O160" s="443"/>
      <c r="P160" s="444">
        <f t="shared" si="9"/>
        <v>0</v>
      </c>
      <c r="Q160" s="123"/>
      <c r="R160" s="123"/>
      <c r="S160" s="123"/>
      <c r="T160" s="123"/>
      <c r="U160" s="123"/>
      <c r="V160" s="123"/>
      <c r="W160" s="123"/>
      <c r="X160" s="485"/>
      <c r="Y160" s="445">
        <f t="shared" si="10"/>
        <v>0</v>
      </c>
      <c r="Z160" s="443"/>
      <c r="AA160" s="443"/>
      <c r="AB160" s="443"/>
      <c r="AC160" s="443"/>
      <c r="AD160" s="443"/>
      <c r="AE160" s="123"/>
      <c r="AF160" s="443">
        <v>1</v>
      </c>
      <c r="AG160" s="478">
        <v>43613</v>
      </c>
      <c r="AH160" s="445">
        <f t="shared" si="8"/>
        <v>1</v>
      </c>
      <c r="AI160" s="429"/>
      <c r="AJ160" s="443" t="s">
        <v>2094</v>
      </c>
      <c r="AK160" s="443"/>
      <c r="AL160" s="443"/>
      <c r="AM160" s="443"/>
      <c r="AN160" s="443"/>
      <c r="AO160" s="443"/>
      <c r="AP160" s="443"/>
      <c r="AQ160" s="443"/>
      <c r="AR160" s="443"/>
      <c r="AS160" s="430"/>
      <c r="AT160" s="455"/>
    </row>
    <row r="161" spans="1:46" s="456" customFormat="1" ht="15">
      <c r="A161" s="474"/>
      <c r="B161" s="423" t="s">
        <v>2302</v>
      </c>
      <c r="C161" s="443" t="s">
        <v>2361</v>
      </c>
      <c r="D161" s="443"/>
      <c r="E161" s="443" t="s">
        <v>2391</v>
      </c>
      <c r="F161" s="443" t="s">
        <v>2093</v>
      </c>
      <c r="G161" s="443" t="s">
        <v>2036</v>
      </c>
      <c r="H161" s="123"/>
      <c r="I161" s="123"/>
      <c r="J161" s="123"/>
      <c r="K161" s="123"/>
      <c r="L161" s="123"/>
      <c r="M161" s="123"/>
      <c r="N161" s="123"/>
      <c r="O161" s="443"/>
      <c r="P161" s="444">
        <f t="shared" si="9"/>
        <v>0</v>
      </c>
      <c r="Q161" s="123"/>
      <c r="R161" s="123"/>
      <c r="S161" s="123"/>
      <c r="T161" s="123"/>
      <c r="U161" s="123"/>
      <c r="V161" s="123"/>
      <c r="W161" s="123"/>
      <c r="X161" s="485"/>
      <c r="Y161" s="445">
        <f t="shared" si="10"/>
        <v>0</v>
      </c>
      <c r="Z161" s="443"/>
      <c r="AA161" s="443"/>
      <c r="AB161" s="443"/>
      <c r="AC161" s="443"/>
      <c r="AD161" s="443"/>
      <c r="AE161" s="123"/>
      <c r="AF161" s="443">
        <v>1</v>
      </c>
      <c r="AG161" s="478">
        <v>43613</v>
      </c>
      <c r="AH161" s="445">
        <f t="shared" si="8"/>
        <v>1</v>
      </c>
      <c r="AI161" s="429"/>
      <c r="AJ161" s="443" t="s">
        <v>2094</v>
      </c>
      <c r="AK161" s="443"/>
      <c r="AL161" s="443"/>
      <c r="AM161" s="443"/>
      <c r="AN161" s="443"/>
      <c r="AO161" s="443"/>
      <c r="AP161" s="443"/>
      <c r="AQ161" s="443"/>
      <c r="AR161" s="443"/>
      <c r="AS161" s="430"/>
      <c r="AT161" s="455"/>
    </row>
    <row r="162" spans="1:46" s="456" customFormat="1" ht="15">
      <c r="A162" s="474"/>
      <c r="B162" s="423" t="s">
        <v>2121</v>
      </c>
      <c r="C162" s="443" t="s">
        <v>2362</v>
      </c>
      <c r="D162" s="443"/>
      <c r="E162" s="443" t="s">
        <v>2392</v>
      </c>
      <c r="F162" s="443" t="s">
        <v>2093</v>
      </c>
      <c r="G162" s="443" t="s">
        <v>2036</v>
      </c>
      <c r="H162" s="123"/>
      <c r="I162" s="123"/>
      <c r="J162" s="123"/>
      <c r="K162" s="123"/>
      <c r="L162" s="123"/>
      <c r="M162" s="123"/>
      <c r="N162" s="123"/>
      <c r="O162" s="443"/>
      <c r="P162" s="444">
        <f t="shared" si="9"/>
        <v>0</v>
      </c>
      <c r="Q162" s="123"/>
      <c r="R162" s="123"/>
      <c r="S162" s="123"/>
      <c r="T162" s="123"/>
      <c r="U162" s="123"/>
      <c r="V162" s="123"/>
      <c r="W162" s="123"/>
      <c r="X162" s="485"/>
      <c r="Y162" s="445">
        <f t="shared" si="10"/>
        <v>0</v>
      </c>
      <c r="Z162" s="443"/>
      <c r="AA162" s="443"/>
      <c r="AB162" s="443"/>
      <c r="AC162" s="443"/>
      <c r="AD162" s="443"/>
      <c r="AE162" s="123"/>
      <c r="AF162" s="443">
        <v>4</v>
      </c>
      <c r="AG162" s="478">
        <v>43662</v>
      </c>
      <c r="AH162" s="445">
        <f t="shared" si="8"/>
        <v>4</v>
      </c>
      <c r="AI162" s="429"/>
      <c r="AJ162" s="443" t="s">
        <v>2094</v>
      </c>
      <c r="AK162" s="443"/>
      <c r="AL162" s="443"/>
      <c r="AM162" s="443"/>
      <c r="AN162" s="443"/>
      <c r="AO162" s="443"/>
      <c r="AP162" s="443"/>
      <c r="AQ162" s="443"/>
      <c r="AR162" s="443"/>
      <c r="AS162" s="430"/>
      <c r="AT162" s="455"/>
    </row>
    <row r="163" spans="1:46" s="456" customFormat="1" ht="15">
      <c r="A163" s="474"/>
      <c r="B163" s="423" t="s">
        <v>2341</v>
      </c>
      <c r="C163" s="443" t="s">
        <v>2363</v>
      </c>
      <c r="D163" s="443"/>
      <c r="E163" s="443" t="s">
        <v>2393</v>
      </c>
      <c r="F163" s="443" t="s">
        <v>2033</v>
      </c>
      <c r="G163" s="443" t="s">
        <v>2036</v>
      </c>
      <c r="H163" s="123"/>
      <c r="I163" s="123"/>
      <c r="J163" s="123"/>
      <c r="K163" s="123"/>
      <c r="L163" s="123"/>
      <c r="M163" s="123"/>
      <c r="N163" s="123"/>
      <c r="O163" s="443"/>
      <c r="P163" s="444">
        <f t="shared" si="9"/>
        <v>0</v>
      </c>
      <c r="Q163" s="123"/>
      <c r="R163" s="123"/>
      <c r="S163" s="123"/>
      <c r="T163" s="123"/>
      <c r="U163" s="123"/>
      <c r="V163" s="123"/>
      <c r="W163" s="123"/>
      <c r="X163" s="485"/>
      <c r="Y163" s="445">
        <f t="shared" si="10"/>
        <v>0</v>
      </c>
      <c r="Z163" s="443"/>
      <c r="AA163" s="443"/>
      <c r="AB163" s="443">
        <v>1</v>
      </c>
      <c r="AC163" s="443"/>
      <c r="AD163" s="443"/>
      <c r="AE163" s="123"/>
      <c r="AF163"/>
      <c r="AG163" s="478">
        <v>43504</v>
      </c>
      <c r="AH163" s="445">
        <f t="shared" si="8"/>
        <v>1</v>
      </c>
      <c r="AI163" s="429"/>
      <c r="AJ163" s="443" t="s">
        <v>2094</v>
      </c>
      <c r="AK163" s="443"/>
      <c r="AL163" s="443"/>
      <c r="AM163" s="479" t="s">
        <v>1256</v>
      </c>
      <c r="AN163" s="443"/>
      <c r="AO163" s="443">
        <v>55</v>
      </c>
      <c r="AP163" s="443"/>
      <c r="AQ163" s="443"/>
      <c r="AR163" s="443"/>
      <c r="AS163" s="430"/>
      <c r="AT163" s="455"/>
    </row>
    <row r="164" spans="1:46" s="456" customFormat="1" ht="15">
      <c r="A164" s="474"/>
      <c r="B164" s="423" t="s">
        <v>2342</v>
      </c>
      <c r="C164" s="443" t="s">
        <v>2364</v>
      </c>
      <c r="D164" s="443"/>
      <c r="E164" s="443" t="s">
        <v>2394</v>
      </c>
      <c r="F164" s="443" t="s">
        <v>2033</v>
      </c>
      <c r="G164" s="443" t="s">
        <v>2036</v>
      </c>
      <c r="H164" s="123"/>
      <c r="I164" s="123"/>
      <c r="J164" s="123"/>
      <c r="K164" s="123"/>
      <c r="L164" s="123"/>
      <c r="M164" s="123"/>
      <c r="N164" s="123"/>
      <c r="O164" s="443"/>
      <c r="P164" s="444">
        <f t="shared" si="9"/>
        <v>0</v>
      </c>
      <c r="Q164" s="123"/>
      <c r="R164" s="123"/>
      <c r="S164" s="123"/>
      <c r="T164" s="123"/>
      <c r="U164" s="123"/>
      <c r="V164" s="123"/>
      <c r="W164" s="123"/>
      <c r="X164" s="485"/>
      <c r="Y164" s="445">
        <f t="shared" si="10"/>
        <v>0</v>
      </c>
      <c r="Z164" s="443"/>
      <c r="AA164" s="443"/>
      <c r="AB164" s="443"/>
      <c r="AC164" s="443"/>
      <c r="AD164" s="443"/>
      <c r="AE164" s="123"/>
      <c r="AF164" s="443">
        <v>1</v>
      </c>
      <c r="AG164" s="478">
        <v>43504</v>
      </c>
      <c r="AH164" s="445">
        <f t="shared" si="8"/>
        <v>1</v>
      </c>
      <c r="AI164" s="429"/>
      <c r="AJ164" s="443" t="s">
        <v>2094</v>
      </c>
      <c r="AK164" s="443"/>
      <c r="AL164" s="443"/>
      <c r="AM164" s="443"/>
      <c r="AN164" s="443"/>
      <c r="AO164" s="443"/>
      <c r="AP164" s="443"/>
      <c r="AQ164" s="443"/>
      <c r="AR164" s="443"/>
      <c r="AS164" s="430"/>
      <c r="AT164" s="455"/>
    </row>
    <row r="165" spans="1:46" s="456" customFormat="1" ht="15">
      <c r="A165" s="474"/>
      <c r="B165" s="423" t="s">
        <v>2343</v>
      </c>
      <c r="C165" s="443" t="s">
        <v>2365</v>
      </c>
      <c r="D165" s="443"/>
      <c r="E165" s="443" t="s">
        <v>2395</v>
      </c>
      <c r="F165" s="443" t="s">
        <v>2033</v>
      </c>
      <c r="G165" s="443" t="s">
        <v>2036</v>
      </c>
      <c r="H165" s="123"/>
      <c r="I165" s="123"/>
      <c r="J165" s="123"/>
      <c r="K165" s="123"/>
      <c r="L165" s="123"/>
      <c r="M165" s="123"/>
      <c r="N165" s="123"/>
      <c r="O165" s="443"/>
      <c r="P165" s="444">
        <f t="shared" si="9"/>
        <v>0</v>
      </c>
      <c r="Q165" s="123"/>
      <c r="R165" s="123"/>
      <c r="S165" s="123"/>
      <c r="T165" s="123"/>
      <c r="U165" s="123"/>
      <c r="V165" s="123"/>
      <c r="W165" s="123"/>
      <c r="X165" s="485"/>
      <c r="Y165" s="445">
        <f t="shared" si="10"/>
        <v>0</v>
      </c>
      <c r="Z165" s="443"/>
      <c r="AA165" s="443"/>
      <c r="AB165" s="443"/>
      <c r="AC165" s="443"/>
      <c r="AD165" s="443"/>
      <c r="AE165" s="123"/>
      <c r="AF165" s="443">
        <v>1</v>
      </c>
      <c r="AG165" s="478">
        <v>43504</v>
      </c>
      <c r="AH165" s="445">
        <f t="shared" si="8"/>
        <v>1</v>
      </c>
      <c r="AI165" s="429"/>
      <c r="AJ165" s="443" t="s">
        <v>2094</v>
      </c>
      <c r="AK165" s="443"/>
      <c r="AL165" s="443"/>
      <c r="AM165" s="443"/>
      <c r="AN165" s="443"/>
      <c r="AO165" s="443"/>
      <c r="AP165" s="443"/>
      <c r="AQ165" s="443"/>
      <c r="AR165" s="443"/>
      <c r="AS165" s="430"/>
      <c r="AT165" s="455"/>
    </row>
    <row r="166" spans="1:46" s="456" customFormat="1" ht="15">
      <c r="A166" s="474"/>
      <c r="B166" s="423" t="s">
        <v>2344</v>
      </c>
      <c r="C166" s="443" t="s">
        <v>2366</v>
      </c>
      <c r="D166" s="443"/>
      <c r="E166" s="443" t="s">
        <v>2396</v>
      </c>
      <c r="F166" s="443" t="s">
        <v>2033</v>
      </c>
      <c r="G166" s="443" t="s">
        <v>2036</v>
      </c>
      <c r="H166" s="123"/>
      <c r="I166" s="123"/>
      <c r="J166" s="123"/>
      <c r="K166" s="123"/>
      <c r="L166" s="123"/>
      <c r="M166" s="123"/>
      <c r="N166" s="123"/>
      <c r="O166" s="443"/>
      <c r="P166" s="444">
        <f t="shared" si="9"/>
        <v>0</v>
      </c>
      <c r="Q166" s="123"/>
      <c r="R166" s="123"/>
      <c r="S166" s="123"/>
      <c r="T166" s="123"/>
      <c r="U166" s="123"/>
      <c r="V166" s="123"/>
      <c r="W166" s="123"/>
      <c r="X166" s="485"/>
      <c r="Y166" s="445">
        <f t="shared" si="10"/>
        <v>0</v>
      </c>
      <c r="Z166" s="443"/>
      <c r="AA166" s="443"/>
      <c r="AB166" s="443"/>
      <c r="AC166" s="443"/>
      <c r="AD166" s="443"/>
      <c r="AE166" s="123"/>
      <c r="AF166" s="443">
        <v>1</v>
      </c>
      <c r="AG166" s="478">
        <v>43511</v>
      </c>
      <c r="AH166" s="445">
        <f t="shared" si="8"/>
        <v>1</v>
      </c>
      <c r="AI166" s="429"/>
      <c r="AJ166" s="443" t="s">
        <v>2094</v>
      </c>
      <c r="AK166" s="443"/>
      <c r="AL166" s="443"/>
      <c r="AM166" s="443"/>
      <c r="AN166" s="443"/>
      <c r="AO166" s="443"/>
      <c r="AP166" s="443"/>
      <c r="AQ166" s="443"/>
      <c r="AR166" s="443"/>
      <c r="AS166" s="430"/>
      <c r="AT166" s="455"/>
    </row>
    <row r="167" spans="1:46" s="456" customFormat="1" ht="15">
      <c r="A167" s="474"/>
      <c r="B167" s="423" t="s">
        <v>2345</v>
      </c>
      <c r="C167" s="443" t="s">
        <v>2367</v>
      </c>
      <c r="D167" s="443"/>
      <c r="E167" s="443" t="s">
        <v>2397</v>
      </c>
      <c r="F167" s="443" t="s">
        <v>2033</v>
      </c>
      <c r="G167" s="443" t="s">
        <v>2036</v>
      </c>
      <c r="H167" s="123"/>
      <c r="I167" s="123"/>
      <c r="J167" s="123"/>
      <c r="K167" s="123"/>
      <c r="L167" s="123"/>
      <c r="M167" s="123"/>
      <c r="N167" s="123"/>
      <c r="O167" s="443"/>
      <c r="P167" s="444">
        <f t="shared" si="9"/>
        <v>0</v>
      </c>
      <c r="Q167" s="123"/>
      <c r="R167" s="123"/>
      <c r="S167" s="123"/>
      <c r="T167" s="123"/>
      <c r="U167" s="123"/>
      <c r="V167" s="123"/>
      <c r="W167" s="123"/>
      <c r="X167" s="485"/>
      <c r="Y167" s="445">
        <f t="shared" si="10"/>
        <v>0</v>
      </c>
      <c r="Z167" s="443"/>
      <c r="AA167" s="443"/>
      <c r="AB167" s="443"/>
      <c r="AC167" s="443"/>
      <c r="AD167" s="443"/>
      <c r="AE167" s="123"/>
      <c r="AF167" s="443">
        <v>1</v>
      </c>
      <c r="AG167" s="478">
        <v>43518</v>
      </c>
      <c r="AH167" s="445">
        <f t="shared" si="8"/>
        <v>1</v>
      </c>
      <c r="AI167" s="429"/>
      <c r="AJ167" s="443" t="s">
        <v>2094</v>
      </c>
      <c r="AK167" s="443"/>
      <c r="AL167" s="443"/>
      <c r="AM167" s="443"/>
      <c r="AN167" s="443"/>
      <c r="AO167" s="443"/>
      <c r="AP167" s="443"/>
      <c r="AQ167" s="443"/>
      <c r="AR167" s="443"/>
      <c r="AS167" s="430"/>
      <c r="AT167" s="455"/>
    </row>
    <row r="168" spans="1:46" s="456" customFormat="1" ht="15">
      <c r="A168" s="474"/>
      <c r="B168" s="423" t="s">
        <v>2346</v>
      </c>
      <c r="C168" s="443" t="s">
        <v>2368</v>
      </c>
      <c r="D168" s="443"/>
      <c r="E168" s="443" t="s">
        <v>2398</v>
      </c>
      <c r="F168" s="443" t="s">
        <v>2033</v>
      </c>
      <c r="G168" s="443" t="s">
        <v>2036</v>
      </c>
      <c r="H168" s="123"/>
      <c r="I168" s="123"/>
      <c r="J168" s="123"/>
      <c r="K168" s="123"/>
      <c r="L168" s="123"/>
      <c r="M168" s="123"/>
      <c r="N168" s="123"/>
      <c r="O168" s="443"/>
      <c r="P168" s="444">
        <f t="shared" si="9"/>
        <v>0</v>
      </c>
      <c r="Q168" s="123"/>
      <c r="R168" s="123"/>
      <c r="S168" s="123"/>
      <c r="T168" s="123"/>
      <c r="U168" s="123"/>
      <c r="V168" s="123"/>
      <c r="W168" s="123"/>
      <c r="X168" s="485"/>
      <c r="Y168" s="445">
        <f t="shared" si="10"/>
        <v>0</v>
      </c>
      <c r="Z168" s="443"/>
      <c r="AA168" s="443"/>
      <c r="AB168" s="443"/>
      <c r="AC168" s="443"/>
      <c r="AD168" s="443"/>
      <c r="AE168" s="123"/>
      <c r="AF168" s="443">
        <v>1</v>
      </c>
      <c r="AG168" s="478">
        <v>43599</v>
      </c>
      <c r="AH168" s="445">
        <f t="shared" si="8"/>
        <v>1</v>
      </c>
      <c r="AI168" s="429"/>
      <c r="AJ168" s="443" t="s">
        <v>2094</v>
      </c>
      <c r="AK168" s="443"/>
      <c r="AL168" s="443"/>
      <c r="AM168" s="443"/>
      <c r="AN168" s="443"/>
      <c r="AO168" s="443"/>
      <c r="AP168" s="443"/>
      <c r="AQ168" s="443"/>
      <c r="AR168" s="443"/>
      <c r="AS168" s="430"/>
      <c r="AT168" s="455"/>
    </row>
    <row r="169" spans="1:46" s="456" customFormat="1" ht="15">
      <c r="A169" s="474"/>
      <c r="B169" s="423" t="s">
        <v>2347</v>
      </c>
      <c r="C169" s="443" t="s">
        <v>2369</v>
      </c>
      <c r="D169" s="443"/>
      <c r="E169" s="443" t="s">
        <v>2399</v>
      </c>
      <c r="F169" s="443" t="s">
        <v>2033</v>
      </c>
      <c r="G169" s="443" t="s">
        <v>2036</v>
      </c>
      <c r="H169" s="123"/>
      <c r="I169" s="123"/>
      <c r="J169" s="123"/>
      <c r="K169" s="123"/>
      <c r="L169" s="123"/>
      <c r="M169" s="123"/>
      <c r="N169" s="123"/>
      <c r="O169" s="443"/>
      <c r="P169" s="444">
        <f t="shared" si="9"/>
        <v>0</v>
      </c>
      <c r="Q169" s="123"/>
      <c r="R169" s="123"/>
      <c r="S169" s="123"/>
      <c r="T169" s="123"/>
      <c r="U169" s="123"/>
      <c r="V169" s="123"/>
      <c r="W169" s="123"/>
      <c r="X169" s="485"/>
      <c r="Y169" s="445">
        <f t="shared" si="10"/>
        <v>0</v>
      </c>
      <c r="Z169" s="443"/>
      <c r="AA169" s="443"/>
      <c r="AB169" s="443"/>
      <c r="AC169" s="443"/>
      <c r="AD169" s="443"/>
      <c r="AE169" s="123"/>
      <c r="AF169" s="443">
        <v>1</v>
      </c>
      <c r="AG169" s="478">
        <v>43599</v>
      </c>
      <c r="AH169" s="445">
        <f t="shared" si="8"/>
        <v>1</v>
      </c>
      <c r="AI169" s="429"/>
      <c r="AJ169" s="443" t="s">
        <v>2094</v>
      </c>
      <c r="AK169" s="443"/>
      <c r="AL169" s="443"/>
      <c r="AM169" s="443"/>
      <c r="AN169" s="443"/>
      <c r="AO169" s="443"/>
      <c r="AP169" s="443"/>
      <c r="AQ169" s="443"/>
      <c r="AR169" s="443"/>
      <c r="AS169" s="430"/>
      <c r="AT169" s="455"/>
    </row>
    <row r="170" spans="1:46" s="456" customFormat="1" ht="15">
      <c r="A170" s="474"/>
      <c r="B170" s="423" t="s">
        <v>2348</v>
      </c>
      <c r="C170" s="443" t="s">
        <v>2370</v>
      </c>
      <c r="D170" s="443"/>
      <c r="E170" s="443" t="s">
        <v>2400</v>
      </c>
      <c r="F170" s="443" t="s">
        <v>2033</v>
      </c>
      <c r="G170" s="443" t="s">
        <v>2036</v>
      </c>
      <c r="H170" s="123"/>
      <c r="I170" s="123"/>
      <c r="J170" s="123"/>
      <c r="K170" s="123"/>
      <c r="L170" s="123"/>
      <c r="M170" s="123"/>
      <c r="N170" s="123"/>
      <c r="O170" s="443"/>
      <c r="P170" s="444">
        <f t="shared" si="9"/>
        <v>0</v>
      </c>
      <c r="Q170" s="123"/>
      <c r="R170" s="123"/>
      <c r="S170" s="123"/>
      <c r="T170" s="123"/>
      <c r="U170" s="123"/>
      <c r="V170" s="123"/>
      <c r="W170" s="123"/>
      <c r="X170" s="485"/>
      <c r="Y170" s="445">
        <f t="shared" si="10"/>
        <v>0</v>
      </c>
      <c r="Z170" s="443"/>
      <c r="AA170" s="443"/>
      <c r="AB170" s="443"/>
      <c r="AC170" s="443"/>
      <c r="AD170" s="443"/>
      <c r="AE170" s="123"/>
      <c r="AF170" s="443">
        <v>1</v>
      </c>
      <c r="AG170" s="478">
        <v>43599</v>
      </c>
      <c r="AH170" s="445">
        <f t="shared" si="8"/>
        <v>1</v>
      </c>
      <c r="AI170" s="429"/>
      <c r="AJ170" s="443" t="s">
        <v>2094</v>
      </c>
      <c r="AK170" s="443"/>
      <c r="AL170" s="443"/>
      <c r="AM170" s="443"/>
      <c r="AN170" s="443"/>
      <c r="AO170" s="443"/>
      <c r="AP170" s="443"/>
      <c r="AQ170" s="443"/>
      <c r="AR170" s="443"/>
      <c r="AS170" s="430"/>
      <c r="AT170" s="455"/>
    </row>
    <row r="171" spans="1:46" s="456" customFormat="1" ht="15">
      <c r="A171" s="474"/>
      <c r="B171" s="423" t="s">
        <v>2349</v>
      </c>
      <c r="C171" s="443" t="s">
        <v>2371</v>
      </c>
      <c r="D171" s="443"/>
      <c r="E171" s="443" t="s">
        <v>2401</v>
      </c>
      <c r="F171" s="443" t="s">
        <v>2033</v>
      </c>
      <c r="G171" s="443" t="s">
        <v>2036</v>
      </c>
      <c r="H171" s="123"/>
      <c r="I171" s="123"/>
      <c r="J171" s="123"/>
      <c r="K171" s="123"/>
      <c r="L171" s="123"/>
      <c r="M171" s="123"/>
      <c r="N171" s="123"/>
      <c r="O171" s="443"/>
      <c r="P171" s="444">
        <f t="shared" si="9"/>
        <v>0</v>
      </c>
      <c r="Q171" s="123"/>
      <c r="R171" s="123"/>
      <c r="S171" s="123"/>
      <c r="T171" s="123"/>
      <c r="U171" s="123"/>
      <c r="V171" s="123"/>
      <c r="W171" s="123"/>
      <c r="X171" s="485"/>
      <c r="Y171" s="445">
        <f t="shared" si="10"/>
        <v>0</v>
      </c>
      <c r="Z171" s="443"/>
      <c r="AA171" s="443"/>
      <c r="AB171" s="443"/>
      <c r="AC171" s="443"/>
      <c r="AD171" s="443"/>
      <c r="AE171" s="123"/>
      <c r="AF171" s="443">
        <v>1</v>
      </c>
      <c r="AG171" s="478">
        <v>43605</v>
      </c>
      <c r="AH171" s="445">
        <f t="shared" si="8"/>
        <v>1</v>
      </c>
      <c r="AI171" s="429"/>
      <c r="AJ171" s="443" t="s">
        <v>2094</v>
      </c>
      <c r="AK171" s="443"/>
      <c r="AL171" s="443"/>
      <c r="AM171" s="443"/>
      <c r="AN171" s="443"/>
      <c r="AO171" s="443"/>
      <c r="AP171" s="443"/>
      <c r="AQ171" s="443"/>
      <c r="AR171" s="443"/>
      <c r="AS171" s="430"/>
      <c r="AT171" s="455"/>
    </row>
    <row r="172" spans="1:46" s="456" customFormat="1" ht="15">
      <c r="A172" s="474"/>
      <c r="B172" s="423" t="s">
        <v>2298</v>
      </c>
      <c r="C172" s="443" t="s">
        <v>2372</v>
      </c>
      <c r="D172" s="443"/>
      <c r="E172" s="443" t="s">
        <v>2402</v>
      </c>
      <c r="F172" s="443" t="s">
        <v>2033</v>
      </c>
      <c r="G172" s="443" t="s">
        <v>2036</v>
      </c>
      <c r="H172" s="123"/>
      <c r="I172" s="123"/>
      <c r="J172" s="123"/>
      <c r="K172" s="123"/>
      <c r="L172" s="123"/>
      <c r="M172" s="123"/>
      <c r="N172" s="123"/>
      <c r="O172" s="443"/>
      <c r="P172" s="444">
        <f t="shared" si="9"/>
        <v>0</v>
      </c>
      <c r="Q172" s="123"/>
      <c r="R172" s="123"/>
      <c r="S172" s="123"/>
      <c r="T172" s="123"/>
      <c r="U172" s="123"/>
      <c r="V172" s="123"/>
      <c r="W172" s="123"/>
      <c r="X172" s="485"/>
      <c r="Y172" s="445">
        <f t="shared" si="10"/>
        <v>0</v>
      </c>
      <c r="Z172" s="443"/>
      <c r="AA172" s="443"/>
      <c r="AB172" s="443"/>
      <c r="AC172" s="443"/>
      <c r="AD172" s="443"/>
      <c r="AE172" s="123"/>
      <c r="AF172" s="443">
        <v>1</v>
      </c>
      <c r="AG172" s="478">
        <v>43517</v>
      </c>
      <c r="AH172" s="445">
        <f t="shared" si="8"/>
        <v>1</v>
      </c>
      <c r="AI172" s="429"/>
      <c r="AJ172" s="443" t="s">
        <v>2094</v>
      </c>
      <c r="AK172" s="443"/>
      <c r="AL172" s="443"/>
      <c r="AM172" s="443"/>
      <c r="AN172" s="443"/>
      <c r="AO172" s="443"/>
      <c r="AP172" s="443"/>
      <c r="AQ172" s="443"/>
      <c r="AR172" s="443"/>
      <c r="AS172" s="430"/>
      <c r="AT172" s="455"/>
    </row>
    <row r="173" spans="1:46" s="456" customFormat="1" ht="15">
      <c r="A173" s="474"/>
      <c r="B173" s="423" t="s">
        <v>2350</v>
      </c>
      <c r="C173" s="443" t="s">
        <v>2373</v>
      </c>
      <c r="D173" s="443"/>
      <c r="E173" s="443" t="s">
        <v>2403</v>
      </c>
      <c r="F173" s="443" t="s">
        <v>2093</v>
      </c>
      <c r="G173" s="443" t="s">
        <v>2036</v>
      </c>
      <c r="H173" s="123"/>
      <c r="I173" s="123"/>
      <c r="J173" s="123"/>
      <c r="K173" s="123"/>
      <c r="L173" s="123"/>
      <c r="M173" s="123"/>
      <c r="N173" s="123"/>
      <c r="O173" s="443"/>
      <c r="P173" s="444">
        <f t="shared" si="9"/>
        <v>0</v>
      </c>
      <c r="Q173" s="123"/>
      <c r="R173" s="123"/>
      <c r="S173" s="123"/>
      <c r="T173" s="123"/>
      <c r="U173" s="123"/>
      <c r="V173" s="123"/>
      <c r="W173" s="123"/>
      <c r="X173" s="485"/>
      <c r="Y173" s="445">
        <f t="shared" si="10"/>
        <v>0</v>
      </c>
      <c r="Z173" s="443"/>
      <c r="AA173" s="443"/>
      <c r="AB173" s="443"/>
      <c r="AC173" s="443"/>
      <c r="AD173" s="443"/>
      <c r="AE173" s="123"/>
      <c r="AF173" s="443">
        <v>6</v>
      </c>
      <c r="AG173" s="478">
        <v>43642</v>
      </c>
      <c r="AH173" s="445">
        <f t="shared" si="8"/>
        <v>6</v>
      </c>
      <c r="AI173" s="429"/>
      <c r="AJ173" s="443" t="s">
        <v>2094</v>
      </c>
      <c r="AK173" s="443"/>
      <c r="AL173" s="443"/>
      <c r="AM173" s="443"/>
      <c r="AN173" s="443"/>
      <c r="AO173" s="443"/>
      <c r="AP173" s="443"/>
      <c r="AQ173" s="443"/>
      <c r="AR173" s="443"/>
      <c r="AS173" s="430"/>
      <c r="AT173" s="455"/>
    </row>
    <row r="174" spans="1:46" s="456" customFormat="1" ht="15">
      <c r="A174" s="474"/>
      <c r="B174" s="423" t="s">
        <v>2351</v>
      </c>
      <c r="C174" s="443" t="s">
        <v>2374</v>
      </c>
      <c r="D174" s="443"/>
      <c r="E174" s="443" t="s">
        <v>2404</v>
      </c>
      <c r="F174" s="443" t="s">
        <v>2033</v>
      </c>
      <c r="G174" s="443" t="s">
        <v>2036</v>
      </c>
      <c r="H174" s="123"/>
      <c r="I174" s="123"/>
      <c r="J174" s="123"/>
      <c r="K174" s="123"/>
      <c r="L174" s="123"/>
      <c r="M174" s="123"/>
      <c r="N174" s="123"/>
      <c r="O174" s="443"/>
      <c r="P174" s="444">
        <f t="shared" si="9"/>
        <v>0</v>
      </c>
      <c r="Q174" s="123"/>
      <c r="R174" s="123"/>
      <c r="S174" s="123"/>
      <c r="T174" s="123"/>
      <c r="U174" s="123"/>
      <c r="V174" s="123"/>
      <c r="W174" s="123"/>
      <c r="X174" s="485"/>
      <c r="Y174" s="445">
        <f t="shared" si="10"/>
        <v>0</v>
      </c>
      <c r="Z174" s="443"/>
      <c r="AA174" s="443"/>
      <c r="AB174" s="443"/>
      <c r="AC174" s="443"/>
      <c r="AD174" s="443"/>
      <c r="AE174" s="123"/>
      <c r="AF174" s="443">
        <v>1</v>
      </c>
      <c r="AG174" s="478">
        <v>43517</v>
      </c>
      <c r="AH174" s="445">
        <f t="shared" si="8"/>
        <v>1</v>
      </c>
      <c r="AI174" s="429"/>
      <c r="AJ174" s="443" t="s">
        <v>2094</v>
      </c>
      <c r="AK174" s="443"/>
      <c r="AL174" s="443"/>
      <c r="AM174" s="443"/>
      <c r="AN174" s="443"/>
      <c r="AO174" s="443"/>
      <c r="AP174" s="443"/>
      <c r="AQ174" s="443"/>
      <c r="AR174" s="443"/>
      <c r="AS174" s="430"/>
      <c r="AT174" s="455"/>
    </row>
    <row r="175" spans="1:46" s="456" customFormat="1" ht="15">
      <c r="A175" s="474"/>
      <c r="B175" s="423" t="s">
        <v>2351</v>
      </c>
      <c r="C175" s="443" t="s">
        <v>2375</v>
      </c>
      <c r="D175" s="443"/>
      <c r="E175" s="443" t="s">
        <v>2405</v>
      </c>
      <c r="F175" s="443" t="s">
        <v>2033</v>
      </c>
      <c r="G175" s="443" t="s">
        <v>2036</v>
      </c>
      <c r="H175" s="123"/>
      <c r="I175" s="123"/>
      <c r="J175" s="123"/>
      <c r="K175" s="123"/>
      <c r="L175" s="123"/>
      <c r="M175" s="123"/>
      <c r="N175" s="123"/>
      <c r="O175" s="443"/>
      <c r="P175" s="444">
        <f t="shared" si="9"/>
        <v>0</v>
      </c>
      <c r="Q175" s="123"/>
      <c r="R175" s="123"/>
      <c r="S175" s="123"/>
      <c r="T175" s="123"/>
      <c r="U175" s="123"/>
      <c r="V175" s="123"/>
      <c r="W175" s="123"/>
      <c r="X175" s="485"/>
      <c r="Y175" s="445">
        <f t="shared" si="10"/>
        <v>0</v>
      </c>
      <c r="Z175" s="443"/>
      <c r="AA175" s="443"/>
      <c r="AB175" s="443"/>
      <c r="AC175" s="443"/>
      <c r="AD175" s="443"/>
      <c r="AE175" s="123"/>
      <c r="AF175" s="443">
        <v>1</v>
      </c>
      <c r="AG175" s="478">
        <v>43549</v>
      </c>
      <c r="AH175" s="445">
        <f t="shared" si="8"/>
        <v>1</v>
      </c>
      <c r="AI175" s="429"/>
      <c r="AJ175" s="443" t="s">
        <v>2094</v>
      </c>
      <c r="AK175" s="443"/>
      <c r="AL175" s="443"/>
      <c r="AM175" s="443"/>
      <c r="AN175" s="443"/>
      <c r="AO175" s="443"/>
      <c r="AP175" s="443"/>
      <c r="AQ175" s="443"/>
      <c r="AR175" s="443"/>
      <c r="AS175" s="430"/>
      <c r="AT175" s="455"/>
    </row>
    <row r="176" spans="1:46" s="456" customFormat="1" ht="15">
      <c r="A176" s="474"/>
      <c r="B176" s="423" t="s">
        <v>2351</v>
      </c>
      <c r="C176" s="443" t="s">
        <v>2376</v>
      </c>
      <c r="D176" s="443"/>
      <c r="E176" s="443" t="s">
        <v>2406</v>
      </c>
      <c r="F176" s="443" t="s">
        <v>2033</v>
      </c>
      <c r="G176" s="443" t="s">
        <v>2036</v>
      </c>
      <c r="H176" s="123"/>
      <c r="I176" s="123"/>
      <c r="J176" s="123"/>
      <c r="K176" s="123"/>
      <c r="L176" s="123"/>
      <c r="M176" s="123"/>
      <c r="N176" s="123"/>
      <c r="O176" s="443"/>
      <c r="P176" s="444">
        <f t="shared" si="9"/>
        <v>0</v>
      </c>
      <c r="Q176" s="123"/>
      <c r="R176" s="123"/>
      <c r="S176" s="123"/>
      <c r="T176" s="123"/>
      <c r="U176" s="123"/>
      <c r="V176" s="123"/>
      <c r="W176" s="123"/>
      <c r="X176" s="485"/>
      <c r="Y176" s="445">
        <f t="shared" si="10"/>
        <v>0</v>
      </c>
      <c r="Z176" s="443"/>
      <c r="AA176" s="443"/>
      <c r="AB176" s="443"/>
      <c r="AC176" s="443"/>
      <c r="AD176" s="443"/>
      <c r="AE176" s="123"/>
      <c r="AF176" s="443">
        <v>1</v>
      </c>
      <c r="AG176" s="478">
        <v>43551</v>
      </c>
      <c r="AH176" s="445">
        <f t="shared" si="8"/>
        <v>1</v>
      </c>
      <c r="AI176" s="429"/>
      <c r="AJ176" s="443" t="s">
        <v>2094</v>
      </c>
      <c r="AK176" s="443"/>
      <c r="AL176" s="443"/>
      <c r="AM176" s="443"/>
      <c r="AN176" s="443"/>
      <c r="AO176" s="443"/>
      <c r="AP176" s="443"/>
      <c r="AQ176" s="443"/>
      <c r="AR176" s="443"/>
      <c r="AS176" s="430"/>
      <c r="AT176" s="455"/>
    </row>
    <row r="177" spans="1:46" s="456" customFormat="1" ht="15">
      <c r="A177" s="474"/>
      <c r="B177" s="423" t="s">
        <v>2351</v>
      </c>
      <c r="C177" s="443" t="s">
        <v>2377</v>
      </c>
      <c r="D177" s="443"/>
      <c r="E177" s="443" t="s">
        <v>2407</v>
      </c>
      <c r="F177" s="443" t="s">
        <v>2033</v>
      </c>
      <c r="G177" s="443" t="s">
        <v>2036</v>
      </c>
      <c r="H177" s="123"/>
      <c r="I177" s="123"/>
      <c r="J177" s="123"/>
      <c r="K177" s="123"/>
      <c r="L177" s="123"/>
      <c r="M177" s="123"/>
      <c r="N177" s="123"/>
      <c r="O177" s="443"/>
      <c r="P177" s="444">
        <f t="shared" si="9"/>
        <v>0</v>
      </c>
      <c r="Q177" s="123"/>
      <c r="R177" s="123"/>
      <c r="S177" s="123"/>
      <c r="T177" s="123"/>
      <c r="U177" s="123"/>
      <c r="V177" s="123"/>
      <c r="W177" s="123"/>
      <c r="X177" s="485"/>
      <c r="Y177" s="445">
        <f t="shared" si="10"/>
        <v>0</v>
      </c>
      <c r="Z177" s="443"/>
      <c r="AA177" s="443"/>
      <c r="AB177" s="443"/>
      <c r="AC177" s="443"/>
      <c r="AD177" s="443"/>
      <c r="AE177" s="123"/>
      <c r="AF177" s="443">
        <v>1</v>
      </c>
      <c r="AG177" s="478">
        <v>43560</v>
      </c>
      <c r="AH177" s="445">
        <f t="shared" si="8"/>
        <v>1</v>
      </c>
      <c r="AI177" s="429"/>
      <c r="AJ177" s="443" t="s">
        <v>2094</v>
      </c>
      <c r="AK177" s="443"/>
      <c r="AL177" s="443"/>
      <c r="AM177" s="443"/>
      <c r="AN177" s="443"/>
      <c r="AO177" s="443"/>
      <c r="AP177" s="443"/>
      <c r="AQ177" s="443"/>
      <c r="AR177" s="443"/>
      <c r="AS177" s="430"/>
      <c r="AT177" s="455"/>
    </row>
    <row r="178" spans="1:46" s="456" customFormat="1" ht="15">
      <c r="A178" s="474"/>
      <c r="B178" s="423" t="s">
        <v>2351</v>
      </c>
      <c r="C178" s="443" t="s">
        <v>2378</v>
      </c>
      <c r="D178" s="443"/>
      <c r="E178" s="443" t="s">
        <v>2408</v>
      </c>
      <c r="F178" s="443" t="s">
        <v>2033</v>
      </c>
      <c r="G178" s="443" t="s">
        <v>2036</v>
      </c>
      <c r="H178" s="123"/>
      <c r="I178" s="123"/>
      <c r="J178" s="123"/>
      <c r="K178" s="123"/>
      <c r="L178" s="123"/>
      <c r="M178" s="123"/>
      <c r="N178" s="123"/>
      <c r="O178" s="443"/>
      <c r="P178" s="444">
        <f t="shared" si="9"/>
        <v>0</v>
      </c>
      <c r="Q178" s="123"/>
      <c r="R178" s="123"/>
      <c r="S178" s="123"/>
      <c r="T178" s="123"/>
      <c r="U178" s="123"/>
      <c r="V178" s="123"/>
      <c r="W178" s="123"/>
      <c r="X178" s="485"/>
      <c r="Y178" s="445">
        <f t="shared" si="10"/>
        <v>0</v>
      </c>
      <c r="Z178" s="443"/>
      <c r="AA178" s="443"/>
      <c r="AB178" s="443"/>
      <c r="AC178" s="443"/>
      <c r="AD178" s="443"/>
      <c r="AE178" s="123"/>
      <c r="AF178" s="443">
        <v>1</v>
      </c>
      <c r="AG178" s="478">
        <v>43570</v>
      </c>
      <c r="AH178" s="445">
        <f t="shared" si="8"/>
        <v>1</v>
      </c>
      <c r="AI178" s="429"/>
      <c r="AJ178" s="443" t="s">
        <v>2094</v>
      </c>
      <c r="AK178" s="443"/>
      <c r="AL178" s="443"/>
      <c r="AM178" s="443"/>
      <c r="AN178" s="443"/>
      <c r="AO178" s="443"/>
      <c r="AP178" s="443"/>
      <c r="AQ178" s="443"/>
      <c r="AR178" s="443"/>
      <c r="AS178" s="430"/>
      <c r="AT178" s="455"/>
    </row>
    <row r="179" spans="1:46" s="456" customFormat="1" ht="15">
      <c r="A179" s="474"/>
      <c r="B179" s="423" t="s">
        <v>2352</v>
      </c>
      <c r="C179" s="443" t="s">
        <v>2379</v>
      </c>
      <c r="D179" s="443"/>
      <c r="E179" s="443" t="s">
        <v>2409</v>
      </c>
      <c r="F179" s="443" t="s">
        <v>2033</v>
      </c>
      <c r="G179" s="443" t="s">
        <v>2036</v>
      </c>
      <c r="H179" s="123"/>
      <c r="I179" s="123"/>
      <c r="J179" s="123"/>
      <c r="K179" s="123"/>
      <c r="L179" s="123"/>
      <c r="M179" s="123"/>
      <c r="N179" s="123"/>
      <c r="O179" s="443"/>
      <c r="P179" s="444">
        <f t="shared" si="9"/>
        <v>0</v>
      </c>
      <c r="Q179" s="123"/>
      <c r="R179" s="123"/>
      <c r="S179" s="123"/>
      <c r="T179" s="123"/>
      <c r="U179" s="123"/>
      <c r="V179" s="123"/>
      <c r="W179" s="123"/>
      <c r="X179" s="485"/>
      <c r="Y179" s="445">
        <f t="shared" si="10"/>
        <v>0</v>
      </c>
      <c r="Z179" s="443"/>
      <c r="AA179" s="443"/>
      <c r="AB179" s="443"/>
      <c r="AC179" s="443"/>
      <c r="AD179" s="443"/>
      <c r="AE179" s="123"/>
      <c r="AF179" s="443">
        <v>1</v>
      </c>
      <c r="AG179" s="478">
        <v>43613</v>
      </c>
      <c r="AH179" s="445">
        <f t="shared" si="8"/>
        <v>1</v>
      </c>
      <c r="AI179" s="429"/>
      <c r="AJ179" s="443" t="s">
        <v>2094</v>
      </c>
      <c r="AK179" s="443"/>
      <c r="AL179" s="443"/>
      <c r="AM179" s="443"/>
      <c r="AN179" s="443"/>
      <c r="AO179" s="443"/>
      <c r="AP179" s="443"/>
      <c r="AQ179" s="443"/>
      <c r="AR179" s="443"/>
      <c r="AS179" s="430"/>
      <c r="AT179" s="455"/>
    </row>
    <row r="180" spans="1:46" s="456" customFormat="1" ht="15">
      <c r="A180" s="474"/>
      <c r="B180" s="423" t="s">
        <v>2351</v>
      </c>
      <c r="C180" s="443" t="s">
        <v>2380</v>
      </c>
      <c r="D180" s="443"/>
      <c r="E180" s="443" t="s">
        <v>2410</v>
      </c>
      <c r="F180" s="443" t="s">
        <v>2033</v>
      </c>
      <c r="G180" s="443" t="s">
        <v>2036</v>
      </c>
      <c r="H180" s="123"/>
      <c r="I180" s="123"/>
      <c r="J180" s="123"/>
      <c r="K180" s="123"/>
      <c r="L180" s="123"/>
      <c r="M180" s="123"/>
      <c r="N180" s="123"/>
      <c r="O180" s="443"/>
      <c r="P180" s="444">
        <f t="shared" si="9"/>
        <v>0</v>
      </c>
      <c r="Q180" s="123"/>
      <c r="R180" s="123"/>
      <c r="S180" s="123"/>
      <c r="T180" s="123"/>
      <c r="U180" s="123"/>
      <c r="V180" s="123"/>
      <c r="W180" s="123"/>
      <c r="X180" s="485"/>
      <c r="Y180" s="445">
        <f t="shared" si="10"/>
        <v>0</v>
      </c>
      <c r="Z180" s="443"/>
      <c r="AA180" s="443"/>
      <c r="AB180" s="443"/>
      <c r="AC180" s="443"/>
      <c r="AD180" s="443"/>
      <c r="AE180" s="123"/>
      <c r="AF180" s="443">
        <v>1</v>
      </c>
      <c r="AG180" s="478">
        <v>43766</v>
      </c>
      <c r="AH180" s="445">
        <f t="shared" si="8"/>
        <v>1</v>
      </c>
      <c r="AI180" s="429"/>
      <c r="AJ180" s="443" t="s">
        <v>2094</v>
      </c>
      <c r="AK180" s="443"/>
      <c r="AL180" s="443"/>
      <c r="AM180" s="443"/>
      <c r="AN180" s="443"/>
      <c r="AO180" s="443"/>
      <c r="AP180" s="443"/>
      <c r="AQ180" s="443"/>
      <c r="AR180" s="443"/>
      <c r="AS180" s="430"/>
      <c r="AT180" s="455"/>
    </row>
    <row r="181" spans="1:46" s="456" customFormat="1" ht="15">
      <c r="A181" s="474"/>
      <c r="B181" s="423" t="s">
        <v>2121</v>
      </c>
      <c r="C181" s="443" t="s">
        <v>2381</v>
      </c>
      <c r="D181" s="443"/>
      <c r="E181" s="443" t="s">
        <v>2411</v>
      </c>
      <c r="F181" s="443" t="s">
        <v>2093</v>
      </c>
      <c r="G181" s="443" t="s">
        <v>2036</v>
      </c>
      <c r="H181" s="123"/>
      <c r="I181" s="123"/>
      <c r="J181" s="123"/>
      <c r="K181" s="123"/>
      <c r="L181" s="123"/>
      <c r="M181" s="123"/>
      <c r="N181" s="123"/>
      <c r="O181" s="443"/>
      <c r="P181" s="444">
        <f t="shared" si="9"/>
        <v>0</v>
      </c>
      <c r="Q181" s="123"/>
      <c r="R181" s="123"/>
      <c r="S181" s="123"/>
      <c r="T181" s="123"/>
      <c r="U181" s="123"/>
      <c r="V181" s="123"/>
      <c r="W181" s="123"/>
      <c r="X181" s="485"/>
      <c r="Y181" s="445">
        <f t="shared" si="10"/>
        <v>0</v>
      </c>
      <c r="Z181" s="443"/>
      <c r="AA181" s="443"/>
      <c r="AB181" s="443"/>
      <c r="AC181" s="443"/>
      <c r="AD181" s="443"/>
      <c r="AE181" s="123"/>
      <c r="AF181" s="443">
        <v>4</v>
      </c>
      <c r="AG181" s="478">
        <v>43642</v>
      </c>
      <c r="AH181" s="445">
        <f t="shared" si="8"/>
        <v>4</v>
      </c>
      <c r="AI181" s="429"/>
      <c r="AJ181" s="443" t="s">
        <v>2094</v>
      </c>
      <c r="AK181" s="443"/>
      <c r="AL181" s="443"/>
      <c r="AM181" s="443"/>
      <c r="AN181" s="443"/>
      <c r="AO181" s="443"/>
      <c r="AP181" s="443"/>
      <c r="AQ181" s="443"/>
      <c r="AR181" s="443"/>
      <c r="AS181" s="430"/>
      <c r="AT181" s="455"/>
    </row>
    <row r="182" spans="1:46" s="456" customFormat="1" ht="15">
      <c r="A182" s="474"/>
      <c r="B182" s="423" t="s">
        <v>2121</v>
      </c>
      <c r="C182" s="443" t="s">
        <v>2382</v>
      </c>
      <c r="D182" s="443"/>
      <c r="E182" s="443" t="s">
        <v>2412</v>
      </c>
      <c r="F182" s="443" t="s">
        <v>2093</v>
      </c>
      <c r="G182" s="443" t="s">
        <v>2036</v>
      </c>
      <c r="H182" s="123"/>
      <c r="I182" s="123"/>
      <c r="J182" s="123"/>
      <c r="K182" s="123"/>
      <c r="L182" s="123"/>
      <c r="M182" s="123"/>
      <c r="N182" s="123"/>
      <c r="O182" s="443"/>
      <c r="P182" s="444">
        <f t="shared" si="9"/>
        <v>0</v>
      </c>
      <c r="Q182" s="123"/>
      <c r="R182" s="123"/>
      <c r="S182" s="123"/>
      <c r="T182" s="123"/>
      <c r="U182" s="123"/>
      <c r="V182" s="123"/>
      <c r="W182" s="123"/>
      <c r="X182" s="485"/>
      <c r="Y182" s="445">
        <f t="shared" si="10"/>
        <v>0</v>
      </c>
      <c r="Z182" s="443"/>
      <c r="AA182" s="443"/>
      <c r="AB182" s="443"/>
      <c r="AC182" s="443"/>
      <c r="AD182" s="443"/>
      <c r="AE182" s="123"/>
      <c r="AF182" s="443">
        <v>4</v>
      </c>
      <c r="AG182" s="478">
        <v>43642</v>
      </c>
      <c r="AH182" s="445">
        <f t="shared" si="8"/>
        <v>4</v>
      </c>
      <c r="AI182" s="429"/>
      <c r="AJ182" s="443" t="s">
        <v>2094</v>
      </c>
      <c r="AK182" s="443"/>
      <c r="AL182" s="443"/>
      <c r="AM182" s="443"/>
      <c r="AN182" s="443"/>
      <c r="AO182" s="443"/>
      <c r="AP182" s="443"/>
      <c r="AQ182" s="443"/>
      <c r="AR182" s="443"/>
      <c r="AS182" s="430"/>
      <c r="AT182" s="455"/>
    </row>
    <row r="183" spans="1:46" s="456" customFormat="1" ht="15">
      <c r="A183" s="474"/>
      <c r="B183" s="423" t="s">
        <v>2121</v>
      </c>
      <c r="C183" s="443" t="s">
        <v>2383</v>
      </c>
      <c r="D183" s="443"/>
      <c r="E183" s="443" t="s">
        <v>2413</v>
      </c>
      <c r="F183" s="443" t="s">
        <v>2093</v>
      </c>
      <c r="G183" s="443" t="s">
        <v>2036</v>
      </c>
      <c r="H183" s="123"/>
      <c r="I183" s="123"/>
      <c r="J183" s="123"/>
      <c r="K183" s="123"/>
      <c r="L183" s="123"/>
      <c r="M183" s="123"/>
      <c r="N183" s="123"/>
      <c r="O183" s="443"/>
      <c r="P183" s="444">
        <f t="shared" si="9"/>
        <v>0</v>
      </c>
      <c r="Q183" s="123"/>
      <c r="R183" s="123"/>
      <c r="S183" s="123"/>
      <c r="T183" s="123"/>
      <c r="U183" s="123"/>
      <c r="V183" s="123"/>
      <c r="W183" s="123"/>
      <c r="X183" s="485"/>
      <c r="Y183" s="445">
        <f t="shared" si="10"/>
        <v>0</v>
      </c>
      <c r="Z183" s="443"/>
      <c r="AA183" s="443"/>
      <c r="AB183" s="443"/>
      <c r="AC183" s="443"/>
      <c r="AD183" s="443"/>
      <c r="AE183" s="123"/>
      <c r="AF183" s="443">
        <v>4</v>
      </c>
      <c r="AG183" s="478">
        <v>43642</v>
      </c>
      <c r="AH183" s="445">
        <f t="shared" si="8"/>
        <v>4</v>
      </c>
      <c r="AI183" s="429"/>
      <c r="AJ183" s="443" t="s">
        <v>2094</v>
      </c>
      <c r="AK183" s="443"/>
      <c r="AL183" s="443"/>
      <c r="AM183" s="443"/>
      <c r="AN183" s="443"/>
      <c r="AO183" s="443"/>
      <c r="AP183" s="443"/>
      <c r="AQ183" s="443"/>
      <c r="AR183" s="443"/>
      <c r="AS183" s="430"/>
      <c r="AT183" s="455"/>
    </row>
    <row r="184" spans="1:46" s="456" customFormat="1" ht="15">
      <c r="A184" s="474"/>
      <c r="B184" s="423" t="s">
        <v>2121</v>
      </c>
      <c r="C184" s="443" t="s">
        <v>2384</v>
      </c>
      <c r="D184" s="443"/>
      <c r="E184" s="443" t="s">
        <v>2414</v>
      </c>
      <c r="F184" s="443" t="s">
        <v>2093</v>
      </c>
      <c r="G184" s="443" t="s">
        <v>2036</v>
      </c>
      <c r="H184" s="123"/>
      <c r="I184" s="123"/>
      <c r="J184" s="123"/>
      <c r="K184" s="123"/>
      <c r="L184" s="123"/>
      <c r="M184" s="123"/>
      <c r="N184" s="123"/>
      <c r="O184" s="443"/>
      <c r="P184" s="444">
        <f t="shared" si="9"/>
        <v>0</v>
      </c>
      <c r="Q184" s="123"/>
      <c r="R184" s="123"/>
      <c r="S184" s="123"/>
      <c r="T184" s="123"/>
      <c r="U184" s="123"/>
      <c r="V184" s="123"/>
      <c r="W184" s="123"/>
      <c r="X184" s="485"/>
      <c r="Y184" s="445">
        <f t="shared" si="10"/>
        <v>0</v>
      </c>
      <c r="Z184" s="443"/>
      <c r="AA184" s="443"/>
      <c r="AB184" s="443"/>
      <c r="AC184" s="443"/>
      <c r="AD184" s="443"/>
      <c r="AE184"/>
      <c r="AF184" s="443">
        <v>4</v>
      </c>
      <c r="AG184" s="478">
        <v>43642</v>
      </c>
      <c r="AH184" s="445">
        <f t="shared" si="8"/>
        <v>4</v>
      </c>
      <c r="AI184" s="429"/>
      <c r="AJ184" s="443" t="s">
        <v>2094</v>
      </c>
      <c r="AK184" s="443"/>
      <c r="AL184" s="443"/>
      <c r="AM184" s="443"/>
      <c r="AN184" s="443"/>
      <c r="AO184" s="443"/>
      <c r="AP184" s="443"/>
      <c r="AQ184" s="443"/>
      <c r="AR184" s="443"/>
      <c r="AS184" s="430"/>
      <c r="AT184" s="455"/>
    </row>
    <row r="185" spans="1:46" s="456" customFormat="1" ht="30">
      <c r="A185" s="474"/>
      <c r="B185" s="423" t="s">
        <v>2353</v>
      </c>
      <c r="C185" s="443" t="s">
        <v>2385</v>
      </c>
      <c r="D185" s="443"/>
      <c r="E185" s="443" t="s">
        <v>2415</v>
      </c>
      <c r="F185" s="443" t="s">
        <v>1991</v>
      </c>
      <c r="G185" s="443" t="s">
        <v>2035</v>
      </c>
      <c r="H185" s="123"/>
      <c r="I185" s="123"/>
      <c r="J185" s="123"/>
      <c r="K185" s="123"/>
      <c r="L185" s="123"/>
      <c r="M185" s="123"/>
      <c r="N185" s="123"/>
      <c r="O185" s="443"/>
      <c r="P185" s="444">
        <f t="shared" si="9"/>
        <v>0</v>
      </c>
      <c r="Q185" s="123"/>
      <c r="R185" s="123"/>
      <c r="S185" s="123"/>
      <c r="T185" s="123"/>
      <c r="U185" s="123"/>
      <c r="V185" s="123"/>
      <c r="W185" s="123"/>
      <c r="X185" s="485"/>
      <c r="Y185" s="445">
        <f t="shared" si="10"/>
        <v>0</v>
      </c>
      <c r="Z185" s="443"/>
      <c r="AA185" s="443"/>
      <c r="AB185" s="443"/>
      <c r="AC185" s="443"/>
      <c r="AD185" s="443"/>
      <c r="AE185" s="443">
        <v>1</v>
      </c>
      <c r="AF185"/>
      <c r="AG185" s="478">
        <v>43717</v>
      </c>
      <c r="AH185" s="445">
        <f t="shared" si="8"/>
        <v>1</v>
      </c>
      <c r="AI185" s="429"/>
      <c r="AJ185" s="443" t="s">
        <v>2094</v>
      </c>
      <c r="AK185" s="443"/>
      <c r="AL185" s="123"/>
      <c r="AM185"/>
      <c r="AN185" s="443" t="s">
        <v>2708</v>
      </c>
      <c r="AO185" s="443"/>
      <c r="AP185" s="443"/>
      <c r="AQ185" s="443"/>
      <c r="AR185" s="443"/>
      <c r="AS185" s="430"/>
      <c r="AT185" s="455"/>
    </row>
    <row r="186" spans="1:46" s="456" customFormat="1" ht="15">
      <c r="A186" s="474"/>
      <c r="B186" s="423" t="s">
        <v>2354</v>
      </c>
      <c r="C186" s="443" t="s">
        <v>2386</v>
      </c>
      <c r="D186" s="443"/>
      <c r="E186" s="443" t="s">
        <v>2416</v>
      </c>
      <c r="F186" s="443" t="s">
        <v>2033</v>
      </c>
      <c r="G186" s="443" t="s">
        <v>2036</v>
      </c>
      <c r="H186" s="123"/>
      <c r="I186" s="123"/>
      <c r="J186" s="123"/>
      <c r="K186" s="123"/>
      <c r="L186" s="123"/>
      <c r="M186" s="123"/>
      <c r="N186" s="123"/>
      <c r="O186" s="443"/>
      <c r="P186" s="444">
        <f t="shared" si="9"/>
        <v>0</v>
      </c>
      <c r="Q186" s="123"/>
      <c r="R186" s="123"/>
      <c r="S186" s="123"/>
      <c r="T186" s="123"/>
      <c r="U186" s="123"/>
      <c r="V186" s="123"/>
      <c r="W186" s="123"/>
      <c r="X186" s="485"/>
      <c r="Y186" s="445">
        <f t="shared" si="10"/>
        <v>0</v>
      </c>
      <c r="Z186" s="443"/>
      <c r="AA186" s="443"/>
      <c r="AB186" s="443"/>
      <c r="AC186" s="443"/>
      <c r="AD186" s="443"/>
      <c r="AE186" s="123"/>
      <c r="AF186" s="443">
        <v>1</v>
      </c>
      <c r="AG186" s="478">
        <v>43544</v>
      </c>
      <c r="AH186" s="445">
        <f t="shared" si="8"/>
        <v>1</v>
      </c>
      <c r="AI186" s="429"/>
      <c r="AJ186" s="443" t="s">
        <v>2094</v>
      </c>
      <c r="AK186" s="443"/>
      <c r="AL186" s="443"/>
      <c r="AM186" s="443"/>
      <c r="AN186" s="443"/>
      <c r="AO186" s="443"/>
      <c r="AP186" s="443"/>
      <c r="AQ186" s="443"/>
      <c r="AR186" s="443"/>
      <c r="AS186" s="430"/>
      <c r="AT186" s="455"/>
    </row>
    <row r="187" spans="1:46" s="456" customFormat="1" ht="15">
      <c r="A187" s="474"/>
      <c r="B187" s="423" t="s">
        <v>2354</v>
      </c>
      <c r="C187" s="443" t="s">
        <v>2387</v>
      </c>
      <c r="D187" s="443"/>
      <c r="E187" s="443" t="s">
        <v>2417</v>
      </c>
      <c r="F187" s="443" t="s">
        <v>2033</v>
      </c>
      <c r="G187" s="443" t="s">
        <v>2036</v>
      </c>
      <c r="H187" s="123"/>
      <c r="I187" s="123"/>
      <c r="J187" s="123"/>
      <c r="K187" s="123"/>
      <c r="L187" s="123"/>
      <c r="M187" s="123"/>
      <c r="N187" s="123"/>
      <c r="O187" s="443"/>
      <c r="P187" s="444">
        <f t="shared" si="9"/>
        <v>0</v>
      </c>
      <c r="Q187" s="123"/>
      <c r="R187" s="123"/>
      <c r="S187" s="123"/>
      <c r="T187" s="123"/>
      <c r="U187" s="123"/>
      <c r="V187" s="123"/>
      <c r="W187" s="123"/>
      <c r="X187" s="485"/>
      <c r="Y187" s="445">
        <f t="shared" si="10"/>
        <v>0</v>
      </c>
      <c r="Z187" s="123"/>
      <c r="AA187" s="123"/>
      <c r="AB187" s="123"/>
      <c r="AC187"/>
      <c r="AD187" s="443">
        <v>1</v>
      </c>
      <c r="AE187" s="123"/>
      <c r="AG187" s="478">
        <v>43741</v>
      </c>
      <c r="AH187" s="445">
        <f>SUM($Z187:$AE187)</f>
        <v>1</v>
      </c>
      <c r="AI187" s="429"/>
      <c r="AJ187" s="443" t="s">
        <v>2094</v>
      </c>
      <c r="AK187" s="443"/>
      <c r="AL187" s="123"/>
      <c r="AM187" s="489" t="s">
        <v>1256</v>
      </c>
      <c r="AN187"/>
      <c r="AO187" s="443">
        <v>55</v>
      </c>
      <c r="AP187" s="443"/>
      <c r="AQ187" s="443"/>
      <c r="AR187" s="443"/>
      <c r="AS187" s="430"/>
      <c r="AT187" s="455"/>
    </row>
    <row r="188" spans="1:46" s="456" customFormat="1" ht="15">
      <c r="A188" s="474"/>
      <c r="B188" s="423" t="s">
        <v>2354</v>
      </c>
      <c r="C188" s="443" t="s">
        <v>2388</v>
      </c>
      <c r="D188" s="443"/>
      <c r="E188" s="443" t="s">
        <v>2418</v>
      </c>
      <c r="F188" s="443" t="s">
        <v>2033</v>
      </c>
      <c r="G188" s="443" t="s">
        <v>2036</v>
      </c>
      <c r="H188" s="123"/>
      <c r="I188" s="123"/>
      <c r="J188" s="123"/>
      <c r="K188" s="123"/>
      <c r="L188" s="123"/>
      <c r="M188" s="123"/>
      <c r="N188" s="123"/>
      <c r="O188" s="443"/>
      <c r="P188" s="444">
        <f t="shared" si="9"/>
        <v>0</v>
      </c>
      <c r="Q188" s="123"/>
      <c r="R188" s="123"/>
      <c r="S188" s="123"/>
      <c r="T188" s="123"/>
      <c r="U188" s="123"/>
      <c r="V188" s="123"/>
      <c r="W188" s="123"/>
      <c r="X188" s="485"/>
      <c r="Y188" s="445">
        <f t="shared" si="10"/>
        <v>0</v>
      </c>
      <c r="Z188" s="443"/>
      <c r="AA188" s="443"/>
      <c r="AB188" s="443"/>
      <c r="AC188" s="443"/>
      <c r="AD188" s="443"/>
      <c r="AE188"/>
      <c r="AF188" s="443">
        <v>1</v>
      </c>
      <c r="AG188" s="478">
        <v>43741</v>
      </c>
      <c r="AH188" s="445">
        <f t="shared" si="8"/>
        <v>1</v>
      </c>
      <c r="AI188" s="429"/>
      <c r="AJ188" s="443" t="s">
        <v>2094</v>
      </c>
      <c r="AK188" s="443"/>
      <c r="AL188" s="443"/>
      <c r="AM188" s="443"/>
      <c r="AN188" s="443"/>
      <c r="AO188" s="443"/>
      <c r="AP188" s="443"/>
      <c r="AQ188" s="443"/>
      <c r="AR188" s="443"/>
      <c r="AS188" s="430"/>
      <c r="AT188" s="455"/>
    </row>
    <row r="189" spans="1:46" s="456" customFormat="1" ht="15">
      <c r="A189" s="474"/>
      <c r="B189" s="423" t="s">
        <v>2354</v>
      </c>
      <c r="C189" s="443" t="s">
        <v>2389</v>
      </c>
      <c r="D189" s="443"/>
      <c r="E189" s="443" t="s">
        <v>2419</v>
      </c>
      <c r="F189" s="443" t="s">
        <v>2033</v>
      </c>
      <c r="G189" s="443" t="s">
        <v>2036</v>
      </c>
      <c r="H189" s="123"/>
      <c r="I189" s="123"/>
      <c r="J189" s="123"/>
      <c r="K189" s="123"/>
      <c r="L189" s="123"/>
      <c r="M189" s="123"/>
      <c r="N189" s="123"/>
      <c r="O189" s="443"/>
      <c r="P189" s="444">
        <f t="shared" si="9"/>
        <v>0</v>
      </c>
      <c r="Q189" s="123"/>
      <c r="R189" s="123"/>
      <c r="S189" s="123"/>
      <c r="T189" s="123"/>
      <c r="U189" s="123"/>
      <c r="V189" s="123"/>
      <c r="W189" s="123"/>
      <c r="X189" s="485"/>
      <c r="Y189" s="445">
        <f t="shared" si="10"/>
        <v>0</v>
      </c>
      <c r="Z189" s="443"/>
      <c r="AA189" s="443"/>
      <c r="AB189" s="443"/>
      <c r="AC189" s="443"/>
      <c r="AD189" s="443"/>
      <c r="AE189" s="443"/>
      <c r="AF189" s="443">
        <v>1</v>
      </c>
      <c r="AG189" s="478">
        <v>43741</v>
      </c>
      <c r="AH189" s="445">
        <f t="shared" si="8"/>
        <v>1</v>
      </c>
      <c r="AI189" s="429"/>
      <c r="AJ189" s="443" t="s">
        <v>2094</v>
      </c>
      <c r="AK189" s="443"/>
      <c r="AL189" s="443"/>
      <c r="AM189" s="443"/>
      <c r="AN189" s="443"/>
      <c r="AO189" s="443"/>
      <c r="AP189" s="443"/>
      <c r="AQ189" s="443"/>
      <c r="AR189" s="443"/>
      <c r="AS189" s="430"/>
      <c r="AT189" s="455"/>
    </row>
    <row r="190" spans="1:46" s="456" customFormat="1" ht="30">
      <c r="A190" s="474"/>
      <c r="B190" s="423" t="s">
        <v>2355</v>
      </c>
      <c r="C190" s="443" t="s">
        <v>2390</v>
      </c>
      <c r="D190" s="443"/>
      <c r="E190" s="443" t="s">
        <v>2420</v>
      </c>
      <c r="F190" s="443" t="s">
        <v>1991</v>
      </c>
      <c r="G190" s="443" t="s">
        <v>2035</v>
      </c>
      <c r="H190" s="123"/>
      <c r="I190" s="123"/>
      <c r="J190" s="123"/>
      <c r="K190" s="123"/>
      <c r="L190" s="123"/>
      <c r="M190" s="123"/>
      <c r="N190" s="123"/>
      <c r="O190" s="443"/>
      <c r="P190" s="444">
        <f t="shared" si="9"/>
        <v>0</v>
      </c>
      <c r="Q190" s="123"/>
      <c r="R190" s="123"/>
      <c r="S190" s="123"/>
      <c r="T190" s="123"/>
      <c r="U190" s="123"/>
      <c r="V190" s="123"/>
      <c r="W190" s="123"/>
      <c r="X190" s="485"/>
      <c r="Y190" s="445">
        <f t="shared" si="10"/>
        <v>0</v>
      </c>
      <c r="Z190" s="443"/>
      <c r="AA190" s="443"/>
      <c r="AB190" s="443"/>
      <c r="AC190" s="443"/>
      <c r="AD190" s="443"/>
      <c r="AE190" s="443">
        <v>1</v>
      </c>
      <c r="AF190" s="443"/>
      <c r="AG190" s="478">
        <v>43740</v>
      </c>
      <c r="AH190" s="445">
        <f t="shared" si="8"/>
        <v>1</v>
      </c>
      <c r="AI190" s="429"/>
      <c r="AJ190" s="443" t="s">
        <v>2094</v>
      </c>
      <c r="AK190" s="443"/>
      <c r="AL190" s="123"/>
      <c r="AM190"/>
      <c r="AN190" s="443" t="s">
        <v>2708</v>
      </c>
      <c r="AO190" s="443"/>
      <c r="AP190" s="443"/>
      <c r="AQ190" s="443"/>
      <c r="AR190" s="443"/>
      <c r="AS190" s="430"/>
      <c r="AT190" s="455"/>
    </row>
    <row r="191" spans="1:46" s="224" customFormat="1">
      <c r="A191" s="424"/>
      <c r="B191" s="417"/>
      <c r="C191" s="425"/>
      <c r="D191" s="9"/>
      <c r="E191" s="417"/>
      <c r="F191" s="417"/>
      <c r="G191" s="425"/>
      <c r="H191" s="9"/>
      <c r="I191" s="9"/>
      <c r="J191" s="9"/>
      <c r="K191" s="9"/>
      <c r="L191" s="9"/>
      <c r="M191" s="9"/>
      <c r="N191" s="9"/>
      <c r="O191" s="9"/>
      <c r="P191" s="235">
        <f t="shared" si="9"/>
        <v>0</v>
      </c>
      <c r="Q191" s="9"/>
      <c r="R191" s="9"/>
      <c r="S191" s="417"/>
      <c r="T191" s="9"/>
      <c r="U191" s="417"/>
      <c r="V191" s="9"/>
      <c r="W191" s="417"/>
      <c r="X191" s="236"/>
      <c r="Y191" s="237">
        <f t="shared" si="10"/>
        <v>0</v>
      </c>
      <c r="Z191" s="9"/>
      <c r="AA191" s="9"/>
      <c r="AB191" s="9"/>
      <c r="AC191" s="9"/>
      <c r="AD191" s="9"/>
      <c r="AE191" s="417"/>
      <c r="AF191" s="417"/>
      <c r="AG191" s="425"/>
      <c r="AH191" s="237">
        <f t="shared" si="8"/>
        <v>0</v>
      </c>
      <c r="AI191" s="238"/>
      <c r="AJ191" s="9"/>
      <c r="AK191" s="9"/>
      <c r="AL191" s="9"/>
      <c r="AM191" s="9"/>
      <c r="AN191" s="9"/>
      <c r="AO191" s="9"/>
      <c r="AP191" s="9"/>
      <c r="AQ191" s="9"/>
      <c r="AR191" s="9"/>
      <c r="AS191" s="239"/>
      <c r="AT191" s="260"/>
    </row>
    <row r="192" spans="1:46" s="224" customFormat="1" ht="15">
      <c r="A192" s="424"/>
      <c r="B192" s="417"/>
      <c r="D192" s="9"/>
      <c r="F192" s="417"/>
      <c r="H192" s="9"/>
      <c r="I192" s="9"/>
      <c r="J192" s="9"/>
      <c r="K192" s="9"/>
      <c r="L192" s="9"/>
      <c r="M192" s="9"/>
      <c r="N192" s="9"/>
      <c r="O192" s="9"/>
      <c r="P192" s="235">
        <f t="shared" si="9"/>
        <v>0</v>
      </c>
      <c r="Q192" s="9"/>
      <c r="R192" s="9"/>
      <c r="T192" s="9"/>
      <c r="V192" s="9"/>
      <c r="X192" s="236"/>
      <c r="Y192" s="237">
        <f t="shared" si="10"/>
        <v>0</v>
      </c>
      <c r="Z192" s="9"/>
      <c r="AA192" s="9"/>
      <c r="AB192" s="9"/>
      <c r="AC192" s="9"/>
      <c r="AD192" s="9"/>
      <c r="AE192" s="417"/>
      <c r="AF192" s="417"/>
      <c r="AH192" s="237">
        <f t="shared" si="8"/>
        <v>0</v>
      </c>
      <c r="AI192" s="238"/>
      <c r="AJ192" s="9"/>
      <c r="AK192" s="9"/>
      <c r="AL192" s="9"/>
      <c r="AM192" s="9"/>
      <c r="AN192"/>
      <c r="AO192" s="9"/>
      <c r="AP192" s="9"/>
      <c r="AQ192" s="9"/>
      <c r="AR192" s="9"/>
      <c r="AS192" s="239"/>
      <c r="AT192" s="260"/>
    </row>
    <row r="193" spans="1:46" s="224" customFormat="1">
      <c r="A193" s="9"/>
      <c r="B193" s="9"/>
      <c r="C193" s="9"/>
      <c r="D193" s="9"/>
      <c r="E193" s="9"/>
      <c r="F193" s="9"/>
      <c r="G193" s="9"/>
      <c r="H193" s="9"/>
      <c r="I193" s="9"/>
      <c r="J193" s="9"/>
      <c r="K193" s="9"/>
      <c r="L193" s="9"/>
      <c r="M193" s="9"/>
      <c r="N193" s="9"/>
      <c r="O193" s="9"/>
      <c r="P193" s="235">
        <f t="shared" si="9"/>
        <v>0</v>
      </c>
      <c r="Q193" s="9"/>
      <c r="R193" s="9"/>
      <c r="S193" s="9"/>
      <c r="T193" s="9"/>
      <c r="U193" s="9"/>
      <c r="V193" s="9"/>
      <c r="W193" s="9"/>
      <c r="X193" s="236"/>
      <c r="Y193" s="237">
        <f t="shared" si="10"/>
        <v>0</v>
      </c>
      <c r="Z193" s="9"/>
      <c r="AA193" s="9"/>
      <c r="AB193" s="9"/>
      <c r="AC193" s="9"/>
      <c r="AD193" s="9"/>
      <c r="AE193" s="9"/>
      <c r="AF193" s="9"/>
      <c r="AG193" s="9"/>
      <c r="AH193" s="237">
        <f t="shared" si="8"/>
        <v>0</v>
      </c>
      <c r="AI193" s="238"/>
      <c r="AJ193" s="9"/>
      <c r="AK193" s="9"/>
      <c r="AL193" s="9"/>
      <c r="AM193" s="9"/>
      <c r="AN193" s="9"/>
      <c r="AO193" s="9"/>
      <c r="AP193" s="9"/>
      <c r="AQ193" s="9"/>
      <c r="AR193" s="9"/>
      <c r="AS193" s="239"/>
      <c r="AT193" s="260"/>
    </row>
    <row r="194" spans="1:46" s="224" customFormat="1">
      <c r="A194" s="9"/>
      <c r="B194" s="9"/>
      <c r="C194" s="9"/>
      <c r="D194" s="9"/>
      <c r="E194" s="9"/>
      <c r="F194" s="9"/>
      <c r="G194" s="9"/>
      <c r="H194" s="9"/>
      <c r="I194" s="9"/>
      <c r="J194" s="9"/>
      <c r="K194" s="9"/>
      <c r="L194" s="9"/>
      <c r="M194" s="9"/>
      <c r="N194" s="9"/>
      <c r="O194" s="9"/>
      <c r="P194" s="235">
        <f t="shared" si="9"/>
        <v>0</v>
      </c>
      <c r="Q194" s="9"/>
      <c r="R194" s="9"/>
      <c r="S194" s="9"/>
      <c r="T194" s="9"/>
      <c r="U194" s="9"/>
      <c r="V194" s="9"/>
      <c r="W194" s="9"/>
      <c r="X194" s="236"/>
      <c r="Y194" s="237">
        <f t="shared" si="10"/>
        <v>0</v>
      </c>
      <c r="Z194" s="9"/>
      <c r="AA194" s="9"/>
      <c r="AB194" s="9"/>
      <c r="AC194" s="9"/>
      <c r="AD194" s="9"/>
      <c r="AE194" s="9"/>
      <c r="AF194" s="9"/>
      <c r="AG194" s="9"/>
      <c r="AH194" s="237">
        <f t="shared" si="8"/>
        <v>0</v>
      </c>
      <c r="AI194" s="238"/>
      <c r="AJ194" s="9"/>
      <c r="AK194" s="9"/>
      <c r="AL194" s="9"/>
      <c r="AM194" s="9"/>
      <c r="AN194" s="9"/>
      <c r="AO194" s="9"/>
      <c r="AP194" s="9"/>
      <c r="AQ194" s="9"/>
      <c r="AR194" s="9"/>
      <c r="AS194" s="239"/>
      <c r="AT194" s="260"/>
    </row>
    <row r="195" spans="1:46" s="224" customFormat="1">
      <c r="A195" s="9"/>
      <c r="B195" s="9"/>
      <c r="C195" s="9"/>
      <c r="D195" s="9"/>
      <c r="E195" s="9"/>
      <c r="F195" s="9"/>
      <c r="G195" s="9"/>
      <c r="H195" s="9"/>
      <c r="I195" s="9"/>
      <c r="J195" s="9"/>
      <c r="K195" s="9"/>
      <c r="L195" s="9"/>
      <c r="M195" s="9"/>
      <c r="N195" s="9"/>
      <c r="O195" s="9"/>
      <c r="P195" s="235">
        <f t="shared" si="9"/>
        <v>0</v>
      </c>
      <c r="Q195" s="9"/>
      <c r="R195" s="9"/>
      <c r="S195" s="9"/>
      <c r="T195" s="9"/>
      <c r="U195" s="9"/>
      <c r="V195" s="9"/>
      <c r="W195" s="9"/>
      <c r="X195" s="236"/>
      <c r="Y195" s="237">
        <f t="shared" si="10"/>
        <v>0</v>
      </c>
      <c r="Z195" s="9"/>
      <c r="AA195" s="9"/>
      <c r="AB195" s="9"/>
      <c r="AC195" s="9"/>
      <c r="AD195" s="9"/>
      <c r="AE195" s="9"/>
      <c r="AF195" s="9"/>
      <c r="AG195" s="9"/>
      <c r="AH195" s="237">
        <f t="shared" si="8"/>
        <v>0</v>
      </c>
      <c r="AI195" s="238"/>
      <c r="AJ195" s="9"/>
      <c r="AK195" s="9"/>
      <c r="AL195" s="9"/>
      <c r="AM195" s="9"/>
      <c r="AN195" s="9"/>
      <c r="AO195" s="9"/>
      <c r="AP195" s="9"/>
      <c r="AQ195" s="9"/>
      <c r="AR195" s="9"/>
      <c r="AS195" s="239"/>
      <c r="AT195" s="260"/>
    </row>
    <row r="196" spans="1:46" s="224" customFormat="1">
      <c r="A196" s="9"/>
      <c r="B196" s="9"/>
      <c r="C196" s="9"/>
      <c r="D196" s="9"/>
      <c r="E196" s="9"/>
      <c r="F196" s="9"/>
      <c r="G196" s="9"/>
      <c r="H196" s="9"/>
      <c r="I196" s="9"/>
      <c r="J196" s="9"/>
      <c r="K196" s="9"/>
      <c r="L196" s="9"/>
      <c r="M196" s="9"/>
      <c r="N196" s="9"/>
      <c r="O196" s="9"/>
      <c r="P196" s="235">
        <f t="shared" si="9"/>
        <v>0</v>
      </c>
      <c r="Q196" s="9"/>
      <c r="R196" s="9"/>
      <c r="S196" s="9"/>
      <c r="T196" s="9"/>
      <c r="U196" s="9"/>
      <c r="V196" s="9"/>
      <c r="W196" s="9"/>
      <c r="X196" s="236"/>
      <c r="Y196" s="237">
        <f t="shared" si="10"/>
        <v>0</v>
      </c>
      <c r="Z196" s="9"/>
      <c r="AA196" s="9"/>
      <c r="AB196" s="9"/>
      <c r="AC196" s="9"/>
      <c r="AD196" s="9"/>
      <c r="AE196" s="9"/>
      <c r="AF196" s="9"/>
      <c r="AG196" s="9"/>
      <c r="AH196" s="237">
        <f t="shared" si="8"/>
        <v>0</v>
      </c>
      <c r="AI196" s="238"/>
      <c r="AJ196" s="9"/>
      <c r="AK196" s="9"/>
      <c r="AL196" s="9"/>
      <c r="AM196" s="9"/>
      <c r="AN196" s="9"/>
      <c r="AO196" s="9"/>
      <c r="AP196" s="9"/>
      <c r="AQ196" s="9"/>
      <c r="AR196" s="9"/>
      <c r="AS196" s="239"/>
      <c r="AT196" s="260"/>
    </row>
    <row r="197" spans="1:46" s="224" customFormat="1">
      <c r="A197" s="9"/>
      <c r="B197" s="9"/>
      <c r="C197" s="9"/>
      <c r="D197" s="9"/>
      <c r="E197" s="9"/>
      <c r="F197" s="9"/>
      <c r="G197" s="9"/>
      <c r="H197" s="9"/>
      <c r="I197" s="9"/>
      <c r="J197" s="9"/>
      <c r="K197" s="9"/>
      <c r="L197" s="9"/>
      <c r="M197" s="9"/>
      <c r="N197" s="9"/>
      <c r="O197" s="9"/>
      <c r="P197" s="235">
        <f t="shared" si="9"/>
        <v>0</v>
      </c>
      <c r="Q197" s="9"/>
      <c r="R197" s="9"/>
      <c r="S197" s="9"/>
      <c r="T197" s="9"/>
      <c r="U197" s="9"/>
      <c r="V197" s="9"/>
      <c r="W197" s="9"/>
      <c r="X197" s="236"/>
      <c r="Y197" s="237">
        <f t="shared" si="10"/>
        <v>0</v>
      </c>
      <c r="Z197" s="9"/>
      <c r="AA197" s="9"/>
      <c r="AB197" s="9"/>
      <c r="AC197" s="9"/>
      <c r="AD197" s="9"/>
      <c r="AE197" s="9"/>
      <c r="AF197" s="9"/>
      <c r="AG197" s="9"/>
      <c r="AH197" s="237">
        <f t="shared" si="8"/>
        <v>0</v>
      </c>
      <c r="AI197" s="238"/>
      <c r="AJ197" s="9"/>
      <c r="AK197" s="9"/>
      <c r="AL197" s="9"/>
      <c r="AM197" s="9"/>
      <c r="AN197" s="9"/>
      <c r="AO197" s="9"/>
      <c r="AP197" s="9"/>
      <c r="AQ197" s="9"/>
      <c r="AR197" s="9"/>
      <c r="AS197" s="239"/>
      <c r="AT197" s="260"/>
    </row>
    <row r="198" spans="1:46" s="224" customFormat="1">
      <c r="A198" s="9"/>
      <c r="B198" s="9"/>
      <c r="C198" s="9"/>
      <c r="D198" s="9"/>
      <c r="E198" s="9"/>
      <c r="F198" s="9"/>
      <c r="G198" s="9"/>
      <c r="H198" s="9"/>
      <c r="I198" s="9"/>
      <c r="J198" s="9"/>
      <c r="K198" s="9"/>
      <c r="L198" s="9"/>
      <c r="M198" s="9"/>
      <c r="N198" s="9"/>
      <c r="O198" s="9"/>
      <c r="P198" s="235">
        <f t="shared" si="9"/>
        <v>0</v>
      </c>
      <c r="Q198" s="9"/>
      <c r="R198" s="9"/>
      <c r="S198" s="9"/>
      <c r="T198" s="9"/>
      <c r="U198" s="9"/>
      <c r="V198" s="9"/>
      <c r="W198" s="9"/>
      <c r="X198" s="236"/>
      <c r="Y198" s="237">
        <f t="shared" si="10"/>
        <v>0</v>
      </c>
      <c r="Z198" s="9"/>
      <c r="AA198" s="9"/>
      <c r="AB198" s="9"/>
      <c r="AC198" s="9"/>
      <c r="AD198" s="9"/>
      <c r="AE198" s="9"/>
      <c r="AF198" s="9"/>
      <c r="AG198" s="9"/>
      <c r="AH198" s="237">
        <f t="shared" si="8"/>
        <v>0</v>
      </c>
      <c r="AI198" s="238"/>
      <c r="AJ198" s="9"/>
      <c r="AK198" s="9"/>
      <c r="AL198" s="9"/>
      <c r="AM198" s="9"/>
      <c r="AN198" s="9"/>
      <c r="AO198" s="9"/>
      <c r="AP198" s="9"/>
      <c r="AQ198" s="9"/>
      <c r="AR198" s="9"/>
      <c r="AS198" s="239"/>
      <c r="AT198" s="260"/>
    </row>
    <row r="199" spans="1:46" s="224" customFormat="1">
      <c r="A199" s="9"/>
      <c r="B199" s="9"/>
      <c r="C199" s="9"/>
      <c r="D199" s="9"/>
      <c r="E199" s="9"/>
      <c r="F199" s="9"/>
      <c r="G199" s="9"/>
      <c r="H199" s="9"/>
      <c r="I199" s="9"/>
      <c r="J199" s="9"/>
      <c r="K199" s="9"/>
      <c r="L199" s="9"/>
      <c r="M199" s="9"/>
      <c r="N199" s="9"/>
      <c r="O199" s="9"/>
      <c r="P199" s="235">
        <f t="shared" si="9"/>
        <v>0</v>
      </c>
      <c r="Q199" s="9"/>
      <c r="R199" s="9"/>
      <c r="S199" s="9"/>
      <c r="T199" s="9"/>
      <c r="U199" s="9"/>
      <c r="V199" s="9"/>
      <c r="W199" s="9"/>
      <c r="X199" s="236"/>
      <c r="Y199" s="237">
        <f t="shared" si="10"/>
        <v>0</v>
      </c>
      <c r="Z199" s="9"/>
      <c r="AA199" s="9"/>
      <c r="AB199" s="9"/>
      <c r="AC199" s="9"/>
      <c r="AD199" s="9"/>
      <c r="AE199" s="9"/>
      <c r="AF199" s="9"/>
      <c r="AG199" s="9"/>
      <c r="AH199" s="237">
        <f t="shared" si="8"/>
        <v>0</v>
      </c>
      <c r="AI199" s="238"/>
      <c r="AJ199" s="9"/>
      <c r="AK199" s="9"/>
      <c r="AL199" s="9"/>
      <c r="AM199" s="9"/>
      <c r="AN199" s="9"/>
      <c r="AO199" s="9"/>
      <c r="AP199" s="9"/>
      <c r="AQ199" s="9"/>
      <c r="AR199" s="9"/>
      <c r="AS199" s="239"/>
      <c r="AT199" s="260"/>
    </row>
    <row r="200" spans="1:46" s="224" customFormat="1">
      <c r="A200" s="9"/>
      <c r="B200" s="9"/>
      <c r="C200" s="9"/>
      <c r="D200" s="9"/>
      <c r="E200" s="9"/>
      <c r="F200" s="9"/>
      <c r="G200" s="9"/>
      <c r="H200" s="9"/>
      <c r="I200" s="9"/>
      <c r="J200" s="9"/>
      <c r="K200" s="9"/>
      <c r="L200" s="9"/>
      <c r="M200" s="9"/>
      <c r="N200" s="9"/>
      <c r="O200" s="9"/>
      <c r="P200" s="235">
        <f t="shared" si="9"/>
        <v>0</v>
      </c>
      <c r="Q200" s="9"/>
      <c r="R200" s="9"/>
      <c r="S200" s="9"/>
      <c r="T200" s="9"/>
      <c r="U200" s="9"/>
      <c r="V200" s="9"/>
      <c r="W200" s="9"/>
      <c r="X200" s="236"/>
      <c r="Y200" s="237">
        <f t="shared" si="10"/>
        <v>0</v>
      </c>
      <c r="Z200" s="9"/>
      <c r="AA200" s="9"/>
      <c r="AB200" s="9"/>
      <c r="AC200" s="9"/>
      <c r="AD200" s="9"/>
      <c r="AE200" s="9"/>
      <c r="AF200" s="9"/>
      <c r="AG200" s="9"/>
      <c r="AH200" s="237">
        <f t="shared" si="8"/>
        <v>0</v>
      </c>
      <c r="AI200" s="238"/>
      <c r="AJ200" s="9"/>
      <c r="AK200" s="9"/>
      <c r="AL200" s="9"/>
      <c r="AM200" s="9"/>
      <c r="AN200" s="9"/>
      <c r="AO200" s="9"/>
      <c r="AP200" s="9"/>
      <c r="AQ200" s="9"/>
      <c r="AR200" s="9"/>
      <c r="AS200" s="239"/>
      <c r="AT200" s="260"/>
    </row>
    <row r="201" spans="1:46" s="224" customFormat="1">
      <c r="A201" s="9"/>
      <c r="B201" s="9"/>
      <c r="C201" s="9"/>
      <c r="D201" s="9"/>
      <c r="E201" s="9"/>
      <c r="F201" s="9"/>
      <c r="G201" s="9"/>
      <c r="H201" s="9"/>
      <c r="I201" s="9"/>
      <c r="J201" s="9"/>
      <c r="K201" s="9"/>
      <c r="L201" s="9"/>
      <c r="M201" s="9"/>
      <c r="N201" s="9"/>
      <c r="O201" s="9"/>
      <c r="P201" s="235">
        <f t="shared" si="9"/>
        <v>0</v>
      </c>
      <c r="Q201" s="9"/>
      <c r="R201" s="9"/>
      <c r="S201" s="9"/>
      <c r="T201" s="9"/>
      <c r="U201" s="9"/>
      <c r="V201" s="9"/>
      <c r="W201" s="9"/>
      <c r="X201" s="236"/>
      <c r="Y201" s="237">
        <f t="shared" si="10"/>
        <v>0</v>
      </c>
      <c r="Z201" s="9"/>
      <c r="AA201" s="9"/>
      <c r="AB201" s="9"/>
      <c r="AC201" s="9"/>
      <c r="AD201" s="9"/>
      <c r="AE201" s="9"/>
      <c r="AF201" s="9"/>
      <c r="AG201" s="9"/>
      <c r="AH201" s="237">
        <f t="shared" si="8"/>
        <v>0</v>
      </c>
      <c r="AI201" s="238"/>
      <c r="AJ201" s="9"/>
      <c r="AK201" s="9"/>
      <c r="AL201" s="9"/>
      <c r="AM201" s="9"/>
      <c r="AN201" s="9"/>
      <c r="AO201" s="9"/>
      <c r="AP201" s="9"/>
      <c r="AQ201" s="9"/>
      <c r="AR201" s="9"/>
      <c r="AS201" s="239"/>
      <c r="AT201" s="260"/>
    </row>
    <row r="202" spans="1:46" s="224" customFormat="1">
      <c r="A202" s="9"/>
      <c r="B202" s="9"/>
      <c r="C202" s="9"/>
      <c r="D202" s="9"/>
      <c r="E202" s="9"/>
      <c r="F202" s="9"/>
      <c r="G202" s="9"/>
      <c r="H202" s="9"/>
      <c r="I202" s="9"/>
      <c r="J202" s="9"/>
      <c r="K202" s="9"/>
      <c r="L202" s="9"/>
      <c r="M202" s="9"/>
      <c r="N202" s="9"/>
      <c r="O202" s="9"/>
      <c r="P202" s="235">
        <f t="shared" si="9"/>
        <v>0</v>
      </c>
      <c r="Q202" s="9"/>
      <c r="R202" s="9"/>
      <c r="S202" s="9"/>
      <c r="T202" s="9"/>
      <c r="U202" s="9"/>
      <c r="V202" s="9"/>
      <c r="W202" s="9"/>
      <c r="X202" s="236"/>
      <c r="Y202" s="237">
        <f t="shared" si="10"/>
        <v>0</v>
      </c>
      <c r="Z202" s="9"/>
      <c r="AA202" s="9"/>
      <c r="AB202" s="9"/>
      <c r="AC202" s="9"/>
      <c r="AD202" s="9"/>
      <c r="AE202" s="9"/>
      <c r="AF202" s="9"/>
      <c r="AG202" s="9"/>
      <c r="AH202" s="237">
        <f t="shared" si="8"/>
        <v>0</v>
      </c>
      <c r="AI202" s="238"/>
      <c r="AJ202" s="9"/>
      <c r="AK202" s="9"/>
      <c r="AL202" s="9"/>
      <c r="AM202" s="9"/>
      <c r="AN202" s="9"/>
      <c r="AO202" s="9"/>
      <c r="AP202" s="9"/>
      <c r="AQ202" s="9"/>
      <c r="AR202" s="9"/>
      <c r="AS202" s="239"/>
      <c r="AT202" s="260"/>
    </row>
    <row r="203" spans="1:46" s="224" customFormat="1">
      <c r="A203" s="9"/>
      <c r="B203" s="9"/>
      <c r="C203" s="9"/>
      <c r="D203" s="9"/>
      <c r="E203" s="9"/>
      <c r="F203" s="9"/>
      <c r="G203" s="9"/>
      <c r="H203" s="9"/>
      <c r="I203" s="9"/>
      <c r="J203" s="9"/>
      <c r="K203" s="9"/>
      <c r="L203" s="9"/>
      <c r="M203" s="9"/>
      <c r="N203" s="9"/>
      <c r="O203" s="9"/>
      <c r="P203" s="235">
        <f t="shared" si="9"/>
        <v>0</v>
      </c>
      <c r="Q203" s="9"/>
      <c r="R203" s="9"/>
      <c r="S203" s="9"/>
      <c r="T203" s="9"/>
      <c r="U203" s="9"/>
      <c r="V203" s="9"/>
      <c r="W203" s="9"/>
      <c r="X203" s="236"/>
      <c r="Y203" s="237">
        <f t="shared" si="10"/>
        <v>0</v>
      </c>
      <c r="Z203" s="9"/>
      <c r="AA203" s="9"/>
      <c r="AB203" s="9"/>
      <c r="AC203" s="9"/>
      <c r="AD203" s="9"/>
      <c r="AE203" s="9"/>
      <c r="AF203" s="9"/>
      <c r="AG203" s="9"/>
      <c r="AH203" s="237">
        <f t="shared" si="8"/>
        <v>0</v>
      </c>
      <c r="AI203" s="238"/>
      <c r="AJ203" s="9"/>
      <c r="AK203" s="9"/>
      <c r="AL203" s="9"/>
      <c r="AM203" s="9"/>
      <c r="AN203" s="9"/>
      <c r="AO203" s="9"/>
      <c r="AP203" s="9"/>
      <c r="AQ203" s="9"/>
      <c r="AR203" s="9"/>
      <c r="AS203" s="239"/>
      <c r="AT203" s="260"/>
    </row>
    <row r="204" spans="1:46" s="224" customFormat="1">
      <c r="A204" s="9"/>
      <c r="B204" s="9"/>
      <c r="C204" s="9"/>
      <c r="D204" s="9"/>
      <c r="E204" s="9"/>
      <c r="F204" s="9"/>
      <c r="G204" s="9"/>
      <c r="H204" s="9"/>
      <c r="I204" s="9"/>
      <c r="J204" s="9"/>
      <c r="K204" s="9"/>
      <c r="L204" s="9"/>
      <c r="M204" s="9"/>
      <c r="N204" s="9"/>
      <c r="O204" s="9"/>
      <c r="P204" s="235">
        <f t="shared" si="9"/>
        <v>0</v>
      </c>
      <c r="Q204" s="9"/>
      <c r="R204" s="9"/>
      <c r="S204" s="9"/>
      <c r="T204" s="9"/>
      <c r="U204" s="9"/>
      <c r="V204" s="9"/>
      <c r="W204" s="9"/>
      <c r="X204" s="236"/>
      <c r="Y204" s="237">
        <f t="shared" si="10"/>
        <v>0</v>
      </c>
      <c r="Z204" s="9"/>
      <c r="AA204" s="9"/>
      <c r="AB204" s="9"/>
      <c r="AC204" s="9"/>
      <c r="AD204" s="9"/>
      <c r="AE204" s="9"/>
      <c r="AF204" s="9"/>
      <c r="AG204" s="9"/>
      <c r="AH204" s="237">
        <f t="shared" si="8"/>
        <v>0</v>
      </c>
      <c r="AI204" s="238"/>
      <c r="AJ204" s="9"/>
      <c r="AK204" s="9"/>
      <c r="AL204" s="9"/>
      <c r="AM204" s="9"/>
      <c r="AN204" s="9"/>
      <c r="AO204" s="9"/>
      <c r="AP204" s="9"/>
      <c r="AQ204" s="9"/>
      <c r="AR204" s="9"/>
      <c r="AS204" s="239"/>
      <c r="AT204" s="260"/>
    </row>
    <row r="205" spans="1:46" s="224" customFormat="1">
      <c r="A205" s="9"/>
      <c r="B205" s="9"/>
      <c r="C205" s="9"/>
      <c r="D205" s="9"/>
      <c r="E205" s="9"/>
      <c r="F205" s="9"/>
      <c r="G205" s="9"/>
      <c r="H205" s="9"/>
      <c r="I205" s="9"/>
      <c r="J205" s="9"/>
      <c r="K205" s="9"/>
      <c r="L205" s="9"/>
      <c r="M205" s="9"/>
      <c r="N205" s="9"/>
      <c r="O205" s="9"/>
      <c r="P205" s="235">
        <f t="shared" si="9"/>
        <v>0</v>
      </c>
      <c r="Q205" s="9"/>
      <c r="R205" s="9"/>
      <c r="S205" s="9"/>
      <c r="T205" s="9"/>
      <c r="U205" s="9"/>
      <c r="V205" s="9"/>
      <c r="W205" s="9"/>
      <c r="X205" s="236"/>
      <c r="Y205" s="237">
        <f t="shared" si="10"/>
        <v>0</v>
      </c>
      <c r="Z205" s="9"/>
      <c r="AA205" s="9"/>
      <c r="AB205" s="9"/>
      <c r="AC205" s="9"/>
      <c r="AD205" s="9"/>
      <c r="AE205" s="9"/>
      <c r="AF205" s="9"/>
      <c r="AG205" s="9"/>
      <c r="AH205" s="237">
        <f t="shared" si="8"/>
        <v>0</v>
      </c>
      <c r="AI205" s="238"/>
      <c r="AJ205" s="9"/>
      <c r="AK205" s="9"/>
      <c r="AL205" s="9"/>
      <c r="AM205" s="9"/>
      <c r="AN205" s="9"/>
      <c r="AO205" s="9"/>
      <c r="AP205" s="9"/>
      <c r="AQ205" s="9"/>
      <c r="AR205" s="9"/>
      <c r="AS205" s="239"/>
      <c r="AT205" s="260"/>
    </row>
    <row r="206" spans="1:46" s="224" customFormat="1">
      <c r="A206" s="9"/>
      <c r="B206" s="9"/>
      <c r="C206" s="9"/>
      <c r="D206" s="9"/>
      <c r="E206" s="9"/>
      <c r="F206" s="9"/>
      <c r="G206" s="9"/>
      <c r="H206" s="9"/>
      <c r="I206" s="9"/>
      <c r="J206" s="9"/>
      <c r="K206" s="9"/>
      <c r="L206" s="9"/>
      <c r="M206" s="9"/>
      <c r="N206" s="9"/>
      <c r="O206" s="9"/>
      <c r="P206" s="235">
        <f t="shared" si="9"/>
        <v>0</v>
      </c>
      <c r="Q206" s="9"/>
      <c r="R206" s="9"/>
      <c r="S206" s="9"/>
      <c r="T206" s="9"/>
      <c r="U206" s="9"/>
      <c r="V206" s="9"/>
      <c r="W206" s="9"/>
      <c r="X206" s="236"/>
      <c r="Y206" s="237">
        <f t="shared" si="10"/>
        <v>0</v>
      </c>
      <c r="Z206" s="9"/>
      <c r="AA206" s="9"/>
      <c r="AB206" s="9"/>
      <c r="AC206" s="9"/>
      <c r="AD206" s="9"/>
      <c r="AE206" s="9"/>
      <c r="AF206" s="9"/>
      <c r="AG206" s="9"/>
      <c r="AH206" s="237">
        <f t="shared" ref="AH206:AH269" si="11">SUM($Z206:$AF206)</f>
        <v>0</v>
      </c>
      <c r="AI206" s="238"/>
      <c r="AJ206" s="9"/>
      <c r="AK206" s="9"/>
      <c r="AL206" s="9"/>
      <c r="AM206" s="9"/>
      <c r="AN206" s="9"/>
      <c r="AO206" s="9"/>
      <c r="AP206" s="9"/>
      <c r="AQ206" s="9"/>
      <c r="AR206" s="9"/>
      <c r="AS206" s="239"/>
      <c r="AT206" s="260"/>
    </row>
    <row r="207" spans="1:46" s="224" customFormat="1">
      <c r="A207" s="9"/>
      <c r="B207" s="9"/>
      <c r="C207" s="9"/>
      <c r="D207" s="9"/>
      <c r="E207" s="9"/>
      <c r="F207" s="9"/>
      <c r="G207" s="9"/>
      <c r="H207" s="9"/>
      <c r="I207" s="9"/>
      <c r="J207" s="9"/>
      <c r="K207" s="9"/>
      <c r="L207" s="9"/>
      <c r="M207" s="9"/>
      <c r="N207" s="9"/>
      <c r="O207" s="9"/>
      <c r="P207" s="235">
        <f t="shared" si="9"/>
        <v>0</v>
      </c>
      <c r="Q207" s="9"/>
      <c r="R207" s="9"/>
      <c r="S207" s="9"/>
      <c r="T207" s="9"/>
      <c r="U207" s="9"/>
      <c r="V207" s="9"/>
      <c r="W207" s="9"/>
      <c r="X207" s="236"/>
      <c r="Y207" s="237">
        <f t="shared" si="10"/>
        <v>0</v>
      </c>
      <c r="Z207" s="9"/>
      <c r="AA207" s="9"/>
      <c r="AB207" s="9"/>
      <c r="AC207" s="9"/>
      <c r="AD207" s="9"/>
      <c r="AE207" s="9"/>
      <c r="AF207" s="9"/>
      <c r="AG207" s="9"/>
      <c r="AH207" s="237">
        <f t="shared" si="11"/>
        <v>0</v>
      </c>
      <c r="AI207" s="238"/>
      <c r="AJ207" s="9"/>
      <c r="AK207" s="9"/>
      <c r="AL207" s="9"/>
      <c r="AM207" s="9"/>
      <c r="AN207" s="9"/>
      <c r="AO207" s="9"/>
      <c r="AP207" s="9"/>
      <c r="AQ207" s="9"/>
      <c r="AR207" s="9"/>
      <c r="AS207" s="239"/>
      <c r="AT207" s="260"/>
    </row>
    <row r="208" spans="1:46" s="224" customFormat="1">
      <c r="A208" s="9"/>
      <c r="B208" s="9"/>
      <c r="C208" s="9"/>
      <c r="D208" s="9"/>
      <c r="E208" s="9"/>
      <c r="F208" s="9"/>
      <c r="G208" s="9"/>
      <c r="H208" s="9"/>
      <c r="I208" s="9"/>
      <c r="J208" s="9"/>
      <c r="K208" s="9"/>
      <c r="L208" s="9"/>
      <c r="M208" s="9"/>
      <c r="N208" s="9"/>
      <c r="O208" s="9"/>
      <c r="P208" s="235">
        <f t="shared" si="9"/>
        <v>0</v>
      </c>
      <c r="Q208" s="9"/>
      <c r="R208" s="9"/>
      <c r="S208" s="9"/>
      <c r="T208" s="9"/>
      <c r="U208" s="9"/>
      <c r="V208" s="9"/>
      <c r="W208" s="9"/>
      <c r="X208" s="236"/>
      <c r="Y208" s="237">
        <f t="shared" si="10"/>
        <v>0</v>
      </c>
      <c r="Z208" s="9"/>
      <c r="AA208" s="9"/>
      <c r="AB208" s="9"/>
      <c r="AC208" s="9"/>
      <c r="AD208" s="9"/>
      <c r="AE208" s="9"/>
      <c r="AF208" s="9"/>
      <c r="AG208" s="9"/>
      <c r="AH208" s="237">
        <f t="shared" si="11"/>
        <v>0</v>
      </c>
      <c r="AI208" s="238"/>
      <c r="AJ208" s="9"/>
      <c r="AK208" s="9"/>
      <c r="AL208" s="9"/>
      <c r="AM208" s="9"/>
      <c r="AN208" s="9"/>
      <c r="AO208" s="9"/>
      <c r="AP208" s="9"/>
      <c r="AQ208" s="9"/>
      <c r="AR208" s="9"/>
      <c r="AS208" s="239"/>
      <c r="AT208" s="260"/>
    </row>
    <row r="209" spans="1:46" s="224" customFormat="1">
      <c r="A209" s="9"/>
      <c r="B209" s="9"/>
      <c r="C209" s="9"/>
      <c r="D209" s="9"/>
      <c r="E209" s="9"/>
      <c r="F209" s="9"/>
      <c r="G209" s="9"/>
      <c r="H209" s="9"/>
      <c r="I209" s="9"/>
      <c r="J209" s="9"/>
      <c r="K209" s="9"/>
      <c r="L209" s="9"/>
      <c r="M209" s="9"/>
      <c r="N209" s="9"/>
      <c r="O209" s="9"/>
      <c r="P209" s="235">
        <f t="shared" si="9"/>
        <v>0</v>
      </c>
      <c r="Q209" s="9"/>
      <c r="R209" s="9"/>
      <c r="S209" s="9"/>
      <c r="T209" s="9"/>
      <c r="U209" s="9"/>
      <c r="V209" s="9"/>
      <c r="W209" s="9"/>
      <c r="X209" s="236"/>
      <c r="Y209" s="237">
        <f t="shared" si="10"/>
        <v>0</v>
      </c>
      <c r="Z209" s="9"/>
      <c r="AA209" s="9"/>
      <c r="AB209" s="9"/>
      <c r="AC209" s="9"/>
      <c r="AD209" s="9"/>
      <c r="AE209" s="9"/>
      <c r="AF209" s="9"/>
      <c r="AG209" s="9"/>
      <c r="AH209" s="237">
        <f t="shared" si="11"/>
        <v>0</v>
      </c>
      <c r="AI209" s="238"/>
      <c r="AJ209" s="9"/>
      <c r="AK209" s="9"/>
      <c r="AL209" s="9"/>
      <c r="AM209" s="9"/>
      <c r="AN209" s="9"/>
      <c r="AO209" s="9"/>
      <c r="AP209" s="9"/>
      <c r="AQ209" s="9"/>
      <c r="AR209" s="9"/>
      <c r="AS209" s="239"/>
      <c r="AT209" s="260"/>
    </row>
    <row r="210" spans="1:46" s="224" customFormat="1">
      <c r="A210" s="9"/>
      <c r="B210" s="9"/>
      <c r="C210" s="9"/>
      <c r="D210" s="9"/>
      <c r="E210" s="9"/>
      <c r="F210" s="9"/>
      <c r="G210" s="9"/>
      <c r="H210" s="9"/>
      <c r="I210" s="9"/>
      <c r="J210" s="9"/>
      <c r="K210" s="9"/>
      <c r="L210" s="9"/>
      <c r="M210" s="9"/>
      <c r="N210" s="9"/>
      <c r="O210" s="9"/>
      <c r="P210" s="235">
        <f t="shared" si="9"/>
        <v>0</v>
      </c>
      <c r="Q210" s="9"/>
      <c r="R210" s="9"/>
      <c r="S210" s="9"/>
      <c r="T210" s="9"/>
      <c r="U210" s="9"/>
      <c r="V210" s="9"/>
      <c r="W210" s="9"/>
      <c r="X210" s="236"/>
      <c r="Y210" s="237">
        <f t="shared" si="10"/>
        <v>0</v>
      </c>
      <c r="Z210" s="9"/>
      <c r="AA210" s="9"/>
      <c r="AB210" s="9"/>
      <c r="AC210" s="9"/>
      <c r="AD210" s="9"/>
      <c r="AE210" s="9"/>
      <c r="AF210" s="9"/>
      <c r="AG210" s="9"/>
      <c r="AH210" s="237">
        <f t="shared" si="11"/>
        <v>0</v>
      </c>
      <c r="AI210" s="238"/>
      <c r="AJ210" s="9"/>
      <c r="AK210" s="9"/>
      <c r="AL210" s="9"/>
      <c r="AM210" s="9"/>
      <c r="AN210" s="9"/>
      <c r="AO210" s="9"/>
      <c r="AP210" s="9"/>
      <c r="AQ210" s="9"/>
      <c r="AR210" s="9"/>
      <c r="AS210" s="239"/>
      <c r="AT210" s="260"/>
    </row>
    <row r="211" spans="1:46" s="224" customFormat="1">
      <c r="A211" s="9"/>
      <c r="B211" s="9"/>
      <c r="C211" s="9"/>
      <c r="D211" s="9"/>
      <c r="E211" s="9"/>
      <c r="F211" s="9"/>
      <c r="G211" s="9"/>
      <c r="H211" s="9"/>
      <c r="I211" s="9"/>
      <c r="J211" s="9"/>
      <c r="K211" s="9"/>
      <c r="L211" s="9"/>
      <c r="M211" s="9"/>
      <c r="N211" s="9"/>
      <c r="O211" s="9"/>
      <c r="P211" s="235">
        <f t="shared" si="9"/>
        <v>0</v>
      </c>
      <c r="Q211" s="9"/>
      <c r="R211" s="9"/>
      <c r="S211" s="9"/>
      <c r="T211" s="9"/>
      <c r="U211" s="9"/>
      <c r="V211" s="9"/>
      <c r="W211" s="9"/>
      <c r="X211" s="236"/>
      <c r="Y211" s="237">
        <f t="shared" si="10"/>
        <v>0</v>
      </c>
      <c r="Z211" s="9"/>
      <c r="AA211" s="9"/>
      <c r="AB211" s="9"/>
      <c r="AC211" s="9"/>
      <c r="AD211" s="9"/>
      <c r="AE211" s="9"/>
      <c r="AF211" s="9"/>
      <c r="AG211" s="9"/>
      <c r="AH211" s="237">
        <f t="shared" si="11"/>
        <v>0</v>
      </c>
      <c r="AI211" s="238"/>
      <c r="AJ211" s="9"/>
      <c r="AK211" s="9"/>
      <c r="AL211" s="9"/>
      <c r="AM211" s="9"/>
      <c r="AN211" s="9"/>
      <c r="AO211" s="9"/>
      <c r="AP211" s="9"/>
      <c r="AQ211" s="9"/>
      <c r="AR211" s="9"/>
      <c r="AS211" s="239"/>
      <c r="AT211" s="260"/>
    </row>
    <row r="212" spans="1:46" s="224" customFormat="1">
      <c r="A212" s="9"/>
      <c r="B212" s="9"/>
      <c r="C212" s="9"/>
      <c r="D212" s="9"/>
      <c r="E212" s="9"/>
      <c r="F212" s="9"/>
      <c r="G212" s="9"/>
      <c r="H212" s="9"/>
      <c r="I212" s="9"/>
      <c r="J212" s="9"/>
      <c r="K212" s="9"/>
      <c r="L212" s="9"/>
      <c r="M212" s="9"/>
      <c r="N212" s="9"/>
      <c r="O212" s="9"/>
      <c r="P212" s="235">
        <f t="shared" ref="P212:P275" si="12">SUM($H212:$N212)</f>
        <v>0</v>
      </c>
      <c r="Q212" s="9"/>
      <c r="R212" s="9"/>
      <c r="S212" s="9"/>
      <c r="T212" s="9"/>
      <c r="U212" s="9"/>
      <c r="V212" s="9"/>
      <c r="W212" s="9"/>
      <c r="X212" s="236"/>
      <c r="Y212" s="237">
        <f t="shared" ref="Y212:Y275" si="13">SUM($Q212:$W212)</f>
        <v>0</v>
      </c>
      <c r="Z212" s="9"/>
      <c r="AA212" s="9"/>
      <c r="AB212" s="9"/>
      <c r="AC212" s="9"/>
      <c r="AD212" s="9"/>
      <c r="AE212" s="9"/>
      <c r="AF212" s="9"/>
      <c r="AG212" s="9"/>
      <c r="AH212" s="237">
        <f t="shared" si="11"/>
        <v>0</v>
      </c>
      <c r="AI212" s="238"/>
      <c r="AJ212" s="9"/>
      <c r="AK212" s="9"/>
      <c r="AL212" s="9"/>
      <c r="AM212" s="9"/>
      <c r="AN212" s="9"/>
      <c r="AO212" s="9"/>
      <c r="AP212" s="9"/>
      <c r="AQ212" s="9"/>
      <c r="AR212" s="9"/>
      <c r="AS212" s="239"/>
      <c r="AT212" s="260"/>
    </row>
    <row r="213" spans="1:46" s="224" customFormat="1">
      <c r="A213" s="9"/>
      <c r="B213" s="9"/>
      <c r="C213" s="9"/>
      <c r="D213" s="9"/>
      <c r="E213" s="9"/>
      <c r="F213" s="9"/>
      <c r="G213" s="9"/>
      <c r="H213" s="9"/>
      <c r="I213" s="9"/>
      <c r="J213" s="9"/>
      <c r="K213" s="9"/>
      <c r="L213" s="9"/>
      <c r="M213" s="9"/>
      <c r="N213" s="9"/>
      <c r="O213" s="9"/>
      <c r="P213" s="235">
        <f t="shared" si="12"/>
        <v>0</v>
      </c>
      <c r="Q213" s="9"/>
      <c r="R213" s="9"/>
      <c r="S213" s="9"/>
      <c r="T213" s="9"/>
      <c r="U213" s="9"/>
      <c r="V213" s="9"/>
      <c r="W213" s="9"/>
      <c r="X213" s="236"/>
      <c r="Y213" s="237">
        <f t="shared" si="13"/>
        <v>0</v>
      </c>
      <c r="Z213" s="9"/>
      <c r="AA213" s="9"/>
      <c r="AB213" s="9"/>
      <c r="AC213" s="9"/>
      <c r="AD213" s="9"/>
      <c r="AE213" s="9"/>
      <c r="AF213" s="9"/>
      <c r="AG213" s="9"/>
      <c r="AH213" s="237">
        <f t="shared" si="11"/>
        <v>0</v>
      </c>
      <c r="AI213" s="238"/>
      <c r="AJ213" s="9"/>
      <c r="AK213" s="9"/>
      <c r="AL213" s="9"/>
      <c r="AM213" s="9"/>
      <c r="AN213" s="9"/>
      <c r="AO213" s="9"/>
      <c r="AP213" s="9"/>
      <c r="AQ213" s="9"/>
      <c r="AR213" s="9"/>
      <c r="AS213" s="239"/>
      <c r="AT213" s="260"/>
    </row>
    <row r="214" spans="1:46" s="224" customFormat="1">
      <c r="A214" s="9"/>
      <c r="B214" s="9"/>
      <c r="C214" s="9"/>
      <c r="D214" s="9"/>
      <c r="E214" s="9"/>
      <c r="F214" s="9"/>
      <c r="G214" s="9"/>
      <c r="H214" s="9"/>
      <c r="I214" s="9"/>
      <c r="J214" s="9"/>
      <c r="K214" s="9"/>
      <c r="L214" s="9"/>
      <c r="M214" s="9"/>
      <c r="N214" s="9"/>
      <c r="O214" s="9"/>
      <c r="P214" s="235">
        <f t="shared" si="12"/>
        <v>0</v>
      </c>
      <c r="Q214" s="9"/>
      <c r="R214" s="9"/>
      <c r="S214" s="9"/>
      <c r="T214" s="9"/>
      <c r="U214" s="9"/>
      <c r="V214" s="9"/>
      <c r="W214" s="9"/>
      <c r="X214" s="236"/>
      <c r="Y214" s="237">
        <f t="shared" si="13"/>
        <v>0</v>
      </c>
      <c r="Z214" s="9"/>
      <c r="AA214" s="9"/>
      <c r="AB214" s="9"/>
      <c r="AC214" s="9"/>
      <c r="AD214" s="9"/>
      <c r="AE214" s="9"/>
      <c r="AF214" s="9"/>
      <c r="AG214" s="9"/>
      <c r="AH214" s="237">
        <f t="shared" si="11"/>
        <v>0</v>
      </c>
      <c r="AI214" s="238"/>
      <c r="AJ214" s="9"/>
      <c r="AK214" s="9"/>
      <c r="AL214" s="9"/>
      <c r="AM214" s="9"/>
      <c r="AN214" s="9"/>
      <c r="AO214" s="9"/>
      <c r="AP214" s="9"/>
      <c r="AQ214" s="9"/>
      <c r="AR214" s="9"/>
      <c r="AS214" s="239"/>
      <c r="AT214" s="260"/>
    </row>
    <row r="215" spans="1:46" s="224" customFormat="1">
      <c r="A215" s="9"/>
      <c r="B215" s="9"/>
      <c r="C215" s="9"/>
      <c r="D215" s="9"/>
      <c r="E215" s="9"/>
      <c r="F215" s="9"/>
      <c r="G215" s="9"/>
      <c r="H215" s="9"/>
      <c r="I215" s="9"/>
      <c r="J215" s="9"/>
      <c r="K215" s="9"/>
      <c r="L215" s="9"/>
      <c r="M215" s="9"/>
      <c r="N215" s="9"/>
      <c r="O215" s="9"/>
      <c r="P215" s="235">
        <f t="shared" si="12"/>
        <v>0</v>
      </c>
      <c r="Q215" s="9"/>
      <c r="R215" s="9"/>
      <c r="S215" s="9"/>
      <c r="T215" s="9"/>
      <c r="U215" s="9"/>
      <c r="V215" s="9"/>
      <c r="W215" s="9"/>
      <c r="X215" s="236"/>
      <c r="Y215" s="237">
        <f t="shared" si="13"/>
        <v>0</v>
      </c>
      <c r="Z215" s="9"/>
      <c r="AA215" s="9"/>
      <c r="AB215" s="9"/>
      <c r="AC215" s="9"/>
      <c r="AD215" s="9"/>
      <c r="AE215" s="9"/>
      <c r="AF215" s="9"/>
      <c r="AG215" s="9"/>
      <c r="AH215" s="237">
        <f t="shared" si="11"/>
        <v>0</v>
      </c>
      <c r="AI215" s="238"/>
      <c r="AJ215" s="9"/>
      <c r="AK215" s="9"/>
      <c r="AL215" s="9"/>
      <c r="AM215" s="9"/>
      <c r="AN215" s="9"/>
      <c r="AO215" s="9"/>
      <c r="AP215" s="9"/>
      <c r="AQ215" s="9"/>
      <c r="AR215" s="9"/>
      <c r="AS215" s="239"/>
      <c r="AT215" s="260"/>
    </row>
    <row r="216" spans="1:46" s="224" customFormat="1">
      <c r="A216" s="9"/>
      <c r="B216" s="9"/>
      <c r="C216" s="9"/>
      <c r="D216" s="9"/>
      <c r="E216" s="9"/>
      <c r="F216" s="9"/>
      <c r="G216" s="9"/>
      <c r="H216" s="9"/>
      <c r="I216" s="9"/>
      <c r="J216" s="9"/>
      <c r="K216" s="9"/>
      <c r="L216" s="9"/>
      <c r="M216" s="9"/>
      <c r="N216" s="9"/>
      <c r="O216" s="9"/>
      <c r="P216" s="235">
        <f t="shared" si="12"/>
        <v>0</v>
      </c>
      <c r="Q216" s="9"/>
      <c r="R216" s="9"/>
      <c r="S216" s="9"/>
      <c r="T216" s="9"/>
      <c r="U216" s="9"/>
      <c r="V216" s="9"/>
      <c r="W216" s="9"/>
      <c r="X216" s="236"/>
      <c r="Y216" s="237">
        <f t="shared" si="13"/>
        <v>0</v>
      </c>
      <c r="Z216" s="9"/>
      <c r="AA216" s="9"/>
      <c r="AB216" s="9"/>
      <c r="AC216" s="9"/>
      <c r="AD216" s="9"/>
      <c r="AE216" s="9"/>
      <c r="AF216" s="9"/>
      <c r="AG216" s="9"/>
      <c r="AH216" s="237">
        <f t="shared" si="11"/>
        <v>0</v>
      </c>
      <c r="AI216" s="238"/>
      <c r="AJ216" s="9"/>
      <c r="AK216" s="9"/>
      <c r="AL216" s="9"/>
      <c r="AM216" s="9"/>
      <c r="AN216" s="9"/>
      <c r="AO216" s="9"/>
      <c r="AP216" s="9"/>
      <c r="AQ216" s="9"/>
      <c r="AR216" s="9"/>
      <c r="AS216" s="239"/>
      <c r="AT216" s="260"/>
    </row>
    <row r="217" spans="1:46" s="224" customFormat="1">
      <c r="A217" s="9"/>
      <c r="B217" s="9"/>
      <c r="C217" s="9"/>
      <c r="D217" s="9"/>
      <c r="E217" s="9"/>
      <c r="F217" s="9"/>
      <c r="G217" s="9"/>
      <c r="H217" s="9"/>
      <c r="I217" s="9"/>
      <c r="J217" s="9"/>
      <c r="K217" s="9"/>
      <c r="L217" s="9"/>
      <c r="M217" s="9"/>
      <c r="N217" s="9"/>
      <c r="O217" s="9"/>
      <c r="P217" s="235">
        <f t="shared" si="12"/>
        <v>0</v>
      </c>
      <c r="Q217" s="9"/>
      <c r="R217" s="9"/>
      <c r="S217" s="9"/>
      <c r="T217" s="9"/>
      <c r="U217" s="9"/>
      <c r="V217" s="9"/>
      <c r="W217" s="9"/>
      <c r="X217" s="236"/>
      <c r="Y217" s="237">
        <f t="shared" si="13"/>
        <v>0</v>
      </c>
      <c r="Z217" s="9"/>
      <c r="AA217" s="9"/>
      <c r="AB217" s="9"/>
      <c r="AC217" s="9"/>
      <c r="AD217" s="9"/>
      <c r="AE217" s="9"/>
      <c r="AF217" s="9"/>
      <c r="AG217" s="9"/>
      <c r="AH217" s="237">
        <f t="shared" si="11"/>
        <v>0</v>
      </c>
      <c r="AI217" s="238"/>
      <c r="AJ217" s="9"/>
      <c r="AK217" s="9"/>
      <c r="AL217" s="9"/>
      <c r="AM217" s="9"/>
      <c r="AN217" s="9"/>
      <c r="AO217" s="9"/>
      <c r="AP217" s="9"/>
      <c r="AQ217" s="9"/>
      <c r="AR217" s="9"/>
      <c r="AS217" s="239"/>
      <c r="AT217" s="260"/>
    </row>
    <row r="218" spans="1:46" s="224" customFormat="1">
      <c r="A218" s="9"/>
      <c r="B218" s="9"/>
      <c r="C218" s="9"/>
      <c r="D218" s="9"/>
      <c r="E218" s="9"/>
      <c r="F218" s="9"/>
      <c r="G218" s="9"/>
      <c r="H218" s="9"/>
      <c r="I218" s="9"/>
      <c r="J218" s="9"/>
      <c r="K218" s="9"/>
      <c r="L218" s="9"/>
      <c r="M218" s="9"/>
      <c r="N218" s="9"/>
      <c r="O218" s="9"/>
      <c r="P218" s="235">
        <f t="shared" si="12"/>
        <v>0</v>
      </c>
      <c r="Q218" s="9"/>
      <c r="R218" s="9"/>
      <c r="S218" s="9"/>
      <c r="T218" s="9"/>
      <c r="U218" s="9"/>
      <c r="V218" s="9"/>
      <c r="W218" s="9"/>
      <c r="X218" s="236"/>
      <c r="Y218" s="237">
        <f t="shared" si="13"/>
        <v>0</v>
      </c>
      <c r="Z218" s="9"/>
      <c r="AA218" s="9"/>
      <c r="AB218" s="9"/>
      <c r="AC218" s="9"/>
      <c r="AD218" s="9"/>
      <c r="AE218" s="9"/>
      <c r="AF218" s="9"/>
      <c r="AG218" s="9"/>
      <c r="AH218" s="237">
        <f t="shared" si="11"/>
        <v>0</v>
      </c>
      <c r="AI218" s="238"/>
      <c r="AJ218" s="9"/>
      <c r="AK218" s="9"/>
      <c r="AL218" s="9"/>
      <c r="AM218" s="9"/>
      <c r="AN218" s="9"/>
      <c r="AO218" s="9"/>
      <c r="AP218" s="9"/>
      <c r="AQ218" s="9"/>
      <c r="AR218" s="9"/>
      <c r="AS218" s="239"/>
      <c r="AT218" s="260"/>
    </row>
    <row r="219" spans="1:46" s="224" customFormat="1">
      <c r="A219" s="9"/>
      <c r="B219" s="9"/>
      <c r="C219" s="9"/>
      <c r="D219" s="9"/>
      <c r="E219" s="9"/>
      <c r="F219" s="9"/>
      <c r="G219" s="9"/>
      <c r="H219" s="9"/>
      <c r="I219" s="9"/>
      <c r="J219" s="9"/>
      <c r="K219" s="9"/>
      <c r="L219" s="9"/>
      <c r="M219" s="9"/>
      <c r="N219" s="9"/>
      <c r="O219" s="9"/>
      <c r="P219" s="235">
        <f t="shared" si="12"/>
        <v>0</v>
      </c>
      <c r="Q219" s="9"/>
      <c r="R219" s="9"/>
      <c r="S219" s="9"/>
      <c r="T219" s="9"/>
      <c r="U219" s="9"/>
      <c r="V219" s="9"/>
      <c r="W219" s="9"/>
      <c r="X219" s="236"/>
      <c r="Y219" s="237">
        <f t="shared" si="13"/>
        <v>0</v>
      </c>
      <c r="Z219" s="9"/>
      <c r="AA219" s="9"/>
      <c r="AB219" s="9"/>
      <c r="AC219" s="9"/>
      <c r="AD219" s="9"/>
      <c r="AE219" s="9"/>
      <c r="AF219" s="9"/>
      <c r="AG219" s="9"/>
      <c r="AH219" s="237">
        <f t="shared" si="11"/>
        <v>0</v>
      </c>
      <c r="AI219" s="238"/>
      <c r="AJ219" s="9"/>
      <c r="AK219" s="9"/>
      <c r="AL219" s="9"/>
      <c r="AM219" s="9"/>
      <c r="AN219" s="9"/>
      <c r="AO219" s="9"/>
      <c r="AP219" s="9"/>
      <c r="AQ219" s="9"/>
      <c r="AR219" s="9"/>
      <c r="AS219" s="239"/>
      <c r="AT219" s="260"/>
    </row>
    <row r="220" spans="1:46" s="224" customFormat="1">
      <c r="A220" s="9"/>
      <c r="B220" s="9"/>
      <c r="C220" s="9"/>
      <c r="D220" s="9"/>
      <c r="E220" s="9"/>
      <c r="F220" s="9"/>
      <c r="G220" s="9"/>
      <c r="H220" s="9"/>
      <c r="I220" s="9"/>
      <c r="J220" s="9"/>
      <c r="K220" s="9"/>
      <c r="L220" s="9"/>
      <c r="M220" s="9"/>
      <c r="N220" s="9"/>
      <c r="O220" s="9"/>
      <c r="P220" s="235">
        <f t="shared" si="12"/>
        <v>0</v>
      </c>
      <c r="Q220" s="9"/>
      <c r="R220" s="9"/>
      <c r="S220" s="9"/>
      <c r="T220" s="9"/>
      <c r="U220" s="9"/>
      <c r="V220" s="9"/>
      <c r="W220" s="9"/>
      <c r="X220" s="236"/>
      <c r="Y220" s="237">
        <f t="shared" si="13"/>
        <v>0</v>
      </c>
      <c r="Z220" s="9"/>
      <c r="AA220" s="9"/>
      <c r="AB220" s="9"/>
      <c r="AC220" s="9"/>
      <c r="AD220" s="9"/>
      <c r="AE220" s="9"/>
      <c r="AF220" s="9"/>
      <c r="AG220" s="9"/>
      <c r="AH220" s="237">
        <f t="shared" si="11"/>
        <v>0</v>
      </c>
      <c r="AI220" s="238"/>
      <c r="AJ220" s="9"/>
      <c r="AK220" s="9"/>
      <c r="AL220" s="9"/>
      <c r="AM220" s="9"/>
      <c r="AN220" s="9"/>
      <c r="AO220" s="9"/>
      <c r="AP220" s="9"/>
      <c r="AQ220" s="9"/>
      <c r="AR220" s="9"/>
      <c r="AS220" s="239"/>
      <c r="AT220" s="260"/>
    </row>
    <row r="221" spans="1:46" s="224" customFormat="1">
      <c r="A221" s="9"/>
      <c r="B221" s="9"/>
      <c r="C221" s="9"/>
      <c r="D221" s="9"/>
      <c r="E221" s="9"/>
      <c r="F221" s="9"/>
      <c r="G221" s="9"/>
      <c r="H221" s="9"/>
      <c r="I221" s="9"/>
      <c r="J221" s="9"/>
      <c r="K221" s="9"/>
      <c r="L221" s="9"/>
      <c r="M221" s="9"/>
      <c r="N221" s="9"/>
      <c r="O221" s="9"/>
      <c r="P221" s="235">
        <f t="shared" si="12"/>
        <v>0</v>
      </c>
      <c r="Q221" s="9"/>
      <c r="R221" s="9"/>
      <c r="S221" s="9"/>
      <c r="T221" s="9"/>
      <c r="U221" s="9"/>
      <c r="V221" s="9"/>
      <c r="W221" s="9"/>
      <c r="X221" s="236"/>
      <c r="Y221" s="237">
        <f t="shared" si="13"/>
        <v>0</v>
      </c>
      <c r="Z221" s="9"/>
      <c r="AA221" s="9"/>
      <c r="AB221" s="9"/>
      <c r="AC221" s="9"/>
      <c r="AD221" s="9"/>
      <c r="AE221" s="9"/>
      <c r="AF221" s="9"/>
      <c r="AG221" s="9"/>
      <c r="AH221" s="237">
        <f t="shared" si="11"/>
        <v>0</v>
      </c>
      <c r="AI221" s="238"/>
      <c r="AJ221" s="9"/>
      <c r="AK221" s="9"/>
      <c r="AL221" s="9"/>
      <c r="AM221" s="9"/>
      <c r="AN221" s="9"/>
      <c r="AO221" s="9"/>
      <c r="AP221" s="9"/>
      <c r="AQ221" s="9"/>
      <c r="AR221" s="9"/>
      <c r="AS221" s="239"/>
      <c r="AT221" s="260"/>
    </row>
    <row r="222" spans="1:46" s="224" customFormat="1">
      <c r="A222" s="9"/>
      <c r="B222" s="9"/>
      <c r="C222" s="9"/>
      <c r="D222" s="9"/>
      <c r="E222" s="9"/>
      <c r="F222" s="9"/>
      <c r="G222" s="9"/>
      <c r="H222" s="9"/>
      <c r="I222" s="9"/>
      <c r="J222" s="9"/>
      <c r="K222" s="9"/>
      <c r="L222" s="9"/>
      <c r="M222" s="9"/>
      <c r="N222" s="9"/>
      <c r="O222" s="9"/>
      <c r="P222" s="235">
        <f t="shared" si="12"/>
        <v>0</v>
      </c>
      <c r="Q222" s="9"/>
      <c r="R222" s="9"/>
      <c r="S222" s="9"/>
      <c r="T222" s="9"/>
      <c r="U222" s="9"/>
      <c r="V222" s="9"/>
      <c r="W222" s="9"/>
      <c r="X222" s="236"/>
      <c r="Y222" s="237">
        <f t="shared" si="13"/>
        <v>0</v>
      </c>
      <c r="Z222" s="9"/>
      <c r="AA222" s="9"/>
      <c r="AB222" s="9"/>
      <c r="AC222" s="9"/>
      <c r="AD222" s="9"/>
      <c r="AE222" s="9"/>
      <c r="AF222" s="9"/>
      <c r="AG222" s="9"/>
      <c r="AH222" s="237">
        <f t="shared" si="11"/>
        <v>0</v>
      </c>
      <c r="AI222" s="238"/>
      <c r="AJ222" s="9"/>
      <c r="AK222" s="9"/>
      <c r="AL222" s="9"/>
      <c r="AM222" s="9"/>
      <c r="AN222" s="9"/>
      <c r="AO222" s="9"/>
      <c r="AP222" s="9"/>
      <c r="AQ222" s="9"/>
      <c r="AR222" s="9"/>
      <c r="AS222" s="239"/>
      <c r="AT222" s="260"/>
    </row>
    <row r="223" spans="1:46" s="224" customFormat="1">
      <c r="A223" s="9"/>
      <c r="B223" s="9"/>
      <c r="C223" s="9"/>
      <c r="D223" s="9"/>
      <c r="E223" s="9"/>
      <c r="F223" s="9"/>
      <c r="G223" s="9"/>
      <c r="H223" s="9"/>
      <c r="I223" s="9"/>
      <c r="J223" s="9"/>
      <c r="K223" s="9"/>
      <c r="L223" s="9"/>
      <c r="M223" s="9"/>
      <c r="N223" s="9"/>
      <c r="O223" s="9"/>
      <c r="P223" s="235">
        <f t="shared" si="12"/>
        <v>0</v>
      </c>
      <c r="Q223" s="9"/>
      <c r="R223" s="9"/>
      <c r="S223" s="9"/>
      <c r="T223" s="9"/>
      <c r="U223" s="9"/>
      <c r="V223" s="9"/>
      <c r="W223" s="9"/>
      <c r="X223" s="236"/>
      <c r="Y223" s="237">
        <f t="shared" si="13"/>
        <v>0</v>
      </c>
      <c r="Z223" s="9"/>
      <c r="AA223" s="9"/>
      <c r="AB223" s="9"/>
      <c r="AC223" s="9"/>
      <c r="AD223" s="9"/>
      <c r="AE223" s="9"/>
      <c r="AF223" s="9"/>
      <c r="AG223" s="9"/>
      <c r="AH223" s="237">
        <f t="shared" si="11"/>
        <v>0</v>
      </c>
      <c r="AI223" s="238"/>
      <c r="AJ223" s="9"/>
      <c r="AK223" s="9"/>
      <c r="AL223" s="9"/>
      <c r="AM223" s="9"/>
      <c r="AN223" s="9"/>
      <c r="AO223" s="9"/>
      <c r="AP223" s="9"/>
      <c r="AQ223" s="9"/>
      <c r="AR223" s="9"/>
      <c r="AS223" s="239"/>
      <c r="AT223" s="260"/>
    </row>
    <row r="224" spans="1:46" s="224" customFormat="1">
      <c r="A224" s="9"/>
      <c r="B224" s="9"/>
      <c r="C224" s="9"/>
      <c r="D224" s="9"/>
      <c r="E224" s="9"/>
      <c r="F224" s="9"/>
      <c r="G224" s="9"/>
      <c r="H224" s="9"/>
      <c r="I224" s="9"/>
      <c r="J224" s="9"/>
      <c r="K224" s="9"/>
      <c r="L224" s="9"/>
      <c r="M224" s="9"/>
      <c r="N224" s="9"/>
      <c r="O224" s="9"/>
      <c r="P224" s="235">
        <f t="shared" si="12"/>
        <v>0</v>
      </c>
      <c r="Q224" s="9"/>
      <c r="R224" s="9"/>
      <c r="S224" s="9"/>
      <c r="T224" s="9"/>
      <c r="U224" s="9"/>
      <c r="V224" s="9"/>
      <c r="W224" s="9"/>
      <c r="X224" s="236"/>
      <c r="Y224" s="237">
        <f t="shared" si="13"/>
        <v>0</v>
      </c>
      <c r="Z224" s="9"/>
      <c r="AA224" s="9"/>
      <c r="AB224" s="9"/>
      <c r="AC224" s="9"/>
      <c r="AD224" s="9"/>
      <c r="AE224" s="9"/>
      <c r="AF224" s="9"/>
      <c r="AG224" s="9"/>
      <c r="AH224" s="237">
        <f t="shared" si="11"/>
        <v>0</v>
      </c>
      <c r="AI224" s="238"/>
      <c r="AJ224" s="9"/>
      <c r="AK224" s="9"/>
      <c r="AL224" s="9"/>
      <c r="AM224" s="9"/>
      <c r="AN224" s="9"/>
      <c r="AO224" s="9"/>
      <c r="AP224" s="9"/>
      <c r="AQ224" s="9"/>
      <c r="AR224" s="9"/>
      <c r="AS224" s="239"/>
      <c r="AT224" s="260"/>
    </row>
    <row r="225" spans="1:46" s="224" customFormat="1">
      <c r="A225" s="9"/>
      <c r="B225" s="9"/>
      <c r="C225" s="9"/>
      <c r="D225" s="9"/>
      <c r="E225" s="9"/>
      <c r="F225" s="9"/>
      <c r="G225" s="9"/>
      <c r="H225" s="9"/>
      <c r="I225" s="9"/>
      <c r="J225" s="9"/>
      <c r="K225" s="9"/>
      <c r="L225" s="9"/>
      <c r="M225" s="9"/>
      <c r="N225" s="9"/>
      <c r="O225" s="9"/>
      <c r="P225" s="235">
        <f t="shared" si="12"/>
        <v>0</v>
      </c>
      <c r="Q225" s="9"/>
      <c r="R225" s="9"/>
      <c r="S225" s="9"/>
      <c r="T225" s="9"/>
      <c r="U225" s="9"/>
      <c r="V225" s="9"/>
      <c r="W225" s="9"/>
      <c r="X225" s="236"/>
      <c r="Y225" s="237">
        <f t="shared" si="13"/>
        <v>0</v>
      </c>
      <c r="Z225" s="9"/>
      <c r="AA225" s="9"/>
      <c r="AB225" s="9"/>
      <c r="AC225" s="9"/>
      <c r="AD225" s="9"/>
      <c r="AE225" s="9"/>
      <c r="AF225" s="9"/>
      <c r="AG225" s="9"/>
      <c r="AH225" s="237">
        <f t="shared" si="11"/>
        <v>0</v>
      </c>
      <c r="AI225" s="238"/>
      <c r="AJ225" s="9"/>
      <c r="AK225" s="9"/>
      <c r="AL225" s="9"/>
      <c r="AM225" s="9"/>
      <c r="AN225" s="9"/>
      <c r="AO225" s="9"/>
      <c r="AP225" s="9"/>
      <c r="AQ225" s="9"/>
      <c r="AR225" s="9"/>
      <c r="AS225" s="239"/>
      <c r="AT225" s="260"/>
    </row>
    <row r="226" spans="1:46" s="224" customFormat="1">
      <c r="A226" s="9"/>
      <c r="B226" s="9"/>
      <c r="C226" s="9"/>
      <c r="D226" s="9"/>
      <c r="E226" s="9"/>
      <c r="F226" s="9"/>
      <c r="G226" s="9"/>
      <c r="H226" s="9"/>
      <c r="I226" s="9"/>
      <c r="J226" s="9"/>
      <c r="K226" s="9"/>
      <c r="L226" s="9"/>
      <c r="M226" s="9"/>
      <c r="N226" s="9"/>
      <c r="O226" s="9"/>
      <c r="P226" s="235">
        <f t="shared" si="12"/>
        <v>0</v>
      </c>
      <c r="Q226" s="9"/>
      <c r="R226" s="9"/>
      <c r="S226" s="9"/>
      <c r="T226" s="9"/>
      <c r="U226" s="9"/>
      <c r="V226" s="9"/>
      <c r="W226" s="9"/>
      <c r="X226" s="236"/>
      <c r="Y226" s="237">
        <f t="shared" si="13"/>
        <v>0</v>
      </c>
      <c r="Z226" s="9"/>
      <c r="AA226" s="9"/>
      <c r="AB226" s="9"/>
      <c r="AC226" s="9"/>
      <c r="AD226" s="9"/>
      <c r="AE226" s="9"/>
      <c r="AF226" s="9"/>
      <c r="AG226" s="9"/>
      <c r="AH226" s="237">
        <f t="shared" si="11"/>
        <v>0</v>
      </c>
      <c r="AI226" s="238"/>
      <c r="AJ226" s="9"/>
      <c r="AK226" s="9"/>
      <c r="AL226" s="9"/>
      <c r="AM226" s="9"/>
      <c r="AN226" s="9"/>
      <c r="AO226" s="9"/>
      <c r="AP226" s="9"/>
      <c r="AQ226" s="9"/>
      <c r="AR226" s="9"/>
      <c r="AS226" s="239"/>
      <c r="AT226" s="260"/>
    </row>
    <row r="227" spans="1:46" s="224" customFormat="1">
      <c r="A227" s="9"/>
      <c r="B227" s="9"/>
      <c r="C227" s="9"/>
      <c r="D227" s="9"/>
      <c r="E227" s="9"/>
      <c r="F227" s="9"/>
      <c r="G227" s="9"/>
      <c r="H227" s="9"/>
      <c r="I227" s="9"/>
      <c r="J227" s="9"/>
      <c r="K227" s="9"/>
      <c r="L227" s="9"/>
      <c r="M227" s="9"/>
      <c r="N227" s="9"/>
      <c r="O227" s="9"/>
      <c r="P227" s="235">
        <f t="shared" si="12"/>
        <v>0</v>
      </c>
      <c r="Q227" s="9"/>
      <c r="R227" s="9"/>
      <c r="S227" s="9"/>
      <c r="T227" s="9"/>
      <c r="U227" s="9"/>
      <c r="V227" s="9"/>
      <c r="W227" s="9"/>
      <c r="X227" s="236"/>
      <c r="Y227" s="237">
        <f t="shared" si="13"/>
        <v>0</v>
      </c>
      <c r="Z227" s="9"/>
      <c r="AA227" s="9"/>
      <c r="AB227" s="9"/>
      <c r="AC227" s="9"/>
      <c r="AD227" s="9"/>
      <c r="AE227" s="9"/>
      <c r="AF227" s="9"/>
      <c r="AG227" s="9"/>
      <c r="AH227" s="237">
        <f t="shared" si="11"/>
        <v>0</v>
      </c>
      <c r="AI227" s="238"/>
      <c r="AJ227" s="9"/>
      <c r="AK227" s="9"/>
      <c r="AL227" s="9"/>
      <c r="AM227" s="9"/>
      <c r="AN227" s="9"/>
      <c r="AO227" s="9"/>
      <c r="AP227" s="9"/>
      <c r="AQ227" s="9"/>
      <c r="AR227" s="9"/>
      <c r="AS227" s="239"/>
      <c r="AT227" s="260"/>
    </row>
    <row r="228" spans="1:46" s="224" customFormat="1">
      <c r="A228" s="9"/>
      <c r="B228" s="9"/>
      <c r="C228" s="9"/>
      <c r="D228" s="9"/>
      <c r="E228" s="9"/>
      <c r="F228" s="9"/>
      <c r="G228" s="9"/>
      <c r="H228" s="9"/>
      <c r="I228" s="9"/>
      <c r="J228" s="9"/>
      <c r="K228" s="9"/>
      <c r="L228" s="9"/>
      <c r="M228" s="9"/>
      <c r="N228" s="9"/>
      <c r="O228" s="9"/>
      <c r="P228" s="235">
        <f t="shared" si="12"/>
        <v>0</v>
      </c>
      <c r="Q228" s="9"/>
      <c r="R228" s="9"/>
      <c r="S228" s="9"/>
      <c r="T228" s="9"/>
      <c r="U228" s="9"/>
      <c r="V228" s="9"/>
      <c r="W228" s="9"/>
      <c r="X228" s="236"/>
      <c r="Y228" s="237">
        <f t="shared" si="13"/>
        <v>0</v>
      </c>
      <c r="Z228" s="9"/>
      <c r="AA228" s="9"/>
      <c r="AB228" s="9"/>
      <c r="AC228" s="9"/>
      <c r="AD228" s="9"/>
      <c r="AE228" s="9"/>
      <c r="AF228" s="9"/>
      <c r="AG228" s="9"/>
      <c r="AH228" s="237">
        <f t="shared" si="11"/>
        <v>0</v>
      </c>
      <c r="AI228" s="238"/>
      <c r="AJ228" s="9"/>
      <c r="AK228" s="9"/>
      <c r="AL228" s="9"/>
      <c r="AM228" s="9"/>
      <c r="AN228" s="9"/>
      <c r="AO228" s="9"/>
      <c r="AP228" s="9"/>
      <c r="AQ228" s="9"/>
      <c r="AR228" s="9"/>
      <c r="AS228" s="239"/>
      <c r="AT228" s="260"/>
    </row>
    <row r="229" spans="1:46" s="224" customFormat="1">
      <c r="A229" s="9"/>
      <c r="B229" s="9"/>
      <c r="C229" s="9"/>
      <c r="D229" s="9"/>
      <c r="E229" s="9"/>
      <c r="F229" s="9"/>
      <c r="G229" s="9"/>
      <c r="H229" s="9"/>
      <c r="I229" s="9"/>
      <c r="J229" s="9"/>
      <c r="K229" s="9"/>
      <c r="L229" s="9"/>
      <c r="M229" s="9"/>
      <c r="N229" s="9"/>
      <c r="O229" s="9"/>
      <c r="P229" s="235">
        <f t="shared" si="12"/>
        <v>0</v>
      </c>
      <c r="Q229" s="9"/>
      <c r="R229" s="9"/>
      <c r="S229" s="9"/>
      <c r="T229" s="9"/>
      <c r="U229" s="9"/>
      <c r="V229" s="9"/>
      <c r="W229" s="9"/>
      <c r="X229" s="236"/>
      <c r="Y229" s="237">
        <f t="shared" si="13"/>
        <v>0</v>
      </c>
      <c r="Z229" s="9"/>
      <c r="AA229" s="9"/>
      <c r="AB229" s="9"/>
      <c r="AC229" s="9"/>
      <c r="AD229" s="9"/>
      <c r="AE229" s="9"/>
      <c r="AF229" s="9"/>
      <c r="AG229" s="9"/>
      <c r="AH229" s="237">
        <f t="shared" si="11"/>
        <v>0</v>
      </c>
      <c r="AI229" s="238"/>
      <c r="AJ229" s="9"/>
      <c r="AK229" s="9"/>
      <c r="AL229" s="9"/>
      <c r="AM229" s="9"/>
      <c r="AN229" s="9"/>
      <c r="AO229" s="9"/>
      <c r="AP229" s="9"/>
      <c r="AQ229" s="9"/>
      <c r="AR229" s="9"/>
      <c r="AS229" s="239"/>
      <c r="AT229" s="260"/>
    </row>
    <row r="230" spans="1:46" s="224" customFormat="1">
      <c r="A230" s="9"/>
      <c r="B230" s="9"/>
      <c r="C230" s="9"/>
      <c r="D230" s="9"/>
      <c r="E230" s="9"/>
      <c r="F230" s="9"/>
      <c r="G230" s="9"/>
      <c r="H230" s="9"/>
      <c r="I230" s="9"/>
      <c r="J230" s="9"/>
      <c r="K230" s="9"/>
      <c r="L230" s="9"/>
      <c r="M230" s="9"/>
      <c r="N230" s="9"/>
      <c r="O230" s="9"/>
      <c r="P230" s="235">
        <f t="shared" si="12"/>
        <v>0</v>
      </c>
      <c r="Q230" s="9"/>
      <c r="R230" s="9"/>
      <c r="S230" s="9"/>
      <c r="T230" s="9"/>
      <c r="U230" s="9"/>
      <c r="V230" s="9"/>
      <c r="W230" s="9"/>
      <c r="X230" s="236"/>
      <c r="Y230" s="237">
        <f t="shared" si="13"/>
        <v>0</v>
      </c>
      <c r="Z230" s="9"/>
      <c r="AA230" s="9"/>
      <c r="AB230" s="9"/>
      <c r="AC230" s="9"/>
      <c r="AD230" s="9"/>
      <c r="AE230" s="9"/>
      <c r="AF230" s="9"/>
      <c r="AG230" s="9"/>
      <c r="AH230" s="237">
        <f t="shared" si="11"/>
        <v>0</v>
      </c>
      <c r="AI230" s="238"/>
      <c r="AJ230" s="9"/>
      <c r="AK230" s="9"/>
      <c r="AL230" s="9"/>
      <c r="AM230" s="9"/>
      <c r="AN230" s="9"/>
      <c r="AO230" s="9"/>
      <c r="AP230" s="9"/>
      <c r="AQ230" s="9"/>
      <c r="AR230" s="9"/>
      <c r="AS230" s="239"/>
      <c r="AT230" s="260"/>
    </row>
    <row r="231" spans="1:46" s="224" customFormat="1">
      <c r="A231" s="9"/>
      <c r="B231" s="9"/>
      <c r="C231" s="9"/>
      <c r="D231" s="9"/>
      <c r="E231" s="9"/>
      <c r="F231" s="9"/>
      <c r="G231" s="9"/>
      <c r="H231" s="9"/>
      <c r="I231" s="9"/>
      <c r="J231" s="9"/>
      <c r="K231" s="9"/>
      <c r="L231" s="9"/>
      <c r="M231" s="9"/>
      <c r="N231" s="9"/>
      <c r="O231" s="9"/>
      <c r="P231" s="235">
        <f t="shared" si="12"/>
        <v>0</v>
      </c>
      <c r="Q231" s="9"/>
      <c r="R231" s="9"/>
      <c r="S231" s="9"/>
      <c r="T231" s="9"/>
      <c r="U231" s="9"/>
      <c r="V231" s="9"/>
      <c r="W231" s="9"/>
      <c r="X231" s="236"/>
      <c r="Y231" s="237">
        <f t="shared" si="13"/>
        <v>0</v>
      </c>
      <c r="Z231" s="9"/>
      <c r="AA231" s="9"/>
      <c r="AB231" s="9"/>
      <c r="AC231" s="9"/>
      <c r="AD231" s="9"/>
      <c r="AE231" s="9"/>
      <c r="AF231" s="9"/>
      <c r="AG231" s="9"/>
      <c r="AH231" s="237">
        <f t="shared" si="11"/>
        <v>0</v>
      </c>
      <c r="AI231" s="238"/>
      <c r="AJ231" s="9"/>
      <c r="AK231" s="9"/>
      <c r="AL231" s="9"/>
      <c r="AM231" s="9"/>
      <c r="AN231" s="9"/>
      <c r="AO231" s="9"/>
      <c r="AP231" s="9"/>
      <c r="AQ231" s="9"/>
      <c r="AR231" s="9"/>
      <c r="AS231" s="239"/>
      <c r="AT231" s="260"/>
    </row>
    <row r="232" spans="1:46" s="224" customFormat="1">
      <c r="A232" s="9"/>
      <c r="B232" s="9"/>
      <c r="C232" s="9"/>
      <c r="D232" s="9"/>
      <c r="E232" s="9"/>
      <c r="F232" s="9"/>
      <c r="G232" s="9"/>
      <c r="H232" s="9"/>
      <c r="I232" s="9"/>
      <c r="J232" s="9"/>
      <c r="K232" s="9"/>
      <c r="L232" s="9"/>
      <c r="M232" s="9"/>
      <c r="N232" s="9"/>
      <c r="O232" s="9"/>
      <c r="P232" s="235">
        <f t="shared" si="12"/>
        <v>0</v>
      </c>
      <c r="Q232" s="9"/>
      <c r="R232" s="9"/>
      <c r="S232" s="9"/>
      <c r="T232" s="9"/>
      <c r="U232" s="9"/>
      <c r="V232" s="9"/>
      <c r="W232" s="9"/>
      <c r="X232" s="236"/>
      <c r="Y232" s="237">
        <f t="shared" si="13"/>
        <v>0</v>
      </c>
      <c r="Z232" s="9"/>
      <c r="AA232" s="9"/>
      <c r="AB232" s="9"/>
      <c r="AC232" s="9"/>
      <c r="AD232" s="9"/>
      <c r="AE232" s="9"/>
      <c r="AF232" s="9"/>
      <c r="AG232" s="9"/>
      <c r="AH232" s="237">
        <f t="shared" si="11"/>
        <v>0</v>
      </c>
      <c r="AI232" s="238"/>
      <c r="AJ232" s="9"/>
      <c r="AK232" s="9"/>
      <c r="AL232" s="9"/>
      <c r="AM232" s="9"/>
      <c r="AN232" s="9"/>
      <c r="AO232" s="9"/>
      <c r="AP232" s="9"/>
      <c r="AQ232" s="9"/>
      <c r="AR232" s="9"/>
      <c r="AS232" s="239"/>
      <c r="AT232" s="260"/>
    </row>
    <row r="233" spans="1:46" s="224" customFormat="1">
      <c r="A233" s="9"/>
      <c r="B233" s="9"/>
      <c r="C233" s="9"/>
      <c r="D233" s="9"/>
      <c r="E233" s="9"/>
      <c r="F233" s="9"/>
      <c r="G233" s="9"/>
      <c r="H233" s="9"/>
      <c r="I233" s="9"/>
      <c r="J233" s="9"/>
      <c r="K233" s="9"/>
      <c r="L233" s="9"/>
      <c r="M233" s="9"/>
      <c r="N233" s="9"/>
      <c r="O233" s="9"/>
      <c r="P233" s="235">
        <f t="shared" si="12"/>
        <v>0</v>
      </c>
      <c r="Q233" s="9"/>
      <c r="R233" s="9"/>
      <c r="S233" s="9"/>
      <c r="T233" s="9"/>
      <c r="U233" s="9"/>
      <c r="V233" s="9"/>
      <c r="W233" s="9"/>
      <c r="X233" s="236"/>
      <c r="Y233" s="237">
        <f t="shared" si="13"/>
        <v>0</v>
      </c>
      <c r="Z233" s="9"/>
      <c r="AA233" s="9"/>
      <c r="AB233" s="9"/>
      <c r="AC233" s="9"/>
      <c r="AD233" s="9"/>
      <c r="AE233" s="9"/>
      <c r="AF233" s="9"/>
      <c r="AG233" s="9"/>
      <c r="AH233" s="237">
        <f t="shared" si="11"/>
        <v>0</v>
      </c>
      <c r="AI233" s="238"/>
      <c r="AJ233" s="9"/>
      <c r="AK233" s="9"/>
      <c r="AL233" s="9"/>
      <c r="AM233" s="9"/>
      <c r="AN233" s="9"/>
      <c r="AO233" s="9"/>
      <c r="AP233" s="9"/>
      <c r="AQ233" s="9"/>
      <c r="AR233" s="9"/>
      <c r="AS233" s="239"/>
      <c r="AT233" s="260"/>
    </row>
    <row r="234" spans="1:46" s="224" customFormat="1">
      <c r="A234" s="9"/>
      <c r="B234" s="9"/>
      <c r="C234" s="9"/>
      <c r="D234" s="9"/>
      <c r="E234" s="9"/>
      <c r="F234" s="9"/>
      <c r="G234" s="9"/>
      <c r="H234" s="9"/>
      <c r="I234" s="9"/>
      <c r="J234" s="9"/>
      <c r="K234" s="9"/>
      <c r="L234" s="9"/>
      <c r="M234" s="9"/>
      <c r="N234" s="9"/>
      <c r="O234" s="9"/>
      <c r="P234" s="235">
        <f t="shared" si="12"/>
        <v>0</v>
      </c>
      <c r="Q234" s="9"/>
      <c r="R234" s="9"/>
      <c r="S234" s="9"/>
      <c r="T234" s="9"/>
      <c r="U234" s="9"/>
      <c r="V234" s="9"/>
      <c r="W234" s="9"/>
      <c r="X234" s="236"/>
      <c r="Y234" s="237">
        <f t="shared" si="13"/>
        <v>0</v>
      </c>
      <c r="Z234" s="9"/>
      <c r="AA234" s="9"/>
      <c r="AB234" s="9"/>
      <c r="AC234" s="9"/>
      <c r="AD234" s="9"/>
      <c r="AE234" s="9"/>
      <c r="AF234" s="9"/>
      <c r="AG234" s="9"/>
      <c r="AH234" s="237">
        <f t="shared" si="11"/>
        <v>0</v>
      </c>
      <c r="AI234" s="238"/>
      <c r="AJ234" s="9"/>
      <c r="AK234" s="9"/>
      <c r="AL234" s="9"/>
      <c r="AM234" s="9"/>
      <c r="AN234" s="9"/>
      <c r="AO234" s="9"/>
      <c r="AP234" s="9"/>
      <c r="AQ234" s="9"/>
      <c r="AR234" s="9"/>
      <c r="AS234" s="239"/>
      <c r="AT234" s="260"/>
    </row>
    <row r="235" spans="1:46" s="224" customFormat="1">
      <c r="A235" s="9"/>
      <c r="B235" s="9"/>
      <c r="C235" s="9"/>
      <c r="D235" s="9"/>
      <c r="E235" s="9"/>
      <c r="F235" s="9"/>
      <c r="G235" s="9"/>
      <c r="H235" s="9"/>
      <c r="I235" s="9"/>
      <c r="J235" s="9"/>
      <c r="K235" s="9"/>
      <c r="L235" s="9"/>
      <c r="M235" s="9"/>
      <c r="N235" s="9"/>
      <c r="O235" s="9"/>
      <c r="P235" s="235">
        <f t="shared" si="12"/>
        <v>0</v>
      </c>
      <c r="Q235" s="9"/>
      <c r="R235" s="9"/>
      <c r="S235" s="9"/>
      <c r="T235" s="9"/>
      <c r="U235" s="9"/>
      <c r="V235" s="9"/>
      <c r="W235" s="9"/>
      <c r="X235" s="236"/>
      <c r="Y235" s="237">
        <f t="shared" si="13"/>
        <v>0</v>
      </c>
      <c r="Z235" s="9"/>
      <c r="AA235" s="9"/>
      <c r="AB235" s="9"/>
      <c r="AC235" s="9"/>
      <c r="AD235" s="9"/>
      <c r="AE235" s="9"/>
      <c r="AF235" s="9"/>
      <c r="AG235" s="9"/>
      <c r="AH235" s="237">
        <f t="shared" si="11"/>
        <v>0</v>
      </c>
      <c r="AI235" s="238"/>
      <c r="AJ235" s="9"/>
      <c r="AK235" s="9"/>
      <c r="AL235" s="9"/>
      <c r="AM235" s="9"/>
      <c r="AN235" s="9"/>
      <c r="AO235" s="9"/>
      <c r="AP235" s="9"/>
      <c r="AQ235" s="9"/>
      <c r="AR235" s="9"/>
      <c r="AS235" s="239"/>
      <c r="AT235" s="260"/>
    </row>
    <row r="236" spans="1:46" s="224" customFormat="1">
      <c r="A236" s="9"/>
      <c r="B236" s="9"/>
      <c r="C236" s="9"/>
      <c r="D236" s="9"/>
      <c r="E236" s="9"/>
      <c r="F236" s="9"/>
      <c r="G236" s="9"/>
      <c r="H236" s="9"/>
      <c r="I236" s="9"/>
      <c r="J236" s="9"/>
      <c r="K236" s="9"/>
      <c r="L236" s="9"/>
      <c r="M236" s="9"/>
      <c r="N236" s="9"/>
      <c r="O236" s="9"/>
      <c r="P236" s="235">
        <f t="shared" si="12"/>
        <v>0</v>
      </c>
      <c r="Q236" s="9"/>
      <c r="R236" s="9"/>
      <c r="S236" s="9"/>
      <c r="T236" s="9"/>
      <c r="U236" s="9"/>
      <c r="V236" s="9"/>
      <c r="W236" s="9"/>
      <c r="X236" s="236"/>
      <c r="Y236" s="237">
        <f t="shared" si="13"/>
        <v>0</v>
      </c>
      <c r="Z236" s="9"/>
      <c r="AA236" s="9"/>
      <c r="AB236" s="9"/>
      <c r="AC236" s="9"/>
      <c r="AD236" s="9"/>
      <c r="AE236" s="9"/>
      <c r="AF236" s="9"/>
      <c r="AG236" s="9"/>
      <c r="AH236" s="237">
        <f t="shared" si="11"/>
        <v>0</v>
      </c>
      <c r="AI236" s="238"/>
      <c r="AJ236" s="9"/>
      <c r="AK236" s="9"/>
      <c r="AL236" s="9"/>
      <c r="AM236" s="9"/>
      <c r="AN236" s="9"/>
      <c r="AO236" s="9"/>
      <c r="AP236" s="9"/>
      <c r="AQ236" s="9"/>
      <c r="AR236" s="9"/>
      <c r="AS236" s="239"/>
      <c r="AT236" s="260"/>
    </row>
    <row r="237" spans="1:46" s="224" customFormat="1">
      <c r="A237" s="9"/>
      <c r="B237" s="9"/>
      <c r="C237" s="9"/>
      <c r="D237" s="9"/>
      <c r="E237" s="9"/>
      <c r="F237" s="9"/>
      <c r="G237" s="9"/>
      <c r="H237" s="9"/>
      <c r="I237" s="9"/>
      <c r="J237" s="9"/>
      <c r="K237" s="9"/>
      <c r="L237" s="9"/>
      <c r="M237" s="9"/>
      <c r="N237" s="9"/>
      <c r="O237" s="9"/>
      <c r="P237" s="235">
        <f t="shared" si="12"/>
        <v>0</v>
      </c>
      <c r="Q237" s="9"/>
      <c r="R237" s="9"/>
      <c r="S237" s="9"/>
      <c r="T237" s="9"/>
      <c r="U237" s="9"/>
      <c r="V237" s="9"/>
      <c r="W237" s="9"/>
      <c r="X237" s="236"/>
      <c r="Y237" s="237">
        <f t="shared" si="13"/>
        <v>0</v>
      </c>
      <c r="Z237" s="9"/>
      <c r="AA237" s="9"/>
      <c r="AB237" s="9"/>
      <c r="AC237" s="9"/>
      <c r="AD237" s="9"/>
      <c r="AE237" s="9"/>
      <c r="AF237" s="9"/>
      <c r="AG237" s="9"/>
      <c r="AH237" s="237">
        <f t="shared" si="11"/>
        <v>0</v>
      </c>
      <c r="AI237" s="238"/>
      <c r="AJ237" s="9"/>
      <c r="AK237" s="9"/>
      <c r="AL237" s="9"/>
      <c r="AM237" s="9"/>
      <c r="AN237" s="9"/>
      <c r="AO237" s="9"/>
      <c r="AP237" s="9"/>
      <c r="AQ237" s="9"/>
      <c r="AR237" s="9"/>
      <c r="AS237" s="239"/>
      <c r="AT237" s="260"/>
    </row>
    <row r="238" spans="1:46" s="224" customFormat="1">
      <c r="A238" s="9"/>
      <c r="B238" s="9"/>
      <c r="C238" s="9"/>
      <c r="D238" s="9"/>
      <c r="E238" s="9"/>
      <c r="F238" s="9"/>
      <c r="G238" s="9"/>
      <c r="H238" s="9"/>
      <c r="I238" s="9"/>
      <c r="J238" s="9"/>
      <c r="K238" s="9"/>
      <c r="L238" s="9"/>
      <c r="M238" s="9"/>
      <c r="N238" s="9"/>
      <c r="O238" s="9"/>
      <c r="P238" s="235">
        <f t="shared" si="12"/>
        <v>0</v>
      </c>
      <c r="Q238" s="9"/>
      <c r="R238" s="9"/>
      <c r="S238" s="9"/>
      <c r="T238" s="9"/>
      <c r="U238" s="9"/>
      <c r="V238" s="9"/>
      <c r="W238" s="9"/>
      <c r="X238" s="236"/>
      <c r="Y238" s="237">
        <f t="shared" si="13"/>
        <v>0</v>
      </c>
      <c r="Z238" s="9"/>
      <c r="AA238" s="9"/>
      <c r="AB238" s="9"/>
      <c r="AC238" s="9"/>
      <c r="AD238" s="9"/>
      <c r="AE238" s="9"/>
      <c r="AF238" s="9"/>
      <c r="AG238" s="9"/>
      <c r="AH238" s="237">
        <f t="shared" si="11"/>
        <v>0</v>
      </c>
      <c r="AI238" s="238"/>
      <c r="AJ238" s="9"/>
      <c r="AK238" s="9"/>
      <c r="AL238" s="9"/>
      <c r="AM238" s="9"/>
      <c r="AN238" s="9"/>
      <c r="AO238" s="9"/>
      <c r="AP238" s="9"/>
      <c r="AQ238" s="9"/>
      <c r="AR238" s="9"/>
      <c r="AS238" s="239"/>
      <c r="AT238" s="260"/>
    </row>
    <row r="239" spans="1:46" s="224" customFormat="1">
      <c r="A239" s="9"/>
      <c r="B239" s="9"/>
      <c r="C239" s="9"/>
      <c r="D239" s="9"/>
      <c r="E239" s="9"/>
      <c r="F239" s="9"/>
      <c r="G239" s="9"/>
      <c r="H239" s="9"/>
      <c r="I239" s="9"/>
      <c r="J239" s="9"/>
      <c r="K239" s="9"/>
      <c r="L239" s="9"/>
      <c r="M239" s="9"/>
      <c r="N239" s="9"/>
      <c r="O239" s="9"/>
      <c r="P239" s="235">
        <f t="shared" si="12"/>
        <v>0</v>
      </c>
      <c r="Q239" s="9"/>
      <c r="R239" s="9"/>
      <c r="S239" s="9"/>
      <c r="T239" s="9"/>
      <c r="U239" s="9"/>
      <c r="V239" s="9"/>
      <c r="W239" s="9"/>
      <c r="X239" s="236"/>
      <c r="Y239" s="237">
        <f t="shared" si="13"/>
        <v>0</v>
      </c>
      <c r="Z239" s="9"/>
      <c r="AA239" s="9"/>
      <c r="AB239" s="9"/>
      <c r="AC239" s="9"/>
      <c r="AD239" s="9"/>
      <c r="AE239" s="9"/>
      <c r="AF239" s="9"/>
      <c r="AG239" s="9"/>
      <c r="AH239" s="237">
        <f t="shared" si="11"/>
        <v>0</v>
      </c>
      <c r="AI239" s="238"/>
      <c r="AJ239" s="9"/>
      <c r="AK239" s="9"/>
      <c r="AL239" s="9"/>
      <c r="AM239" s="9"/>
      <c r="AN239" s="9"/>
      <c r="AO239" s="9"/>
      <c r="AP239" s="9"/>
      <c r="AQ239" s="9"/>
      <c r="AR239" s="9"/>
      <c r="AS239" s="239"/>
      <c r="AT239" s="260"/>
    </row>
    <row r="240" spans="1:46" s="224" customFormat="1">
      <c r="A240" s="9"/>
      <c r="B240" s="9"/>
      <c r="C240" s="9"/>
      <c r="D240" s="9"/>
      <c r="E240" s="9"/>
      <c r="F240" s="9"/>
      <c r="G240" s="9"/>
      <c r="H240" s="9"/>
      <c r="I240" s="9"/>
      <c r="J240" s="9"/>
      <c r="K240" s="9"/>
      <c r="L240" s="9"/>
      <c r="M240" s="9"/>
      <c r="N240" s="9"/>
      <c r="O240" s="9"/>
      <c r="P240" s="235">
        <f t="shared" si="12"/>
        <v>0</v>
      </c>
      <c r="Q240" s="9"/>
      <c r="R240" s="9"/>
      <c r="S240" s="9"/>
      <c r="T240" s="9"/>
      <c r="U240" s="9"/>
      <c r="V240" s="9"/>
      <c r="W240" s="9"/>
      <c r="X240" s="236"/>
      <c r="Y240" s="237">
        <f t="shared" si="13"/>
        <v>0</v>
      </c>
      <c r="Z240" s="9"/>
      <c r="AA240" s="9"/>
      <c r="AB240" s="9"/>
      <c r="AC240" s="9"/>
      <c r="AD240" s="9"/>
      <c r="AE240" s="9"/>
      <c r="AF240" s="9"/>
      <c r="AG240" s="9"/>
      <c r="AH240" s="237">
        <f t="shared" si="11"/>
        <v>0</v>
      </c>
      <c r="AI240" s="238"/>
      <c r="AJ240" s="9"/>
      <c r="AK240" s="9"/>
      <c r="AL240" s="9"/>
      <c r="AM240" s="9"/>
      <c r="AN240" s="9"/>
      <c r="AO240" s="9"/>
      <c r="AP240" s="9"/>
      <c r="AQ240" s="9"/>
      <c r="AR240" s="9"/>
      <c r="AS240" s="239"/>
      <c r="AT240" s="260"/>
    </row>
    <row r="241" spans="1:46" s="224" customFormat="1">
      <c r="A241" s="9"/>
      <c r="B241" s="9"/>
      <c r="C241" s="9"/>
      <c r="D241" s="9"/>
      <c r="E241" s="9"/>
      <c r="F241" s="9"/>
      <c r="G241" s="9"/>
      <c r="H241" s="9"/>
      <c r="I241" s="9"/>
      <c r="J241" s="9"/>
      <c r="K241" s="9"/>
      <c r="L241" s="9"/>
      <c r="M241" s="9"/>
      <c r="N241" s="9"/>
      <c r="O241" s="9"/>
      <c r="P241" s="235">
        <f t="shared" si="12"/>
        <v>0</v>
      </c>
      <c r="Q241" s="9"/>
      <c r="R241" s="9"/>
      <c r="S241" s="9"/>
      <c r="T241" s="9"/>
      <c r="U241" s="9"/>
      <c r="V241" s="9"/>
      <c r="W241" s="9"/>
      <c r="X241" s="236"/>
      <c r="Y241" s="237">
        <f t="shared" si="13"/>
        <v>0</v>
      </c>
      <c r="Z241" s="9"/>
      <c r="AA241" s="9"/>
      <c r="AB241" s="9"/>
      <c r="AC241" s="9"/>
      <c r="AD241" s="9"/>
      <c r="AE241" s="9"/>
      <c r="AF241" s="9"/>
      <c r="AG241" s="9"/>
      <c r="AH241" s="237">
        <f t="shared" si="11"/>
        <v>0</v>
      </c>
      <c r="AI241" s="238"/>
      <c r="AJ241" s="9"/>
      <c r="AK241" s="9"/>
      <c r="AL241" s="9"/>
      <c r="AM241" s="9"/>
      <c r="AN241" s="9"/>
      <c r="AO241" s="9"/>
      <c r="AP241" s="9"/>
      <c r="AQ241" s="9"/>
      <c r="AR241" s="9"/>
      <c r="AS241" s="239"/>
      <c r="AT241" s="260"/>
    </row>
    <row r="242" spans="1:46" s="224" customFormat="1">
      <c r="A242" s="9"/>
      <c r="B242" s="9"/>
      <c r="C242" s="9"/>
      <c r="D242" s="9"/>
      <c r="E242" s="9"/>
      <c r="F242" s="9"/>
      <c r="G242" s="9"/>
      <c r="H242" s="9"/>
      <c r="I242" s="9"/>
      <c r="J242" s="9"/>
      <c r="K242" s="9"/>
      <c r="L242" s="9"/>
      <c r="M242" s="9"/>
      <c r="N242" s="9"/>
      <c r="O242" s="9"/>
      <c r="P242" s="235">
        <f t="shared" si="12"/>
        <v>0</v>
      </c>
      <c r="Q242" s="9"/>
      <c r="R242" s="9"/>
      <c r="S242" s="9"/>
      <c r="T242" s="9"/>
      <c r="U242" s="9"/>
      <c r="V242" s="9"/>
      <c r="W242" s="9"/>
      <c r="X242" s="236"/>
      <c r="Y242" s="237">
        <f t="shared" si="13"/>
        <v>0</v>
      </c>
      <c r="Z242" s="9"/>
      <c r="AA242" s="9"/>
      <c r="AB242" s="9"/>
      <c r="AC242" s="9"/>
      <c r="AD242" s="9"/>
      <c r="AE242" s="9"/>
      <c r="AF242" s="9"/>
      <c r="AG242" s="9"/>
      <c r="AH242" s="237">
        <f t="shared" si="11"/>
        <v>0</v>
      </c>
      <c r="AI242" s="238"/>
      <c r="AJ242" s="9"/>
      <c r="AK242" s="9"/>
      <c r="AL242" s="9"/>
      <c r="AM242" s="9"/>
      <c r="AN242" s="9"/>
      <c r="AO242" s="9"/>
      <c r="AP242" s="9"/>
      <c r="AQ242" s="9"/>
      <c r="AR242" s="9"/>
      <c r="AS242" s="239"/>
      <c r="AT242" s="260"/>
    </row>
    <row r="243" spans="1:46" s="224" customFormat="1">
      <c r="A243" s="9"/>
      <c r="B243" s="9"/>
      <c r="C243" s="9"/>
      <c r="D243" s="9"/>
      <c r="E243" s="9"/>
      <c r="F243" s="9"/>
      <c r="G243" s="9"/>
      <c r="H243" s="9"/>
      <c r="I243" s="9"/>
      <c r="J243" s="9"/>
      <c r="K243" s="9"/>
      <c r="L243" s="9"/>
      <c r="M243" s="9"/>
      <c r="N243" s="9"/>
      <c r="O243" s="9"/>
      <c r="P243" s="235">
        <f t="shared" si="12"/>
        <v>0</v>
      </c>
      <c r="Q243" s="9"/>
      <c r="R243" s="9"/>
      <c r="S243" s="9"/>
      <c r="T243" s="9"/>
      <c r="U243" s="9"/>
      <c r="V243" s="9"/>
      <c r="W243" s="9"/>
      <c r="X243" s="236"/>
      <c r="Y243" s="237">
        <f t="shared" si="13"/>
        <v>0</v>
      </c>
      <c r="Z243" s="9"/>
      <c r="AA243" s="9"/>
      <c r="AB243" s="9"/>
      <c r="AC243" s="9"/>
      <c r="AD243" s="9"/>
      <c r="AE243" s="9"/>
      <c r="AF243" s="9"/>
      <c r="AG243" s="9"/>
      <c r="AH243" s="237">
        <f t="shared" si="11"/>
        <v>0</v>
      </c>
      <c r="AI243" s="238"/>
      <c r="AJ243" s="9"/>
      <c r="AK243" s="9"/>
      <c r="AL243" s="9"/>
      <c r="AM243" s="9"/>
      <c r="AN243" s="9"/>
      <c r="AO243" s="9"/>
      <c r="AP243" s="9"/>
      <c r="AQ243" s="9"/>
      <c r="AR243" s="9"/>
      <c r="AS243" s="239"/>
      <c r="AT243" s="260"/>
    </row>
    <row r="244" spans="1:46" s="224" customFormat="1">
      <c r="A244" s="9"/>
      <c r="B244" s="9"/>
      <c r="C244" s="9"/>
      <c r="D244" s="9"/>
      <c r="E244" s="9"/>
      <c r="F244" s="9"/>
      <c r="G244" s="9"/>
      <c r="H244" s="9"/>
      <c r="I244" s="9"/>
      <c r="J244" s="9"/>
      <c r="K244" s="9"/>
      <c r="L244" s="9"/>
      <c r="M244" s="9"/>
      <c r="N244" s="9"/>
      <c r="O244" s="9"/>
      <c r="P244" s="235">
        <f t="shared" si="12"/>
        <v>0</v>
      </c>
      <c r="Q244" s="9"/>
      <c r="R244" s="9"/>
      <c r="S244" s="9"/>
      <c r="T244" s="9"/>
      <c r="U244" s="9"/>
      <c r="V244" s="9"/>
      <c r="W244" s="9"/>
      <c r="X244" s="236"/>
      <c r="Y244" s="237">
        <f t="shared" si="13"/>
        <v>0</v>
      </c>
      <c r="Z244" s="9"/>
      <c r="AA244" s="9"/>
      <c r="AB244" s="9"/>
      <c r="AC244" s="9"/>
      <c r="AD244" s="9"/>
      <c r="AE244" s="9"/>
      <c r="AF244" s="9"/>
      <c r="AG244" s="9"/>
      <c r="AH244" s="237">
        <f t="shared" si="11"/>
        <v>0</v>
      </c>
      <c r="AI244" s="238"/>
      <c r="AJ244" s="9"/>
      <c r="AK244" s="9"/>
      <c r="AL244" s="9"/>
      <c r="AM244" s="9"/>
      <c r="AN244" s="9"/>
      <c r="AO244" s="9"/>
      <c r="AP244" s="9"/>
      <c r="AQ244" s="9"/>
      <c r="AR244" s="9"/>
      <c r="AS244" s="239"/>
      <c r="AT244" s="260"/>
    </row>
    <row r="245" spans="1:46" s="224" customFormat="1">
      <c r="A245" s="9"/>
      <c r="B245" s="9"/>
      <c r="C245" s="9"/>
      <c r="D245" s="9"/>
      <c r="E245" s="9"/>
      <c r="F245" s="9"/>
      <c r="G245" s="9"/>
      <c r="H245" s="9"/>
      <c r="I245" s="9"/>
      <c r="J245" s="9"/>
      <c r="K245" s="9"/>
      <c r="L245" s="9"/>
      <c r="M245" s="9"/>
      <c r="N245" s="9"/>
      <c r="O245" s="9"/>
      <c r="P245" s="235">
        <f t="shared" si="12"/>
        <v>0</v>
      </c>
      <c r="Q245" s="9"/>
      <c r="R245" s="9"/>
      <c r="S245" s="9"/>
      <c r="T245" s="9"/>
      <c r="U245" s="9"/>
      <c r="V245" s="9"/>
      <c r="W245" s="9"/>
      <c r="X245" s="236"/>
      <c r="Y245" s="237">
        <f t="shared" si="13"/>
        <v>0</v>
      </c>
      <c r="Z245" s="9"/>
      <c r="AA245" s="9"/>
      <c r="AB245" s="9"/>
      <c r="AC245" s="9"/>
      <c r="AD245" s="9"/>
      <c r="AE245" s="9"/>
      <c r="AF245" s="9"/>
      <c r="AG245" s="9"/>
      <c r="AH245" s="237">
        <f t="shared" si="11"/>
        <v>0</v>
      </c>
      <c r="AI245" s="238"/>
      <c r="AJ245" s="9"/>
      <c r="AK245" s="9"/>
      <c r="AL245" s="9"/>
      <c r="AM245" s="9"/>
      <c r="AN245" s="9"/>
      <c r="AO245" s="9"/>
      <c r="AP245" s="9"/>
      <c r="AQ245" s="9"/>
      <c r="AR245" s="9"/>
      <c r="AS245" s="239"/>
      <c r="AT245" s="260"/>
    </row>
    <row r="246" spans="1:46" s="224" customFormat="1">
      <c r="A246" s="9"/>
      <c r="B246" s="9"/>
      <c r="C246" s="9"/>
      <c r="D246" s="9"/>
      <c r="E246" s="9"/>
      <c r="F246" s="9"/>
      <c r="G246" s="9"/>
      <c r="H246" s="9"/>
      <c r="I246" s="9"/>
      <c r="J246" s="9"/>
      <c r="K246" s="9"/>
      <c r="L246" s="9"/>
      <c r="M246" s="9"/>
      <c r="N246" s="9"/>
      <c r="O246" s="9"/>
      <c r="P246" s="235">
        <f t="shared" si="12"/>
        <v>0</v>
      </c>
      <c r="Q246" s="9"/>
      <c r="R246" s="9"/>
      <c r="S246" s="9"/>
      <c r="T246" s="9"/>
      <c r="U246" s="9"/>
      <c r="V246" s="9"/>
      <c r="W246" s="9"/>
      <c r="X246" s="236"/>
      <c r="Y246" s="237">
        <f t="shared" si="13"/>
        <v>0</v>
      </c>
      <c r="Z246" s="9"/>
      <c r="AA246" s="9"/>
      <c r="AB246" s="9"/>
      <c r="AC246" s="9"/>
      <c r="AD246" s="9"/>
      <c r="AE246" s="9"/>
      <c r="AF246" s="9"/>
      <c r="AG246" s="9"/>
      <c r="AH246" s="237">
        <f t="shared" si="11"/>
        <v>0</v>
      </c>
      <c r="AI246" s="238"/>
      <c r="AJ246" s="9"/>
      <c r="AK246" s="9"/>
      <c r="AL246" s="9"/>
      <c r="AM246" s="9"/>
      <c r="AN246" s="9"/>
      <c r="AO246" s="9"/>
      <c r="AP246" s="9"/>
      <c r="AQ246" s="9"/>
      <c r="AR246" s="9"/>
      <c r="AS246" s="239"/>
      <c r="AT246" s="260"/>
    </row>
    <row r="247" spans="1:46" s="224" customFormat="1">
      <c r="A247" s="9"/>
      <c r="B247" s="9"/>
      <c r="C247" s="9"/>
      <c r="D247" s="9"/>
      <c r="E247" s="9"/>
      <c r="F247" s="9"/>
      <c r="G247" s="9"/>
      <c r="H247" s="9"/>
      <c r="I247" s="9"/>
      <c r="J247" s="9"/>
      <c r="K247" s="9"/>
      <c r="L247" s="9"/>
      <c r="M247" s="9"/>
      <c r="N247" s="9"/>
      <c r="O247" s="9"/>
      <c r="P247" s="235">
        <f t="shared" si="12"/>
        <v>0</v>
      </c>
      <c r="Q247" s="9"/>
      <c r="R247" s="9"/>
      <c r="S247" s="9"/>
      <c r="T247" s="9"/>
      <c r="U247" s="9"/>
      <c r="V247" s="9"/>
      <c r="W247" s="9"/>
      <c r="X247" s="236"/>
      <c r="Y247" s="237">
        <f t="shared" si="13"/>
        <v>0</v>
      </c>
      <c r="Z247" s="9"/>
      <c r="AA247" s="9"/>
      <c r="AB247" s="9"/>
      <c r="AC247" s="9"/>
      <c r="AD247" s="9"/>
      <c r="AE247" s="9"/>
      <c r="AF247" s="9"/>
      <c r="AG247" s="9"/>
      <c r="AH247" s="237">
        <f t="shared" si="11"/>
        <v>0</v>
      </c>
      <c r="AI247" s="238"/>
      <c r="AJ247" s="9"/>
      <c r="AK247" s="9"/>
      <c r="AL247" s="9"/>
      <c r="AM247" s="9"/>
      <c r="AN247" s="9"/>
      <c r="AO247" s="9"/>
      <c r="AP247" s="9"/>
      <c r="AQ247" s="9"/>
      <c r="AR247" s="9"/>
      <c r="AS247" s="239"/>
      <c r="AT247" s="260"/>
    </row>
    <row r="248" spans="1:46" s="224" customFormat="1">
      <c r="A248" s="9"/>
      <c r="B248" s="9"/>
      <c r="C248" s="9"/>
      <c r="D248" s="9"/>
      <c r="E248" s="9"/>
      <c r="F248" s="9"/>
      <c r="G248" s="9"/>
      <c r="H248" s="9"/>
      <c r="I248" s="9"/>
      <c r="J248" s="9"/>
      <c r="K248" s="9"/>
      <c r="L248" s="9"/>
      <c r="M248" s="9"/>
      <c r="N248" s="9"/>
      <c r="O248" s="9"/>
      <c r="P248" s="235">
        <f t="shared" si="12"/>
        <v>0</v>
      </c>
      <c r="Q248" s="9"/>
      <c r="R248" s="9"/>
      <c r="S248" s="9"/>
      <c r="T248" s="9"/>
      <c r="U248" s="9"/>
      <c r="V248" s="9"/>
      <c r="W248" s="9"/>
      <c r="X248" s="236"/>
      <c r="Y248" s="237">
        <f t="shared" si="13"/>
        <v>0</v>
      </c>
      <c r="Z248" s="9"/>
      <c r="AA248" s="9"/>
      <c r="AB248" s="9"/>
      <c r="AC248" s="9"/>
      <c r="AD248" s="9"/>
      <c r="AE248" s="9"/>
      <c r="AF248" s="9"/>
      <c r="AG248" s="9"/>
      <c r="AH248" s="237">
        <f t="shared" si="11"/>
        <v>0</v>
      </c>
      <c r="AI248" s="238"/>
      <c r="AJ248" s="9"/>
      <c r="AK248" s="9"/>
      <c r="AL248" s="9"/>
      <c r="AM248" s="9"/>
      <c r="AN248" s="9"/>
      <c r="AO248" s="9"/>
      <c r="AP248" s="9"/>
      <c r="AQ248" s="9"/>
      <c r="AR248" s="9"/>
      <c r="AS248" s="239"/>
      <c r="AT248" s="260"/>
    </row>
    <row r="249" spans="1:46" s="224" customFormat="1">
      <c r="A249" s="9"/>
      <c r="B249" s="9"/>
      <c r="C249" s="9"/>
      <c r="D249" s="9"/>
      <c r="E249" s="9"/>
      <c r="F249" s="9"/>
      <c r="G249" s="9"/>
      <c r="H249" s="9"/>
      <c r="I249" s="9"/>
      <c r="J249" s="9"/>
      <c r="K249" s="9"/>
      <c r="L249" s="9"/>
      <c r="M249" s="9"/>
      <c r="N249" s="9"/>
      <c r="O249" s="9"/>
      <c r="P249" s="235">
        <f t="shared" si="12"/>
        <v>0</v>
      </c>
      <c r="Q249" s="9"/>
      <c r="R249" s="9"/>
      <c r="S249" s="9"/>
      <c r="T249" s="9"/>
      <c r="U249" s="9"/>
      <c r="V249" s="9"/>
      <c r="W249" s="9"/>
      <c r="X249" s="236"/>
      <c r="Y249" s="237">
        <f t="shared" si="13"/>
        <v>0</v>
      </c>
      <c r="Z249" s="9"/>
      <c r="AA249" s="9"/>
      <c r="AB249" s="9"/>
      <c r="AC249" s="9"/>
      <c r="AD249" s="9"/>
      <c r="AE249" s="9"/>
      <c r="AF249" s="9"/>
      <c r="AG249" s="9"/>
      <c r="AH249" s="237">
        <f t="shared" si="11"/>
        <v>0</v>
      </c>
      <c r="AI249" s="238"/>
      <c r="AJ249" s="9"/>
      <c r="AK249" s="9"/>
      <c r="AL249" s="9"/>
      <c r="AM249" s="9"/>
      <c r="AN249" s="9"/>
      <c r="AO249" s="9"/>
      <c r="AP249" s="9"/>
      <c r="AQ249" s="9"/>
      <c r="AR249" s="9"/>
      <c r="AS249" s="239"/>
      <c r="AT249" s="260"/>
    </row>
    <row r="250" spans="1:46" s="224" customFormat="1">
      <c r="A250" s="9"/>
      <c r="B250" s="9"/>
      <c r="C250" s="9"/>
      <c r="D250" s="9"/>
      <c r="E250" s="9"/>
      <c r="F250" s="9"/>
      <c r="G250" s="9"/>
      <c r="H250" s="9"/>
      <c r="I250" s="9"/>
      <c r="J250" s="9"/>
      <c r="K250" s="9"/>
      <c r="L250" s="9"/>
      <c r="M250" s="9"/>
      <c r="N250" s="9"/>
      <c r="O250" s="9"/>
      <c r="P250" s="235">
        <f t="shared" si="12"/>
        <v>0</v>
      </c>
      <c r="Q250" s="9"/>
      <c r="R250" s="9"/>
      <c r="S250" s="9"/>
      <c r="T250" s="9"/>
      <c r="U250" s="9"/>
      <c r="V250" s="9"/>
      <c r="W250" s="9"/>
      <c r="X250" s="236"/>
      <c r="Y250" s="237">
        <f t="shared" si="13"/>
        <v>0</v>
      </c>
      <c r="Z250" s="9"/>
      <c r="AA250" s="9"/>
      <c r="AB250" s="9"/>
      <c r="AC250" s="9"/>
      <c r="AD250" s="9"/>
      <c r="AE250" s="9"/>
      <c r="AF250" s="9"/>
      <c r="AG250" s="9"/>
      <c r="AH250" s="237">
        <f t="shared" si="11"/>
        <v>0</v>
      </c>
      <c r="AI250" s="238"/>
      <c r="AJ250" s="9"/>
      <c r="AK250" s="9"/>
      <c r="AL250" s="9"/>
      <c r="AM250" s="9"/>
      <c r="AN250" s="9"/>
      <c r="AO250" s="9"/>
      <c r="AP250" s="9"/>
      <c r="AQ250" s="9"/>
      <c r="AR250" s="9"/>
      <c r="AS250" s="239"/>
      <c r="AT250" s="260"/>
    </row>
    <row r="251" spans="1:46" s="224" customFormat="1">
      <c r="A251" s="9"/>
      <c r="B251" s="9"/>
      <c r="C251" s="9"/>
      <c r="D251" s="9"/>
      <c r="E251" s="9"/>
      <c r="F251" s="9"/>
      <c r="G251" s="9"/>
      <c r="H251" s="9"/>
      <c r="I251" s="9"/>
      <c r="J251" s="9"/>
      <c r="K251" s="9"/>
      <c r="L251" s="9"/>
      <c r="M251" s="9"/>
      <c r="N251" s="9"/>
      <c r="O251" s="9"/>
      <c r="P251" s="235">
        <f t="shared" si="12"/>
        <v>0</v>
      </c>
      <c r="Q251" s="9"/>
      <c r="R251" s="9"/>
      <c r="S251" s="9"/>
      <c r="T251" s="9"/>
      <c r="U251" s="9"/>
      <c r="V251" s="9"/>
      <c r="W251" s="9"/>
      <c r="X251" s="236"/>
      <c r="Y251" s="237">
        <f t="shared" si="13"/>
        <v>0</v>
      </c>
      <c r="Z251" s="9"/>
      <c r="AA251" s="9"/>
      <c r="AB251" s="9"/>
      <c r="AC251" s="9"/>
      <c r="AD251" s="9"/>
      <c r="AE251" s="9"/>
      <c r="AF251" s="9"/>
      <c r="AG251" s="9"/>
      <c r="AH251" s="237">
        <f t="shared" si="11"/>
        <v>0</v>
      </c>
      <c r="AI251" s="238"/>
      <c r="AJ251" s="9"/>
      <c r="AK251" s="9"/>
      <c r="AL251" s="9"/>
      <c r="AM251" s="9"/>
      <c r="AN251" s="9"/>
      <c r="AO251" s="9"/>
      <c r="AP251" s="9"/>
      <c r="AQ251" s="9"/>
      <c r="AR251" s="9"/>
      <c r="AS251" s="239"/>
      <c r="AT251" s="260"/>
    </row>
    <row r="252" spans="1:46" s="224" customFormat="1">
      <c r="A252" s="9"/>
      <c r="B252" s="9"/>
      <c r="C252" s="9"/>
      <c r="D252" s="9"/>
      <c r="E252" s="9"/>
      <c r="F252" s="9"/>
      <c r="G252" s="9"/>
      <c r="H252" s="9"/>
      <c r="I252" s="9"/>
      <c r="J252" s="9"/>
      <c r="K252" s="9"/>
      <c r="L252" s="9"/>
      <c r="M252" s="9"/>
      <c r="N252" s="9"/>
      <c r="O252" s="9"/>
      <c r="P252" s="235">
        <f t="shared" si="12"/>
        <v>0</v>
      </c>
      <c r="Q252" s="9"/>
      <c r="R252" s="9"/>
      <c r="S252" s="9"/>
      <c r="T252" s="9"/>
      <c r="U252" s="9"/>
      <c r="V252" s="9"/>
      <c r="W252" s="9"/>
      <c r="X252" s="236"/>
      <c r="Y252" s="237">
        <f t="shared" si="13"/>
        <v>0</v>
      </c>
      <c r="Z252" s="9"/>
      <c r="AA252" s="9"/>
      <c r="AB252" s="9"/>
      <c r="AC252" s="9"/>
      <c r="AD252" s="9"/>
      <c r="AE252" s="9"/>
      <c r="AF252" s="9"/>
      <c r="AG252" s="9"/>
      <c r="AH252" s="237">
        <f t="shared" si="11"/>
        <v>0</v>
      </c>
      <c r="AI252" s="238"/>
      <c r="AJ252" s="9"/>
      <c r="AK252" s="9"/>
      <c r="AL252" s="9"/>
      <c r="AM252" s="9"/>
      <c r="AN252" s="9"/>
      <c r="AO252" s="9"/>
      <c r="AP252" s="9"/>
      <c r="AQ252" s="9"/>
      <c r="AR252" s="9"/>
      <c r="AS252" s="239"/>
      <c r="AT252" s="260"/>
    </row>
    <row r="253" spans="1:46" s="224" customFormat="1">
      <c r="A253" s="9"/>
      <c r="B253" s="9"/>
      <c r="C253" s="9"/>
      <c r="D253" s="9"/>
      <c r="E253" s="9"/>
      <c r="F253" s="9"/>
      <c r="G253" s="9"/>
      <c r="H253" s="9"/>
      <c r="I253" s="9"/>
      <c r="J253" s="9"/>
      <c r="K253" s="9"/>
      <c r="L253" s="9"/>
      <c r="M253" s="9"/>
      <c r="N253" s="9"/>
      <c r="O253" s="9"/>
      <c r="P253" s="235">
        <f t="shared" si="12"/>
        <v>0</v>
      </c>
      <c r="Q253" s="9"/>
      <c r="R253" s="9"/>
      <c r="S253" s="9"/>
      <c r="T253" s="9"/>
      <c r="U253" s="9"/>
      <c r="V253" s="9"/>
      <c r="W253" s="9"/>
      <c r="X253" s="236"/>
      <c r="Y253" s="237">
        <f t="shared" si="13"/>
        <v>0</v>
      </c>
      <c r="Z253" s="9"/>
      <c r="AA253" s="9"/>
      <c r="AB253" s="9"/>
      <c r="AC253" s="9"/>
      <c r="AD253" s="9"/>
      <c r="AE253" s="9"/>
      <c r="AF253" s="9"/>
      <c r="AG253" s="9"/>
      <c r="AH253" s="237">
        <f t="shared" si="11"/>
        <v>0</v>
      </c>
      <c r="AI253" s="238"/>
      <c r="AJ253" s="9"/>
      <c r="AK253" s="9"/>
      <c r="AL253" s="9"/>
      <c r="AM253" s="9"/>
      <c r="AN253" s="9"/>
      <c r="AO253" s="9"/>
      <c r="AP253" s="9"/>
      <c r="AQ253" s="9"/>
      <c r="AR253" s="9"/>
      <c r="AS253" s="239"/>
      <c r="AT253" s="260"/>
    </row>
    <row r="254" spans="1:46" s="224" customFormat="1">
      <c r="A254" s="9"/>
      <c r="B254" s="9"/>
      <c r="C254" s="9"/>
      <c r="D254" s="9"/>
      <c r="E254" s="9"/>
      <c r="F254" s="9"/>
      <c r="G254" s="9"/>
      <c r="H254" s="9"/>
      <c r="I254" s="9"/>
      <c r="J254" s="9"/>
      <c r="K254" s="9"/>
      <c r="L254" s="9"/>
      <c r="M254" s="9"/>
      <c r="N254" s="9"/>
      <c r="O254" s="9"/>
      <c r="P254" s="235">
        <f t="shared" si="12"/>
        <v>0</v>
      </c>
      <c r="Q254" s="9"/>
      <c r="R254" s="9"/>
      <c r="S254" s="9"/>
      <c r="T254" s="9"/>
      <c r="U254" s="9"/>
      <c r="V254" s="9"/>
      <c r="W254" s="9"/>
      <c r="X254" s="236"/>
      <c r="Y254" s="237">
        <f t="shared" si="13"/>
        <v>0</v>
      </c>
      <c r="Z254" s="9"/>
      <c r="AA254" s="9"/>
      <c r="AB254" s="9"/>
      <c r="AC254" s="9"/>
      <c r="AD254" s="9"/>
      <c r="AE254" s="9"/>
      <c r="AF254" s="9"/>
      <c r="AG254" s="9"/>
      <c r="AH254" s="237">
        <f t="shared" si="11"/>
        <v>0</v>
      </c>
      <c r="AI254" s="238"/>
      <c r="AJ254" s="9"/>
      <c r="AK254" s="9"/>
      <c r="AL254" s="9"/>
      <c r="AM254" s="9"/>
      <c r="AN254" s="9"/>
      <c r="AO254" s="9"/>
      <c r="AP254" s="9"/>
      <c r="AQ254" s="9"/>
      <c r="AR254" s="9"/>
      <c r="AS254" s="239"/>
      <c r="AT254" s="260"/>
    </row>
    <row r="255" spans="1:46" s="224" customFormat="1">
      <c r="A255" s="9"/>
      <c r="B255" s="9"/>
      <c r="C255" s="9"/>
      <c r="D255" s="9"/>
      <c r="E255" s="9"/>
      <c r="F255" s="9"/>
      <c r="G255" s="9"/>
      <c r="H255" s="9"/>
      <c r="I255" s="9"/>
      <c r="J255" s="9"/>
      <c r="K255" s="9"/>
      <c r="L255" s="9"/>
      <c r="M255" s="9"/>
      <c r="N255" s="9"/>
      <c r="O255" s="9"/>
      <c r="P255" s="235">
        <f t="shared" si="12"/>
        <v>0</v>
      </c>
      <c r="Q255" s="9"/>
      <c r="R255" s="9"/>
      <c r="S255" s="9"/>
      <c r="T255" s="9"/>
      <c r="U255" s="9"/>
      <c r="V255" s="9"/>
      <c r="W255" s="9"/>
      <c r="X255" s="236"/>
      <c r="Y255" s="237">
        <f t="shared" si="13"/>
        <v>0</v>
      </c>
      <c r="Z255" s="9"/>
      <c r="AA255" s="9"/>
      <c r="AB255" s="9"/>
      <c r="AC255" s="9"/>
      <c r="AD255" s="9"/>
      <c r="AE255" s="9"/>
      <c r="AF255" s="9"/>
      <c r="AG255" s="9"/>
      <c r="AH255" s="237">
        <f t="shared" si="11"/>
        <v>0</v>
      </c>
      <c r="AI255" s="238"/>
      <c r="AJ255" s="9"/>
      <c r="AK255" s="9"/>
      <c r="AL255" s="9"/>
      <c r="AM255" s="9"/>
      <c r="AN255" s="9"/>
      <c r="AO255" s="9"/>
      <c r="AP255" s="9"/>
      <c r="AQ255" s="9"/>
      <c r="AR255" s="9"/>
      <c r="AS255" s="239"/>
      <c r="AT255" s="260"/>
    </row>
    <row r="256" spans="1:46" s="224" customFormat="1">
      <c r="A256" s="9"/>
      <c r="B256" s="9"/>
      <c r="C256" s="9"/>
      <c r="D256" s="9"/>
      <c r="E256" s="9"/>
      <c r="F256" s="9"/>
      <c r="G256" s="9"/>
      <c r="H256" s="9"/>
      <c r="I256" s="9"/>
      <c r="J256" s="9"/>
      <c r="K256" s="9"/>
      <c r="L256" s="9"/>
      <c r="M256" s="9"/>
      <c r="N256" s="9"/>
      <c r="O256" s="9"/>
      <c r="P256" s="235">
        <f t="shared" si="12"/>
        <v>0</v>
      </c>
      <c r="Q256" s="9"/>
      <c r="R256" s="9"/>
      <c r="S256" s="9"/>
      <c r="T256" s="9"/>
      <c r="U256" s="9"/>
      <c r="V256" s="9"/>
      <c r="W256" s="9"/>
      <c r="X256" s="236"/>
      <c r="Y256" s="237">
        <f t="shared" si="13"/>
        <v>0</v>
      </c>
      <c r="Z256" s="9"/>
      <c r="AA256" s="9"/>
      <c r="AB256" s="9"/>
      <c r="AC256" s="9"/>
      <c r="AD256" s="9"/>
      <c r="AE256" s="9"/>
      <c r="AF256" s="9"/>
      <c r="AG256" s="9"/>
      <c r="AH256" s="237">
        <f t="shared" si="11"/>
        <v>0</v>
      </c>
      <c r="AI256" s="238"/>
      <c r="AJ256" s="9"/>
      <c r="AK256" s="9"/>
      <c r="AL256" s="9"/>
      <c r="AM256" s="9"/>
      <c r="AN256" s="9"/>
      <c r="AO256" s="9"/>
      <c r="AP256" s="9"/>
      <c r="AQ256" s="9"/>
      <c r="AR256" s="9"/>
      <c r="AS256" s="239"/>
      <c r="AT256" s="260"/>
    </row>
    <row r="257" spans="1:46" s="224" customFormat="1">
      <c r="A257" s="9"/>
      <c r="B257" s="9"/>
      <c r="C257" s="9"/>
      <c r="D257" s="9"/>
      <c r="E257" s="9"/>
      <c r="F257" s="9"/>
      <c r="G257" s="9"/>
      <c r="H257" s="9"/>
      <c r="I257" s="9"/>
      <c r="J257" s="9"/>
      <c r="K257" s="9"/>
      <c r="L257" s="9"/>
      <c r="M257" s="9"/>
      <c r="N257" s="9"/>
      <c r="O257" s="9"/>
      <c r="P257" s="235">
        <f t="shared" si="12"/>
        <v>0</v>
      </c>
      <c r="Q257" s="9"/>
      <c r="R257" s="9"/>
      <c r="S257" s="9"/>
      <c r="T257" s="9"/>
      <c r="U257" s="9"/>
      <c r="V257" s="9"/>
      <c r="W257" s="9"/>
      <c r="X257" s="236"/>
      <c r="Y257" s="237">
        <f t="shared" si="13"/>
        <v>0</v>
      </c>
      <c r="Z257" s="9"/>
      <c r="AA257" s="9"/>
      <c r="AB257" s="9"/>
      <c r="AC257" s="9"/>
      <c r="AD257" s="9"/>
      <c r="AE257" s="9"/>
      <c r="AF257" s="9"/>
      <c r="AG257" s="9"/>
      <c r="AH257" s="237">
        <f t="shared" si="11"/>
        <v>0</v>
      </c>
      <c r="AI257" s="238"/>
      <c r="AJ257" s="9"/>
      <c r="AK257" s="9"/>
      <c r="AL257" s="9"/>
      <c r="AM257" s="9"/>
      <c r="AN257" s="9"/>
      <c r="AO257" s="9"/>
      <c r="AP257" s="9"/>
      <c r="AQ257" s="9"/>
      <c r="AR257" s="9"/>
      <c r="AS257" s="239"/>
      <c r="AT257" s="260"/>
    </row>
    <row r="258" spans="1:46" s="224" customFormat="1">
      <c r="A258" s="9"/>
      <c r="B258" s="9"/>
      <c r="C258" s="9"/>
      <c r="D258" s="9"/>
      <c r="E258" s="9"/>
      <c r="F258" s="9"/>
      <c r="G258" s="9"/>
      <c r="H258" s="9"/>
      <c r="I258" s="9"/>
      <c r="J258" s="9"/>
      <c r="K258" s="9"/>
      <c r="L258" s="9"/>
      <c r="M258" s="9"/>
      <c r="N258" s="9"/>
      <c r="O258" s="9"/>
      <c r="P258" s="235">
        <f t="shared" si="12"/>
        <v>0</v>
      </c>
      <c r="Q258" s="9"/>
      <c r="R258" s="9"/>
      <c r="S258" s="9"/>
      <c r="T258" s="9"/>
      <c r="U258" s="9"/>
      <c r="V258" s="9"/>
      <c r="W258" s="9"/>
      <c r="X258" s="236"/>
      <c r="Y258" s="237">
        <f t="shared" si="13"/>
        <v>0</v>
      </c>
      <c r="Z258" s="9"/>
      <c r="AA258" s="9"/>
      <c r="AB258" s="9"/>
      <c r="AC258" s="9"/>
      <c r="AD258" s="9"/>
      <c r="AE258" s="9"/>
      <c r="AF258" s="9"/>
      <c r="AG258" s="9"/>
      <c r="AH258" s="237">
        <f t="shared" si="11"/>
        <v>0</v>
      </c>
      <c r="AI258" s="238"/>
      <c r="AJ258" s="9"/>
      <c r="AK258" s="9"/>
      <c r="AL258" s="9"/>
      <c r="AM258" s="9"/>
      <c r="AN258" s="9"/>
      <c r="AO258" s="9"/>
      <c r="AP258" s="9"/>
      <c r="AQ258" s="9"/>
      <c r="AR258" s="9"/>
      <c r="AS258" s="239"/>
      <c r="AT258" s="260"/>
    </row>
    <row r="259" spans="1:46" s="224" customFormat="1">
      <c r="A259" s="9"/>
      <c r="B259" s="9"/>
      <c r="C259" s="9"/>
      <c r="D259" s="9"/>
      <c r="E259" s="9"/>
      <c r="F259" s="9"/>
      <c r="G259" s="9"/>
      <c r="H259" s="9"/>
      <c r="I259" s="9"/>
      <c r="J259" s="9"/>
      <c r="K259" s="9"/>
      <c r="L259" s="9"/>
      <c r="M259" s="9"/>
      <c r="N259" s="9"/>
      <c r="O259" s="9"/>
      <c r="P259" s="235">
        <f t="shared" si="12"/>
        <v>0</v>
      </c>
      <c r="Q259" s="9"/>
      <c r="R259" s="9"/>
      <c r="S259" s="9"/>
      <c r="T259" s="9"/>
      <c r="U259" s="9"/>
      <c r="V259" s="9"/>
      <c r="W259" s="9"/>
      <c r="X259" s="236"/>
      <c r="Y259" s="237">
        <f t="shared" si="13"/>
        <v>0</v>
      </c>
      <c r="Z259" s="9"/>
      <c r="AA259" s="9"/>
      <c r="AB259" s="9"/>
      <c r="AC259" s="9"/>
      <c r="AD259" s="9"/>
      <c r="AE259" s="9"/>
      <c r="AF259" s="9"/>
      <c r="AG259" s="9"/>
      <c r="AH259" s="237">
        <f t="shared" si="11"/>
        <v>0</v>
      </c>
      <c r="AI259" s="238"/>
      <c r="AJ259" s="9"/>
      <c r="AK259" s="9"/>
      <c r="AL259" s="9"/>
      <c r="AM259" s="9"/>
      <c r="AN259" s="9"/>
      <c r="AO259" s="9"/>
      <c r="AP259" s="9"/>
      <c r="AQ259" s="9"/>
      <c r="AR259" s="9"/>
      <c r="AS259" s="239"/>
      <c r="AT259" s="260"/>
    </row>
    <row r="260" spans="1:46" s="224" customFormat="1">
      <c r="A260" s="9"/>
      <c r="B260" s="9"/>
      <c r="C260" s="9"/>
      <c r="D260" s="9"/>
      <c r="E260" s="9"/>
      <c r="F260" s="9"/>
      <c r="G260" s="9"/>
      <c r="H260" s="9"/>
      <c r="I260" s="9"/>
      <c r="J260" s="9"/>
      <c r="K260" s="9"/>
      <c r="L260" s="9"/>
      <c r="M260" s="9"/>
      <c r="N260" s="9"/>
      <c r="O260" s="9"/>
      <c r="P260" s="235">
        <f t="shared" si="12"/>
        <v>0</v>
      </c>
      <c r="Q260" s="9"/>
      <c r="R260" s="9"/>
      <c r="S260" s="9"/>
      <c r="T260" s="9"/>
      <c r="U260" s="9"/>
      <c r="V260" s="9"/>
      <c r="W260" s="9"/>
      <c r="X260" s="236"/>
      <c r="Y260" s="237">
        <f t="shared" si="13"/>
        <v>0</v>
      </c>
      <c r="Z260" s="9"/>
      <c r="AA260" s="9"/>
      <c r="AB260" s="9"/>
      <c r="AC260" s="9"/>
      <c r="AD260" s="9"/>
      <c r="AE260" s="9"/>
      <c r="AF260" s="9"/>
      <c r="AG260" s="9"/>
      <c r="AH260" s="237">
        <f t="shared" si="11"/>
        <v>0</v>
      </c>
      <c r="AI260" s="238"/>
      <c r="AJ260" s="9"/>
      <c r="AK260" s="9"/>
      <c r="AL260" s="9"/>
      <c r="AM260" s="9"/>
      <c r="AN260" s="9"/>
      <c r="AO260" s="9"/>
      <c r="AP260" s="9"/>
      <c r="AQ260" s="9"/>
      <c r="AR260" s="9"/>
      <c r="AS260" s="239"/>
      <c r="AT260" s="260"/>
    </row>
    <row r="261" spans="1:46" s="224" customFormat="1">
      <c r="A261" s="9"/>
      <c r="B261" s="9"/>
      <c r="C261" s="9"/>
      <c r="D261" s="9"/>
      <c r="E261" s="9"/>
      <c r="F261" s="9"/>
      <c r="G261" s="9"/>
      <c r="H261" s="9"/>
      <c r="I261" s="9"/>
      <c r="J261" s="9"/>
      <c r="K261" s="9"/>
      <c r="L261" s="9"/>
      <c r="M261" s="9"/>
      <c r="N261" s="9"/>
      <c r="O261" s="9"/>
      <c r="P261" s="235">
        <f t="shared" si="12"/>
        <v>0</v>
      </c>
      <c r="Q261" s="9"/>
      <c r="R261" s="9"/>
      <c r="S261" s="9"/>
      <c r="T261" s="9"/>
      <c r="U261" s="9"/>
      <c r="V261" s="9"/>
      <c r="W261" s="9"/>
      <c r="X261" s="236"/>
      <c r="Y261" s="237">
        <f t="shared" si="13"/>
        <v>0</v>
      </c>
      <c r="Z261" s="9"/>
      <c r="AA261" s="9"/>
      <c r="AB261" s="9"/>
      <c r="AC261" s="9"/>
      <c r="AD261" s="9"/>
      <c r="AE261" s="9"/>
      <c r="AF261" s="9"/>
      <c r="AG261" s="9"/>
      <c r="AH261" s="237">
        <f t="shared" si="11"/>
        <v>0</v>
      </c>
      <c r="AI261" s="238"/>
      <c r="AJ261" s="9"/>
      <c r="AK261" s="9"/>
      <c r="AL261" s="9"/>
      <c r="AM261" s="9"/>
      <c r="AN261" s="9"/>
      <c r="AO261" s="9"/>
      <c r="AP261" s="9"/>
      <c r="AQ261" s="9"/>
      <c r="AR261" s="9"/>
      <c r="AS261" s="239"/>
      <c r="AT261" s="260"/>
    </row>
    <row r="262" spans="1:46" s="224" customFormat="1">
      <c r="A262" s="9"/>
      <c r="B262" s="9"/>
      <c r="C262" s="9"/>
      <c r="D262" s="9"/>
      <c r="E262" s="9"/>
      <c r="F262" s="9"/>
      <c r="G262" s="9"/>
      <c r="H262" s="9"/>
      <c r="I262" s="9"/>
      <c r="J262" s="9"/>
      <c r="K262" s="9"/>
      <c r="L262" s="9"/>
      <c r="M262" s="9"/>
      <c r="N262" s="9"/>
      <c r="O262" s="9"/>
      <c r="P262" s="235">
        <f t="shared" si="12"/>
        <v>0</v>
      </c>
      <c r="Q262" s="9"/>
      <c r="R262" s="9"/>
      <c r="S262" s="9"/>
      <c r="T262" s="9"/>
      <c r="U262" s="9"/>
      <c r="V262" s="9"/>
      <c r="W262" s="9"/>
      <c r="X262" s="236"/>
      <c r="Y262" s="237">
        <f t="shared" si="13"/>
        <v>0</v>
      </c>
      <c r="Z262" s="9"/>
      <c r="AA262" s="9"/>
      <c r="AB262" s="9"/>
      <c r="AC262" s="9"/>
      <c r="AD262" s="9"/>
      <c r="AE262" s="9"/>
      <c r="AF262" s="9"/>
      <c r="AG262" s="9"/>
      <c r="AH262" s="237">
        <f t="shared" si="11"/>
        <v>0</v>
      </c>
      <c r="AI262" s="238"/>
      <c r="AJ262" s="9"/>
      <c r="AK262" s="9"/>
      <c r="AL262" s="9"/>
      <c r="AM262" s="9"/>
      <c r="AN262" s="9"/>
      <c r="AO262" s="9"/>
      <c r="AP262" s="9"/>
      <c r="AQ262" s="9"/>
      <c r="AR262" s="9"/>
      <c r="AS262" s="239"/>
      <c r="AT262" s="260"/>
    </row>
    <row r="263" spans="1:46" s="224" customFormat="1">
      <c r="A263" s="9"/>
      <c r="B263" s="9"/>
      <c r="C263" s="9"/>
      <c r="D263" s="9"/>
      <c r="E263" s="9"/>
      <c r="F263" s="9"/>
      <c r="G263" s="9"/>
      <c r="H263" s="9"/>
      <c r="I263" s="9"/>
      <c r="J263" s="9"/>
      <c r="K263" s="9"/>
      <c r="L263" s="9"/>
      <c r="M263" s="9"/>
      <c r="N263" s="9"/>
      <c r="O263" s="9"/>
      <c r="P263" s="235">
        <f t="shared" si="12"/>
        <v>0</v>
      </c>
      <c r="Q263" s="9"/>
      <c r="R263" s="9"/>
      <c r="S263" s="9"/>
      <c r="T263" s="9"/>
      <c r="U263" s="9"/>
      <c r="V263" s="9"/>
      <c r="W263" s="9"/>
      <c r="X263" s="236"/>
      <c r="Y263" s="237">
        <f t="shared" si="13"/>
        <v>0</v>
      </c>
      <c r="Z263" s="9"/>
      <c r="AA263" s="9"/>
      <c r="AB263" s="9"/>
      <c r="AC263" s="9"/>
      <c r="AD263" s="9"/>
      <c r="AE263" s="9"/>
      <c r="AF263" s="9"/>
      <c r="AG263" s="9"/>
      <c r="AH263" s="237">
        <f t="shared" si="11"/>
        <v>0</v>
      </c>
      <c r="AI263" s="238"/>
      <c r="AJ263" s="9"/>
      <c r="AK263" s="9"/>
      <c r="AL263" s="9"/>
      <c r="AM263" s="9"/>
      <c r="AN263" s="9"/>
      <c r="AO263" s="9"/>
      <c r="AP263" s="9"/>
      <c r="AQ263" s="9"/>
      <c r="AR263" s="9"/>
      <c r="AS263" s="239"/>
      <c r="AT263" s="260"/>
    </row>
    <row r="264" spans="1:46" s="224" customFormat="1">
      <c r="A264" s="9"/>
      <c r="B264" s="9"/>
      <c r="C264" s="9"/>
      <c r="D264" s="9"/>
      <c r="E264" s="9"/>
      <c r="F264" s="9"/>
      <c r="G264" s="9"/>
      <c r="H264" s="9"/>
      <c r="I264" s="9"/>
      <c r="J264" s="9"/>
      <c r="K264" s="9"/>
      <c r="L264" s="9"/>
      <c r="M264" s="9"/>
      <c r="N264" s="9"/>
      <c r="O264" s="9"/>
      <c r="P264" s="235">
        <f t="shared" si="12"/>
        <v>0</v>
      </c>
      <c r="Q264" s="9"/>
      <c r="R264" s="9"/>
      <c r="S264" s="9"/>
      <c r="T264" s="9"/>
      <c r="U264" s="9"/>
      <c r="V264" s="9"/>
      <c r="W264" s="9"/>
      <c r="X264" s="236"/>
      <c r="Y264" s="237">
        <f t="shared" si="13"/>
        <v>0</v>
      </c>
      <c r="Z264" s="9"/>
      <c r="AA264" s="9"/>
      <c r="AB264" s="9"/>
      <c r="AC264" s="9"/>
      <c r="AD264" s="9"/>
      <c r="AE264" s="9"/>
      <c r="AF264" s="9"/>
      <c r="AG264" s="9"/>
      <c r="AH264" s="237">
        <f t="shared" si="11"/>
        <v>0</v>
      </c>
      <c r="AI264" s="238"/>
      <c r="AJ264" s="9"/>
      <c r="AK264" s="9"/>
      <c r="AL264" s="9"/>
      <c r="AM264" s="9"/>
      <c r="AN264" s="9"/>
      <c r="AO264" s="9"/>
      <c r="AP264" s="9"/>
      <c r="AQ264" s="9"/>
      <c r="AR264" s="9"/>
      <c r="AS264" s="239"/>
      <c r="AT264" s="260"/>
    </row>
    <row r="265" spans="1:46" s="224" customFormat="1">
      <c r="A265" s="9"/>
      <c r="B265" s="9"/>
      <c r="C265" s="9"/>
      <c r="D265" s="9"/>
      <c r="E265" s="9"/>
      <c r="F265" s="9"/>
      <c r="G265" s="9"/>
      <c r="H265" s="9"/>
      <c r="I265" s="9"/>
      <c r="J265" s="9"/>
      <c r="K265" s="9"/>
      <c r="L265" s="9"/>
      <c r="M265" s="9"/>
      <c r="N265" s="9"/>
      <c r="O265" s="9"/>
      <c r="P265" s="235">
        <f t="shared" si="12"/>
        <v>0</v>
      </c>
      <c r="Q265" s="9"/>
      <c r="R265" s="9"/>
      <c r="S265" s="9"/>
      <c r="T265" s="9"/>
      <c r="U265" s="9"/>
      <c r="V265" s="9"/>
      <c r="W265" s="9"/>
      <c r="X265" s="236"/>
      <c r="Y265" s="237">
        <f t="shared" si="13"/>
        <v>0</v>
      </c>
      <c r="Z265" s="9"/>
      <c r="AA265" s="9"/>
      <c r="AB265" s="9"/>
      <c r="AC265" s="9"/>
      <c r="AD265" s="9"/>
      <c r="AE265" s="9"/>
      <c r="AF265" s="9"/>
      <c r="AG265" s="9"/>
      <c r="AH265" s="237">
        <f t="shared" si="11"/>
        <v>0</v>
      </c>
      <c r="AI265" s="238"/>
      <c r="AJ265" s="9"/>
      <c r="AK265" s="9"/>
      <c r="AL265" s="9"/>
      <c r="AM265" s="9"/>
      <c r="AN265" s="9"/>
      <c r="AO265" s="9"/>
      <c r="AP265" s="9"/>
      <c r="AQ265" s="9"/>
      <c r="AR265" s="9"/>
      <c r="AS265" s="239"/>
      <c r="AT265" s="260"/>
    </row>
    <row r="266" spans="1:46" s="224" customFormat="1">
      <c r="A266" s="9"/>
      <c r="B266" s="9"/>
      <c r="C266" s="9"/>
      <c r="D266" s="9"/>
      <c r="E266" s="9"/>
      <c r="F266" s="9"/>
      <c r="G266" s="9"/>
      <c r="H266" s="9"/>
      <c r="I266" s="9"/>
      <c r="J266" s="9"/>
      <c r="K266" s="9"/>
      <c r="L266" s="9"/>
      <c r="M266" s="9"/>
      <c r="N266" s="9"/>
      <c r="O266" s="9"/>
      <c r="P266" s="235">
        <f t="shared" si="12"/>
        <v>0</v>
      </c>
      <c r="Q266" s="9"/>
      <c r="R266" s="9"/>
      <c r="S266" s="9"/>
      <c r="T266" s="9"/>
      <c r="U266" s="9"/>
      <c r="V266" s="9"/>
      <c r="W266" s="9"/>
      <c r="X266" s="236"/>
      <c r="Y266" s="237">
        <f t="shared" si="13"/>
        <v>0</v>
      </c>
      <c r="Z266" s="9"/>
      <c r="AA266" s="9"/>
      <c r="AB266" s="9"/>
      <c r="AC266" s="9"/>
      <c r="AD266" s="9"/>
      <c r="AE266" s="9"/>
      <c r="AF266" s="9"/>
      <c r="AG266" s="9"/>
      <c r="AH266" s="237">
        <f t="shared" si="11"/>
        <v>0</v>
      </c>
      <c r="AI266" s="238"/>
      <c r="AJ266" s="9"/>
      <c r="AK266" s="9"/>
      <c r="AL266" s="9"/>
      <c r="AM266" s="9"/>
      <c r="AN266" s="9"/>
      <c r="AO266" s="9"/>
      <c r="AP266" s="9"/>
      <c r="AQ266" s="9"/>
      <c r="AR266" s="9"/>
      <c r="AS266" s="239"/>
      <c r="AT266" s="260"/>
    </row>
    <row r="267" spans="1:46" s="224" customFormat="1">
      <c r="A267" s="9"/>
      <c r="B267" s="9"/>
      <c r="C267" s="9"/>
      <c r="D267" s="9"/>
      <c r="E267" s="9"/>
      <c r="F267" s="9"/>
      <c r="G267" s="9"/>
      <c r="H267" s="9"/>
      <c r="I267" s="9"/>
      <c r="J267" s="9"/>
      <c r="K267" s="9"/>
      <c r="L267" s="9"/>
      <c r="M267" s="9"/>
      <c r="N267" s="9"/>
      <c r="O267" s="9"/>
      <c r="P267" s="235">
        <f t="shared" si="12"/>
        <v>0</v>
      </c>
      <c r="Q267" s="9"/>
      <c r="R267" s="9"/>
      <c r="S267" s="9"/>
      <c r="T267" s="9"/>
      <c r="U267" s="9"/>
      <c r="V267" s="9"/>
      <c r="W267" s="9"/>
      <c r="X267" s="236"/>
      <c r="Y267" s="237">
        <f t="shared" si="13"/>
        <v>0</v>
      </c>
      <c r="Z267" s="9"/>
      <c r="AA267" s="9"/>
      <c r="AB267" s="9"/>
      <c r="AC267" s="9"/>
      <c r="AD267" s="9"/>
      <c r="AE267" s="9"/>
      <c r="AF267" s="9"/>
      <c r="AG267" s="9"/>
      <c r="AH267" s="237">
        <f t="shared" si="11"/>
        <v>0</v>
      </c>
      <c r="AI267" s="238"/>
      <c r="AJ267" s="9"/>
      <c r="AK267" s="9"/>
      <c r="AL267" s="9"/>
      <c r="AM267" s="9"/>
      <c r="AN267" s="9"/>
      <c r="AO267" s="9"/>
      <c r="AP267" s="9"/>
      <c r="AQ267" s="9"/>
      <c r="AR267" s="9"/>
      <c r="AS267" s="239"/>
      <c r="AT267" s="260"/>
    </row>
    <row r="268" spans="1:46" s="224" customFormat="1">
      <c r="A268" s="9"/>
      <c r="B268" s="9"/>
      <c r="C268" s="9"/>
      <c r="D268" s="9"/>
      <c r="E268" s="9"/>
      <c r="F268" s="9"/>
      <c r="G268" s="9"/>
      <c r="H268" s="9"/>
      <c r="I268" s="9"/>
      <c r="J268" s="9"/>
      <c r="K268" s="9"/>
      <c r="L268" s="9"/>
      <c r="M268" s="9"/>
      <c r="N268" s="9"/>
      <c r="O268" s="9"/>
      <c r="P268" s="235">
        <f t="shared" si="12"/>
        <v>0</v>
      </c>
      <c r="Q268" s="9"/>
      <c r="R268" s="9"/>
      <c r="S268" s="9"/>
      <c r="T268" s="9"/>
      <c r="U268" s="9"/>
      <c r="V268" s="9"/>
      <c r="W268" s="9"/>
      <c r="X268" s="236"/>
      <c r="Y268" s="237">
        <f t="shared" si="13"/>
        <v>0</v>
      </c>
      <c r="Z268" s="9"/>
      <c r="AA268" s="9"/>
      <c r="AB268" s="9"/>
      <c r="AC268" s="9"/>
      <c r="AD268" s="9"/>
      <c r="AE268" s="9"/>
      <c r="AF268" s="9"/>
      <c r="AG268" s="9"/>
      <c r="AH268" s="237">
        <f t="shared" si="11"/>
        <v>0</v>
      </c>
      <c r="AI268" s="238"/>
      <c r="AJ268" s="9"/>
      <c r="AK268" s="9"/>
      <c r="AL268" s="9"/>
      <c r="AM268" s="9"/>
      <c r="AN268" s="9"/>
      <c r="AO268" s="9"/>
      <c r="AP268" s="9"/>
      <c r="AQ268" s="9"/>
      <c r="AR268" s="9"/>
      <c r="AS268" s="239"/>
      <c r="AT268" s="260"/>
    </row>
    <row r="269" spans="1:46" s="224" customFormat="1">
      <c r="A269" s="9"/>
      <c r="B269" s="9"/>
      <c r="C269" s="9"/>
      <c r="D269" s="9"/>
      <c r="E269" s="9"/>
      <c r="F269" s="9"/>
      <c r="G269" s="9"/>
      <c r="H269" s="9"/>
      <c r="I269" s="9"/>
      <c r="J269" s="9"/>
      <c r="K269" s="9"/>
      <c r="L269" s="9"/>
      <c r="M269" s="9"/>
      <c r="N269" s="9"/>
      <c r="O269" s="9"/>
      <c r="P269" s="235">
        <f t="shared" si="12"/>
        <v>0</v>
      </c>
      <c r="Q269" s="9"/>
      <c r="R269" s="9"/>
      <c r="S269" s="9"/>
      <c r="T269" s="9"/>
      <c r="U269" s="9"/>
      <c r="V269" s="9"/>
      <c r="W269" s="9"/>
      <c r="X269" s="236"/>
      <c r="Y269" s="237">
        <f t="shared" si="13"/>
        <v>0</v>
      </c>
      <c r="Z269" s="9"/>
      <c r="AA269" s="9"/>
      <c r="AB269" s="9"/>
      <c r="AC269" s="9"/>
      <c r="AD269" s="9"/>
      <c r="AE269" s="9"/>
      <c r="AF269" s="9"/>
      <c r="AG269" s="9"/>
      <c r="AH269" s="237">
        <f t="shared" si="11"/>
        <v>0</v>
      </c>
      <c r="AI269" s="238"/>
      <c r="AJ269" s="9"/>
      <c r="AK269" s="9"/>
      <c r="AL269" s="9"/>
      <c r="AM269" s="9"/>
      <c r="AN269" s="9"/>
      <c r="AO269" s="9"/>
      <c r="AP269" s="9"/>
      <c r="AQ269" s="9"/>
      <c r="AR269" s="9"/>
      <c r="AS269" s="239"/>
      <c r="AT269" s="260"/>
    </row>
    <row r="270" spans="1:46" s="224" customFormat="1">
      <c r="A270" s="9"/>
      <c r="B270" s="9"/>
      <c r="C270" s="9"/>
      <c r="D270" s="9"/>
      <c r="E270" s="9"/>
      <c r="F270" s="9"/>
      <c r="G270" s="9"/>
      <c r="H270" s="9"/>
      <c r="I270" s="9"/>
      <c r="J270" s="9"/>
      <c r="K270" s="9"/>
      <c r="L270" s="9"/>
      <c r="M270" s="9"/>
      <c r="N270" s="9"/>
      <c r="O270" s="9"/>
      <c r="P270" s="235">
        <f t="shared" si="12"/>
        <v>0</v>
      </c>
      <c r="Q270" s="9"/>
      <c r="R270" s="9"/>
      <c r="S270" s="9"/>
      <c r="T270" s="9"/>
      <c r="U270" s="9"/>
      <c r="V270" s="9"/>
      <c r="W270" s="9"/>
      <c r="X270" s="236"/>
      <c r="Y270" s="237">
        <f t="shared" si="13"/>
        <v>0</v>
      </c>
      <c r="Z270" s="9"/>
      <c r="AA270" s="9"/>
      <c r="AB270" s="9"/>
      <c r="AC270" s="9"/>
      <c r="AD270" s="9"/>
      <c r="AE270" s="9"/>
      <c r="AF270" s="9"/>
      <c r="AG270" s="9"/>
      <c r="AH270" s="237">
        <f t="shared" ref="AH270:AH333" si="14">SUM($Z270:$AF270)</f>
        <v>0</v>
      </c>
      <c r="AI270" s="238"/>
      <c r="AJ270" s="9"/>
      <c r="AK270" s="9"/>
      <c r="AL270" s="9"/>
      <c r="AM270" s="9"/>
      <c r="AN270" s="9"/>
      <c r="AO270" s="9"/>
      <c r="AP270" s="9"/>
      <c r="AQ270" s="9"/>
      <c r="AR270" s="9"/>
      <c r="AS270" s="239"/>
      <c r="AT270" s="260"/>
    </row>
    <row r="271" spans="1:46" s="224" customFormat="1">
      <c r="A271" s="9"/>
      <c r="B271" s="9"/>
      <c r="C271" s="9"/>
      <c r="D271" s="9"/>
      <c r="E271" s="9"/>
      <c r="F271" s="9"/>
      <c r="G271" s="9"/>
      <c r="H271" s="9"/>
      <c r="I271" s="9"/>
      <c r="J271" s="9"/>
      <c r="K271" s="9"/>
      <c r="L271" s="9"/>
      <c r="M271" s="9"/>
      <c r="N271" s="9"/>
      <c r="O271" s="9"/>
      <c r="P271" s="235">
        <f t="shared" si="12"/>
        <v>0</v>
      </c>
      <c r="Q271" s="9"/>
      <c r="R271" s="9"/>
      <c r="S271" s="9"/>
      <c r="T271" s="9"/>
      <c r="U271" s="9"/>
      <c r="V271" s="9"/>
      <c r="W271" s="9"/>
      <c r="X271" s="236"/>
      <c r="Y271" s="237">
        <f t="shared" si="13"/>
        <v>0</v>
      </c>
      <c r="Z271" s="9"/>
      <c r="AA271" s="9"/>
      <c r="AB271" s="9"/>
      <c r="AC271" s="9"/>
      <c r="AD271" s="9"/>
      <c r="AE271" s="9"/>
      <c r="AF271" s="9"/>
      <c r="AG271" s="9"/>
      <c r="AH271" s="237">
        <f t="shared" si="14"/>
        <v>0</v>
      </c>
      <c r="AI271" s="238"/>
      <c r="AJ271" s="9"/>
      <c r="AK271" s="9"/>
      <c r="AL271" s="9"/>
      <c r="AM271" s="9"/>
      <c r="AN271" s="9"/>
      <c r="AO271" s="9"/>
      <c r="AP271" s="9"/>
      <c r="AQ271" s="9"/>
      <c r="AR271" s="9"/>
      <c r="AS271" s="239"/>
      <c r="AT271" s="260"/>
    </row>
    <row r="272" spans="1:46" s="224" customFormat="1">
      <c r="A272" s="9"/>
      <c r="B272" s="9"/>
      <c r="C272" s="9"/>
      <c r="D272" s="9"/>
      <c r="E272" s="9"/>
      <c r="F272" s="9"/>
      <c r="G272" s="9"/>
      <c r="H272" s="9"/>
      <c r="I272" s="9"/>
      <c r="J272" s="9"/>
      <c r="K272" s="9"/>
      <c r="L272" s="9"/>
      <c r="M272" s="9"/>
      <c r="N272" s="9"/>
      <c r="O272" s="9"/>
      <c r="P272" s="235">
        <f t="shared" si="12"/>
        <v>0</v>
      </c>
      <c r="Q272" s="9"/>
      <c r="R272" s="9"/>
      <c r="S272" s="9"/>
      <c r="T272" s="9"/>
      <c r="U272" s="9"/>
      <c r="V272" s="9"/>
      <c r="W272" s="9"/>
      <c r="X272" s="236"/>
      <c r="Y272" s="237">
        <f t="shared" si="13"/>
        <v>0</v>
      </c>
      <c r="Z272" s="9"/>
      <c r="AA272" s="9"/>
      <c r="AB272" s="9"/>
      <c r="AC272" s="9"/>
      <c r="AD272" s="9"/>
      <c r="AE272" s="9"/>
      <c r="AF272" s="9"/>
      <c r="AG272" s="9"/>
      <c r="AH272" s="237">
        <f t="shared" si="14"/>
        <v>0</v>
      </c>
      <c r="AI272" s="238"/>
      <c r="AJ272" s="9"/>
      <c r="AK272" s="9"/>
      <c r="AL272" s="9"/>
      <c r="AM272" s="9"/>
      <c r="AN272" s="9"/>
      <c r="AO272" s="9"/>
      <c r="AP272" s="9"/>
      <c r="AQ272" s="9"/>
      <c r="AR272" s="9"/>
      <c r="AS272" s="239"/>
      <c r="AT272" s="260"/>
    </row>
    <row r="273" spans="1:46" s="224" customFormat="1">
      <c r="A273" s="9"/>
      <c r="B273" s="9"/>
      <c r="C273" s="9"/>
      <c r="D273" s="9"/>
      <c r="E273" s="9"/>
      <c r="F273" s="9"/>
      <c r="G273" s="9"/>
      <c r="H273" s="9"/>
      <c r="I273" s="9"/>
      <c r="J273" s="9"/>
      <c r="K273" s="9"/>
      <c r="L273" s="9"/>
      <c r="M273" s="9"/>
      <c r="N273" s="9"/>
      <c r="O273" s="9"/>
      <c r="P273" s="235">
        <f t="shared" si="12"/>
        <v>0</v>
      </c>
      <c r="Q273" s="9"/>
      <c r="R273" s="9"/>
      <c r="S273" s="9"/>
      <c r="T273" s="9"/>
      <c r="U273" s="9"/>
      <c r="V273" s="9"/>
      <c r="W273" s="9"/>
      <c r="X273" s="236"/>
      <c r="Y273" s="237">
        <f t="shared" si="13"/>
        <v>0</v>
      </c>
      <c r="Z273" s="9"/>
      <c r="AA273" s="9"/>
      <c r="AB273" s="9"/>
      <c r="AC273" s="9"/>
      <c r="AD273" s="9"/>
      <c r="AE273" s="9"/>
      <c r="AF273" s="9"/>
      <c r="AG273" s="9"/>
      <c r="AH273" s="237">
        <f t="shared" si="14"/>
        <v>0</v>
      </c>
      <c r="AI273" s="238"/>
      <c r="AJ273" s="9"/>
      <c r="AK273" s="9"/>
      <c r="AL273" s="9"/>
      <c r="AM273" s="9"/>
      <c r="AN273" s="9"/>
      <c r="AO273" s="9"/>
      <c r="AP273" s="9"/>
      <c r="AQ273" s="9"/>
      <c r="AR273" s="9"/>
      <c r="AS273" s="239"/>
      <c r="AT273" s="260"/>
    </row>
    <row r="274" spans="1:46" s="224" customFormat="1">
      <c r="A274" s="9"/>
      <c r="B274" s="9"/>
      <c r="C274" s="9"/>
      <c r="D274" s="9"/>
      <c r="E274" s="9"/>
      <c r="F274" s="9"/>
      <c r="G274" s="9"/>
      <c r="H274" s="9"/>
      <c r="I274" s="9"/>
      <c r="J274" s="9"/>
      <c r="K274" s="9"/>
      <c r="L274" s="9"/>
      <c r="M274" s="9"/>
      <c r="N274" s="9"/>
      <c r="O274" s="9"/>
      <c r="P274" s="235">
        <f t="shared" si="12"/>
        <v>0</v>
      </c>
      <c r="Q274" s="9"/>
      <c r="R274" s="9"/>
      <c r="S274" s="9"/>
      <c r="T274" s="9"/>
      <c r="U274" s="9"/>
      <c r="V274" s="9"/>
      <c r="W274" s="9"/>
      <c r="X274" s="236"/>
      <c r="Y274" s="237">
        <f t="shared" si="13"/>
        <v>0</v>
      </c>
      <c r="Z274" s="9"/>
      <c r="AA274" s="9"/>
      <c r="AB274" s="9"/>
      <c r="AC274" s="9"/>
      <c r="AD274" s="9"/>
      <c r="AE274" s="9"/>
      <c r="AF274" s="9"/>
      <c r="AG274" s="9"/>
      <c r="AH274" s="237">
        <f t="shared" si="14"/>
        <v>0</v>
      </c>
      <c r="AI274" s="238"/>
      <c r="AJ274" s="9"/>
      <c r="AK274" s="9"/>
      <c r="AL274" s="9"/>
      <c r="AM274" s="9"/>
      <c r="AN274" s="9"/>
      <c r="AO274" s="9"/>
      <c r="AP274" s="9"/>
      <c r="AQ274" s="9"/>
      <c r="AR274" s="9"/>
      <c r="AS274" s="239"/>
      <c r="AT274" s="260"/>
    </row>
    <row r="275" spans="1:46" s="224" customFormat="1">
      <c r="A275" s="9"/>
      <c r="B275" s="9"/>
      <c r="C275" s="9"/>
      <c r="D275" s="9"/>
      <c r="E275" s="9"/>
      <c r="F275" s="9"/>
      <c r="G275" s="9"/>
      <c r="H275" s="9"/>
      <c r="I275" s="9"/>
      <c r="J275" s="9"/>
      <c r="K275" s="9"/>
      <c r="L275" s="9"/>
      <c r="M275" s="9"/>
      <c r="N275" s="9"/>
      <c r="O275" s="9"/>
      <c r="P275" s="235">
        <f t="shared" si="12"/>
        <v>0</v>
      </c>
      <c r="Q275" s="9"/>
      <c r="R275" s="9"/>
      <c r="S275" s="9"/>
      <c r="T275" s="9"/>
      <c r="U275" s="9"/>
      <c r="V275" s="9"/>
      <c r="W275" s="9"/>
      <c r="X275" s="236"/>
      <c r="Y275" s="237">
        <f t="shared" si="13"/>
        <v>0</v>
      </c>
      <c r="Z275" s="9"/>
      <c r="AA275" s="9"/>
      <c r="AB275" s="9"/>
      <c r="AC275" s="9"/>
      <c r="AD275" s="9"/>
      <c r="AE275" s="9"/>
      <c r="AF275" s="9"/>
      <c r="AG275" s="9"/>
      <c r="AH275" s="237">
        <f t="shared" si="14"/>
        <v>0</v>
      </c>
      <c r="AI275" s="238"/>
      <c r="AJ275" s="9"/>
      <c r="AK275" s="9"/>
      <c r="AL275" s="9"/>
      <c r="AM275" s="9"/>
      <c r="AN275" s="9"/>
      <c r="AO275" s="9"/>
      <c r="AP275" s="9"/>
      <c r="AQ275" s="9"/>
      <c r="AR275" s="9"/>
      <c r="AS275" s="239"/>
      <c r="AT275" s="260"/>
    </row>
    <row r="276" spans="1:46" s="224" customFormat="1">
      <c r="A276" s="9"/>
      <c r="B276" s="9"/>
      <c r="C276" s="9"/>
      <c r="D276" s="9"/>
      <c r="E276" s="9"/>
      <c r="F276" s="9"/>
      <c r="G276" s="9"/>
      <c r="H276" s="9"/>
      <c r="I276" s="9"/>
      <c r="J276" s="9"/>
      <c r="K276" s="9"/>
      <c r="L276" s="9"/>
      <c r="M276" s="9"/>
      <c r="N276" s="9"/>
      <c r="O276" s="9"/>
      <c r="P276" s="235">
        <f t="shared" ref="P276:P339" si="15">SUM($H276:$N276)</f>
        <v>0</v>
      </c>
      <c r="Q276" s="9"/>
      <c r="R276" s="9"/>
      <c r="S276" s="9"/>
      <c r="T276" s="9"/>
      <c r="U276" s="9"/>
      <c r="V276" s="9"/>
      <c r="W276" s="9"/>
      <c r="X276" s="236"/>
      <c r="Y276" s="237">
        <f t="shared" ref="Y276:Y339" si="16">SUM($Q276:$W276)</f>
        <v>0</v>
      </c>
      <c r="Z276" s="9"/>
      <c r="AA276" s="9"/>
      <c r="AB276" s="9"/>
      <c r="AC276" s="9"/>
      <c r="AD276" s="9"/>
      <c r="AE276" s="9"/>
      <c r="AF276" s="9"/>
      <c r="AG276" s="9"/>
      <c r="AH276" s="237">
        <f t="shared" si="14"/>
        <v>0</v>
      </c>
      <c r="AI276" s="238"/>
      <c r="AJ276" s="9"/>
      <c r="AK276" s="9"/>
      <c r="AL276" s="9"/>
      <c r="AM276" s="9"/>
      <c r="AN276" s="9"/>
      <c r="AO276" s="9"/>
      <c r="AP276" s="9"/>
      <c r="AQ276" s="9"/>
      <c r="AR276" s="9"/>
      <c r="AS276" s="239"/>
      <c r="AT276" s="260"/>
    </row>
    <row r="277" spans="1:46" s="224" customFormat="1">
      <c r="A277" s="9"/>
      <c r="B277" s="9"/>
      <c r="C277" s="9"/>
      <c r="D277" s="9"/>
      <c r="E277" s="9"/>
      <c r="F277" s="9"/>
      <c r="G277" s="9"/>
      <c r="H277" s="9"/>
      <c r="I277" s="9"/>
      <c r="J277" s="9"/>
      <c r="K277" s="9"/>
      <c r="L277" s="9"/>
      <c r="M277" s="9"/>
      <c r="N277" s="9"/>
      <c r="O277" s="9"/>
      <c r="P277" s="235">
        <f t="shared" si="15"/>
        <v>0</v>
      </c>
      <c r="Q277" s="9"/>
      <c r="R277" s="9"/>
      <c r="S277" s="9"/>
      <c r="T277" s="9"/>
      <c r="U277" s="9"/>
      <c r="V277" s="9"/>
      <c r="W277" s="9"/>
      <c r="X277" s="236"/>
      <c r="Y277" s="237">
        <f t="shared" si="16"/>
        <v>0</v>
      </c>
      <c r="Z277" s="9"/>
      <c r="AA277" s="9"/>
      <c r="AB277" s="9"/>
      <c r="AC277" s="9"/>
      <c r="AD277" s="9"/>
      <c r="AE277" s="9"/>
      <c r="AF277" s="9"/>
      <c r="AG277" s="9"/>
      <c r="AH277" s="237">
        <f t="shared" si="14"/>
        <v>0</v>
      </c>
      <c r="AI277" s="238"/>
      <c r="AJ277" s="9"/>
      <c r="AK277" s="9"/>
      <c r="AL277" s="9"/>
      <c r="AM277" s="9"/>
      <c r="AN277" s="9"/>
      <c r="AO277" s="9"/>
      <c r="AP277" s="9"/>
      <c r="AQ277" s="9"/>
      <c r="AR277" s="9"/>
      <c r="AS277" s="239"/>
      <c r="AT277" s="260"/>
    </row>
    <row r="278" spans="1:46" s="224" customFormat="1">
      <c r="A278" s="9"/>
      <c r="B278" s="9"/>
      <c r="C278" s="9"/>
      <c r="D278" s="9"/>
      <c r="E278" s="9"/>
      <c r="F278" s="9"/>
      <c r="G278" s="9"/>
      <c r="H278" s="9"/>
      <c r="I278" s="9"/>
      <c r="J278" s="9"/>
      <c r="K278" s="9"/>
      <c r="L278" s="9"/>
      <c r="M278" s="9"/>
      <c r="N278" s="9"/>
      <c r="O278" s="9"/>
      <c r="P278" s="235">
        <f t="shared" si="15"/>
        <v>0</v>
      </c>
      <c r="Q278" s="9"/>
      <c r="R278" s="9"/>
      <c r="S278" s="9"/>
      <c r="T278" s="9"/>
      <c r="U278" s="9"/>
      <c r="V278" s="9"/>
      <c r="W278" s="9"/>
      <c r="X278" s="236"/>
      <c r="Y278" s="237">
        <f t="shared" si="16"/>
        <v>0</v>
      </c>
      <c r="Z278" s="9"/>
      <c r="AA278" s="9"/>
      <c r="AB278" s="9"/>
      <c r="AC278" s="9"/>
      <c r="AD278" s="9"/>
      <c r="AE278" s="9"/>
      <c r="AF278" s="9"/>
      <c r="AG278" s="9"/>
      <c r="AH278" s="237">
        <f t="shared" si="14"/>
        <v>0</v>
      </c>
      <c r="AI278" s="238"/>
      <c r="AJ278" s="9"/>
      <c r="AK278" s="9"/>
      <c r="AL278" s="9"/>
      <c r="AM278" s="9"/>
      <c r="AN278" s="9"/>
      <c r="AO278" s="9"/>
      <c r="AP278" s="9"/>
      <c r="AQ278" s="9"/>
      <c r="AR278" s="9"/>
      <c r="AS278" s="239"/>
      <c r="AT278" s="260"/>
    </row>
    <row r="279" spans="1:46" s="224" customFormat="1">
      <c r="A279" s="9"/>
      <c r="B279" s="9"/>
      <c r="C279" s="9"/>
      <c r="D279" s="9"/>
      <c r="E279" s="9"/>
      <c r="F279" s="9"/>
      <c r="G279" s="9"/>
      <c r="H279" s="9"/>
      <c r="I279" s="9"/>
      <c r="J279" s="9"/>
      <c r="K279" s="9"/>
      <c r="L279" s="9"/>
      <c r="M279" s="9"/>
      <c r="N279" s="9"/>
      <c r="O279" s="9"/>
      <c r="P279" s="235">
        <f t="shared" si="15"/>
        <v>0</v>
      </c>
      <c r="Q279" s="9"/>
      <c r="R279" s="9"/>
      <c r="S279" s="9"/>
      <c r="T279" s="9"/>
      <c r="U279" s="9"/>
      <c r="V279" s="9"/>
      <c r="W279" s="9"/>
      <c r="X279" s="236"/>
      <c r="Y279" s="237">
        <f t="shared" si="16"/>
        <v>0</v>
      </c>
      <c r="Z279" s="9"/>
      <c r="AA279" s="9"/>
      <c r="AB279" s="9"/>
      <c r="AC279" s="9"/>
      <c r="AD279" s="9"/>
      <c r="AE279" s="9"/>
      <c r="AF279" s="9"/>
      <c r="AG279" s="9"/>
      <c r="AH279" s="237">
        <f t="shared" si="14"/>
        <v>0</v>
      </c>
      <c r="AI279" s="238"/>
      <c r="AJ279" s="9"/>
      <c r="AK279" s="9"/>
      <c r="AL279" s="9"/>
      <c r="AM279" s="9"/>
      <c r="AN279" s="9"/>
      <c r="AO279" s="9"/>
      <c r="AP279" s="9"/>
      <c r="AQ279" s="9"/>
      <c r="AR279" s="9"/>
      <c r="AS279" s="239"/>
      <c r="AT279" s="260"/>
    </row>
    <row r="280" spans="1:46" s="224" customFormat="1">
      <c r="A280" s="9"/>
      <c r="B280" s="9"/>
      <c r="C280" s="9"/>
      <c r="D280" s="9"/>
      <c r="E280" s="9"/>
      <c r="F280" s="9"/>
      <c r="G280" s="9"/>
      <c r="H280" s="9"/>
      <c r="I280" s="9"/>
      <c r="J280" s="9"/>
      <c r="K280" s="9"/>
      <c r="L280" s="9"/>
      <c r="M280" s="9"/>
      <c r="N280" s="9"/>
      <c r="O280" s="9"/>
      <c r="P280" s="235">
        <f t="shared" si="15"/>
        <v>0</v>
      </c>
      <c r="Q280" s="9"/>
      <c r="R280" s="9"/>
      <c r="S280" s="9"/>
      <c r="T280" s="9"/>
      <c r="U280" s="9"/>
      <c r="V280" s="9"/>
      <c r="W280" s="9"/>
      <c r="X280" s="236"/>
      <c r="Y280" s="237">
        <f t="shared" si="16"/>
        <v>0</v>
      </c>
      <c r="Z280" s="9"/>
      <c r="AA280" s="9"/>
      <c r="AB280" s="9"/>
      <c r="AC280" s="9"/>
      <c r="AD280" s="9"/>
      <c r="AE280" s="9"/>
      <c r="AF280" s="9"/>
      <c r="AG280" s="9"/>
      <c r="AH280" s="237">
        <f t="shared" si="14"/>
        <v>0</v>
      </c>
      <c r="AI280" s="238"/>
      <c r="AJ280" s="9"/>
      <c r="AK280" s="9"/>
      <c r="AL280" s="9"/>
      <c r="AM280" s="9"/>
      <c r="AN280" s="9"/>
      <c r="AO280" s="9"/>
      <c r="AP280" s="9"/>
      <c r="AQ280" s="9"/>
      <c r="AR280" s="9"/>
      <c r="AS280" s="239"/>
      <c r="AT280" s="260"/>
    </row>
    <row r="281" spans="1:46" s="224" customFormat="1">
      <c r="A281" s="9"/>
      <c r="B281" s="9"/>
      <c r="C281" s="9"/>
      <c r="D281" s="9"/>
      <c r="E281" s="9"/>
      <c r="F281" s="9"/>
      <c r="G281" s="9"/>
      <c r="H281" s="9"/>
      <c r="I281" s="9"/>
      <c r="J281" s="9"/>
      <c r="K281" s="9"/>
      <c r="L281" s="9"/>
      <c r="M281" s="9"/>
      <c r="N281" s="9"/>
      <c r="O281" s="9"/>
      <c r="P281" s="235">
        <f t="shared" si="15"/>
        <v>0</v>
      </c>
      <c r="Q281" s="9"/>
      <c r="R281" s="9"/>
      <c r="S281" s="9"/>
      <c r="T281" s="9"/>
      <c r="U281" s="9"/>
      <c r="V281" s="9"/>
      <c r="W281" s="9"/>
      <c r="X281" s="236"/>
      <c r="Y281" s="237">
        <f t="shared" si="16"/>
        <v>0</v>
      </c>
      <c r="Z281" s="9"/>
      <c r="AA281" s="9"/>
      <c r="AB281" s="9"/>
      <c r="AC281" s="9"/>
      <c r="AD281" s="9"/>
      <c r="AE281" s="9"/>
      <c r="AF281" s="9"/>
      <c r="AG281" s="9"/>
      <c r="AH281" s="237">
        <f t="shared" si="14"/>
        <v>0</v>
      </c>
      <c r="AI281" s="238"/>
      <c r="AJ281" s="9"/>
      <c r="AK281" s="9"/>
      <c r="AL281" s="9"/>
      <c r="AM281" s="9"/>
      <c r="AN281" s="9"/>
      <c r="AO281" s="9"/>
      <c r="AP281" s="9"/>
      <c r="AQ281" s="9"/>
      <c r="AR281" s="9"/>
      <c r="AS281" s="239"/>
      <c r="AT281" s="260"/>
    </row>
    <row r="282" spans="1:46" s="224" customFormat="1">
      <c r="A282" s="9"/>
      <c r="B282" s="9"/>
      <c r="C282" s="9"/>
      <c r="D282" s="9"/>
      <c r="E282" s="9"/>
      <c r="F282" s="9"/>
      <c r="G282" s="9"/>
      <c r="H282" s="9"/>
      <c r="I282" s="9"/>
      <c r="J282" s="9"/>
      <c r="K282" s="9"/>
      <c r="L282" s="9"/>
      <c r="M282" s="9"/>
      <c r="N282" s="9"/>
      <c r="O282" s="9"/>
      <c r="P282" s="235">
        <f t="shared" si="15"/>
        <v>0</v>
      </c>
      <c r="Q282" s="9"/>
      <c r="R282" s="9"/>
      <c r="S282" s="9"/>
      <c r="T282" s="9"/>
      <c r="U282" s="9"/>
      <c r="V282" s="9"/>
      <c r="W282" s="9"/>
      <c r="X282" s="236"/>
      <c r="Y282" s="237">
        <f t="shared" si="16"/>
        <v>0</v>
      </c>
      <c r="Z282" s="9"/>
      <c r="AA282" s="9"/>
      <c r="AB282" s="9"/>
      <c r="AC282" s="9"/>
      <c r="AD282" s="9"/>
      <c r="AE282" s="9"/>
      <c r="AF282" s="9"/>
      <c r="AG282" s="9"/>
      <c r="AH282" s="237">
        <f t="shared" si="14"/>
        <v>0</v>
      </c>
      <c r="AI282" s="238"/>
      <c r="AJ282" s="9"/>
      <c r="AK282" s="9"/>
      <c r="AL282" s="9"/>
      <c r="AM282" s="9"/>
      <c r="AN282" s="9"/>
      <c r="AO282" s="9"/>
      <c r="AP282" s="9"/>
      <c r="AQ282" s="9"/>
      <c r="AR282" s="9"/>
      <c r="AS282" s="239"/>
      <c r="AT282" s="260"/>
    </row>
    <row r="283" spans="1:46" s="224" customFormat="1">
      <c r="A283" s="9"/>
      <c r="B283" s="9"/>
      <c r="C283" s="9"/>
      <c r="D283" s="9"/>
      <c r="E283" s="9"/>
      <c r="F283" s="9"/>
      <c r="G283" s="9"/>
      <c r="H283" s="9"/>
      <c r="I283" s="9"/>
      <c r="J283" s="9"/>
      <c r="K283" s="9"/>
      <c r="L283" s="9"/>
      <c r="M283" s="9"/>
      <c r="N283" s="9"/>
      <c r="O283" s="9"/>
      <c r="P283" s="235">
        <f t="shared" si="15"/>
        <v>0</v>
      </c>
      <c r="Q283" s="9"/>
      <c r="R283" s="9"/>
      <c r="S283" s="9"/>
      <c r="T283" s="9"/>
      <c r="U283" s="9"/>
      <c r="V283" s="9"/>
      <c r="W283" s="9"/>
      <c r="X283" s="236"/>
      <c r="Y283" s="237">
        <f t="shared" si="16"/>
        <v>0</v>
      </c>
      <c r="Z283" s="9"/>
      <c r="AA283" s="9"/>
      <c r="AB283" s="9"/>
      <c r="AC283" s="9"/>
      <c r="AD283" s="9"/>
      <c r="AE283" s="9"/>
      <c r="AF283" s="9"/>
      <c r="AG283" s="9"/>
      <c r="AH283" s="237">
        <f t="shared" si="14"/>
        <v>0</v>
      </c>
      <c r="AI283" s="238"/>
      <c r="AJ283" s="9"/>
      <c r="AK283" s="9"/>
      <c r="AL283" s="9"/>
      <c r="AM283" s="9"/>
      <c r="AN283" s="9"/>
      <c r="AO283" s="9"/>
      <c r="AP283" s="9"/>
      <c r="AQ283" s="9"/>
      <c r="AR283" s="9"/>
      <c r="AS283" s="239"/>
      <c r="AT283" s="260"/>
    </row>
    <row r="284" spans="1:46" s="224" customFormat="1">
      <c r="A284" s="9"/>
      <c r="B284" s="9"/>
      <c r="C284" s="9"/>
      <c r="D284" s="9"/>
      <c r="E284" s="9"/>
      <c r="F284" s="9"/>
      <c r="G284" s="9"/>
      <c r="H284" s="9"/>
      <c r="I284" s="9"/>
      <c r="J284" s="9"/>
      <c r="K284" s="9"/>
      <c r="L284" s="9"/>
      <c r="M284" s="9"/>
      <c r="N284" s="9"/>
      <c r="O284" s="9"/>
      <c r="P284" s="235">
        <f t="shared" si="15"/>
        <v>0</v>
      </c>
      <c r="Q284" s="9"/>
      <c r="R284" s="9"/>
      <c r="S284" s="9"/>
      <c r="T284" s="9"/>
      <c r="U284" s="9"/>
      <c r="V284" s="9"/>
      <c r="W284" s="9"/>
      <c r="X284" s="236"/>
      <c r="Y284" s="237">
        <f t="shared" si="16"/>
        <v>0</v>
      </c>
      <c r="Z284" s="9"/>
      <c r="AA284" s="9"/>
      <c r="AB284" s="9"/>
      <c r="AC284" s="9"/>
      <c r="AD284" s="9"/>
      <c r="AE284" s="9"/>
      <c r="AF284" s="9"/>
      <c r="AG284" s="9"/>
      <c r="AH284" s="237">
        <f t="shared" si="14"/>
        <v>0</v>
      </c>
      <c r="AI284" s="238"/>
      <c r="AJ284" s="9"/>
      <c r="AK284" s="9"/>
      <c r="AL284" s="9"/>
      <c r="AM284" s="9"/>
      <c r="AN284" s="9"/>
      <c r="AO284" s="9"/>
      <c r="AP284" s="9"/>
      <c r="AQ284" s="9"/>
      <c r="AR284" s="9"/>
      <c r="AS284" s="239"/>
      <c r="AT284" s="260"/>
    </row>
    <row r="285" spans="1:46" s="224" customFormat="1">
      <c r="A285" s="9"/>
      <c r="B285" s="9"/>
      <c r="C285" s="9"/>
      <c r="D285" s="9"/>
      <c r="E285" s="9"/>
      <c r="F285" s="9"/>
      <c r="G285" s="9"/>
      <c r="H285" s="9"/>
      <c r="I285" s="9"/>
      <c r="J285" s="9"/>
      <c r="K285" s="9"/>
      <c r="L285" s="9"/>
      <c r="M285" s="9"/>
      <c r="N285" s="9"/>
      <c r="O285" s="9"/>
      <c r="P285" s="235">
        <f t="shared" si="15"/>
        <v>0</v>
      </c>
      <c r="Q285" s="9"/>
      <c r="R285" s="9"/>
      <c r="S285" s="9"/>
      <c r="T285" s="9"/>
      <c r="U285" s="9"/>
      <c r="V285" s="9"/>
      <c r="W285" s="9"/>
      <c r="X285" s="236"/>
      <c r="Y285" s="237">
        <f t="shared" si="16"/>
        <v>0</v>
      </c>
      <c r="Z285" s="9"/>
      <c r="AA285" s="9"/>
      <c r="AB285" s="9"/>
      <c r="AC285" s="9"/>
      <c r="AD285" s="9"/>
      <c r="AE285" s="9"/>
      <c r="AF285" s="9"/>
      <c r="AG285" s="9"/>
      <c r="AH285" s="237">
        <f t="shared" si="14"/>
        <v>0</v>
      </c>
      <c r="AI285" s="238"/>
      <c r="AJ285" s="9"/>
      <c r="AK285" s="9"/>
      <c r="AL285" s="9"/>
      <c r="AM285" s="9"/>
      <c r="AN285" s="9"/>
      <c r="AO285" s="9"/>
      <c r="AP285" s="9"/>
      <c r="AQ285" s="9"/>
      <c r="AR285" s="9"/>
      <c r="AS285" s="239"/>
      <c r="AT285" s="260"/>
    </row>
    <row r="286" spans="1:46" s="224" customFormat="1">
      <c r="A286" s="9"/>
      <c r="B286" s="9"/>
      <c r="C286" s="9"/>
      <c r="D286" s="9"/>
      <c r="E286" s="9"/>
      <c r="F286" s="9"/>
      <c r="G286" s="9"/>
      <c r="H286" s="9"/>
      <c r="I286" s="9"/>
      <c r="J286" s="9"/>
      <c r="K286" s="9"/>
      <c r="L286" s="9"/>
      <c r="M286" s="9"/>
      <c r="N286" s="9"/>
      <c r="O286" s="9"/>
      <c r="P286" s="235">
        <f t="shared" si="15"/>
        <v>0</v>
      </c>
      <c r="Q286" s="9"/>
      <c r="R286" s="9"/>
      <c r="S286" s="9"/>
      <c r="T286" s="9"/>
      <c r="U286" s="9"/>
      <c r="V286" s="9"/>
      <c r="W286" s="9"/>
      <c r="X286" s="236"/>
      <c r="Y286" s="237">
        <f t="shared" si="16"/>
        <v>0</v>
      </c>
      <c r="Z286" s="9"/>
      <c r="AA286" s="9"/>
      <c r="AB286" s="9"/>
      <c r="AC286" s="9"/>
      <c r="AD286" s="9"/>
      <c r="AE286" s="9"/>
      <c r="AF286" s="9"/>
      <c r="AG286" s="9"/>
      <c r="AH286" s="237">
        <f t="shared" si="14"/>
        <v>0</v>
      </c>
      <c r="AI286" s="238"/>
      <c r="AJ286" s="9"/>
      <c r="AK286" s="9"/>
      <c r="AL286" s="9"/>
      <c r="AM286" s="9"/>
      <c r="AN286" s="9"/>
      <c r="AO286" s="9"/>
      <c r="AP286" s="9"/>
      <c r="AQ286" s="9"/>
      <c r="AR286" s="9"/>
      <c r="AS286" s="239"/>
      <c r="AT286" s="260"/>
    </row>
    <row r="287" spans="1:46" s="224" customFormat="1">
      <c r="A287" s="9"/>
      <c r="B287" s="9"/>
      <c r="C287" s="9"/>
      <c r="D287" s="9"/>
      <c r="E287" s="9"/>
      <c r="F287" s="9"/>
      <c r="G287" s="9"/>
      <c r="H287" s="9"/>
      <c r="I287" s="9"/>
      <c r="J287" s="9"/>
      <c r="K287" s="9"/>
      <c r="L287" s="9"/>
      <c r="M287" s="9"/>
      <c r="N287" s="9"/>
      <c r="O287" s="9"/>
      <c r="P287" s="235">
        <f t="shared" si="15"/>
        <v>0</v>
      </c>
      <c r="Q287" s="9"/>
      <c r="R287" s="9"/>
      <c r="S287" s="9"/>
      <c r="T287" s="9"/>
      <c r="U287" s="9"/>
      <c r="V287" s="9"/>
      <c r="W287" s="9"/>
      <c r="X287" s="236"/>
      <c r="Y287" s="237">
        <f t="shared" si="16"/>
        <v>0</v>
      </c>
      <c r="Z287" s="9"/>
      <c r="AA287" s="9"/>
      <c r="AB287" s="9"/>
      <c r="AC287" s="9"/>
      <c r="AD287" s="9"/>
      <c r="AE287" s="9"/>
      <c r="AF287" s="9"/>
      <c r="AG287" s="9"/>
      <c r="AH287" s="237">
        <f t="shared" si="14"/>
        <v>0</v>
      </c>
      <c r="AI287" s="238"/>
      <c r="AJ287" s="9"/>
      <c r="AK287" s="9"/>
      <c r="AL287" s="9"/>
      <c r="AM287" s="9"/>
      <c r="AN287" s="9"/>
      <c r="AO287" s="9"/>
      <c r="AP287" s="9"/>
      <c r="AQ287" s="9"/>
      <c r="AR287" s="9"/>
      <c r="AS287" s="239"/>
      <c r="AT287" s="260"/>
    </row>
    <row r="288" spans="1:46" s="224" customFormat="1">
      <c r="A288" s="9"/>
      <c r="B288" s="9"/>
      <c r="C288" s="9"/>
      <c r="D288" s="9"/>
      <c r="E288" s="9"/>
      <c r="F288" s="9"/>
      <c r="G288" s="9"/>
      <c r="H288" s="9"/>
      <c r="I288" s="9"/>
      <c r="J288" s="9"/>
      <c r="K288" s="9"/>
      <c r="L288" s="9"/>
      <c r="M288" s="9"/>
      <c r="N288" s="9"/>
      <c r="O288" s="9"/>
      <c r="P288" s="235">
        <f t="shared" si="15"/>
        <v>0</v>
      </c>
      <c r="Q288" s="9"/>
      <c r="R288" s="9"/>
      <c r="S288" s="9"/>
      <c r="T288" s="9"/>
      <c r="U288" s="9"/>
      <c r="V288" s="9"/>
      <c r="W288" s="9"/>
      <c r="X288" s="236"/>
      <c r="Y288" s="237">
        <f t="shared" si="16"/>
        <v>0</v>
      </c>
      <c r="Z288" s="9"/>
      <c r="AA288" s="9"/>
      <c r="AB288" s="9"/>
      <c r="AC288" s="9"/>
      <c r="AD288" s="9"/>
      <c r="AE288" s="9"/>
      <c r="AF288" s="9"/>
      <c r="AG288" s="9"/>
      <c r="AH288" s="237">
        <f t="shared" si="14"/>
        <v>0</v>
      </c>
      <c r="AI288" s="238"/>
      <c r="AJ288" s="9"/>
      <c r="AK288" s="9"/>
      <c r="AL288" s="9"/>
      <c r="AM288" s="9"/>
      <c r="AN288" s="9"/>
      <c r="AO288" s="9"/>
      <c r="AP288" s="9"/>
      <c r="AQ288" s="9"/>
      <c r="AR288" s="9"/>
      <c r="AS288" s="239"/>
      <c r="AT288" s="260"/>
    </row>
    <row r="289" spans="1:46" s="224" customFormat="1">
      <c r="A289" s="9"/>
      <c r="B289" s="9"/>
      <c r="C289" s="9"/>
      <c r="D289" s="9"/>
      <c r="E289" s="9"/>
      <c r="F289" s="9"/>
      <c r="G289" s="9"/>
      <c r="H289" s="9"/>
      <c r="I289" s="9"/>
      <c r="J289" s="9"/>
      <c r="K289" s="9"/>
      <c r="L289" s="9"/>
      <c r="M289" s="9"/>
      <c r="N289" s="9"/>
      <c r="O289" s="9"/>
      <c r="P289" s="235">
        <f t="shared" si="15"/>
        <v>0</v>
      </c>
      <c r="Q289" s="9"/>
      <c r="R289" s="9"/>
      <c r="S289" s="9"/>
      <c r="T289" s="9"/>
      <c r="U289" s="9"/>
      <c r="V289" s="9"/>
      <c r="W289" s="9"/>
      <c r="X289" s="236"/>
      <c r="Y289" s="237">
        <f t="shared" si="16"/>
        <v>0</v>
      </c>
      <c r="Z289" s="9"/>
      <c r="AA289" s="9"/>
      <c r="AB289" s="9"/>
      <c r="AC289" s="9"/>
      <c r="AD289" s="9"/>
      <c r="AE289" s="9"/>
      <c r="AF289" s="9"/>
      <c r="AG289" s="9"/>
      <c r="AH289" s="237">
        <f t="shared" si="14"/>
        <v>0</v>
      </c>
      <c r="AI289" s="238"/>
      <c r="AJ289" s="9"/>
      <c r="AK289" s="9"/>
      <c r="AL289" s="9"/>
      <c r="AM289" s="9"/>
      <c r="AN289" s="9"/>
      <c r="AO289" s="9"/>
      <c r="AP289" s="9"/>
      <c r="AQ289" s="9"/>
      <c r="AR289" s="9"/>
      <c r="AS289" s="239"/>
      <c r="AT289" s="260"/>
    </row>
    <row r="290" spans="1:46" s="224" customFormat="1">
      <c r="A290" s="9"/>
      <c r="B290" s="9"/>
      <c r="C290" s="9"/>
      <c r="D290" s="9"/>
      <c r="E290" s="9"/>
      <c r="F290" s="9"/>
      <c r="G290" s="9"/>
      <c r="H290" s="9"/>
      <c r="I290" s="9"/>
      <c r="J290" s="9"/>
      <c r="K290" s="9"/>
      <c r="L290" s="9"/>
      <c r="M290" s="9"/>
      <c r="N290" s="9"/>
      <c r="O290" s="9"/>
      <c r="P290" s="235">
        <f t="shared" si="15"/>
        <v>0</v>
      </c>
      <c r="Q290" s="9"/>
      <c r="R290" s="9"/>
      <c r="S290" s="9"/>
      <c r="T290" s="9"/>
      <c r="U290" s="9"/>
      <c r="V290" s="9"/>
      <c r="W290" s="9"/>
      <c r="X290" s="236"/>
      <c r="Y290" s="237">
        <f t="shared" si="16"/>
        <v>0</v>
      </c>
      <c r="Z290" s="9"/>
      <c r="AA290" s="9"/>
      <c r="AB290" s="9"/>
      <c r="AC290" s="9"/>
      <c r="AD290" s="9"/>
      <c r="AE290" s="9"/>
      <c r="AF290" s="9"/>
      <c r="AG290" s="9"/>
      <c r="AH290" s="237">
        <f t="shared" si="14"/>
        <v>0</v>
      </c>
      <c r="AI290" s="238"/>
      <c r="AJ290" s="9"/>
      <c r="AK290" s="9"/>
      <c r="AL290" s="9"/>
      <c r="AM290" s="9"/>
      <c r="AN290" s="9"/>
      <c r="AO290" s="9"/>
      <c r="AP290" s="9"/>
      <c r="AQ290" s="9"/>
      <c r="AR290" s="9"/>
      <c r="AS290" s="239"/>
      <c r="AT290" s="260"/>
    </row>
    <row r="291" spans="1:46" s="224" customFormat="1">
      <c r="A291" s="9"/>
      <c r="B291" s="9"/>
      <c r="C291" s="9"/>
      <c r="D291" s="9"/>
      <c r="E291" s="9"/>
      <c r="F291" s="9"/>
      <c r="G291" s="9"/>
      <c r="H291" s="9"/>
      <c r="I291" s="9"/>
      <c r="J291" s="9"/>
      <c r="K291" s="9"/>
      <c r="L291" s="9"/>
      <c r="M291" s="9"/>
      <c r="N291" s="9"/>
      <c r="O291" s="9"/>
      <c r="P291" s="235">
        <f t="shared" si="15"/>
        <v>0</v>
      </c>
      <c r="Q291" s="9"/>
      <c r="R291" s="9"/>
      <c r="S291" s="9"/>
      <c r="T291" s="9"/>
      <c r="U291" s="9"/>
      <c r="V291" s="9"/>
      <c r="W291" s="9"/>
      <c r="X291" s="236"/>
      <c r="Y291" s="237">
        <f t="shared" si="16"/>
        <v>0</v>
      </c>
      <c r="Z291" s="9"/>
      <c r="AA291" s="9"/>
      <c r="AB291" s="9"/>
      <c r="AC291" s="9"/>
      <c r="AD291" s="9"/>
      <c r="AE291" s="9"/>
      <c r="AF291" s="9"/>
      <c r="AG291" s="9"/>
      <c r="AH291" s="237">
        <f t="shared" si="14"/>
        <v>0</v>
      </c>
      <c r="AI291" s="238"/>
      <c r="AJ291" s="9"/>
      <c r="AK291" s="9"/>
      <c r="AL291" s="9"/>
      <c r="AM291" s="9"/>
      <c r="AN291" s="9"/>
      <c r="AO291" s="9"/>
      <c r="AP291" s="9"/>
      <c r="AQ291" s="9"/>
      <c r="AR291" s="9"/>
      <c r="AS291" s="239"/>
      <c r="AT291" s="260"/>
    </row>
    <row r="292" spans="1:46" s="224" customFormat="1">
      <c r="A292" s="9"/>
      <c r="B292" s="9"/>
      <c r="C292" s="9"/>
      <c r="D292" s="9"/>
      <c r="E292" s="9"/>
      <c r="F292" s="9"/>
      <c r="G292" s="9"/>
      <c r="H292" s="9"/>
      <c r="I292" s="9"/>
      <c r="J292" s="9"/>
      <c r="K292" s="9"/>
      <c r="L292" s="9"/>
      <c r="M292" s="9"/>
      <c r="N292" s="9"/>
      <c r="O292" s="9"/>
      <c r="P292" s="235">
        <f t="shared" si="15"/>
        <v>0</v>
      </c>
      <c r="Q292" s="9"/>
      <c r="R292" s="9"/>
      <c r="S292" s="9"/>
      <c r="T292" s="9"/>
      <c r="U292" s="9"/>
      <c r="V292" s="9"/>
      <c r="W292" s="9"/>
      <c r="X292" s="236"/>
      <c r="Y292" s="237">
        <f t="shared" si="16"/>
        <v>0</v>
      </c>
      <c r="Z292" s="9"/>
      <c r="AA292" s="9"/>
      <c r="AB292" s="9"/>
      <c r="AC292" s="9"/>
      <c r="AD292" s="9"/>
      <c r="AE292" s="9"/>
      <c r="AF292" s="9"/>
      <c r="AG292" s="9"/>
      <c r="AH292" s="237">
        <f t="shared" si="14"/>
        <v>0</v>
      </c>
      <c r="AI292" s="238"/>
      <c r="AJ292" s="9"/>
      <c r="AK292" s="9"/>
      <c r="AL292" s="9"/>
      <c r="AM292" s="9"/>
      <c r="AN292" s="9"/>
      <c r="AO292" s="9"/>
      <c r="AP292" s="9"/>
      <c r="AQ292" s="9"/>
      <c r="AR292" s="9"/>
      <c r="AS292" s="239"/>
      <c r="AT292" s="260"/>
    </row>
    <row r="293" spans="1:46" s="224" customFormat="1">
      <c r="A293" s="9"/>
      <c r="B293" s="9"/>
      <c r="C293" s="9"/>
      <c r="D293" s="9"/>
      <c r="E293" s="9"/>
      <c r="F293" s="9"/>
      <c r="G293" s="9"/>
      <c r="H293" s="9"/>
      <c r="I293" s="9"/>
      <c r="J293" s="9"/>
      <c r="K293" s="9"/>
      <c r="L293" s="9"/>
      <c r="M293" s="9"/>
      <c r="N293" s="9"/>
      <c r="O293" s="9"/>
      <c r="P293" s="235">
        <f t="shared" si="15"/>
        <v>0</v>
      </c>
      <c r="Q293" s="9"/>
      <c r="R293" s="9"/>
      <c r="S293" s="9"/>
      <c r="T293" s="9"/>
      <c r="U293" s="9"/>
      <c r="V293" s="9"/>
      <c r="W293" s="9"/>
      <c r="X293" s="236"/>
      <c r="Y293" s="237">
        <f t="shared" si="16"/>
        <v>0</v>
      </c>
      <c r="Z293" s="9"/>
      <c r="AA293" s="9"/>
      <c r="AB293" s="9"/>
      <c r="AC293" s="9"/>
      <c r="AD293" s="9"/>
      <c r="AE293" s="9"/>
      <c r="AF293" s="9"/>
      <c r="AG293" s="9"/>
      <c r="AH293" s="237">
        <f t="shared" si="14"/>
        <v>0</v>
      </c>
      <c r="AI293" s="238"/>
      <c r="AJ293" s="9"/>
      <c r="AK293" s="9"/>
      <c r="AL293" s="9"/>
      <c r="AM293" s="9"/>
      <c r="AN293" s="9"/>
      <c r="AO293" s="9"/>
      <c r="AP293" s="9"/>
      <c r="AQ293" s="9"/>
      <c r="AR293" s="9"/>
      <c r="AS293" s="239"/>
      <c r="AT293" s="260"/>
    </row>
    <row r="294" spans="1:46" s="224" customFormat="1">
      <c r="A294" s="9"/>
      <c r="B294" s="9"/>
      <c r="C294" s="9"/>
      <c r="D294" s="9"/>
      <c r="E294" s="9"/>
      <c r="F294" s="9"/>
      <c r="G294" s="9"/>
      <c r="H294" s="9"/>
      <c r="I294" s="9"/>
      <c r="J294" s="9"/>
      <c r="K294" s="9"/>
      <c r="L294" s="9"/>
      <c r="M294" s="9"/>
      <c r="N294" s="9"/>
      <c r="O294" s="9"/>
      <c r="P294" s="235">
        <f t="shared" si="15"/>
        <v>0</v>
      </c>
      <c r="Q294" s="9"/>
      <c r="R294" s="9"/>
      <c r="S294" s="9"/>
      <c r="T294" s="9"/>
      <c r="U294" s="9"/>
      <c r="V294" s="9"/>
      <c r="W294" s="9"/>
      <c r="X294" s="236"/>
      <c r="Y294" s="237">
        <f t="shared" si="16"/>
        <v>0</v>
      </c>
      <c r="Z294" s="9"/>
      <c r="AA294" s="9"/>
      <c r="AB294" s="9"/>
      <c r="AC294" s="9"/>
      <c r="AD294" s="9"/>
      <c r="AE294" s="9"/>
      <c r="AF294" s="9"/>
      <c r="AG294" s="9"/>
      <c r="AH294" s="237">
        <f t="shared" si="14"/>
        <v>0</v>
      </c>
      <c r="AI294" s="238"/>
      <c r="AJ294" s="9"/>
      <c r="AK294" s="9"/>
      <c r="AL294" s="9"/>
      <c r="AM294" s="9"/>
      <c r="AN294" s="9"/>
      <c r="AO294" s="9"/>
      <c r="AP294" s="9"/>
      <c r="AQ294" s="9"/>
      <c r="AR294" s="9"/>
      <c r="AS294" s="239"/>
      <c r="AT294" s="260"/>
    </row>
    <row r="295" spans="1:46" s="224" customFormat="1">
      <c r="A295" s="9"/>
      <c r="B295" s="9"/>
      <c r="C295" s="9"/>
      <c r="D295" s="9"/>
      <c r="E295" s="9"/>
      <c r="F295" s="9"/>
      <c r="G295" s="9"/>
      <c r="H295" s="9"/>
      <c r="I295" s="9"/>
      <c r="J295" s="9"/>
      <c r="K295" s="9"/>
      <c r="L295" s="9"/>
      <c r="M295" s="9"/>
      <c r="N295" s="9"/>
      <c r="O295" s="9"/>
      <c r="P295" s="235">
        <f t="shared" si="15"/>
        <v>0</v>
      </c>
      <c r="Q295" s="9"/>
      <c r="R295" s="9"/>
      <c r="S295" s="9"/>
      <c r="T295" s="9"/>
      <c r="U295" s="9"/>
      <c r="V295" s="9"/>
      <c r="W295" s="9"/>
      <c r="X295" s="236"/>
      <c r="Y295" s="237">
        <f t="shared" si="16"/>
        <v>0</v>
      </c>
      <c r="Z295" s="9"/>
      <c r="AA295" s="9"/>
      <c r="AB295" s="9"/>
      <c r="AC295" s="9"/>
      <c r="AD295" s="9"/>
      <c r="AE295" s="9"/>
      <c r="AF295" s="9"/>
      <c r="AG295" s="9"/>
      <c r="AH295" s="237">
        <f t="shared" si="14"/>
        <v>0</v>
      </c>
      <c r="AI295" s="238"/>
      <c r="AJ295" s="9"/>
      <c r="AK295" s="9"/>
      <c r="AL295" s="9"/>
      <c r="AM295" s="9"/>
      <c r="AN295" s="9"/>
      <c r="AO295" s="9"/>
      <c r="AP295" s="9"/>
      <c r="AQ295" s="9"/>
      <c r="AR295" s="9"/>
      <c r="AS295" s="239"/>
      <c r="AT295" s="260"/>
    </row>
    <row r="296" spans="1:46" s="224" customFormat="1">
      <c r="A296" s="9"/>
      <c r="B296" s="9"/>
      <c r="C296" s="9"/>
      <c r="D296" s="9"/>
      <c r="E296" s="9"/>
      <c r="F296" s="9"/>
      <c r="G296" s="9"/>
      <c r="H296" s="9"/>
      <c r="I296" s="9"/>
      <c r="J296" s="9"/>
      <c r="K296" s="9"/>
      <c r="L296" s="9"/>
      <c r="M296" s="9"/>
      <c r="N296" s="9"/>
      <c r="O296" s="9"/>
      <c r="P296" s="235">
        <f t="shared" si="15"/>
        <v>0</v>
      </c>
      <c r="Q296" s="9"/>
      <c r="R296" s="9"/>
      <c r="S296" s="9"/>
      <c r="T296" s="9"/>
      <c r="U296" s="9"/>
      <c r="V296" s="9"/>
      <c r="W296" s="9"/>
      <c r="X296" s="236"/>
      <c r="Y296" s="237">
        <f t="shared" si="16"/>
        <v>0</v>
      </c>
      <c r="Z296" s="9"/>
      <c r="AA296" s="9"/>
      <c r="AB296" s="9"/>
      <c r="AC296" s="9"/>
      <c r="AD296" s="9"/>
      <c r="AE296" s="9"/>
      <c r="AF296" s="9"/>
      <c r="AG296" s="9"/>
      <c r="AH296" s="237">
        <f t="shared" si="14"/>
        <v>0</v>
      </c>
      <c r="AI296" s="238"/>
      <c r="AJ296" s="9"/>
      <c r="AK296" s="9"/>
      <c r="AL296" s="9"/>
      <c r="AM296" s="9"/>
      <c r="AN296" s="9"/>
      <c r="AO296" s="9"/>
      <c r="AP296" s="9"/>
      <c r="AQ296" s="9"/>
      <c r="AR296" s="9"/>
      <c r="AS296" s="239"/>
      <c r="AT296" s="260"/>
    </row>
    <row r="297" spans="1:46" s="224" customFormat="1">
      <c r="A297" s="9"/>
      <c r="B297" s="9"/>
      <c r="C297" s="9"/>
      <c r="D297" s="9"/>
      <c r="E297" s="9"/>
      <c r="F297" s="9"/>
      <c r="G297" s="9"/>
      <c r="H297" s="9"/>
      <c r="I297" s="9"/>
      <c r="J297" s="9"/>
      <c r="K297" s="9"/>
      <c r="L297" s="9"/>
      <c r="M297" s="9"/>
      <c r="N297" s="9"/>
      <c r="O297" s="9"/>
      <c r="P297" s="235">
        <f t="shared" si="15"/>
        <v>0</v>
      </c>
      <c r="Q297" s="9"/>
      <c r="R297" s="9"/>
      <c r="S297" s="9"/>
      <c r="T297" s="9"/>
      <c r="U297" s="9"/>
      <c r="V297" s="9"/>
      <c r="W297" s="9"/>
      <c r="X297" s="236"/>
      <c r="Y297" s="237">
        <f t="shared" si="16"/>
        <v>0</v>
      </c>
      <c r="Z297" s="9"/>
      <c r="AA297" s="9"/>
      <c r="AB297" s="9"/>
      <c r="AC297" s="9"/>
      <c r="AD297" s="9"/>
      <c r="AE297" s="9"/>
      <c r="AF297" s="9"/>
      <c r="AG297" s="9"/>
      <c r="AH297" s="237">
        <f t="shared" si="14"/>
        <v>0</v>
      </c>
      <c r="AI297" s="238"/>
      <c r="AJ297" s="9"/>
      <c r="AK297" s="9"/>
      <c r="AL297" s="9"/>
      <c r="AM297" s="9"/>
      <c r="AN297" s="9"/>
      <c r="AO297" s="9"/>
      <c r="AP297" s="9"/>
      <c r="AQ297" s="9"/>
      <c r="AR297" s="9"/>
      <c r="AS297" s="239"/>
      <c r="AT297" s="260"/>
    </row>
    <row r="298" spans="1:46" s="224" customFormat="1">
      <c r="A298" s="9"/>
      <c r="B298" s="9"/>
      <c r="C298" s="9"/>
      <c r="D298" s="9"/>
      <c r="E298" s="9"/>
      <c r="F298" s="9"/>
      <c r="G298" s="9"/>
      <c r="H298" s="9"/>
      <c r="I298" s="9"/>
      <c r="J298" s="9"/>
      <c r="K298" s="9"/>
      <c r="L298" s="9"/>
      <c r="M298" s="9"/>
      <c r="N298" s="9"/>
      <c r="O298" s="9"/>
      <c r="P298" s="235">
        <f t="shared" si="15"/>
        <v>0</v>
      </c>
      <c r="Q298" s="9"/>
      <c r="R298" s="9"/>
      <c r="S298" s="9"/>
      <c r="T298" s="9"/>
      <c r="U298" s="9"/>
      <c r="V298" s="9"/>
      <c r="W298" s="9"/>
      <c r="X298" s="236"/>
      <c r="Y298" s="237">
        <f t="shared" si="16"/>
        <v>0</v>
      </c>
      <c r="Z298" s="9"/>
      <c r="AA298" s="9"/>
      <c r="AB298" s="9"/>
      <c r="AC298" s="9"/>
      <c r="AD298" s="9"/>
      <c r="AE298" s="9"/>
      <c r="AF298" s="9"/>
      <c r="AG298" s="9"/>
      <c r="AH298" s="237">
        <f t="shared" si="14"/>
        <v>0</v>
      </c>
      <c r="AI298" s="238"/>
      <c r="AJ298" s="9"/>
      <c r="AK298" s="9"/>
      <c r="AL298" s="9"/>
      <c r="AM298" s="9"/>
      <c r="AN298" s="9"/>
      <c r="AO298" s="9"/>
      <c r="AP298" s="9"/>
      <c r="AQ298" s="9"/>
      <c r="AR298" s="9"/>
      <c r="AS298" s="239"/>
      <c r="AT298" s="260"/>
    </row>
    <row r="299" spans="1:46" s="224" customFormat="1">
      <c r="A299" s="9"/>
      <c r="B299" s="9"/>
      <c r="C299" s="9"/>
      <c r="D299" s="9"/>
      <c r="E299" s="9"/>
      <c r="F299" s="9"/>
      <c r="G299" s="9"/>
      <c r="H299" s="9"/>
      <c r="I299" s="9"/>
      <c r="J299" s="9"/>
      <c r="K299" s="9"/>
      <c r="L299" s="9"/>
      <c r="M299" s="9"/>
      <c r="N299" s="9"/>
      <c r="O299" s="9"/>
      <c r="P299" s="235">
        <f t="shared" si="15"/>
        <v>0</v>
      </c>
      <c r="Q299" s="9"/>
      <c r="R299" s="9"/>
      <c r="S299" s="9"/>
      <c r="T299" s="9"/>
      <c r="U299" s="9"/>
      <c r="V299" s="9"/>
      <c r="W299" s="9"/>
      <c r="X299" s="236"/>
      <c r="Y299" s="237">
        <f t="shared" si="16"/>
        <v>0</v>
      </c>
      <c r="Z299" s="9"/>
      <c r="AA299" s="9"/>
      <c r="AB299" s="9"/>
      <c r="AC299" s="9"/>
      <c r="AD299" s="9"/>
      <c r="AE299" s="9"/>
      <c r="AF299" s="9"/>
      <c r="AG299" s="9"/>
      <c r="AH299" s="237">
        <f t="shared" si="14"/>
        <v>0</v>
      </c>
      <c r="AI299" s="238"/>
      <c r="AJ299" s="9"/>
      <c r="AK299" s="9"/>
      <c r="AL299" s="9"/>
      <c r="AM299" s="9"/>
      <c r="AN299" s="9"/>
      <c r="AO299" s="9"/>
      <c r="AP299" s="9"/>
      <c r="AQ299" s="9"/>
      <c r="AR299" s="9"/>
      <c r="AS299" s="239"/>
      <c r="AT299" s="260"/>
    </row>
    <row r="300" spans="1:46" s="224" customFormat="1">
      <c r="A300" s="9"/>
      <c r="B300" s="9"/>
      <c r="C300" s="9"/>
      <c r="D300" s="9"/>
      <c r="E300" s="9"/>
      <c r="F300" s="9"/>
      <c r="G300" s="9"/>
      <c r="H300" s="9"/>
      <c r="I300" s="9"/>
      <c r="J300" s="9"/>
      <c r="K300" s="9"/>
      <c r="L300" s="9"/>
      <c r="M300" s="9"/>
      <c r="N300" s="9"/>
      <c r="O300" s="9"/>
      <c r="P300" s="235">
        <f t="shared" si="15"/>
        <v>0</v>
      </c>
      <c r="Q300" s="9"/>
      <c r="R300" s="9"/>
      <c r="S300" s="9"/>
      <c r="T300" s="9"/>
      <c r="U300" s="9"/>
      <c r="V300" s="9"/>
      <c r="W300" s="9"/>
      <c r="X300" s="236"/>
      <c r="Y300" s="237">
        <f t="shared" si="16"/>
        <v>0</v>
      </c>
      <c r="Z300" s="9"/>
      <c r="AA300" s="9"/>
      <c r="AB300" s="9"/>
      <c r="AC300" s="9"/>
      <c r="AD300" s="9"/>
      <c r="AE300" s="9"/>
      <c r="AF300" s="9"/>
      <c r="AG300" s="9"/>
      <c r="AH300" s="237">
        <f t="shared" si="14"/>
        <v>0</v>
      </c>
      <c r="AI300" s="238"/>
      <c r="AJ300" s="9"/>
      <c r="AK300" s="9"/>
      <c r="AL300" s="9"/>
      <c r="AM300" s="9"/>
      <c r="AN300" s="9"/>
      <c r="AO300" s="9"/>
      <c r="AP300" s="9"/>
      <c r="AQ300" s="9"/>
      <c r="AR300" s="9"/>
      <c r="AS300" s="239"/>
      <c r="AT300" s="260"/>
    </row>
    <row r="301" spans="1:46" s="224" customFormat="1">
      <c r="A301" s="9"/>
      <c r="B301" s="9"/>
      <c r="C301" s="9"/>
      <c r="D301" s="9"/>
      <c r="E301" s="9"/>
      <c r="F301" s="9"/>
      <c r="G301" s="9"/>
      <c r="H301" s="9"/>
      <c r="I301" s="9"/>
      <c r="J301" s="9"/>
      <c r="K301" s="9"/>
      <c r="L301" s="9"/>
      <c r="M301" s="9"/>
      <c r="N301" s="9"/>
      <c r="O301" s="9"/>
      <c r="P301" s="235">
        <f t="shared" si="15"/>
        <v>0</v>
      </c>
      <c r="Q301" s="9"/>
      <c r="R301" s="9"/>
      <c r="S301" s="9"/>
      <c r="T301" s="9"/>
      <c r="U301" s="9"/>
      <c r="V301" s="9"/>
      <c r="W301" s="9"/>
      <c r="X301" s="236"/>
      <c r="Y301" s="237">
        <f t="shared" si="16"/>
        <v>0</v>
      </c>
      <c r="Z301" s="9"/>
      <c r="AA301" s="9"/>
      <c r="AB301" s="9"/>
      <c r="AC301" s="9"/>
      <c r="AD301" s="9"/>
      <c r="AE301" s="9"/>
      <c r="AF301" s="9"/>
      <c r="AG301" s="9"/>
      <c r="AH301" s="237">
        <f t="shared" si="14"/>
        <v>0</v>
      </c>
      <c r="AI301" s="238"/>
      <c r="AJ301" s="9"/>
      <c r="AK301" s="9"/>
      <c r="AL301" s="9"/>
      <c r="AM301" s="9"/>
      <c r="AN301" s="9"/>
      <c r="AO301" s="9"/>
      <c r="AP301" s="9"/>
      <c r="AQ301" s="9"/>
      <c r="AR301" s="9"/>
      <c r="AS301" s="239"/>
      <c r="AT301" s="260"/>
    </row>
    <row r="302" spans="1:46" s="224" customFormat="1">
      <c r="A302" s="9"/>
      <c r="B302" s="9"/>
      <c r="C302" s="9"/>
      <c r="D302" s="9"/>
      <c r="E302" s="9"/>
      <c r="F302" s="9"/>
      <c r="G302" s="9"/>
      <c r="H302" s="9"/>
      <c r="I302" s="9"/>
      <c r="J302" s="9"/>
      <c r="K302" s="9"/>
      <c r="L302" s="9"/>
      <c r="M302" s="9"/>
      <c r="N302" s="9"/>
      <c r="O302" s="9"/>
      <c r="P302" s="235">
        <f t="shared" si="15"/>
        <v>0</v>
      </c>
      <c r="Q302" s="9"/>
      <c r="R302" s="9"/>
      <c r="S302" s="9"/>
      <c r="T302" s="9"/>
      <c r="U302" s="9"/>
      <c r="V302" s="9"/>
      <c r="W302" s="9"/>
      <c r="X302" s="236"/>
      <c r="Y302" s="237">
        <f t="shared" si="16"/>
        <v>0</v>
      </c>
      <c r="Z302" s="9"/>
      <c r="AA302" s="9"/>
      <c r="AB302" s="9"/>
      <c r="AC302" s="9"/>
      <c r="AD302" s="9"/>
      <c r="AE302" s="9"/>
      <c r="AF302" s="9"/>
      <c r="AG302" s="9"/>
      <c r="AH302" s="237">
        <f t="shared" si="14"/>
        <v>0</v>
      </c>
      <c r="AI302" s="238"/>
      <c r="AJ302" s="9"/>
      <c r="AK302" s="9"/>
      <c r="AL302" s="9"/>
      <c r="AM302" s="9"/>
      <c r="AN302" s="9"/>
      <c r="AO302" s="9"/>
      <c r="AP302" s="9"/>
      <c r="AQ302" s="9"/>
      <c r="AR302" s="9"/>
      <c r="AS302" s="239"/>
      <c r="AT302" s="260"/>
    </row>
    <row r="303" spans="1:46" s="224" customFormat="1">
      <c r="A303" s="9"/>
      <c r="B303" s="9"/>
      <c r="C303" s="9"/>
      <c r="D303" s="9"/>
      <c r="E303" s="9"/>
      <c r="F303" s="9"/>
      <c r="G303" s="9"/>
      <c r="H303" s="9"/>
      <c r="I303" s="9"/>
      <c r="J303" s="9"/>
      <c r="K303" s="9"/>
      <c r="L303" s="9"/>
      <c r="M303" s="9"/>
      <c r="N303" s="9"/>
      <c r="O303" s="9"/>
      <c r="P303" s="235">
        <f t="shared" si="15"/>
        <v>0</v>
      </c>
      <c r="Q303" s="9"/>
      <c r="R303" s="9"/>
      <c r="S303" s="9"/>
      <c r="T303" s="9"/>
      <c r="U303" s="9"/>
      <c r="V303" s="9"/>
      <c r="W303" s="9"/>
      <c r="X303" s="236"/>
      <c r="Y303" s="237">
        <f t="shared" si="16"/>
        <v>0</v>
      </c>
      <c r="Z303" s="9"/>
      <c r="AA303" s="9"/>
      <c r="AB303" s="9"/>
      <c r="AC303" s="9"/>
      <c r="AD303" s="9"/>
      <c r="AE303" s="9"/>
      <c r="AF303" s="9"/>
      <c r="AG303" s="9"/>
      <c r="AH303" s="237">
        <f t="shared" si="14"/>
        <v>0</v>
      </c>
      <c r="AI303" s="238"/>
      <c r="AJ303" s="9"/>
      <c r="AK303" s="9"/>
      <c r="AL303" s="9"/>
      <c r="AM303" s="9"/>
      <c r="AN303" s="9"/>
      <c r="AO303" s="9"/>
      <c r="AP303" s="9"/>
      <c r="AQ303" s="9"/>
      <c r="AR303" s="9"/>
      <c r="AS303" s="239"/>
      <c r="AT303" s="260"/>
    </row>
    <row r="304" spans="1:46" s="224" customFormat="1">
      <c r="A304" s="9"/>
      <c r="B304" s="9"/>
      <c r="C304" s="9"/>
      <c r="D304" s="9"/>
      <c r="E304" s="9"/>
      <c r="F304" s="9"/>
      <c r="G304" s="9"/>
      <c r="H304" s="9"/>
      <c r="I304" s="9"/>
      <c r="J304" s="9"/>
      <c r="K304" s="9"/>
      <c r="L304" s="9"/>
      <c r="M304" s="9"/>
      <c r="N304" s="9"/>
      <c r="O304" s="9"/>
      <c r="P304" s="235">
        <f t="shared" si="15"/>
        <v>0</v>
      </c>
      <c r="Q304" s="9"/>
      <c r="R304" s="9"/>
      <c r="S304" s="9"/>
      <c r="T304" s="9"/>
      <c r="U304" s="9"/>
      <c r="V304" s="9"/>
      <c r="W304" s="9"/>
      <c r="X304" s="236"/>
      <c r="Y304" s="237">
        <f t="shared" si="16"/>
        <v>0</v>
      </c>
      <c r="Z304" s="9"/>
      <c r="AA304" s="9"/>
      <c r="AB304" s="9"/>
      <c r="AC304" s="9"/>
      <c r="AD304" s="9"/>
      <c r="AE304" s="9"/>
      <c r="AF304" s="9"/>
      <c r="AG304" s="9"/>
      <c r="AH304" s="237">
        <f t="shared" si="14"/>
        <v>0</v>
      </c>
      <c r="AI304" s="238"/>
      <c r="AJ304" s="9"/>
      <c r="AK304" s="9"/>
      <c r="AL304" s="9"/>
      <c r="AM304" s="9"/>
      <c r="AN304" s="9"/>
      <c r="AO304" s="9"/>
      <c r="AP304" s="9"/>
      <c r="AQ304" s="9"/>
      <c r="AR304" s="9"/>
      <c r="AS304" s="239"/>
      <c r="AT304" s="260"/>
    </row>
    <row r="305" spans="1:46" s="224" customFormat="1">
      <c r="A305" s="9"/>
      <c r="B305" s="9"/>
      <c r="C305" s="9"/>
      <c r="D305" s="9"/>
      <c r="E305" s="9"/>
      <c r="F305" s="9"/>
      <c r="G305" s="9"/>
      <c r="H305" s="9"/>
      <c r="I305" s="9"/>
      <c r="J305" s="9"/>
      <c r="K305" s="9"/>
      <c r="L305" s="9"/>
      <c r="M305" s="9"/>
      <c r="N305" s="9"/>
      <c r="O305" s="9"/>
      <c r="P305" s="235">
        <f t="shared" si="15"/>
        <v>0</v>
      </c>
      <c r="Q305" s="9"/>
      <c r="R305" s="9"/>
      <c r="S305" s="9"/>
      <c r="T305" s="9"/>
      <c r="U305" s="9"/>
      <c r="V305" s="9"/>
      <c r="W305" s="9"/>
      <c r="X305" s="236"/>
      <c r="Y305" s="237">
        <f t="shared" si="16"/>
        <v>0</v>
      </c>
      <c r="Z305" s="9"/>
      <c r="AA305" s="9"/>
      <c r="AB305" s="9"/>
      <c r="AC305" s="9"/>
      <c r="AD305" s="9"/>
      <c r="AE305" s="9"/>
      <c r="AF305" s="9"/>
      <c r="AG305" s="9"/>
      <c r="AH305" s="237">
        <f t="shared" si="14"/>
        <v>0</v>
      </c>
      <c r="AI305" s="238"/>
      <c r="AJ305" s="9"/>
      <c r="AK305" s="9"/>
      <c r="AL305" s="9"/>
      <c r="AM305" s="9"/>
      <c r="AN305" s="9"/>
      <c r="AO305" s="9"/>
      <c r="AP305" s="9"/>
      <c r="AQ305" s="9"/>
      <c r="AR305" s="9"/>
      <c r="AS305" s="239"/>
      <c r="AT305" s="260"/>
    </row>
    <row r="306" spans="1:46" s="224" customFormat="1">
      <c r="A306" s="9"/>
      <c r="B306" s="9"/>
      <c r="C306" s="9"/>
      <c r="D306" s="9"/>
      <c r="E306" s="9"/>
      <c r="F306" s="9"/>
      <c r="G306" s="9"/>
      <c r="H306" s="9"/>
      <c r="I306" s="9"/>
      <c r="J306" s="9"/>
      <c r="K306" s="9"/>
      <c r="L306" s="9"/>
      <c r="M306" s="9"/>
      <c r="N306" s="9"/>
      <c r="O306" s="9"/>
      <c r="P306" s="235">
        <f t="shared" si="15"/>
        <v>0</v>
      </c>
      <c r="Q306" s="9"/>
      <c r="R306" s="9"/>
      <c r="S306" s="9"/>
      <c r="T306" s="9"/>
      <c r="U306" s="9"/>
      <c r="V306" s="9"/>
      <c r="W306" s="9"/>
      <c r="X306" s="236"/>
      <c r="Y306" s="237">
        <f t="shared" si="16"/>
        <v>0</v>
      </c>
      <c r="Z306" s="9"/>
      <c r="AA306" s="9"/>
      <c r="AB306" s="9"/>
      <c r="AC306" s="9"/>
      <c r="AD306" s="9"/>
      <c r="AE306" s="9"/>
      <c r="AF306" s="9"/>
      <c r="AG306" s="9"/>
      <c r="AH306" s="237">
        <f t="shared" si="14"/>
        <v>0</v>
      </c>
      <c r="AI306" s="238"/>
      <c r="AJ306" s="9"/>
      <c r="AK306" s="9"/>
      <c r="AL306" s="9"/>
      <c r="AM306" s="9"/>
      <c r="AN306" s="9"/>
      <c r="AO306" s="9"/>
      <c r="AP306" s="9"/>
      <c r="AQ306" s="9"/>
      <c r="AR306" s="9"/>
      <c r="AS306" s="239"/>
      <c r="AT306" s="260"/>
    </row>
    <row r="307" spans="1:46" s="224" customFormat="1">
      <c r="A307" s="9"/>
      <c r="B307" s="9"/>
      <c r="C307" s="9"/>
      <c r="D307" s="9"/>
      <c r="E307" s="9"/>
      <c r="F307" s="9"/>
      <c r="G307" s="9"/>
      <c r="H307" s="9"/>
      <c r="I307" s="9"/>
      <c r="J307" s="9"/>
      <c r="K307" s="9"/>
      <c r="L307" s="9"/>
      <c r="M307" s="9"/>
      <c r="N307" s="9"/>
      <c r="O307" s="9"/>
      <c r="P307" s="235">
        <f t="shared" si="15"/>
        <v>0</v>
      </c>
      <c r="Q307" s="9"/>
      <c r="R307" s="9"/>
      <c r="S307" s="9"/>
      <c r="T307" s="9"/>
      <c r="U307" s="9"/>
      <c r="V307" s="9"/>
      <c r="W307" s="9"/>
      <c r="X307" s="236"/>
      <c r="Y307" s="237">
        <f t="shared" si="16"/>
        <v>0</v>
      </c>
      <c r="Z307" s="9"/>
      <c r="AA307" s="9"/>
      <c r="AB307" s="9"/>
      <c r="AC307" s="9"/>
      <c r="AD307" s="9"/>
      <c r="AE307" s="9"/>
      <c r="AF307" s="9"/>
      <c r="AG307" s="9"/>
      <c r="AH307" s="237">
        <f t="shared" si="14"/>
        <v>0</v>
      </c>
      <c r="AI307" s="238"/>
      <c r="AJ307" s="9"/>
      <c r="AK307" s="9"/>
      <c r="AL307" s="9"/>
      <c r="AM307" s="9"/>
      <c r="AN307" s="9"/>
      <c r="AO307" s="9"/>
      <c r="AP307" s="9"/>
      <c r="AQ307" s="9"/>
      <c r="AR307" s="9"/>
      <c r="AS307" s="239"/>
      <c r="AT307" s="260"/>
    </row>
    <row r="308" spans="1:46" s="224" customFormat="1">
      <c r="A308" s="9"/>
      <c r="B308" s="9"/>
      <c r="C308" s="9"/>
      <c r="D308" s="9"/>
      <c r="E308" s="9"/>
      <c r="F308" s="9"/>
      <c r="G308" s="9"/>
      <c r="H308" s="9"/>
      <c r="I308" s="9"/>
      <c r="J308" s="9"/>
      <c r="K308" s="9"/>
      <c r="L308" s="9"/>
      <c r="M308" s="9"/>
      <c r="N308" s="9"/>
      <c r="O308" s="9"/>
      <c r="P308" s="235">
        <f t="shared" si="15"/>
        <v>0</v>
      </c>
      <c r="Q308" s="9"/>
      <c r="R308" s="9"/>
      <c r="S308" s="9"/>
      <c r="T308" s="9"/>
      <c r="U308" s="9"/>
      <c r="V308" s="9"/>
      <c r="W308" s="9"/>
      <c r="X308" s="236"/>
      <c r="Y308" s="237">
        <f t="shared" si="16"/>
        <v>0</v>
      </c>
      <c r="Z308" s="9"/>
      <c r="AA308" s="9"/>
      <c r="AB308" s="9"/>
      <c r="AC308" s="9"/>
      <c r="AD308" s="9"/>
      <c r="AE308" s="9"/>
      <c r="AF308" s="9"/>
      <c r="AG308" s="9"/>
      <c r="AH308" s="237">
        <f t="shared" si="14"/>
        <v>0</v>
      </c>
      <c r="AI308" s="238"/>
      <c r="AJ308" s="9"/>
      <c r="AK308" s="9"/>
      <c r="AL308" s="9"/>
      <c r="AM308" s="9"/>
      <c r="AN308" s="9"/>
      <c r="AO308" s="9"/>
      <c r="AP308" s="9"/>
      <c r="AQ308" s="9"/>
      <c r="AR308" s="9"/>
      <c r="AS308" s="239"/>
      <c r="AT308" s="260"/>
    </row>
    <row r="309" spans="1:46" s="224" customFormat="1">
      <c r="A309" s="9"/>
      <c r="B309" s="9"/>
      <c r="C309" s="9"/>
      <c r="D309" s="9"/>
      <c r="E309" s="9"/>
      <c r="F309" s="9"/>
      <c r="G309" s="9"/>
      <c r="H309" s="9"/>
      <c r="I309" s="9"/>
      <c r="J309" s="9"/>
      <c r="K309" s="9"/>
      <c r="L309" s="9"/>
      <c r="M309" s="9"/>
      <c r="N309" s="9"/>
      <c r="O309" s="9"/>
      <c r="P309" s="235">
        <f t="shared" si="15"/>
        <v>0</v>
      </c>
      <c r="Q309" s="9"/>
      <c r="R309" s="9"/>
      <c r="S309" s="9"/>
      <c r="T309" s="9"/>
      <c r="U309" s="9"/>
      <c r="V309" s="9"/>
      <c r="W309" s="9"/>
      <c r="X309" s="236"/>
      <c r="Y309" s="237">
        <f t="shared" si="16"/>
        <v>0</v>
      </c>
      <c r="Z309" s="9"/>
      <c r="AA309" s="9"/>
      <c r="AB309" s="9"/>
      <c r="AC309" s="9"/>
      <c r="AD309" s="9"/>
      <c r="AE309" s="9"/>
      <c r="AF309" s="9"/>
      <c r="AG309" s="9"/>
      <c r="AH309" s="237">
        <f t="shared" si="14"/>
        <v>0</v>
      </c>
      <c r="AI309" s="238"/>
      <c r="AJ309" s="9"/>
      <c r="AK309" s="9"/>
      <c r="AL309" s="9"/>
      <c r="AM309" s="9"/>
      <c r="AN309" s="9"/>
      <c r="AO309" s="9"/>
      <c r="AP309" s="9"/>
      <c r="AQ309" s="9"/>
      <c r="AR309" s="9"/>
      <c r="AS309" s="239"/>
      <c r="AT309" s="260"/>
    </row>
    <row r="310" spans="1:46" s="224" customFormat="1">
      <c r="A310" s="9"/>
      <c r="B310" s="9"/>
      <c r="C310" s="9"/>
      <c r="D310" s="9"/>
      <c r="E310" s="9"/>
      <c r="F310" s="9"/>
      <c r="G310" s="9"/>
      <c r="H310" s="9"/>
      <c r="I310" s="9"/>
      <c r="J310" s="9"/>
      <c r="K310" s="9"/>
      <c r="L310" s="9"/>
      <c r="M310" s="9"/>
      <c r="N310" s="9"/>
      <c r="O310" s="9"/>
      <c r="P310" s="235">
        <f t="shared" si="15"/>
        <v>0</v>
      </c>
      <c r="Q310" s="9"/>
      <c r="R310" s="9"/>
      <c r="S310" s="9"/>
      <c r="T310" s="9"/>
      <c r="U310" s="9"/>
      <c r="V310" s="9"/>
      <c r="W310" s="9"/>
      <c r="X310" s="236"/>
      <c r="Y310" s="237">
        <f t="shared" si="16"/>
        <v>0</v>
      </c>
      <c r="Z310" s="9"/>
      <c r="AA310" s="9"/>
      <c r="AB310" s="9"/>
      <c r="AC310" s="9"/>
      <c r="AD310" s="9"/>
      <c r="AE310" s="9"/>
      <c r="AF310" s="9"/>
      <c r="AG310" s="9"/>
      <c r="AH310" s="237">
        <f t="shared" si="14"/>
        <v>0</v>
      </c>
      <c r="AI310" s="238"/>
      <c r="AJ310" s="9"/>
      <c r="AK310" s="9"/>
      <c r="AL310" s="9"/>
      <c r="AM310" s="9"/>
      <c r="AN310" s="9"/>
      <c r="AO310" s="9"/>
      <c r="AP310" s="9"/>
      <c r="AQ310" s="9"/>
      <c r="AR310" s="9"/>
      <c r="AS310" s="239"/>
      <c r="AT310" s="260"/>
    </row>
    <row r="311" spans="1:46" s="224" customFormat="1">
      <c r="A311" s="9"/>
      <c r="B311" s="9"/>
      <c r="C311" s="9"/>
      <c r="D311" s="9"/>
      <c r="E311" s="9"/>
      <c r="F311" s="9"/>
      <c r="G311" s="9"/>
      <c r="H311" s="9"/>
      <c r="I311" s="9"/>
      <c r="J311" s="9"/>
      <c r="K311" s="9"/>
      <c r="L311" s="9"/>
      <c r="M311" s="9"/>
      <c r="N311" s="9"/>
      <c r="O311" s="9"/>
      <c r="P311" s="235">
        <f t="shared" si="15"/>
        <v>0</v>
      </c>
      <c r="Q311" s="9"/>
      <c r="R311" s="9"/>
      <c r="S311" s="9"/>
      <c r="T311" s="9"/>
      <c r="U311" s="9"/>
      <c r="V311" s="9"/>
      <c r="W311" s="9"/>
      <c r="X311" s="236"/>
      <c r="Y311" s="237">
        <f t="shared" si="16"/>
        <v>0</v>
      </c>
      <c r="Z311" s="9"/>
      <c r="AA311" s="9"/>
      <c r="AB311" s="9"/>
      <c r="AC311" s="9"/>
      <c r="AD311" s="9"/>
      <c r="AE311" s="9"/>
      <c r="AF311" s="9"/>
      <c r="AG311" s="9"/>
      <c r="AH311" s="237">
        <f t="shared" si="14"/>
        <v>0</v>
      </c>
      <c r="AI311" s="238"/>
      <c r="AJ311" s="9"/>
      <c r="AK311" s="9"/>
      <c r="AL311" s="9"/>
      <c r="AM311" s="9"/>
      <c r="AN311" s="9"/>
      <c r="AO311" s="9"/>
      <c r="AP311" s="9"/>
      <c r="AQ311" s="9"/>
      <c r="AR311" s="9"/>
      <c r="AS311" s="239"/>
      <c r="AT311" s="260"/>
    </row>
    <row r="312" spans="1:46" s="224" customFormat="1">
      <c r="A312" s="9"/>
      <c r="B312" s="9"/>
      <c r="C312" s="9"/>
      <c r="D312" s="9"/>
      <c r="E312" s="9"/>
      <c r="F312" s="9"/>
      <c r="G312" s="9"/>
      <c r="H312" s="9"/>
      <c r="I312" s="9"/>
      <c r="J312" s="9"/>
      <c r="K312" s="9"/>
      <c r="L312" s="9"/>
      <c r="M312" s="9"/>
      <c r="N312" s="9"/>
      <c r="O312" s="9"/>
      <c r="P312" s="235">
        <f t="shared" si="15"/>
        <v>0</v>
      </c>
      <c r="Q312" s="9"/>
      <c r="R312" s="9"/>
      <c r="S312" s="9"/>
      <c r="T312" s="9"/>
      <c r="U312" s="9"/>
      <c r="V312" s="9"/>
      <c r="W312" s="9"/>
      <c r="X312" s="236"/>
      <c r="Y312" s="237">
        <f t="shared" si="16"/>
        <v>0</v>
      </c>
      <c r="Z312" s="9"/>
      <c r="AA312" s="9"/>
      <c r="AB312" s="9"/>
      <c r="AC312" s="9"/>
      <c r="AD312" s="9"/>
      <c r="AE312" s="9"/>
      <c r="AF312" s="9"/>
      <c r="AG312" s="9"/>
      <c r="AH312" s="237">
        <f t="shared" si="14"/>
        <v>0</v>
      </c>
      <c r="AI312" s="238"/>
      <c r="AJ312" s="9"/>
      <c r="AK312" s="9"/>
      <c r="AL312" s="9"/>
      <c r="AM312" s="9"/>
      <c r="AN312" s="9"/>
      <c r="AO312" s="9"/>
      <c r="AP312" s="9"/>
      <c r="AQ312" s="9"/>
      <c r="AR312" s="9"/>
      <c r="AS312" s="239"/>
      <c r="AT312" s="260"/>
    </row>
    <row r="313" spans="1:46" s="224" customFormat="1">
      <c r="A313" s="9"/>
      <c r="B313" s="9"/>
      <c r="C313" s="9"/>
      <c r="D313" s="9"/>
      <c r="E313" s="9"/>
      <c r="F313" s="9"/>
      <c r="G313" s="9"/>
      <c r="H313" s="9"/>
      <c r="I313" s="9"/>
      <c r="J313" s="9"/>
      <c r="K313" s="9"/>
      <c r="L313" s="9"/>
      <c r="M313" s="9"/>
      <c r="N313" s="9"/>
      <c r="O313" s="9"/>
      <c r="P313" s="235">
        <f t="shared" si="15"/>
        <v>0</v>
      </c>
      <c r="Q313" s="9"/>
      <c r="R313" s="9"/>
      <c r="S313" s="9"/>
      <c r="T313" s="9"/>
      <c r="U313" s="9"/>
      <c r="V313" s="9"/>
      <c r="W313" s="9"/>
      <c r="X313" s="236"/>
      <c r="Y313" s="237">
        <f t="shared" si="16"/>
        <v>0</v>
      </c>
      <c r="Z313" s="9"/>
      <c r="AA313" s="9"/>
      <c r="AB313" s="9"/>
      <c r="AC313" s="9"/>
      <c r="AD313" s="9"/>
      <c r="AE313" s="9"/>
      <c r="AF313" s="9"/>
      <c r="AG313" s="9"/>
      <c r="AH313" s="237">
        <f t="shared" si="14"/>
        <v>0</v>
      </c>
      <c r="AI313" s="238"/>
      <c r="AJ313" s="9"/>
      <c r="AK313" s="9"/>
      <c r="AL313" s="9"/>
      <c r="AM313" s="9"/>
      <c r="AN313" s="9"/>
      <c r="AO313" s="9"/>
      <c r="AP313" s="9"/>
      <c r="AQ313" s="9"/>
      <c r="AR313" s="9"/>
      <c r="AS313" s="239"/>
      <c r="AT313" s="260"/>
    </row>
    <row r="314" spans="1:46" s="224" customFormat="1">
      <c r="A314" s="9"/>
      <c r="B314" s="9"/>
      <c r="C314" s="9"/>
      <c r="D314" s="9"/>
      <c r="E314" s="9"/>
      <c r="F314" s="9"/>
      <c r="G314" s="9"/>
      <c r="H314" s="9"/>
      <c r="I314" s="9"/>
      <c r="J314" s="9"/>
      <c r="K314" s="9"/>
      <c r="L314" s="9"/>
      <c r="M314" s="9"/>
      <c r="N314" s="9"/>
      <c r="O314" s="9"/>
      <c r="P314" s="235">
        <f t="shared" si="15"/>
        <v>0</v>
      </c>
      <c r="Q314" s="9"/>
      <c r="R314" s="9"/>
      <c r="S314" s="9"/>
      <c r="T314" s="9"/>
      <c r="U314" s="9"/>
      <c r="V314" s="9"/>
      <c r="W314" s="9"/>
      <c r="X314" s="236"/>
      <c r="Y314" s="237">
        <f t="shared" si="16"/>
        <v>0</v>
      </c>
      <c r="Z314" s="9"/>
      <c r="AA314" s="9"/>
      <c r="AB314" s="9"/>
      <c r="AC314" s="9"/>
      <c r="AD314" s="9"/>
      <c r="AE314" s="9"/>
      <c r="AF314" s="9"/>
      <c r="AG314" s="9"/>
      <c r="AH314" s="237">
        <f t="shared" si="14"/>
        <v>0</v>
      </c>
      <c r="AI314" s="238"/>
      <c r="AJ314" s="9"/>
      <c r="AK314" s="9"/>
      <c r="AL314" s="9"/>
      <c r="AM314" s="9"/>
      <c r="AN314" s="9"/>
      <c r="AO314" s="9"/>
      <c r="AP314" s="9"/>
      <c r="AQ314" s="9"/>
      <c r="AR314" s="9"/>
      <c r="AS314" s="239"/>
      <c r="AT314" s="260"/>
    </row>
    <row r="315" spans="1:46" s="224" customFormat="1">
      <c r="A315" s="9"/>
      <c r="B315" s="9"/>
      <c r="C315" s="9"/>
      <c r="D315" s="9"/>
      <c r="E315" s="9"/>
      <c r="F315" s="9"/>
      <c r="G315" s="9"/>
      <c r="H315" s="9"/>
      <c r="I315" s="9"/>
      <c r="J315" s="9"/>
      <c r="K315" s="9"/>
      <c r="L315" s="9"/>
      <c r="M315" s="9"/>
      <c r="N315" s="9"/>
      <c r="O315" s="9"/>
      <c r="P315" s="235">
        <f t="shared" si="15"/>
        <v>0</v>
      </c>
      <c r="Q315" s="9"/>
      <c r="R315" s="9"/>
      <c r="S315" s="9"/>
      <c r="T315" s="9"/>
      <c r="U315" s="9"/>
      <c r="V315" s="9"/>
      <c r="W315" s="9"/>
      <c r="X315" s="236"/>
      <c r="Y315" s="237">
        <f t="shared" si="16"/>
        <v>0</v>
      </c>
      <c r="Z315" s="9"/>
      <c r="AA315" s="9"/>
      <c r="AB315" s="9"/>
      <c r="AC315" s="9"/>
      <c r="AD315" s="9"/>
      <c r="AE315" s="9"/>
      <c r="AF315" s="9"/>
      <c r="AG315" s="9"/>
      <c r="AH315" s="237">
        <f t="shared" si="14"/>
        <v>0</v>
      </c>
      <c r="AI315" s="238"/>
      <c r="AJ315" s="9"/>
      <c r="AK315" s="9"/>
      <c r="AL315" s="9"/>
      <c r="AM315" s="9"/>
      <c r="AN315" s="9"/>
      <c r="AO315" s="9"/>
      <c r="AP315" s="9"/>
      <c r="AQ315" s="9"/>
      <c r="AR315" s="9"/>
      <c r="AS315" s="239"/>
      <c r="AT315" s="260"/>
    </row>
    <row r="316" spans="1:46" s="224" customFormat="1">
      <c r="A316" s="9"/>
      <c r="B316" s="9"/>
      <c r="C316" s="9"/>
      <c r="D316" s="9"/>
      <c r="E316" s="9"/>
      <c r="F316" s="9"/>
      <c r="G316" s="9"/>
      <c r="H316" s="9"/>
      <c r="I316" s="9"/>
      <c r="J316" s="9"/>
      <c r="K316" s="9"/>
      <c r="L316" s="9"/>
      <c r="M316" s="9"/>
      <c r="N316" s="9"/>
      <c r="O316" s="9"/>
      <c r="P316" s="235">
        <f t="shared" si="15"/>
        <v>0</v>
      </c>
      <c r="Q316" s="9"/>
      <c r="R316" s="9"/>
      <c r="S316" s="9"/>
      <c r="T316" s="9"/>
      <c r="U316" s="9"/>
      <c r="V316" s="9"/>
      <c r="W316" s="9"/>
      <c r="X316" s="236"/>
      <c r="Y316" s="237">
        <f t="shared" si="16"/>
        <v>0</v>
      </c>
      <c r="Z316" s="9"/>
      <c r="AA316" s="9"/>
      <c r="AB316" s="9"/>
      <c r="AC316" s="9"/>
      <c r="AD316" s="9"/>
      <c r="AE316" s="9"/>
      <c r="AF316" s="9"/>
      <c r="AG316" s="9"/>
      <c r="AH316" s="237">
        <f t="shared" si="14"/>
        <v>0</v>
      </c>
      <c r="AI316" s="238"/>
      <c r="AJ316" s="9"/>
      <c r="AK316" s="9"/>
      <c r="AL316" s="9"/>
      <c r="AM316" s="9"/>
      <c r="AN316" s="9"/>
      <c r="AO316" s="9"/>
      <c r="AP316" s="9"/>
      <c r="AQ316" s="9"/>
      <c r="AR316" s="9"/>
      <c r="AS316" s="239"/>
      <c r="AT316" s="260"/>
    </row>
    <row r="317" spans="1:46" s="224" customFormat="1">
      <c r="A317" s="9"/>
      <c r="B317" s="9"/>
      <c r="C317" s="9"/>
      <c r="D317" s="9"/>
      <c r="E317" s="9"/>
      <c r="F317" s="9"/>
      <c r="G317" s="9"/>
      <c r="H317" s="9"/>
      <c r="I317" s="9"/>
      <c r="J317" s="9"/>
      <c r="K317" s="9"/>
      <c r="L317" s="9"/>
      <c r="M317" s="9"/>
      <c r="N317" s="9"/>
      <c r="O317" s="9"/>
      <c r="P317" s="235">
        <f t="shared" si="15"/>
        <v>0</v>
      </c>
      <c r="Q317" s="9"/>
      <c r="R317" s="9"/>
      <c r="S317" s="9"/>
      <c r="T317" s="9"/>
      <c r="U317" s="9"/>
      <c r="V317" s="9"/>
      <c r="W317" s="9"/>
      <c r="X317" s="236"/>
      <c r="Y317" s="237">
        <f t="shared" si="16"/>
        <v>0</v>
      </c>
      <c r="Z317" s="9"/>
      <c r="AA317" s="9"/>
      <c r="AB317" s="9"/>
      <c r="AC317" s="9"/>
      <c r="AD317" s="9"/>
      <c r="AE317" s="9"/>
      <c r="AF317" s="9"/>
      <c r="AG317" s="9"/>
      <c r="AH317" s="237">
        <f t="shared" si="14"/>
        <v>0</v>
      </c>
      <c r="AI317" s="238"/>
      <c r="AJ317" s="9"/>
      <c r="AK317" s="9"/>
      <c r="AL317" s="9"/>
      <c r="AM317" s="9"/>
      <c r="AN317" s="9"/>
      <c r="AO317" s="9"/>
      <c r="AP317" s="9"/>
      <c r="AQ317" s="9"/>
      <c r="AR317" s="9"/>
      <c r="AS317" s="239"/>
      <c r="AT317" s="260"/>
    </row>
    <row r="318" spans="1:46" s="224" customFormat="1">
      <c r="A318" s="9"/>
      <c r="B318" s="9"/>
      <c r="C318" s="9"/>
      <c r="D318" s="9"/>
      <c r="E318" s="9"/>
      <c r="F318" s="9"/>
      <c r="G318" s="9"/>
      <c r="H318" s="9"/>
      <c r="I318" s="9"/>
      <c r="J318" s="9"/>
      <c r="K318" s="9"/>
      <c r="L318" s="9"/>
      <c r="M318" s="9"/>
      <c r="N318" s="9"/>
      <c r="O318" s="9"/>
      <c r="P318" s="235">
        <f t="shared" si="15"/>
        <v>0</v>
      </c>
      <c r="Q318" s="9"/>
      <c r="R318" s="9"/>
      <c r="S318" s="9"/>
      <c r="T318" s="9"/>
      <c r="U318" s="9"/>
      <c r="V318" s="9"/>
      <c r="W318" s="9"/>
      <c r="X318" s="236"/>
      <c r="Y318" s="237">
        <f t="shared" si="16"/>
        <v>0</v>
      </c>
      <c r="Z318" s="9"/>
      <c r="AA318" s="9"/>
      <c r="AB318" s="9"/>
      <c r="AC318" s="9"/>
      <c r="AD318" s="9"/>
      <c r="AE318" s="9"/>
      <c r="AF318" s="9"/>
      <c r="AG318" s="9"/>
      <c r="AH318" s="237">
        <f t="shared" si="14"/>
        <v>0</v>
      </c>
      <c r="AI318" s="238"/>
      <c r="AJ318" s="9"/>
      <c r="AK318" s="9"/>
      <c r="AL318" s="9"/>
      <c r="AM318" s="9"/>
      <c r="AN318" s="9"/>
      <c r="AO318" s="9"/>
      <c r="AP318" s="9"/>
      <c r="AQ318" s="9"/>
      <c r="AR318" s="9"/>
      <c r="AS318" s="239"/>
      <c r="AT318" s="260"/>
    </row>
    <row r="319" spans="1:46" s="224" customFormat="1">
      <c r="A319" s="9"/>
      <c r="B319" s="9"/>
      <c r="C319" s="9"/>
      <c r="D319" s="9"/>
      <c r="E319" s="9"/>
      <c r="F319" s="9"/>
      <c r="G319" s="9"/>
      <c r="H319" s="9"/>
      <c r="I319" s="9"/>
      <c r="J319" s="9"/>
      <c r="K319" s="9"/>
      <c r="L319" s="9"/>
      <c r="M319" s="9"/>
      <c r="N319" s="9"/>
      <c r="O319" s="9"/>
      <c r="P319" s="235">
        <f t="shared" si="15"/>
        <v>0</v>
      </c>
      <c r="Q319" s="9"/>
      <c r="R319" s="9"/>
      <c r="S319" s="9"/>
      <c r="T319" s="9"/>
      <c r="U319" s="9"/>
      <c r="V319" s="9"/>
      <c r="W319" s="9"/>
      <c r="X319" s="236"/>
      <c r="Y319" s="237">
        <f t="shared" si="16"/>
        <v>0</v>
      </c>
      <c r="Z319" s="9"/>
      <c r="AA319" s="9"/>
      <c r="AB319" s="9"/>
      <c r="AC319" s="9"/>
      <c r="AD319" s="9"/>
      <c r="AE319" s="9"/>
      <c r="AF319" s="9"/>
      <c r="AG319" s="9"/>
      <c r="AH319" s="237">
        <f t="shared" si="14"/>
        <v>0</v>
      </c>
      <c r="AI319" s="238"/>
      <c r="AJ319" s="9"/>
      <c r="AK319" s="9"/>
      <c r="AL319" s="9"/>
      <c r="AM319" s="9"/>
      <c r="AN319" s="9"/>
      <c r="AO319" s="9"/>
      <c r="AP319" s="9"/>
      <c r="AQ319" s="9"/>
      <c r="AR319" s="9"/>
      <c r="AS319" s="239"/>
      <c r="AT319" s="260"/>
    </row>
    <row r="320" spans="1:46" s="224" customFormat="1">
      <c r="A320" s="9"/>
      <c r="B320" s="9"/>
      <c r="C320" s="9"/>
      <c r="D320" s="9"/>
      <c r="E320" s="9"/>
      <c r="F320" s="9"/>
      <c r="G320" s="9"/>
      <c r="H320" s="9"/>
      <c r="I320" s="9"/>
      <c r="J320" s="9"/>
      <c r="K320" s="9"/>
      <c r="L320" s="9"/>
      <c r="M320" s="9"/>
      <c r="N320" s="9"/>
      <c r="O320" s="9"/>
      <c r="P320" s="235">
        <f t="shared" si="15"/>
        <v>0</v>
      </c>
      <c r="Q320" s="9"/>
      <c r="R320" s="9"/>
      <c r="S320" s="9"/>
      <c r="T320" s="9"/>
      <c r="U320" s="9"/>
      <c r="V320" s="9"/>
      <c r="W320" s="9"/>
      <c r="X320" s="236"/>
      <c r="Y320" s="237">
        <f t="shared" si="16"/>
        <v>0</v>
      </c>
      <c r="Z320" s="9"/>
      <c r="AA320" s="9"/>
      <c r="AB320" s="9"/>
      <c r="AC320" s="9"/>
      <c r="AD320" s="9"/>
      <c r="AE320" s="9"/>
      <c r="AF320" s="9"/>
      <c r="AG320" s="9"/>
      <c r="AH320" s="237">
        <f t="shared" si="14"/>
        <v>0</v>
      </c>
      <c r="AI320" s="238"/>
      <c r="AJ320" s="9"/>
      <c r="AK320" s="9"/>
      <c r="AL320" s="9"/>
      <c r="AM320" s="9"/>
      <c r="AN320" s="9"/>
      <c r="AO320" s="9"/>
      <c r="AP320" s="9"/>
      <c r="AQ320" s="9"/>
      <c r="AR320" s="9"/>
      <c r="AS320" s="239"/>
      <c r="AT320" s="260"/>
    </row>
    <row r="321" spans="1:46" s="224" customFormat="1">
      <c r="A321" s="9"/>
      <c r="B321" s="9"/>
      <c r="C321" s="9"/>
      <c r="D321" s="9"/>
      <c r="E321" s="9"/>
      <c r="F321" s="9"/>
      <c r="G321" s="9"/>
      <c r="H321" s="9"/>
      <c r="I321" s="9"/>
      <c r="J321" s="9"/>
      <c r="K321" s="9"/>
      <c r="L321" s="9"/>
      <c r="M321" s="9"/>
      <c r="N321" s="9"/>
      <c r="O321" s="9"/>
      <c r="P321" s="235">
        <f t="shared" si="15"/>
        <v>0</v>
      </c>
      <c r="Q321" s="9"/>
      <c r="R321" s="9"/>
      <c r="S321" s="9"/>
      <c r="T321" s="9"/>
      <c r="U321" s="9"/>
      <c r="V321" s="9"/>
      <c r="W321" s="9"/>
      <c r="X321" s="236"/>
      <c r="Y321" s="237">
        <f t="shared" si="16"/>
        <v>0</v>
      </c>
      <c r="Z321" s="9"/>
      <c r="AA321" s="9"/>
      <c r="AB321" s="9"/>
      <c r="AC321" s="9"/>
      <c r="AD321" s="9"/>
      <c r="AE321" s="9"/>
      <c r="AF321" s="9"/>
      <c r="AG321" s="9"/>
      <c r="AH321" s="237">
        <f t="shared" si="14"/>
        <v>0</v>
      </c>
      <c r="AI321" s="238"/>
      <c r="AJ321" s="9"/>
      <c r="AK321" s="9"/>
      <c r="AL321" s="9"/>
      <c r="AM321" s="9"/>
      <c r="AN321" s="9"/>
      <c r="AO321" s="9"/>
      <c r="AP321" s="9"/>
      <c r="AQ321" s="9"/>
      <c r="AR321" s="9"/>
      <c r="AS321" s="239"/>
      <c r="AT321" s="260"/>
    </row>
    <row r="322" spans="1:46" s="224" customFormat="1">
      <c r="A322" s="9"/>
      <c r="B322" s="9"/>
      <c r="C322" s="9"/>
      <c r="D322" s="9"/>
      <c r="E322" s="9"/>
      <c r="F322" s="9"/>
      <c r="G322" s="9"/>
      <c r="H322" s="9"/>
      <c r="I322" s="9"/>
      <c r="J322" s="9"/>
      <c r="K322" s="9"/>
      <c r="L322" s="9"/>
      <c r="M322" s="9"/>
      <c r="N322" s="9"/>
      <c r="O322" s="9"/>
      <c r="P322" s="235">
        <f t="shared" si="15"/>
        <v>0</v>
      </c>
      <c r="Q322" s="9"/>
      <c r="R322" s="9"/>
      <c r="S322" s="9"/>
      <c r="T322" s="9"/>
      <c r="U322" s="9"/>
      <c r="V322" s="9"/>
      <c r="W322" s="9"/>
      <c r="X322" s="236"/>
      <c r="Y322" s="237">
        <f t="shared" si="16"/>
        <v>0</v>
      </c>
      <c r="Z322" s="9"/>
      <c r="AA322" s="9"/>
      <c r="AB322" s="9"/>
      <c r="AC322" s="9"/>
      <c r="AD322" s="9"/>
      <c r="AE322" s="9"/>
      <c r="AF322" s="9"/>
      <c r="AG322" s="9"/>
      <c r="AH322" s="237">
        <f t="shared" si="14"/>
        <v>0</v>
      </c>
      <c r="AI322" s="238"/>
      <c r="AJ322" s="9"/>
      <c r="AK322" s="9"/>
      <c r="AL322" s="9"/>
      <c r="AM322" s="9"/>
      <c r="AN322" s="9"/>
      <c r="AO322" s="9"/>
      <c r="AP322" s="9"/>
      <c r="AQ322" s="9"/>
      <c r="AR322" s="9"/>
      <c r="AS322" s="239"/>
      <c r="AT322" s="260"/>
    </row>
    <row r="323" spans="1:46" s="224" customFormat="1">
      <c r="A323" s="9"/>
      <c r="B323" s="9"/>
      <c r="C323" s="9"/>
      <c r="D323" s="9"/>
      <c r="E323" s="9"/>
      <c r="F323" s="9"/>
      <c r="G323" s="9"/>
      <c r="H323" s="9"/>
      <c r="I323" s="9"/>
      <c r="J323" s="9"/>
      <c r="K323" s="9"/>
      <c r="L323" s="9"/>
      <c r="M323" s="9"/>
      <c r="N323" s="9"/>
      <c r="O323" s="9"/>
      <c r="P323" s="235">
        <f t="shared" si="15"/>
        <v>0</v>
      </c>
      <c r="Q323" s="9"/>
      <c r="R323" s="9"/>
      <c r="S323" s="9"/>
      <c r="T323" s="9"/>
      <c r="U323" s="9"/>
      <c r="V323" s="9"/>
      <c r="W323" s="9"/>
      <c r="X323" s="236"/>
      <c r="Y323" s="237">
        <f t="shared" si="16"/>
        <v>0</v>
      </c>
      <c r="Z323" s="9"/>
      <c r="AA323" s="9"/>
      <c r="AB323" s="9"/>
      <c r="AC323" s="9"/>
      <c r="AD323" s="9"/>
      <c r="AE323" s="9"/>
      <c r="AF323" s="9"/>
      <c r="AG323" s="9"/>
      <c r="AH323" s="237">
        <f t="shared" si="14"/>
        <v>0</v>
      </c>
      <c r="AI323" s="238"/>
      <c r="AJ323" s="9"/>
      <c r="AK323" s="9"/>
      <c r="AL323" s="9"/>
      <c r="AM323" s="9"/>
      <c r="AN323" s="9"/>
      <c r="AO323" s="9"/>
      <c r="AP323" s="9"/>
      <c r="AQ323" s="9"/>
      <c r="AR323" s="9"/>
      <c r="AS323" s="239"/>
      <c r="AT323" s="260"/>
    </row>
    <row r="324" spans="1:46" s="224" customFormat="1">
      <c r="A324" s="9"/>
      <c r="B324" s="9"/>
      <c r="C324" s="9"/>
      <c r="D324" s="9"/>
      <c r="E324" s="9"/>
      <c r="F324" s="9"/>
      <c r="G324" s="9"/>
      <c r="H324" s="9"/>
      <c r="I324" s="9"/>
      <c r="J324" s="9"/>
      <c r="K324" s="9"/>
      <c r="L324" s="9"/>
      <c r="M324" s="9"/>
      <c r="N324" s="9"/>
      <c r="O324" s="9"/>
      <c r="P324" s="235">
        <f t="shared" si="15"/>
        <v>0</v>
      </c>
      <c r="Q324" s="9"/>
      <c r="R324" s="9"/>
      <c r="S324" s="9"/>
      <c r="T324" s="9"/>
      <c r="U324" s="9"/>
      <c r="V324" s="9"/>
      <c r="W324" s="9"/>
      <c r="X324" s="236"/>
      <c r="Y324" s="237">
        <f t="shared" si="16"/>
        <v>0</v>
      </c>
      <c r="Z324" s="9"/>
      <c r="AA324" s="9"/>
      <c r="AB324" s="9"/>
      <c r="AC324" s="9"/>
      <c r="AD324" s="9"/>
      <c r="AE324" s="9"/>
      <c r="AF324" s="9"/>
      <c r="AG324" s="9"/>
      <c r="AH324" s="237">
        <f t="shared" si="14"/>
        <v>0</v>
      </c>
      <c r="AI324" s="238"/>
      <c r="AJ324" s="9"/>
      <c r="AK324" s="9"/>
      <c r="AL324" s="9"/>
      <c r="AM324" s="9"/>
      <c r="AN324" s="9"/>
      <c r="AO324" s="9"/>
      <c r="AP324" s="9"/>
      <c r="AQ324" s="9"/>
      <c r="AR324" s="9"/>
      <c r="AS324" s="239"/>
      <c r="AT324" s="260"/>
    </row>
    <row r="325" spans="1:46" s="224" customFormat="1">
      <c r="A325" s="9"/>
      <c r="B325" s="9"/>
      <c r="C325" s="9"/>
      <c r="D325" s="9"/>
      <c r="E325" s="9"/>
      <c r="F325" s="9"/>
      <c r="G325" s="9"/>
      <c r="H325" s="9"/>
      <c r="I325" s="9"/>
      <c r="J325" s="9"/>
      <c r="K325" s="9"/>
      <c r="L325" s="9"/>
      <c r="M325" s="9"/>
      <c r="N325" s="9"/>
      <c r="O325" s="9"/>
      <c r="P325" s="235">
        <f t="shared" si="15"/>
        <v>0</v>
      </c>
      <c r="Q325" s="9"/>
      <c r="R325" s="9"/>
      <c r="S325" s="9"/>
      <c r="T325" s="9"/>
      <c r="U325" s="9"/>
      <c r="V325" s="9"/>
      <c r="W325" s="9"/>
      <c r="X325" s="236"/>
      <c r="Y325" s="237">
        <f t="shared" si="16"/>
        <v>0</v>
      </c>
      <c r="Z325" s="9"/>
      <c r="AA325" s="9"/>
      <c r="AB325" s="9"/>
      <c r="AC325" s="9"/>
      <c r="AD325" s="9"/>
      <c r="AE325" s="9"/>
      <c r="AF325" s="9"/>
      <c r="AG325" s="9"/>
      <c r="AH325" s="237">
        <f t="shared" si="14"/>
        <v>0</v>
      </c>
      <c r="AI325" s="238"/>
      <c r="AJ325" s="9"/>
      <c r="AK325" s="9"/>
      <c r="AL325" s="9"/>
      <c r="AM325" s="9"/>
      <c r="AN325" s="9"/>
      <c r="AO325" s="9"/>
      <c r="AP325" s="9"/>
      <c r="AQ325" s="9"/>
      <c r="AR325" s="9"/>
      <c r="AS325" s="239"/>
      <c r="AT325" s="260"/>
    </row>
    <row r="326" spans="1:46" s="224" customFormat="1">
      <c r="A326" s="9"/>
      <c r="B326" s="9"/>
      <c r="C326" s="9"/>
      <c r="D326" s="9"/>
      <c r="E326" s="9"/>
      <c r="F326" s="9"/>
      <c r="G326" s="9"/>
      <c r="H326" s="9"/>
      <c r="I326" s="9"/>
      <c r="J326" s="9"/>
      <c r="K326" s="9"/>
      <c r="L326" s="9"/>
      <c r="M326" s="9"/>
      <c r="N326" s="9"/>
      <c r="O326" s="9"/>
      <c r="P326" s="235">
        <f t="shared" si="15"/>
        <v>0</v>
      </c>
      <c r="Q326" s="9"/>
      <c r="R326" s="9"/>
      <c r="S326" s="9"/>
      <c r="T326" s="9"/>
      <c r="U326" s="9"/>
      <c r="V326" s="9"/>
      <c r="W326" s="9"/>
      <c r="X326" s="236"/>
      <c r="Y326" s="237">
        <f t="shared" si="16"/>
        <v>0</v>
      </c>
      <c r="Z326" s="9"/>
      <c r="AA326" s="9"/>
      <c r="AB326" s="9"/>
      <c r="AC326" s="9"/>
      <c r="AD326" s="9"/>
      <c r="AE326" s="9"/>
      <c r="AF326" s="9"/>
      <c r="AG326" s="9"/>
      <c r="AH326" s="237">
        <f t="shared" si="14"/>
        <v>0</v>
      </c>
      <c r="AI326" s="238"/>
      <c r="AJ326" s="9"/>
      <c r="AK326" s="9"/>
      <c r="AL326" s="9"/>
      <c r="AM326" s="9"/>
      <c r="AN326" s="9"/>
      <c r="AO326" s="9"/>
      <c r="AP326" s="9"/>
      <c r="AQ326" s="9"/>
      <c r="AR326" s="9"/>
      <c r="AS326" s="239"/>
      <c r="AT326" s="260"/>
    </row>
    <row r="327" spans="1:46" s="224" customFormat="1">
      <c r="A327" s="9"/>
      <c r="B327" s="9"/>
      <c r="C327" s="9"/>
      <c r="D327" s="9"/>
      <c r="E327" s="9"/>
      <c r="F327" s="9"/>
      <c r="G327" s="9"/>
      <c r="H327" s="9"/>
      <c r="I327" s="9"/>
      <c r="J327" s="9"/>
      <c r="K327" s="9"/>
      <c r="L327" s="9"/>
      <c r="M327" s="9"/>
      <c r="N327" s="9"/>
      <c r="O327" s="9"/>
      <c r="P327" s="235">
        <f t="shared" si="15"/>
        <v>0</v>
      </c>
      <c r="Q327" s="9"/>
      <c r="R327" s="9"/>
      <c r="S327" s="9"/>
      <c r="T327" s="9"/>
      <c r="U327" s="9"/>
      <c r="V327" s="9"/>
      <c r="W327" s="9"/>
      <c r="X327" s="236"/>
      <c r="Y327" s="237">
        <f t="shared" si="16"/>
        <v>0</v>
      </c>
      <c r="Z327" s="9"/>
      <c r="AA327" s="9"/>
      <c r="AB327" s="9"/>
      <c r="AC327" s="9"/>
      <c r="AD327" s="9"/>
      <c r="AE327" s="9"/>
      <c r="AF327" s="9"/>
      <c r="AG327" s="9"/>
      <c r="AH327" s="237">
        <f t="shared" si="14"/>
        <v>0</v>
      </c>
      <c r="AI327" s="238"/>
      <c r="AJ327" s="9"/>
      <c r="AK327" s="9"/>
      <c r="AL327" s="9"/>
      <c r="AM327" s="9"/>
      <c r="AN327" s="9"/>
      <c r="AO327" s="9"/>
      <c r="AP327" s="9"/>
      <c r="AQ327" s="9"/>
      <c r="AR327" s="9"/>
      <c r="AS327" s="239"/>
      <c r="AT327" s="260"/>
    </row>
    <row r="328" spans="1:46" s="224" customFormat="1">
      <c r="A328" s="9"/>
      <c r="B328" s="9"/>
      <c r="C328" s="9"/>
      <c r="D328" s="9"/>
      <c r="E328" s="9"/>
      <c r="F328" s="9"/>
      <c r="G328" s="9"/>
      <c r="H328" s="9"/>
      <c r="I328" s="9"/>
      <c r="J328" s="9"/>
      <c r="K328" s="9"/>
      <c r="L328" s="9"/>
      <c r="M328" s="9"/>
      <c r="N328" s="9"/>
      <c r="O328" s="9"/>
      <c r="P328" s="235">
        <f t="shared" si="15"/>
        <v>0</v>
      </c>
      <c r="Q328" s="9"/>
      <c r="R328" s="9"/>
      <c r="S328" s="9"/>
      <c r="T328" s="9"/>
      <c r="U328" s="9"/>
      <c r="V328" s="9"/>
      <c r="W328" s="9"/>
      <c r="X328" s="236"/>
      <c r="Y328" s="237">
        <f t="shared" si="16"/>
        <v>0</v>
      </c>
      <c r="Z328" s="9"/>
      <c r="AA328" s="9"/>
      <c r="AB328" s="9"/>
      <c r="AC328" s="9"/>
      <c r="AD328" s="9"/>
      <c r="AE328" s="9"/>
      <c r="AF328" s="9"/>
      <c r="AG328" s="9"/>
      <c r="AH328" s="237">
        <f t="shared" si="14"/>
        <v>0</v>
      </c>
      <c r="AI328" s="238"/>
      <c r="AJ328" s="9"/>
      <c r="AK328" s="9"/>
      <c r="AL328" s="9"/>
      <c r="AM328" s="9"/>
      <c r="AN328" s="9"/>
      <c r="AO328" s="9"/>
      <c r="AP328" s="9"/>
      <c r="AQ328" s="9"/>
      <c r="AR328" s="9"/>
      <c r="AS328" s="239"/>
      <c r="AT328" s="260"/>
    </row>
    <row r="329" spans="1:46" s="224" customFormat="1">
      <c r="A329" s="9"/>
      <c r="B329" s="9"/>
      <c r="C329" s="9"/>
      <c r="D329" s="9"/>
      <c r="E329" s="9"/>
      <c r="F329" s="9"/>
      <c r="G329" s="9"/>
      <c r="H329" s="9"/>
      <c r="I329" s="9"/>
      <c r="J329" s="9"/>
      <c r="K329" s="9"/>
      <c r="L329" s="9"/>
      <c r="M329" s="9"/>
      <c r="N329" s="9"/>
      <c r="O329" s="9"/>
      <c r="P329" s="235">
        <f t="shared" si="15"/>
        <v>0</v>
      </c>
      <c r="Q329" s="9"/>
      <c r="R329" s="9"/>
      <c r="S329" s="9"/>
      <c r="T329" s="9"/>
      <c r="U329" s="9"/>
      <c r="V329" s="9"/>
      <c r="W329" s="9"/>
      <c r="X329" s="236"/>
      <c r="Y329" s="237">
        <f t="shared" si="16"/>
        <v>0</v>
      </c>
      <c r="Z329" s="9"/>
      <c r="AA329" s="9"/>
      <c r="AB329" s="9"/>
      <c r="AC329" s="9"/>
      <c r="AD329" s="9"/>
      <c r="AE329" s="9"/>
      <c r="AF329" s="9"/>
      <c r="AG329" s="9"/>
      <c r="AH329" s="237">
        <f t="shared" si="14"/>
        <v>0</v>
      </c>
      <c r="AI329" s="238"/>
      <c r="AJ329" s="9"/>
      <c r="AK329" s="9"/>
      <c r="AL329" s="9"/>
      <c r="AM329" s="9"/>
      <c r="AN329" s="9"/>
      <c r="AO329" s="9"/>
      <c r="AP329" s="9"/>
      <c r="AQ329" s="9"/>
      <c r="AR329" s="9"/>
      <c r="AS329" s="239"/>
      <c r="AT329" s="260"/>
    </row>
    <row r="330" spans="1:46" s="224" customFormat="1">
      <c r="A330" s="9"/>
      <c r="B330" s="9"/>
      <c r="C330" s="9"/>
      <c r="D330" s="9"/>
      <c r="E330" s="9"/>
      <c r="F330" s="9"/>
      <c r="G330" s="9"/>
      <c r="H330" s="9"/>
      <c r="I330" s="9"/>
      <c r="J330" s="9"/>
      <c r="K330" s="9"/>
      <c r="L330" s="9"/>
      <c r="M330" s="9"/>
      <c r="N330" s="9"/>
      <c r="O330" s="9"/>
      <c r="P330" s="235">
        <f t="shared" si="15"/>
        <v>0</v>
      </c>
      <c r="Q330" s="9"/>
      <c r="R330" s="9"/>
      <c r="S330" s="9"/>
      <c r="T330" s="9"/>
      <c r="U330" s="9"/>
      <c r="V330" s="9"/>
      <c r="W330" s="9"/>
      <c r="X330" s="236"/>
      <c r="Y330" s="237">
        <f t="shared" si="16"/>
        <v>0</v>
      </c>
      <c r="Z330" s="9"/>
      <c r="AA330" s="9"/>
      <c r="AB330" s="9"/>
      <c r="AC330" s="9"/>
      <c r="AD330" s="9"/>
      <c r="AE330" s="9"/>
      <c r="AF330" s="9"/>
      <c r="AG330" s="9"/>
      <c r="AH330" s="237">
        <f t="shared" si="14"/>
        <v>0</v>
      </c>
      <c r="AI330" s="238"/>
      <c r="AJ330" s="9"/>
      <c r="AK330" s="9"/>
      <c r="AL330" s="9"/>
      <c r="AM330" s="9"/>
      <c r="AN330" s="9"/>
      <c r="AO330" s="9"/>
      <c r="AP330" s="9"/>
      <c r="AQ330" s="9"/>
      <c r="AR330" s="9"/>
      <c r="AS330" s="239"/>
      <c r="AT330" s="260"/>
    </row>
    <row r="331" spans="1:46" s="224" customFormat="1">
      <c r="A331" s="9"/>
      <c r="B331" s="9"/>
      <c r="C331" s="9"/>
      <c r="D331" s="9"/>
      <c r="E331" s="9"/>
      <c r="F331" s="9"/>
      <c r="G331" s="9"/>
      <c r="H331" s="9"/>
      <c r="I331" s="9"/>
      <c r="J331" s="9"/>
      <c r="K331" s="9"/>
      <c r="L331" s="9"/>
      <c r="M331" s="9"/>
      <c r="N331" s="9"/>
      <c r="O331" s="9"/>
      <c r="P331" s="235">
        <f t="shared" si="15"/>
        <v>0</v>
      </c>
      <c r="Q331" s="9"/>
      <c r="R331" s="9"/>
      <c r="S331" s="9"/>
      <c r="T331" s="9"/>
      <c r="U331" s="9"/>
      <c r="V331" s="9"/>
      <c r="W331" s="9"/>
      <c r="X331" s="236"/>
      <c r="Y331" s="237">
        <f t="shared" si="16"/>
        <v>0</v>
      </c>
      <c r="Z331" s="9"/>
      <c r="AA331" s="9"/>
      <c r="AB331" s="9"/>
      <c r="AC331" s="9"/>
      <c r="AD331" s="9"/>
      <c r="AE331" s="9"/>
      <c r="AF331" s="9"/>
      <c r="AG331" s="9"/>
      <c r="AH331" s="237">
        <f t="shared" si="14"/>
        <v>0</v>
      </c>
      <c r="AI331" s="238"/>
      <c r="AJ331" s="9"/>
      <c r="AK331" s="9"/>
      <c r="AL331" s="9"/>
      <c r="AM331" s="9"/>
      <c r="AN331" s="9"/>
      <c r="AO331" s="9"/>
      <c r="AP331" s="9"/>
      <c r="AQ331" s="9"/>
      <c r="AR331" s="9"/>
      <c r="AS331" s="239"/>
      <c r="AT331" s="260"/>
    </row>
    <row r="332" spans="1:46" s="224" customFormat="1">
      <c r="A332" s="9"/>
      <c r="B332" s="9"/>
      <c r="C332" s="9"/>
      <c r="D332" s="9"/>
      <c r="E332" s="9"/>
      <c r="F332" s="9"/>
      <c r="G332" s="9"/>
      <c r="H332" s="9"/>
      <c r="I332" s="9"/>
      <c r="J332" s="9"/>
      <c r="K332" s="9"/>
      <c r="L332" s="9"/>
      <c r="M332" s="9"/>
      <c r="N332" s="9"/>
      <c r="O332" s="9"/>
      <c r="P332" s="235">
        <f t="shared" si="15"/>
        <v>0</v>
      </c>
      <c r="Q332" s="9"/>
      <c r="R332" s="9"/>
      <c r="S332" s="9"/>
      <c r="T332" s="9"/>
      <c r="U332" s="9"/>
      <c r="V332" s="9"/>
      <c r="W332" s="9"/>
      <c r="X332" s="236"/>
      <c r="Y332" s="237">
        <f t="shared" si="16"/>
        <v>0</v>
      </c>
      <c r="Z332" s="9"/>
      <c r="AA332" s="9"/>
      <c r="AB332" s="9"/>
      <c r="AC332" s="9"/>
      <c r="AD332" s="9"/>
      <c r="AE332" s="9"/>
      <c r="AF332" s="9"/>
      <c r="AG332" s="9"/>
      <c r="AH332" s="237">
        <f t="shared" si="14"/>
        <v>0</v>
      </c>
      <c r="AI332" s="238"/>
      <c r="AJ332" s="9"/>
      <c r="AK332" s="9"/>
      <c r="AL332" s="9"/>
      <c r="AM332" s="9"/>
      <c r="AN332" s="9"/>
      <c r="AO332" s="9"/>
      <c r="AP332" s="9"/>
      <c r="AQ332" s="9"/>
      <c r="AR332" s="9"/>
      <c r="AS332" s="239"/>
      <c r="AT332" s="260"/>
    </row>
    <row r="333" spans="1:46" s="224" customFormat="1">
      <c r="A333" s="9"/>
      <c r="B333" s="9"/>
      <c r="C333" s="9"/>
      <c r="D333" s="9"/>
      <c r="E333" s="9"/>
      <c r="F333" s="9"/>
      <c r="G333" s="9"/>
      <c r="H333" s="9"/>
      <c r="I333" s="9"/>
      <c r="J333" s="9"/>
      <c r="K333" s="9"/>
      <c r="L333" s="9"/>
      <c r="M333" s="9"/>
      <c r="N333" s="9"/>
      <c r="O333" s="9"/>
      <c r="P333" s="235">
        <f t="shared" si="15"/>
        <v>0</v>
      </c>
      <c r="Q333" s="9"/>
      <c r="R333" s="9"/>
      <c r="S333" s="9"/>
      <c r="T333" s="9"/>
      <c r="U333" s="9"/>
      <c r="V333" s="9"/>
      <c r="W333" s="9"/>
      <c r="X333" s="236"/>
      <c r="Y333" s="237">
        <f t="shared" si="16"/>
        <v>0</v>
      </c>
      <c r="Z333" s="9"/>
      <c r="AA333" s="9"/>
      <c r="AB333" s="9"/>
      <c r="AC333" s="9"/>
      <c r="AD333" s="9"/>
      <c r="AE333" s="9"/>
      <c r="AF333" s="9"/>
      <c r="AG333" s="9"/>
      <c r="AH333" s="237">
        <f t="shared" si="14"/>
        <v>0</v>
      </c>
      <c r="AI333" s="238"/>
      <c r="AJ333" s="9"/>
      <c r="AK333" s="9"/>
      <c r="AL333" s="9"/>
      <c r="AM333" s="9"/>
      <c r="AN333" s="9"/>
      <c r="AO333" s="9"/>
      <c r="AP333" s="9"/>
      <c r="AQ333" s="9"/>
      <c r="AR333" s="9"/>
      <c r="AS333" s="239"/>
      <c r="AT333" s="260"/>
    </row>
    <row r="334" spans="1:46" s="224" customFormat="1">
      <c r="A334" s="9"/>
      <c r="B334" s="9"/>
      <c r="C334" s="9"/>
      <c r="D334" s="9"/>
      <c r="E334" s="9"/>
      <c r="F334" s="9"/>
      <c r="G334" s="9"/>
      <c r="H334" s="9"/>
      <c r="I334" s="9"/>
      <c r="J334" s="9"/>
      <c r="K334" s="9"/>
      <c r="L334" s="9"/>
      <c r="M334" s="9"/>
      <c r="N334" s="9"/>
      <c r="O334" s="9"/>
      <c r="P334" s="235">
        <f t="shared" si="15"/>
        <v>0</v>
      </c>
      <c r="Q334" s="9"/>
      <c r="R334" s="9"/>
      <c r="S334" s="9"/>
      <c r="T334" s="9"/>
      <c r="U334" s="9"/>
      <c r="V334" s="9"/>
      <c r="W334" s="9"/>
      <c r="X334" s="236"/>
      <c r="Y334" s="237">
        <f t="shared" si="16"/>
        <v>0</v>
      </c>
      <c r="Z334" s="9"/>
      <c r="AA334" s="9"/>
      <c r="AB334" s="9"/>
      <c r="AC334" s="9"/>
      <c r="AD334" s="9"/>
      <c r="AE334" s="9"/>
      <c r="AF334" s="9"/>
      <c r="AG334" s="9"/>
      <c r="AH334" s="237">
        <f t="shared" ref="AH334:AH397" si="17">SUM($Z334:$AF334)</f>
        <v>0</v>
      </c>
      <c r="AI334" s="238"/>
      <c r="AJ334" s="9"/>
      <c r="AK334" s="9"/>
      <c r="AL334" s="9"/>
      <c r="AM334" s="9"/>
      <c r="AN334" s="9"/>
      <c r="AO334" s="9"/>
      <c r="AP334" s="9"/>
      <c r="AQ334" s="9"/>
      <c r="AR334" s="9"/>
      <c r="AS334" s="239"/>
      <c r="AT334" s="260"/>
    </row>
    <row r="335" spans="1:46" s="224" customFormat="1">
      <c r="A335" s="9"/>
      <c r="B335" s="9"/>
      <c r="C335" s="9"/>
      <c r="D335" s="9"/>
      <c r="E335" s="9"/>
      <c r="F335" s="9"/>
      <c r="G335" s="9"/>
      <c r="H335" s="9"/>
      <c r="I335" s="9"/>
      <c r="J335" s="9"/>
      <c r="K335" s="9"/>
      <c r="L335" s="9"/>
      <c r="M335" s="9"/>
      <c r="N335" s="9"/>
      <c r="O335" s="9"/>
      <c r="P335" s="235">
        <f t="shared" si="15"/>
        <v>0</v>
      </c>
      <c r="Q335" s="9"/>
      <c r="R335" s="9"/>
      <c r="S335" s="9"/>
      <c r="T335" s="9"/>
      <c r="U335" s="9"/>
      <c r="V335" s="9"/>
      <c r="W335" s="9"/>
      <c r="X335" s="236"/>
      <c r="Y335" s="237">
        <f t="shared" si="16"/>
        <v>0</v>
      </c>
      <c r="Z335" s="9"/>
      <c r="AA335" s="9"/>
      <c r="AB335" s="9"/>
      <c r="AC335" s="9"/>
      <c r="AD335" s="9"/>
      <c r="AE335" s="9"/>
      <c r="AF335" s="9"/>
      <c r="AG335" s="9"/>
      <c r="AH335" s="237">
        <f t="shared" si="17"/>
        <v>0</v>
      </c>
      <c r="AI335" s="238"/>
      <c r="AJ335" s="9"/>
      <c r="AK335" s="9"/>
      <c r="AL335" s="9"/>
      <c r="AM335" s="9"/>
      <c r="AN335" s="9"/>
      <c r="AO335" s="9"/>
      <c r="AP335" s="9"/>
      <c r="AQ335" s="9"/>
      <c r="AR335" s="9"/>
      <c r="AS335" s="239"/>
      <c r="AT335" s="260"/>
    </row>
    <row r="336" spans="1:46" s="224" customFormat="1">
      <c r="A336" s="9"/>
      <c r="B336" s="9"/>
      <c r="C336" s="9"/>
      <c r="D336" s="9"/>
      <c r="E336" s="9"/>
      <c r="F336" s="9"/>
      <c r="G336" s="9"/>
      <c r="H336" s="9"/>
      <c r="I336" s="9"/>
      <c r="J336" s="9"/>
      <c r="K336" s="9"/>
      <c r="L336" s="9"/>
      <c r="M336" s="9"/>
      <c r="N336" s="9"/>
      <c r="O336" s="9"/>
      <c r="P336" s="235">
        <f t="shared" si="15"/>
        <v>0</v>
      </c>
      <c r="Q336" s="9"/>
      <c r="R336" s="9"/>
      <c r="S336" s="9"/>
      <c r="T336" s="9"/>
      <c r="U336" s="9"/>
      <c r="V336" s="9"/>
      <c r="W336" s="9"/>
      <c r="X336" s="236"/>
      <c r="Y336" s="237">
        <f t="shared" si="16"/>
        <v>0</v>
      </c>
      <c r="Z336" s="9"/>
      <c r="AA336" s="9"/>
      <c r="AB336" s="9"/>
      <c r="AC336" s="9"/>
      <c r="AD336" s="9"/>
      <c r="AE336" s="9"/>
      <c r="AF336" s="9"/>
      <c r="AG336" s="9"/>
      <c r="AH336" s="237">
        <f t="shared" si="17"/>
        <v>0</v>
      </c>
      <c r="AI336" s="238"/>
      <c r="AJ336" s="9"/>
      <c r="AK336" s="9"/>
      <c r="AL336" s="9"/>
      <c r="AM336" s="9"/>
      <c r="AN336" s="9"/>
      <c r="AO336" s="9"/>
      <c r="AP336" s="9"/>
      <c r="AQ336" s="9"/>
      <c r="AR336" s="9"/>
      <c r="AS336" s="239"/>
      <c r="AT336" s="260"/>
    </row>
    <row r="337" spans="1:46" s="224" customFormat="1">
      <c r="A337" s="9"/>
      <c r="B337" s="9"/>
      <c r="C337" s="9"/>
      <c r="D337" s="9"/>
      <c r="E337" s="9"/>
      <c r="F337" s="9"/>
      <c r="G337" s="9"/>
      <c r="H337" s="9"/>
      <c r="I337" s="9"/>
      <c r="J337" s="9"/>
      <c r="K337" s="9"/>
      <c r="L337" s="9"/>
      <c r="M337" s="9"/>
      <c r="N337" s="9"/>
      <c r="O337" s="9"/>
      <c r="P337" s="235">
        <f t="shared" si="15"/>
        <v>0</v>
      </c>
      <c r="Q337" s="9"/>
      <c r="R337" s="9"/>
      <c r="S337" s="9"/>
      <c r="T337" s="9"/>
      <c r="U337" s="9"/>
      <c r="V337" s="9"/>
      <c r="W337" s="9"/>
      <c r="X337" s="236"/>
      <c r="Y337" s="237">
        <f t="shared" si="16"/>
        <v>0</v>
      </c>
      <c r="Z337" s="9"/>
      <c r="AA337" s="9"/>
      <c r="AB337" s="9"/>
      <c r="AC337" s="9"/>
      <c r="AD337" s="9"/>
      <c r="AE337" s="9"/>
      <c r="AF337" s="9"/>
      <c r="AG337" s="9"/>
      <c r="AH337" s="237">
        <f t="shared" si="17"/>
        <v>0</v>
      </c>
      <c r="AI337" s="238"/>
      <c r="AJ337" s="9"/>
      <c r="AK337" s="9"/>
      <c r="AL337" s="9"/>
      <c r="AM337" s="9"/>
      <c r="AN337" s="9"/>
      <c r="AO337" s="9"/>
      <c r="AP337" s="9"/>
      <c r="AQ337" s="9"/>
      <c r="AR337" s="9"/>
      <c r="AS337" s="239"/>
      <c r="AT337" s="260"/>
    </row>
    <row r="338" spans="1:46" s="224" customFormat="1">
      <c r="A338" s="9"/>
      <c r="B338" s="9"/>
      <c r="C338" s="9"/>
      <c r="D338" s="9"/>
      <c r="E338" s="9"/>
      <c r="F338" s="9"/>
      <c r="G338" s="9"/>
      <c r="H338" s="9"/>
      <c r="I338" s="9"/>
      <c r="J338" s="9"/>
      <c r="K338" s="9"/>
      <c r="L338" s="9"/>
      <c r="M338" s="9"/>
      <c r="N338" s="9"/>
      <c r="O338" s="9"/>
      <c r="P338" s="235">
        <f t="shared" si="15"/>
        <v>0</v>
      </c>
      <c r="Q338" s="9"/>
      <c r="R338" s="9"/>
      <c r="S338" s="9"/>
      <c r="T338" s="9"/>
      <c r="U338" s="9"/>
      <c r="V338" s="9"/>
      <c r="W338" s="9"/>
      <c r="X338" s="236"/>
      <c r="Y338" s="237">
        <f t="shared" si="16"/>
        <v>0</v>
      </c>
      <c r="Z338" s="9"/>
      <c r="AA338" s="9"/>
      <c r="AB338" s="9"/>
      <c r="AC338" s="9"/>
      <c r="AD338" s="9"/>
      <c r="AE338" s="9"/>
      <c r="AF338" s="9"/>
      <c r="AG338" s="9"/>
      <c r="AH338" s="237">
        <f t="shared" si="17"/>
        <v>0</v>
      </c>
      <c r="AI338" s="238"/>
      <c r="AJ338" s="9"/>
      <c r="AK338" s="9"/>
      <c r="AL338" s="9"/>
      <c r="AM338" s="9"/>
      <c r="AN338" s="9"/>
      <c r="AO338" s="9"/>
      <c r="AP338" s="9"/>
      <c r="AQ338" s="9"/>
      <c r="AR338" s="9"/>
      <c r="AS338" s="239"/>
      <c r="AT338" s="260"/>
    </row>
    <row r="339" spans="1:46" s="224" customFormat="1">
      <c r="A339" s="9"/>
      <c r="B339" s="9"/>
      <c r="C339" s="9"/>
      <c r="D339" s="9"/>
      <c r="E339" s="9"/>
      <c r="F339" s="9"/>
      <c r="G339" s="9"/>
      <c r="H339" s="9"/>
      <c r="I339" s="9"/>
      <c r="J339" s="9"/>
      <c r="K339" s="9"/>
      <c r="L339" s="9"/>
      <c r="M339" s="9"/>
      <c r="N339" s="9"/>
      <c r="O339" s="9"/>
      <c r="P339" s="235">
        <f t="shared" si="15"/>
        <v>0</v>
      </c>
      <c r="Q339" s="9"/>
      <c r="R339" s="9"/>
      <c r="S339" s="9"/>
      <c r="T339" s="9"/>
      <c r="U339" s="9"/>
      <c r="V339" s="9"/>
      <c r="W339" s="9"/>
      <c r="X339" s="236"/>
      <c r="Y339" s="237">
        <f t="shared" si="16"/>
        <v>0</v>
      </c>
      <c r="Z339" s="9"/>
      <c r="AA339" s="9"/>
      <c r="AB339" s="9"/>
      <c r="AC339" s="9"/>
      <c r="AD339" s="9"/>
      <c r="AE339" s="9"/>
      <c r="AF339" s="9"/>
      <c r="AG339" s="9"/>
      <c r="AH339" s="237">
        <f t="shared" si="17"/>
        <v>0</v>
      </c>
      <c r="AI339" s="238"/>
      <c r="AJ339" s="9"/>
      <c r="AK339" s="9"/>
      <c r="AL339" s="9"/>
      <c r="AM339" s="9"/>
      <c r="AN339" s="9"/>
      <c r="AO339" s="9"/>
      <c r="AP339" s="9"/>
      <c r="AQ339" s="9"/>
      <c r="AR339" s="9"/>
      <c r="AS339" s="239"/>
      <c r="AT339" s="260"/>
    </row>
    <row r="340" spans="1:46" s="224" customFormat="1">
      <c r="A340" s="9"/>
      <c r="B340" s="9"/>
      <c r="C340" s="9"/>
      <c r="D340" s="9"/>
      <c r="E340" s="9"/>
      <c r="F340" s="9"/>
      <c r="G340" s="9"/>
      <c r="H340" s="9"/>
      <c r="I340" s="9"/>
      <c r="J340" s="9"/>
      <c r="K340" s="9"/>
      <c r="L340" s="9"/>
      <c r="M340" s="9"/>
      <c r="N340" s="9"/>
      <c r="O340" s="9"/>
      <c r="P340" s="235">
        <f t="shared" ref="P340:P403" si="18">SUM($H340:$N340)</f>
        <v>0</v>
      </c>
      <c r="Q340" s="9"/>
      <c r="R340" s="9"/>
      <c r="S340" s="9"/>
      <c r="T340" s="9"/>
      <c r="U340" s="9"/>
      <c r="V340" s="9"/>
      <c r="W340" s="9"/>
      <c r="X340" s="236"/>
      <c r="Y340" s="237">
        <f t="shared" ref="Y340:Y403" si="19">SUM($Q340:$W340)</f>
        <v>0</v>
      </c>
      <c r="Z340" s="9"/>
      <c r="AA340" s="9"/>
      <c r="AB340" s="9"/>
      <c r="AC340" s="9"/>
      <c r="AD340" s="9"/>
      <c r="AE340" s="9"/>
      <c r="AF340" s="9"/>
      <c r="AG340" s="9"/>
      <c r="AH340" s="237">
        <f t="shared" si="17"/>
        <v>0</v>
      </c>
      <c r="AI340" s="238"/>
      <c r="AJ340" s="9"/>
      <c r="AK340" s="9"/>
      <c r="AL340" s="9"/>
      <c r="AM340" s="9"/>
      <c r="AN340" s="9"/>
      <c r="AO340" s="9"/>
      <c r="AP340" s="9"/>
      <c r="AQ340" s="9"/>
      <c r="AR340" s="9"/>
      <c r="AS340" s="239"/>
      <c r="AT340" s="260"/>
    </row>
    <row r="341" spans="1:46" s="224" customFormat="1">
      <c r="A341" s="9"/>
      <c r="B341" s="9"/>
      <c r="C341" s="9"/>
      <c r="D341" s="9"/>
      <c r="E341" s="9"/>
      <c r="F341" s="9"/>
      <c r="G341" s="9"/>
      <c r="H341" s="9"/>
      <c r="I341" s="9"/>
      <c r="J341" s="9"/>
      <c r="K341" s="9"/>
      <c r="L341" s="9"/>
      <c r="M341" s="9"/>
      <c r="N341" s="9"/>
      <c r="O341" s="9"/>
      <c r="P341" s="235">
        <f t="shared" si="18"/>
        <v>0</v>
      </c>
      <c r="Q341" s="9"/>
      <c r="R341" s="9"/>
      <c r="S341" s="9"/>
      <c r="T341" s="9"/>
      <c r="U341" s="9"/>
      <c r="V341" s="9"/>
      <c r="W341" s="9"/>
      <c r="X341" s="236"/>
      <c r="Y341" s="237">
        <f t="shared" si="19"/>
        <v>0</v>
      </c>
      <c r="Z341" s="9"/>
      <c r="AA341" s="9"/>
      <c r="AB341" s="9"/>
      <c r="AC341" s="9"/>
      <c r="AD341" s="9"/>
      <c r="AE341" s="9"/>
      <c r="AF341" s="9"/>
      <c r="AG341" s="9"/>
      <c r="AH341" s="237">
        <f t="shared" si="17"/>
        <v>0</v>
      </c>
      <c r="AI341" s="238"/>
      <c r="AJ341" s="9"/>
      <c r="AK341" s="9"/>
      <c r="AL341" s="9"/>
      <c r="AM341" s="9"/>
      <c r="AN341" s="9"/>
      <c r="AO341" s="9"/>
      <c r="AP341" s="9"/>
      <c r="AQ341" s="9"/>
      <c r="AR341" s="9"/>
      <c r="AS341" s="239"/>
      <c r="AT341" s="260"/>
    </row>
    <row r="342" spans="1:46" s="224" customFormat="1">
      <c r="A342" s="9"/>
      <c r="B342" s="9"/>
      <c r="C342" s="9"/>
      <c r="D342" s="9"/>
      <c r="E342" s="9"/>
      <c r="F342" s="9"/>
      <c r="G342" s="9"/>
      <c r="H342" s="9"/>
      <c r="I342" s="9"/>
      <c r="J342" s="9"/>
      <c r="K342" s="9"/>
      <c r="L342" s="9"/>
      <c r="M342" s="9"/>
      <c r="N342" s="9"/>
      <c r="O342" s="9"/>
      <c r="P342" s="235">
        <f t="shared" si="18"/>
        <v>0</v>
      </c>
      <c r="Q342" s="9"/>
      <c r="R342" s="9"/>
      <c r="S342" s="9"/>
      <c r="T342" s="9"/>
      <c r="U342" s="9"/>
      <c r="V342" s="9"/>
      <c r="W342" s="9"/>
      <c r="X342" s="236"/>
      <c r="Y342" s="237">
        <f t="shared" si="19"/>
        <v>0</v>
      </c>
      <c r="Z342" s="9"/>
      <c r="AA342" s="9"/>
      <c r="AB342" s="9"/>
      <c r="AC342" s="9"/>
      <c r="AD342" s="9"/>
      <c r="AE342" s="9"/>
      <c r="AF342" s="9"/>
      <c r="AG342" s="9"/>
      <c r="AH342" s="237">
        <f t="shared" si="17"/>
        <v>0</v>
      </c>
      <c r="AI342" s="238"/>
      <c r="AJ342" s="9"/>
      <c r="AK342" s="9"/>
      <c r="AL342" s="9"/>
      <c r="AM342" s="9"/>
      <c r="AN342" s="9"/>
      <c r="AO342" s="9"/>
      <c r="AP342" s="9"/>
      <c r="AQ342" s="9"/>
      <c r="AR342" s="9"/>
      <c r="AS342" s="239"/>
      <c r="AT342" s="260"/>
    </row>
    <row r="343" spans="1:46" s="224" customFormat="1">
      <c r="A343" s="9"/>
      <c r="B343" s="9"/>
      <c r="C343" s="9"/>
      <c r="D343" s="9"/>
      <c r="E343" s="9"/>
      <c r="F343" s="9"/>
      <c r="G343" s="9"/>
      <c r="H343" s="9"/>
      <c r="I343" s="9"/>
      <c r="J343" s="9"/>
      <c r="K343" s="9"/>
      <c r="L343" s="9"/>
      <c r="M343" s="9"/>
      <c r="N343" s="9"/>
      <c r="O343" s="9"/>
      <c r="P343" s="235">
        <f t="shared" si="18"/>
        <v>0</v>
      </c>
      <c r="Q343" s="9"/>
      <c r="R343" s="9"/>
      <c r="S343" s="9"/>
      <c r="T343" s="9"/>
      <c r="U343" s="9"/>
      <c r="V343" s="9"/>
      <c r="W343" s="9"/>
      <c r="X343" s="236"/>
      <c r="Y343" s="237">
        <f t="shared" si="19"/>
        <v>0</v>
      </c>
      <c r="Z343" s="9"/>
      <c r="AA343" s="9"/>
      <c r="AB343" s="9"/>
      <c r="AC343" s="9"/>
      <c r="AD343" s="9"/>
      <c r="AE343" s="9"/>
      <c r="AF343" s="9"/>
      <c r="AG343" s="9"/>
      <c r="AH343" s="237">
        <f t="shared" si="17"/>
        <v>0</v>
      </c>
      <c r="AI343" s="238"/>
      <c r="AJ343" s="9"/>
      <c r="AK343" s="9"/>
      <c r="AL343" s="9"/>
      <c r="AM343" s="9"/>
      <c r="AN343" s="9"/>
      <c r="AO343" s="9"/>
      <c r="AP343" s="9"/>
      <c r="AQ343" s="9"/>
      <c r="AR343" s="9"/>
      <c r="AS343" s="239"/>
      <c r="AT343" s="260"/>
    </row>
    <row r="344" spans="1:46" s="224" customFormat="1">
      <c r="A344" s="9"/>
      <c r="B344" s="9"/>
      <c r="C344" s="9"/>
      <c r="D344" s="9"/>
      <c r="E344" s="9"/>
      <c r="F344" s="9"/>
      <c r="G344" s="9"/>
      <c r="H344" s="9"/>
      <c r="I344" s="9"/>
      <c r="J344" s="9"/>
      <c r="K344" s="9"/>
      <c r="L344" s="9"/>
      <c r="M344" s="9"/>
      <c r="N344" s="9"/>
      <c r="O344" s="9"/>
      <c r="P344" s="235">
        <f t="shared" si="18"/>
        <v>0</v>
      </c>
      <c r="Q344" s="9"/>
      <c r="R344" s="9"/>
      <c r="S344" s="9"/>
      <c r="T344" s="9"/>
      <c r="U344" s="9"/>
      <c r="V344" s="9"/>
      <c r="W344" s="9"/>
      <c r="X344" s="236"/>
      <c r="Y344" s="237">
        <f t="shared" si="19"/>
        <v>0</v>
      </c>
      <c r="Z344" s="9"/>
      <c r="AA344" s="9"/>
      <c r="AB344" s="9"/>
      <c r="AC344" s="9"/>
      <c r="AD344" s="9"/>
      <c r="AE344" s="9"/>
      <c r="AF344" s="9"/>
      <c r="AG344" s="9"/>
      <c r="AH344" s="237">
        <f t="shared" si="17"/>
        <v>0</v>
      </c>
      <c r="AI344" s="238"/>
      <c r="AJ344" s="9"/>
      <c r="AK344" s="9"/>
      <c r="AL344" s="9"/>
      <c r="AM344" s="9"/>
      <c r="AN344" s="9"/>
      <c r="AO344" s="9"/>
      <c r="AP344" s="9"/>
      <c r="AQ344" s="9"/>
      <c r="AR344" s="9"/>
      <c r="AS344" s="239"/>
      <c r="AT344" s="260"/>
    </row>
    <row r="345" spans="1:46" s="224" customFormat="1">
      <c r="A345" s="9"/>
      <c r="B345" s="9"/>
      <c r="C345" s="9"/>
      <c r="D345" s="9"/>
      <c r="E345" s="9"/>
      <c r="F345" s="9"/>
      <c r="G345" s="9"/>
      <c r="H345" s="9"/>
      <c r="I345" s="9"/>
      <c r="J345" s="9"/>
      <c r="K345" s="9"/>
      <c r="L345" s="9"/>
      <c r="M345" s="9"/>
      <c r="N345" s="9"/>
      <c r="O345" s="9"/>
      <c r="P345" s="235">
        <f t="shared" si="18"/>
        <v>0</v>
      </c>
      <c r="Q345" s="9"/>
      <c r="R345" s="9"/>
      <c r="S345" s="9"/>
      <c r="T345" s="9"/>
      <c r="U345" s="9"/>
      <c r="V345" s="9"/>
      <c r="W345" s="9"/>
      <c r="X345" s="236"/>
      <c r="Y345" s="237">
        <f t="shared" si="19"/>
        <v>0</v>
      </c>
      <c r="Z345" s="9"/>
      <c r="AA345" s="9"/>
      <c r="AB345" s="9"/>
      <c r="AC345" s="9"/>
      <c r="AD345" s="9"/>
      <c r="AE345" s="9"/>
      <c r="AF345" s="9"/>
      <c r="AG345" s="9"/>
      <c r="AH345" s="237">
        <f t="shared" si="17"/>
        <v>0</v>
      </c>
      <c r="AI345" s="238"/>
      <c r="AJ345" s="9"/>
      <c r="AK345" s="9"/>
      <c r="AL345" s="9"/>
      <c r="AM345" s="9"/>
      <c r="AN345" s="9"/>
      <c r="AO345" s="9"/>
      <c r="AP345" s="9"/>
      <c r="AQ345" s="9"/>
      <c r="AR345" s="9"/>
      <c r="AS345" s="239"/>
      <c r="AT345" s="260"/>
    </row>
    <row r="346" spans="1:46" s="224" customFormat="1">
      <c r="A346" s="9"/>
      <c r="B346" s="9"/>
      <c r="C346" s="9"/>
      <c r="D346" s="9"/>
      <c r="E346" s="9"/>
      <c r="F346" s="9"/>
      <c r="G346" s="9"/>
      <c r="H346" s="9"/>
      <c r="I346" s="9"/>
      <c r="J346" s="9"/>
      <c r="K346" s="9"/>
      <c r="L346" s="9"/>
      <c r="M346" s="9"/>
      <c r="N346" s="9"/>
      <c r="O346" s="9"/>
      <c r="P346" s="235">
        <f t="shared" si="18"/>
        <v>0</v>
      </c>
      <c r="Q346" s="9"/>
      <c r="R346" s="9"/>
      <c r="S346" s="9"/>
      <c r="T346" s="9"/>
      <c r="U346" s="9"/>
      <c r="V346" s="9"/>
      <c r="W346" s="9"/>
      <c r="X346" s="236"/>
      <c r="Y346" s="237">
        <f t="shared" si="19"/>
        <v>0</v>
      </c>
      <c r="Z346" s="9"/>
      <c r="AA346" s="9"/>
      <c r="AB346" s="9"/>
      <c r="AC346" s="9"/>
      <c r="AD346" s="9"/>
      <c r="AE346" s="9"/>
      <c r="AF346" s="9"/>
      <c r="AG346" s="9"/>
      <c r="AH346" s="237">
        <f t="shared" si="17"/>
        <v>0</v>
      </c>
      <c r="AI346" s="238"/>
      <c r="AJ346" s="9"/>
      <c r="AK346" s="9"/>
      <c r="AL346" s="9"/>
      <c r="AM346" s="9"/>
      <c r="AN346" s="9"/>
      <c r="AO346" s="9"/>
      <c r="AP346" s="9"/>
      <c r="AQ346" s="9"/>
      <c r="AR346" s="9"/>
      <c r="AS346" s="239"/>
      <c r="AT346" s="260"/>
    </row>
    <row r="347" spans="1:46" s="224" customFormat="1">
      <c r="A347" s="9"/>
      <c r="B347" s="9"/>
      <c r="C347" s="9"/>
      <c r="D347" s="9"/>
      <c r="E347" s="9"/>
      <c r="F347" s="9"/>
      <c r="G347" s="9"/>
      <c r="H347" s="9"/>
      <c r="I347" s="9"/>
      <c r="J347" s="9"/>
      <c r="K347" s="9"/>
      <c r="L347" s="9"/>
      <c r="M347" s="9"/>
      <c r="N347" s="9"/>
      <c r="O347" s="9"/>
      <c r="P347" s="235">
        <f t="shared" si="18"/>
        <v>0</v>
      </c>
      <c r="Q347" s="9"/>
      <c r="R347" s="9"/>
      <c r="S347" s="9"/>
      <c r="T347" s="9"/>
      <c r="U347" s="9"/>
      <c r="V347" s="9"/>
      <c r="W347" s="9"/>
      <c r="X347" s="236"/>
      <c r="Y347" s="237">
        <f t="shared" si="19"/>
        <v>0</v>
      </c>
      <c r="Z347" s="9"/>
      <c r="AA347" s="9"/>
      <c r="AB347" s="9"/>
      <c r="AC347" s="9"/>
      <c r="AD347" s="9"/>
      <c r="AE347" s="9"/>
      <c r="AF347" s="9"/>
      <c r="AG347" s="9"/>
      <c r="AH347" s="237">
        <f t="shared" si="17"/>
        <v>0</v>
      </c>
      <c r="AI347" s="238"/>
      <c r="AJ347" s="9"/>
      <c r="AK347" s="9"/>
      <c r="AL347" s="9"/>
      <c r="AM347" s="9"/>
      <c r="AN347" s="9"/>
      <c r="AO347" s="9"/>
      <c r="AP347" s="9"/>
      <c r="AQ347" s="9"/>
      <c r="AR347" s="9"/>
      <c r="AS347" s="239"/>
      <c r="AT347" s="260"/>
    </row>
    <row r="348" spans="1:46" s="224" customFormat="1">
      <c r="A348" s="9"/>
      <c r="B348" s="9"/>
      <c r="C348" s="9"/>
      <c r="D348" s="9"/>
      <c r="E348" s="9"/>
      <c r="F348" s="9"/>
      <c r="G348" s="9"/>
      <c r="H348" s="9"/>
      <c r="I348" s="9"/>
      <c r="J348" s="9"/>
      <c r="K348" s="9"/>
      <c r="L348" s="9"/>
      <c r="M348" s="9"/>
      <c r="N348" s="9"/>
      <c r="O348" s="9"/>
      <c r="P348" s="235">
        <f t="shared" si="18"/>
        <v>0</v>
      </c>
      <c r="Q348" s="9"/>
      <c r="R348" s="9"/>
      <c r="S348" s="9"/>
      <c r="T348" s="9"/>
      <c r="U348" s="9"/>
      <c r="V348" s="9"/>
      <c r="W348" s="9"/>
      <c r="X348" s="236"/>
      <c r="Y348" s="237">
        <f t="shared" si="19"/>
        <v>0</v>
      </c>
      <c r="Z348" s="9"/>
      <c r="AA348" s="9"/>
      <c r="AB348" s="9"/>
      <c r="AC348" s="9"/>
      <c r="AD348" s="9"/>
      <c r="AE348" s="9"/>
      <c r="AF348" s="9"/>
      <c r="AG348" s="9"/>
      <c r="AH348" s="237">
        <f t="shared" si="17"/>
        <v>0</v>
      </c>
      <c r="AI348" s="238"/>
      <c r="AJ348" s="9"/>
      <c r="AK348" s="9"/>
      <c r="AL348" s="9"/>
      <c r="AM348" s="9"/>
      <c r="AN348" s="9"/>
      <c r="AO348" s="9"/>
      <c r="AP348" s="9"/>
      <c r="AQ348" s="9"/>
      <c r="AR348" s="9"/>
      <c r="AS348" s="239"/>
      <c r="AT348" s="260"/>
    </row>
    <row r="349" spans="1:46" s="224" customFormat="1">
      <c r="A349" s="9"/>
      <c r="B349" s="9"/>
      <c r="C349" s="9"/>
      <c r="D349" s="9"/>
      <c r="E349" s="9"/>
      <c r="F349" s="9"/>
      <c r="G349" s="9"/>
      <c r="H349" s="9"/>
      <c r="I349" s="9"/>
      <c r="J349" s="9"/>
      <c r="K349" s="9"/>
      <c r="L349" s="9"/>
      <c r="M349" s="9"/>
      <c r="N349" s="9"/>
      <c r="O349" s="9"/>
      <c r="P349" s="235">
        <f t="shared" si="18"/>
        <v>0</v>
      </c>
      <c r="Q349" s="9"/>
      <c r="R349" s="9"/>
      <c r="S349" s="9"/>
      <c r="T349" s="9"/>
      <c r="U349" s="9"/>
      <c r="V349" s="9"/>
      <c r="W349" s="9"/>
      <c r="X349" s="236"/>
      <c r="Y349" s="237">
        <f t="shared" si="19"/>
        <v>0</v>
      </c>
      <c r="Z349" s="9"/>
      <c r="AA349" s="9"/>
      <c r="AB349" s="9"/>
      <c r="AC349" s="9"/>
      <c r="AD349" s="9"/>
      <c r="AE349" s="9"/>
      <c r="AF349" s="9"/>
      <c r="AG349" s="9"/>
      <c r="AH349" s="237">
        <f t="shared" si="17"/>
        <v>0</v>
      </c>
      <c r="AI349" s="238"/>
      <c r="AJ349" s="9"/>
      <c r="AK349" s="9"/>
      <c r="AL349" s="9"/>
      <c r="AM349" s="9"/>
      <c r="AN349" s="9"/>
      <c r="AO349" s="9"/>
      <c r="AP349" s="9"/>
      <c r="AQ349" s="9"/>
      <c r="AR349" s="9"/>
      <c r="AS349" s="239"/>
      <c r="AT349" s="260"/>
    </row>
    <row r="350" spans="1:46" s="224" customFormat="1">
      <c r="A350" s="9"/>
      <c r="B350" s="9"/>
      <c r="C350" s="9"/>
      <c r="D350" s="9"/>
      <c r="E350" s="9"/>
      <c r="F350" s="9"/>
      <c r="G350" s="9"/>
      <c r="H350" s="9"/>
      <c r="I350" s="9"/>
      <c r="J350" s="9"/>
      <c r="K350" s="9"/>
      <c r="L350" s="9"/>
      <c r="M350" s="9"/>
      <c r="N350" s="9"/>
      <c r="O350" s="9"/>
      <c r="P350" s="235">
        <f t="shared" si="18"/>
        <v>0</v>
      </c>
      <c r="Q350" s="9"/>
      <c r="R350" s="9"/>
      <c r="S350" s="9"/>
      <c r="T350" s="9"/>
      <c r="U350" s="9"/>
      <c r="V350" s="9"/>
      <c r="W350" s="9"/>
      <c r="X350" s="236"/>
      <c r="Y350" s="237">
        <f t="shared" si="19"/>
        <v>0</v>
      </c>
      <c r="Z350" s="9"/>
      <c r="AA350" s="9"/>
      <c r="AB350" s="9"/>
      <c r="AC350" s="9"/>
      <c r="AD350" s="9"/>
      <c r="AE350" s="9"/>
      <c r="AF350" s="9"/>
      <c r="AG350" s="9"/>
      <c r="AH350" s="237">
        <f t="shared" si="17"/>
        <v>0</v>
      </c>
      <c r="AI350" s="238"/>
      <c r="AJ350" s="9"/>
      <c r="AK350" s="9"/>
      <c r="AL350" s="9"/>
      <c r="AM350" s="9"/>
      <c r="AN350" s="9"/>
      <c r="AO350" s="9"/>
      <c r="AP350" s="9"/>
      <c r="AQ350" s="9"/>
      <c r="AR350" s="9"/>
      <c r="AS350" s="239"/>
      <c r="AT350" s="260"/>
    </row>
    <row r="351" spans="1:46" s="224" customFormat="1">
      <c r="A351" s="9"/>
      <c r="B351" s="9"/>
      <c r="C351" s="9"/>
      <c r="D351" s="9"/>
      <c r="E351" s="9"/>
      <c r="F351" s="9"/>
      <c r="G351" s="9"/>
      <c r="H351" s="9"/>
      <c r="I351" s="9"/>
      <c r="J351" s="9"/>
      <c r="K351" s="9"/>
      <c r="L351" s="9"/>
      <c r="M351" s="9"/>
      <c r="N351" s="9"/>
      <c r="O351" s="9"/>
      <c r="P351" s="235">
        <f t="shared" si="18"/>
        <v>0</v>
      </c>
      <c r="Q351" s="9"/>
      <c r="R351" s="9"/>
      <c r="S351" s="9"/>
      <c r="T351" s="9"/>
      <c r="U351" s="9"/>
      <c r="V351" s="9"/>
      <c r="W351" s="9"/>
      <c r="X351" s="236"/>
      <c r="Y351" s="237">
        <f t="shared" si="19"/>
        <v>0</v>
      </c>
      <c r="Z351" s="9"/>
      <c r="AA351" s="9"/>
      <c r="AB351" s="9"/>
      <c r="AC351" s="9"/>
      <c r="AD351" s="9"/>
      <c r="AE351" s="9"/>
      <c r="AF351" s="9"/>
      <c r="AG351" s="9"/>
      <c r="AH351" s="237">
        <f t="shared" si="17"/>
        <v>0</v>
      </c>
      <c r="AI351" s="238"/>
      <c r="AJ351" s="9"/>
      <c r="AK351" s="9"/>
      <c r="AL351" s="9"/>
      <c r="AM351" s="9"/>
      <c r="AN351" s="9"/>
      <c r="AO351" s="9"/>
      <c r="AP351" s="9"/>
      <c r="AQ351" s="9"/>
      <c r="AR351" s="9"/>
      <c r="AS351" s="239"/>
      <c r="AT351" s="260"/>
    </row>
    <row r="352" spans="1:46" s="224" customFormat="1">
      <c r="A352" s="9"/>
      <c r="B352" s="9"/>
      <c r="C352" s="9"/>
      <c r="D352" s="9"/>
      <c r="E352" s="9"/>
      <c r="F352" s="9"/>
      <c r="G352" s="9"/>
      <c r="H352" s="9"/>
      <c r="I352" s="9"/>
      <c r="J352" s="9"/>
      <c r="K352" s="9"/>
      <c r="L352" s="9"/>
      <c r="M352" s="9"/>
      <c r="N352" s="9"/>
      <c r="O352" s="9"/>
      <c r="P352" s="235">
        <f t="shared" si="18"/>
        <v>0</v>
      </c>
      <c r="Q352" s="9"/>
      <c r="R352" s="9"/>
      <c r="S352" s="9"/>
      <c r="T352" s="9"/>
      <c r="U352" s="9"/>
      <c r="V352" s="9"/>
      <c r="W352" s="9"/>
      <c r="X352" s="236"/>
      <c r="Y352" s="237">
        <f t="shared" si="19"/>
        <v>0</v>
      </c>
      <c r="Z352" s="9"/>
      <c r="AA352" s="9"/>
      <c r="AB352" s="9"/>
      <c r="AC352" s="9"/>
      <c r="AD352" s="9"/>
      <c r="AE352" s="9"/>
      <c r="AF352" s="9"/>
      <c r="AG352" s="9"/>
      <c r="AH352" s="237">
        <f t="shared" si="17"/>
        <v>0</v>
      </c>
      <c r="AI352" s="238"/>
      <c r="AJ352" s="9"/>
      <c r="AK352" s="9"/>
      <c r="AL352" s="9"/>
      <c r="AM352" s="9"/>
      <c r="AN352" s="9"/>
      <c r="AO352" s="9"/>
      <c r="AP352" s="9"/>
      <c r="AQ352" s="9"/>
      <c r="AR352" s="9"/>
      <c r="AS352" s="239"/>
      <c r="AT352" s="260"/>
    </row>
    <row r="353" spans="1:46" s="224" customFormat="1">
      <c r="A353" s="9"/>
      <c r="B353" s="9"/>
      <c r="C353" s="9"/>
      <c r="D353" s="9"/>
      <c r="E353" s="9"/>
      <c r="F353" s="9"/>
      <c r="G353" s="9"/>
      <c r="H353" s="9"/>
      <c r="I353" s="9"/>
      <c r="J353" s="9"/>
      <c r="K353" s="9"/>
      <c r="L353" s="9"/>
      <c r="M353" s="9"/>
      <c r="N353" s="9"/>
      <c r="O353" s="9"/>
      <c r="P353" s="235">
        <f t="shared" si="18"/>
        <v>0</v>
      </c>
      <c r="Q353" s="9"/>
      <c r="R353" s="9"/>
      <c r="S353" s="9"/>
      <c r="T353" s="9"/>
      <c r="U353" s="9"/>
      <c r="V353" s="9"/>
      <c r="W353" s="9"/>
      <c r="X353" s="236"/>
      <c r="Y353" s="237">
        <f t="shared" si="19"/>
        <v>0</v>
      </c>
      <c r="Z353" s="9"/>
      <c r="AA353" s="9"/>
      <c r="AB353" s="9"/>
      <c r="AC353" s="9"/>
      <c r="AD353" s="9"/>
      <c r="AE353" s="9"/>
      <c r="AF353" s="9"/>
      <c r="AG353" s="9"/>
      <c r="AH353" s="237">
        <f t="shared" si="17"/>
        <v>0</v>
      </c>
      <c r="AI353" s="238"/>
      <c r="AJ353" s="9"/>
      <c r="AK353" s="9"/>
      <c r="AL353" s="9"/>
      <c r="AM353" s="9"/>
      <c r="AN353" s="9"/>
      <c r="AO353" s="9"/>
      <c r="AP353" s="9"/>
      <c r="AQ353" s="9"/>
      <c r="AR353" s="9"/>
      <c r="AS353" s="239"/>
      <c r="AT353" s="260"/>
    </row>
    <row r="354" spans="1:46" s="224" customFormat="1">
      <c r="A354" s="9"/>
      <c r="B354" s="9"/>
      <c r="C354" s="9"/>
      <c r="D354" s="9"/>
      <c r="E354" s="9"/>
      <c r="F354" s="9"/>
      <c r="G354" s="9"/>
      <c r="H354" s="9"/>
      <c r="I354" s="9"/>
      <c r="J354" s="9"/>
      <c r="K354" s="9"/>
      <c r="L354" s="9"/>
      <c r="M354" s="9"/>
      <c r="N354" s="9"/>
      <c r="O354" s="9"/>
      <c r="P354" s="235">
        <f t="shared" si="18"/>
        <v>0</v>
      </c>
      <c r="Q354" s="9"/>
      <c r="R354" s="9"/>
      <c r="S354" s="9"/>
      <c r="T354" s="9"/>
      <c r="U354" s="9"/>
      <c r="V354" s="9"/>
      <c r="W354" s="9"/>
      <c r="X354" s="236"/>
      <c r="Y354" s="237">
        <f t="shared" si="19"/>
        <v>0</v>
      </c>
      <c r="Z354" s="9"/>
      <c r="AA354" s="9"/>
      <c r="AB354" s="9"/>
      <c r="AC354" s="9"/>
      <c r="AD354" s="9"/>
      <c r="AE354" s="9"/>
      <c r="AF354" s="9"/>
      <c r="AG354" s="9"/>
      <c r="AH354" s="237">
        <f t="shared" si="17"/>
        <v>0</v>
      </c>
      <c r="AI354" s="238"/>
      <c r="AJ354" s="9"/>
      <c r="AK354" s="9"/>
      <c r="AL354" s="9"/>
      <c r="AM354" s="9"/>
      <c r="AN354" s="9"/>
      <c r="AO354" s="9"/>
      <c r="AP354" s="9"/>
      <c r="AQ354" s="9"/>
      <c r="AR354" s="9"/>
      <c r="AS354" s="239"/>
      <c r="AT354" s="260"/>
    </row>
    <row r="355" spans="1:46" s="224" customFormat="1">
      <c r="A355" s="9"/>
      <c r="B355" s="9"/>
      <c r="C355" s="9"/>
      <c r="D355" s="9"/>
      <c r="E355" s="9"/>
      <c r="F355" s="9"/>
      <c r="G355" s="9"/>
      <c r="H355" s="9"/>
      <c r="I355" s="9"/>
      <c r="J355" s="9"/>
      <c r="K355" s="9"/>
      <c r="L355" s="9"/>
      <c r="M355" s="9"/>
      <c r="N355" s="9"/>
      <c r="O355" s="9"/>
      <c r="P355" s="235">
        <f t="shared" si="18"/>
        <v>0</v>
      </c>
      <c r="Q355" s="9"/>
      <c r="R355" s="9"/>
      <c r="S355" s="9"/>
      <c r="T355" s="9"/>
      <c r="U355" s="9"/>
      <c r="V355" s="9"/>
      <c r="W355" s="9"/>
      <c r="X355" s="236"/>
      <c r="Y355" s="237">
        <f t="shared" si="19"/>
        <v>0</v>
      </c>
      <c r="Z355" s="9"/>
      <c r="AA355" s="9"/>
      <c r="AB355" s="9"/>
      <c r="AC355" s="9"/>
      <c r="AD355" s="9"/>
      <c r="AE355" s="9"/>
      <c r="AF355" s="9"/>
      <c r="AG355" s="9"/>
      <c r="AH355" s="237">
        <f t="shared" si="17"/>
        <v>0</v>
      </c>
      <c r="AI355" s="238"/>
      <c r="AJ355" s="9"/>
      <c r="AK355" s="9"/>
      <c r="AL355" s="9"/>
      <c r="AM355" s="9"/>
      <c r="AN355" s="9"/>
      <c r="AO355" s="9"/>
      <c r="AP355" s="9"/>
      <c r="AQ355" s="9"/>
      <c r="AR355" s="9"/>
      <c r="AS355" s="239"/>
      <c r="AT355" s="260"/>
    </row>
    <row r="356" spans="1:46" s="224" customFormat="1">
      <c r="A356" s="9"/>
      <c r="B356" s="9"/>
      <c r="C356" s="9"/>
      <c r="D356" s="9"/>
      <c r="E356" s="9"/>
      <c r="F356" s="9"/>
      <c r="G356" s="9"/>
      <c r="H356" s="9"/>
      <c r="I356" s="9"/>
      <c r="J356" s="9"/>
      <c r="K356" s="9"/>
      <c r="L356" s="9"/>
      <c r="M356" s="9"/>
      <c r="N356" s="9"/>
      <c r="O356" s="9"/>
      <c r="P356" s="235">
        <f t="shared" si="18"/>
        <v>0</v>
      </c>
      <c r="Q356" s="9"/>
      <c r="R356" s="9"/>
      <c r="S356" s="9"/>
      <c r="T356" s="9"/>
      <c r="U356" s="9"/>
      <c r="V356" s="9"/>
      <c r="W356" s="9"/>
      <c r="X356" s="236"/>
      <c r="Y356" s="237">
        <f t="shared" si="19"/>
        <v>0</v>
      </c>
      <c r="Z356" s="9"/>
      <c r="AA356" s="9"/>
      <c r="AB356" s="9"/>
      <c r="AC356" s="9"/>
      <c r="AD356" s="9"/>
      <c r="AE356" s="9"/>
      <c r="AF356" s="9"/>
      <c r="AG356" s="9"/>
      <c r="AH356" s="237">
        <f t="shared" si="17"/>
        <v>0</v>
      </c>
      <c r="AI356" s="238"/>
      <c r="AJ356" s="9"/>
      <c r="AK356" s="9"/>
      <c r="AL356" s="9"/>
      <c r="AM356" s="9"/>
      <c r="AN356" s="9"/>
      <c r="AO356" s="9"/>
      <c r="AP356" s="9"/>
      <c r="AQ356" s="9"/>
      <c r="AR356" s="9"/>
      <c r="AS356" s="239"/>
      <c r="AT356" s="260"/>
    </row>
    <row r="357" spans="1:46" s="224" customFormat="1">
      <c r="A357" s="9"/>
      <c r="B357" s="9"/>
      <c r="C357" s="9"/>
      <c r="D357" s="9"/>
      <c r="E357" s="9"/>
      <c r="F357" s="9"/>
      <c r="G357" s="9"/>
      <c r="H357" s="9"/>
      <c r="I357" s="9"/>
      <c r="J357" s="9"/>
      <c r="K357" s="9"/>
      <c r="L357" s="9"/>
      <c r="M357" s="9"/>
      <c r="N357" s="9"/>
      <c r="O357" s="9"/>
      <c r="P357" s="235">
        <f t="shared" si="18"/>
        <v>0</v>
      </c>
      <c r="Q357" s="9"/>
      <c r="R357" s="9"/>
      <c r="S357" s="9"/>
      <c r="T357" s="9"/>
      <c r="U357" s="9"/>
      <c r="V357" s="9"/>
      <c r="W357" s="9"/>
      <c r="X357" s="236"/>
      <c r="Y357" s="237">
        <f t="shared" si="19"/>
        <v>0</v>
      </c>
      <c r="Z357" s="9"/>
      <c r="AA357" s="9"/>
      <c r="AB357" s="9"/>
      <c r="AC357" s="9"/>
      <c r="AD357" s="9"/>
      <c r="AE357" s="9"/>
      <c r="AF357" s="9"/>
      <c r="AG357" s="9"/>
      <c r="AH357" s="237">
        <f t="shared" si="17"/>
        <v>0</v>
      </c>
      <c r="AI357" s="238"/>
      <c r="AJ357" s="9"/>
      <c r="AK357" s="9"/>
      <c r="AL357" s="9"/>
      <c r="AM357" s="9"/>
      <c r="AN357" s="9"/>
      <c r="AO357" s="9"/>
      <c r="AP357" s="9"/>
      <c r="AQ357" s="9"/>
      <c r="AR357" s="9"/>
      <c r="AS357" s="239"/>
      <c r="AT357" s="260"/>
    </row>
    <row r="358" spans="1:46" s="224" customFormat="1">
      <c r="A358" s="9"/>
      <c r="B358" s="9"/>
      <c r="C358" s="9"/>
      <c r="D358" s="9"/>
      <c r="E358" s="9"/>
      <c r="F358" s="9"/>
      <c r="G358" s="9"/>
      <c r="H358" s="9"/>
      <c r="I358" s="9"/>
      <c r="J358" s="9"/>
      <c r="K358" s="9"/>
      <c r="L358" s="9"/>
      <c r="M358" s="9"/>
      <c r="N358" s="9"/>
      <c r="O358" s="9"/>
      <c r="P358" s="235">
        <f t="shared" si="18"/>
        <v>0</v>
      </c>
      <c r="Q358" s="9"/>
      <c r="R358" s="9"/>
      <c r="S358" s="9"/>
      <c r="T358" s="9"/>
      <c r="U358" s="9"/>
      <c r="V358" s="9"/>
      <c r="W358" s="9"/>
      <c r="X358" s="236"/>
      <c r="Y358" s="237">
        <f t="shared" si="19"/>
        <v>0</v>
      </c>
      <c r="Z358" s="9"/>
      <c r="AA358" s="9"/>
      <c r="AB358" s="9"/>
      <c r="AC358" s="9"/>
      <c r="AD358" s="9"/>
      <c r="AE358" s="9"/>
      <c r="AF358" s="9"/>
      <c r="AG358" s="9"/>
      <c r="AH358" s="237">
        <f t="shared" si="17"/>
        <v>0</v>
      </c>
      <c r="AI358" s="238"/>
      <c r="AJ358" s="9"/>
      <c r="AK358" s="9"/>
      <c r="AL358" s="9"/>
      <c r="AM358" s="9"/>
      <c r="AN358" s="9"/>
      <c r="AO358" s="9"/>
      <c r="AP358" s="9"/>
      <c r="AQ358" s="9"/>
      <c r="AR358" s="9"/>
      <c r="AS358" s="239"/>
      <c r="AT358" s="260"/>
    </row>
    <row r="359" spans="1:46" s="224" customFormat="1">
      <c r="A359" s="9"/>
      <c r="B359" s="9"/>
      <c r="C359" s="9"/>
      <c r="D359" s="9"/>
      <c r="E359" s="9"/>
      <c r="F359" s="9"/>
      <c r="G359" s="9"/>
      <c r="H359" s="9"/>
      <c r="I359" s="9"/>
      <c r="J359" s="9"/>
      <c r="K359" s="9"/>
      <c r="L359" s="9"/>
      <c r="M359" s="9"/>
      <c r="N359" s="9"/>
      <c r="O359" s="9"/>
      <c r="P359" s="235">
        <f t="shared" si="18"/>
        <v>0</v>
      </c>
      <c r="Q359" s="9"/>
      <c r="R359" s="9"/>
      <c r="S359" s="9"/>
      <c r="T359" s="9"/>
      <c r="U359" s="9"/>
      <c r="V359" s="9"/>
      <c r="W359" s="9"/>
      <c r="X359" s="236"/>
      <c r="Y359" s="237">
        <f t="shared" si="19"/>
        <v>0</v>
      </c>
      <c r="Z359" s="9"/>
      <c r="AA359" s="9"/>
      <c r="AB359" s="9"/>
      <c r="AC359" s="9"/>
      <c r="AD359" s="9"/>
      <c r="AE359" s="9"/>
      <c r="AF359" s="9"/>
      <c r="AG359" s="9"/>
      <c r="AH359" s="237">
        <f t="shared" si="17"/>
        <v>0</v>
      </c>
      <c r="AI359" s="238"/>
      <c r="AJ359" s="9"/>
      <c r="AK359" s="9"/>
      <c r="AL359" s="9"/>
      <c r="AM359" s="9"/>
      <c r="AN359" s="9"/>
      <c r="AO359" s="9"/>
      <c r="AP359" s="9"/>
      <c r="AQ359" s="9"/>
      <c r="AR359" s="9"/>
      <c r="AS359" s="239"/>
      <c r="AT359" s="260"/>
    </row>
    <row r="360" spans="1:46" s="224" customFormat="1">
      <c r="A360" s="9"/>
      <c r="B360" s="9"/>
      <c r="C360" s="9"/>
      <c r="D360" s="9"/>
      <c r="E360" s="9"/>
      <c r="F360" s="9"/>
      <c r="G360" s="9"/>
      <c r="H360" s="9"/>
      <c r="I360" s="9"/>
      <c r="J360" s="9"/>
      <c r="K360" s="9"/>
      <c r="L360" s="9"/>
      <c r="M360" s="9"/>
      <c r="N360" s="9"/>
      <c r="O360" s="9"/>
      <c r="P360" s="235">
        <f t="shared" si="18"/>
        <v>0</v>
      </c>
      <c r="Q360" s="9"/>
      <c r="R360" s="9"/>
      <c r="S360" s="9"/>
      <c r="T360" s="9"/>
      <c r="U360" s="9"/>
      <c r="V360" s="9"/>
      <c r="W360" s="9"/>
      <c r="X360" s="236"/>
      <c r="Y360" s="237">
        <f t="shared" si="19"/>
        <v>0</v>
      </c>
      <c r="Z360" s="9"/>
      <c r="AA360" s="9"/>
      <c r="AB360" s="9"/>
      <c r="AC360" s="9"/>
      <c r="AD360" s="9"/>
      <c r="AE360" s="9"/>
      <c r="AF360" s="9"/>
      <c r="AG360" s="9"/>
      <c r="AH360" s="237">
        <f t="shared" si="17"/>
        <v>0</v>
      </c>
      <c r="AI360" s="238"/>
      <c r="AJ360" s="9"/>
      <c r="AK360" s="9"/>
      <c r="AL360" s="9"/>
      <c r="AM360" s="9"/>
      <c r="AN360" s="9"/>
      <c r="AO360" s="9"/>
      <c r="AP360" s="9"/>
      <c r="AQ360" s="9"/>
      <c r="AR360" s="9"/>
      <c r="AS360" s="239"/>
      <c r="AT360" s="260"/>
    </row>
    <row r="361" spans="1:46" s="224" customFormat="1">
      <c r="A361" s="9"/>
      <c r="B361" s="9"/>
      <c r="C361" s="9"/>
      <c r="D361" s="9"/>
      <c r="E361" s="9"/>
      <c r="F361" s="9"/>
      <c r="G361" s="9"/>
      <c r="H361" s="9"/>
      <c r="I361" s="9"/>
      <c r="J361" s="9"/>
      <c r="K361" s="9"/>
      <c r="L361" s="9"/>
      <c r="M361" s="9"/>
      <c r="N361" s="9"/>
      <c r="O361" s="9"/>
      <c r="P361" s="235">
        <f t="shared" si="18"/>
        <v>0</v>
      </c>
      <c r="Q361" s="9"/>
      <c r="R361" s="9"/>
      <c r="S361" s="9"/>
      <c r="T361" s="9"/>
      <c r="U361" s="9"/>
      <c r="V361" s="9"/>
      <c r="W361" s="9"/>
      <c r="X361" s="236"/>
      <c r="Y361" s="237">
        <f t="shared" si="19"/>
        <v>0</v>
      </c>
      <c r="Z361" s="9"/>
      <c r="AA361" s="9"/>
      <c r="AB361" s="9"/>
      <c r="AC361" s="9"/>
      <c r="AD361" s="9"/>
      <c r="AE361" s="9"/>
      <c r="AF361" s="9"/>
      <c r="AG361" s="9"/>
      <c r="AH361" s="237">
        <f t="shared" si="17"/>
        <v>0</v>
      </c>
      <c r="AI361" s="238"/>
      <c r="AJ361" s="9"/>
      <c r="AK361" s="9"/>
      <c r="AL361" s="9"/>
      <c r="AM361" s="9"/>
      <c r="AN361" s="9"/>
      <c r="AO361" s="9"/>
      <c r="AP361" s="9"/>
      <c r="AQ361" s="9"/>
      <c r="AR361" s="9"/>
      <c r="AS361" s="239"/>
      <c r="AT361" s="260"/>
    </row>
    <row r="362" spans="1:46" s="224" customFormat="1">
      <c r="A362" s="9"/>
      <c r="B362" s="9"/>
      <c r="C362" s="9"/>
      <c r="D362" s="9"/>
      <c r="E362" s="9"/>
      <c r="F362" s="9"/>
      <c r="G362" s="9"/>
      <c r="H362" s="9"/>
      <c r="I362" s="9"/>
      <c r="J362" s="9"/>
      <c r="K362" s="9"/>
      <c r="L362" s="9"/>
      <c r="M362" s="9"/>
      <c r="N362" s="9"/>
      <c r="O362" s="9"/>
      <c r="P362" s="235">
        <f t="shared" si="18"/>
        <v>0</v>
      </c>
      <c r="Q362" s="9"/>
      <c r="R362" s="9"/>
      <c r="S362" s="9"/>
      <c r="T362" s="9"/>
      <c r="U362" s="9"/>
      <c r="V362" s="9"/>
      <c r="W362" s="9"/>
      <c r="X362" s="236"/>
      <c r="Y362" s="237">
        <f t="shared" si="19"/>
        <v>0</v>
      </c>
      <c r="Z362" s="9"/>
      <c r="AA362" s="9"/>
      <c r="AB362" s="9"/>
      <c r="AC362" s="9"/>
      <c r="AD362" s="9"/>
      <c r="AE362" s="9"/>
      <c r="AF362" s="9"/>
      <c r="AG362" s="9"/>
      <c r="AH362" s="237">
        <f t="shared" si="17"/>
        <v>0</v>
      </c>
      <c r="AI362" s="238"/>
      <c r="AJ362" s="9"/>
      <c r="AK362" s="9"/>
      <c r="AL362" s="9"/>
      <c r="AM362" s="9"/>
      <c r="AN362" s="9"/>
      <c r="AO362" s="9"/>
      <c r="AP362" s="9"/>
      <c r="AQ362" s="9"/>
      <c r="AR362" s="9"/>
      <c r="AS362" s="239"/>
      <c r="AT362" s="260"/>
    </row>
    <row r="363" spans="1:46" s="224" customFormat="1">
      <c r="A363" s="9"/>
      <c r="B363" s="9"/>
      <c r="C363" s="9"/>
      <c r="D363" s="9"/>
      <c r="E363" s="9"/>
      <c r="F363" s="9"/>
      <c r="G363" s="9"/>
      <c r="H363" s="9"/>
      <c r="I363" s="9"/>
      <c r="J363" s="9"/>
      <c r="K363" s="9"/>
      <c r="L363" s="9"/>
      <c r="M363" s="9"/>
      <c r="N363" s="9"/>
      <c r="O363" s="9"/>
      <c r="P363" s="235">
        <f t="shared" si="18"/>
        <v>0</v>
      </c>
      <c r="Q363" s="9"/>
      <c r="R363" s="9"/>
      <c r="S363" s="9"/>
      <c r="T363" s="9"/>
      <c r="U363" s="9"/>
      <c r="V363" s="9"/>
      <c r="W363" s="9"/>
      <c r="X363" s="236"/>
      <c r="Y363" s="237">
        <f t="shared" si="19"/>
        <v>0</v>
      </c>
      <c r="Z363" s="9"/>
      <c r="AA363" s="9"/>
      <c r="AB363" s="9"/>
      <c r="AC363" s="9"/>
      <c r="AD363" s="9"/>
      <c r="AE363" s="9"/>
      <c r="AF363" s="9"/>
      <c r="AG363" s="9"/>
      <c r="AH363" s="237">
        <f t="shared" si="17"/>
        <v>0</v>
      </c>
      <c r="AI363" s="238"/>
      <c r="AJ363" s="9"/>
      <c r="AK363" s="9"/>
      <c r="AL363" s="9"/>
      <c r="AM363" s="9"/>
      <c r="AN363" s="9"/>
      <c r="AO363" s="9"/>
      <c r="AP363" s="9"/>
      <c r="AQ363" s="9"/>
      <c r="AR363" s="9"/>
      <c r="AS363" s="239"/>
      <c r="AT363" s="260"/>
    </row>
    <row r="364" spans="1:46" s="224" customFormat="1">
      <c r="A364" s="9"/>
      <c r="B364" s="9"/>
      <c r="C364" s="9"/>
      <c r="D364" s="9"/>
      <c r="E364" s="9"/>
      <c r="F364" s="9"/>
      <c r="G364" s="9"/>
      <c r="H364" s="9"/>
      <c r="I364" s="9"/>
      <c r="J364" s="9"/>
      <c r="K364" s="9"/>
      <c r="L364" s="9"/>
      <c r="M364" s="9"/>
      <c r="N364" s="9"/>
      <c r="O364" s="9"/>
      <c r="P364" s="235">
        <f t="shared" si="18"/>
        <v>0</v>
      </c>
      <c r="Q364" s="9"/>
      <c r="R364" s="9"/>
      <c r="S364" s="9"/>
      <c r="T364" s="9"/>
      <c r="U364" s="9"/>
      <c r="V364" s="9"/>
      <c r="W364" s="9"/>
      <c r="X364" s="236"/>
      <c r="Y364" s="237">
        <f t="shared" si="19"/>
        <v>0</v>
      </c>
      <c r="Z364" s="9"/>
      <c r="AA364" s="9"/>
      <c r="AB364" s="9"/>
      <c r="AC364" s="9"/>
      <c r="AD364" s="9"/>
      <c r="AE364" s="9"/>
      <c r="AF364" s="9"/>
      <c r="AG364" s="9"/>
      <c r="AH364" s="237">
        <f t="shared" si="17"/>
        <v>0</v>
      </c>
      <c r="AI364" s="238"/>
      <c r="AJ364" s="9"/>
      <c r="AK364" s="9"/>
      <c r="AL364" s="9"/>
      <c r="AM364" s="9"/>
      <c r="AN364" s="9"/>
      <c r="AO364" s="9"/>
      <c r="AP364" s="9"/>
      <c r="AQ364" s="9"/>
      <c r="AR364" s="9"/>
      <c r="AS364" s="239"/>
      <c r="AT364" s="260"/>
    </row>
    <row r="365" spans="1:46" s="224" customFormat="1">
      <c r="A365" s="9"/>
      <c r="B365" s="9"/>
      <c r="C365" s="9"/>
      <c r="D365" s="9"/>
      <c r="E365" s="9"/>
      <c r="F365" s="9"/>
      <c r="G365" s="9"/>
      <c r="H365" s="9"/>
      <c r="I365" s="9"/>
      <c r="J365" s="9"/>
      <c r="K365" s="9"/>
      <c r="L365" s="9"/>
      <c r="M365" s="9"/>
      <c r="N365" s="9"/>
      <c r="O365" s="9"/>
      <c r="P365" s="235">
        <f t="shared" si="18"/>
        <v>0</v>
      </c>
      <c r="Q365" s="9"/>
      <c r="R365" s="9"/>
      <c r="S365" s="9"/>
      <c r="T365" s="9"/>
      <c r="U365" s="9"/>
      <c r="V365" s="9"/>
      <c r="W365" s="9"/>
      <c r="X365" s="236"/>
      <c r="Y365" s="237">
        <f t="shared" si="19"/>
        <v>0</v>
      </c>
      <c r="Z365" s="9"/>
      <c r="AA365" s="9"/>
      <c r="AB365" s="9"/>
      <c r="AC365" s="9"/>
      <c r="AD365" s="9"/>
      <c r="AE365" s="9"/>
      <c r="AF365" s="9"/>
      <c r="AG365" s="9"/>
      <c r="AH365" s="237">
        <f t="shared" si="17"/>
        <v>0</v>
      </c>
      <c r="AI365" s="238"/>
      <c r="AJ365" s="9"/>
      <c r="AK365" s="9"/>
      <c r="AL365" s="9"/>
      <c r="AM365" s="9"/>
      <c r="AN365" s="9"/>
      <c r="AO365" s="9"/>
      <c r="AP365" s="9"/>
      <c r="AQ365" s="9"/>
      <c r="AR365" s="9"/>
      <c r="AS365" s="239"/>
      <c r="AT365" s="260"/>
    </row>
    <row r="366" spans="1:46" s="224" customFormat="1">
      <c r="A366" s="9"/>
      <c r="B366" s="9"/>
      <c r="C366" s="9"/>
      <c r="D366" s="9"/>
      <c r="E366" s="9"/>
      <c r="F366" s="9"/>
      <c r="G366" s="9"/>
      <c r="H366" s="9"/>
      <c r="I366" s="9"/>
      <c r="J366" s="9"/>
      <c r="K366" s="9"/>
      <c r="L366" s="9"/>
      <c r="M366" s="9"/>
      <c r="N366" s="9"/>
      <c r="O366" s="9"/>
      <c r="P366" s="235">
        <f t="shared" si="18"/>
        <v>0</v>
      </c>
      <c r="Q366" s="9"/>
      <c r="R366" s="9"/>
      <c r="S366" s="9"/>
      <c r="T366" s="9"/>
      <c r="U366" s="9"/>
      <c r="V366" s="9"/>
      <c r="W366" s="9"/>
      <c r="X366" s="236"/>
      <c r="Y366" s="237">
        <f t="shared" si="19"/>
        <v>0</v>
      </c>
      <c r="Z366" s="9"/>
      <c r="AA366" s="9"/>
      <c r="AB366" s="9"/>
      <c r="AC366" s="9"/>
      <c r="AD366" s="9"/>
      <c r="AE366" s="9"/>
      <c r="AF366" s="9"/>
      <c r="AG366" s="9"/>
      <c r="AH366" s="237">
        <f t="shared" si="17"/>
        <v>0</v>
      </c>
      <c r="AI366" s="238"/>
      <c r="AJ366" s="9"/>
      <c r="AK366" s="9"/>
      <c r="AL366" s="9"/>
      <c r="AM366" s="9"/>
      <c r="AN366" s="9"/>
      <c r="AO366" s="9"/>
      <c r="AP366" s="9"/>
      <c r="AQ366" s="9"/>
      <c r="AR366" s="9"/>
      <c r="AS366" s="239"/>
      <c r="AT366" s="260"/>
    </row>
    <row r="367" spans="1:46" s="224" customFormat="1">
      <c r="A367" s="9"/>
      <c r="B367" s="9"/>
      <c r="C367" s="9"/>
      <c r="D367" s="9"/>
      <c r="E367" s="9"/>
      <c r="F367" s="9"/>
      <c r="G367" s="9"/>
      <c r="H367" s="9"/>
      <c r="I367" s="9"/>
      <c r="J367" s="9"/>
      <c r="K367" s="9"/>
      <c r="L367" s="9"/>
      <c r="M367" s="9"/>
      <c r="N367" s="9"/>
      <c r="O367" s="9"/>
      <c r="P367" s="235">
        <f t="shared" si="18"/>
        <v>0</v>
      </c>
      <c r="Q367" s="9"/>
      <c r="R367" s="9"/>
      <c r="S367" s="9"/>
      <c r="T367" s="9"/>
      <c r="U367" s="9"/>
      <c r="V367" s="9"/>
      <c r="W367" s="9"/>
      <c r="X367" s="236"/>
      <c r="Y367" s="237">
        <f t="shared" si="19"/>
        <v>0</v>
      </c>
      <c r="Z367" s="9"/>
      <c r="AA367" s="9"/>
      <c r="AB367" s="9"/>
      <c r="AC367" s="9"/>
      <c r="AD367" s="9"/>
      <c r="AE367" s="9"/>
      <c r="AF367" s="9"/>
      <c r="AG367" s="9"/>
      <c r="AH367" s="237">
        <f t="shared" si="17"/>
        <v>0</v>
      </c>
      <c r="AI367" s="238"/>
      <c r="AJ367" s="9"/>
      <c r="AK367" s="9"/>
      <c r="AL367" s="9"/>
      <c r="AM367" s="9"/>
      <c r="AN367" s="9"/>
      <c r="AO367" s="9"/>
      <c r="AP367" s="9"/>
      <c r="AQ367" s="9"/>
      <c r="AR367" s="9"/>
      <c r="AS367" s="239"/>
      <c r="AT367" s="260"/>
    </row>
    <row r="368" spans="1:46" s="224" customFormat="1">
      <c r="A368" s="9"/>
      <c r="B368" s="9"/>
      <c r="C368" s="9"/>
      <c r="D368" s="9"/>
      <c r="E368" s="9"/>
      <c r="F368" s="9"/>
      <c r="G368" s="9"/>
      <c r="H368" s="9"/>
      <c r="I368" s="9"/>
      <c r="J368" s="9"/>
      <c r="K368" s="9"/>
      <c r="L368" s="9"/>
      <c r="M368" s="9"/>
      <c r="N368" s="9"/>
      <c r="O368" s="9"/>
      <c r="P368" s="235">
        <f t="shared" si="18"/>
        <v>0</v>
      </c>
      <c r="Q368" s="9"/>
      <c r="R368" s="9"/>
      <c r="S368" s="9"/>
      <c r="T368" s="9"/>
      <c r="U368" s="9"/>
      <c r="V368" s="9"/>
      <c r="W368" s="9"/>
      <c r="X368" s="236"/>
      <c r="Y368" s="237">
        <f t="shared" si="19"/>
        <v>0</v>
      </c>
      <c r="Z368" s="9"/>
      <c r="AA368" s="9"/>
      <c r="AB368" s="9"/>
      <c r="AC368" s="9"/>
      <c r="AD368" s="9"/>
      <c r="AE368" s="9"/>
      <c r="AF368" s="9"/>
      <c r="AG368" s="9"/>
      <c r="AH368" s="237">
        <f t="shared" si="17"/>
        <v>0</v>
      </c>
      <c r="AI368" s="238"/>
      <c r="AJ368" s="9"/>
      <c r="AK368" s="9"/>
      <c r="AL368" s="9"/>
      <c r="AM368" s="9"/>
      <c r="AN368" s="9"/>
      <c r="AO368" s="9"/>
      <c r="AP368" s="9"/>
      <c r="AQ368" s="9"/>
      <c r="AR368" s="9"/>
      <c r="AS368" s="239"/>
      <c r="AT368" s="260"/>
    </row>
    <row r="369" spans="1:46" s="224" customFormat="1">
      <c r="A369" s="9"/>
      <c r="B369" s="9"/>
      <c r="C369" s="9"/>
      <c r="D369" s="9"/>
      <c r="E369" s="9"/>
      <c r="F369" s="9"/>
      <c r="G369" s="9"/>
      <c r="H369" s="9"/>
      <c r="I369" s="9"/>
      <c r="J369" s="9"/>
      <c r="K369" s="9"/>
      <c r="L369" s="9"/>
      <c r="M369" s="9"/>
      <c r="N369" s="9"/>
      <c r="O369" s="9"/>
      <c r="P369" s="235">
        <f t="shared" si="18"/>
        <v>0</v>
      </c>
      <c r="Q369" s="9"/>
      <c r="R369" s="9"/>
      <c r="S369" s="9"/>
      <c r="T369" s="9"/>
      <c r="U369" s="9"/>
      <c r="V369" s="9"/>
      <c r="W369" s="9"/>
      <c r="X369" s="236"/>
      <c r="Y369" s="237">
        <f t="shared" si="19"/>
        <v>0</v>
      </c>
      <c r="Z369" s="9"/>
      <c r="AA369" s="9"/>
      <c r="AB369" s="9"/>
      <c r="AC369" s="9"/>
      <c r="AD369" s="9"/>
      <c r="AE369" s="9"/>
      <c r="AF369" s="9"/>
      <c r="AG369" s="9"/>
      <c r="AH369" s="237">
        <f t="shared" si="17"/>
        <v>0</v>
      </c>
      <c r="AI369" s="238"/>
      <c r="AJ369" s="9"/>
      <c r="AK369" s="9"/>
      <c r="AL369" s="9"/>
      <c r="AM369" s="9"/>
      <c r="AN369" s="9"/>
      <c r="AO369" s="9"/>
      <c r="AP369" s="9"/>
      <c r="AQ369" s="9"/>
      <c r="AR369" s="9"/>
      <c r="AS369" s="239"/>
      <c r="AT369" s="260"/>
    </row>
    <row r="370" spans="1:46" s="224" customFormat="1">
      <c r="A370" s="9"/>
      <c r="B370" s="9"/>
      <c r="C370" s="9"/>
      <c r="D370" s="9"/>
      <c r="E370" s="9"/>
      <c r="F370" s="9"/>
      <c r="G370" s="9"/>
      <c r="H370" s="9"/>
      <c r="I370" s="9"/>
      <c r="J370" s="9"/>
      <c r="K370" s="9"/>
      <c r="L370" s="9"/>
      <c r="M370" s="9"/>
      <c r="N370" s="9"/>
      <c r="O370" s="9"/>
      <c r="P370" s="235">
        <f t="shared" si="18"/>
        <v>0</v>
      </c>
      <c r="Q370" s="9"/>
      <c r="R370" s="9"/>
      <c r="S370" s="9"/>
      <c r="T370" s="9"/>
      <c r="U370" s="9"/>
      <c r="V370" s="9"/>
      <c r="W370" s="9"/>
      <c r="X370" s="236"/>
      <c r="Y370" s="237">
        <f t="shared" si="19"/>
        <v>0</v>
      </c>
      <c r="Z370" s="9"/>
      <c r="AA370" s="9"/>
      <c r="AB370" s="9"/>
      <c r="AC370" s="9"/>
      <c r="AD370" s="9"/>
      <c r="AE370" s="9"/>
      <c r="AF370" s="9"/>
      <c r="AG370" s="9"/>
      <c r="AH370" s="237">
        <f t="shared" si="17"/>
        <v>0</v>
      </c>
      <c r="AI370" s="238"/>
      <c r="AJ370" s="9"/>
      <c r="AK370" s="9"/>
      <c r="AL370" s="9"/>
      <c r="AM370" s="9"/>
      <c r="AN370" s="9"/>
      <c r="AO370" s="9"/>
      <c r="AP370" s="9"/>
      <c r="AQ370" s="9"/>
      <c r="AR370" s="9"/>
      <c r="AS370" s="239"/>
      <c r="AT370" s="260"/>
    </row>
    <row r="371" spans="1:46" s="224" customFormat="1">
      <c r="A371" s="9"/>
      <c r="B371" s="9"/>
      <c r="C371" s="9"/>
      <c r="D371" s="9"/>
      <c r="E371" s="9"/>
      <c r="F371" s="9"/>
      <c r="G371" s="9"/>
      <c r="H371" s="9"/>
      <c r="I371" s="9"/>
      <c r="J371" s="9"/>
      <c r="K371" s="9"/>
      <c r="L371" s="9"/>
      <c r="M371" s="9"/>
      <c r="N371" s="9"/>
      <c r="O371" s="9"/>
      <c r="P371" s="235">
        <f t="shared" si="18"/>
        <v>0</v>
      </c>
      <c r="Q371" s="9"/>
      <c r="R371" s="9"/>
      <c r="S371" s="9"/>
      <c r="T371" s="9"/>
      <c r="U371" s="9"/>
      <c r="V371" s="9"/>
      <c r="W371" s="9"/>
      <c r="X371" s="236"/>
      <c r="Y371" s="237">
        <f t="shared" si="19"/>
        <v>0</v>
      </c>
      <c r="Z371" s="9"/>
      <c r="AA371" s="9"/>
      <c r="AB371" s="9"/>
      <c r="AC371" s="9"/>
      <c r="AD371" s="9"/>
      <c r="AE371" s="9"/>
      <c r="AF371" s="9"/>
      <c r="AG371" s="9"/>
      <c r="AH371" s="237">
        <f t="shared" si="17"/>
        <v>0</v>
      </c>
      <c r="AI371" s="238"/>
      <c r="AJ371" s="9"/>
      <c r="AK371" s="9"/>
      <c r="AL371" s="9"/>
      <c r="AM371" s="9"/>
      <c r="AN371" s="9"/>
      <c r="AO371" s="9"/>
      <c r="AP371" s="9"/>
      <c r="AQ371" s="9"/>
      <c r="AR371" s="9"/>
      <c r="AS371" s="239"/>
      <c r="AT371" s="260"/>
    </row>
    <row r="372" spans="1:46" s="224" customFormat="1">
      <c r="A372" s="9"/>
      <c r="B372" s="9"/>
      <c r="C372" s="9"/>
      <c r="D372" s="9"/>
      <c r="E372" s="9"/>
      <c r="F372" s="9"/>
      <c r="G372" s="9"/>
      <c r="H372" s="9"/>
      <c r="I372" s="9"/>
      <c r="J372" s="9"/>
      <c r="K372" s="9"/>
      <c r="L372" s="9"/>
      <c r="M372" s="9"/>
      <c r="N372" s="9"/>
      <c r="O372" s="9"/>
      <c r="P372" s="235">
        <f t="shared" si="18"/>
        <v>0</v>
      </c>
      <c r="Q372" s="9"/>
      <c r="R372" s="9"/>
      <c r="S372" s="9"/>
      <c r="T372" s="9"/>
      <c r="U372" s="9"/>
      <c r="V372" s="9"/>
      <c r="W372" s="9"/>
      <c r="X372" s="236"/>
      <c r="Y372" s="237">
        <f t="shared" si="19"/>
        <v>0</v>
      </c>
      <c r="Z372" s="9"/>
      <c r="AA372" s="9"/>
      <c r="AB372" s="9"/>
      <c r="AC372" s="9"/>
      <c r="AD372" s="9"/>
      <c r="AE372" s="9"/>
      <c r="AF372" s="9"/>
      <c r="AG372" s="9"/>
      <c r="AH372" s="237">
        <f t="shared" si="17"/>
        <v>0</v>
      </c>
      <c r="AI372" s="238"/>
      <c r="AJ372" s="9"/>
      <c r="AK372" s="9"/>
      <c r="AL372" s="9"/>
      <c r="AM372" s="9"/>
      <c r="AN372" s="9"/>
      <c r="AO372" s="9"/>
      <c r="AP372" s="9"/>
      <c r="AQ372" s="9"/>
      <c r="AR372" s="9"/>
      <c r="AS372" s="239"/>
      <c r="AT372" s="260"/>
    </row>
    <row r="373" spans="1:46" s="224" customFormat="1">
      <c r="A373" s="9"/>
      <c r="B373" s="9"/>
      <c r="C373" s="9"/>
      <c r="D373" s="9"/>
      <c r="E373" s="9"/>
      <c r="F373" s="9"/>
      <c r="G373" s="9"/>
      <c r="H373" s="9"/>
      <c r="I373" s="9"/>
      <c r="J373" s="9"/>
      <c r="K373" s="9"/>
      <c r="L373" s="9"/>
      <c r="M373" s="9"/>
      <c r="N373" s="9"/>
      <c r="O373" s="9"/>
      <c r="P373" s="235">
        <f t="shared" si="18"/>
        <v>0</v>
      </c>
      <c r="Q373" s="9"/>
      <c r="R373" s="9"/>
      <c r="S373" s="9"/>
      <c r="T373" s="9"/>
      <c r="U373" s="9"/>
      <c r="V373" s="9"/>
      <c r="W373" s="9"/>
      <c r="X373" s="236"/>
      <c r="Y373" s="237">
        <f t="shared" si="19"/>
        <v>0</v>
      </c>
      <c r="Z373" s="9"/>
      <c r="AA373" s="9"/>
      <c r="AB373" s="9"/>
      <c r="AC373" s="9"/>
      <c r="AD373" s="9"/>
      <c r="AE373" s="9"/>
      <c r="AF373" s="9"/>
      <c r="AG373" s="9"/>
      <c r="AH373" s="237">
        <f t="shared" si="17"/>
        <v>0</v>
      </c>
      <c r="AI373" s="238"/>
      <c r="AJ373" s="9"/>
      <c r="AK373" s="9"/>
      <c r="AL373" s="9"/>
      <c r="AM373" s="9"/>
      <c r="AN373" s="9"/>
      <c r="AO373" s="9"/>
      <c r="AP373" s="9"/>
      <c r="AQ373" s="9"/>
      <c r="AR373" s="9"/>
      <c r="AS373" s="239"/>
      <c r="AT373" s="260"/>
    </row>
    <row r="374" spans="1:46" s="224" customFormat="1">
      <c r="A374" s="9"/>
      <c r="B374" s="9"/>
      <c r="C374" s="9"/>
      <c r="D374" s="9"/>
      <c r="E374" s="9"/>
      <c r="F374" s="9"/>
      <c r="G374" s="9"/>
      <c r="H374" s="9"/>
      <c r="I374" s="9"/>
      <c r="J374" s="9"/>
      <c r="K374" s="9"/>
      <c r="L374" s="9"/>
      <c r="M374" s="9"/>
      <c r="N374" s="9"/>
      <c r="O374" s="9"/>
      <c r="P374" s="235">
        <f t="shared" si="18"/>
        <v>0</v>
      </c>
      <c r="Q374" s="9"/>
      <c r="R374" s="9"/>
      <c r="S374" s="9"/>
      <c r="T374" s="9"/>
      <c r="U374" s="9"/>
      <c r="V374" s="9"/>
      <c r="W374" s="9"/>
      <c r="X374" s="236"/>
      <c r="Y374" s="237">
        <f t="shared" si="19"/>
        <v>0</v>
      </c>
      <c r="Z374" s="9"/>
      <c r="AA374" s="9"/>
      <c r="AB374" s="9"/>
      <c r="AC374" s="9"/>
      <c r="AD374" s="9"/>
      <c r="AE374" s="9"/>
      <c r="AF374" s="9"/>
      <c r="AG374" s="9"/>
      <c r="AH374" s="237">
        <f t="shared" si="17"/>
        <v>0</v>
      </c>
      <c r="AI374" s="238"/>
      <c r="AJ374" s="9"/>
      <c r="AK374" s="9"/>
      <c r="AL374" s="9"/>
      <c r="AM374" s="9"/>
      <c r="AN374" s="9"/>
      <c r="AO374" s="9"/>
      <c r="AP374" s="9"/>
      <c r="AQ374" s="9"/>
      <c r="AR374" s="9"/>
      <c r="AS374" s="239"/>
      <c r="AT374" s="260"/>
    </row>
    <row r="375" spans="1:46" s="224" customFormat="1">
      <c r="A375" s="9"/>
      <c r="B375" s="9"/>
      <c r="C375" s="9"/>
      <c r="D375" s="9"/>
      <c r="E375" s="9"/>
      <c r="F375" s="9"/>
      <c r="G375" s="9"/>
      <c r="H375" s="9"/>
      <c r="I375" s="9"/>
      <c r="J375" s="9"/>
      <c r="K375" s="9"/>
      <c r="L375" s="9"/>
      <c r="M375" s="9"/>
      <c r="N375" s="9"/>
      <c r="O375" s="9"/>
      <c r="P375" s="235">
        <f t="shared" si="18"/>
        <v>0</v>
      </c>
      <c r="Q375" s="9"/>
      <c r="R375" s="9"/>
      <c r="S375" s="9"/>
      <c r="T375" s="9"/>
      <c r="U375" s="9"/>
      <c r="V375" s="9"/>
      <c r="W375" s="9"/>
      <c r="X375" s="236"/>
      <c r="Y375" s="237">
        <f t="shared" si="19"/>
        <v>0</v>
      </c>
      <c r="Z375" s="9"/>
      <c r="AA375" s="9"/>
      <c r="AB375" s="9"/>
      <c r="AC375" s="9"/>
      <c r="AD375" s="9"/>
      <c r="AE375" s="9"/>
      <c r="AF375" s="9"/>
      <c r="AG375" s="9"/>
      <c r="AH375" s="237">
        <f t="shared" si="17"/>
        <v>0</v>
      </c>
      <c r="AI375" s="238"/>
      <c r="AJ375" s="9"/>
      <c r="AK375" s="9"/>
      <c r="AL375" s="9"/>
      <c r="AM375" s="9"/>
      <c r="AN375" s="9"/>
      <c r="AO375" s="9"/>
      <c r="AP375" s="9"/>
      <c r="AQ375" s="9"/>
      <c r="AR375" s="9"/>
      <c r="AS375" s="239"/>
      <c r="AT375" s="260"/>
    </row>
    <row r="376" spans="1:46" s="224" customFormat="1">
      <c r="A376" s="9"/>
      <c r="B376" s="9"/>
      <c r="C376" s="9"/>
      <c r="D376" s="9"/>
      <c r="E376" s="9"/>
      <c r="F376" s="9"/>
      <c r="G376" s="9"/>
      <c r="H376" s="9"/>
      <c r="I376" s="9"/>
      <c r="J376" s="9"/>
      <c r="K376" s="9"/>
      <c r="L376" s="9"/>
      <c r="M376" s="9"/>
      <c r="N376" s="9"/>
      <c r="O376" s="9"/>
      <c r="P376" s="235">
        <f t="shared" si="18"/>
        <v>0</v>
      </c>
      <c r="Q376" s="9"/>
      <c r="R376" s="9"/>
      <c r="S376" s="9"/>
      <c r="T376" s="9"/>
      <c r="U376" s="9"/>
      <c r="V376" s="9"/>
      <c r="W376" s="9"/>
      <c r="X376" s="236"/>
      <c r="Y376" s="237">
        <f t="shared" si="19"/>
        <v>0</v>
      </c>
      <c r="Z376" s="9"/>
      <c r="AA376" s="9"/>
      <c r="AB376" s="9"/>
      <c r="AC376" s="9"/>
      <c r="AD376" s="9"/>
      <c r="AE376" s="9"/>
      <c r="AF376" s="9"/>
      <c r="AG376" s="9"/>
      <c r="AH376" s="237">
        <f t="shared" si="17"/>
        <v>0</v>
      </c>
      <c r="AI376" s="238"/>
      <c r="AJ376" s="9"/>
      <c r="AK376" s="9"/>
      <c r="AL376" s="9"/>
      <c r="AM376" s="9"/>
      <c r="AN376" s="9"/>
      <c r="AO376" s="9"/>
      <c r="AP376" s="9"/>
      <c r="AQ376" s="9"/>
      <c r="AR376" s="9"/>
      <c r="AS376" s="239"/>
      <c r="AT376" s="260"/>
    </row>
    <row r="377" spans="1:46" s="224" customFormat="1">
      <c r="A377" s="9"/>
      <c r="B377" s="9"/>
      <c r="C377" s="9"/>
      <c r="D377" s="9"/>
      <c r="E377" s="9"/>
      <c r="F377" s="9"/>
      <c r="G377" s="9"/>
      <c r="H377" s="9"/>
      <c r="I377" s="9"/>
      <c r="J377" s="9"/>
      <c r="K377" s="9"/>
      <c r="L377" s="9"/>
      <c r="M377" s="9"/>
      <c r="N377" s="9"/>
      <c r="O377" s="9"/>
      <c r="P377" s="235">
        <f t="shared" si="18"/>
        <v>0</v>
      </c>
      <c r="Q377" s="9"/>
      <c r="R377" s="9"/>
      <c r="S377" s="9"/>
      <c r="T377" s="9"/>
      <c r="U377" s="9"/>
      <c r="V377" s="9"/>
      <c r="W377" s="9"/>
      <c r="X377" s="236"/>
      <c r="Y377" s="237">
        <f t="shared" si="19"/>
        <v>0</v>
      </c>
      <c r="Z377" s="9"/>
      <c r="AA377" s="9"/>
      <c r="AB377" s="9"/>
      <c r="AC377" s="9"/>
      <c r="AD377" s="9"/>
      <c r="AE377" s="9"/>
      <c r="AF377" s="9"/>
      <c r="AG377" s="9"/>
      <c r="AH377" s="237">
        <f t="shared" si="17"/>
        <v>0</v>
      </c>
      <c r="AI377" s="238"/>
      <c r="AJ377" s="9"/>
      <c r="AK377" s="9"/>
      <c r="AL377" s="9"/>
      <c r="AM377" s="9"/>
      <c r="AN377" s="9"/>
      <c r="AO377" s="9"/>
      <c r="AP377" s="9"/>
      <c r="AQ377" s="9"/>
      <c r="AR377" s="9"/>
      <c r="AS377" s="239"/>
      <c r="AT377" s="260"/>
    </row>
    <row r="378" spans="1:46" s="224" customFormat="1">
      <c r="A378" s="9"/>
      <c r="B378" s="9"/>
      <c r="C378" s="9"/>
      <c r="D378" s="9"/>
      <c r="E378" s="9"/>
      <c r="F378" s="9"/>
      <c r="G378" s="9"/>
      <c r="H378" s="9"/>
      <c r="I378" s="9"/>
      <c r="J378" s="9"/>
      <c r="K378" s="9"/>
      <c r="L378" s="9"/>
      <c r="M378" s="9"/>
      <c r="N378" s="9"/>
      <c r="O378" s="9"/>
      <c r="P378" s="235">
        <f t="shared" si="18"/>
        <v>0</v>
      </c>
      <c r="Q378" s="9"/>
      <c r="R378" s="9"/>
      <c r="S378" s="9"/>
      <c r="T378" s="9"/>
      <c r="U378" s="9"/>
      <c r="V378" s="9"/>
      <c r="W378" s="9"/>
      <c r="X378" s="236"/>
      <c r="Y378" s="237">
        <f t="shared" si="19"/>
        <v>0</v>
      </c>
      <c r="Z378" s="9"/>
      <c r="AA378" s="9"/>
      <c r="AB378" s="9"/>
      <c r="AC378" s="9"/>
      <c r="AD378" s="9"/>
      <c r="AE378" s="9"/>
      <c r="AF378" s="9"/>
      <c r="AG378" s="9"/>
      <c r="AH378" s="237">
        <f t="shared" si="17"/>
        <v>0</v>
      </c>
      <c r="AI378" s="238"/>
      <c r="AJ378" s="9"/>
      <c r="AK378" s="9"/>
      <c r="AL378" s="9"/>
      <c r="AM378" s="9"/>
      <c r="AN378" s="9"/>
      <c r="AO378" s="9"/>
      <c r="AP378" s="9"/>
      <c r="AQ378" s="9"/>
      <c r="AR378" s="9"/>
      <c r="AS378" s="239"/>
      <c r="AT378" s="260"/>
    </row>
    <row r="379" spans="1:46" s="224" customFormat="1">
      <c r="A379" s="9"/>
      <c r="B379" s="9"/>
      <c r="C379" s="9"/>
      <c r="D379" s="9"/>
      <c r="E379" s="9"/>
      <c r="F379" s="9"/>
      <c r="G379" s="9"/>
      <c r="H379" s="9"/>
      <c r="I379" s="9"/>
      <c r="J379" s="9"/>
      <c r="K379" s="9"/>
      <c r="L379" s="9"/>
      <c r="M379" s="9"/>
      <c r="N379" s="9"/>
      <c r="O379" s="9"/>
      <c r="P379" s="235">
        <f t="shared" si="18"/>
        <v>0</v>
      </c>
      <c r="Q379" s="9"/>
      <c r="R379" s="9"/>
      <c r="S379" s="9"/>
      <c r="T379" s="9"/>
      <c r="U379" s="9"/>
      <c r="V379" s="9"/>
      <c r="W379" s="9"/>
      <c r="X379" s="236"/>
      <c r="Y379" s="237">
        <f t="shared" si="19"/>
        <v>0</v>
      </c>
      <c r="Z379" s="9"/>
      <c r="AA379" s="9"/>
      <c r="AB379" s="9"/>
      <c r="AC379" s="9"/>
      <c r="AD379" s="9"/>
      <c r="AE379" s="9"/>
      <c r="AF379" s="9"/>
      <c r="AG379" s="9"/>
      <c r="AH379" s="237">
        <f t="shared" si="17"/>
        <v>0</v>
      </c>
      <c r="AI379" s="238"/>
      <c r="AJ379" s="9"/>
      <c r="AK379" s="9"/>
      <c r="AL379" s="9"/>
      <c r="AM379" s="9"/>
      <c r="AN379" s="9"/>
      <c r="AO379" s="9"/>
      <c r="AP379" s="9"/>
      <c r="AQ379" s="9"/>
      <c r="AR379" s="9"/>
      <c r="AS379" s="239"/>
      <c r="AT379" s="260"/>
    </row>
    <row r="380" spans="1:46" s="224" customFormat="1">
      <c r="A380" s="9"/>
      <c r="B380" s="9"/>
      <c r="C380" s="9"/>
      <c r="D380" s="9"/>
      <c r="E380" s="9"/>
      <c r="F380" s="9"/>
      <c r="G380" s="9"/>
      <c r="H380" s="9"/>
      <c r="I380" s="9"/>
      <c r="J380" s="9"/>
      <c r="K380" s="9"/>
      <c r="L380" s="9"/>
      <c r="M380" s="9"/>
      <c r="N380" s="9"/>
      <c r="O380" s="9"/>
      <c r="P380" s="235">
        <f t="shared" si="18"/>
        <v>0</v>
      </c>
      <c r="Q380" s="9"/>
      <c r="R380" s="9"/>
      <c r="S380" s="9"/>
      <c r="T380" s="9"/>
      <c r="U380" s="9"/>
      <c r="V380" s="9"/>
      <c r="W380" s="9"/>
      <c r="X380" s="236"/>
      <c r="Y380" s="237">
        <f t="shared" si="19"/>
        <v>0</v>
      </c>
      <c r="Z380" s="9"/>
      <c r="AA380" s="9"/>
      <c r="AB380" s="9"/>
      <c r="AC380" s="9"/>
      <c r="AD380" s="9"/>
      <c r="AE380" s="9"/>
      <c r="AF380" s="9"/>
      <c r="AG380" s="9"/>
      <c r="AH380" s="237">
        <f t="shared" si="17"/>
        <v>0</v>
      </c>
      <c r="AI380" s="238"/>
      <c r="AJ380" s="9"/>
      <c r="AK380" s="9"/>
      <c r="AL380" s="9"/>
      <c r="AM380" s="9"/>
      <c r="AN380" s="9"/>
      <c r="AO380" s="9"/>
      <c r="AP380" s="9"/>
      <c r="AQ380" s="9"/>
      <c r="AR380" s="9"/>
      <c r="AS380" s="239"/>
      <c r="AT380" s="260"/>
    </row>
    <row r="381" spans="1:46" s="224" customFormat="1">
      <c r="A381" s="9"/>
      <c r="B381" s="9"/>
      <c r="C381" s="9"/>
      <c r="D381" s="9"/>
      <c r="E381" s="9"/>
      <c r="F381" s="9"/>
      <c r="G381" s="9"/>
      <c r="H381" s="9"/>
      <c r="I381" s="9"/>
      <c r="J381" s="9"/>
      <c r="K381" s="9"/>
      <c r="L381" s="9"/>
      <c r="M381" s="9"/>
      <c r="N381" s="9"/>
      <c r="O381" s="9"/>
      <c r="P381" s="235">
        <f t="shared" si="18"/>
        <v>0</v>
      </c>
      <c r="Q381" s="9"/>
      <c r="R381" s="9"/>
      <c r="S381" s="9"/>
      <c r="T381" s="9"/>
      <c r="U381" s="9"/>
      <c r="V381" s="9"/>
      <c r="W381" s="9"/>
      <c r="X381" s="236"/>
      <c r="Y381" s="237">
        <f t="shared" si="19"/>
        <v>0</v>
      </c>
      <c r="Z381" s="9"/>
      <c r="AA381" s="9"/>
      <c r="AB381" s="9"/>
      <c r="AC381" s="9"/>
      <c r="AD381" s="9"/>
      <c r="AE381" s="9"/>
      <c r="AF381" s="9"/>
      <c r="AG381" s="9"/>
      <c r="AH381" s="237">
        <f t="shared" si="17"/>
        <v>0</v>
      </c>
      <c r="AI381" s="238"/>
      <c r="AJ381" s="9"/>
      <c r="AK381" s="9"/>
      <c r="AL381" s="9"/>
      <c r="AM381" s="9"/>
      <c r="AN381" s="9"/>
      <c r="AO381" s="9"/>
      <c r="AP381" s="9"/>
      <c r="AQ381" s="9"/>
      <c r="AR381" s="9"/>
      <c r="AS381" s="239"/>
      <c r="AT381" s="260"/>
    </row>
    <row r="382" spans="1:46" s="224" customFormat="1">
      <c r="A382" s="9"/>
      <c r="B382" s="9"/>
      <c r="C382" s="9"/>
      <c r="D382" s="9"/>
      <c r="E382" s="9"/>
      <c r="F382" s="9"/>
      <c r="G382" s="9"/>
      <c r="H382" s="9"/>
      <c r="I382" s="9"/>
      <c r="J382" s="9"/>
      <c r="K382" s="9"/>
      <c r="L382" s="9"/>
      <c r="M382" s="9"/>
      <c r="N382" s="9"/>
      <c r="O382" s="9"/>
      <c r="P382" s="235">
        <f t="shared" si="18"/>
        <v>0</v>
      </c>
      <c r="Q382" s="9"/>
      <c r="R382" s="9"/>
      <c r="S382" s="9"/>
      <c r="T382" s="9"/>
      <c r="U382" s="9"/>
      <c r="V382" s="9"/>
      <c r="W382" s="9"/>
      <c r="X382" s="236"/>
      <c r="Y382" s="237">
        <f t="shared" si="19"/>
        <v>0</v>
      </c>
      <c r="Z382" s="9"/>
      <c r="AA382" s="9"/>
      <c r="AB382" s="9"/>
      <c r="AC382" s="9"/>
      <c r="AD382" s="9"/>
      <c r="AE382" s="9"/>
      <c r="AF382" s="9"/>
      <c r="AG382" s="9"/>
      <c r="AH382" s="237">
        <f t="shared" si="17"/>
        <v>0</v>
      </c>
      <c r="AI382" s="238"/>
      <c r="AJ382" s="9"/>
      <c r="AK382" s="9"/>
      <c r="AL382" s="9"/>
      <c r="AM382" s="9"/>
      <c r="AN382" s="9"/>
      <c r="AO382" s="9"/>
      <c r="AP382" s="9"/>
      <c r="AQ382" s="9"/>
      <c r="AR382" s="9"/>
      <c r="AS382" s="239"/>
      <c r="AT382" s="260"/>
    </row>
    <row r="383" spans="1:46" s="224" customFormat="1">
      <c r="A383" s="9"/>
      <c r="B383" s="9"/>
      <c r="C383" s="9"/>
      <c r="D383" s="9"/>
      <c r="E383" s="9"/>
      <c r="F383" s="9"/>
      <c r="G383" s="9"/>
      <c r="H383" s="9"/>
      <c r="I383" s="9"/>
      <c r="J383" s="9"/>
      <c r="K383" s="9"/>
      <c r="L383" s="9"/>
      <c r="M383" s="9"/>
      <c r="N383" s="9"/>
      <c r="O383" s="9"/>
      <c r="P383" s="235">
        <f t="shared" si="18"/>
        <v>0</v>
      </c>
      <c r="Q383" s="9"/>
      <c r="R383" s="9"/>
      <c r="S383" s="9"/>
      <c r="T383" s="9"/>
      <c r="U383" s="9"/>
      <c r="V383" s="9"/>
      <c r="W383" s="9"/>
      <c r="X383" s="236"/>
      <c r="Y383" s="237">
        <f t="shared" si="19"/>
        <v>0</v>
      </c>
      <c r="Z383" s="9"/>
      <c r="AA383" s="9"/>
      <c r="AB383" s="9"/>
      <c r="AC383" s="9"/>
      <c r="AD383" s="9"/>
      <c r="AE383" s="9"/>
      <c r="AF383" s="9"/>
      <c r="AG383" s="9"/>
      <c r="AH383" s="237">
        <f t="shared" si="17"/>
        <v>0</v>
      </c>
      <c r="AI383" s="238"/>
      <c r="AJ383" s="9"/>
      <c r="AK383" s="9"/>
      <c r="AL383" s="9"/>
      <c r="AM383" s="9"/>
      <c r="AN383" s="9"/>
      <c r="AO383" s="9"/>
      <c r="AP383" s="9"/>
      <c r="AQ383" s="9"/>
      <c r="AR383" s="9"/>
      <c r="AS383" s="239"/>
      <c r="AT383" s="260"/>
    </row>
    <row r="384" spans="1:46" s="224" customFormat="1">
      <c r="A384" s="9"/>
      <c r="B384" s="9"/>
      <c r="C384" s="9"/>
      <c r="D384" s="9"/>
      <c r="E384" s="9"/>
      <c r="F384" s="9"/>
      <c r="G384" s="9"/>
      <c r="H384" s="9"/>
      <c r="I384" s="9"/>
      <c r="J384" s="9"/>
      <c r="K384" s="9"/>
      <c r="L384" s="9"/>
      <c r="M384" s="9"/>
      <c r="N384" s="9"/>
      <c r="O384" s="9"/>
      <c r="P384" s="235">
        <f t="shared" si="18"/>
        <v>0</v>
      </c>
      <c r="Q384" s="9"/>
      <c r="R384" s="9"/>
      <c r="S384" s="9"/>
      <c r="T384" s="9"/>
      <c r="U384" s="9"/>
      <c r="V384" s="9"/>
      <c r="W384" s="9"/>
      <c r="X384" s="236"/>
      <c r="Y384" s="237">
        <f t="shared" si="19"/>
        <v>0</v>
      </c>
      <c r="Z384" s="9"/>
      <c r="AA384" s="9"/>
      <c r="AB384" s="9"/>
      <c r="AC384" s="9"/>
      <c r="AD384" s="9"/>
      <c r="AE384" s="9"/>
      <c r="AF384" s="9"/>
      <c r="AG384" s="9"/>
      <c r="AH384" s="237">
        <f t="shared" si="17"/>
        <v>0</v>
      </c>
      <c r="AI384" s="238"/>
      <c r="AJ384" s="9"/>
      <c r="AK384" s="9"/>
      <c r="AL384" s="9"/>
      <c r="AM384" s="9"/>
      <c r="AN384" s="9"/>
      <c r="AO384" s="9"/>
      <c r="AP384" s="9"/>
      <c r="AQ384" s="9"/>
      <c r="AR384" s="9"/>
      <c r="AS384" s="239"/>
      <c r="AT384" s="260"/>
    </row>
    <row r="385" spans="1:46" s="224" customFormat="1">
      <c r="A385" s="9"/>
      <c r="B385" s="9"/>
      <c r="C385" s="9"/>
      <c r="D385" s="9"/>
      <c r="E385" s="9"/>
      <c r="F385" s="9"/>
      <c r="G385" s="9"/>
      <c r="H385" s="9"/>
      <c r="I385" s="9"/>
      <c r="J385" s="9"/>
      <c r="K385" s="9"/>
      <c r="L385" s="9"/>
      <c r="M385" s="9"/>
      <c r="N385" s="9"/>
      <c r="O385" s="9"/>
      <c r="P385" s="235">
        <f t="shared" si="18"/>
        <v>0</v>
      </c>
      <c r="Q385" s="9"/>
      <c r="R385" s="9"/>
      <c r="S385" s="9"/>
      <c r="T385" s="9"/>
      <c r="U385" s="9"/>
      <c r="V385" s="9"/>
      <c r="W385" s="9"/>
      <c r="X385" s="236"/>
      <c r="Y385" s="237">
        <f t="shared" si="19"/>
        <v>0</v>
      </c>
      <c r="Z385" s="9"/>
      <c r="AA385" s="9"/>
      <c r="AB385" s="9"/>
      <c r="AC385" s="9"/>
      <c r="AD385" s="9"/>
      <c r="AE385" s="9"/>
      <c r="AF385" s="9"/>
      <c r="AG385" s="9"/>
      <c r="AH385" s="237">
        <f t="shared" si="17"/>
        <v>0</v>
      </c>
      <c r="AI385" s="238"/>
      <c r="AJ385" s="9"/>
      <c r="AK385" s="9"/>
      <c r="AL385" s="9"/>
      <c r="AM385" s="9"/>
      <c r="AN385" s="9"/>
      <c r="AO385" s="9"/>
      <c r="AP385" s="9"/>
      <c r="AQ385" s="9"/>
      <c r="AR385" s="9"/>
      <c r="AS385" s="239"/>
      <c r="AT385" s="260"/>
    </row>
    <row r="386" spans="1:46" s="224" customFormat="1">
      <c r="A386" s="9"/>
      <c r="B386" s="9"/>
      <c r="C386" s="9"/>
      <c r="D386" s="9"/>
      <c r="E386" s="9"/>
      <c r="F386" s="9"/>
      <c r="G386" s="9"/>
      <c r="H386" s="9"/>
      <c r="I386" s="9"/>
      <c r="J386" s="9"/>
      <c r="K386" s="9"/>
      <c r="L386" s="9"/>
      <c r="M386" s="9"/>
      <c r="N386" s="9"/>
      <c r="O386" s="9"/>
      <c r="P386" s="235">
        <f t="shared" si="18"/>
        <v>0</v>
      </c>
      <c r="Q386" s="9"/>
      <c r="R386" s="9"/>
      <c r="S386" s="9"/>
      <c r="T386" s="9"/>
      <c r="U386" s="9"/>
      <c r="V386" s="9"/>
      <c r="W386" s="9"/>
      <c r="X386" s="236"/>
      <c r="Y386" s="237">
        <f t="shared" si="19"/>
        <v>0</v>
      </c>
      <c r="Z386" s="9"/>
      <c r="AA386" s="9"/>
      <c r="AB386" s="9"/>
      <c r="AC386" s="9"/>
      <c r="AD386" s="9"/>
      <c r="AE386" s="9"/>
      <c r="AF386" s="9"/>
      <c r="AG386" s="9"/>
      <c r="AH386" s="237">
        <f t="shared" si="17"/>
        <v>0</v>
      </c>
      <c r="AI386" s="238"/>
      <c r="AJ386" s="9"/>
      <c r="AK386" s="9"/>
      <c r="AL386" s="9"/>
      <c r="AM386" s="9"/>
      <c r="AN386" s="9"/>
      <c r="AO386" s="9"/>
      <c r="AP386" s="9"/>
      <c r="AQ386" s="9"/>
      <c r="AR386" s="9"/>
      <c r="AS386" s="239"/>
      <c r="AT386" s="260"/>
    </row>
    <row r="387" spans="1:46" s="224" customFormat="1">
      <c r="A387" s="9"/>
      <c r="B387" s="9"/>
      <c r="C387" s="9"/>
      <c r="D387" s="9"/>
      <c r="E387" s="9"/>
      <c r="F387" s="9"/>
      <c r="G387" s="9"/>
      <c r="H387" s="9"/>
      <c r="I387" s="9"/>
      <c r="J387" s="9"/>
      <c r="K387" s="9"/>
      <c r="L387" s="9"/>
      <c r="M387" s="9"/>
      <c r="N387" s="9"/>
      <c r="O387" s="9"/>
      <c r="P387" s="235">
        <f t="shared" si="18"/>
        <v>0</v>
      </c>
      <c r="Q387" s="9"/>
      <c r="R387" s="9"/>
      <c r="S387" s="9"/>
      <c r="T387" s="9"/>
      <c r="U387" s="9"/>
      <c r="V387" s="9"/>
      <c r="W387" s="9"/>
      <c r="X387" s="236"/>
      <c r="Y387" s="237">
        <f t="shared" si="19"/>
        <v>0</v>
      </c>
      <c r="Z387" s="9"/>
      <c r="AA387" s="9"/>
      <c r="AB387" s="9"/>
      <c r="AC387" s="9"/>
      <c r="AD387" s="9"/>
      <c r="AE387" s="9"/>
      <c r="AF387" s="9"/>
      <c r="AG387" s="9"/>
      <c r="AH387" s="237">
        <f t="shared" si="17"/>
        <v>0</v>
      </c>
      <c r="AI387" s="238"/>
      <c r="AJ387" s="9"/>
      <c r="AK387" s="9"/>
      <c r="AL387" s="9"/>
      <c r="AM387" s="9"/>
      <c r="AN387" s="9"/>
      <c r="AO387" s="9"/>
      <c r="AP387" s="9"/>
      <c r="AQ387" s="9"/>
      <c r="AR387" s="9"/>
      <c r="AS387" s="239"/>
      <c r="AT387" s="260"/>
    </row>
    <row r="388" spans="1:46" s="224" customFormat="1">
      <c r="A388" s="9"/>
      <c r="B388" s="9"/>
      <c r="C388" s="9"/>
      <c r="D388" s="9"/>
      <c r="E388" s="9"/>
      <c r="F388" s="9"/>
      <c r="G388" s="9"/>
      <c r="H388" s="9"/>
      <c r="I388" s="9"/>
      <c r="J388" s="9"/>
      <c r="K388" s="9"/>
      <c r="L388" s="9"/>
      <c r="M388" s="9"/>
      <c r="N388" s="9"/>
      <c r="O388" s="9"/>
      <c r="P388" s="235">
        <f t="shared" si="18"/>
        <v>0</v>
      </c>
      <c r="Q388" s="9"/>
      <c r="R388" s="9"/>
      <c r="S388" s="9"/>
      <c r="T388" s="9"/>
      <c r="U388" s="9"/>
      <c r="V388" s="9"/>
      <c r="W388" s="9"/>
      <c r="X388" s="236"/>
      <c r="Y388" s="237">
        <f t="shared" si="19"/>
        <v>0</v>
      </c>
      <c r="Z388" s="9"/>
      <c r="AA388" s="9"/>
      <c r="AB388" s="9"/>
      <c r="AC388" s="9"/>
      <c r="AD388" s="9"/>
      <c r="AE388" s="9"/>
      <c r="AF388" s="9"/>
      <c r="AG388" s="9"/>
      <c r="AH388" s="237">
        <f t="shared" si="17"/>
        <v>0</v>
      </c>
      <c r="AI388" s="238"/>
      <c r="AJ388" s="9"/>
      <c r="AK388" s="9"/>
      <c r="AL388" s="9"/>
      <c r="AM388" s="9"/>
      <c r="AN388" s="9"/>
      <c r="AO388" s="9"/>
      <c r="AP388" s="9"/>
      <c r="AQ388" s="9"/>
      <c r="AR388" s="9"/>
      <c r="AS388" s="239"/>
      <c r="AT388" s="260"/>
    </row>
    <row r="389" spans="1:46" s="224" customFormat="1">
      <c r="A389" s="9"/>
      <c r="B389" s="9"/>
      <c r="C389" s="9"/>
      <c r="D389" s="9"/>
      <c r="E389" s="9"/>
      <c r="F389" s="9"/>
      <c r="G389" s="9"/>
      <c r="H389" s="9"/>
      <c r="I389" s="9"/>
      <c r="J389" s="9"/>
      <c r="K389" s="9"/>
      <c r="L389" s="9"/>
      <c r="M389" s="9"/>
      <c r="N389" s="9"/>
      <c r="O389" s="9"/>
      <c r="P389" s="235">
        <f t="shared" si="18"/>
        <v>0</v>
      </c>
      <c r="Q389" s="9"/>
      <c r="R389" s="9"/>
      <c r="S389" s="9"/>
      <c r="T389" s="9"/>
      <c r="U389" s="9"/>
      <c r="V389" s="9"/>
      <c r="W389" s="9"/>
      <c r="X389" s="236"/>
      <c r="Y389" s="237">
        <f t="shared" si="19"/>
        <v>0</v>
      </c>
      <c r="Z389" s="9"/>
      <c r="AA389" s="9"/>
      <c r="AB389" s="9"/>
      <c r="AC389" s="9"/>
      <c r="AD389" s="9"/>
      <c r="AE389" s="9"/>
      <c r="AF389" s="9"/>
      <c r="AG389" s="9"/>
      <c r="AH389" s="237">
        <f t="shared" si="17"/>
        <v>0</v>
      </c>
      <c r="AI389" s="238"/>
      <c r="AJ389" s="9"/>
      <c r="AK389" s="9"/>
      <c r="AL389" s="9"/>
      <c r="AM389" s="9"/>
      <c r="AN389" s="9"/>
      <c r="AO389" s="9"/>
      <c r="AP389" s="9"/>
      <c r="AQ389" s="9"/>
      <c r="AR389" s="9"/>
      <c r="AS389" s="239"/>
      <c r="AT389" s="260"/>
    </row>
    <row r="390" spans="1:46" s="224" customFormat="1">
      <c r="A390" s="9"/>
      <c r="B390" s="9"/>
      <c r="C390" s="9"/>
      <c r="D390" s="9"/>
      <c r="E390" s="9"/>
      <c r="F390" s="9"/>
      <c r="G390" s="9"/>
      <c r="H390" s="9"/>
      <c r="I390" s="9"/>
      <c r="J390" s="9"/>
      <c r="K390" s="9"/>
      <c r="L390" s="9"/>
      <c r="M390" s="9"/>
      <c r="N390" s="9"/>
      <c r="O390" s="9"/>
      <c r="P390" s="235">
        <f t="shared" si="18"/>
        <v>0</v>
      </c>
      <c r="Q390" s="9"/>
      <c r="R390" s="9"/>
      <c r="S390" s="9"/>
      <c r="T390" s="9"/>
      <c r="U390" s="9"/>
      <c r="V390" s="9"/>
      <c r="W390" s="9"/>
      <c r="X390" s="236"/>
      <c r="Y390" s="237">
        <f t="shared" si="19"/>
        <v>0</v>
      </c>
      <c r="Z390" s="9"/>
      <c r="AA390" s="9"/>
      <c r="AB390" s="9"/>
      <c r="AC390" s="9"/>
      <c r="AD390" s="9"/>
      <c r="AE390" s="9"/>
      <c r="AF390" s="9"/>
      <c r="AG390" s="9"/>
      <c r="AH390" s="237">
        <f t="shared" si="17"/>
        <v>0</v>
      </c>
      <c r="AI390" s="238"/>
      <c r="AJ390" s="9"/>
      <c r="AK390" s="9"/>
      <c r="AL390" s="9"/>
      <c r="AM390" s="9"/>
      <c r="AN390" s="9"/>
      <c r="AO390" s="9"/>
      <c r="AP390" s="9"/>
      <c r="AQ390" s="9"/>
      <c r="AR390" s="9"/>
      <c r="AS390" s="239"/>
      <c r="AT390" s="260"/>
    </row>
    <row r="391" spans="1:46" s="224" customFormat="1">
      <c r="A391" s="9"/>
      <c r="B391" s="9"/>
      <c r="C391" s="9"/>
      <c r="D391" s="9"/>
      <c r="E391" s="9"/>
      <c r="F391" s="9"/>
      <c r="G391" s="9"/>
      <c r="H391" s="9"/>
      <c r="I391" s="9"/>
      <c r="J391" s="9"/>
      <c r="K391" s="9"/>
      <c r="L391" s="9"/>
      <c r="M391" s="9"/>
      <c r="N391" s="9"/>
      <c r="O391" s="9"/>
      <c r="P391" s="235">
        <f t="shared" si="18"/>
        <v>0</v>
      </c>
      <c r="Q391" s="9"/>
      <c r="R391" s="9"/>
      <c r="S391" s="9"/>
      <c r="T391" s="9"/>
      <c r="U391" s="9"/>
      <c r="V391" s="9"/>
      <c r="W391" s="9"/>
      <c r="X391" s="236"/>
      <c r="Y391" s="237">
        <f t="shared" si="19"/>
        <v>0</v>
      </c>
      <c r="Z391" s="9"/>
      <c r="AA391" s="9"/>
      <c r="AB391" s="9"/>
      <c r="AC391" s="9"/>
      <c r="AD391" s="9"/>
      <c r="AE391" s="9"/>
      <c r="AF391" s="9"/>
      <c r="AG391" s="9"/>
      <c r="AH391" s="237">
        <f t="shared" si="17"/>
        <v>0</v>
      </c>
      <c r="AI391" s="238"/>
      <c r="AJ391" s="9"/>
      <c r="AK391" s="9"/>
      <c r="AL391" s="9"/>
      <c r="AM391" s="9"/>
      <c r="AN391" s="9"/>
      <c r="AO391" s="9"/>
      <c r="AP391" s="9"/>
      <c r="AQ391" s="9"/>
      <c r="AR391" s="9"/>
      <c r="AS391" s="239"/>
      <c r="AT391" s="260"/>
    </row>
    <row r="392" spans="1:46" s="224" customFormat="1">
      <c r="A392" s="9"/>
      <c r="B392" s="9"/>
      <c r="C392" s="9"/>
      <c r="D392" s="9"/>
      <c r="E392" s="9"/>
      <c r="F392" s="9"/>
      <c r="G392" s="9"/>
      <c r="H392" s="9"/>
      <c r="I392" s="9"/>
      <c r="J392" s="9"/>
      <c r="K392" s="9"/>
      <c r="L392" s="9"/>
      <c r="M392" s="9"/>
      <c r="N392" s="9"/>
      <c r="O392" s="9"/>
      <c r="P392" s="235">
        <f t="shared" si="18"/>
        <v>0</v>
      </c>
      <c r="Q392" s="9"/>
      <c r="R392" s="9"/>
      <c r="S392" s="9"/>
      <c r="T392" s="9"/>
      <c r="U392" s="9"/>
      <c r="V392" s="9"/>
      <c r="W392" s="9"/>
      <c r="X392" s="236"/>
      <c r="Y392" s="237">
        <f t="shared" si="19"/>
        <v>0</v>
      </c>
      <c r="Z392" s="9"/>
      <c r="AA392" s="9"/>
      <c r="AB392" s="9"/>
      <c r="AC392" s="9"/>
      <c r="AD392" s="9"/>
      <c r="AE392" s="9"/>
      <c r="AF392" s="9"/>
      <c r="AG392" s="9"/>
      <c r="AH392" s="237">
        <f t="shared" si="17"/>
        <v>0</v>
      </c>
      <c r="AI392" s="238"/>
      <c r="AJ392" s="9"/>
      <c r="AK392" s="9"/>
      <c r="AL392" s="9"/>
      <c r="AM392" s="9"/>
      <c r="AN392" s="9"/>
      <c r="AO392" s="9"/>
      <c r="AP392" s="9"/>
      <c r="AQ392" s="9"/>
      <c r="AR392" s="9"/>
      <c r="AS392" s="239"/>
      <c r="AT392" s="260"/>
    </row>
    <row r="393" spans="1:46" s="224" customFormat="1">
      <c r="A393" s="9"/>
      <c r="B393" s="9"/>
      <c r="C393" s="9"/>
      <c r="D393" s="9"/>
      <c r="E393" s="9"/>
      <c r="F393" s="9"/>
      <c r="G393" s="9"/>
      <c r="H393" s="9"/>
      <c r="I393" s="9"/>
      <c r="J393" s="9"/>
      <c r="K393" s="9"/>
      <c r="L393" s="9"/>
      <c r="M393" s="9"/>
      <c r="N393" s="9"/>
      <c r="O393" s="9"/>
      <c r="P393" s="235">
        <f t="shared" si="18"/>
        <v>0</v>
      </c>
      <c r="Q393" s="9"/>
      <c r="R393" s="9"/>
      <c r="S393" s="9"/>
      <c r="T393" s="9"/>
      <c r="U393" s="9"/>
      <c r="V393" s="9"/>
      <c r="W393" s="9"/>
      <c r="X393" s="236"/>
      <c r="Y393" s="237">
        <f t="shared" si="19"/>
        <v>0</v>
      </c>
      <c r="Z393" s="9"/>
      <c r="AA393" s="9"/>
      <c r="AB393" s="9"/>
      <c r="AC393" s="9"/>
      <c r="AD393" s="9"/>
      <c r="AE393" s="9"/>
      <c r="AF393" s="9"/>
      <c r="AG393" s="9"/>
      <c r="AH393" s="237">
        <f t="shared" si="17"/>
        <v>0</v>
      </c>
      <c r="AI393" s="238"/>
      <c r="AJ393" s="9"/>
      <c r="AK393" s="9"/>
      <c r="AL393" s="9"/>
      <c r="AM393" s="9"/>
      <c r="AN393" s="9"/>
      <c r="AO393" s="9"/>
      <c r="AP393" s="9"/>
      <c r="AQ393" s="9"/>
      <c r="AR393" s="9"/>
      <c r="AS393" s="239"/>
      <c r="AT393" s="260"/>
    </row>
    <row r="394" spans="1:46" s="224" customFormat="1">
      <c r="A394" s="9"/>
      <c r="B394" s="9"/>
      <c r="C394" s="9"/>
      <c r="D394" s="9"/>
      <c r="E394" s="9"/>
      <c r="F394" s="9"/>
      <c r="G394" s="9"/>
      <c r="H394" s="9"/>
      <c r="I394" s="9"/>
      <c r="J394" s="9"/>
      <c r="K394" s="9"/>
      <c r="L394" s="9"/>
      <c r="M394" s="9"/>
      <c r="N394" s="9"/>
      <c r="O394" s="9"/>
      <c r="P394" s="235">
        <f t="shared" si="18"/>
        <v>0</v>
      </c>
      <c r="Q394" s="9"/>
      <c r="R394" s="9"/>
      <c r="S394" s="9"/>
      <c r="T394" s="9"/>
      <c r="U394" s="9"/>
      <c r="V394" s="9"/>
      <c r="W394" s="9"/>
      <c r="X394" s="236"/>
      <c r="Y394" s="237">
        <f t="shared" si="19"/>
        <v>0</v>
      </c>
      <c r="Z394" s="9"/>
      <c r="AA394" s="9"/>
      <c r="AB394" s="9"/>
      <c r="AC394" s="9"/>
      <c r="AD394" s="9"/>
      <c r="AE394" s="9"/>
      <c r="AF394" s="9"/>
      <c r="AG394" s="9"/>
      <c r="AH394" s="237">
        <f t="shared" si="17"/>
        <v>0</v>
      </c>
      <c r="AI394" s="238"/>
      <c r="AJ394" s="9"/>
      <c r="AK394" s="9"/>
      <c r="AL394" s="9"/>
      <c r="AM394" s="9"/>
      <c r="AN394" s="9"/>
      <c r="AO394" s="9"/>
      <c r="AP394" s="9"/>
      <c r="AQ394" s="9"/>
      <c r="AR394" s="9"/>
      <c r="AS394" s="239"/>
      <c r="AT394" s="260"/>
    </row>
    <row r="395" spans="1:46" s="224" customFormat="1">
      <c r="A395" s="9"/>
      <c r="B395" s="9"/>
      <c r="C395" s="9"/>
      <c r="D395" s="9"/>
      <c r="E395" s="9"/>
      <c r="F395" s="9"/>
      <c r="G395" s="9"/>
      <c r="H395" s="9"/>
      <c r="I395" s="9"/>
      <c r="J395" s="9"/>
      <c r="K395" s="9"/>
      <c r="L395" s="9"/>
      <c r="M395" s="9"/>
      <c r="N395" s="9"/>
      <c r="O395" s="9"/>
      <c r="P395" s="235">
        <f t="shared" si="18"/>
        <v>0</v>
      </c>
      <c r="Q395" s="9"/>
      <c r="R395" s="9"/>
      <c r="S395" s="9"/>
      <c r="T395" s="9"/>
      <c r="U395" s="9"/>
      <c r="V395" s="9"/>
      <c r="W395" s="9"/>
      <c r="X395" s="236"/>
      <c r="Y395" s="237">
        <f t="shared" si="19"/>
        <v>0</v>
      </c>
      <c r="Z395" s="9"/>
      <c r="AA395" s="9"/>
      <c r="AB395" s="9"/>
      <c r="AC395" s="9"/>
      <c r="AD395" s="9"/>
      <c r="AE395" s="9"/>
      <c r="AF395" s="9"/>
      <c r="AG395" s="9"/>
      <c r="AH395" s="237">
        <f t="shared" si="17"/>
        <v>0</v>
      </c>
      <c r="AI395" s="238"/>
      <c r="AJ395" s="9"/>
      <c r="AK395" s="9"/>
      <c r="AL395" s="9"/>
      <c r="AM395" s="9"/>
      <c r="AN395" s="9"/>
      <c r="AO395" s="9"/>
      <c r="AP395" s="9"/>
      <c r="AQ395" s="9"/>
      <c r="AR395" s="9"/>
      <c r="AS395" s="239"/>
      <c r="AT395" s="260"/>
    </row>
    <row r="396" spans="1:46" s="224" customFormat="1">
      <c r="A396" s="9"/>
      <c r="B396" s="9"/>
      <c r="C396" s="9"/>
      <c r="D396" s="9"/>
      <c r="E396" s="9"/>
      <c r="F396" s="9"/>
      <c r="G396" s="9"/>
      <c r="H396" s="9"/>
      <c r="I396" s="9"/>
      <c r="J396" s="9"/>
      <c r="K396" s="9"/>
      <c r="L396" s="9"/>
      <c r="M396" s="9"/>
      <c r="N396" s="9"/>
      <c r="O396" s="9"/>
      <c r="P396" s="235">
        <f t="shared" si="18"/>
        <v>0</v>
      </c>
      <c r="Q396" s="9"/>
      <c r="R396" s="9"/>
      <c r="S396" s="9"/>
      <c r="T396" s="9"/>
      <c r="U396" s="9"/>
      <c r="V396" s="9"/>
      <c r="W396" s="9"/>
      <c r="X396" s="236"/>
      <c r="Y396" s="237">
        <f t="shared" si="19"/>
        <v>0</v>
      </c>
      <c r="Z396" s="9"/>
      <c r="AA396" s="9"/>
      <c r="AB396" s="9"/>
      <c r="AC396" s="9"/>
      <c r="AD396" s="9"/>
      <c r="AE396" s="9"/>
      <c r="AF396" s="9"/>
      <c r="AG396" s="9"/>
      <c r="AH396" s="237">
        <f t="shared" si="17"/>
        <v>0</v>
      </c>
      <c r="AI396" s="238"/>
      <c r="AJ396" s="9"/>
      <c r="AK396" s="9"/>
      <c r="AL396" s="9"/>
      <c r="AM396" s="9"/>
      <c r="AN396" s="9"/>
      <c r="AO396" s="9"/>
      <c r="AP396" s="9"/>
      <c r="AQ396" s="9"/>
      <c r="AR396" s="9"/>
      <c r="AS396" s="239"/>
      <c r="AT396" s="260"/>
    </row>
    <row r="397" spans="1:46" s="224" customFormat="1">
      <c r="A397" s="9"/>
      <c r="B397" s="9"/>
      <c r="C397" s="9"/>
      <c r="D397" s="9"/>
      <c r="E397" s="9"/>
      <c r="F397" s="9"/>
      <c r="G397" s="9"/>
      <c r="H397" s="9"/>
      <c r="I397" s="9"/>
      <c r="J397" s="9"/>
      <c r="K397" s="9"/>
      <c r="L397" s="9"/>
      <c r="M397" s="9"/>
      <c r="N397" s="9"/>
      <c r="O397" s="9"/>
      <c r="P397" s="235">
        <f t="shared" si="18"/>
        <v>0</v>
      </c>
      <c r="Q397" s="9"/>
      <c r="R397" s="9"/>
      <c r="S397" s="9"/>
      <c r="T397" s="9"/>
      <c r="U397" s="9"/>
      <c r="V397" s="9"/>
      <c r="W397" s="9"/>
      <c r="X397" s="236"/>
      <c r="Y397" s="237">
        <f t="shared" si="19"/>
        <v>0</v>
      </c>
      <c r="Z397" s="9"/>
      <c r="AA397" s="9"/>
      <c r="AB397" s="9"/>
      <c r="AC397" s="9"/>
      <c r="AD397" s="9"/>
      <c r="AE397" s="9"/>
      <c r="AF397" s="9"/>
      <c r="AG397" s="9"/>
      <c r="AH397" s="237">
        <f t="shared" si="17"/>
        <v>0</v>
      </c>
      <c r="AI397" s="238"/>
      <c r="AJ397" s="9"/>
      <c r="AK397" s="9"/>
      <c r="AL397" s="9"/>
      <c r="AM397" s="9"/>
      <c r="AN397" s="9"/>
      <c r="AO397" s="9"/>
      <c r="AP397" s="9"/>
      <c r="AQ397" s="9"/>
      <c r="AR397" s="9"/>
      <c r="AS397" s="239"/>
      <c r="AT397" s="260"/>
    </row>
    <row r="398" spans="1:46" s="224" customFormat="1">
      <c r="A398" s="9"/>
      <c r="B398" s="9"/>
      <c r="C398" s="9"/>
      <c r="D398" s="9"/>
      <c r="E398" s="9"/>
      <c r="F398" s="9"/>
      <c r="G398" s="9"/>
      <c r="H398" s="9"/>
      <c r="I398" s="9"/>
      <c r="J398" s="9"/>
      <c r="K398" s="9"/>
      <c r="L398" s="9"/>
      <c r="M398" s="9"/>
      <c r="N398" s="9"/>
      <c r="O398" s="9"/>
      <c r="P398" s="235">
        <f t="shared" si="18"/>
        <v>0</v>
      </c>
      <c r="Q398" s="9"/>
      <c r="R398" s="9"/>
      <c r="S398" s="9"/>
      <c r="T398" s="9"/>
      <c r="U398" s="9"/>
      <c r="V398" s="9"/>
      <c r="W398" s="9"/>
      <c r="X398" s="236"/>
      <c r="Y398" s="237">
        <f t="shared" si="19"/>
        <v>0</v>
      </c>
      <c r="Z398" s="9"/>
      <c r="AA398" s="9"/>
      <c r="AB398" s="9"/>
      <c r="AC398" s="9"/>
      <c r="AD398" s="9"/>
      <c r="AE398" s="9"/>
      <c r="AF398" s="9"/>
      <c r="AG398" s="9"/>
      <c r="AH398" s="237">
        <f t="shared" ref="AH398:AH461" si="20">SUM($Z398:$AF398)</f>
        <v>0</v>
      </c>
      <c r="AI398" s="238"/>
      <c r="AJ398" s="9"/>
      <c r="AK398" s="9"/>
      <c r="AL398" s="9"/>
      <c r="AM398" s="9"/>
      <c r="AN398" s="9"/>
      <c r="AO398" s="9"/>
      <c r="AP398" s="9"/>
      <c r="AQ398" s="9"/>
      <c r="AR398" s="9"/>
      <c r="AS398" s="239"/>
      <c r="AT398" s="260"/>
    </row>
    <row r="399" spans="1:46" s="224" customFormat="1">
      <c r="A399" s="9"/>
      <c r="B399" s="9"/>
      <c r="C399" s="9"/>
      <c r="D399" s="9"/>
      <c r="E399" s="9"/>
      <c r="F399" s="9"/>
      <c r="G399" s="9"/>
      <c r="H399" s="9"/>
      <c r="I399" s="9"/>
      <c r="J399" s="9"/>
      <c r="K399" s="9"/>
      <c r="L399" s="9"/>
      <c r="M399" s="9"/>
      <c r="N399" s="9"/>
      <c r="O399" s="9"/>
      <c r="P399" s="235">
        <f t="shared" si="18"/>
        <v>0</v>
      </c>
      <c r="Q399" s="9"/>
      <c r="R399" s="9"/>
      <c r="S399" s="9"/>
      <c r="T399" s="9"/>
      <c r="U399" s="9"/>
      <c r="V399" s="9"/>
      <c r="W399" s="9"/>
      <c r="X399" s="236"/>
      <c r="Y399" s="237">
        <f t="shared" si="19"/>
        <v>0</v>
      </c>
      <c r="Z399" s="9"/>
      <c r="AA399" s="9"/>
      <c r="AB399" s="9"/>
      <c r="AC399" s="9"/>
      <c r="AD399" s="9"/>
      <c r="AE399" s="9"/>
      <c r="AF399" s="9"/>
      <c r="AG399" s="9"/>
      <c r="AH399" s="237">
        <f t="shared" si="20"/>
        <v>0</v>
      </c>
      <c r="AI399" s="238"/>
      <c r="AJ399" s="9"/>
      <c r="AK399" s="9"/>
      <c r="AL399" s="9"/>
      <c r="AM399" s="9"/>
      <c r="AN399" s="9"/>
      <c r="AO399" s="9"/>
      <c r="AP399" s="9"/>
      <c r="AQ399" s="9"/>
      <c r="AR399" s="9"/>
      <c r="AS399" s="239"/>
      <c r="AT399" s="260"/>
    </row>
    <row r="400" spans="1:46" s="224" customFormat="1">
      <c r="A400" s="9"/>
      <c r="B400" s="9"/>
      <c r="C400" s="9"/>
      <c r="D400" s="9"/>
      <c r="E400" s="9"/>
      <c r="F400" s="9"/>
      <c r="G400" s="9"/>
      <c r="H400" s="9"/>
      <c r="I400" s="9"/>
      <c r="J400" s="9"/>
      <c r="K400" s="9"/>
      <c r="L400" s="9"/>
      <c r="M400" s="9"/>
      <c r="N400" s="9"/>
      <c r="O400" s="9"/>
      <c r="P400" s="235">
        <f t="shared" si="18"/>
        <v>0</v>
      </c>
      <c r="Q400" s="9"/>
      <c r="R400" s="9"/>
      <c r="S400" s="9"/>
      <c r="T400" s="9"/>
      <c r="U400" s="9"/>
      <c r="V400" s="9"/>
      <c r="W400" s="9"/>
      <c r="X400" s="236"/>
      <c r="Y400" s="237">
        <f t="shared" si="19"/>
        <v>0</v>
      </c>
      <c r="Z400" s="9"/>
      <c r="AA400" s="9"/>
      <c r="AB400" s="9"/>
      <c r="AC400" s="9"/>
      <c r="AD400" s="9"/>
      <c r="AE400" s="9"/>
      <c r="AF400" s="9"/>
      <c r="AG400" s="9"/>
      <c r="AH400" s="237">
        <f t="shared" si="20"/>
        <v>0</v>
      </c>
      <c r="AI400" s="238"/>
      <c r="AJ400" s="9"/>
      <c r="AK400" s="9"/>
      <c r="AL400" s="9"/>
      <c r="AM400" s="9"/>
      <c r="AN400" s="9"/>
      <c r="AO400" s="9"/>
      <c r="AP400" s="9"/>
      <c r="AQ400" s="9"/>
      <c r="AR400" s="9"/>
      <c r="AS400" s="239"/>
      <c r="AT400" s="260"/>
    </row>
    <row r="401" spans="1:46" s="224" customFormat="1">
      <c r="A401" s="9"/>
      <c r="B401" s="9"/>
      <c r="C401" s="9"/>
      <c r="D401" s="9"/>
      <c r="E401" s="9"/>
      <c r="F401" s="9"/>
      <c r="G401" s="9"/>
      <c r="H401" s="9"/>
      <c r="I401" s="9"/>
      <c r="J401" s="9"/>
      <c r="K401" s="9"/>
      <c r="L401" s="9"/>
      <c r="M401" s="9"/>
      <c r="N401" s="9"/>
      <c r="O401" s="9"/>
      <c r="P401" s="235">
        <f t="shared" si="18"/>
        <v>0</v>
      </c>
      <c r="Q401" s="9"/>
      <c r="R401" s="9"/>
      <c r="S401" s="9"/>
      <c r="T401" s="9"/>
      <c r="U401" s="9"/>
      <c r="V401" s="9"/>
      <c r="W401" s="9"/>
      <c r="X401" s="236"/>
      <c r="Y401" s="237">
        <f t="shared" si="19"/>
        <v>0</v>
      </c>
      <c r="Z401" s="9"/>
      <c r="AA401" s="9"/>
      <c r="AB401" s="9"/>
      <c r="AC401" s="9"/>
      <c r="AD401" s="9"/>
      <c r="AE401" s="9"/>
      <c r="AF401" s="9"/>
      <c r="AG401" s="9"/>
      <c r="AH401" s="237">
        <f t="shared" si="20"/>
        <v>0</v>
      </c>
      <c r="AI401" s="238"/>
      <c r="AJ401" s="9"/>
      <c r="AK401" s="9"/>
      <c r="AL401" s="9"/>
      <c r="AM401" s="9"/>
      <c r="AN401" s="9"/>
      <c r="AO401" s="9"/>
      <c r="AP401" s="9"/>
      <c r="AQ401" s="9"/>
      <c r="AR401" s="9"/>
      <c r="AS401" s="239"/>
      <c r="AT401" s="260"/>
    </row>
    <row r="402" spans="1:46" s="224" customFormat="1">
      <c r="A402" s="9"/>
      <c r="B402" s="9"/>
      <c r="C402" s="9"/>
      <c r="D402" s="9"/>
      <c r="E402" s="9"/>
      <c r="F402" s="9"/>
      <c r="G402" s="9"/>
      <c r="H402" s="9"/>
      <c r="I402" s="9"/>
      <c r="J402" s="9"/>
      <c r="K402" s="9"/>
      <c r="L402" s="9"/>
      <c r="M402" s="9"/>
      <c r="N402" s="9"/>
      <c r="O402" s="9"/>
      <c r="P402" s="235">
        <f t="shared" si="18"/>
        <v>0</v>
      </c>
      <c r="Q402" s="9"/>
      <c r="R402" s="9"/>
      <c r="S402" s="9"/>
      <c r="T402" s="9"/>
      <c r="U402" s="9"/>
      <c r="V402" s="9"/>
      <c r="W402" s="9"/>
      <c r="X402" s="236"/>
      <c r="Y402" s="237">
        <f t="shared" si="19"/>
        <v>0</v>
      </c>
      <c r="Z402" s="9"/>
      <c r="AA402" s="9"/>
      <c r="AB402" s="9"/>
      <c r="AC402" s="9"/>
      <c r="AD402" s="9"/>
      <c r="AE402" s="9"/>
      <c r="AF402" s="9"/>
      <c r="AG402" s="9"/>
      <c r="AH402" s="237">
        <f t="shared" si="20"/>
        <v>0</v>
      </c>
      <c r="AI402" s="238"/>
      <c r="AJ402" s="9"/>
      <c r="AK402" s="9"/>
      <c r="AL402" s="9"/>
      <c r="AM402" s="9"/>
      <c r="AN402" s="9"/>
      <c r="AO402" s="9"/>
      <c r="AP402" s="9"/>
      <c r="AQ402" s="9"/>
      <c r="AR402" s="9"/>
      <c r="AS402" s="239"/>
      <c r="AT402" s="260"/>
    </row>
    <row r="403" spans="1:46" s="224" customFormat="1">
      <c r="A403" s="9"/>
      <c r="B403" s="9"/>
      <c r="C403" s="9"/>
      <c r="D403" s="9"/>
      <c r="E403" s="9"/>
      <c r="F403" s="9"/>
      <c r="G403" s="9"/>
      <c r="H403" s="9"/>
      <c r="I403" s="9"/>
      <c r="J403" s="9"/>
      <c r="K403" s="9"/>
      <c r="L403" s="9"/>
      <c r="M403" s="9"/>
      <c r="N403" s="9"/>
      <c r="O403" s="9"/>
      <c r="P403" s="235">
        <f t="shared" si="18"/>
        <v>0</v>
      </c>
      <c r="Q403" s="9"/>
      <c r="R403" s="9"/>
      <c r="S403" s="9"/>
      <c r="T403" s="9"/>
      <c r="U403" s="9"/>
      <c r="V403" s="9"/>
      <c r="W403" s="9"/>
      <c r="X403" s="236"/>
      <c r="Y403" s="237">
        <f t="shared" si="19"/>
        <v>0</v>
      </c>
      <c r="Z403" s="9"/>
      <c r="AA403" s="9"/>
      <c r="AB403" s="9"/>
      <c r="AC403" s="9"/>
      <c r="AD403" s="9"/>
      <c r="AE403" s="9"/>
      <c r="AF403" s="9"/>
      <c r="AG403" s="9"/>
      <c r="AH403" s="237">
        <f t="shared" si="20"/>
        <v>0</v>
      </c>
      <c r="AI403" s="238"/>
      <c r="AJ403" s="9"/>
      <c r="AK403" s="9"/>
      <c r="AL403" s="9"/>
      <c r="AM403" s="9"/>
      <c r="AN403" s="9"/>
      <c r="AO403" s="9"/>
      <c r="AP403" s="9"/>
      <c r="AQ403" s="9"/>
      <c r="AR403" s="9"/>
      <c r="AS403" s="239"/>
      <c r="AT403" s="260"/>
    </row>
    <row r="404" spans="1:46" s="224" customFormat="1">
      <c r="A404" s="9"/>
      <c r="B404" s="9"/>
      <c r="C404" s="9"/>
      <c r="D404" s="9"/>
      <c r="E404" s="9"/>
      <c r="F404" s="9"/>
      <c r="G404" s="9"/>
      <c r="H404" s="9"/>
      <c r="I404" s="9"/>
      <c r="J404" s="9"/>
      <c r="K404" s="9"/>
      <c r="L404" s="9"/>
      <c r="M404" s="9"/>
      <c r="N404" s="9"/>
      <c r="O404" s="9"/>
      <c r="P404" s="235">
        <f t="shared" ref="P404:P467" si="21">SUM($H404:$N404)</f>
        <v>0</v>
      </c>
      <c r="Q404" s="9"/>
      <c r="R404" s="9"/>
      <c r="S404" s="9"/>
      <c r="T404" s="9"/>
      <c r="U404" s="9"/>
      <c r="V404" s="9"/>
      <c r="W404" s="9"/>
      <c r="X404" s="236"/>
      <c r="Y404" s="237">
        <f t="shared" ref="Y404:Y467" si="22">SUM($Q404:$W404)</f>
        <v>0</v>
      </c>
      <c r="Z404" s="9"/>
      <c r="AA404" s="9"/>
      <c r="AB404" s="9"/>
      <c r="AC404" s="9"/>
      <c r="AD404" s="9"/>
      <c r="AE404" s="9"/>
      <c r="AF404" s="9"/>
      <c r="AG404" s="9"/>
      <c r="AH404" s="237">
        <f t="shared" si="20"/>
        <v>0</v>
      </c>
      <c r="AI404" s="238"/>
      <c r="AJ404" s="9"/>
      <c r="AK404" s="9"/>
      <c r="AL404" s="9"/>
      <c r="AM404" s="9"/>
      <c r="AN404" s="9"/>
      <c r="AO404" s="9"/>
      <c r="AP404" s="9"/>
      <c r="AQ404" s="9"/>
      <c r="AR404" s="9"/>
      <c r="AS404" s="239"/>
      <c r="AT404" s="260"/>
    </row>
    <row r="405" spans="1:46" s="224" customFormat="1">
      <c r="A405" s="9"/>
      <c r="B405" s="9"/>
      <c r="C405" s="9"/>
      <c r="D405" s="9"/>
      <c r="E405" s="9"/>
      <c r="F405" s="9"/>
      <c r="G405" s="9"/>
      <c r="H405" s="9"/>
      <c r="I405" s="9"/>
      <c r="J405" s="9"/>
      <c r="K405" s="9"/>
      <c r="L405" s="9"/>
      <c r="M405" s="9"/>
      <c r="N405" s="9"/>
      <c r="O405" s="9"/>
      <c r="P405" s="235">
        <f t="shared" si="21"/>
        <v>0</v>
      </c>
      <c r="Q405" s="9"/>
      <c r="R405" s="9"/>
      <c r="S405" s="9"/>
      <c r="T405" s="9"/>
      <c r="U405" s="9"/>
      <c r="V405" s="9"/>
      <c r="W405" s="9"/>
      <c r="X405" s="236"/>
      <c r="Y405" s="237">
        <f t="shared" si="22"/>
        <v>0</v>
      </c>
      <c r="Z405" s="9"/>
      <c r="AA405" s="9"/>
      <c r="AB405" s="9"/>
      <c r="AC405" s="9"/>
      <c r="AD405" s="9"/>
      <c r="AE405" s="9"/>
      <c r="AF405" s="9"/>
      <c r="AG405" s="9"/>
      <c r="AH405" s="237">
        <f t="shared" si="20"/>
        <v>0</v>
      </c>
      <c r="AI405" s="238"/>
      <c r="AJ405" s="9"/>
      <c r="AK405" s="9"/>
      <c r="AL405" s="9"/>
      <c r="AM405" s="9"/>
      <c r="AN405" s="9"/>
      <c r="AO405" s="9"/>
      <c r="AP405" s="9"/>
      <c r="AQ405" s="9"/>
      <c r="AR405" s="9"/>
      <c r="AS405" s="239"/>
      <c r="AT405" s="260"/>
    </row>
    <row r="406" spans="1:46" s="224" customFormat="1">
      <c r="A406" s="9"/>
      <c r="B406" s="9"/>
      <c r="C406" s="9"/>
      <c r="D406" s="9"/>
      <c r="E406" s="9"/>
      <c r="F406" s="9"/>
      <c r="G406" s="9"/>
      <c r="H406" s="9"/>
      <c r="I406" s="9"/>
      <c r="J406" s="9"/>
      <c r="K406" s="9"/>
      <c r="L406" s="9"/>
      <c r="M406" s="9"/>
      <c r="N406" s="9"/>
      <c r="O406" s="9"/>
      <c r="P406" s="235">
        <f t="shared" si="21"/>
        <v>0</v>
      </c>
      <c r="Q406" s="9"/>
      <c r="R406" s="9"/>
      <c r="S406" s="9"/>
      <c r="T406" s="9"/>
      <c r="U406" s="9"/>
      <c r="V406" s="9"/>
      <c r="W406" s="9"/>
      <c r="X406" s="236"/>
      <c r="Y406" s="237">
        <f t="shared" si="22"/>
        <v>0</v>
      </c>
      <c r="Z406" s="9"/>
      <c r="AA406" s="9"/>
      <c r="AB406" s="9"/>
      <c r="AC406" s="9"/>
      <c r="AD406" s="9"/>
      <c r="AE406" s="9"/>
      <c r="AF406" s="9"/>
      <c r="AG406" s="9"/>
      <c r="AH406" s="237">
        <f t="shared" si="20"/>
        <v>0</v>
      </c>
      <c r="AI406" s="238"/>
      <c r="AJ406" s="9"/>
      <c r="AK406" s="9"/>
      <c r="AL406" s="9"/>
      <c r="AM406" s="9"/>
      <c r="AN406" s="9"/>
      <c r="AO406" s="9"/>
      <c r="AP406" s="9"/>
      <c r="AQ406" s="9"/>
      <c r="AR406" s="9"/>
      <c r="AS406" s="239"/>
      <c r="AT406" s="260"/>
    </row>
    <row r="407" spans="1:46" s="224" customFormat="1">
      <c r="A407" s="9"/>
      <c r="B407" s="9"/>
      <c r="C407" s="9"/>
      <c r="D407" s="9"/>
      <c r="E407" s="9"/>
      <c r="F407" s="9"/>
      <c r="G407" s="9"/>
      <c r="H407" s="9"/>
      <c r="I407" s="9"/>
      <c r="J407" s="9"/>
      <c r="K407" s="9"/>
      <c r="L407" s="9"/>
      <c r="M407" s="9"/>
      <c r="N407" s="9"/>
      <c r="O407" s="9"/>
      <c r="P407" s="235">
        <f t="shared" si="21"/>
        <v>0</v>
      </c>
      <c r="Q407" s="9"/>
      <c r="R407" s="9"/>
      <c r="S407" s="9"/>
      <c r="T407" s="9"/>
      <c r="U407" s="9"/>
      <c r="V407" s="9"/>
      <c r="W407" s="9"/>
      <c r="X407" s="236"/>
      <c r="Y407" s="237">
        <f t="shared" si="22"/>
        <v>0</v>
      </c>
      <c r="Z407" s="9"/>
      <c r="AA407" s="9"/>
      <c r="AB407" s="9"/>
      <c r="AC407" s="9"/>
      <c r="AD407" s="9"/>
      <c r="AE407" s="9"/>
      <c r="AF407" s="9"/>
      <c r="AG407" s="9"/>
      <c r="AH407" s="237">
        <f t="shared" si="20"/>
        <v>0</v>
      </c>
      <c r="AI407" s="238"/>
      <c r="AJ407" s="9"/>
      <c r="AK407" s="9"/>
      <c r="AL407" s="9"/>
      <c r="AM407" s="9"/>
      <c r="AN407" s="9"/>
      <c r="AO407" s="9"/>
      <c r="AP407" s="9"/>
      <c r="AQ407" s="9"/>
      <c r="AR407" s="9"/>
      <c r="AS407" s="239"/>
      <c r="AT407" s="260"/>
    </row>
    <row r="408" spans="1:46" s="224" customFormat="1">
      <c r="A408" s="9"/>
      <c r="B408" s="9"/>
      <c r="C408" s="9"/>
      <c r="D408" s="9"/>
      <c r="E408" s="9"/>
      <c r="F408" s="9"/>
      <c r="G408" s="9"/>
      <c r="H408" s="9"/>
      <c r="I408" s="9"/>
      <c r="J408" s="9"/>
      <c r="K408" s="9"/>
      <c r="L408" s="9"/>
      <c r="M408" s="9"/>
      <c r="N408" s="9"/>
      <c r="O408" s="9"/>
      <c r="P408" s="235">
        <f t="shared" si="21"/>
        <v>0</v>
      </c>
      <c r="Q408" s="9"/>
      <c r="R408" s="9"/>
      <c r="S408" s="9"/>
      <c r="T408" s="9"/>
      <c r="U408" s="9"/>
      <c r="V408" s="9"/>
      <c r="W408" s="9"/>
      <c r="X408" s="236"/>
      <c r="Y408" s="237">
        <f t="shared" si="22"/>
        <v>0</v>
      </c>
      <c r="Z408" s="9"/>
      <c r="AA408" s="9"/>
      <c r="AB408" s="9"/>
      <c r="AC408" s="9"/>
      <c r="AD408" s="9"/>
      <c r="AE408" s="9"/>
      <c r="AF408" s="9"/>
      <c r="AG408" s="9"/>
      <c r="AH408" s="237">
        <f t="shared" si="20"/>
        <v>0</v>
      </c>
      <c r="AI408" s="238"/>
      <c r="AJ408" s="9"/>
      <c r="AK408" s="9"/>
      <c r="AL408" s="9"/>
      <c r="AM408" s="9"/>
      <c r="AN408" s="9"/>
      <c r="AO408" s="9"/>
      <c r="AP408" s="9"/>
      <c r="AQ408" s="9"/>
      <c r="AR408" s="9"/>
      <c r="AS408" s="239"/>
      <c r="AT408" s="260"/>
    </row>
    <row r="409" spans="1:46" s="224" customFormat="1">
      <c r="A409" s="9"/>
      <c r="B409" s="9"/>
      <c r="C409" s="9"/>
      <c r="D409" s="9"/>
      <c r="E409" s="9"/>
      <c r="F409" s="9"/>
      <c r="G409" s="9"/>
      <c r="H409" s="9"/>
      <c r="I409" s="9"/>
      <c r="J409" s="9"/>
      <c r="K409" s="9"/>
      <c r="L409" s="9"/>
      <c r="M409" s="9"/>
      <c r="N409" s="9"/>
      <c r="O409" s="9"/>
      <c r="P409" s="235">
        <f t="shared" si="21"/>
        <v>0</v>
      </c>
      <c r="Q409" s="9"/>
      <c r="R409" s="9"/>
      <c r="S409" s="9"/>
      <c r="T409" s="9"/>
      <c r="U409" s="9"/>
      <c r="V409" s="9"/>
      <c r="W409" s="9"/>
      <c r="X409" s="236"/>
      <c r="Y409" s="237">
        <f t="shared" si="22"/>
        <v>0</v>
      </c>
      <c r="Z409" s="9"/>
      <c r="AA409" s="9"/>
      <c r="AB409" s="9"/>
      <c r="AC409" s="9"/>
      <c r="AD409" s="9"/>
      <c r="AE409" s="9"/>
      <c r="AF409" s="9"/>
      <c r="AG409" s="9"/>
      <c r="AH409" s="237">
        <f t="shared" si="20"/>
        <v>0</v>
      </c>
      <c r="AI409" s="238"/>
      <c r="AJ409" s="9"/>
      <c r="AK409" s="9"/>
      <c r="AL409" s="9"/>
      <c r="AM409" s="9"/>
      <c r="AN409" s="9"/>
      <c r="AO409" s="9"/>
      <c r="AP409" s="9"/>
      <c r="AQ409" s="9"/>
      <c r="AR409" s="9"/>
      <c r="AS409" s="239"/>
      <c r="AT409" s="260"/>
    </row>
    <row r="410" spans="1:46" s="224" customFormat="1">
      <c r="A410" s="9"/>
      <c r="B410" s="9"/>
      <c r="C410" s="9"/>
      <c r="D410" s="9"/>
      <c r="E410" s="9"/>
      <c r="F410" s="9"/>
      <c r="G410" s="9"/>
      <c r="H410" s="9"/>
      <c r="I410" s="9"/>
      <c r="J410" s="9"/>
      <c r="K410" s="9"/>
      <c r="L410" s="9"/>
      <c r="M410" s="9"/>
      <c r="N410" s="9"/>
      <c r="O410" s="9"/>
      <c r="P410" s="235">
        <f t="shared" si="21"/>
        <v>0</v>
      </c>
      <c r="Q410" s="9"/>
      <c r="R410" s="9"/>
      <c r="S410" s="9"/>
      <c r="T410" s="9"/>
      <c r="U410" s="9"/>
      <c r="V410" s="9"/>
      <c r="W410" s="9"/>
      <c r="X410" s="236"/>
      <c r="Y410" s="237">
        <f t="shared" si="22"/>
        <v>0</v>
      </c>
      <c r="Z410" s="9"/>
      <c r="AA410" s="9"/>
      <c r="AB410" s="9"/>
      <c r="AC410" s="9"/>
      <c r="AD410" s="9"/>
      <c r="AE410" s="9"/>
      <c r="AF410" s="9"/>
      <c r="AG410" s="9"/>
      <c r="AH410" s="237">
        <f t="shared" si="20"/>
        <v>0</v>
      </c>
      <c r="AI410" s="238"/>
      <c r="AJ410" s="9"/>
      <c r="AK410" s="9"/>
      <c r="AL410" s="9"/>
      <c r="AM410" s="9"/>
      <c r="AN410" s="9"/>
      <c r="AO410" s="9"/>
      <c r="AP410" s="9"/>
      <c r="AQ410" s="9"/>
      <c r="AR410" s="9"/>
      <c r="AS410" s="239"/>
      <c r="AT410" s="260"/>
    </row>
    <row r="411" spans="1:46" s="224" customFormat="1">
      <c r="A411" s="9"/>
      <c r="B411" s="9"/>
      <c r="C411" s="9"/>
      <c r="D411" s="9"/>
      <c r="E411" s="9"/>
      <c r="F411" s="9"/>
      <c r="G411" s="9"/>
      <c r="H411" s="9"/>
      <c r="I411" s="9"/>
      <c r="J411" s="9"/>
      <c r="K411" s="9"/>
      <c r="L411" s="9"/>
      <c r="M411" s="9"/>
      <c r="N411" s="9"/>
      <c r="O411" s="9"/>
      <c r="P411" s="235">
        <f t="shared" si="21"/>
        <v>0</v>
      </c>
      <c r="Q411" s="9"/>
      <c r="R411" s="9"/>
      <c r="S411" s="9"/>
      <c r="T411" s="9"/>
      <c r="U411" s="9"/>
      <c r="V411" s="9"/>
      <c r="W411" s="9"/>
      <c r="X411" s="236"/>
      <c r="Y411" s="237">
        <f t="shared" si="22"/>
        <v>0</v>
      </c>
      <c r="Z411" s="9"/>
      <c r="AA411" s="9"/>
      <c r="AB411" s="9"/>
      <c r="AC411" s="9"/>
      <c r="AD411" s="9"/>
      <c r="AE411" s="9"/>
      <c r="AF411" s="9"/>
      <c r="AG411" s="9"/>
      <c r="AH411" s="237">
        <f t="shared" si="20"/>
        <v>0</v>
      </c>
      <c r="AI411" s="238"/>
      <c r="AJ411" s="9"/>
      <c r="AK411" s="9"/>
      <c r="AL411" s="9"/>
      <c r="AM411" s="9"/>
      <c r="AN411" s="9"/>
      <c r="AO411" s="9"/>
      <c r="AP411" s="9"/>
      <c r="AQ411" s="9"/>
      <c r="AR411" s="9"/>
      <c r="AS411" s="239"/>
      <c r="AT411" s="260"/>
    </row>
    <row r="412" spans="1:46" s="224" customFormat="1">
      <c r="A412" s="9"/>
      <c r="B412" s="9"/>
      <c r="C412" s="9"/>
      <c r="D412" s="9"/>
      <c r="E412" s="9"/>
      <c r="F412" s="9"/>
      <c r="G412" s="9"/>
      <c r="H412" s="9"/>
      <c r="I412" s="9"/>
      <c r="J412" s="9"/>
      <c r="K412" s="9"/>
      <c r="L412" s="9"/>
      <c r="M412" s="9"/>
      <c r="N412" s="9"/>
      <c r="O412" s="9"/>
      <c r="P412" s="235">
        <f t="shared" si="21"/>
        <v>0</v>
      </c>
      <c r="Q412" s="9"/>
      <c r="R412" s="9"/>
      <c r="S412" s="9"/>
      <c r="T412" s="9"/>
      <c r="U412" s="9"/>
      <c r="V412" s="9"/>
      <c r="W412" s="9"/>
      <c r="X412" s="236"/>
      <c r="Y412" s="237">
        <f t="shared" si="22"/>
        <v>0</v>
      </c>
      <c r="Z412" s="9"/>
      <c r="AA412" s="9"/>
      <c r="AB412" s="9"/>
      <c r="AC412" s="9"/>
      <c r="AD412" s="9"/>
      <c r="AE412" s="9"/>
      <c r="AF412" s="9"/>
      <c r="AG412" s="9"/>
      <c r="AH412" s="237">
        <f t="shared" si="20"/>
        <v>0</v>
      </c>
      <c r="AI412" s="238"/>
      <c r="AJ412" s="9"/>
      <c r="AK412" s="9"/>
      <c r="AL412" s="9"/>
      <c r="AM412" s="9"/>
      <c r="AN412" s="9"/>
      <c r="AO412" s="9"/>
      <c r="AP412" s="9"/>
      <c r="AQ412" s="9"/>
      <c r="AR412" s="9"/>
      <c r="AS412" s="239"/>
      <c r="AT412" s="260"/>
    </row>
    <row r="413" spans="1:46" s="224" customFormat="1">
      <c r="A413" s="9"/>
      <c r="B413" s="9"/>
      <c r="C413" s="9"/>
      <c r="D413" s="9"/>
      <c r="E413" s="9"/>
      <c r="F413" s="9"/>
      <c r="G413" s="9"/>
      <c r="H413" s="9"/>
      <c r="I413" s="9"/>
      <c r="J413" s="9"/>
      <c r="K413" s="9"/>
      <c r="L413" s="9"/>
      <c r="M413" s="9"/>
      <c r="N413" s="9"/>
      <c r="O413" s="9"/>
      <c r="P413" s="235">
        <f t="shared" si="21"/>
        <v>0</v>
      </c>
      <c r="Q413" s="9"/>
      <c r="R413" s="9"/>
      <c r="S413" s="9"/>
      <c r="T413" s="9"/>
      <c r="U413" s="9"/>
      <c r="V413" s="9"/>
      <c r="W413" s="9"/>
      <c r="X413" s="236"/>
      <c r="Y413" s="237">
        <f t="shared" si="22"/>
        <v>0</v>
      </c>
      <c r="Z413" s="9"/>
      <c r="AA413" s="9"/>
      <c r="AB413" s="9"/>
      <c r="AC413" s="9"/>
      <c r="AD413" s="9"/>
      <c r="AE413" s="9"/>
      <c r="AF413" s="9"/>
      <c r="AG413" s="9"/>
      <c r="AH413" s="237">
        <f t="shared" si="20"/>
        <v>0</v>
      </c>
      <c r="AI413" s="238"/>
      <c r="AJ413" s="9"/>
      <c r="AK413" s="9"/>
      <c r="AL413" s="9"/>
      <c r="AM413" s="9"/>
      <c r="AN413" s="9"/>
      <c r="AO413" s="9"/>
      <c r="AP413" s="9"/>
      <c r="AQ413" s="9"/>
      <c r="AR413" s="9"/>
      <c r="AS413" s="239"/>
      <c r="AT413" s="260"/>
    </row>
    <row r="414" spans="1:46" s="224" customFormat="1">
      <c r="A414" s="9"/>
      <c r="B414" s="9"/>
      <c r="C414" s="9"/>
      <c r="D414" s="9"/>
      <c r="E414" s="9"/>
      <c r="F414" s="9"/>
      <c r="G414" s="9"/>
      <c r="H414" s="9"/>
      <c r="I414" s="9"/>
      <c r="J414" s="9"/>
      <c r="K414" s="9"/>
      <c r="L414" s="9"/>
      <c r="M414" s="9"/>
      <c r="N414" s="9"/>
      <c r="O414" s="9"/>
      <c r="P414" s="235">
        <f t="shared" si="21"/>
        <v>0</v>
      </c>
      <c r="Q414" s="9"/>
      <c r="R414" s="9"/>
      <c r="S414" s="9"/>
      <c r="T414" s="9"/>
      <c r="U414" s="9"/>
      <c r="V414" s="9"/>
      <c r="W414" s="9"/>
      <c r="X414" s="236"/>
      <c r="Y414" s="237">
        <f t="shared" si="22"/>
        <v>0</v>
      </c>
      <c r="Z414" s="9"/>
      <c r="AA414" s="9"/>
      <c r="AB414" s="9"/>
      <c r="AC414" s="9"/>
      <c r="AD414" s="9"/>
      <c r="AE414" s="9"/>
      <c r="AF414" s="9"/>
      <c r="AG414" s="9"/>
      <c r="AH414" s="237">
        <f t="shared" si="20"/>
        <v>0</v>
      </c>
      <c r="AI414" s="238"/>
      <c r="AJ414" s="9"/>
      <c r="AK414" s="9"/>
      <c r="AL414" s="9"/>
      <c r="AM414" s="9"/>
      <c r="AN414" s="9"/>
      <c r="AO414" s="9"/>
      <c r="AP414" s="9"/>
      <c r="AQ414" s="9"/>
      <c r="AR414" s="9"/>
      <c r="AS414" s="239"/>
      <c r="AT414" s="260"/>
    </row>
    <row r="415" spans="1:46" s="224" customFormat="1">
      <c r="A415" s="9"/>
      <c r="B415" s="9"/>
      <c r="C415" s="9"/>
      <c r="D415" s="9"/>
      <c r="E415" s="9"/>
      <c r="F415" s="9"/>
      <c r="G415" s="9"/>
      <c r="H415" s="9"/>
      <c r="I415" s="9"/>
      <c r="J415" s="9"/>
      <c r="K415" s="9"/>
      <c r="L415" s="9"/>
      <c r="M415" s="9"/>
      <c r="N415" s="9"/>
      <c r="O415" s="9"/>
      <c r="P415" s="235">
        <f t="shared" si="21"/>
        <v>0</v>
      </c>
      <c r="Q415" s="9"/>
      <c r="R415" s="9"/>
      <c r="S415" s="9"/>
      <c r="T415" s="9"/>
      <c r="U415" s="9"/>
      <c r="V415" s="9"/>
      <c r="W415" s="9"/>
      <c r="X415" s="236"/>
      <c r="Y415" s="237">
        <f t="shared" si="22"/>
        <v>0</v>
      </c>
      <c r="Z415" s="9"/>
      <c r="AA415" s="9"/>
      <c r="AB415" s="9"/>
      <c r="AC415" s="9"/>
      <c r="AD415" s="9"/>
      <c r="AE415" s="9"/>
      <c r="AF415" s="9"/>
      <c r="AG415" s="9"/>
      <c r="AH415" s="237">
        <f t="shared" si="20"/>
        <v>0</v>
      </c>
      <c r="AI415" s="238"/>
      <c r="AJ415" s="9"/>
      <c r="AK415" s="9"/>
      <c r="AL415" s="9"/>
      <c r="AM415" s="9"/>
      <c r="AN415" s="9"/>
      <c r="AO415" s="9"/>
      <c r="AP415" s="9"/>
      <c r="AQ415" s="9"/>
      <c r="AR415" s="9"/>
      <c r="AS415" s="239"/>
      <c r="AT415" s="260"/>
    </row>
    <row r="416" spans="1:46" s="224" customFormat="1">
      <c r="A416" s="9"/>
      <c r="B416" s="9"/>
      <c r="C416" s="9"/>
      <c r="D416" s="9"/>
      <c r="E416" s="9"/>
      <c r="F416" s="9"/>
      <c r="G416" s="9"/>
      <c r="H416" s="9"/>
      <c r="I416" s="9"/>
      <c r="J416" s="9"/>
      <c r="K416" s="9"/>
      <c r="L416" s="9"/>
      <c r="M416" s="9"/>
      <c r="N416" s="9"/>
      <c r="O416" s="9"/>
      <c r="P416" s="235">
        <f t="shared" si="21"/>
        <v>0</v>
      </c>
      <c r="Q416" s="9"/>
      <c r="R416" s="9"/>
      <c r="S416" s="9"/>
      <c r="T416" s="9"/>
      <c r="U416" s="9"/>
      <c r="V416" s="9"/>
      <c r="W416" s="9"/>
      <c r="X416" s="236"/>
      <c r="Y416" s="237">
        <f t="shared" si="22"/>
        <v>0</v>
      </c>
      <c r="Z416" s="9"/>
      <c r="AA416" s="9"/>
      <c r="AB416" s="9"/>
      <c r="AC416" s="9"/>
      <c r="AD416" s="9"/>
      <c r="AE416" s="9"/>
      <c r="AF416" s="9"/>
      <c r="AG416" s="9"/>
      <c r="AH416" s="237">
        <f t="shared" si="20"/>
        <v>0</v>
      </c>
      <c r="AI416" s="238"/>
      <c r="AJ416" s="9"/>
      <c r="AK416" s="9"/>
      <c r="AL416" s="9"/>
      <c r="AM416" s="9"/>
      <c r="AN416" s="9"/>
      <c r="AO416" s="9"/>
      <c r="AP416" s="9"/>
      <c r="AQ416" s="9"/>
      <c r="AR416" s="9"/>
      <c r="AS416" s="239"/>
      <c r="AT416" s="260"/>
    </row>
    <row r="417" spans="1:46" s="224" customFormat="1">
      <c r="A417" s="9"/>
      <c r="B417" s="9"/>
      <c r="C417" s="9"/>
      <c r="D417" s="9"/>
      <c r="E417" s="9"/>
      <c r="F417" s="9"/>
      <c r="G417" s="9"/>
      <c r="H417" s="9"/>
      <c r="I417" s="9"/>
      <c r="J417" s="9"/>
      <c r="K417" s="9"/>
      <c r="L417" s="9"/>
      <c r="M417" s="9"/>
      <c r="N417" s="9"/>
      <c r="O417" s="9"/>
      <c r="P417" s="235">
        <f t="shared" si="21"/>
        <v>0</v>
      </c>
      <c r="Q417" s="9"/>
      <c r="R417" s="9"/>
      <c r="S417" s="9"/>
      <c r="T417" s="9"/>
      <c r="U417" s="9"/>
      <c r="V417" s="9"/>
      <c r="W417" s="9"/>
      <c r="X417" s="236"/>
      <c r="Y417" s="237">
        <f t="shared" si="22"/>
        <v>0</v>
      </c>
      <c r="Z417" s="9"/>
      <c r="AA417" s="9"/>
      <c r="AB417" s="9"/>
      <c r="AC417" s="9"/>
      <c r="AD417" s="9"/>
      <c r="AE417" s="9"/>
      <c r="AF417" s="9"/>
      <c r="AG417" s="9"/>
      <c r="AH417" s="237">
        <f t="shared" si="20"/>
        <v>0</v>
      </c>
      <c r="AI417" s="238"/>
      <c r="AJ417" s="9"/>
      <c r="AK417" s="9"/>
      <c r="AL417" s="9"/>
      <c r="AM417" s="9"/>
      <c r="AN417" s="9"/>
      <c r="AO417" s="9"/>
      <c r="AP417" s="9"/>
      <c r="AQ417" s="9"/>
      <c r="AR417" s="9"/>
      <c r="AS417" s="239"/>
      <c r="AT417" s="260"/>
    </row>
    <row r="418" spans="1:46" s="224" customFormat="1">
      <c r="A418" s="9"/>
      <c r="B418" s="9"/>
      <c r="C418" s="9"/>
      <c r="D418" s="9"/>
      <c r="E418" s="9"/>
      <c r="F418" s="9"/>
      <c r="G418" s="9"/>
      <c r="H418" s="9"/>
      <c r="I418" s="9"/>
      <c r="J418" s="9"/>
      <c r="K418" s="9"/>
      <c r="L418" s="9"/>
      <c r="M418" s="9"/>
      <c r="N418" s="9"/>
      <c r="O418" s="9"/>
      <c r="P418" s="235">
        <f t="shared" si="21"/>
        <v>0</v>
      </c>
      <c r="Q418" s="9"/>
      <c r="R418" s="9"/>
      <c r="S418" s="9"/>
      <c r="T418" s="9"/>
      <c r="U418" s="9"/>
      <c r="V418" s="9"/>
      <c r="W418" s="9"/>
      <c r="X418" s="236"/>
      <c r="Y418" s="237">
        <f t="shared" si="22"/>
        <v>0</v>
      </c>
      <c r="Z418" s="9"/>
      <c r="AA418" s="9"/>
      <c r="AB418" s="9"/>
      <c r="AC418" s="9"/>
      <c r="AD418" s="9"/>
      <c r="AE418" s="9"/>
      <c r="AF418" s="9"/>
      <c r="AG418" s="9"/>
      <c r="AH418" s="237">
        <f t="shared" si="20"/>
        <v>0</v>
      </c>
      <c r="AI418" s="238"/>
      <c r="AJ418" s="9"/>
      <c r="AK418" s="9"/>
      <c r="AL418" s="9"/>
      <c r="AM418" s="9"/>
      <c r="AN418" s="9"/>
      <c r="AO418" s="9"/>
      <c r="AP418" s="9"/>
      <c r="AQ418" s="9"/>
      <c r="AR418" s="9"/>
      <c r="AS418" s="239"/>
      <c r="AT418" s="260"/>
    </row>
    <row r="419" spans="1:46" s="224" customFormat="1">
      <c r="A419" s="9"/>
      <c r="B419" s="9"/>
      <c r="C419" s="9"/>
      <c r="D419" s="9"/>
      <c r="E419" s="9"/>
      <c r="F419" s="9"/>
      <c r="G419" s="9"/>
      <c r="H419" s="9"/>
      <c r="I419" s="9"/>
      <c r="J419" s="9"/>
      <c r="K419" s="9"/>
      <c r="L419" s="9"/>
      <c r="M419" s="9"/>
      <c r="N419" s="9"/>
      <c r="O419" s="9"/>
      <c r="P419" s="235">
        <f t="shared" si="21"/>
        <v>0</v>
      </c>
      <c r="Q419" s="9"/>
      <c r="R419" s="9"/>
      <c r="S419" s="9"/>
      <c r="T419" s="9"/>
      <c r="U419" s="9"/>
      <c r="V419" s="9"/>
      <c r="W419" s="9"/>
      <c r="X419" s="236"/>
      <c r="Y419" s="237">
        <f t="shared" si="22"/>
        <v>0</v>
      </c>
      <c r="Z419" s="9"/>
      <c r="AA419" s="9"/>
      <c r="AB419" s="9"/>
      <c r="AC419" s="9"/>
      <c r="AD419" s="9"/>
      <c r="AE419" s="9"/>
      <c r="AF419" s="9"/>
      <c r="AG419" s="9"/>
      <c r="AH419" s="237">
        <f t="shared" si="20"/>
        <v>0</v>
      </c>
      <c r="AI419" s="238"/>
      <c r="AJ419" s="9"/>
      <c r="AK419" s="9"/>
      <c r="AL419" s="9"/>
      <c r="AM419" s="9"/>
      <c r="AN419" s="9"/>
      <c r="AO419" s="9"/>
      <c r="AP419" s="9"/>
      <c r="AQ419" s="9"/>
      <c r="AR419" s="9"/>
      <c r="AS419" s="239"/>
      <c r="AT419" s="260"/>
    </row>
    <row r="420" spans="1:46" s="224" customFormat="1">
      <c r="A420" s="9"/>
      <c r="B420" s="9"/>
      <c r="C420" s="9"/>
      <c r="D420" s="9"/>
      <c r="E420" s="9"/>
      <c r="F420" s="9"/>
      <c r="G420" s="9"/>
      <c r="H420" s="9"/>
      <c r="I420" s="9"/>
      <c r="J420" s="9"/>
      <c r="K420" s="9"/>
      <c r="L420" s="9"/>
      <c r="M420" s="9"/>
      <c r="N420" s="9"/>
      <c r="O420" s="9"/>
      <c r="P420" s="235">
        <f t="shared" si="21"/>
        <v>0</v>
      </c>
      <c r="Q420" s="9"/>
      <c r="R420" s="9"/>
      <c r="S420" s="9"/>
      <c r="T420" s="9"/>
      <c r="U420" s="9"/>
      <c r="V420" s="9"/>
      <c r="W420" s="9"/>
      <c r="X420" s="236"/>
      <c r="Y420" s="237">
        <f t="shared" si="22"/>
        <v>0</v>
      </c>
      <c r="Z420" s="9"/>
      <c r="AA420" s="9"/>
      <c r="AB420" s="9"/>
      <c r="AC420" s="9"/>
      <c r="AD420" s="9"/>
      <c r="AE420" s="9"/>
      <c r="AF420" s="9"/>
      <c r="AG420" s="9"/>
      <c r="AH420" s="237">
        <f t="shared" si="20"/>
        <v>0</v>
      </c>
      <c r="AI420" s="238"/>
      <c r="AJ420" s="9"/>
      <c r="AK420" s="9"/>
      <c r="AL420" s="9"/>
      <c r="AM420" s="9"/>
      <c r="AN420" s="9"/>
      <c r="AO420" s="9"/>
      <c r="AP420" s="9"/>
      <c r="AQ420" s="9"/>
      <c r="AR420" s="9"/>
      <c r="AS420" s="239"/>
      <c r="AT420" s="260"/>
    </row>
    <row r="421" spans="1:46" s="224" customFormat="1">
      <c r="A421" s="9"/>
      <c r="B421" s="9"/>
      <c r="C421" s="9"/>
      <c r="D421" s="9"/>
      <c r="E421" s="9"/>
      <c r="F421" s="9"/>
      <c r="G421" s="9"/>
      <c r="H421" s="9"/>
      <c r="I421" s="9"/>
      <c r="J421" s="9"/>
      <c r="K421" s="9"/>
      <c r="L421" s="9"/>
      <c r="M421" s="9"/>
      <c r="N421" s="9"/>
      <c r="O421" s="9"/>
      <c r="P421" s="235">
        <f t="shared" si="21"/>
        <v>0</v>
      </c>
      <c r="Q421" s="9"/>
      <c r="R421" s="9"/>
      <c r="S421" s="9"/>
      <c r="T421" s="9"/>
      <c r="U421" s="9"/>
      <c r="V421" s="9"/>
      <c r="W421" s="9"/>
      <c r="X421" s="236"/>
      <c r="Y421" s="237">
        <f t="shared" si="22"/>
        <v>0</v>
      </c>
      <c r="Z421" s="9"/>
      <c r="AA421" s="9"/>
      <c r="AB421" s="9"/>
      <c r="AC421" s="9"/>
      <c r="AD421" s="9"/>
      <c r="AE421" s="9"/>
      <c r="AF421" s="9"/>
      <c r="AG421" s="9"/>
      <c r="AH421" s="237">
        <f t="shared" si="20"/>
        <v>0</v>
      </c>
      <c r="AI421" s="238"/>
      <c r="AJ421" s="9"/>
      <c r="AK421" s="9"/>
      <c r="AL421" s="9"/>
      <c r="AM421" s="9"/>
      <c r="AN421" s="9"/>
      <c r="AO421" s="9"/>
      <c r="AP421" s="9"/>
      <c r="AQ421" s="9"/>
      <c r="AR421" s="9"/>
      <c r="AS421" s="239"/>
      <c r="AT421" s="260"/>
    </row>
    <row r="422" spans="1:46" s="224" customFormat="1">
      <c r="A422" s="9"/>
      <c r="B422" s="9"/>
      <c r="C422" s="9"/>
      <c r="D422" s="9"/>
      <c r="E422" s="9"/>
      <c r="F422" s="9"/>
      <c r="G422" s="9"/>
      <c r="H422" s="9"/>
      <c r="I422" s="9"/>
      <c r="J422" s="9"/>
      <c r="K422" s="9"/>
      <c r="L422" s="9"/>
      <c r="M422" s="9"/>
      <c r="N422" s="9"/>
      <c r="O422" s="9"/>
      <c r="P422" s="235">
        <f t="shared" si="21"/>
        <v>0</v>
      </c>
      <c r="Q422" s="9"/>
      <c r="R422" s="9"/>
      <c r="S422" s="9"/>
      <c r="T422" s="9"/>
      <c r="U422" s="9"/>
      <c r="V422" s="9"/>
      <c r="W422" s="9"/>
      <c r="X422" s="236"/>
      <c r="Y422" s="237">
        <f t="shared" si="22"/>
        <v>0</v>
      </c>
      <c r="Z422" s="9"/>
      <c r="AA422" s="9"/>
      <c r="AB422" s="9"/>
      <c r="AC422" s="9"/>
      <c r="AD422" s="9"/>
      <c r="AE422" s="9"/>
      <c r="AF422" s="9"/>
      <c r="AG422" s="9"/>
      <c r="AH422" s="237">
        <f t="shared" si="20"/>
        <v>0</v>
      </c>
      <c r="AI422" s="238"/>
      <c r="AJ422" s="9"/>
      <c r="AK422" s="9"/>
      <c r="AL422" s="9"/>
      <c r="AM422" s="9"/>
      <c r="AN422" s="9"/>
      <c r="AO422" s="9"/>
      <c r="AP422" s="9"/>
      <c r="AQ422" s="9"/>
      <c r="AR422" s="9"/>
      <c r="AS422" s="239"/>
      <c r="AT422" s="260"/>
    </row>
    <row r="423" spans="1:46" s="224" customFormat="1">
      <c r="A423" s="9"/>
      <c r="B423" s="9"/>
      <c r="C423" s="9"/>
      <c r="D423" s="9"/>
      <c r="E423" s="9"/>
      <c r="F423" s="9"/>
      <c r="G423" s="9"/>
      <c r="H423" s="9"/>
      <c r="I423" s="9"/>
      <c r="J423" s="9"/>
      <c r="K423" s="9"/>
      <c r="L423" s="9"/>
      <c r="M423" s="9"/>
      <c r="N423" s="9"/>
      <c r="O423" s="9"/>
      <c r="P423" s="235">
        <f t="shared" si="21"/>
        <v>0</v>
      </c>
      <c r="Q423" s="9"/>
      <c r="R423" s="9"/>
      <c r="S423" s="9"/>
      <c r="T423" s="9"/>
      <c r="U423" s="9"/>
      <c r="V423" s="9"/>
      <c r="W423" s="9"/>
      <c r="X423" s="236"/>
      <c r="Y423" s="237">
        <f t="shared" si="22"/>
        <v>0</v>
      </c>
      <c r="Z423" s="9"/>
      <c r="AA423" s="9"/>
      <c r="AB423" s="9"/>
      <c r="AC423" s="9"/>
      <c r="AD423" s="9"/>
      <c r="AE423" s="9"/>
      <c r="AF423" s="9"/>
      <c r="AG423" s="9"/>
      <c r="AH423" s="237">
        <f t="shared" si="20"/>
        <v>0</v>
      </c>
      <c r="AI423" s="238"/>
      <c r="AJ423" s="9"/>
      <c r="AK423" s="9"/>
      <c r="AL423" s="9"/>
      <c r="AM423" s="9"/>
      <c r="AN423" s="9"/>
      <c r="AO423" s="9"/>
      <c r="AP423" s="9"/>
      <c r="AQ423" s="9"/>
      <c r="AR423" s="9"/>
      <c r="AS423" s="239"/>
      <c r="AT423" s="260"/>
    </row>
    <row r="424" spans="1:46" s="224" customFormat="1">
      <c r="A424" s="9"/>
      <c r="B424" s="9"/>
      <c r="C424" s="9"/>
      <c r="D424" s="9"/>
      <c r="E424" s="9"/>
      <c r="F424" s="9"/>
      <c r="G424" s="9"/>
      <c r="H424" s="9"/>
      <c r="I424" s="9"/>
      <c r="J424" s="9"/>
      <c r="K424" s="9"/>
      <c r="L424" s="9"/>
      <c r="M424" s="9"/>
      <c r="N424" s="9"/>
      <c r="O424" s="9"/>
      <c r="P424" s="235">
        <f t="shared" si="21"/>
        <v>0</v>
      </c>
      <c r="Q424" s="9"/>
      <c r="R424" s="9"/>
      <c r="S424" s="9"/>
      <c r="T424" s="9"/>
      <c r="U424" s="9"/>
      <c r="V424" s="9"/>
      <c r="W424" s="9"/>
      <c r="X424" s="236"/>
      <c r="Y424" s="237">
        <f t="shared" si="22"/>
        <v>0</v>
      </c>
      <c r="Z424" s="9"/>
      <c r="AA424" s="9"/>
      <c r="AB424" s="9"/>
      <c r="AC424" s="9"/>
      <c r="AD424" s="9"/>
      <c r="AE424" s="9"/>
      <c r="AF424" s="9"/>
      <c r="AG424" s="9"/>
      <c r="AH424" s="237">
        <f t="shared" si="20"/>
        <v>0</v>
      </c>
      <c r="AI424" s="238"/>
      <c r="AJ424" s="9"/>
      <c r="AK424" s="9"/>
      <c r="AL424" s="9"/>
      <c r="AM424" s="9"/>
      <c r="AN424" s="9"/>
      <c r="AO424" s="9"/>
      <c r="AP424" s="9"/>
      <c r="AQ424" s="9"/>
      <c r="AR424" s="9"/>
      <c r="AS424" s="239"/>
      <c r="AT424" s="260"/>
    </row>
    <row r="425" spans="1:46" s="224" customFormat="1">
      <c r="A425" s="9"/>
      <c r="B425" s="9"/>
      <c r="C425" s="9"/>
      <c r="D425" s="9"/>
      <c r="E425" s="9"/>
      <c r="F425" s="9"/>
      <c r="G425" s="9"/>
      <c r="H425" s="9"/>
      <c r="I425" s="9"/>
      <c r="J425" s="9"/>
      <c r="K425" s="9"/>
      <c r="L425" s="9"/>
      <c r="M425" s="9"/>
      <c r="N425" s="9"/>
      <c r="O425" s="9"/>
      <c r="P425" s="235">
        <f t="shared" si="21"/>
        <v>0</v>
      </c>
      <c r="Q425" s="9"/>
      <c r="R425" s="9"/>
      <c r="S425" s="9"/>
      <c r="T425" s="9"/>
      <c r="U425" s="9"/>
      <c r="V425" s="9"/>
      <c r="W425" s="9"/>
      <c r="X425" s="236"/>
      <c r="Y425" s="237">
        <f t="shared" si="22"/>
        <v>0</v>
      </c>
      <c r="Z425" s="9"/>
      <c r="AA425" s="9"/>
      <c r="AB425" s="9"/>
      <c r="AC425" s="9"/>
      <c r="AD425" s="9"/>
      <c r="AE425" s="9"/>
      <c r="AF425" s="9"/>
      <c r="AG425" s="9"/>
      <c r="AH425" s="237">
        <f t="shared" si="20"/>
        <v>0</v>
      </c>
      <c r="AI425" s="238"/>
      <c r="AJ425" s="9"/>
      <c r="AK425" s="9"/>
      <c r="AL425" s="9"/>
      <c r="AM425" s="9"/>
      <c r="AN425" s="9"/>
      <c r="AO425" s="9"/>
      <c r="AP425" s="9"/>
      <c r="AQ425" s="9"/>
      <c r="AR425" s="9"/>
      <c r="AS425" s="239"/>
      <c r="AT425" s="260"/>
    </row>
    <row r="426" spans="1:46" s="224" customFormat="1">
      <c r="A426" s="9"/>
      <c r="B426" s="9"/>
      <c r="C426" s="9"/>
      <c r="D426" s="9"/>
      <c r="E426" s="9"/>
      <c r="F426" s="9"/>
      <c r="G426" s="9"/>
      <c r="H426" s="9"/>
      <c r="I426" s="9"/>
      <c r="J426" s="9"/>
      <c r="K426" s="9"/>
      <c r="L426" s="9"/>
      <c r="M426" s="9"/>
      <c r="N426" s="9"/>
      <c r="O426" s="9"/>
      <c r="P426" s="235">
        <f t="shared" si="21"/>
        <v>0</v>
      </c>
      <c r="Q426" s="9"/>
      <c r="R426" s="9"/>
      <c r="S426" s="9"/>
      <c r="T426" s="9"/>
      <c r="U426" s="9"/>
      <c r="V426" s="9"/>
      <c r="W426" s="9"/>
      <c r="X426" s="236"/>
      <c r="Y426" s="237">
        <f t="shared" si="22"/>
        <v>0</v>
      </c>
      <c r="Z426" s="9"/>
      <c r="AA426" s="9"/>
      <c r="AB426" s="9"/>
      <c r="AC426" s="9"/>
      <c r="AD426" s="9"/>
      <c r="AE426" s="9"/>
      <c r="AF426" s="9"/>
      <c r="AG426" s="9"/>
      <c r="AH426" s="237">
        <f t="shared" si="20"/>
        <v>0</v>
      </c>
      <c r="AI426" s="238"/>
      <c r="AJ426" s="9"/>
      <c r="AK426" s="9"/>
      <c r="AL426" s="9"/>
      <c r="AM426" s="9"/>
      <c r="AN426" s="9"/>
      <c r="AO426" s="9"/>
      <c r="AP426" s="9"/>
      <c r="AQ426" s="9"/>
      <c r="AR426" s="9"/>
      <c r="AS426" s="239"/>
      <c r="AT426" s="260"/>
    </row>
    <row r="427" spans="1:46" s="224" customFormat="1">
      <c r="A427" s="9"/>
      <c r="B427" s="9"/>
      <c r="C427" s="9"/>
      <c r="D427" s="9"/>
      <c r="E427" s="9"/>
      <c r="F427" s="9"/>
      <c r="G427" s="9"/>
      <c r="H427" s="9"/>
      <c r="I427" s="9"/>
      <c r="J427" s="9"/>
      <c r="K427" s="9"/>
      <c r="L427" s="9"/>
      <c r="M427" s="9"/>
      <c r="N427" s="9"/>
      <c r="O427" s="9"/>
      <c r="P427" s="235">
        <f t="shared" si="21"/>
        <v>0</v>
      </c>
      <c r="Q427" s="9"/>
      <c r="R427" s="9"/>
      <c r="S427" s="9"/>
      <c r="T427" s="9"/>
      <c r="U427" s="9"/>
      <c r="V427" s="9"/>
      <c r="W427" s="9"/>
      <c r="X427" s="236"/>
      <c r="Y427" s="237">
        <f t="shared" si="22"/>
        <v>0</v>
      </c>
      <c r="Z427" s="9"/>
      <c r="AA427" s="9"/>
      <c r="AB427" s="9"/>
      <c r="AC427" s="9"/>
      <c r="AD427" s="9"/>
      <c r="AE427" s="9"/>
      <c r="AF427" s="9"/>
      <c r="AG427" s="9"/>
      <c r="AH427" s="237">
        <f t="shared" si="20"/>
        <v>0</v>
      </c>
      <c r="AI427" s="238"/>
      <c r="AJ427" s="9"/>
      <c r="AK427" s="9"/>
      <c r="AL427" s="9"/>
      <c r="AM427" s="9"/>
      <c r="AN427" s="9"/>
      <c r="AO427" s="9"/>
      <c r="AP427" s="9"/>
      <c r="AQ427" s="9"/>
      <c r="AR427" s="9"/>
      <c r="AS427" s="239"/>
      <c r="AT427" s="260"/>
    </row>
    <row r="428" spans="1:46" s="224" customFormat="1">
      <c r="A428" s="9"/>
      <c r="B428" s="9"/>
      <c r="C428" s="9"/>
      <c r="D428" s="9"/>
      <c r="E428" s="9"/>
      <c r="F428" s="9"/>
      <c r="G428" s="9"/>
      <c r="H428" s="9"/>
      <c r="I428" s="9"/>
      <c r="J428" s="9"/>
      <c r="K428" s="9"/>
      <c r="L428" s="9"/>
      <c r="M428" s="9"/>
      <c r="N428" s="9"/>
      <c r="O428" s="9"/>
      <c r="P428" s="235">
        <f t="shared" si="21"/>
        <v>0</v>
      </c>
      <c r="Q428" s="9"/>
      <c r="R428" s="9"/>
      <c r="S428" s="9"/>
      <c r="T428" s="9"/>
      <c r="U428" s="9"/>
      <c r="V428" s="9"/>
      <c r="W428" s="9"/>
      <c r="X428" s="236"/>
      <c r="Y428" s="237">
        <f t="shared" si="22"/>
        <v>0</v>
      </c>
      <c r="Z428" s="9"/>
      <c r="AA428" s="9"/>
      <c r="AB428" s="9"/>
      <c r="AC428" s="9"/>
      <c r="AD428" s="9"/>
      <c r="AE428" s="9"/>
      <c r="AF428" s="9"/>
      <c r="AG428" s="9"/>
      <c r="AH428" s="237">
        <f t="shared" si="20"/>
        <v>0</v>
      </c>
      <c r="AI428" s="238"/>
      <c r="AJ428" s="9"/>
      <c r="AK428" s="9"/>
      <c r="AL428" s="9"/>
      <c r="AM428" s="9"/>
      <c r="AN428" s="9"/>
      <c r="AO428" s="9"/>
      <c r="AP428" s="9"/>
      <c r="AQ428" s="9"/>
      <c r="AR428" s="9"/>
      <c r="AS428" s="239"/>
      <c r="AT428" s="260"/>
    </row>
    <row r="429" spans="1:46" s="224" customFormat="1">
      <c r="A429" s="9"/>
      <c r="B429" s="9"/>
      <c r="C429" s="9"/>
      <c r="D429" s="9"/>
      <c r="E429" s="9"/>
      <c r="F429" s="9"/>
      <c r="G429" s="9"/>
      <c r="H429" s="9"/>
      <c r="I429" s="9"/>
      <c r="J429" s="9"/>
      <c r="K429" s="9"/>
      <c r="L429" s="9"/>
      <c r="M429" s="9"/>
      <c r="N429" s="9"/>
      <c r="O429" s="9"/>
      <c r="P429" s="235">
        <f t="shared" si="21"/>
        <v>0</v>
      </c>
      <c r="Q429" s="9"/>
      <c r="R429" s="9"/>
      <c r="S429" s="9"/>
      <c r="T429" s="9"/>
      <c r="U429" s="9"/>
      <c r="V429" s="9"/>
      <c r="W429" s="9"/>
      <c r="X429" s="236"/>
      <c r="Y429" s="237">
        <f t="shared" si="22"/>
        <v>0</v>
      </c>
      <c r="Z429" s="9"/>
      <c r="AA429" s="9"/>
      <c r="AB429" s="9"/>
      <c r="AC429" s="9"/>
      <c r="AD429" s="9"/>
      <c r="AE429" s="9"/>
      <c r="AF429" s="9"/>
      <c r="AG429" s="9"/>
      <c r="AH429" s="237">
        <f t="shared" si="20"/>
        <v>0</v>
      </c>
      <c r="AI429" s="238"/>
      <c r="AJ429" s="9"/>
      <c r="AK429" s="9"/>
      <c r="AL429" s="9"/>
      <c r="AM429" s="9"/>
      <c r="AN429" s="9"/>
      <c r="AO429" s="9"/>
      <c r="AP429" s="9"/>
      <c r="AQ429" s="9"/>
      <c r="AR429" s="9"/>
      <c r="AS429" s="239"/>
      <c r="AT429" s="260"/>
    </row>
    <row r="430" spans="1:46" s="224" customFormat="1">
      <c r="A430" s="9"/>
      <c r="B430" s="9"/>
      <c r="C430" s="9"/>
      <c r="D430" s="9"/>
      <c r="E430" s="9"/>
      <c r="F430" s="9"/>
      <c r="G430" s="9"/>
      <c r="H430" s="9"/>
      <c r="I430" s="9"/>
      <c r="J430" s="9"/>
      <c r="K430" s="9"/>
      <c r="L430" s="9"/>
      <c r="M430" s="9"/>
      <c r="N430" s="9"/>
      <c r="O430" s="9"/>
      <c r="P430" s="235">
        <f t="shared" si="21"/>
        <v>0</v>
      </c>
      <c r="Q430" s="9"/>
      <c r="R430" s="9"/>
      <c r="S430" s="9"/>
      <c r="T430" s="9"/>
      <c r="U430" s="9"/>
      <c r="V430" s="9"/>
      <c r="W430" s="9"/>
      <c r="X430" s="236"/>
      <c r="Y430" s="237">
        <f t="shared" si="22"/>
        <v>0</v>
      </c>
      <c r="Z430" s="9"/>
      <c r="AA430" s="9"/>
      <c r="AB430" s="9"/>
      <c r="AC430" s="9"/>
      <c r="AD430" s="9"/>
      <c r="AE430" s="9"/>
      <c r="AF430" s="9"/>
      <c r="AG430" s="9"/>
      <c r="AH430" s="237">
        <f t="shared" si="20"/>
        <v>0</v>
      </c>
      <c r="AI430" s="238"/>
      <c r="AJ430" s="9"/>
      <c r="AK430" s="9"/>
      <c r="AL430" s="9"/>
      <c r="AM430" s="9"/>
      <c r="AN430" s="9"/>
      <c r="AO430" s="9"/>
      <c r="AP430" s="9"/>
      <c r="AQ430" s="9"/>
      <c r="AR430" s="9"/>
      <c r="AS430" s="239"/>
      <c r="AT430" s="260"/>
    </row>
    <row r="431" spans="1:46" s="224" customFormat="1">
      <c r="A431" s="9"/>
      <c r="B431" s="9"/>
      <c r="C431" s="9"/>
      <c r="D431" s="9"/>
      <c r="E431" s="9"/>
      <c r="F431" s="9"/>
      <c r="G431" s="9"/>
      <c r="H431" s="9"/>
      <c r="I431" s="9"/>
      <c r="J431" s="9"/>
      <c r="K431" s="9"/>
      <c r="L431" s="9"/>
      <c r="M431" s="9"/>
      <c r="N431" s="9"/>
      <c r="O431" s="9"/>
      <c r="P431" s="235">
        <f t="shared" si="21"/>
        <v>0</v>
      </c>
      <c r="Q431" s="9"/>
      <c r="R431" s="9"/>
      <c r="S431" s="9"/>
      <c r="T431" s="9"/>
      <c r="U431" s="9"/>
      <c r="V431" s="9"/>
      <c r="W431" s="9"/>
      <c r="X431" s="236"/>
      <c r="Y431" s="237">
        <f t="shared" si="22"/>
        <v>0</v>
      </c>
      <c r="Z431" s="9"/>
      <c r="AA431" s="9"/>
      <c r="AB431" s="9"/>
      <c r="AC431" s="9"/>
      <c r="AD431" s="9"/>
      <c r="AE431" s="9"/>
      <c r="AF431" s="9"/>
      <c r="AG431" s="9"/>
      <c r="AH431" s="237">
        <f t="shared" si="20"/>
        <v>0</v>
      </c>
      <c r="AI431" s="238"/>
      <c r="AJ431" s="9"/>
      <c r="AK431" s="9"/>
      <c r="AL431" s="9"/>
      <c r="AM431" s="9"/>
      <c r="AN431" s="9"/>
      <c r="AO431" s="9"/>
      <c r="AP431" s="9"/>
      <c r="AQ431" s="9"/>
      <c r="AR431" s="9"/>
      <c r="AS431" s="239"/>
      <c r="AT431" s="260"/>
    </row>
    <row r="432" spans="1:46" s="224" customFormat="1">
      <c r="A432" s="9"/>
      <c r="B432" s="9"/>
      <c r="C432" s="9"/>
      <c r="D432" s="9"/>
      <c r="E432" s="9"/>
      <c r="F432" s="9"/>
      <c r="G432" s="9"/>
      <c r="H432" s="9"/>
      <c r="I432" s="9"/>
      <c r="J432" s="9"/>
      <c r="K432" s="9"/>
      <c r="L432" s="9"/>
      <c r="M432" s="9"/>
      <c r="N432" s="9"/>
      <c r="O432" s="9"/>
      <c r="P432" s="235">
        <f t="shared" si="21"/>
        <v>0</v>
      </c>
      <c r="Q432" s="9"/>
      <c r="R432" s="9"/>
      <c r="S432" s="9"/>
      <c r="T432" s="9"/>
      <c r="U432" s="9"/>
      <c r="V432" s="9"/>
      <c r="W432" s="9"/>
      <c r="X432" s="236"/>
      <c r="Y432" s="237">
        <f t="shared" si="22"/>
        <v>0</v>
      </c>
      <c r="Z432" s="9"/>
      <c r="AA432" s="9"/>
      <c r="AB432" s="9"/>
      <c r="AC432" s="9"/>
      <c r="AD432" s="9"/>
      <c r="AE432" s="9"/>
      <c r="AF432" s="9"/>
      <c r="AG432" s="9"/>
      <c r="AH432" s="237">
        <f t="shared" si="20"/>
        <v>0</v>
      </c>
      <c r="AI432" s="238"/>
      <c r="AJ432" s="9"/>
      <c r="AK432" s="9"/>
      <c r="AL432" s="9"/>
      <c r="AM432" s="9"/>
      <c r="AN432" s="9"/>
      <c r="AO432" s="9"/>
      <c r="AP432" s="9"/>
      <c r="AQ432" s="9"/>
      <c r="AR432" s="9"/>
      <c r="AS432" s="239"/>
      <c r="AT432" s="260"/>
    </row>
    <row r="433" spans="1:46" s="224" customFormat="1">
      <c r="A433" s="9"/>
      <c r="B433" s="9"/>
      <c r="C433" s="9"/>
      <c r="D433" s="9"/>
      <c r="E433" s="9"/>
      <c r="F433" s="9"/>
      <c r="G433" s="9"/>
      <c r="H433" s="9"/>
      <c r="I433" s="9"/>
      <c r="J433" s="9"/>
      <c r="K433" s="9"/>
      <c r="L433" s="9"/>
      <c r="M433" s="9"/>
      <c r="N433" s="9"/>
      <c r="O433" s="9"/>
      <c r="P433" s="235">
        <f t="shared" si="21"/>
        <v>0</v>
      </c>
      <c r="Q433" s="9"/>
      <c r="R433" s="9"/>
      <c r="S433" s="9"/>
      <c r="T433" s="9"/>
      <c r="U433" s="9"/>
      <c r="V433" s="9"/>
      <c r="W433" s="9"/>
      <c r="X433" s="236"/>
      <c r="Y433" s="237">
        <f t="shared" si="22"/>
        <v>0</v>
      </c>
      <c r="Z433" s="9"/>
      <c r="AA433" s="9"/>
      <c r="AB433" s="9"/>
      <c r="AC433" s="9"/>
      <c r="AD433" s="9"/>
      <c r="AE433" s="9"/>
      <c r="AF433" s="9"/>
      <c r="AG433" s="9"/>
      <c r="AH433" s="237">
        <f t="shared" si="20"/>
        <v>0</v>
      </c>
      <c r="AI433" s="238"/>
      <c r="AJ433" s="9"/>
      <c r="AK433" s="9"/>
      <c r="AL433" s="9"/>
      <c r="AM433" s="9"/>
      <c r="AN433" s="9"/>
      <c r="AO433" s="9"/>
      <c r="AP433" s="9"/>
      <c r="AQ433" s="9"/>
      <c r="AR433" s="9"/>
      <c r="AS433" s="239"/>
      <c r="AT433" s="260"/>
    </row>
    <row r="434" spans="1:46" s="224" customFormat="1">
      <c r="A434" s="9"/>
      <c r="B434" s="9"/>
      <c r="C434" s="9"/>
      <c r="D434" s="9"/>
      <c r="E434" s="9"/>
      <c r="F434" s="9"/>
      <c r="G434" s="9"/>
      <c r="H434" s="9"/>
      <c r="I434" s="9"/>
      <c r="J434" s="9"/>
      <c r="K434" s="9"/>
      <c r="L434" s="9"/>
      <c r="M434" s="9"/>
      <c r="N434" s="9"/>
      <c r="O434" s="9"/>
      <c r="P434" s="235">
        <f t="shared" si="21"/>
        <v>0</v>
      </c>
      <c r="Q434" s="9"/>
      <c r="R434" s="9"/>
      <c r="S434" s="9"/>
      <c r="T434" s="9"/>
      <c r="U434" s="9"/>
      <c r="V434" s="9"/>
      <c r="W434" s="9"/>
      <c r="X434" s="236"/>
      <c r="Y434" s="237">
        <f t="shared" si="22"/>
        <v>0</v>
      </c>
      <c r="Z434" s="9"/>
      <c r="AA434" s="9"/>
      <c r="AB434" s="9"/>
      <c r="AC434" s="9"/>
      <c r="AD434" s="9"/>
      <c r="AE434" s="9"/>
      <c r="AF434" s="9"/>
      <c r="AG434" s="9"/>
      <c r="AH434" s="237">
        <f t="shared" si="20"/>
        <v>0</v>
      </c>
      <c r="AI434" s="238"/>
      <c r="AJ434" s="9"/>
      <c r="AK434" s="9"/>
      <c r="AL434" s="9"/>
      <c r="AM434" s="9"/>
      <c r="AN434" s="9"/>
      <c r="AO434" s="9"/>
      <c r="AP434" s="9"/>
      <c r="AQ434" s="9"/>
      <c r="AR434" s="9"/>
      <c r="AS434" s="239"/>
      <c r="AT434" s="260"/>
    </row>
    <row r="435" spans="1:46" s="224" customFormat="1">
      <c r="A435" s="9"/>
      <c r="B435" s="9"/>
      <c r="C435" s="9"/>
      <c r="D435" s="9"/>
      <c r="E435" s="9"/>
      <c r="F435" s="9"/>
      <c r="G435" s="9"/>
      <c r="H435" s="9"/>
      <c r="I435" s="9"/>
      <c r="J435" s="9"/>
      <c r="K435" s="9"/>
      <c r="L435" s="9"/>
      <c r="M435" s="9"/>
      <c r="N435" s="9"/>
      <c r="O435" s="9"/>
      <c r="P435" s="235">
        <f t="shared" si="21"/>
        <v>0</v>
      </c>
      <c r="Q435" s="9"/>
      <c r="R435" s="9"/>
      <c r="S435" s="9"/>
      <c r="T435" s="9"/>
      <c r="U435" s="9"/>
      <c r="V435" s="9"/>
      <c r="W435" s="9"/>
      <c r="X435" s="236"/>
      <c r="Y435" s="237">
        <f t="shared" si="22"/>
        <v>0</v>
      </c>
      <c r="Z435" s="9"/>
      <c r="AA435" s="9"/>
      <c r="AB435" s="9"/>
      <c r="AC435" s="9"/>
      <c r="AD435" s="9"/>
      <c r="AE435" s="9"/>
      <c r="AF435" s="9"/>
      <c r="AG435" s="9"/>
      <c r="AH435" s="237">
        <f t="shared" si="20"/>
        <v>0</v>
      </c>
      <c r="AI435" s="238"/>
      <c r="AJ435" s="9"/>
      <c r="AK435" s="9"/>
      <c r="AL435" s="9"/>
      <c r="AM435" s="9"/>
      <c r="AN435" s="9"/>
      <c r="AO435" s="9"/>
      <c r="AP435" s="9"/>
      <c r="AQ435" s="9"/>
      <c r="AR435" s="9"/>
      <c r="AS435" s="239"/>
      <c r="AT435" s="260"/>
    </row>
    <row r="436" spans="1:46" s="224" customFormat="1">
      <c r="A436" s="9"/>
      <c r="B436" s="9"/>
      <c r="C436" s="9"/>
      <c r="D436" s="9"/>
      <c r="E436" s="9"/>
      <c r="F436" s="9"/>
      <c r="G436" s="9"/>
      <c r="H436" s="9"/>
      <c r="I436" s="9"/>
      <c r="J436" s="9"/>
      <c r="K436" s="9"/>
      <c r="L436" s="9"/>
      <c r="M436" s="9"/>
      <c r="N436" s="9"/>
      <c r="O436" s="9"/>
      <c r="P436" s="235">
        <f t="shared" si="21"/>
        <v>0</v>
      </c>
      <c r="Q436" s="9"/>
      <c r="R436" s="9"/>
      <c r="S436" s="9"/>
      <c r="T436" s="9"/>
      <c r="U436" s="9"/>
      <c r="V436" s="9"/>
      <c r="W436" s="9"/>
      <c r="X436" s="236"/>
      <c r="Y436" s="237">
        <f t="shared" si="22"/>
        <v>0</v>
      </c>
      <c r="Z436" s="9"/>
      <c r="AA436" s="9"/>
      <c r="AB436" s="9"/>
      <c r="AC436" s="9"/>
      <c r="AD436" s="9"/>
      <c r="AE436" s="9"/>
      <c r="AF436" s="9"/>
      <c r="AG436" s="9"/>
      <c r="AH436" s="237">
        <f t="shared" si="20"/>
        <v>0</v>
      </c>
      <c r="AI436" s="238"/>
      <c r="AJ436" s="9"/>
      <c r="AK436" s="9"/>
      <c r="AL436" s="9"/>
      <c r="AM436" s="9"/>
      <c r="AN436" s="9"/>
      <c r="AO436" s="9"/>
      <c r="AP436" s="9"/>
      <c r="AQ436" s="9"/>
      <c r="AR436" s="9"/>
      <c r="AS436" s="239"/>
      <c r="AT436" s="260"/>
    </row>
    <row r="437" spans="1:46" s="224" customFormat="1">
      <c r="A437" s="9"/>
      <c r="B437" s="9"/>
      <c r="C437" s="9"/>
      <c r="D437" s="9"/>
      <c r="E437" s="9"/>
      <c r="F437" s="9"/>
      <c r="G437" s="9"/>
      <c r="H437" s="9"/>
      <c r="I437" s="9"/>
      <c r="J437" s="9"/>
      <c r="K437" s="9"/>
      <c r="L437" s="9"/>
      <c r="M437" s="9"/>
      <c r="N437" s="9"/>
      <c r="O437" s="9"/>
      <c r="P437" s="235">
        <f t="shared" si="21"/>
        <v>0</v>
      </c>
      <c r="Q437" s="9"/>
      <c r="R437" s="9"/>
      <c r="S437" s="9"/>
      <c r="T437" s="9"/>
      <c r="U437" s="9"/>
      <c r="V437" s="9"/>
      <c r="W437" s="9"/>
      <c r="X437" s="236"/>
      <c r="Y437" s="237">
        <f t="shared" si="22"/>
        <v>0</v>
      </c>
      <c r="Z437" s="9"/>
      <c r="AA437" s="9"/>
      <c r="AB437" s="9"/>
      <c r="AC437" s="9"/>
      <c r="AD437" s="9"/>
      <c r="AE437" s="9"/>
      <c r="AF437" s="9"/>
      <c r="AG437" s="9"/>
      <c r="AH437" s="237">
        <f t="shared" si="20"/>
        <v>0</v>
      </c>
      <c r="AI437" s="238"/>
      <c r="AJ437" s="9"/>
      <c r="AK437" s="9"/>
      <c r="AL437" s="9"/>
      <c r="AM437" s="9"/>
      <c r="AN437" s="9"/>
      <c r="AO437" s="9"/>
      <c r="AP437" s="9"/>
      <c r="AQ437" s="9"/>
      <c r="AR437" s="9"/>
      <c r="AS437" s="239"/>
      <c r="AT437" s="260"/>
    </row>
    <row r="438" spans="1:46" s="224" customFormat="1">
      <c r="A438" s="9"/>
      <c r="B438" s="9"/>
      <c r="C438" s="9"/>
      <c r="D438" s="9"/>
      <c r="E438" s="9"/>
      <c r="F438" s="9"/>
      <c r="G438" s="9"/>
      <c r="H438" s="9"/>
      <c r="I438" s="9"/>
      <c r="J438" s="9"/>
      <c r="K438" s="9"/>
      <c r="L438" s="9"/>
      <c r="M438" s="9"/>
      <c r="N438" s="9"/>
      <c r="O438" s="9"/>
      <c r="P438" s="235">
        <f t="shared" si="21"/>
        <v>0</v>
      </c>
      <c r="Q438" s="9"/>
      <c r="R438" s="9"/>
      <c r="S438" s="9"/>
      <c r="T438" s="9"/>
      <c r="U438" s="9"/>
      <c r="V438" s="9"/>
      <c r="W438" s="9"/>
      <c r="X438" s="236"/>
      <c r="Y438" s="237">
        <f t="shared" si="22"/>
        <v>0</v>
      </c>
      <c r="Z438" s="9"/>
      <c r="AA438" s="9"/>
      <c r="AB438" s="9"/>
      <c r="AC438" s="9"/>
      <c r="AD438" s="9"/>
      <c r="AE438" s="9"/>
      <c r="AF438" s="9"/>
      <c r="AG438" s="9"/>
      <c r="AH438" s="237">
        <f t="shared" si="20"/>
        <v>0</v>
      </c>
      <c r="AI438" s="238"/>
      <c r="AJ438" s="9"/>
      <c r="AK438" s="9"/>
      <c r="AL438" s="9"/>
      <c r="AM438" s="9"/>
      <c r="AN438" s="9"/>
      <c r="AO438" s="9"/>
      <c r="AP438" s="9"/>
      <c r="AQ438" s="9"/>
      <c r="AR438" s="9"/>
      <c r="AS438" s="239"/>
      <c r="AT438" s="260"/>
    </row>
    <row r="439" spans="1:46" s="224" customFormat="1">
      <c r="A439" s="9"/>
      <c r="B439" s="9"/>
      <c r="C439" s="9"/>
      <c r="D439" s="9"/>
      <c r="E439" s="9"/>
      <c r="F439" s="9"/>
      <c r="G439" s="9"/>
      <c r="H439" s="9"/>
      <c r="I439" s="9"/>
      <c r="J439" s="9"/>
      <c r="K439" s="9"/>
      <c r="L439" s="9"/>
      <c r="M439" s="9"/>
      <c r="N439" s="9"/>
      <c r="O439" s="9"/>
      <c r="P439" s="235">
        <f t="shared" si="21"/>
        <v>0</v>
      </c>
      <c r="Q439" s="9"/>
      <c r="R439" s="9"/>
      <c r="S439" s="9"/>
      <c r="T439" s="9"/>
      <c r="U439" s="9"/>
      <c r="V439" s="9"/>
      <c r="W439" s="9"/>
      <c r="X439" s="236"/>
      <c r="Y439" s="237">
        <f t="shared" si="22"/>
        <v>0</v>
      </c>
      <c r="Z439" s="9"/>
      <c r="AA439" s="9"/>
      <c r="AB439" s="9"/>
      <c r="AC439" s="9"/>
      <c r="AD439" s="9"/>
      <c r="AE439" s="9"/>
      <c r="AF439" s="9"/>
      <c r="AG439" s="9"/>
      <c r="AH439" s="237">
        <f t="shared" si="20"/>
        <v>0</v>
      </c>
      <c r="AI439" s="238"/>
      <c r="AJ439" s="9"/>
      <c r="AK439" s="9"/>
      <c r="AL439" s="9"/>
      <c r="AM439" s="9"/>
      <c r="AN439" s="9"/>
      <c r="AO439" s="9"/>
      <c r="AP439" s="9"/>
      <c r="AQ439" s="9"/>
      <c r="AR439" s="9"/>
      <c r="AS439" s="239"/>
      <c r="AT439" s="260"/>
    </row>
    <row r="440" spans="1:46" s="224" customFormat="1">
      <c r="A440" s="9"/>
      <c r="B440" s="9"/>
      <c r="C440" s="9"/>
      <c r="D440" s="9"/>
      <c r="E440" s="9"/>
      <c r="F440" s="9"/>
      <c r="G440" s="9"/>
      <c r="H440" s="9"/>
      <c r="I440" s="9"/>
      <c r="J440" s="9"/>
      <c r="K440" s="9"/>
      <c r="L440" s="9"/>
      <c r="M440" s="9"/>
      <c r="N440" s="9"/>
      <c r="O440" s="9"/>
      <c r="P440" s="235">
        <f t="shared" si="21"/>
        <v>0</v>
      </c>
      <c r="Q440" s="9"/>
      <c r="R440" s="9"/>
      <c r="S440" s="9"/>
      <c r="T440" s="9"/>
      <c r="U440" s="9"/>
      <c r="V440" s="9"/>
      <c r="W440" s="9"/>
      <c r="X440" s="236"/>
      <c r="Y440" s="237">
        <f t="shared" si="22"/>
        <v>0</v>
      </c>
      <c r="Z440" s="9"/>
      <c r="AA440" s="9"/>
      <c r="AB440" s="9"/>
      <c r="AC440" s="9"/>
      <c r="AD440" s="9"/>
      <c r="AE440" s="9"/>
      <c r="AF440" s="9"/>
      <c r="AG440" s="9"/>
      <c r="AH440" s="237">
        <f t="shared" si="20"/>
        <v>0</v>
      </c>
      <c r="AI440" s="238"/>
      <c r="AJ440" s="9"/>
      <c r="AK440" s="9"/>
      <c r="AL440" s="9"/>
      <c r="AM440" s="9"/>
      <c r="AN440" s="9"/>
      <c r="AO440" s="9"/>
      <c r="AP440" s="9"/>
      <c r="AQ440" s="9"/>
      <c r="AR440" s="9"/>
      <c r="AS440" s="239"/>
      <c r="AT440" s="260"/>
    </row>
    <row r="441" spans="1:46" s="224" customFormat="1">
      <c r="A441" s="9"/>
      <c r="B441" s="9"/>
      <c r="C441" s="9"/>
      <c r="D441" s="9"/>
      <c r="E441" s="9"/>
      <c r="F441" s="9"/>
      <c r="G441" s="9"/>
      <c r="H441" s="9"/>
      <c r="I441" s="9"/>
      <c r="J441" s="9"/>
      <c r="K441" s="9"/>
      <c r="L441" s="9"/>
      <c r="M441" s="9"/>
      <c r="N441" s="9"/>
      <c r="O441" s="9"/>
      <c r="P441" s="235">
        <f t="shared" si="21"/>
        <v>0</v>
      </c>
      <c r="Q441" s="9"/>
      <c r="R441" s="9"/>
      <c r="S441" s="9"/>
      <c r="T441" s="9"/>
      <c r="U441" s="9"/>
      <c r="V441" s="9"/>
      <c r="W441" s="9"/>
      <c r="X441" s="236"/>
      <c r="Y441" s="237">
        <f t="shared" si="22"/>
        <v>0</v>
      </c>
      <c r="Z441" s="9"/>
      <c r="AA441" s="9"/>
      <c r="AB441" s="9"/>
      <c r="AC441" s="9"/>
      <c r="AD441" s="9"/>
      <c r="AE441" s="9"/>
      <c r="AF441" s="9"/>
      <c r="AG441" s="9"/>
      <c r="AH441" s="237">
        <f t="shared" si="20"/>
        <v>0</v>
      </c>
      <c r="AI441" s="238"/>
      <c r="AJ441" s="9"/>
      <c r="AK441" s="9"/>
      <c r="AL441" s="9"/>
      <c r="AM441" s="9"/>
      <c r="AN441" s="9"/>
      <c r="AO441" s="9"/>
      <c r="AP441" s="9"/>
      <c r="AQ441" s="9"/>
      <c r="AR441" s="9"/>
      <c r="AS441" s="239"/>
      <c r="AT441" s="260"/>
    </row>
    <row r="442" spans="1:46" s="224" customFormat="1">
      <c r="A442" s="9"/>
      <c r="B442" s="9"/>
      <c r="C442" s="9"/>
      <c r="D442" s="9"/>
      <c r="E442" s="9"/>
      <c r="F442" s="9"/>
      <c r="G442" s="9"/>
      <c r="H442" s="9"/>
      <c r="I442" s="9"/>
      <c r="J442" s="9"/>
      <c r="K442" s="9"/>
      <c r="L442" s="9"/>
      <c r="M442" s="9"/>
      <c r="N442" s="9"/>
      <c r="O442" s="9"/>
      <c r="P442" s="235">
        <f t="shared" si="21"/>
        <v>0</v>
      </c>
      <c r="Q442" s="9"/>
      <c r="R442" s="9"/>
      <c r="S442" s="9"/>
      <c r="T442" s="9"/>
      <c r="U442" s="9"/>
      <c r="V442" s="9"/>
      <c r="W442" s="9"/>
      <c r="X442" s="236"/>
      <c r="Y442" s="237">
        <f t="shared" si="22"/>
        <v>0</v>
      </c>
      <c r="Z442" s="9"/>
      <c r="AA442" s="9"/>
      <c r="AB442" s="9"/>
      <c r="AC442" s="9"/>
      <c r="AD442" s="9"/>
      <c r="AE442" s="9"/>
      <c r="AF442" s="9"/>
      <c r="AG442" s="9"/>
      <c r="AH442" s="237">
        <f t="shared" si="20"/>
        <v>0</v>
      </c>
      <c r="AI442" s="238"/>
      <c r="AJ442" s="9"/>
      <c r="AK442" s="9"/>
      <c r="AL442" s="9"/>
      <c r="AM442" s="9"/>
      <c r="AN442" s="9"/>
      <c r="AO442" s="9"/>
      <c r="AP442" s="9"/>
      <c r="AQ442" s="9"/>
      <c r="AR442" s="9"/>
      <c r="AS442" s="239"/>
      <c r="AT442" s="260"/>
    </row>
    <row r="443" spans="1:46" s="224" customFormat="1">
      <c r="A443" s="9"/>
      <c r="B443" s="9"/>
      <c r="C443" s="9"/>
      <c r="D443" s="9"/>
      <c r="E443" s="9"/>
      <c r="F443" s="9"/>
      <c r="G443" s="9"/>
      <c r="H443" s="9"/>
      <c r="I443" s="9"/>
      <c r="J443" s="9"/>
      <c r="K443" s="9"/>
      <c r="L443" s="9"/>
      <c r="M443" s="9"/>
      <c r="N443" s="9"/>
      <c r="O443" s="9"/>
      <c r="P443" s="235">
        <f t="shared" si="21"/>
        <v>0</v>
      </c>
      <c r="Q443" s="9"/>
      <c r="R443" s="9"/>
      <c r="S443" s="9"/>
      <c r="T443" s="9"/>
      <c r="U443" s="9"/>
      <c r="V443" s="9"/>
      <c r="W443" s="9"/>
      <c r="X443" s="236"/>
      <c r="Y443" s="237">
        <f t="shared" si="22"/>
        <v>0</v>
      </c>
      <c r="Z443" s="9"/>
      <c r="AA443" s="9"/>
      <c r="AB443" s="9"/>
      <c r="AC443" s="9"/>
      <c r="AD443" s="9"/>
      <c r="AE443" s="9"/>
      <c r="AF443" s="9"/>
      <c r="AG443" s="9"/>
      <c r="AH443" s="237">
        <f t="shared" si="20"/>
        <v>0</v>
      </c>
      <c r="AI443" s="238"/>
      <c r="AJ443" s="9"/>
      <c r="AK443" s="9"/>
      <c r="AL443" s="9"/>
      <c r="AM443" s="9"/>
      <c r="AN443" s="9"/>
      <c r="AO443" s="9"/>
      <c r="AP443" s="9"/>
      <c r="AQ443" s="9"/>
      <c r="AR443" s="9"/>
      <c r="AS443" s="239"/>
      <c r="AT443" s="260"/>
    </row>
    <row r="444" spans="1:46" s="224" customFormat="1">
      <c r="A444" s="9"/>
      <c r="B444" s="9"/>
      <c r="C444" s="9"/>
      <c r="D444" s="9"/>
      <c r="E444" s="9"/>
      <c r="F444" s="9"/>
      <c r="G444" s="9"/>
      <c r="H444" s="9"/>
      <c r="I444" s="9"/>
      <c r="J444" s="9"/>
      <c r="K444" s="9"/>
      <c r="L444" s="9"/>
      <c r="M444" s="9"/>
      <c r="N444" s="9"/>
      <c r="O444" s="9"/>
      <c r="P444" s="235">
        <f t="shared" si="21"/>
        <v>0</v>
      </c>
      <c r="Q444" s="9"/>
      <c r="R444" s="9"/>
      <c r="S444" s="9"/>
      <c r="T444" s="9"/>
      <c r="U444" s="9"/>
      <c r="V444" s="9"/>
      <c r="W444" s="9"/>
      <c r="X444" s="236"/>
      <c r="Y444" s="237">
        <f t="shared" si="22"/>
        <v>0</v>
      </c>
      <c r="Z444" s="9"/>
      <c r="AA444" s="9"/>
      <c r="AB444" s="9"/>
      <c r="AC444" s="9"/>
      <c r="AD444" s="9"/>
      <c r="AE444" s="9"/>
      <c r="AF444" s="9"/>
      <c r="AG444" s="9"/>
      <c r="AH444" s="237">
        <f t="shared" si="20"/>
        <v>0</v>
      </c>
      <c r="AI444" s="238"/>
      <c r="AJ444" s="9"/>
      <c r="AK444" s="9"/>
      <c r="AL444" s="9"/>
      <c r="AM444" s="9"/>
      <c r="AN444" s="9"/>
      <c r="AO444" s="9"/>
      <c r="AP444" s="9"/>
      <c r="AQ444" s="9"/>
      <c r="AR444" s="9"/>
      <c r="AS444" s="239"/>
      <c r="AT444" s="260"/>
    </row>
    <row r="445" spans="1:46" s="224" customFormat="1">
      <c r="A445" s="9"/>
      <c r="B445" s="9"/>
      <c r="C445" s="9"/>
      <c r="D445" s="9"/>
      <c r="E445" s="9"/>
      <c r="F445" s="9"/>
      <c r="G445" s="9"/>
      <c r="H445" s="9"/>
      <c r="I445" s="9"/>
      <c r="J445" s="9"/>
      <c r="K445" s="9"/>
      <c r="L445" s="9"/>
      <c r="M445" s="9"/>
      <c r="N445" s="9"/>
      <c r="O445" s="9"/>
      <c r="P445" s="235">
        <f t="shared" si="21"/>
        <v>0</v>
      </c>
      <c r="Q445" s="9"/>
      <c r="R445" s="9"/>
      <c r="S445" s="9"/>
      <c r="T445" s="9"/>
      <c r="U445" s="9"/>
      <c r="V445" s="9"/>
      <c r="W445" s="9"/>
      <c r="X445" s="236"/>
      <c r="Y445" s="237">
        <f t="shared" si="22"/>
        <v>0</v>
      </c>
      <c r="Z445" s="9"/>
      <c r="AA445" s="9"/>
      <c r="AB445" s="9"/>
      <c r="AC445" s="9"/>
      <c r="AD445" s="9"/>
      <c r="AE445" s="9"/>
      <c r="AF445" s="9"/>
      <c r="AG445" s="9"/>
      <c r="AH445" s="237">
        <f t="shared" si="20"/>
        <v>0</v>
      </c>
      <c r="AI445" s="238"/>
      <c r="AJ445" s="9"/>
      <c r="AK445" s="9"/>
      <c r="AL445" s="9"/>
      <c r="AM445" s="9"/>
      <c r="AN445" s="9"/>
      <c r="AO445" s="9"/>
      <c r="AP445" s="9"/>
      <c r="AQ445" s="9"/>
      <c r="AR445" s="9"/>
      <c r="AS445" s="239"/>
      <c r="AT445" s="260"/>
    </row>
    <row r="446" spans="1:46" s="224" customFormat="1">
      <c r="A446" s="9"/>
      <c r="B446" s="9"/>
      <c r="C446" s="9"/>
      <c r="D446" s="9"/>
      <c r="E446" s="9"/>
      <c r="F446" s="9"/>
      <c r="G446" s="9"/>
      <c r="H446" s="9"/>
      <c r="I446" s="9"/>
      <c r="J446" s="9"/>
      <c r="K446" s="9"/>
      <c r="L446" s="9"/>
      <c r="M446" s="9"/>
      <c r="N446" s="9"/>
      <c r="O446" s="9"/>
      <c r="P446" s="235">
        <f t="shared" si="21"/>
        <v>0</v>
      </c>
      <c r="Q446" s="9"/>
      <c r="R446" s="9"/>
      <c r="S446" s="9"/>
      <c r="T446" s="9"/>
      <c r="U446" s="9"/>
      <c r="V446" s="9"/>
      <c r="W446" s="9"/>
      <c r="X446" s="236"/>
      <c r="Y446" s="237">
        <f t="shared" si="22"/>
        <v>0</v>
      </c>
      <c r="Z446" s="9"/>
      <c r="AA446" s="9"/>
      <c r="AB446" s="9"/>
      <c r="AC446" s="9"/>
      <c r="AD446" s="9"/>
      <c r="AE446" s="9"/>
      <c r="AF446" s="9"/>
      <c r="AG446" s="9"/>
      <c r="AH446" s="237">
        <f t="shared" si="20"/>
        <v>0</v>
      </c>
      <c r="AI446" s="238"/>
      <c r="AJ446" s="9"/>
      <c r="AK446" s="9"/>
      <c r="AL446" s="9"/>
      <c r="AM446" s="9"/>
      <c r="AN446" s="9"/>
      <c r="AO446" s="9"/>
      <c r="AP446" s="9"/>
      <c r="AQ446" s="9"/>
      <c r="AR446" s="9"/>
      <c r="AS446" s="239"/>
      <c r="AT446" s="260"/>
    </row>
    <row r="447" spans="1:46" s="224" customFormat="1">
      <c r="A447" s="9"/>
      <c r="B447" s="9"/>
      <c r="C447" s="9"/>
      <c r="D447" s="9"/>
      <c r="E447" s="9"/>
      <c r="F447" s="9"/>
      <c r="G447" s="9"/>
      <c r="H447" s="9"/>
      <c r="I447" s="9"/>
      <c r="J447" s="9"/>
      <c r="K447" s="9"/>
      <c r="L447" s="9"/>
      <c r="M447" s="9"/>
      <c r="N447" s="9"/>
      <c r="O447" s="9"/>
      <c r="P447" s="235">
        <f t="shared" si="21"/>
        <v>0</v>
      </c>
      <c r="Q447" s="9"/>
      <c r="R447" s="9"/>
      <c r="S447" s="9"/>
      <c r="T447" s="9"/>
      <c r="U447" s="9"/>
      <c r="V447" s="9"/>
      <c r="W447" s="9"/>
      <c r="X447" s="236"/>
      <c r="Y447" s="237">
        <f t="shared" si="22"/>
        <v>0</v>
      </c>
      <c r="Z447" s="9"/>
      <c r="AA447" s="9"/>
      <c r="AB447" s="9"/>
      <c r="AC447" s="9"/>
      <c r="AD447" s="9"/>
      <c r="AE447" s="9"/>
      <c r="AF447" s="9"/>
      <c r="AG447" s="9"/>
      <c r="AH447" s="237">
        <f t="shared" si="20"/>
        <v>0</v>
      </c>
      <c r="AI447" s="238"/>
      <c r="AJ447" s="9"/>
      <c r="AK447" s="9"/>
      <c r="AL447" s="9"/>
      <c r="AM447" s="9"/>
      <c r="AN447" s="9"/>
      <c r="AO447" s="9"/>
      <c r="AP447" s="9"/>
      <c r="AQ447" s="9"/>
      <c r="AR447" s="9"/>
      <c r="AS447" s="239"/>
      <c r="AT447" s="260"/>
    </row>
    <row r="448" spans="1:46" s="224" customFormat="1">
      <c r="A448" s="9"/>
      <c r="B448" s="9"/>
      <c r="C448" s="9"/>
      <c r="D448" s="9"/>
      <c r="E448" s="9"/>
      <c r="F448" s="9"/>
      <c r="G448" s="9"/>
      <c r="H448" s="9"/>
      <c r="I448" s="9"/>
      <c r="J448" s="9"/>
      <c r="K448" s="9"/>
      <c r="L448" s="9"/>
      <c r="M448" s="9"/>
      <c r="N448" s="9"/>
      <c r="O448" s="9"/>
      <c r="P448" s="235">
        <f t="shared" si="21"/>
        <v>0</v>
      </c>
      <c r="Q448" s="9"/>
      <c r="R448" s="9"/>
      <c r="S448" s="9"/>
      <c r="T448" s="9"/>
      <c r="U448" s="9"/>
      <c r="V448" s="9"/>
      <c r="W448" s="9"/>
      <c r="X448" s="236"/>
      <c r="Y448" s="237">
        <f t="shared" si="22"/>
        <v>0</v>
      </c>
      <c r="Z448" s="9"/>
      <c r="AA448" s="9"/>
      <c r="AB448" s="9"/>
      <c r="AC448" s="9"/>
      <c r="AD448" s="9"/>
      <c r="AE448" s="9"/>
      <c r="AF448" s="9"/>
      <c r="AG448" s="9"/>
      <c r="AH448" s="237">
        <f t="shared" si="20"/>
        <v>0</v>
      </c>
      <c r="AI448" s="238"/>
      <c r="AJ448" s="9"/>
      <c r="AK448" s="9"/>
      <c r="AL448" s="9"/>
      <c r="AM448" s="9"/>
      <c r="AN448" s="9"/>
      <c r="AO448" s="9"/>
      <c r="AP448" s="9"/>
      <c r="AQ448" s="9"/>
      <c r="AR448" s="9"/>
      <c r="AS448" s="239"/>
      <c r="AT448" s="260"/>
    </row>
    <row r="449" spans="1:46" s="224" customFormat="1">
      <c r="A449" s="9"/>
      <c r="B449" s="9"/>
      <c r="C449" s="9"/>
      <c r="D449" s="9"/>
      <c r="E449" s="9"/>
      <c r="F449" s="9"/>
      <c r="G449" s="9"/>
      <c r="H449" s="9"/>
      <c r="I449" s="9"/>
      <c r="J449" s="9"/>
      <c r="K449" s="9"/>
      <c r="L449" s="9"/>
      <c r="M449" s="9"/>
      <c r="N449" s="9"/>
      <c r="O449" s="9"/>
      <c r="P449" s="235">
        <f t="shared" si="21"/>
        <v>0</v>
      </c>
      <c r="Q449" s="9"/>
      <c r="R449" s="9"/>
      <c r="S449" s="9"/>
      <c r="T449" s="9"/>
      <c r="U449" s="9"/>
      <c r="V449" s="9"/>
      <c r="W449" s="9"/>
      <c r="X449" s="236"/>
      <c r="Y449" s="237">
        <f t="shared" si="22"/>
        <v>0</v>
      </c>
      <c r="Z449" s="9"/>
      <c r="AA449" s="9"/>
      <c r="AB449" s="9"/>
      <c r="AC449" s="9"/>
      <c r="AD449" s="9"/>
      <c r="AE449" s="9"/>
      <c r="AF449" s="9"/>
      <c r="AG449" s="9"/>
      <c r="AH449" s="237">
        <f t="shared" si="20"/>
        <v>0</v>
      </c>
      <c r="AI449" s="238"/>
      <c r="AJ449" s="9"/>
      <c r="AK449" s="9"/>
      <c r="AL449" s="9"/>
      <c r="AM449" s="9"/>
      <c r="AN449" s="9"/>
      <c r="AO449" s="9"/>
      <c r="AP449" s="9"/>
      <c r="AQ449" s="9"/>
      <c r="AR449" s="9"/>
      <c r="AS449" s="239"/>
      <c r="AT449" s="260"/>
    </row>
    <row r="450" spans="1:46" s="224" customFormat="1">
      <c r="A450" s="9"/>
      <c r="B450" s="9"/>
      <c r="C450" s="9"/>
      <c r="D450" s="9"/>
      <c r="E450" s="9"/>
      <c r="F450" s="9"/>
      <c r="G450" s="9"/>
      <c r="H450" s="9"/>
      <c r="I450" s="9"/>
      <c r="J450" s="9"/>
      <c r="K450" s="9"/>
      <c r="L450" s="9"/>
      <c r="M450" s="9"/>
      <c r="N450" s="9"/>
      <c r="O450" s="9"/>
      <c r="P450" s="235">
        <f t="shared" si="21"/>
        <v>0</v>
      </c>
      <c r="Q450" s="9"/>
      <c r="R450" s="9"/>
      <c r="S450" s="9"/>
      <c r="T450" s="9"/>
      <c r="U450" s="9"/>
      <c r="V450" s="9"/>
      <c r="W450" s="9"/>
      <c r="X450" s="236"/>
      <c r="Y450" s="237">
        <f t="shared" si="22"/>
        <v>0</v>
      </c>
      <c r="Z450" s="9"/>
      <c r="AA450" s="9"/>
      <c r="AB450" s="9"/>
      <c r="AC450" s="9"/>
      <c r="AD450" s="9"/>
      <c r="AE450" s="9"/>
      <c r="AF450" s="9"/>
      <c r="AG450" s="9"/>
      <c r="AH450" s="237">
        <f t="shared" si="20"/>
        <v>0</v>
      </c>
      <c r="AI450" s="238"/>
      <c r="AJ450" s="9"/>
      <c r="AK450" s="9"/>
      <c r="AL450" s="9"/>
      <c r="AM450" s="9"/>
      <c r="AN450" s="9"/>
      <c r="AO450" s="9"/>
      <c r="AP450" s="9"/>
      <c r="AQ450" s="9"/>
      <c r="AR450" s="9"/>
      <c r="AS450" s="239"/>
      <c r="AT450" s="260"/>
    </row>
    <row r="451" spans="1:46" s="224" customFormat="1">
      <c r="A451" s="9"/>
      <c r="B451" s="9"/>
      <c r="C451" s="9"/>
      <c r="D451" s="9"/>
      <c r="E451" s="9"/>
      <c r="F451" s="9"/>
      <c r="G451" s="9"/>
      <c r="H451" s="9"/>
      <c r="I451" s="9"/>
      <c r="J451" s="9"/>
      <c r="K451" s="9"/>
      <c r="L451" s="9"/>
      <c r="M451" s="9"/>
      <c r="N451" s="9"/>
      <c r="O451" s="9"/>
      <c r="P451" s="235">
        <f t="shared" si="21"/>
        <v>0</v>
      </c>
      <c r="Q451" s="9"/>
      <c r="R451" s="9"/>
      <c r="S451" s="9"/>
      <c r="T451" s="9"/>
      <c r="U451" s="9"/>
      <c r="V451" s="9"/>
      <c r="W451" s="9"/>
      <c r="X451" s="236"/>
      <c r="Y451" s="237">
        <f t="shared" si="22"/>
        <v>0</v>
      </c>
      <c r="Z451" s="9"/>
      <c r="AA451" s="9"/>
      <c r="AB451" s="9"/>
      <c r="AC451" s="9"/>
      <c r="AD451" s="9"/>
      <c r="AE451" s="9"/>
      <c r="AF451" s="9"/>
      <c r="AG451" s="9"/>
      <c r="AH451" s="237">
        <f t="shared" si="20"/>
        <v>0</v>
      </c>
      <c r="AI451" s="238"/>
      <c r="AJ451" s="9"/>
      <c r="AK451" s="9"/>
      <c r="AL451" s="9"/>
      <c r="AM451" s="9"/>
      <c r="AN451" s="9"/>
      <c r="AO451" s="9"/>
      <c r="AP451" s="9"/>
      <c r="AQ451" s="9"/>
      <c r="AR451" s="9"/>
      <c r="AS451" s="239"/>
      <c r="AT451" s="260"/>
    </row>
    <row r="452" spans="1:46" s="224" customFormat="1">
      <c r="A452" s="9"/>
      <c r="B452" s="9"/>
      <c r="C452" s="9"/>
      <c r="D452" s="9"/>
      <c r="E452" s="9"/>
      <c r="F452" s="9"/>
      <c r="G452" s="9"/>
      <c r="H452" s="9"/>
      <c r="I452" s="9"/>
      <c r="J452" s="9"/>
      <c r="K452" s="9"/>
      <c r="L452" s="9"/>
      <c r="M452" s="9"/>
      <c r="N452" s="9"/>
      <c r="O452" s="9"/>
      <c r="P452" s="235">
        <f t="shared" si="21"/>
        <v>0</v>
      </c>
      <c r="Q452" s="9"/>
      <c r="R452" s="9"/>
      <c r="S452" s="9"/>
      <c r="T452" s="9"/>
      <c r="U452" s="9"/>
      <c r="V452" s="9"/>
      <c r="W452" s="9"/>
      <c r="X452" s="236"/>
      <c r="Y452" s="237">
        <f t="shared" si="22"/>
        <v>0</v>
      </c>
      <c r="Z452" s="9"/>
      <c r="AA452" s="9"/>
      <c r="AB452" s="9"/>
      <c r="AC452" s="9"/>
      <c r="AD452" s="9"/>
      <c r="AE452" s="9"/>
      <c r="AF452" s="9"/>
      <c r="AG452" s="9"/>
      <c r="AH452" s="237">
        <f t="shared" si="20"/>
        <v>0</v>
      </c>
      <c r="AI452" s="238"/>
      <c r="AJ452" s="9"/>
      <c r="AK452" s="9"/>
      <c r="AL452" s="9"/>
      <c r="AM452" s="9"/>
      <c r="AN452" s="9"/>
      <c r="AO452" s="9"/>
      <c r="AP452" s="9"/>
      <c r="AQ452" s="9"/>
      <c r="AR452" s="9"/>
      <c r="AS452" s="239"/>
      <c r="AT452" s="260"/>
    </row>
    <row r="453" spans="1:46" s="224" customFormat="1">
      <c r="A453" s="9"/>
      <c r="B453" s="9"/>
      <c r="C453" s="9"/>
      <c r="D453" s="9"/>
      <c r="E453" s="9"/>
      <c r="F453" s="9"/>
      <c r="G453" s="9"/>
      <c r="H453" s="9"/>
      <c r="I453" s="9"/>
      <c r="J453" s="9"/>
      <c r="K453" s="9"/>
      <c r="L453" s="9"/>
      <c r="M453" s="9"/>
      <c r="N453" s="9"/>
      <c r="O453" s="9"/>
      <c r="P453" s="235">
        <f t="shared" si="21"/>
        <v>0</v>
      </c>
      <c r="Q453" s="9"/>
      <c r="R453" s="9"/>
      <c r="S453" s="9"/>
      <c r="T453" s="9"/>
      <c r="U453" s="9"/>
      <c r="V453" s="9"/>
      <c r="W453" s="9"/>
      <c r="X453" s="236"/>
      <c r="Y453" s="237">
        <f t="shared" si="22"/>
        <v>0</v>
      </c>
      <c r="Z453" s="9"/>
      <c r="AA453" s="9"/>
      <c r="AB453" s="9"/>
      <c r="AC453" s="9"/>
      <c r="AD453" s="9"/>
      <c r="AE453" s="9"/>
      <c r="AF453" s="9"/>
      <c r="AG453" s="9"/>
      <c r="AH453" s="237">
        <f t="shared" si="20"/>
        <v>0</v>
      </c>
      <c r="AI453" s="238"/>
      <c r="AJ453" s="9"/>
      <c r="AK453" s="9"/>
      <c r="AL453" s="9"/>
      <c r="AM453" s="9"/>
      <c r="AN453" s="9"/>
      <c r="AO453" s="9"/>
      <c r="AP453" s="9"/>
      <c r="AQ453" s="9"/>
      <c r="AR453" s="9"/>
      <c r="AS453" s="239"/>
      <c r="AT453" s="260"/>
    </row>
    <row r="454" spans="1:46" s="224" customFormat="1">
      <c r="A454" s="9"/>
      <c r="B454" s="9"/>
      <c r="C454" s="9"/>
      <c r="D454" s="9"/>
      <c r="E454" s="9"/>
      <c r="F454" s="9"/>
      <c r="G454" s="9"/>
      <c r="H454" s="9"/>
      <c r="I454" s="9"/>
      <c r="J454" s="9"/>
      <c r="K454" s="9"/>
      <c r="L454" s="9"/>
      <c r="M454" s="9"/>
      <c r="N454" s="9"/>
      <c r="O454" s="9"/>
      <c r="P454" s="235">
        <f t="shared" si="21"/>
        <v>0</v>
      </c>
      <c r="Q454" s="9"/>
      <c r="R454" s="9"/>
      <c r="S454" s="9"/>
      <c r="T454" s="9"/>
      <c r="U454" s="9"/>
      <c r="V454" s="9"/>
      <c r="W454" s="9"/>
      <c r="X454" s="236"/>
      <c r="Y454" s="237">
        <f t="shared" si="22"/>
        <v>0</v>
      </c>
      <c r="Z454" s="9"/>
      <c r="AA454" s="9"/>
      <c r="AB454" s="9"/>
      <c r="AC454" s="9"/>
      <c r="AD454" s="9"/>
      <c r="AE454" s="9"/>
      <c r="AF454" s="9"/>
      <c r="AG454" s="9"/>
      <c r="AH454" s="237">
        <f t="shared" si="20"/>
        <v>0</v>
      </c>
      <c r="AI454" s="238"/>
      <c r="AJ454" s="9"/>
      <c r="AK454" s="9"/>
      <c r="AL454" s="9"/>
      <c r="AM454" s="9"/>
      <c r="AN454" s="9"/>
      <c r="AO454" s="9"/>
      <c r="AP454" s="9"/>
      <c r="AQ454" s="9"/>
      <c r="AR454" s="9"/>
      <c r="AS454" s="239"/>
      <c r="AT454" s="260"/>
    </row>
    <row r="455" spans="1:46" s="224" customFormat="1">
      <c r="A455" s="9"/>
      <c r="B455" s="9"/>
      <c r="C455" s="9"/>
      <c r="D455" s="9"/>
      <c r="E455" s="9"/>
      <c r="F455" s="9"/>
      <c r="G455" s="9"/>
      <c r="H455" s="9"/>
      <c r="I455" s="9"/>
      <c r="J455" s="9"/>
      <c r="K455" s="9"/>
      <c r="L455" s="9"/>
      <c r="M455" s="9"/>
      <c r="N455" s="9"/>
      <c r="O455" s="9"/>
      <c r="P455" s="235">
        <f t="shared" si="21"/>
        <v>0</v>
      </c>
      <c r="Q455" s="9"/>
      <c r="R455" s="9"/>
      <c r="S455" s="9"/>
      <c r="T455" s="9"/>
      <c r="U455" s="9"/>
      <c r="V455" s="9"/>
      <c r="W455" s="9"/>
      <c r="X455" s="236"/>
      <c r="Y455" s="237">
        <f t="shared" si="22"/>
        <v>0</v>
      </c>
      <c r="Z455" s="9"/>
      <c r="AA455" s="9"/>
      <c r="AB455" s="9"/>
      <c r="AC455" s="9"/>
      <c r="AD455" s="9"/>
      <c r="AE455" s="9"/>
      <c r="AF455" s="9"/>
      <c r="AG455" s="9"/>
      <c r="AH455" s="237">
        <f t="shared" si="20"/>
        <v>0</v>
      </c>
      <c r="AI455" s="238"/>
      <c r="AJ455" s="9"/>
      <c r="AK455" s="9"/>
      <c r="AL455" s="9"/>
      <c r="AM455" s="9"/>
      <c r="AN455" s="9"/>
      <c r="AO455" s="9"/>
      <c r="AP455" s="9"/>
      <c r="AQ455" s="9"/>
      <c r="AR455" s="9"/>
      <c r="AS455" s="239"/>
      <c r="AT455" s="260"/>
    </row>
    <row r="456" spans="1:46" s="224" customFormat="1">
      <c r="A456" s="9"/>
      <c r="B456" s="9"/>
      <c r="C456" s="9"/>
      <c r="D456" s="9"/>
      <c r="E456" s="9"/>
      <c r="F456" s="9"/>
      <c r="G456" s="9"/>
      <c r="H456" s="9"/>
      <c r="I456" s="9"/>
      <c r="J456" s="9"/>
      <c r="K456" s="9"/>
      <c r="L456" s="9"/>
      <c r="M456" s="9"/>
      <c r="N456" s="9"/>
      <c r="O456" s="9"/>
      <c r="P456" s="235">
        <f t="shared" si="21"/>
        <v>0</v>
      </c>
      <c r="Q456" s="9"/>
      <c r="R456" s="9"/>
      <c r="S456" s="9"/>
      <c r="T456" s="9"/>
      <c r="U456" s="9"/>
      <c r="V456" s="9"/>
      <c r="W456" s="9"/>
      <c r="X456" s="236"/>
      <c r="Y456" s="237">
        <f t="shared" si="22"/>
        <v>0</v>
      </c>
      <c r="Z456" s="9"/>
      <c r="AA456" s="9"/>
      <c r="AB456" s="9"/>
      <c r="AC456" s="9"/>
      <c r="AD456" s="9"/>
      <c r="AE456" s="9"/>
      <c r="AF456" s="9"/>
      <c r="AG456" s="9"/>
      <c r="AH456" s="237">
        <f t="shared" si="20"/>
        <v>0</v>
      </c>
      <c r="AI456" s="238"/>
      <c r="AJ456" s="9"/>
      <c r="AK456" s="9"/>
      <c r="AL456" s="9"/>
      <c r="AM456" s="9"/>
      <c r="AN456" s="9"/>
      <c r="AO456" s="9"/>
      <c r="AP456" s="9"/>
      <c r="AQ456" s="9"/>
      <c r="AR456" s="9"/>
      <c r="AS456" s="239"/>
      <c r="AT456" s="260"/>
    </row>
    <row r="457" spans="1:46" s="224" customFormat="1">
      <c r="A457" s="9"/>
      <c r="B457" s="9"/>
      <c r="C457" s="9"/>
      <c r="D457" s="9"/>
      <c r="E457" s="9"/>
      <c r="F457" s="9"/>
      <c r="G457" s="9"/>
      <c r="H457" s="9"/>
      <c r="I457" s="9"/>
      <c r="J457" s="9"/>
      <c r="K457" s="9"/>
      <c r="L457" s="9"/>
      <c r="M457" s="9"/>
      <c r="N457" s="9"/>
      <c r="O457" s="9"/>
      <c r="P457" s="235">
        <f t="shared" si="21"/>
        <v>0</v>
      </c>
      <c r="Q457" s="9"/>
      <c r="R457" s="9"/>
      <c r="S457" s="9"/>
      <c r="T457" s="9"/>
      <c r="U457" s="9"/>
      <c r="V457" s="9"/>
      <c r="W457" s="9"/>
      <c r="X457" s="236"/>
      <c r="Y457" s="237">
        <f t="shared" si="22"/>
        <v>0</v>
      </c>
      <c r="Z457" s="9"/>
      <c r="AA457" s="9"/>
      <c r="AB457" s="9"/>
      <c r="AC457" s="9"/>
      <c r="AD457" s="9"/>
      <c r="AE457" s="9"/>
      <c r="AF457" s="9"/>
      <c r="AG457" s="9"/>
      <c r="AH457" s="237">
        <f t="shared" si="20"/>
        <v>0</v>
      </c>
      <c r="AI457" s="238"/>
      <c r="AJ457" s="9"/>
      <c r="AK457" s="9"/>
      <c r="AL457" s="9"/>
      <c r="AM457" s="9"/>
      <c r="AN457" s="9"/>
      <c r="AO457" s="9"/>
      <c r="AP457" s="9"/>
      <c r="AQ457" s="9"/>
      <c r="AR457" s="9"/>
      <c r="AS457" s="239"/>
      <c r="AT457" s="260"/>
    </row>
    <row r="458" spans="1:46" s="224" customFormat="1">
      <c r="A458" s="9"/>
      <c r="B458" s="9"/>
      <c r="C458" s="9"/>
      <c r="D458" s="9"/>
      <c r="E458" s="9"/>
      <c r="F458" s="9"/>
      <c r="G458" s="9"/>
      <c r="H458" s="9"/>
      <c r="I458" s="9"/>
      <c r="J458" s="9"/>
      <c r="K458" s="9"/>
      <c r="L458" s="9"/>
      <c r="M458" s="9"/>
      <c r="N458" s="9"/>
      <c r="O458" s="9"/>
      <c r="P458" s="235">
        <f t="shared" si="21"/>
        <v>0</v>
      </c>
      <c r="Q458" s="9"/>
      <c r="R458" s="9"/>
      <c r="S458" s="9"/>
      <c r="T458" s="9"/>
      <c r="U458" s="9"/>
      <c r="V458" s="9"/>
      <c r="W458" s="9"/>
      <c r="X458" s="236"/>
      <c r="Y458" s="237">
        <f t="shared" si="22"/>
        <v>0</v>
      </c>
      <c r="Z458" s="9"/>
      <c r="AA458" s="9"/>
      <c r="AB458" s="9"/>
      <c r="AC458" s="9"/>
      <c r="AD458" s="9"/>
      <c r="AE458" s="9"/>
      <c r="AF458" s="9"/>
      <c r="AG458" s="9"/>
      <c r="AH458" s="237">
        <f t="shared" si="20"/>
        <v>0</v>
      </c>
      <c r="AI458" s="238"/>
      <c r="AJ458" s="9"/>
      <c r="AK458" s="9"/>
      <c r="AL458" s="9"/>
      <c r="AM458" s="9"/>
      <c r="AN458" s="9"/>
      <c r="AO458" s="9"/>
      <c r="AP458" s="9"/>
      <c r="AQ458" s="9"/>
      <c r="AR458" s="9"/>
      <c r="AS458" s="239"/>
      <c r="AT458" s="260"/>
    </row>
    <row r="459" spans="1:46" s="224" customFormat="1">
      <c r="A459" s="9"/>
      <c r="B459" s="9"/>
      <c r="C459" s="9"/>
      <c r="D459" s="9"/>
      <c r="E459" s="9"/>
      <c r="F459" s="9"/>
      <c r="G459" s="9"/>
      <c r="H459" s="9"/>
      <c r="I459" s="9"/>
      <c r="J459" s="9"/>
      <c r="K459" s="9"/>
      <c r="L459" s="9"/>
      <c r="M459" s="9"/>
      <c r="N459" s="9"/>
      <c r="O459" s="9"/>
      <c r="P459" s="235">
        <f t="shared" si="21"/>
        <v>0</v>
      </c>
      <c r="Q459" s="9"/>
      <c r="R459" s="9"/>
      <c r="S459" s="9"/>
      <c r="T459" s="9"/>
      <c r="U459" s="9"/>
      <c r="V459" s="9"/>
      <c r="W459" s="9"/>
      <c r="X459" s="236"/>
      <c r="Y459" s="237">
        <f t="shared" si="22"/>
        <v>0</v>
      </c>
      <c r="Z459" s="9"/>
      <c r="AA459" s="9"/>
      <c r="AB459" s="9"/>
      <c r="AC459" s="9"/>
      <c r="AD459" s="9"/>
      <c r="AE459" s="9"/>
      <c r="AF459" s="9"/>
      <c r="AG459" s="9"/>
      <c r="AH459" s="237">
        <f t="shared" si="20"/>
        <v>0</v>
      </c>
      <c r="AI459" s="238"/>
      <c r="AJ459" s="9"/>
      <c r="AK459" s="9"/>
      <c r="AL459" s="9"/>
      <c r="AM459" s="9"/>
      <c r="AN459" s="9"/>
      <c r="AO459" s="9"/>
      <c r="AP459" s="9"/>
      <c r="AQ459" s="9"/>
      <c r="AR459" s="9"/>
      <c r="AS459" s="239"/>
      <c r="AT459" s="260"/>
    </row>
    <row r="460" spans="1:46" s="224" customFormat="1">
      <c r="A460" s="9"/>
      <c r="B460" s="9"/>
      <c r="C460" s="9"/>
      <c r="D460" s="9"/>
      <c r="E460" s="9"/>
      <c r="F460" s="9"/>
      <c r="G460" s="9"/>
      <c r="H460" s="9"/>
      <c r="I460" s="9"/>
      <c r="J460" s="9"/>
      <c r="K460" s="9"/>
      <c r="L460" s="9"/>
      <c r="M460" s="9"/>
      <c r="N460" s="9"/>
      <c r="O460" s="9"/>
      <c r="P460" s="235">
        <f t="shared" si="21"/>
        <v>0</v>
      </c>
      <c r="Q460" s="9"/>
      <c r="R460" s="9"/>
      <c r="S460" s="9"/>
      <c r="T460" s="9"/>
      <c r="U460" s="9"/>
      <c r="V460" s="9"/>
      <c r="W460" s="9"/>
      <c r="X460" s="236"/>
      <c r="Y460" s="237">
        <f t="shared" si="22"/>
        <v>0</v>
      </c>
      <c r="Z460" s="9"/>
      <c r="AA460" s="9"/>
      <c r="AB460" s="9"/>
      <c r="AC460" s="9"/>
      <c r="AD460" s="9"/>
      <c r="AE460" s="9"/>
      <c r="AF460" s="9"/>
      <c r="AG460" s="9"/>
      <c r="AH460" s="237">
        <f t="shared" si="20"/>
        <v>0</v>
      </c>
      <c r="AI460" s="238"/>
      <c r="AJ460" s="9"/>
      <c r="AK460" s="9"/>
      <c r="AL460" s="9"/>
      <c r="AM460" s="9"/>
      <c r="AN460" s="9"/>
      <c r="AO460" s="9"/>
      <c r="AP460" s="9"/>
      <c r="AQ460" s="9"/>
      <c r="AR460" s="9"/>
      <c r="AS460" s="239"/>
      <c r="AT460" s="260"/>
    </row>
    <row r="461" spans="1:46" s="224" customFormat="1">
      <c r="A461" s="9"/>
      <c r="B461" s="9"/>
      <c r="C461" s="9"/>
      <c r="D461" s="9"/>
      <c r="E461" s="9"/>
      <c r="F461" s="9"/>
      <c r="G461" s="9"/>
      <c r="H461" s="9"/>
      <c r="I461" s="9"/>
      <c r="J461" s="9"/>
      <c r="K461" s="9"/>
      <c r="L461" s="9"/>
      <c r="M461" s="9"/>
      <c r="N461" s="9"/>
      <c r="O461" s="9"/>
      <c r="P461" s="235">
        <f t="shared" si="21"/>
        <v>0</v>
      </c>
      <c r="Q461" s="9"/>
      <c r="R461" s="9"/>
      <c r="S461" s="9"/>
      <c r="T461" s="9"/>
      <c r="U461" s="9"/>
      <c r="V461" s="9"/>
      <c r="W461" s="9"/>
      <c r="X461" s="236"/>
      <c r="Y461" s="237">
        <f t="shared" si="22"/>
        <v>0</v>
      </c>
      <c r="Z461" s="9"/>
      <c r="AA461" s="9"/>
      <c r="AB461" s="9"/>
      <c r="AC461" s="9"/>
      <c r="AD461" s="9"/>
      <c r="AE461" s="9"/>
      <c r="AF461" s="9"/>
      <c r="AG461" s="9"/>
      <c r="AH461" s="237">
        <f t="shared" si="20"/>
        <v>0</v>
      </c>
      <c r="AI461" s="238"/>
      <c r="AJ461" s="9"/>
      <c r="AK461" s="9"/>
      <c r="AL461" s="9"/>
      <c r="AM461" s="9"/>
      <c r="AN461" s="9"/>
      <c r="AO461" s="9"/>
      <c r="AP461" s="9"/>
      <c r="AQ461" s="9"/>
      <c r="AR461" s="9"/>
      <c r="AS461" s="239"/>
      <c r="AT461" s="260"/>
    </row>
    <row r="462" spans="1:46" s="224" customFormat="1">
      <c r="A462" s="9"/>
      <c r="B462" s="9"/>
      <c r="C462" s="9"/>
      <c r="D462" s="9"/>
      <c r="E462" s="9"/>
      <c r="F462" s="9"/>
      <c r="G462" s="9"/>
      <c r="H462" s="9"/>
      <c r="I462" s="9"/>
      <c r="J462" s="9"/>
      <c r="K462" s="9"/>
      <c r="L462" s="9"/>
      <c r="M462" s="9"/>
      <c r="N462" s="9"/>
      <c r="O462" s="9"/>
      <c r="P462" s="235">
        <f t="shared" si="21"/>
        <v>0</v>
      </c>
      <c r="Q462" s="9"/>
      <c r="R462" s="9"/>
      <c r="S462" s="9"/>
      <c r="T462" s="9"/>
      <c r="U462" s="9"/>
      <c r="V462" s="9"/>
      <c r="W462" s="9"/>
      <c r="X462" s="236"/>
      <c r="Y462" s="237">
        <f t="shared" si="22"/>
        <v>0</v>
      </c>
      <c r="Z462" s="9"/>
      <c r="AA462" s="9"/>
      <c r="AB462" s="9"/>
      <c r="AC462" s="9"/>
      <c r="AD462" s="9"/>
      <c r="AE462" s="9"/>
      <c r="AF462" s="9"/>
      <c r="AG462" s="9"/>
      <c r="AH462" s="237">
        <f t="shared" ref="AH462:AH525" si="23">SUM($Z462:$AF462)</f>
        <v>0</v>
      </c>
      <c r="AI462" s="238"/>
      <c r="AJ462" s="9"/>
      <c r="AK462" s="9"/>
      <c r="AL462" s="9"/>
      <c r="AM462" s="9"/>
      <c r="AN462" s="9"/>
      <c r="AO462" s="9"/>
      <c r="AP462" s="9"/>
      <c r="AQ462" s="9"/>
      <c r="AR462" s="9"/>
      <c r="AS462" s="239"/>
      <c r="AT462" s="260"/>
    </row>
    <row r="463" spans="1:46" s="224" customFormat="1">
      <c r="A463" s="9"/>
      <c r="B463" s="9"/>
      <c r="C463" s="9"/>
      <c r="D463" s="9"/>
      <c r="E463" s="9"/>
      <c r="F463" s="9"/>
      <c r="G463" s="9"/>
      <c r="H463" s="9"/>
      <c r="I463" s="9"/>
      <c r="J463" s="9"/>
      <c r="K463" s="9"/>
      <c r="L463" s="9"/>
      <c r="M463" s="9"/>
      <c r="N463" s="9"/>
      <c r="O463" s="9"/>
      <c r="P463" s="235">
        <f t="shared" si="21"/>
        <v>0</v>
      </c>
      <c r="Q463" s="9"/>
      <c r="R463" s="9"/>
      <c r="S463" s="9"/>
      <c r="T463" s="9"/>
      <c r="U463" s="9"/>
      <c r="V463" s="9"/>
      <c r="W463" s="9"/>
      <c r="X463" s="236"/>
      <c r="Y463" s="237">
        <f t="shared" si="22"/>
        <v>0</v>
      </c>
      <c r="Z463" s="9"/>
      <c r="AA463" s="9"/>
      <c r="AB463" s="9"/>
      <c r="AC463" s="9"/>
      <c r="AD463" s="9"/>
      <c r="AE463" s="9"/>
      <c r="AF463" s="9"/>
      <c r="AG463" s="9"/>
      <c r="AH463" s="237">
        <f t="shared" si="23"/>
        <v>0</v>
      </c>
      <c r="AI463" s="238"/>
      <c r="AJ463" s="9"/>
      <c r="AK463" s="9"/>
      <c r="AL463" s="9"/>
      <c r="AM463" s="9"/>
      <c r="AN463" s="9"/>
      <c r="AO463" s="9"/>
      <c r="AP463" s="9"/>
      <c r="AQ463" s="9"/>
      <c r="AR463" s="9"/>
      <c r="AS463" s="239"/>
      <c r="AT463" s="260"/>
    </row>
    <row r="464" spans="1:46" s="224" customFormat="1">
      <c r="A464" s="9"/>
      <c r="B464" s="9"/>
      <c r="C464" s="9"/>
      <c r="D464" s="9"/>
      <c r="E464" s="9"/>
      <c r="F464" s="9"/>
      <c r="G464" s="9"/>
      <c r="H464" s="9"/>
      <c r="I464" s="9"/>
      <c r="J464" s="9"/>
      <c r="K464" s="9"/>
      <c r="L464" s="9"/>
      <c r="M464" s="9"/>
      <c r="N464" s="9"/>
      <c r="O464" s="9"/>
      <c r="P464" s="235">
        <f t="shared" si="21"/>
        <v>0</v>
      </c>
      <c r="Q464" s="9"/>
      <c r="R464" s="9"/>
      <c r="S464" s="9"/>
      <c r="T464" s="9"/>
      <c r="U464" s="9"/>
      <c r="V464" s="9"/>
      <c r="W464" s="9"/>
      <c r="X464" s="236"/>
      <c r="Y464" s="237">
        <f t="shared" si="22"/>
        <v>0</v>
      </c>
      <c r="Z464" s="9"/>
      <c r="AA464" s="9"/>
      <c r="AB464" s="9"/>
      <c r="AC464" s="9"/>
      <c r="AD464" s="9"/>
      <c r="AE464" s="9"/>
      <c r="AF464" s="9"/>
      <c r="AG464" s="9"/>
      <c r="AH464" s="237">
        <f t="shared" si="23"/>
        <v>0</v>
      </c>
      <c r="AI464" s="238"/>
      <c r="AJ464" s="9"/>
      <c r="AK464" s="9"/>
      <c r="AL464" s="9"/>
      <c r="AM464" s="9"/>
      <c r="AN464" s="9"/>
      <c r="AO464" s="9"/>
      <c r="AP464" s="9"/>
      <c r="AQ464" s="9"/>
      <c r="AR464" s="9"/>
      <c r="AS464" s="239"/>
      <c r="AT464" s="260"/>
    </row>
    <row r="465" spans="1:46" s="224" customFormat="1">
      <c r="A465" s="9"/>
      <c r="B465" s="9"/>
      <c r="C465" s="9"/>
      <c r="D465" s="9"/>
      <c r="E465" s="9"/>
      <c r="F465" s="9"/>
      <c r="G465" s="9"/>
      <c r="H465" s="9"/>
      <c r="I465" s="9"/>
      <c r="J465" s="9"/>
      <c r="K465" s="9"/>
      <c r="L465" s="9"/>
      <c r="M465" s="9"/>
      <c r="N465" s="9"/>
      <c r="O465" s="9"/>
      <c r="P465" s="235">
        <f t="shared" si="21"/>
        <v>0</v>
      </c>
      <c r="Q465" s="9"/>
      <c r="R465" s="9"/>
      <c r="S465" s="9"/>
      <c r="T465" s="9"/>
      <c r="U465" s="9"/>
      <c r="V465" s="9"/>
      <c r="W465" s="9"/>
      <c r="X465" s="236"/>
      <c r="Y465" s="237">
        <f t="shared" si="22"/>
        <v>0</v>
      </c>
      <c r="Z465" s="9"/>
      <c r="AA465" s="9"/>
      <c r="AB465" s="9"/>
      <c r="AC465" s="9"/>
      <c r="AD465" s="9"/>
      <c r="AE465" s="9"/>
      <c r="AF465" s="9"/>
      <c r="AG465" s="9"/>
      <c r="AH465" s="237">
        <f t="shared" si="23"/>
        <v>0</v>
      </c>
      <c r="AI465" s="238"/>
      <c r="AJ465" s="9"/>
      <c r="AK465" s="9"/>
      <c r="AL465" s="9"/>
      <c r="AM465" s="9"/>
      <c r="AN465" s="9"/>
      <c r="AO465" s="9"/>
      <c r="AP465" s="9"/>
      <c r="AQ465" s="9"/>
      <c r="AR465" s="9"/>
      <c r="AS465" s="239"/>
      <c r="AT465" s="260"/>
    </row>
    <row r="466" spans="1:46" s="224" customFormat="1">
      <c r="A466" s="9"/>
      <c r="B466" s="9"/>
      <c r="C466" s="9"/>
      <c r="D466" s="9"/>
      <c r="E466" s="9"/>
      <c r="F466" s="9"/>
      <c r="G466" s="9"/>
      <c r="H466" s="9"/>
      <c r="I466" s="9"/>
      <c r="J466" s="9"/>
      <c r="K466" s="9"/>
      <c r="L466" s="9"/>
      <c r="M466" s="9"/>
      <c r="N466" s="9"/>
      <c r="O466" s="9"/>
      <c r="P466" s="235">
        <f t="shared" si="21"/>
        <v>0</v>
      </c>
      <c r="Q466" s="9"/>
      <c r="R466" s="9"/>
      <c r="S466" s="9"/>
      <c r="T466" s="9"/>
      <c r="U466" s="9"/>
      <c r="V466" s="9"/>
      <c r="W466" s="9"/>
      <c r="X466" s="236"/>
      <c r="Y466" s="237">
        <f t="shared" si="22"/>
        <v>0</v>
      </c>
      <c r="Z466" s="9"/>
      <c r="AA466" s="9"/>
      <c r="AB466" s="9"/>
      <c r="AC466" s="9"/>
      <c r="AD466" s="9"/>
      <c r="AE466" s="9"/>
      <c r="AF466" s="9"/>
      <c r="AG466" s="9"/>
      <c r="AH466" s="237">
        <f t="shared" si="23"/>
        <v>0</v>
      </c>
      <c r="AI466" s="238"/>
      <c r="AJ466" s="9"/>
      <c r="AK466" s="9"/>
      <c r="AL466" s="9"/>
      <c r="AM466" s="9"/>
      <c r="AN466" s="9"/>
      <c r="AO466" s="9"/>
      <c r="AP466" s="9"/>
      <c r="AQ466" s="9"/>
      <c r="AR466" s="9"/>
      <c r="AS466" s="239"/>
      <c r="AT466" s="260"/>
    </row>
    <row r="467" spans="1:46" s="224" customFormat="1">
      <c r="A467" s="9"/>
      <c r="B467" s="9"/>
      <c r="C467" s="9"/>
      <c r="D467" s="9"/>
      <c r="E467" s="9"/>
      <c r="F467" s="9"/>
      <c r="G467" s="9"/>
      <c r="H467" s="9"/>
      <c r="I467" s="9"/>
      <c r="J467" s="9"/>
      <c r="K467" s="9"/>
      <c r="L467" s="9"/>
      <c r="M467" s="9"/>
      <c r="N467" s="9"/>
      <c r="O467" s="9"/>
      <c r="P467" s="235">
        <f t="shared" si="21"/>
        <v>0</v>
      </c>
      <c r="Q467" s="9"/>
      <c r="R467" s="9"/>
      <c r="S467" s="9"/>
      <c r="T467" s="9"/>
      <c r="U467" s="9"/>
      <c r="V467" s="9"/>
      <c r="W467" s="9"/>
      <c r="X467" s="236"/>
      <c r="Y467" s="237">
        <f t="shared" si="22"/>
        <v>0</v>
      </c>
      <c r="Z467" s="9"/>
      <c r="AA467" s="9"/>
      <c r="AB467" s="9"/>
      <c r="AC467" s="9"/>
      <c r="AD467" s="9"/>
      <c r="AE467" s="9"/>
      <c r="AF467" s="9"/>
      <c r="AG467" s="9"/>
      <c r="AH467" s="237">
        <f t="shared" si="23"/>
        <v>0</v>
      </c>
      <c r="AI467" s="238"/>
      <c r="AJ467" s="9"/>
      <c r="AK467" s="9"/>
      <c r="AL467" s="9"/>
      <c r="AM467" s="9"/>
      <c r="AN467" s="9"/>
      <c r="AO467" s="9"/>
      <c r="AP467" s="9"/>
      <c r="AQ467" s="9"/>
      <c r="AR467" s="9"/>
      <c r="AS467" s="239"/>
      <c r="AT467" s="260"/>
    </row>
    <row r="468" spans="1:46" s="224" customFormat="1">
      <c r="A468" s="9"/>
      <c r="B468" s="9"/>
      <c r="C468" s="9"/>
      <c r="D468" s="9"/>
      <c r="E468" s="9"/>
      <c r="F468" s="9"/>
      <c r="G468" s="9"/>
      <c r="H468" s="9"/>
      <c r="I468" s="9"/>
      <c r="J468" s="9"/>
      <c r="K468" s="9"/>
      <c r="L468" s="9"/>
      <c r="M468" s="9"/>
      <c r="N468" s="9"/>
      <c r="O468" s="9"/>
      <c r="P468" s="235">
        <f t="shared" ref="P468:P531" si="24">SUM($H468:$N468)</f>
        <v>0</v>
      </c>
      <c r="Q468" s="9"/>
      <c r="R468" s="9"/>
      <c r="S468" s="9"/>
      <c r="T468" s="9"/>
      <c r="U468" s="9"/>
      <c r="V468" s="9"/>
      <c r="W468" s="9"/>
      <c r="X468" s="236"/>
      <c r="Y468" s="237">
        <f t="shared" ref="Y468:Y531" si="25">SUM($Q468:$W468)</f>
        <v>0</v>
      </c>
      <c r="Z468" s="9"/>
      <c r="AA468" s="9"/>
      <c r="AB468" s="9"/>
      <c r="AC468" s="9"/>
      <c r="AD468" s="9"/>
      <c r="AE468" s="9"/>
      <c r="AF468" s="9"/>
      <c r="AG468" s="9"/>
      <c r="AH468" s="237">
        <f t="shared" si="23"/>
        <v>0</v>
      </c>
      <c r="AI468" s="238"/>
      <c r="AJ468" s="9"/>
      <c r="AK468" s="9"/>
      <c r="AL468" s="9"/>
      <c r="AM468" s="9"/>
      <c r="AN468" s="9"/>
      <c r="AO468" s="9"/>
      <c r="AP468" s="9"/>
      <c r="AQ468" s="9"/>
      <c r="AR468" s="9"/>
      <c r="AS468" s="239"/>
      <c r="AT468" s="260"/>
    </row>
    <row r="469" spans="1:46" s="224" customFormat="1">
      <c r="A469" s="9"/>
      <c r="B469" s="9"/>
      <c r="C469" s="9"/>
      <c r="D469" s="9"/>
      <c r="E469" s="9"/>
      <c r="F469" s="9"/>
      <c r="G469" s="9"/>
      <c r="H469" s="9"/>
      <c r="I469" s="9"/>
      <c r="J469" s="9"/>
      <c r="K469" s="9"/>
      <c r="L469" s="9"/>
      <c r="M469" s="9"/>
      <c r="N469" s="9"/>
      <c r="O469" s="9"/>
      <c r="P469" s="235">
        <f t="shared" si="24"/>
        <v>0</v>
      </c>
      <c r="Q469" s="9"/>
      <c r="R469" s="9"/>
      <c r="S469" s="9"/>
      <c r="T469" s="9"/>
      <c r="U469" s="9"/>
      <c r="V469" s="9"/>
      <c r="W469" s="9"/>
      <c r="X469" s="236"/>
      <c r="Y469" s="237">
        <f t="shared" si="25"/>
        <v>0</v>
      </c>
      <c r="Z469" s="9"/>
      <c r="AA469" s="9"/>
      <c r="AB469" s="9"/>
      <c r="AC469" s="9"/>
      <c r="AD469" s="9"/>
      <c r="AE469" s="9"/>
      <c r="AF469" s="9"/>
      <c r="AG469" s="9"/>
      <c r="AH469" s="237">
        <f t="shared" si="23"/>
        <v>0</v>
      </c>
      <c r="AI469" s="238"/>
      <c r="AJ469" s="9"/>
      <c r="AK469" s="9"/>
      <c r="AL469" s="9"/>
      <c r="AM469" s="9"/>
      <c r="AN469" s="9"/>
      <c r="AO469" s="9"/>
      <c r="AP469" s="9"/>
      <c r="AQ469" s="9"/>
      <c r="AR469" s="9"/>
      <c r="AS469" s="239"/>
      <c r="AT469" s="260"/>
    </row>
    <row r="470" spans="1:46" s="224" customFormat="1">
      <c r="A470" s="9"/>
      <c r="B470" s="9"/>
      <c r="C470" s="9"/>
      <c r="D470" s="9"/>
      <c r="E470" s="9"/>
      <c r="F470" s="9"/>
      <c r="G470" s="9"/>
      <c r="H470" s="9"/>
      <c r="I470" s="9"/>
      <c r="J470" s="9"/>
      <c r="K470" s="9"/>
      <c r="L470" s="9"/>
      <c r="M470" s="9"/>
      <c r="N470" s="9"/>
      <c r="O470" s="9"/>
      <c r="P470" s="235">
        <f t="shared" si="24"/>
        <v>0</v>
      </c>
      <c r="Q470" s="9"/>
      <c r="R470" s="9"/>
      <c r="S470" s="9"/>
      <c r="T470" s="9"/>
      <c r="U470" s="9"/>
      <c r="V470" s="9"/>
      <c r="W470" s="9"/>
      <c r="X470" s="236"/>
      <c r="Y470" s="237">
        <f t="shared" si="25"/>
        <v>0</v>
      </c>
      <c r="Z470" s="9"/>
      <c r="AA470" s="9"/>
      <c r="AB470" s="9"/>
      <c r="AC470" s="9"/>
      <c r="AD470" s="9"/>
      <c r="AE470" s="9"/>
      <c r="AF470" s="9"/>
      <c r="AG470" s="9"/>
      <c r="AH470" s="237">
        <f t="shared" si="23"/>
        <v>0</v>
      </c>
      <c r="AI470" s="238"/>
      <c r="AJ470" s="9"/>
      <c r="AK470" s="9"/>
      <c r="AL470" s="9"/>
      <c r="AM470" s="9"/>
      <c r="AN470" s="9"/>
      <c r="AO470" s="9"/>
      <c r="AP470" s="9"/>
      <c r="AQ470" s="9"/>
      <c r="AR470" s="9"/>
      <c r="AS470" s="239"/>
      <c r="AT470" s="260"/>
    </row>
    <row r="471" spans="1:46" s="224" customFormat="1">
      <c r="A471" s="9"/>
      <c r="B471" s="9"/>
      <c r="C471" s="9"/>
      <c r="D471" s="9"/>
      <c r="E471" s="9"/>
      <c r="F471" s="9"/>
      <c r="G471" s="9"/>
      <c r="H471" s="9"/>
      <c r="I471" s="9"/>
      <c r="J471" s="9"/>
      <c r="K471" s="9"/>
      <c r="L471" s="9"/>
      <c r="M471" s="9"/>
      <c r="N471" s="9"/>
      <c r="O471" s="9"/>
      <c r="P471" s="235">
        <f t="shared" si="24"/>
        <v>0</v>
      </c>
      <c r="Q471" s="9"/>
      <c r="R471" s="9"/>
      <c r="S471" s="9"/>
      <c r="T471" s="9"/>
      <c r="U471" s="9"/>
      <c r="V471" s="9"/>
      <c r="W471" s="9"/>
      <c r="X471" s="236"/>
      <c r="Y471" s="237">
        <f t="shared" si="25"/>
        <v>0</v>
      </c>
      <c r="Z471" s="9"/>
      <c r="AA471" s="9"/>
      <c r="AB471" s="9"/>
      <c r="AC471" s="9"/>
      <c r="AD471" s="9"/>
      <c r="AE471" s="9"/>
      <c r="AF471" s="9"/>
      <c r="AG471" s="9"/>
      <c r="AH471" s="237">
        <f t="shared" si="23"/>
        <v>0</v>
      </c>
      <c r="AI471" s="238"/>
      <c r="AJ471" s="9"/>
      <c r="AK471" s="9"/>
      <c r="AL471" s="9"/>
      <c r="AM471" s="9"/>
      <c r="AN471" s="9"/>
      <c r="AO471" s="9"/>
      <c r="AP471" s="9"/>
      <c r="AQ471" s="9"/>
      <c r="AR471" s="9"/>
      <c r="AS471" s="239"/>
      <c r="AT471" s="260"/>
    </row>
    <row r="472" spans="1:46" s="224" customFormat="1">
      <c r="A472" s="9"/>
      <c r="B472" s="9"/>
      <c r="C472" s="9"/>
      <c r="D472" s="9"/>
      <c r="E472" s="9"/>
      <c r="F472" s="9"/>
      <c r="G472" s="9"/>
      <c r="H472" s="9"/>
      <c r="I472" s="9"/>
      <c r="J472" s="9"/>
      <c r="K472" s="9"/>
      <c r="L472" s="9"/>
      <c r="M472" s="9"/>
      <c r="N472" s="9"/>
      <c r="O472" s="9"/>
      <c r="P472" s="235">
        <f t="shared" si="24"/>
        <v>0</v>
      </c>
      <c r="Q472" s="9"/>
      <c r="R472" s="9"/>
      <c r="S472" s="9"/>
      <c r="T472" s="9"/>
      <c r="U472" s="9"/>
      <c r="V472" s="9"/>
      <c r="W472" s="9"/>
      <c r="X472" s="236"/>
      <c r="Y472" s="237">
        <f t="shared" si="25"/>
        <v>0</v>
      </c>
      <c r="Z472" s="9"/>
      <c r="AA472" s="9"/>
      <c r="AB472" s="9"/>
      <c r="AC472" s="9"/>
      <c r="AD472" s="9"/>
      <c r="AE472" s="9"/>
      <c r="AF472" s="9"/>
      <c r="AG472" s="9"/>
      <c r="AH472" s="237">
        <f t="shared" si="23"/>
        <v>0</v>
      </c>
      <c r="AI472" s="238"/>
      <c r="AJ472" s="9"/>
      <c r="AK472" s="9"/>
      <c r="AL472" s="9"/>
      <c r="AM472" s="9"/>
      <c r="AN472" s="9"/>
      <c r="AO472" s="9"/>
      <c r="AP472" s="9"/>
      <c r="AQ472" s="9"/>
      <c r="AR472" s="9"/>
      <c r="AS472" s="239"/>
      <c r="AT472" s="260"/>
    </row>
    <row r="473" spans="1:46" s="224" customFormat="1">
      <c r="A473" s="9"/>
      <c r="B473" s="9"/>
      <c r="C473" s="9"/>
      <c r="D473" s="9"/>
      <c r="E473" s="9"/>
      <c r="F473" s="9"/>
      <c r="G473" s="9"/>
      <c r="H473" s="9"/>
      <c r="I473" s="9"/>
      <c r="J473" s="9"/>
      <c r="K473" s="9"/>
      <c r="L473" s="9"/>
      <c r="M473" s="9"/>
      <c r="N473" s="9"/>
      <c r="O473" s="9"/>
      <c r="P473" s="235">
        <f t="shared" si="24"/>
        <v>0</v>
      </c>
      <c r="Q473" s="9"/>
      <c r="R473" s="9"/>
      <c r="S473" s="9"/>
      <c r="T473" s="9"/>
      <c r="U473" s="9"/>
      <c r="V473" s="9"/>
      <c r="W473" s="9"/>
      <c r="X473" s="236"/>
      <c r="Y473" s="237">
        <f t="shared" si="25"/>
        <v>0</v>
      </c>
      <c r="Z473" s="9"/>
      <c r="AA473" s="9"/>
      <c r="AB473" s="9"/>
      <c r="AC473" s="9"/>
      <c r="AD473" s="9"/>
      <c r="AE473" s="9"/>
      <c r="AF473" s="9"/>
      <c r="AG473" s="9"/>
      <c r="AH473" s="237">
        <f t="shared" si="23"/>
        <v>0</v>
      </c>
      <c r="AI473" s="238"/>
      <c r="AJ473" s="9"/>
      <c r="AK473" s="9"/>
      <c r="AL473" s="9"/>
      <c r="AM473" s="9"/>
      <c r="AN473" s="9"/>
      <c r="AO473" s="9"/>
      <c r="AP473" s="9"/>
      <c r="AQ473" s="9"/>
      <c r="AR473" s="9"/>
      <c r="AS473" s="239"/>
      <c r="AT473" s="260"/>
    </row>
    <row r="474" spans="1:46" s="224" customFormat="1">
      <c r="A474" s="9"/>
      <c r="B474" s="9"/>
      <c r="C474" s="9"/>
      <c r="D474" s="9"/>
      <c r="E474" s="9"/>
      <c r="F474" s="9"/>
      <c r="G474" s="9"/>
      <c r="H474" s="9"/>
      <c r="I474" s="9"/>
      <c r="J474" s="9"/>
      <c r="K474" s="9"/>
      <c r="L474" s="9"/>
      <c r="M474" s="9"/>
      <c r="N474" s="9"/>
      <c r="O474" s="9"/>
      <c r="P474" s="235">
        <f t="shared" si="24"/>
        <v>0</v>
      </c>
      <c r="Q474" s="9"/>
      <c r="R474" s="9"/>
      <c r="S474" s="9"/>
      <c r="T474" s="9"/>
      <c r="U474" s="9"/>
      <c r="V474" s="9"/>
      <c r="W474" s="9"/>
      <c r="X474" s="236"/>
      <c r="Y474" s="237">
        <f t="shared" si="25"/>
        <v>0</v>
      </c>
      <c r="Z474" s="9"/>
      <c r="AA474" s="9"/>
      <c r="AB474" s="9"/>
      <c r="AC474" s="9"/>
      <c r="AD474" s="9"/>
      <c r="AE474" s="9"/>
      <c r="AF474" s="9"/>
      <c r="AG474" s="9"/>
      <c r="AH474" s="237">
        <f t="shared" si="23"/>
        <v>0</v>
      </c>
      <c r="AI474" s="238"/>
      <c r="AJ474" s="9"/>
      <c r="AK474" s="9"/>
      <c r="AL474" s="9"/>
      <c r="AM474" s="9"/>
      <c r="AN474" s="9"/>
      <c r="AO474" s="9"/>
      <c r="AP474" s="9"/>
      <c r="AQ474" s="9"/>
      <c r="AR474" s="9"/>
      <c r="AS474" s="239"/>
      <c r="AT474" s="260"/>
    </row>
    <row r="475" spans="1:46" s="224" customFormat="1">
      <c r="A475" s="9"/>
      <c r="B475" s="9"/>
      <c r="C475" s="9"/>
      <c r="D475" s="9"/>
      <c r="E475" s="9"/>
      <c r="F475" s="9"/>
      <c r="G475" s="9"/>
      <c r="H475" s="9"/>
      <c r="I475" s="9"/>
      <c r="J475" s="9"/>
      <c r="K475" s="9"/>
      <c r="L475" s="9"/>
      <c r="M475" s="9"/>
      <c r="N475" s="9"/>
      <c r="O475" s="9"/>
      <c r="P475" s="235">
        <f t="shared" si="24"/>
        <v>0</v>
      </c>
      <c r="Q475" s="9"/>
      <c r="R475" s="9"/>
      <c r="S475" s="9"/>
      <c r="T475" s="9"/>
      <c r="U475" s="9"/>
      <c r="V475" s="9"/>
      <c r="W475" s="9"/>
      <c r="X475" s="236"/>
      <c r="Y475" s="237">
        <f t="shared" si="25"/>
        <v>0</v>
      </c>
      <c r="Z475" s="9"/>
      <c r="AA475" s="9"/>
      <c r="AB475" s="9"/>
      <c r="AC475" s="9"/>
      <c r="AD475" s="9"/>
      <c r="AE475" s="9"/>
      <c r="AF475" s="9"/>
      <c r="AG475" s="9"/>
      <c r="AH475" s="237">
        <f t="shared" si="23"/>
        <v>0</v>
      </c>
      <c r="AI475" s="238"/>
      <c r="AJ475" s="9"/>
      <c r="AK475" s="9"/>
      <c r="AL475" s="9"/>
      <c r="AM475" s="9"/>
      <c r="AN475" s="9"/>
      <c r="AO475" s="9"/>
      <c r="AP475" s="9"/>
      <c r="AQ475" s="9"/>
      <c r="AR475" s="9"/>
      <c r="AS475" s="239"/>
      <c r="AT475" s="260"/>
    </row>
    <row r="476" spans="1:46" s="224" customFormat="1">
      <c r="A476" s="9"/>
      <c r="B476" s="9"/>
      <c r="C476" s="9"/>
      <c r="D476" s="9"/>
      <c r="E476" s="9"/>
      <c r="F476" s="9"/>
      <c r="G476" s="9"/>
      <c r="H476" s="9"/>
      <c r="I476" s="9"/>
      <c r="J476" s="9"/>
      <c r="K476" s="9"/>
      <c r="L476" s="9"/>
      <c r="M476" s="9"/>
      <c r="N476" s="9"/>
      <c r="O476" s="9"/>
      <c r="P476" s="235">
        <f t="shared" si="24"/>
        <v>0</v>
      </c>
      <c r="Q476" s="9"/>
      <c r="R476" s="9"/>
      <c r="S476" s="9"/>
      <c r="T476" s="9"/>
      <c r="U476" s="9"/>
      <c r="V476" s="9"/>
      <c r="W476" s="9"/>
      <c r="X476" s="236"/>
      <c r="Y476" s="237">
        <f t="shared" si="25"/>
        <v>0</v>
      </c>
      <c r="Z476" s="9"/>
      <c r="AA476" s="9"/>
      <c r="AB476" s="9"/>
      <c r="AC476" s="9"/>
      <c r="AD476" s="9"/>
      <c r="AE476" s="9"/>
      <c r="AF476" s="9"/>
      <c r="AG476" s="9"/>
      <c r="AH476" s="237">
        <f t="shared" si="23"/>
        <v>0</v>
      </c>
      <c r="AI476" s="238"/>
      <c r="AJ476" s="9"/>
      <c r="AK476" s="9"/>
      <c r="AL476" s="9"/>
      <c r="AM476" s="9"/>
      <c r="AN476" s="9"/>
      <c r="AO476" s="9"/>
      <c r="AP476" s="9"/>
      <c r="AQ476" s="9"/>
      <c r="AR476" s="9"/>
      <c r="AS476" s="239"/>
      <c r="AT476" s="260"/>
    </row>
    <row r="477" spans="1:46" s="224" customFormat="1">
      <c r="A477" s="9"/>
      <c r="B477" s="9"/>
      <c r="C477" s="9"/>
      <c r="D477" s="9"/>
      <c r="E477" s="9"/>
      <c r="F477" s="9"/>
      <c r="G477" s="9"/>
      <c r="H477" s="9"/>
      <c r="I477" s="9"/>
      <c r="J477" s="9"/>
      <c r="K477" s="9"/>
      <c r="L477" s="9"/>
      <c r="M477" s="9"/>
      <c r="N477" s="9"/>
      <c r="O477" s="9"/>
      <c r="P477" s="235">
        <f t="shared" si="24"/>
        <v>0</v>
      </c>
      <c r="Q477" s="9"/>
      <c r="R477" s="9"/>
      <c r="S477" s="9"/>
      <c r="T477" s="9"/>
      <c r="U477" s="9"/>
      <c r="V477" s="9"/>
      <c r="W477" s="9"/>
      <c r="X477" s="236"/>
      <c r="Y477" s="237">
        <f t="shared" si="25"/>
        <v>0</v>
      </c>
      <c r="Z477" s="9"/>
      <c r="AA477" s="9"/>
      <c r="AB477" s="9"/>
      <c r="AC477" s="9"/>
      <c r="AD477" s="9"/>
      <c r="AE477" s="9"/>
      <c r="AF477" s="9"/>
      <c r="AG477" s="9"/>
      <c r="AH477" s="237">
        <f t="shared" si="23"/>
        <v>0</v>
      </c>
      <c r="AI477" s="238"/>
      <c r="AJ477" s="9"/>
      <c r="AK477" s="9"/>
      <c r="AL477" s="9"/>
      <c r="AM477" s="9"/>
      <c r="AN477" s="9"/>
      <c r="AO477" s="9"/>
      <c r="AP477" s="9"/>
      <c r="AQ477" s="9"/>
      <c r="AR477" s="9"/>
      <c r="AS477" s="239"/>
      <c r="AT477" s="260"/>
    </row>
    <row r="478" spans="1:46" s="224" customFormat="1">
      <c r="A478" s="9"/>
      <c r="B478" s="9"/>
      <c r="C478" s="9"/>
      <c r="D478" s="9"/>
      <c r="E478" s="9"/>
      <c r="F478" s="9"/>
      <c r="G478" s="9"/>
      <c r="H478" s="9"/>
      <c r="I478" s="9"/>
      <c r="J478" s="9"/>
      <c r="K478" s="9"/>
      <c r="L478" s="9"/>
      <c r="M478" s="9"/>
      <c r="N478" s="9"/>
      <c r="O478" s="9"/>
      <c r="P478" s="235">
        <f t="shared" si="24"/>
        <v>0</v>
      </c>
      <c r="Q478" s="9"/>
      <c r="R478" s="9"/>
      <c r="S478" s="9"/>
      <c r="T478" s="9"/>
      <c r="U478" s="9"/>
      <c r="V478" s="9"/>
      <c r="W478" s="9"/>
      <c r="X478" s="236"/>
      <c r="Y478" s="237">
        <f t="shared" si="25"/>
        <v>0</v>
      </c>
      <c r="Z478" s="9"/>
      <c r="AA478" s="9"/>
      <c r="AB478" s="9"/>
      <c r="AC478" s="9"/>
      <c r="AD478" s="9"/>
      <c r="AE478" s="9"/>
      <c r="AF478" s="9"/>
      <c r="AG478" s="9"/>
      <c r="AH478" s="237">
        <f t="shared" si="23"/>
        <v>0</v>
      </c>
      <c r="AI478" s="238"/>
      <c r="AJ478" s="9"/>
      <c r="AK478" s="9"/>
      <c r="AL478" s="9"/>
      <c r="AM478" s="9"/>
      <c r="AN478" s="9"/>
      <c r="AO478" s="9"/>
      <c r="AP478" s="9"/>
      <c r="AQ478" s="9"/>
      <c r="AR478" s="9"/>
      <c r="AS478" s="239"/>
      <c r="AT478" s="260"/>
    </row>
    <row r="479" spans="1:46" s="224" customFormat="1">
      <c r="A479" s="9"/>
      <c r="B479" s="9"/>
      <c r="C479" s="9"/>
      <c r="D479" s="9"/>
      <c r="E479" s="9"/>
      <c r="F479" s="9"/>
      <c r="G479" s="9"/>
      <c r="H479" s="9"/>
      <c r="I479" s="9"/>
      <c r="J479" s="9"/>
      <c r="K479" s="9"/>
      <c r="L479" s="9"/>
      <c r="M479" s="9"/>
      <c r="N479" s="9"/>
      <c r="O479" s="9"/>
      <c r="P479" s="235">
        <f t="shared" si="24"/>
        <v>0</v>
      </c>
      <c r="Q479" s="9"/>
      <c r="R479" s="9"/>
      <c r="S479" s="9"/>
      <c r="T479" s="9"/>
      <c r="U479" s="9"/>
      <c r="V479" s="9"/>
      <c r="W479" s="9"/>
      <c r="X479" s="236"/>
      <c r="Y479" s="237">
        <f t="shared" si="25"/>
        <v>0</v>
      </c>
      <c r="Z479" s="9"/>
      <c r="AA479" s="9"/>
      <c r="AB479" s="9"/>
      <c r="AC479" s="9"/>
      <c r="AD479" s="9"/>
      <c r="AE479" s="9"/>
      <c r="AF479" s="9"/>
      <c r="AG479" s="9"/>
      <c r="AH479" s="237">
        <f t="shared" si="23"/>
        <v>0</v>
      </c>
      <c r="AI479" s="238"/>
      <c r="AJ479" s="9"/>
      <c r="AK479" s="9"/>
      <c r="AL479" s="9"/>
      <c r="AM479" s="9"/>
      <c r="AN479" s="9"/>
      <c r="AO479" s="9"/>
      <c r="AP479" s="9"/>
      <c r="AQ479" s="9"/>
      <c r="AR479" s="9"/>
      <c r="AS479" s="239"/>
      <c r="AT479" s="260"/>
    </row>
    <row r="480" spans="1:46" s="224" customFormat="1">
      <c r="A480" s="9"/>
      <c r="B480" s="9"/>
      <c r="C480" s="9"/>
      <c r="D480" s="9"/>
      <c r="E480" s="9"/>
      <c r="F480" s="9"/>
      <c r="G480" s="9"/>
      <c r="H480" s="9"/>
      <c r="I480" s="9"/>
      <c r="J480" s="9"/>
      <c r="K480" s="9"/>
      <c r="L480" s="9"/>
      <c r="M480" s="9"/>
      <c r="N480" s="9"/>
      <c r="O480" s="9"/>
      <c r="P480" s="235">
        <f t="shared" si="24"/>
        <v>0</v>
      </c>
      <c r="Q480" s="9"/>
      <c r="R480" s="9"/>
      <c r="S480" s="9"/>
      <c r="T480" s="9"/>
      <c r="U480" s="9"/>
      <c r="V480" s="9"/>
      <c r="W480" s="9"/>
      <c r="X480" s="236"/>
      <c r="Y480" s="237">
        <f t="shared" si="25"/>
        <v>0</v>
      </c>
      <c r="Z480" s="9"/>
      <c r="AA480" s="9"/>
      <c r="AB480" s="9"/>
      <c r="AC480" s="9"/>
      <c r="AD480" s="9"/>
      <c r="AE480" s="9"/>
      <c r="AF480" s="9"/>
      <c r="AG480" s="9"/>
      <c r="AH480" s="237">
        <f t="shared" si="23"/>
        <v>0</v>
      </c>
      <c r="AI480" s="238"/>
      <c r="AJ480" s="9"/>
      <c r="AK480" s="9"/>
      <c r="AL480" s="9"/>
      <c r="AM480" s="9"/>
      <c r="AN480" s="9"/>
      <c r="AO480" s="9"/>
      <c r="AP480" s="9"/>
      <c r="AQ480" s="9"/>
      <c r="AR480" s="9"/>
      <c r="AS480" s="239"/>
      <c r="AT480" s="260"/>
    </row>
    <row r="481" spans="1:46" s="224" customFormat="1">
      <c r="A481" s="9"/>
      <c r="B481" s="9"/>
      <c r="C481" s="9"/>
      <c r="D481" s="9"/>
      <c r="E481" s="9"/>
      <c r="F481" s="9"/>
      <c r="G481" s="9"/>
      <c r="H481" s="9"/>
      <c r="I481" s="9"/>
      <c r="J481" s="9"/>
      <c r="K481" s="9"/>
      <c r="L481" s="9"/>
      <c r="M481" s="9"/>
      <c r="N481" s="9"/>
      <c r="O481" s="9"/>
      <c r="P481" s="235">
        <f t="shared" si="24"/>
        <v>0</v>
      </c>
      <c r="Q481" s="9"/>
      <c r="R481" s="9"/>
      <c r="S481" s="9"/>
      <c r="T481" s="9"/>
      <c r="U481" s="9"/>
      <c r="V481" s="9"/>
      <c r="W481" s="9"/>
      <c r="X481" s="236"/>
      <c r="Y481" s="237">
        <f t="shared" si="25"/>
        <v>0</v>
      </c>
      <c r="Z481" s="9"/>
      <c r="AA481" s="9"/>
      <c r="AB481" s="9"/>
      <c r="AC481" s="9"/>
      <c r="AD481" s="9"/>
      <c r="AE481" s="9"/>
      <c r="AF481" s="9"/>
      <c r="AG481" s="9"/>
      <c r="AH481" s="237">
        <f t="shared" si="23"/>
        <v>0</v>
      </c>
      <c r="AI481" s="238"/>
      <c r="AJ481" s="9"/>
      <c r="AK481" s="9"/>
      <c r="AL481" s="9"/>
      <c r="AM481" s="9"/>
      <c r="AN481" s="9"/>
      <c r="AO481" s="9"/>
      <c r="AP481" s="9"/>
      <c r="AQ481" s="9"/>
      <c r="AR481" s="9"/>
      <c r="AS481" s="239"/>
      <c r="AT481" s="260"/>
    </row>
    <row r="482" spans="1:46" s="224" customFormat="1">
      <c r="A482" s="9"/>
      <c r="B482" s="9"/>
      <c r="C482" s="9"/>
      <c r="D482" s="9"/>
      <c r="E482" s="9"/>
      <c r="F482" s="9"/>
      <c r="G482" s="9"/>
      <c r="H482" s="9"/>
      <c r="I482" s="9"/>
      <c r="J482" s="9"/>
      <c r="K482" s="9"/>
      <c r="L482" s="9"/>
      <c r="M482" s="9"/>
      <c r="N482" s="9"/>
      <c r="O482" s="9"/>
      <c r="P482" s="235">
        <f t="shared" si="24"/>
        <v>0</v>
      </c>
      <c r="Q482" s="9"/>
      <c r="R482" s="9"/>
      <c r="S482" s="9"/>
      <c r="T482" s="9"/>
      <c r="U482" s="9"/>
      <c r="V482" s="9"/>
      <c r="W482" s="9"/>
      <c r="X482" s="236"/>
      <c r="Y482" s="237">
        <f t="shared" si="25"/>
        <v>0</v>
      </c>
      <c r="Z482" s="9"/>
      <c r="AA482" s="9"/>
      <c r="AB482" s="9"/>
      <c r="AC482" s="9"/>
      <c r="AD482" s="9"/>
      <c r="AE482" s="9"/>
      <c r="AF482" s="9"/>
      <c r="AG482" s="9"/>
      <c r="AH482" s="237">
        <f t="shared" si="23"/>
        <v>0</v>
      </c>
      <c r="AI482" s="238"/>
      <c r="AJ482" s="9"/>
      <c r="AK482" s="9"/>
      <c r="AL482" s="9"/>
      <c r="AM482" s="9"/>
      <c r="AN482" s="9"/>
      <c r="AO482" s="9"/>
      <c r="AP482" s="9"/>
      <c r="AQ482" s="9"/>
      <c r="AR482" s="9"/>
      <c r="AS482" s="239"/>
      <c r="AT482" s="260"/>
    </row>
    <row r="483" spans="1:46" s="224" customFormat="1">
      <c r="A483" s="9"/>
      <c r="B483" s="9"/>
      <c r="C483" s="9"/>
      <c r="D483" s="9"/>
      <c r="E483" s="9"/>
      <c r="F483" s="9"/>
      <c r="G483" s="9"/>
      <c r="H483" s="9"/>
      <c r="I483" s="9"/>
      <c r="J483" s="9"/>
      <c r="K483" s="9"/>
      <c r="L483" s="9"/>
      <c r="M483" s="9"/>
      <c r="N483" s="9"/>
      <c r="O483" s="9"/>
      <c r="P483" s="235">
        <f t="shared" si="24"/>
        <v>0</v>
      </c>
      <c r="Q483" s="9"/>
      <c r="R483" s="9"/>
      <c r="S483" s="9"/>
      <c r="T483" s="9"/>
      <c r="U483" s="9"/>
      <c r="V483" s="9"/>
      <c r="W483" s="9"/>
      <c r="X483" s="236"/>
      <c r="Y483" s="237">
        <f t="shared" si="25"/>
        <v>0</v>
      </c>
      <c r="Z483" s="9"/>
      <c r="AA483" s="9"/>
      <c r="AB483" s="9"/>
      <c r="AC483" s="9"/>
      <c r="AD483" s="9"/>
      <c r="AE483" s="9"/>
      <c r="AF483" s="9"/>
      <c r="AG483" s="9"/>
      <c r="AH483" s="237">
        <f t="shared" si="23"/>
        <v>0</v>
      </c>
      <c r="AI483" s="238"/>
      <c r="AJ483" s="9"/>
      <c r="AK483" s="9"/>
      <c r="AL483" s="9"/>
      <c r="AM483" s="9"/>
      <c r="AN483" s="9"/>
      <c r="AO483" s="9"/>
      <c r="AP483" s="9"/>
      <c r="AQ483" s="9"/>
      <c r="AR483" s="9"/>
      <c r="AS483" s="239"/>
      <c r="AT483" s="260"/>
    </row>
    <row r="484" spans="1:46" s="224" customFormat="1">
      <c r="A484" s="9"/>
      <c r="B484" s="9"/>
      <c r="C484" s="9"/>
      <c r="D484" s="9"/>
      <c r="E484" s="9"/>
      <c r="F484" s="9"/>
      <c r="G484" s="9"/>
      <c r="H484" s="9"/>
      <c r="I484" s="9"/>
      <c r="J484" s="9"/>
      <c r="K484" s="9"/>
      <c r="L484" s="9"/>
      <c r="M484" s="9"/>
      <c r="N484" s="9"/>
      <c r="O484" s="9"/>
      <c r="P484" s="235">
        <f t="shared" si="24"/>
        <v>0</v>
      </c>
      <c r="Q484" s="9"/>
      <c r="R484" s="9"/>
      <c r="S484" s="9"/>
      <c r="T484" s="9"/>
      <c r="U484" s="9"/>
      <c r="V484" s="9"/>
      <c r="W484" s="9"/>
      <c r="X484" s="236"/>
      <c r="Y484" s="237">
        <f t="shared" si="25"/>
        <v>0</v>
      </c>
      <c r="Z484" s="9"/>
      <c r="AA484" s="9"/>
      <c r="AB484" s="9"/>
      <c r="AC484" s="9"/>
      <c r="AD484" s="9"/>
      <c r="AE484" s="9"/>
      <c r="AF484" s="9"/>
      <c r="AG484" s="9"/>
      <c r="AH484" s="237">
        <f t="shared" si="23"/>
        <v>0</v>
      </c>
      <c r="AI484" s="238"/>
      <c r="AJ484" s="9"/>
      <c r="AK484" s="9"/>
      <c r="AL484" s="9"/>
      <c r="AM484" s="9"/>
      <c r="AN484" s="9"/>
      <c r="AO484" s="9"/>
      <c r="AP484" s="9"/>
      <c r="AQ484" s="9"/>
      <c r="AR484" s="9"/>
      <c r="AS484" s="239"/>
      <c r="AT484" s="260"/>
    </row>
    <row r="485" spans="1:46" s="224" customFormat="1">
      <c r="A485" s="9"/>
      <c r="B485" s="9"/>
      <c r="C485" s="9"/>
      <c r="D485" s="9"/>
      <c r="E485" s="9"/>
      <c r="F485" s="9"/>
      <c r="G485" s="9"/>
      <c r="H485" s="9"/>
      <c r="I485" s="9"/>
      <c r="J485" s="9"/>
      <c r="K485" s="9"/>
      <c r="L485" s="9"/>
      <c r="M485" s="9"/>
      <c r="N485" s="9"/>
      <c r="O485" s="9"/>
      <c r="P485" s="235">
        <f t="shared" si="24"/>
        <v>0</v>
      </c>
      <c r="Q485" s="9"/>
      <c r="R485" s="9"/>
      <c r="S485" s="9"/>
      <c r="T485" s="9"/>
      <c r="U485" s="9"/>
      <c r="V485" s="9"/>
      <c r="W485" s="9"/>
      <c r="X485" s="236"/>
      <c r="Y485" s="237">
        <f t="shared" si="25"/>
        <v>0</v>
      </c>
      <c r="Z485" s="9"/>
      <c r="AA485" s="9"/>
      <c r="AB485" s="9"/>
      <c r="AC485" s="9"/>
      <c r="AD485" s="9"/>
      <c r="AE485" s="9"/>
      <c r="AF485" s="9"/>
      <c r="AG485" s="9"/>
      <c r="AH485" s="237">
        <f t="shared" si="23"/>
        <v>0</v>
      </c>
      <c r="AI485" s="238"/>
      <c r="AJ485" s="9"/>
      <c r="AK485" s="9"/>
      <c r="AL485" s="9"/>
      <c r="AM485" s="9"/>
      <c r="AN485" s="9"/>
      <c r="AO485" s="9"/>
      <c r="AP485" s="9"/>
      <c r="AQ485" s="9"/>
      <c r="AR485" s="9"/>
      <c r="AS485" s="239"/>
      <c r="AT485" s="260"/>
    </row>
    <row r="486" spans="1:46" s="224" customFormat="1">
      <c r="A486" s="9"/>
      <c r="B486" s="9"/>
      <c r="C486" s="9"/>
      <c r="D486" s="9"/>
      <c r="E486" s="9"/>
      <c r="F486" s="9"/>
      <c r="G486" s="9"/>
      <c r="H486" s="9"/>
      <c r="I486" s="9"/>
      <c r="J486" s="9"/>
      <c r="K486" s="9"/>
      <c r="L486" s="9"/>
      <c r="M486" s="9"/>
      <c r="N486" s="9"/>
      <c r="O486" s="9"/>
      <c r="P486" s="235">
        <f t="shared" si="24"/>
        <v>0</v>
      </c>
      <c r="Q486" s="9"/>
      <c r="R486" s="9"/>
      <c r="S486" s="9"/>
      <c r="T486" s="9"/>
      <c r="U486" s="9"/>
      <c r="V486" s="9"/>
      <c r="W486" s="9"/>
      <c r="X486" s="236"/>
      <c r="Y486" s="237">
        <f t="shared" si="25"/>
        <v>0</v>
      </c>
      <c r="Z486" s="9"/>
      <c r="AA486" s="9"/>
      <c r="AB486" s="9"/>
      <c r="AC486" s="9"/>
      <c r="AD486" s="9"/>
      <c r="AE486" s="9"/>
      <c r="AF486" s="9"/>
      <c r="AG486" s="9"/>
      <c r="AH486" s="237">
        <f t="shared" si="23"/>
        <v>0</v>
      </c>
      <c r="AI486" s="238"/>
      <c r="AJ486" s="9"/>
      <c r="AK486" s="9"/>
      <c r="AL486" s="9"/>
      <c r="AM486" s="9"/>
      <c r="AN486" s="9"/>
      <c r="AO486" s="9"/>
      <c r="AP486" s="9"/>
      <c r="AQ486" s="9"/>
      <c r="AR486" s="9"/>
      <c r="AS486" s="239"/>
      <c r="AT486" s="260"/>
    </row>
    <row r="487" spans="1:46" s="224" customFormat="1">
      <c r="A487" s="9"/>
      <c r="B487" s="9"/>
      <c r="C487" s="9"/>
      <c r="D487" s="9"/>
      <c r="E487" s="9"/>
      <c r="F487" s="9"/>
      <c r="G487" s="9"/>
      <c r="H487" s="9"/>
      <c r="I487" s="9"/>
      <c r="J487" s="9"/>
      <c r="K487" s="9"/>
      <c r="L487" s="9"/>
      <c r="M487" s="9"/>
      <c r="N487" s="9"/>
      <c r="O487" s="9"/>
      <c r="P487" s="235">
        <f t="shared" si="24"/>
        <v>0</v>
      </c>
      <c r="Q487" s="9"/>
      <c r="R487" s="9"/>
      <c r="S487" s="9"/>
      <c r="T487" s="9"/>
      <c r="U487" s="9"/>
      <c r="V487" s="9"/>
      <c r="W487" s="9"/>
      <c r="X487" s="236"/>
      <c r="Y487" s="237">
        <f t="shared" si="25"/>
        <v>0</v>
      </c>
      <c r="Z487" s="9"/>
      <c r="AA487" s="9"/>
      <c r="AB487" s="9"/>
      <c r="AC487" s="9"/>
      <c r="AD487" s="9"/>
      <c r="AE487" s="9"/>
      <c r="AF487" s="9"/>
      <c r="AG487" s="9"/>
      <c r="AH487" s="237">
        <f t="shared" si="23"/>
        <v>0</v>
      </c>
      <c r="AI487" s="238"/>
      <c r="AJ487" s="9"/>
      <c r="AK487" s="9"/>
      <c r="AL487" s="9"/>
      <c r="AM487" s="9"/>
      <c r="AN487" s="9"/>
      <c r="AO487" s="9"/>
      <c r="AP487" s="9"/>
      <c r="AQ487" s="9"/>
      <c r="AR487" s="9"/>
      <c r="AS487" s="239"/>
      <c r="AT487" s="260"/>
    </row>
    <row r="488" spans="1:46" s="224" customFormat="1">
      <c r="A488" s="9"/>
      <c r="B488" s="9"/>
      <c r="C488" s="9"/>
      <c r="D488" s="9"/>
      <c r="E488" s="9"/>
      <c r="F488" s="9"/>
      <c r="G488" s="9"/>
      <c r="H488" s="9"/>
      <c r="I488" s="9"/>
      <c r="J488" s="9"/>
      <c r="K488" s="9"/>
      <c r="L488" s="9"/>
      <c r="M488" s="9"/>
      <c r="N488" s="9"/>
      <c r="O488" s="9"/>
      <c r="P488" s="235">
        <f t="shared" si="24"/>
        <v>0</v>
      </c>
      <c r="Q488" s="9"/>
      <c r="R488" s="9"/>
      <c r="S488" s="9"/>
      <c r="T488" s="9"/>
      <c r="U488" s="9"/>
      <c r="V488" s="9"/>
      <c r="W488" s="9"/>
      <c r="X488" s="236"/>
      <c r="Y488" s="237">
        <f t="shared" si="25"/>
        <v>0</v>
      </c>
      <c r="Z488" s="9"/>
      <c r="AA488" s="9"/>
      <c r="AB488" s="9"/>
      <c r="AC488" s="9"/>
      <c r="AD488" s="9"/>
      <c r="AE488" s="9"/>
      <c r="AF488" s="9"/>
      <c r="AG488" s="9"/>
      <c r="AH488" s="237">
        <f t="shared" si="23"/>
        <v>0</v>
      </c>
      <c r="AI488" s="238"/>
      <c r="AJ488" s="9"/>
      <c r="AK488" s="9"/>
      <c r="AL488" s="9"/>
      <c r="AM488" s="9"/>
      <c r="AN488" s="9"/>
      <c r="AO488" s="9"/>
      <c r="AP488" s="9"/>
      <c r="AQ488" s="9"/>
      <c r="AR488" s="9"/>
      <c r="AS488" s="239"/>
      <c r="AT488" s="260"/>
    </row>
    <row r="489" spans="1:46" s="224" customFormat="1">
      <c r="A489" s="9"/>
      <c r="B489" s="9"/>
      <c r="C489" s="9"/>
      <c r="D489" s="9"/>
      <c r="E489" s="9"/>
      <c r="F489" s="9"/>
      <c r="G489" s="9"/>
      <c r="H489" s="9"/>
      <c r="I489" s="9"/>
      <c r="J489" s="9"/>
      <c r="K489" s="9"/>
      <c r="L489" s="9"/>
      <c r="M489" s="9"/>
      <c r="N489" s="9"/>
      <c r="O489" s="9"/>
      <c r="P489" s="235">
        <f t="shared" si="24"/>
        <v>0</v>
      </c>
      <c r="Q489" s="9"/>
      <c r="R489" s="9"/>
      <c r="S489" s="9"/>
      <c r="T489" s="9"/>
      <c r="U489" s="9"/>
      <c r="V489" s="9"/>
      <c r="W489" s="9"/>
      <c r="X489" s="236"/>
      <c r="Y489" s="237">
        <f t="shared" si="25"/>
        <v>0</v>
      </c>
      <c r="Z489" s="9"/>
      <c r="AA489" s="9"/>
      <c r="AB489" s="9"/>
      <c r="AC489" s="9"/>
      <c r="AD489" s="9"/>
      <c r="AE489" s="9"/>
      <c r="AF489" s="9"/>
      <c r="AG489" s="9"/>
      <c r="AH489" s="237">
        <f t="shared" si="23"/>
        <v>0</v>
      </c>
      <c r="AI489" s="238"/>
      <c r="AJ489" s="9"/>
      <c r="AK489" s="9"/>
      <c r="AL489" s="9"/>
      <c r="AM489" s="9"/>
      <c r="AN489" s="9"/>
      <c r="AO489" s="9"/>
      <c r="AP489" s="9"/>
      <c r="AQ489" s="9"/>
      <c r="AR489" s="9"/>
      <c r="AS489" s="239"/>
      <c r="AT489" s="260"/>
    </row>
    <row r="490" spans="1:46" s="224" customFormat="1">
      <c r="A490" s="9"/>
      <c r="B490" s="9"/>
      <c r="C490" s="9"/>
      <c r="D490" s="9"/>
      <c r="E490" s="9"/>
      <c r="F490" s="9"/>
      <c r="G490" s="9"/>
      <c r="H490" s="9"/>
      <c r="I490" s="9"/>
      <c r="J490" s="9"/>
      <c r="K490" s="9"/>
      <c r="L490" s="9"/>
      <c r="M490" s="9"/>
      <c r="N490" s="9"/>
      <c r="O490" s="9"/>
      <c r="P490" s="235">
        <f t="shared" si="24"/>
        <v>0</v>
      </c>
      <c r="Q490" s="9"/>
      <c r="R490" s="9"/>
      <c r="S490" s="9"/>
      <c r="T490" s="9"/>
      <c r="U490" s="9"/>
      <c r="V490" s="9"/>
      <c r="W490" s="9"/>
      <c r="X490" s="236"/>
      <c r="Y490" s="237">
        <f t="shared" si="25"/>
        <v>0</v>
      </c>
      <c r="Z490" s="9"/>
      <c r="AA490" s="9"/>
      <c r="AB490" s="9"/>
      <c r="AC490" s="9"/>
      <c r="AD490" s="9"/>
      <c r="AE490" s="9"/>
      <c r="AF490" s="9"/>
      <c r="AG490" s="9"/>
      <c r="AH490" s="237">
        <f t="shared" si="23"/>
        <v>0</v>
      </c>
      <c r="AI490" s="238"/>
      <c r="AJ490" s="9"/>
      <c r="AK490" s="9"/>
      <c r="AL490" s="9"/>
      <c r="AM490" s="9"/>
      <c r="AN490" s="9"/>
      <c r="AO490" s="9"/>
      <c r="AP490" s="9"/>
      <c r="AQ490" s="9"/>
      <c r="AR490" s="9"/>
      <c r="AS490" s="239"/>
      <c r="AT490" s="260"/>
    </row>
    <row r="491" spans="1:46" s="224" customFormat="1">
      <c r="A491" s="9"/>
      <c r="B491" s="9"/>
      <c r="C491" s="9"/>
      <c r="D491" s="9"/>
      <c r="E491" s="9"/>
      <c r="F491" s="9"/>
      <c r="G491" s="9"/>
      <c r="H491" s="9"/>
      <c r="I491" s="9"/>
      <c r="J491" s="9"/>
      <c r="K491" s="9"/>
      <c r="L491" s="9"/>
      <c r="M491" s="9"/>
      <c r="N491" s="9"/>
      <c r="O491" s="9"/>
      <c r="P491" s="235">
        <f t="shared" si="24"/>
        <v>0</v>
      </c>
      <c r="Q491" s="9"/>
      <c r="R491" s="9"/>
      <c r="S491" s="9"/>
      <c r="T491" s="9"/>
      <c r="U491" s="9"/>
      <c r="V491" s="9"/>
      <c r="W491" s="9"/>
      <c r="X491" s="236"/>
      <c r="Y491" s="237">
        <f t="shared" si="25"/>
        <v>0</v>
      </c>
      <c r="Z491" s="9"/>
      <c r="AA491" s="9"/>
      <c r="AB491" s="9"/>
      <c r="AC491" s="9"/>
      <c r="AD491" s="9"/>
      <c r="AE491" s="9"/>
      <c r="AF491" s="9"/>
      <c r="AG491" s="9"/>
      <c r="AH491" s="237">
        <f t="shared" si="23"/>
        <v>0</v>
      </c>
      <c r="AI491" s="238"/>
      <c r="AJ491" s="9"/>
      <c r="AK491" s="9"/>
      <c r="AL491" s="9"/>
      <c r="AM491" s="9"/>
      <c r="AN491" s="9"/>
      <c r="AO491" s="9"/>
      <c r="AP491" s="9"/>
      <c r="AQ491" s="9"/>
      <c r="AR491" s="9"/>
      <c r="AS491" s="239"/>
      <c r="AT491" s="260"/>
    </row>
    <row r="492" spans="1:46" s="224" customFormat="1">
      <c r="A492" s="9"/>
      <c r="B492" s="9"/>
      <c r="C492" s="9"/>
      <c r="D492" s="9"/>
      <c r="E492" s="9"/>
      <c r="F492" s="9"/>
      <c r="G492" s="9"/>
      <c r="H492" s="9"/>
      <c r="I492" s="9"/>
      <c r="J492" s="9"/>
      <c r="K492" s="9"/>
      <c r="L492" s="9"/>
      <c r="M492" s="9"/>
      <c r="N492" s="9"/>
      <c r="O492" s="9"/>
      <c r="P492" s="235">
        <f t="shared" si="24"/>
        <v>0</v>
      </c>
      <c r="Q492" s="9"/>
      <c r="R492" s="9"/>
      <c r="S492" s="9"/>
      <c r="T492" s="9"/>
      <c r="U492" s="9"/>
      <c r="V492" s="9"/>
      <c r="W492" s="9"/>
      <c r="X492" s="236"/>
      <c r="Y492" s="237">
        <f t="shared" si="25"/>
        <v>0</v>
      </c>
      <c r="Z492" s="9"/>
      <c r="AA492" s="9"/>
      <c r="AB492" s="9"/>
      <c r="AC492" s="9"/>
      <c r="AD492" s="9"/>
      <c r="AE492" s="9"/>
      <c r="AF492" s="9"/>
      <c r="AG492" s="9"/>
      <c r="AH492" s="237">
        <f t="shared" si="23"/>
        <v>0</v>
      </c>
      <c r="AI492" s="238"/>
      <c r="AJ492" s="9"/>
      <c r="AK492" s="9"/>
      <c r="AL492" s="9"/>
      <c r="AM492" s="9"/>
      <c r="AN492" s="9"/>
      <c r="AO492" s="9"/>
      <c r="AP492" s="9"/>
      <c r="AQ492" s="9"/>
      <c r="AR492" s="9"/>
      <c r="AS492" s="239"/>
      <c r="AT492" s="260"/>
    </row>
    <row r="493" spans="1:46" s="224" customFormat="1">
      <c r="A493" s="9"/>
      <c r="B493" s="9"/>
      <c r="C493" s="9"/>
      <c r="D493" s="9"/>
      <c r="E493" s="9"/>
      <c r="F493" s="9"/>
      <c r="G493" s="9"/>
      <c r="H493" s="9"/>
      <c r="I493" s="9"/>
      <c r="J493" s="9"/>
      <c r="K493" s="9"/>
      <c r="L493" s="9"/>
      <c r="M493" s="9"/>
      <c r="N493" s="9"/>
      <c r="O493" s="9"/>
      <c r="P493" s="235">
        <f t="shared" si="24"/>
        <v>0</v>
      </c>
      <c r="Q493" s="9"/>
      <c r="R493" s="9"/>
      <c r="S493" s="9"/>
      <c r="T493" s="9"/>
      <c r="U493" s="9"/>
      <c r="V493" s="9"/>
      <c r="W493" s="9"/>
      <c r="X493" s="236"/>
      <c r="Y493" s="237">
        <f t="shared" si="25"/>
        <v>0</v>
      </c>
      <c r="Z493" s="9"/>
      <c r="AA493" s="9"/>
      <c r="AB493" s="9"/>
      <c r="AC493" s="9"/>
      <c r="AD493" s="9"/>
      <c r="AE493" s="9"/>
      <c r="AF493" s="9"/>
      <c r="AG493" s="9"/>
      <c r="AH493" s="237">
        <f t="shared" si="23"/>
        <v>0</v>
      </c>
      <c r="AI493" s="238"/>
      <c r="AJ493" s="9"/>
      <c r="AK493" s="9"/>
      <c r="AL493" s="9"/>
      <c r="AM493" s="9"/>
      <c r="AN493" s="9"/>
      <c r="AO493" s="9"/>
      <c r="AP493" s="9"/>
      <c r="AQ493" s="9"/>
      <c r="AR493" s="9"/>
      <c r="AS493" s="239"/>
      <c r="AT493" s="260"/>
    </row>
    <row r="494" spans="1:46" s="224" customFormat="1">
      <c r="A494" s="9"/>
      <c r="B494" s="9"/>
      <c r="C494" s="9"/>
      <c r="D494" s="9"/>
      <c r="E494" s="9"/>
      <c r="F494" s="9"/>
      <c r="G494" s="9"/>
      <c r="H494" s="9"/>
      <c r="I494" s="9"/>
      <c r="J494" s="9"/>
      <c r="K494" s="9"/>
      <c r="L494" s="9"/>
      <c r="M494" s="9"/>
      <c r="N494" s="9"/>
      <c r="O494" s="9"/>
      <c r="P494" s="235">
        <f t="shared" si="24"/>
        <v>0</v>
      </c>
      <c r="Q494" s="9"/>
      <c r="R494" s="9"/>
      <c r="S494" s="9"/>
      <c r="T494" s="9"/>
      <c r="U494" s="9"/>
      <c r="V494" s="9"/>
      <c r="W494" s="9"/>
      <c r="X494" s="236"/>
      <c r="Y494" s="237">
        <f t="shared" si="25"/>
        <v>0</v>
      </c>
      <c r="Z494" s="9"/>
      <c r="AA494" s="9"/>
      <c r="AB494" s="9"/>
      <c r="AC494" s="9"/>
      <c r="AD494" s="9"/>
      <c r="AE494" s="9"/>
      <c r="AF494" s="9"/>
      <c r="AG494" s="9"/>
      <c r="AH494" s="237">
        <f t="shared" si="23"/>
        <v>0</v>
      </c>
      <c r="AI494" s="238"/>
      <c r="AJ494" s="9"/>
      <c r="AK494" s="9"/>
      <c r="AL494" s="9"/>
      <c r="AM494" s="9"/>
      <c r="AN494" s="9"/>
      <c r="AO494" s="9"/>
      <c r="AP494" s="9"/>
      <c r="AQ494" s="9"/>
      <c r="AR494" s="9"/>
      <c r="AS494" s="239"/>
      <c r="AT494" s="260"/>
    </row>
    <row r="495" spans="1:46" s="224" customFormat="1">
      <c r="A495" s="9"/>
      <c r="B495" s="9"/>
      <c r="C495" s="9"/>
      <c r="D495" s="9"/>
      <c r="E495" s="9"/>
      <c r="F495" s="9"/>
      <c r="G495" s="9"/>
      <c r="H495" s="9"/>
      <c r="I495" s="9"/>
      <c r="J495" s="9"/>
      <c r="K495" s="9"/>
      <c r="L495" s="9"/>
      <c r="M495" s="9"/>
      <c r="N495" s="9"/>
      <c r="O495" s="9"/>
      <c r="P495" s="235">
        <f t="shared" si="24"/>
        <v>0</v>
      </c>
      <c r="Q495" s="9"/>
      <c r="R495" s="9"/>
      <c r="S495" s="9"/>
      <c r="T495" s="9"/>
      <c r="U495" s="9"/>
      <c r="V495" s="9"/>
      <c r="W495" s="9"/>
      <c r="X495" s="236"/>
      <c r="Y495" s="237">
        <f t="shared" si="25"/>
        <v>0</v>
      </c>
      <c r="Z495" s="9"/>
      <c r="AA495" s="9"/>
      <c r="AB495" s="9"/>
      <c r="AC495" s="9"/>
      <c r="AD495" s="9"/>
      <c r="AE495" s="9"/>
      <c r="AF495" s="9"/>
      <c r="AG495" s="9"/>
      <c r="AH495" s="237">
        <f t="shared" si="23"/>
        <v>0</v>
      </c>
      <c r="AI495" s="238"/>
      <c r="AJ495" s="9"/>
      <c r="AK495" s="9"/>
      <c r="AL495" s="9"/>
      <c r="AM495" s="9"/>
      <c r="AN495" s="9"/>
      <c r="AO495" s="9"/>
      <c r="AP495" s="9"/>
      <c r="AQ495" s="9"/>
      <c r="AR495" s="9"/>
      <c r="AS495" s="239"/>
      <c r="AT495" s="260"/>
    </row>
    <row r="496" spans="1:46" s="224" customFormat="1">
      <c r="A496" s="9"/>
      <c r="B496" s="9"/>
      <c r="C496" s="9"/>
      <c r="D496" s="9"/>
      <c r="E496" s="9"/>
      <c r="F496" s="9"/>
      <c r="G496" s="9"/>
      <c r="H496" s="9"/>
      <c r="I496" s="9"/>
      <c r="J496" s="9"/>
      <c r="K496" s="9"/>
      <c r="L496" s="9"/>
      <c r="M496" s="9"/>
      <c r="N496" s="9"/>
      <c r="O496" s="9"/>
      <c r="P496" s="235">
        <f t="shared" si="24"/>
        <v>0</v>
      </c>
      <c r="Q496" s="9"/>
      <c r="R496" s="9"/>
      <c r="S496" s="9"/>
      <c r="T496" s="9"/>
      <c r="U496" s="9"/>
      <c r="V496" s="9"/>
      <c r="W496" s="9"/>
      <c r="X496" s="236"/>
      <c r="Y496" s="237">
        <f t="shared" si="25"/>
        <v>0</v>
      </c>
      <c r="Z496" s="9"/>
      <c r="AA496" s="9"/>
      <c r="AB496" s="9"/>
      <c r="AC496" s="9"/>
      <c r="AD496" s="9"/>
      <c r="AE496" s="9"/>
      <c r="AF496" s="9"/>
      <c r="AG496" s="9"/>
      <c r="AH496" s="237">
        <f t="shared" si="23"/>
        <v>0</v>
      </c>
      <c r="AI496" s="238"/>
      <c r="AJ496" s="9"/>
      <c r="AK496" s="9"/>
      <c r="AL496" s="9"/>
      <c r="AM496" s="9"/>
      <c r="AN496" s="9"/>
      <c r="AO496" s="9"/>
      <c r="AP496" s="9"/>
      <c r="AQ496" s="9"/>
      <c r="AR496" s="9"/>
      <c r="AS496" s="239"/>
      <c r="AT496" s="260"/>
    </row>
    <row r="497" spans="1:46" s="224" customFormat="1">
      <c r="A497" s="9"/>
      <c r="B497" s="9"/>
      <c r="C497" s="9"/>
      <c r="D497" s="9"/>
      <c r="E497" s="9"/>
      <c r="F497" s="9"/>
      <c r="G497" s="9"/>
      <c r="H497" s="9"/>
      <c r="I497" s="9"/>
      <c r="J497" s="9"/>
      <c r="K497" s="9"/>
      <c r="L497" s="9"/>
      <c r="M497" s="9"/>
      <c r="N497" s="9"/>
      <c r="O497" s="9"/>
      <c r="P497" s="235">
        <f t="shared" si="24"/>
        <v>0</v>
      </c>
      <c r="Q497" s="9"/>
      <c r="R497" s="9"/>
      <c r="S497" s="9"/>
      <c r="T497" s="9"/>
      <c r="U497" s="9"/>
      <c r="V497" s="9"/>
      <c r="W497" s="9"/>
      <c r="X497" s="236"/>
      <c r="Y497" s="237">
        <f t="shared" si="25"/>
        <v>0</v>
      </c>
      <c r="Z497" s="9"/>
      <c r="AA497" s="9"/>
      <c r="AB497" s="9"/>
      <c r="AC497" s="9"/>
      <c r="AD497" s="9"/>
      <c r="AE497" s="9"/>
      <c r="AF497" s="9"/>
      <c r="AG497" s="9"/>
      <c r="AH497" s="237">
        <f t="shared" si="23"/>
        <v>0</v>
      </c>
      <c r="AI497" s="238"/>
      <c r="AJ497" s="9"/>
      <c r="AK497" s="9"/>
      <c r="AL497" s="9"/>
      <c r="AM497" s="9"/>
      <c r="AN497" s="9"/>
      <c r="AO497" s="9"/>
      <c r="AP497" s="9"/>
      <c r="AQ497" s="9"/>
      <c r="AR497" s="9"/>
      <c r="AS497" s="239"/>
      <c r="AT497" s="260"/>
    </row>
    <row r="498" spans="1:46" s="224" customFormat="1">
      <c r="A498" s="9"/>
      <c r="B498" s="9"/>
      <c r="C498" s="9"/>
      <c r="D498" s="9"/>
      <c r="E498" s="9"/>
      <c r="F498" s="9"/>
      <c r="G498" s="9"/>
      <c r="H498" s="9"/>
      <c r="I498" s="9"/>
      <c r="J498" s="9"/>
      <c r="K498" s="9"/>
      <c r="L498" s="9"/>
      <c r="M498" s="9"/>
      <c r="N498" s="9"/>
      <c r="O498" s="9"/>
      <c r="P498" s="235">
        <f t="shared" si="24"/>
        <v>0</v>
      </c>
      <c r="Q498" s="9"/>
      <c r="R498" s="9"/>
      <c r="S498" s="9"/>
      <c r="T498" s="9"/>
      <c r="U498" s="9"/>
      <c r="V498" s="9"/>
      <c r="W498" s="9"/>
      <c r="X498" s="236"/>
      <c r="Y498" s="237">
        <f t="shared" si="25"/>
        <v>0</v>
      </c>
      <c r="Z498" s="9"/>
      <c r="AA498" s="9"/>
      <c r="AB498" s="9"/>
      <c r="AC498" s="9"/>
      <c r="AD498" s="9"/>
      <c r="AE498" s="9"/>
      <c r="AF498" s="9"/>
      <c r="AG498" s="9"/>
      <c r="AH498" s="237">
        <f t="shared" si="23"/>
        <v>0</v>
      </c>
      <c r="AI498" s="238"/>
      <c r="AJ498" s="9"/>
      <c r="AK498" s="9"/>
      <c r="AL498" s="9"/>
      <c r="AM498" s="9"/>
      <c r="AN498" s="9"/>
      <c r="AO498" s="9"/>
      <c r="AP498" s="9"/>
      <c r="AQ498" s="9"/>
      <c r="AR498" s="9"/>
      <c r="AS498" s="239"/>
      <c r="AT498" s="260"/>
    </row>
    <row r="499" spans="1:46" s="224" customFormat="1">
      <c r="A499" s="9"/>
      <c r="B499" s="9"/>
      <c r="C499" s="9"/>
      <c r="D499" s="9"/>
      <c r="E499" s="9"/>
      <c r="F499" s="9"/>
      <c r="G499" s="9"/>
      <c r="H499" s="9"/>
      <c r="I499" s="9"/>
      <c r="J499" s="9"/>
      <c r="K499" s="9"/>
      <c r="L499" s="9"/>
      <c r="M499" s="9"/>
      <c r="N499" s="9"/>
      <c r="O499" s="9"/>
      <c r="P499" s="235">
        <f t="shared" si="24"/>
        <v>0</v>
      </c>
      <c r="Q499" s="9"/>
      <c r="R499" s="9"/>
      <c r="S499" s="9"/>
      <c r="T499" s="9"/>
      <c r="U499" s="9"/>
      <c r="V499" s="9"/>
      <c r="W499" s="9"/>
      <c r="X499" s="236"/>
      <c r="Y499" s="237">
        <f t="shared" si="25"/>
        <v>0</v>
      </c>
      <c r="Z499" s="9"/>
      <c r="AA499" s="9"/>
      <c r="AB499" s="9"/>
      <c r="AC499" s="9"/>
      <c r="AD499" s="9"/>
      <c r="AE499" s="9"/>
      <c r="AF499" s="9"/>
      <c r="AG499" s="9"/>
      <c r="AH499" s="237">
        <f t="shared" si="23"/>
        <v>0</v>
      </c>
      <c r="AI499" s="238"/>
      <c r="AJ499" s="9"/>
      <c r="AK499" s="9"/>
      <c r="AL499" s="9"/>
      <c r="AM499" s="9"/>
      <c r="AN499" s="9"/>
      <c r="AO499" s="9"/>
      <c r="AP499" s="9"/>
      <c r="AQ499" s="9"/>
      <c r="AR499" s="9"/>
      <c r="AS499" s="239"/>
      <c r="AT499" s="260"/>
    </row>
    <row r="500" spans="1:46" s="224" customFormat="1">
      <c r="A500" s="9"/>
      <c r="B500" s="9"/>
      <c r="C500" s="9"/>
      <c r="D500" s="9"/>
      <c r="E500" s="9"/>
      <c r="F500" s="9"/>
      <c r="G500" s="9"/>
      <c r="H500" s="9"/>
      <c r="I500" s="9"/>
      <c r="J500" s="9"/>
      <c r="K500" s="9"/>
      <c r="L500" s="9"/>
      <c r="M500" s="9"/>
      <c r="N500" s="9"/>
      <c r="O500" s="9"/>
      <c r="P500" s="235">
        <f t="shared" si="24"/>
        <v>0</v>
      </c>
      <c r="Q500" s="9"/>
      <c r="R500" s="9"/>
      <c r="S500" s="9"/>
      <c r="T500" s="9"/>
      <c r="U500" s="9"/>
      <c r="V500" s="9"/>
      <c r="W500" s="9"/>
      <c r="X500" s="236"/>
      <c r="Y500" s="237">
        <f t="shared" si="25"/>
        <v>0</v>
      </c>
      <c r="Z500" s="9"/>
      <c r="AA500" s="9"/>
      <c r="AB500" s="9"/>
      <c r="AC500" s="9"/>
      <c r="AD500" s="9"/>
      <c r="AE500" s="9"/>
      <c r="AF500" s="9"/>
      <c r="AG500" s="9"/>
      <c r="AH500" s="237">
        <f t="shared" si="23"/>
        <v>0</v>
      </c>
      <c r="AI500" s="238"/>
      <c r="AJ500" s="9"/>
      <c r="AK500" s="9"/>
      <c r="AL500" s="9"/>
      <c r="AM500" s="9"/>
      <c r="AN500" s="9"/>
      <c r="AO500" s="9"/>
      <c r="AP500" s="9"/>
      <c r="AQ500" s="9"/>
      <c r="AR500" s="9"/>
      <c r="AS500" s="239"/>
      <c r="AT500" s="260"/>
    </row>
    <row r="501" spans="1:46">
      <c r="A501" s="9"/>
      <c r="B501" s="9"/>
      <c r="C501" s="9"/>
      <c r="D501" s="9"/>
      <c r="E501" s="9"/>
      <c r="F501" s="9"/>
      <c r="G501" s="9"/>
      <c r="H501" s="9"/>
      <c r="I501" s="9"/>
      <c r="J501" s="9"/>
      <c r="K501" s="9"/>
      <c r="L501" s="9"/>
      <c r="M501" s="9"/>
      <c r="N501" s="9"/>
      <c r="O501" s="9"/>
      <c r="P501" s="235">
        <f t="shared" si="24"/>
        <v>0</v>
      </c>
      <c r="Q501" s="9"/>
      <c r="R501" s="9"/>
      <c r="S501" s="9"/>
      <c r="T501" s="9"/>
      <c r="U501" s="9"/>
      <c r="V501" s="9"/>
      <c r="W501" s="9"/>
      <c r="X501" s="236"/>
      <c r="Y501" s="237">
        <f t="shared" si="25"/>
        <v>0</v>
      </c>
      <c r="Z501" s="9"/>
      <c r="AA501" s="9"/>
      <c r="AB501" s="9"/>
      <c r="AC501" s="9"/>
      <c r="AD501" s="9"/>
      <c r="AE501" s="9"/>
      <c r="AF501" s="9"/>
      <c r="AG501" s="9"/>
      <c r="AH501" s="237">
        <f t="shared" si="23"/>
        <v>0</v>
      </c>
      <c r="AI501" s="238"/>
      <c r="AJ501" s="9"/>
      <c r="AK501" s="9"/>
      <c r="AL501" s="9"/>
      <c r="AM501" s="9"/>
      <c r="AN501" s="9"/>
      <c r="AO501" s="9"/>
      <c r="AP501" s="9"/>
      <c r="AQ501" s="9"/>
      <c r="AR501" s="9"/>
      <c r="AS501" s="239"/>
    </row>
    <row r="502" spans="1:46">
      <c r="A502" s="9"/>
      <c r="B502" s="9"/>
      <c r="C502" s="9"/>
      <c r="D502" s="9"/>
      <c r="E502" s="9"/>
      <c r="F502" s="9"/>
      <c r="G502" s="9"/>
      <c r="H502" s="9"/>
      <c r="I502" s="9"/>
      <c r="J502" s="9"/>
      <c r="K502" s="9"/>
      <c r="L502" s="9"/>
      <c r="M502" s="9"/>
      <c r="N502" s="9"/>
      <c r="O502" s="9"/>
      <c r="P502" s="235">
        <f t="shared" si="24"/>
        <v>0</v>
      </c>
      <c r="Q502" s="9"/>
      <c r="R502" s="9"/>
      <c r="S502" s="9"/>
      <c r="T502" s="9"/>
      <c r="U502" s="9"/>
      <c r="V502" s="9"/>
      <c r="W502" s="9"/>
      <c r="X502" s="236"/>
      <c r="Y502" s="237">
        <f t="shared" si="25"/>
        <v>0</v>
      </c>
      <c r="Z502" s="9"/>
      <c r="AA502" s="9"/>
      <c r="AB502" s="9"/>
      <c r="AC502" s="9"/>
      <c r="AD502" s="9"/>
      <c r="AE502" s="9"/>
      <c r="AF502" s="9"/>
      <c r="AG502" s="9"/>
      <c r="AH502" s="237">
        <f t="shared" si="23"/>
        <v>0</v>
      </c>
      <c r="AI502" s="238"/>
      <c r="AJ502" s="9"/>
      <c r="AK502" s="9"/>
      <c r="AL502" s="9"/>
      <c r="AM502" s="9"/>
      <c r="AN502" s="9"/>
      <c r="AO502" s="9"/>
      <c r="AP502" s="9"/>
      <c r="AQ502" s="9"/>
      <c r="AR502" s="9"/>
      <c r="AS502" s="239"/>
    </row>
    <row r="503" spans="1:46">
      <c r="A503" s="9"/>
      <c r="B503" s="9"/>
      <c r="C503" s="9"/>
      <c r="D503" s="9"/>
      <c r="E503" s="9"/>
      <c r="F503" s="9"/>
      <c r="G503" s="9"/>
      <c r="H503" s="9"/>
      <c r="I503" s="9"/>
      <c r="J503" s="9"/>
      <c r="K503" s="9"/>
      <c r="L503" s="9"/>
      <c r="M503" s="9"/>
      <c r="N503" s="9"/>
      <c r="O503" s="9"/>
      <c r="P503" s="235">
        <f t="shared" si="24"/>
        <v>0</v>
      </c>
      <c r="Q503" s="9"/>
      <c r="R503" s="9"/>
      <c r="S503" s="9"/>
      <c r="T503" s="9"/>
      <c r="U503" s="9"/>
      <c r="V503" s="9"/>
      <c r="W503" s="9"/>
      <c r="X503" s="236"/>
      <c r="Y503" s="237">
        <f t="shared" si="25"/>
        <v>0</v>
      </c>
      <c r="Z503" s="9"/>
      <c r="AA503" s="9"/>
      <c r="AB503" s="9"/>
      <c r="AC503" s="9"/>
      <c r="AD503" s="9"/>
      <c r="AE503" s="9"/>
      <c r="AF503" s="9"/>
      <c r="AG503" s="9"/>
      <c r="AH503" s="237">
        <f t="shared" si="23"/>
        <v>0</v>
      </c>
      <c r="AI503" s="238"/>
      <c r="AJ503" s="9"/>
      <c r="AK503" s="9"/>
      <c r="AL503" s="9"/>
      <c r="AM503" s="9"/>
      <c r="AN503" s="9"/>
      <c r="AO503" s="9"/>
      <c r="AP503" s="9"/>
      <c r="AQ503" s="9"/>
      <c r="AR503" s="9"/>
      <c r="AS503" s="239"/>
    </row>
    <row r="504" spans="1:46">
      <c r="A504" s="9"/>
      <c r="B504" s="9"/>
      <c r="C504" s="9"/>
      <c r="D504" s="9"/>
      <c r="E504" s="9"/>
      <c r="F504" s="9"/>
      <c r="G504" s="9"/>
      <c r="H504" s="9"/>
      <c r="I504" s="9"/>
      <c r="J504" s="9"/>
      <c r="K504" s="9"/>
      <c r="L504" s="9"/>
      <c r="M504" s="9"/>
      <c r="N504" s="9"/>
      <c r="O504" s="9"/>
      <c r="P504" s="235">
        <f t="shared" si="24"/>
        <v>0</v>
      </c>
      <c r="Q504" s="9"/>
      <c r="R504" s="9"/>
      <c r="S504" s="9"/>
      <c r="T504" s="9"/>
      <c r="U504" s="9"/>
      <c r="V504" s="9"/>
      <c r="W504" s="9"/>
      <c r="X504" s="236"/>
      <c r="Y504" s="237">
        <f t="shared" si="25"/>
        <v>0</v>
      </c>
      <c r="Z504" s="9"/>
      <c r="AA504" s="9"/>
      <c r="AB504" s="9"/>
      <c r="AC504" s="9"/>
      <c r="AD504" s="9"/>
      <c r="AE504" s="9"/>
      <c r="AF504" s="9"/>
      <c r="AG504" s="9"/>
      <c r="AH504" s="237">
        <f t="shared" si="23"/>
        <v>0</v>
      </c>
      <c r="AI504" s="238"/>
      <c r="AJ504" s="9"/>
      <c r="AK504" s="9"/>
      <c r="AL504" s="9"/>
      <c r="AM504" s="9"/>
      <c r="AN504" s="9"/>
      <c r="AO504" s="9"/>
      <c r="AP504" s="9"/>
      <c r="AQ504" s="9"/>
      <c r="AR504" s="9"/>
      <c r="AS504" s="239"/>
    </row>
    <row r="505" spans="1:46">
      <c r="A505" s="9"/>
      <c r="B505" s="9"/>
      <c r="C505" s="9"/>
      <c r="D505" s="9"/>
      <c r="E505" s="9"/>
      <c r="F505" s="9"/>
      <c r="G505" s="9"/>
      <c r="H505" s="9"/>
      <c r="I505" s="9"/>
      <c r="J505" s="9"/>
      <c r="K505" s="9"/>
      <c r="L505" s="9"/>
      <c r="M505" s="9"/>
      <c r="N505" s="9"/>
      <c r="O505" s="9"/>
      <c r="P505" s="235">
        <f t="shared" si="24"/>
        <v>0</v>
      </c>
      <c r="Q505" s="9"/>
      <c r="R505" s="9"/>
      <c r="S505" s="9"/>
      <c r="T505" s="9"/>
      <c r="U505" s="9"/>
      <c r="V505" s="9"/>
      <c r="W505" s="9"/>
      <c r="X505" s="236"/>
      <c r="Y505" s="237">
        <f t="shared" si="25"/>
        <v>0</v>
      </c>
      <c r="Z505" s="9"/>
      <c r="AA505" s="9"/>
      <c r="AB505" s="9"/>
      <c r="AC505" s="9"/>
      <c r="AD505" s="9"/>
      <c r="AE505" s="9"/>
      <c r="AF505" s="9"/>
      <c r="AG505" s="9"/>
      <c r="AH505" s="237">
        <f t="shared" si="23"/>
        <v>0</v>
      </c>
      <c r="AI505" s="238"/>
      <c r="AJ505" s="9"/>
      <c r="AK505" s="9"/>
      <c r="AL505" s="9"/>
      <c r="AM505" s="9"/>
      <c r="AN505" s="9"/>
      <c r="AO505" s="9"/>
      <c r="AP505" s="9"/>
      <c r="AQ505" s="9"/>
      <c r="AR505" s="9"/>
      <c r="AS505" s="239"/>
    </row>
    <row r="506" spans="1:46">
      <c r="A506" s="9"/>
      <c r="B506" s="9"/>
      <c r="C506" s="9"/>
      <c r="D506" s="9"/>
      <c r="E506" s="9"/>
      <c r="F506" s="9"/>
      <c r="G506" s="9"/>
      <c r="H506" s="9"/>
      <c r="I506" s="9"/>
      <c r="J506" s="9"/>
      <c r="K506" s="9"/>
      <c r="L506" s="9"/>
      <c r="M506" s="9"/>
      <c r="N506" s="9"/>
      <c r="O506" s="9"/>
      <c r="P506" s="235">
        <f t="shared" si="24"/>
        <v>0</v>
      </c>
      <c r="Q506" s="9"/>
      <c r="R506" s="9"/>
      <c r="S506" s="9"/>
      <c r="T506" s="9"/>
      <c r="U506" s="9"/>
      <c r="V506" s="9"/>
      <c r="W506" s="9"/>
      <c r="X506" s="236"/>
      <c r="Y506" s="237">
        <f t="shared" si="25"/>
        <v>0</v>
      </c>
      <c r="Z506" s="9"/>
      <c r="AA506" s="9"/>
      <c r="AB506" s="9"/>
      <c r="AC506" s="9"/>
      <c r="AD506" s="9"/>
      <c r="AE506" s="9"/>
      <c r="AF506" s="9"/>
      <c r="AG506" s="9"/>
      <c r="AH506" s="237">
        <f t="shared" si="23"/>
        <v>0</v>
      </c>
      <c r="AI506" s="238"/>
      <c r="AJ506" s="9"/>
      <c r="AK506" s="9"/>
      <c r="AL506" s="9"/>
      <c r="AM506" s="9"/>
      <c r="AN506" s="9"/>
      <c r="AO506" s="9"/>
      <c r="AP506" s="9"/>
      <c r="AQ506" s="9"/>
      <c r="AR506" s="9"/>
      <c r="AS506" s="239"/>
    </row>
    <row r="507" spans="1:46">
      <c r="A507" s="9"/>
      <c r="B507" s="9"/>
      <c r="C507" s="9"/>
      <c r="D507" s="9"/>
      <c r="E507" s="9"/>
      <c r="F507" s="9"/>
      <c r="G507" s="9"/>
      <c r="H507" s="9"/>
      <c r="I507" s="9"/>
      <c r="J507" s="9"/>
      <c r="K507" s="9"/>
      <c r="L507" s="9"/>
      <c r="M507" s="9"/>
      <c r="N507" s="9"/>
      <c r="O507" s="9"/>
      <c r="P507" s="235">
        <f t="shared" si="24"/>
        <v>0</v>
      </c>
      <c r="Q507" s="9"/>
      <c r="R507" s="9"/>
      <c r="S507" s="9"/>
      <c r="T507" s="9"/>
      <c r="U507" s="9"/>
      <c r="V507" s="9"/>
      <c r="W507" s="9"/>
      <c r="X507" s="236"/>
      <c r="Y507" s="237">
        <f t="shared" si="25"/>
        <v>0</v>
      </c>
      <c r="Z507" s="9"/>
      <c r="AA507" s="9"/>
      <c r="AB507" s="9"/>
      <c r="AC507" s="9"/>
      <c r="AD507" s="9"/>
      <c r="AE507" s="9"/>
      <c r="AF507" s="9"/>
      <c r="AG507" s="9"/>
      <c r="AH507" s="237">
        <f t="shared" si="23"/>
        <v>0</v>
      </c>
      <c r="AI507" s="238"/>
      <c r="AJ507" s="9"/>
      <c r="AK507" s="9"/>
      <c r="AL507" s="9"/>
      <c r="AM507" s="9"/>
      <c r="AN507" s="9"/>
      <c r="AO507" s="9"/>
      <c r="AP507" s="9"/>
      <c r="AQ507" s="9"/>
      <c r="AR507" s="9"/>
      <c r="AS507" s="239"/>
    </row>
    <row r="508" spans="1:46">
      <c r="A508" s="9"/>
      <c r="B508" s="9"/>
      <c r="C508" s="9"/>
      <c r="D508" s="9"/>
      <c r="E508" s="9"/>
      <c r="F508" s="9"/>
      <c r="G508" s="9"/>
      <c r="H508" s="9"/>
      <c r="I508" s="9"/>
      <c r="J508" s="9"/>
      <c r="K508" s="9"/>
      <c r="L508" s="9"/>
      <c r="M508" s="9"/>
      <c r="N508" s="9"/>
      <c r="O508" s="9"/>
      <c r="P508" s="235">
        <f t="shared" si="24"/>
        <v>0</v>
      </c>
      <c r="Q508" s="9"/>
      <c r="R508" s="9"/>
      <c r="S508" s="9"/>
      <c r="T508" s="9"/>
      <c r="U508" s="9"/>
      <c r="V508" s="9"/>
      <c r="W508" s="9"/>
      <c r="X508" s="236"/>
      <c r="Y508" s="237">
        <f t="shared" si="25"/>
        <v>0</v>
      </c>
      <c r="Z508" s="9"/>
      <c r="AA508" s="9"/>
      <c r="AB508" s="9"/>
      <c r="AC508" s="9"/>
      <c r="AD508" s="9"/>
      <c r="AE508" s="9"/>
      <c r="AF508" s="9"/>
      <c r="AG508" s="9"/>
      <c r="AH508" s="237">
        <f t="shared" si="23"/>
        <v>0</v>
      </c>
      <c r="AI508" s="238"/>
      <c r="AJ508" s="9"/>
      <c r="AK508" s="9"/>
      <c r="AL508" s="9"/>
      <c r="AM508" s="9"/>
      <c r="AN508" s="9"/>
      <c r="AO508" s="9"/>
      <c r="AP508" s="9"/>
      <c r="AQ508" s="9"/>
      <c r="AR508" s="9"/>
      <c r="AS508" s="239"/>
    </row>
    <row r="509" spans="1:46">
      <c r="A509" s="9"/>
      <c r="B509" s="9"/>
      <c r="C509" s="9"/>
      <c r="D509" s="9"/>
      <c r="E509" s="9"/>
      <c r="F509" s="9"/>
      <c r="G509" s="9"/>
      <c r="H509" s="9"/>
      <c r="I509" s="9"/>
      <c r="J509" s="9"/>
      <c r="K509" s="9"/>
      <c r="L509" s="9"/>
      <c r="M509" s="9"/>
      <c r="N509" s="9"/>
      <c r="O509" s="9"/>
      <c r="P509" s="235">
        <f t="shared" si="24"/>
        <v>0</v>
      </c>
      <c r="Q509" s="9"/>
      <c r="R509" s="9"/>
      <c r="S509" s="9"/>
      <c r="T509" s="9"/>
      <c r="U509" s="9"/>
      <c r="V509" s="9"/>
      <c r="W509" s="9"/>
      <c r="X509" s="236"/>
      <c r="Y509" s="237">
        <f t="shared" si="25"/>
        <v>0</v>
      </c>
      <c r="Z509" s="9"/>
      <c r="AA509" s="9"/>
      <c r="AB509" s="9"/>
      <c r="AC509" s="9"/>
      <c r="AD509" s="9"/>
      <c r="AE509" s="9"/>
      <c r="AF509" s="9"/>
      <c r="AG509" s="9"/>
      <c r="AH509" s="237">
        <f t="shared" si="23"/>
        <v>0</v>
      </c>
      <c r="AI509" s="238"/>
      <c r="AJ509" s="9"/>
      <c r="AK509" s="9"/>
      <c r="AL509" s="9"/>
      <c r="AM509" s="9"/>
      <c r="AN509" s="9"/>
      <c r="AO509" s="9"/>
      <c r="AP509" s="9"/>
      <c r="AQ509" s="9"/>
      <c r="AR509" s="9"/>
      <c r="AS509" s="239"/>
    </row>
    <row r="510" spans="1:46">
      <c r="A510" s="9"/>
      <c r="B510" s="9"/>
      <c r="C510" s="9"/>
      <c r="D510" s="9"/>
      <c r="E510" s="9"/>
      <c r="F510" s="9"/>
      <c r="G510" s="9"/>
      <c r="H510" s="9"/>
      <c r="I510" s="9"/>
      <c r="J510" s="9"/>
      <c r="K510" s="9"/>
      <c r="L510" s="9"/>
      <c r="M510" s="9"/>
      <c r="N510" s="9"/>
      <c r="O510" s="9"/>
      <c r="P510" s="235">
        <f t="shared" si="24"/>
        <v>0</v>
      </c>
      <c r="Q510" s="9"/>
      <c r="R510" s="9"/>
      <c r="S510" s="9"/>
      <c r="T510" s="9"/>
      <c r="U510" s="9"/>
      <c r="V510" s="9"/>
      <c r="W510" s="9"/>
      <c r="X510" s="236"/>
      <c r="Y510" s="237">
        <f t="shared" si="25"/>
        <v>0</v>
      </c>
      <c r="Z510" s="9"/>
      <c r="AA510" s="9"/>
      <c r="AB510" s="9"/>
      <c r="AC510" s="9"/>
      <c r="AD510" s="9"/>
      <c r="AE510" s="9"/>
      <c r="AF510" s="9"/>
      <c r="AG510" s="9"/>
      <c r="AH510" s="237">
        <f t="shared" si="23"/>
        <v>0</v>
      </c>
      <c r="AI510" s="238"/>
      <c r="AJ510" s="9"/>
      <c r="AK510" s="9"/>
      <c r="AL510" s="9"/>
      <c r="AM510" s="9"/>
      <c r="AN510" s="9"/>
      <c r="AO510" s="9"/>
      <c r="AP510" s="9"/>
      <c r="AQ510" s="9"/>
      <c r="AR510" s="9"/>
      <c r="AS510" s="239"/>
    </row>
    <row r="511" spans="1:46">
      <c r="A511" s="9"/>
      <c r="B511" s="9"/>
      <c r="C511" s="9"/>
      <c r="D511" s="9"/>
      <c r="E511" s="9"/>
      <c r="F511" s="9"/>
      <c r="G511" s="9"/>
      <c r="H511" s="9"/>
      <c r="I511" s="9"/>
      <c r="J511" s="9"/>
      <c r="K511" s="9"/>
      <c r="L511" s="9"/>
      <c r="M511" s="9"/>
      <c r="N511" s="9"/>
      <c r="O511" s="9"/>
      <c r="P511" s="235">
        <f t="shared" si="24"/>
        <v>0</v>
      </c>
      <c r="Q511" s="9"/>
      <c r="R511" s="9"/>
      <c r="S511" s="9"/>
      <c r="T511" s="9"/>
      <c r="U511" s="9"/>
      <c r="V511" s="9"/>
      <c r="W511" s="9"/>
      <c r="X511" s="236"/>
      <c r="Y511" s="237">
        <f t="shared" si="25"/>
        <v>0</v>
      </c>
      <c r="Z511" s="9"/>
      <c r="AA511" s="9"/>
      <c r="AB511" s="9"/>
      <c r="AC511" s="9"/>
      <c r="AD511" s="9"/>
      <c r="AE511" s="9"/>
      <c r="AF511" s="9"/>
      <c r="AG511" s="9"/>
      <c r="AH511" s="237">
        <f t="shared" si="23"/>
        <v>0</v>
      </c>
      <c r="AI511" s="238"/>
      <c r="AJ511" s="9"/>
      <c r="AK511" s="9"/>
      <c r="AL511" s="9"/>
      <c r="AM511" s="9"/>
      <c r="AN511" s="9"/>
      <c r="AO511" s="9"/>
      <c r="AP511" s="9"/>
      <c r="AQ511" s="9"/>
      <c r="AR511" s="9"/>
      <c r="AS511" s="239"/>
    </row>
    <row r="512" spans="1:46">
      <c r="A512" s="9"/>
      <c r="B512" s="9"/>
      <c r="C512" s="9"/>
      <c r="D512" s="9"/>
      <c r="E512" s="9"/>
      <c r="F512" s="9"/>
      <c r="G512" s="9"/>
      <c r="H512" s="9"/>
      <c r="I512" s="9"/>
      <c r="J512" s="9"/>
      <c r="K512" s="9"/>
      <c r="L512" s="9"/>
      <c r="M512" s="9"/>
      <c r="N512" s="9"/>
      <c r="O512" s="9"/>
      <c r="P512" s="235">
        <f t="shared" si="24"/>
        <v>0</v>
      </c>
      <c r="Q512" s="9"/>
      <c r="R512" s="9"/>
      <c r="S512" s="9"/>
      <c r="T512" s="9"/>
      <c r="U512" s="9"/>
      <c r="V512" s="9"/>
      <c r="W512" s="9"/>
      <c r="X512" s="236"/>
      <c r="Y512" s="237">
        <f t="shared" si="25"/>
        <v>0</v>
      </c>
      <c r="Z512" s="9"/>
      <c r="AA512" s="9"/>
      <c r="AB512" s="9"/>
      <c r="AC512" s="9"/>
      <c r="AD512" s="9"/>
      <c r="AE512" s="9"/>
      <c r="AF512" s="9"/>
      <c r="AG512" s="9"/>
      <c r="AH512" s="237">
        <f t="shared" si="23"/>
        <v>0</v>
      </c>
      <c r="AI512" s="238"/>
      <c r="AJ512" s="9"/>
      <c r="AK512" s="9"/>
      <c r="AL512" s="9"/>
      <c r="AM512" s="9"/>
      <c r="AN512" s="9"/>
      <c r="AO512" s="9"/>
      <c r="AP512" s="9"/>
      <c r="AQ512" s="9"/>
      <c r="AR512" s="9"/>
      <c r="AS512" s="239"/>
    </row>
    <row r="513" spans="1:45">
      <c r="A513" s="9"/>
      <c r="B513" s="9"/>
      <c r="C513" s="9"/>
      <c r="D513" s="9"/>
      <c r="E513" s="9"/>
      <c r="F513" s="9"/>
      <c r="G513" s="9"/>
      <c r="H513" s="9"/>
      <c r="I513" s="9"/>
      <c r="J513" s="9"/>
      <c r="K513" s="9"/>
      <c r="L513" s="9"/>
      <c r="M513" s="9"/>
      <c r="N513" s="9"/>
      <c r="O513" s="9"/>
      <c r="P513" s="235">
        <f t="shared" si="24"/>
        <v>0</v>
      </c>
      <c r="Q513" s="9"/>
      <c r="R513" s="9"/>
      <c r="S513" s="9"/>
      <c r="T513" s="9"/>
      <c r="U513" s="9"/>
      <c r="V513" s="9"/>
      <c r="W513" s="9"/>
      <c r="X513" s="236"/>
      <c r="Y513" s="237">
        <f t="shared" si="25"/>
        <v>0</v>
      </c>
      <c r="Z513" s="9"/>
      <c r="AA513" s="9"/>
      <c r="AB513" s="9"/>
      <c r="AC513" s="9"/>
      <c r="AD513" s="9"/>
      <c r="AE513" s="9"/>
      <c r="AF513" s="9"/>
      <c r="AG513" s="9"/>
      <c r="AH513" s="237">
        <f t="shared" si="23"/>
        <v>0</v>
      </c>
      <c r="AI513" s="238"/>
      <c r="AJ513" s="9"/>
      <c r="AK513" s="9"/>
      <c r="AL513" s="9"/>
      <c r="AM513" s="9"/>
      <c r="AN513" s="9"/>
      <c r="AO513" s="9"/>
      <c r="AP513" s="9"/>
      <c r="AQ513" s="9"/>
      <c r="AR513" s="9"/>
      <c r="AS513" s="239"/>
    </row>
    <row r="514" spans="1:45">
      <c r="A514" s="9"/>
      <c r="B514" s="9"/>
      <c r="C514" s="9"/>
      <c r="D514" s="9"/>
      <c r="E514" s="9"/>
      <c r="F514" s="9"/>
      <c r="G514" s="9"/>
      <c r="H514" s="9"/>
      <c r="I514" s="9"/>
      <c r="J514" s="9"/>
      <c r="K514" s="9"/>
      <c r="L514" s="9"/>
      <c r="M514" s="9"/>
      <c r="N514" s="9"/>
      <c r="O514" s="9"/>
      <c r="P514" s="235">
        <f t="shared" si="24"/>
        <v>0</v>
      </c>
      <c r="Q514" s="9"/>
      <c r="R514" s="9"/>
      <c r="S514" s="9"/>
      <c r="T514" s="9"/>
      <c r="U514" s="9"/>
      <c r="V514" s="9"/>
      <c r="W514" s="9"/>
      <c r="X514" s="236"/>
      <c r="Y514" s="237">
        <f t="shared" si="25"/>
        <v>0</v>
      </c>
      <c r="Z514" s="9"/>
      <c r="AA514" s="9"/>
      <c r="AB514" s="9"/>
      <c r="AC514" s="9"/>
      <c r="AD514" s="9"/>
      <c r="AE514" s="9"/>
      <c r="AF514" s="9"/>
      <c r="AG514" s="9"/>
      <c r="AH514" s="237">
        <f t="shared" si="23"/>
        <v>0</v>
      </c>
      <c r="AI514" s="238"/>
      <c r="AJ514" s="9"/>
      <c r="AK514" s="9"/>
      <c r="AL514" s="9"/>
      <c r="AM514" s="9"/>
      <c r="AN514" s="9"/>
      <c r="AO514" s="9"/>
      <c r="AP514" s="9"/>
      <c r="AQ514" s="9"/>
      <c r="AR514" s="9"/>
      <c r="AS514" s="239"/>
    </row>
    <row r="515" spans="1:45">
      <c r="A515" s="9"/>
      <c r="B515" s="9"/>
      <c r="C515" s="9"/>
      <c r="D515" s="9"/>
      <c r="E515" s="9"/>
      <c r="F515" s="9"/>
      <c r="G515" s="9"/>
      <c r="H515" s="9"/>
      <c r="I515" s="9"/>
      <c r="J515" s="9"/>
      <c r="K515" s="9"/>
      <c r="L515" s="9"/>
      <c r="M515" s="9"/>
      <c r="N515" s="9"/>
      <c r="O515" s="9"/>
      <c r="P515" s="235">
        <f t="shared" si="24"/>
        <v>0</v>
      </c>
      <c r="Q515" s="9"/>
      <c r="R515" s="9"/>
      <c r="S515" s="9"/>
      <c r="T515" s="9"/>
      <c r="U515" s="9"/>
      <c r="V515" s="9"/>
      <c r="W515" s="9"/>
      <c r="X515" s="236"/>
      <c r="Y515" s="237">
        <f t="shared" si="25"/>
        <v>0</v>
      </c>
      <c r="Z515" s="9"/>
      <c r="AA515" s="9"/>
      <c r="AB515" s="9"/>
      <c r="AC515" s="9"/>
      <c r="AD515" s="9"/>
      <c r="AE515" s="9"/>
      <c r="AF515" s="9"/>
      <c r="AG515" s="9"/>
      <c r="AH515" s="237">
        <f t="shared" si="23"/>
        <v>0</v>
      </c>
      <c r="AI515" s="238"/>
      <c r="AJ515" s="9"/>
      <c r="AK515" s="9"/>
      <c r="AL515" s="9"/>
      <c r="AM515" s="9"/>
      <c r="AN515" s="9"/>
      <c r="AO515" s="9"/>
      <c r="AP515" s="9"/>
      <c r="AQ515" s="9"/>
      <c r="AR515" s="9"/>
      <c r="AS515" s="239"/>
    </row>
    <row r="516" spans="1:45">
      <c r="A516" s="9"/>
      <c r="B516" s="9"/>
      <c r="C516" s="9"/>
      <c r="D516" s="9"/>
      <c r="E516" s="9"/>
      <c r="F516" s="9"/>
      <c r="G516" s="9"/>
      <c r="H516" s="9"/>
      <c r="I516" s="9"/>
      <c r="J516" s="9"/>
      <c r="K516" s="9"/>
      <c r="L516" s="9"/>
      <c r="M516" s="9"/>
      <c r="N516" s="9"/>
      <c r="O516" s="9"/>
      <c r="P516" s="235">
        <f t="shared" si="24"/>
        <v>0</v>
      </c>
      <c r="Q516" s="9"/>
      <c r="R516" s="9"/>
      <c r="S516" s="9"/>
      <c r="T516" s="9"/>
      <c r="U516" s="9"/>
      <c r="V516" s="9"/>
      <c r="W516" s="9"/>
      <c r="X516" s="236"/>
      <c r="Y516" s="237">
        <f t="shared" si="25"/>
        <v>0</v>
      </c>
      <c r="Z516" s="9"/>
      <c r="AA516" s="9"/>
      <c r="AB516" s="9"/>
      <c r="AC516" s="9"/>
      <c r="AD516" s="9"/>
      <c r="AE516" s="9"/>
      <c r="AF516" s="9"/>
      <c r="AG516" s="9"/>
      <c r="AH516" s="237">
        <f t="shared" si="23"/>
        <v>0</v>
      </c>
      <c r="AI516" s="238"/>
      <c r="AJ516" s="9"/>
      <c r="AK516" s="9"/>
      <c r="AL516" s="9"/>
      <c r="AM516" s="9"/>
      <c r="AN516" s="9"/>
      <c r="AO516" s="9"/>
      <c r="AP516" s="9"/>
      <c r="AQ516" s="9"/>
      <c r="AR516" s="9"/>
      <c r="AS516" s="239"/>
    </row>
    <row r="517" spans="1:45">
      <c r="A517" s="9"/>
      <c r="B517" s="9"/>
      <c r="C517" s="9"/>
      <c r="D517" s="9"/>
      <c r="E517" s="9"/>
      <c r="F517" s="9"/>
      <c r="G517" s="9"/>
      <c r="H517" s="9"/>
      <c r="I517" s="9"/>
      <c r="J517" s="9"/>
      <c r="K517" s="9"/>
      <c r="L517" s="9"/>
      <c r="M517" s="9"/>
      <c r="N517" s="9"/>
      <c r="O517" s="9"/>
      <c r="P517" s="235">
        <f t="shared" si="24"/>
        <v>0</v>
      </c>
      <c r="Q517" s="9"/>
      <c r="R517" s="9"/>
      <c r="S517" s="9"/>
      <c r="T517" s="9"/>
      <c r="U517" s="9"/>
      <c r="V517" s="9"/>
      <c r="W517" s="9"/>
      <c r="X517" s="236"/>
      <c r="Y517" s="237">
        <f t="shared" si="25"/>
        <v>0</v>
      </c>
      <c r="Z517" s="9"/>
      <c r="AA517" s="9"/>
      <c r="AB517" s="9"/>
      <c r="AC517" s="9"/>
      <c r="AD517" s="9"/>
      <c r="AE517" s="9"/>
      <c r="AF517" s="9"/>
      <c r="AG517" s="9"/>
      <c r="AH517" s="237">
        <f t="shared" si="23"/>
        <v>0</v>
      </c>
      <c r="AI517" s="238"/>
      <c r="AJ517" s="9"/>
      <c r="AK517" s="9"/>
      <c r="AL517" s="9"/>
      <c r="AM517" s="9"/>
      <c r="AN517" s="9"/>
      <c r="AO517" s="9"/>
      <c r="AP517" s="9"/>
      <c r="AQ517" s="9"/>
      <c r="AR517" s="9"/>
      <c r="AS517" s="239"/>
    </row>
    <row r="518" spans="1:45">
      <c r="A518" s="9"/>
      <c r="B518" s="9"/>
      <c r="C518" s="9"/>
      <c r="D518" s="9"/>
      <c r="E518" s="9"/>
      <c r="F518" s="9"/>
      <c r="G518" s="9"/>
      <c r="H518" s="9"/>
      <c r="I518" s="9"/>
      <c r="J518" s="9"/>
      <c r="K518" s="9"/>
      <c r="L518" s="9"/>
      <c r="M518" s="9"/>
      <c r="N518" s="9"/>
      <c r="O518" s="9"/>
      <c r="P518" s="235">
        <f t="shared" si="24"/>
        <v>0</v>
      </c>
      <c r="Q518" s="9"/>
      <c r="R518" s="9"/>
      <c r="S518" s="9"/>
      <c r="T518" s="9"/>
      <c r="U518" s="9"/>
      <c r="V518" s="9"/>
      <c r="W518" s="9"/>
      <c r="X518" s="236"/>
      <c r="Y518" s="237">
        <f t="shared" si="25"/>
        <v>0</v>
      </c>
      <c r="Z518" s="9"/>
      <c r="AA518" s="9"/>
      <c r="AB518" s="9"/>
      <c r="AC518" s="9"/>
      <c r="AD518" s="9"/>
      <c r="AE518" s="9"/>
      <c r="AF518" s="9"/>
      <c r="AG518" s="9"/>
      <c r="AH518" s="237">
        <f t="shared" si="23"/>
        <v>0</v>
      </c>
      <c r="AI518" s="238"/>
      <c r="AJ518" s="9"/>
      <c r="AK518" s="9"/>
      <c r="AL518" s="9"/>
      <c r="AM518" s="9"/>
      <c r="AN518" s="9"/>
      <c r="AO518" s="9"/>
      <c r="AP518" s="9"/>
      <c r="AQ518" s="9"/>
      <c r="AR518" s="9"/>
      <c r="AS518" s="239"/>
    </row>
    <row r="519" spans="1:45">
      <c r="A519" s="9"/>
      <c r="B519" s="9"/>
      <c r="C519" s="9"/>
      <c r="D519" s="9"/>
      <c r="E519" s="9"/>
      <c r="F519" s="9"/>
      <c r="G519" s="9"/>
      <c r="H519" s="9"/>
      <c r="I519" s="9"/>
      <c r="J519" s="9"/>
      <c r="K519" s="9"/>
      <c r="L519" s="9"/>
      <c r="M519" s="9"/>
      <c r="N519" s="9"/>
      <c r="O519" s="9"/>
      <c r="P519" s="235">
        <f t="shared" si="24"/>
        <v>0</v>
      </c>
      <c r="Q519" s="9"/>
      <c r="R519" s="9"/>
      <c r="S519" s="9"/>
      <c r="T519" s="9"/>
      <c r="U519" s="9"/>
      <c r="V519" s="9"/>
      <c r="W519" s="9"/>
      <c r="X519" s="236"/>
      <c r="Y519" s="237">
        <f t="shared" si="25"/>
        <v>0</v>
      </c>
      <c r="Z519" s="9"/>
      <c r="AA519" s="9"/>
      <c r="AB519" s="9"/>
      <c r="AC519" s="9"/>
      <c r="AD519" s="9"/>
      <c r="AE519" s="9"/>
      <c r="AF519" s="9"/>
      <c r="AG519" s="9"/>
      <c r="AH519" s="237">
        <f t="shared" si="23"/>
        <v>0</v>
      </c>
      <c r="AI519" s="238"/>
      <c r="AJ519" s="9"/>
      <c r="AK519" s="9"/>
      <c r="AL519" s="9"/>
      <c r="AM519" s="9"/>
      <c r="AN519" s="9"/>
      <c r="AO519" s="9"/>
      <c r="AP519" s="9"/>
      <c r="AQ519" s="9"/>
      <c r="AR519" s="9"/>
      <c r="AS519" s="239"/>
    </row>
    <row r="520" spans="1:45">
      <c r="A520" s="9"/>
      <c r="B520" s="9"/>
      <c r="C520" s="9"/>
      <c r="D520" s="9"/>
      <c r="E520" s="9"/>
      <c r="F520" s="9"/>
      <c r="G520" s="9"/>
      <c r="H520" s="9"/>
      <c r="I520" s="9"/>
      <c r="J520" s="9"/>
      <c r="K520" s="9"/>
      <c r="L520" s="9"/>
      <c r="M520" s="9"/>
      <c r="N520" s="9"/>
      <c r="O520" s="9"/>
      <c r="P520" s="235">
        <f t="shared" si="24"/>
        <v>0</v>
      </c>
      <c r="Q520" s="9"/>
      <c r="R520" s="9"/>
      <c r="S520" s="9"/>
      <c r="T520" s="9"/>
      <c r="U520" s="9"/>
      <c r="V520" s="9"/>
      <c r="W520" s="9"/>
      <c r="X520" s="236"/>
      <c r="Y520" s="237">
        <f t="shared" si="25"/>
        <v>0</v>
      </c>
      <c r="Z520" s="9"/>
      <c r="AA520" s="9"/>
      <c r="AB520" s="9"/>
      <c r="AC520" s="9"/>
      <c r="AD520" s="9"/>
      <c r="AE520" s="9"/>
      <c r="AF520" s="9"/>
      <c r="AG520" s="9"/>
      <c r="AH520" s="237">
        <f t="shared" si="23"/>
        <v>0</v>
      </c>
      <c r="AI520" s="238"/>
      <c r="AJ520" s="9"/>
      <c r="AK520" s="9"/>
      <c r="AL520" s="9"/>
      <c r="AM520" s="9"/>
      <c r="AN520" s="9"/>
      <c r="AO520" s="9"/>
      <c r="AP520" s="9"/>
      <c r="AQ520" s="9"/>
      <c r="AR520" s="9"/>
      <c r="AS520" s="239"/>
    </row>
    <row r="521" spans="1:45">
      <c r="A521" s="9"/>
      <c r="B521" s="9"/>
      <c r="C521" s="9"/>
      <c r="D521" s="9"/>
      <c r="E521" s="9"/>
      <c r="F521" s="9"/>
      <c r="G521" s="9"/>
      <c r="H521" s="9"/>
      <c r="I521" s="9"/>
      <c r="J521" s="9"/>
      <c r="K521" s="9"/>
      <c r="L521" s="9"/>
      <c r="M521" s="9"/>
      <c r="N521" s="9"/>
      <c r="O521" s="9"/>
      <c r="P521" s="235">
        <f t="shared" si="24"/>
        <v>0</v>
      </c>
      <c r="Q521" s="9"/>
      <c r="R521" s="9"/>
      <c r="S521" s="9"/>
      <c r="T521" s="9"/>
      <c r="U521" s="9"/>
      <c r="V521" s="9"/>
      <c r="W521" s="9"/>
      <c r="X521" s="236"/>
      <c r="Y521" s="237">
        <f t="shared" si="25"/>
        <v>0</v>
      </c>
      <c r="Z521" s="9"/>
      <c r="AA521" s="9"/>
      <c r="AB521" s="9"/>
      <c r="AC521" s="9"/>
      <c r="AD521" s="9"/>
      <c r="AE521" s="9"/>
      <c r="AF521" s="9"/>
      <c r="AG521" s="9"/>
      <c r="AH521" s="237">
        <f t="shared" si="23"/>
        <v>0</v>
      </c>
      <c r="AI521" s="238"/>
      <c r="AJ521" s="9"/>
      <c r="AK521" s="9"/>
      <c r="AL521" s="9"/>
      <c r="AM521" s="9"/>
      <c r="AN521" s="9"/>
      <c r="AO521" s="9"/>
      <c r="AP521" s="9"/>
      <c r="AQ521" s="9"/>
      <c r="AR521" s="9"/>
      <c r="AS521" s="239"/>
    </row>
    <row r="522" spans="1:45">
      <c r="A522" s="9"/>
      <c r="B522" s="9"/>
      <c r="C522" s="9"/>
      <c r="D522" s="9"/>
      <c r="E522" s="9"/>
      <c r="F522" s="9"/>
      <c r="G522" s="9"/>
      <c r="H522" s="9"/>
      <c r="I522" s="9"/>
      <c r="J522" s="9"/>
      <c r="K522" s="9"/>
      <c r="L522" s="9"/>
      <c r="M522" s="9"/>
      <c r="N522" s="9"/>
      <c r="O522" s="9"/>
      <c r="P522" s="235">
        <f t="shared" si="24"/>
        <v>0</v>
      </c>
      <c r="Q522" s="9"/>
      <c r="R522" s="9"/>
      <c r="S522" s="9"/>
      <c r="T522" s="9"/>
      <c r="U522" s="9"/>
      <c r="V522" s="9"/>
      <c r="W522" s="9"/>
      <c r="X522" s="236"/>
      <c r="Y522" s="237">
        <f t="shared" si="25"/>
        <v>0</v>
      </c>
      <c r="Z522" s="9"/>
      <c r="AA522" s="9"/>
      <c r="AB522" s="9"/>
      <c r="AC522" s="9"/>
      <c r="AD522" s="9"/>
      <c r="AE522" s="9"/>
      <c r="AF522" s="9"/>
      <c r="AG522" s="9"/>
      <c r="AH522" s="237">
        <f t="shared" si="23"/>
        <v>0</v>
      </c>
      <c r="AI522" s="238"/>
      <c r="AJ522" s="9"/>
      <c r="AK522" s="9"/>
      <c r="AL522" s="9"/>
      <c r="AM522" s="9"/>
      <c r="AN522" s="9"/>
      <c r="AO522" s="9"/>
      <c r="AP522" s="9"/>
      <c r="AQ522" s="9"/>
      <c r="AR522" s="9"/>
      <c r="AS522" s="239"/>
    </row>
    <row r="523" spans="1:45">
      <c r="A523" s="9"/>
      <c r="B523" s="9"/>
      <c r="C523" s="9"/>
      <c r="D523" s="9"/>
      <c r="E523" s="9"/>
      <c r="F523" s="9"/>
      <c r="G523" s="9"/>
      <c r="H523" s="9"/>
      <c r="I523" s="9"/>
      <c r="J523" s="9"/>
      <c r="K523" s="9"/>
      <c r="L523" s="9"/>
      <c r="M523" s="9"/>
      <c r="N523" s="9"/>
      <c r="O523" s="9"/>
      <c r="P523" s="235">
        <f t="shared" si="24"/>
        <v>0</v>
      </c>
      <c r="Q523" s="9"/>
      <c r="R523" s="9"/>
      <c r="S523" s="9"/>
      <c r="T523" s="9"/>
      <c r="U523" s="9"/>
      <c r="V523" s="9"/>
      <c r="W523" s="9"/>
      <c r="X523" s="236"/>
      <c r="Y523" s="237">
        <f t="shared" si="25"/>
        <v>0</v>
      </c>
      <c r="Z523" s="9"/>
      <c r="AA523" s="9"/>
      <c r="AB523" s="9"/>
      <c r="AC523" s="9"/>
      <c r="AD523" s="9"/>
      <c r="AE523" s="9"/>
      <c r="AF523" s="9"/>
      <c r="AG523" s="9"/>
      <c r="AH523" s="237">
        <f t="shared" si="23"/>
        <v>0</v>
      </c>
      <c r="AI523" s="238"/>
      <c r="AJ523" s="9"/>
      <c r="AK523" s="9"/>
      <c r="AL523" s="9"/>
      <c r="AM523" s="9"/>
      <c r="AN523" s="9"/>
      <c r="AO523" s="9"/>
      <c r="AP523" s="9"/>
      <c r="AQ523" s="9"/>
      <c r="AR523" s="9"/>
      <c r="AS523" s="239"/>
    </row>
    <row r="524" spans="1:45">
      <c r="A524" s="9"/>
      <c r="B524" s="9"/>
      <c r="C524" s="9"/>
      <c r="D524" s="9"/>
      <c r="E524" s="9"/>
      <c r="F524" s="9"/>
      <c r="G524" s="9"/>
      <c r="H524" s="9"/>
      <c r="I524" s="9"/>
      <c r="J524" s="9"/>
      <c r="K524" s="9"/>
      <c r="L524" s="9"/>
      <c r="M524" s="9"/>
      <c r="N524" s="9"/>
      <c r="O524" s="9"/>
      <c r="P524" s="235">
        <f t="shared" si="24"/>
        <v>0</v>
      </c>
      <c r="Q524" s="9"/>
      <c r="R524" s="9"/>
      <c r="S524" s="9"/>
      <c r="T524" s="9"/>
      <c r="U524" s="9"/>
      <c r="V524" s="9"/>
      <c r="W524" s="9"/>
      <c r="X524" s="236"/>
      <c r="Y524" s="237">
        <f t="shared" si="25"/>
        <v>0</v>
      </c>
      <c r="Z524" s="9"/>
      <c r="AA524" s="9"/>
      <c r="AB524" s="9"/>
      <c r="AC524" s="9"/>
      <c r="AD524" s="9"/>
      <c r="AE524" s="9"/>
      <c r="AF524" s="9"/>
      <c r="AG524" s="9"/>
      <c r="AH524" s="237">
        <f t="shared" si="23"/>
        <v>0</v>
      </c>
      <c r="AI524" s="238"/>
      <c r="AJ524" s="9"/>
      <c r="AK524" s="9"/>
      <c r="AL524" s="9"/>
      <c r="AM524" s="9"/>
      <c r="AN524" s="9"/>
      <c r="AO524" s="9"/>
      <c r="AP524" s="9"/>
      <c r="AQ524" s="9"/>
      <c r="AR524" s="9"/>
      <c r="AS524" s="239"/>
    </row>
    <row r="525" spans="1:45">
      <c r="A525" s="9"/>
      <c r="B525" s="9"/>
      <c r="C525" s="9"/>
      <c r="D525" s="9"/>
      <c r="E525" s="9"/>
      <c r="F525" s="9"/>
      <c r="G525" s="9"/>
      <c r="H525" s="9"/>
      <c r="I525" s="9"/>
      <c r="J525" s="9"/>
      <c r="K525" s="9"/>
      <c r="L525" s="9"/>
      <c r="M525" s="9"/>
      <c r="N525" s="9"/>
      <c r="O525" s="9"/>
      <c r="P525" s="235">
        <f t="shared" si="24"/>
        <v>0</v>
      </c>
      <c r="Q525" s="9"/>
      <c r="R525" s="9"/>
      <c r="S525" s="9"/>
      <c r="T525" s="9"/>
      <c r="U525" s="9"/>
      <c r="V525" s="9"/>
      <c r="W525" s="9"/>
      <c r="X525" s="236"/>
      <c r="Y525" s="237">
        <f t="shared" si="25"/>
        <v>0</v>
      </c>
      <c r="Z525" s="9"/>
      <c r="AA525" s="9"/>
      <c r="AB525" s="9"/>
      <c r="AC525" s="9"/>
      <c r="AD525" s="9"/>
      <c r="AE525" s="9"/>
      <c r="AF525" s="9"/>
      <c r="AG525" s="9"/>
      <c r="AH525" s="237">
        <f t="shared" si="23"/>
        <v>0</v>
      </c>
      <c r="AI525" s="238"/>
      <c r="AJ525" s="9"/>
      <c r="AK525" s="9"/>
      <c r="AL525" s="9"/>
      <c r="AM525" s="9"/>
      <c r="AN525" s="9"/>
      <c r="AO525" s="9"/>
      <c r="AP525" s="9"/>
      <c r="AQ525" s="9"/>
      <c r="AR525" s="9"/>
      <c r="AS525" s="239"/>
    </row>
    <row r="526" spans="1:45">
      <c r="A526" s="9"/>
      <c r="B526" s="9"/>
      <c r="C526" s="9"/>
      <c r="D526" s="9"/>
      <c r="E526" s="9"/>
      <c r="F526" s="9"/>
      <c r="G526" s="9"/>
      <c r="H526" s="9"/>
      <c r="I526" s="9"/>
      <c r="J526" s="9"/>
      <c r="K526" s="9"/>
      <c r="L526" s="9"/>
      <c r="M526" s="9"/>
      <c r="N526" s="9"/>
      <c r="O526" s="9"/>
      <c r="P526" s="235">
        <f t="shared" si="24"/>
        <v>0</v>
      </c>
      <c r="Q526" s="9"/>
      <c r="R526" s="9"/>
      <c r="S526" s="9"/>
      <c r="T526" s="9"/>
      <c r="U526" s="9"/>
      <c r="V526" s="9"/>
      <c r="W526" s="9"/>
      <c r="X526" s="236"/>
      <c r="Y526" s="237">
        <f t="shared" si="25"/>
        <v>0</v>
      </c>
      <c r="Z526" s="9"/>
      <c r="AA526" s="9"/>
      <c r="AB526" s="9"/>
      <c r="AC526" s="9"/>
      <c r="AD526" s="9"/>
      <c r="AE526" s="9"/>
      <c r="AF526" s="9"/>
      <c r="AG526" s="9"/>
      <c r="AH526" s="237">
        <f t="shared" ref="AH526:AH589" si="26">SUM($Z526:$AF526)</f>
        <v>0</v>
      </c>
      <c r="AI526" s="238"/>
      <c r="AJ526" s="9"/>
      <c r="AK526" s="9"/>
      <c r="AL526" s="9"/>
      <c r="AM526" s="9"/>
      <c r="AN526" s="9"/>
      <c r="AO526" s="9"/>
      <c r="AP526" s="9"/>
      <c r="AQ526" s="9"/>
      <c r="AR526" s="9"/>
      <c r="AS526" s="239"/>
    </row>
    <row r="527" spans="1:45">
      <c r="A527" s="9"/>
      <c r="B527" s="9"/>
      <c r="C527" s="9"/>
      <c r="D527" s="9"/>
      <c r="E527" s="9"/>
      <c r="F527" s="9"/>
      <c r="G527" s="9"/>
      <c r="H527" s="9"/>
      <c r="I527" s="9"/>
      <c r="J527" s="9"/>
      <c r="K527" s="9"/>
      <c r="L527" s="9"/>
      <c r="M527" s="9"/>
      <c r="N527" s="9"/>
      <c r="O527" s="9"/>
      <c r="P527" s="235">
        <f t="shared" si="24"/>
        <v>0</v>
      </c>
      <c r="Q527" s="9"/>
      <c r="R527" s="9"/>
      <c r="S527" s="9"/>
      <c r="T527" s="9"/>
      <c r="U527" s="9"/>
      <c r="V527" s="9"/>
      <c r="W527" s="9"/>
      <c r="X527" s="236"/>
      <c r="Y527" s="237">
        <f t="shared" si="25"/>
        <v>0</v>
      </c>
      <c r="Z527" s="9"/>
      <c r="AA527" s="9"/>
      <c r="AB527" s="9"/>
      <c r="AC527" s="9"/>
      <c r="AD527" s="9"/>
      <c r="AE527" s="9"/>
      <c r="AF527" s="9"/>
      <c r="AG527" s="9"/>
      <c r="AH527" s="237">
        <f t="shared" si="26"/>
        <v>0</v>
      </c>
      <c r="AI527" s="238"/>
      <c r="AJ527" s="9"/>
      <c r="AK527" s="9"/>
      <c r="AL527" s="9"/>
      <c r="AM527" s="9"/>
      <c r="AN527" s="9"/>
      <c r="AO527" s="9"/>
      <c r="AP527" s="9"/>
      <c r="AQ527" s="9"/>
      <c r="AR527" s="9"/>
      <c r="AS527" s="239"/>
    </row>
    <row r="528" spans="1:45">
      <c r="A528" s="9"/>
      <c r="B528" s="9"/>
      <c r="C528" s="9"/>
      <c r="D528" s="9"/>
      <c r="E528" s="9"/>
      <c r="F528" s="9"/>
      <c r="G528" s="9"/>
      <c r="H528" s="9"/>
      <c r="I528" s="9"/>
      <c r="J528" s="9"/>
      <c r="K528" s="9"/>
      <c r="L528" s="9"/>
      <c r="M528" s="9"/>
      <c r="N528" s="9"/>
      <c r="O528" s="9"/>
      <c r="P528" s="235">
        <f t="shared" si="24"/>
        <v>0</v>
      </c>
      <c r="Q528" s="9"/>
      <c r="R528" s="9"/>
      <c r="S528" s="9"/>
      <c r="T528" s="9"/>
      <c r="U528" s="9"/>
      <c r="V528" s="9"/>
      <c r="W528" s="9"/>
      <c r="X528" s="236"/>
      <c r="Y528" s="237">
        <f t="shared" si="25"/>
        <v>0</v>
      </c>
      <c r="Z528" s="9"/>
      <c r="AA528" s="9"/>
      <c r="AB528" s="9"/>
      <c r="AC528" s="9"/>
      <c r="AD528" s="9"/>
      <c r="AE528" s="9"/>
      <c r="AF528" s="9"/>
      <c r="AG528" s="9"/>
      <c r="AH528" s="237">
        <f t="shared" si="26"/>
        <v>0</v>
      </c>
      <c r="AI528" s="238"/>
      <c r="AJ528" s="9"/>
      <c r="AK528" s="9"/>
      <c r="AL528" s="9"/>
      <c r="AM528" s="9"/>
      <c r="AN528" s="9"/>
      <c r="AO528" s="9"/>
      <c r="AP528" s="9"/>
      <c r="AQ528" s="9"/>
      <c r="AR528" s="9"/>
      <c r="AS528" s="239"/>
    </row>
    <row r="529" spans="1:45">
      <c r="A529" s="9"/>
      <c r="B529" s="9"/>
      <c r="C529" s="9"/>
      <c r="D529" s="9"/>
      <c r="E529" s="9"/>
      <c r="F529" s="9"/>
      <c r="G529" s="9"/>
      <c r="H529" s="9"/>
      <c r="I529" s="9"/>
      <c r="J529" s="9"/>
      <c r="K529" s="9"/>
      <c r="L529" s="9"/>
      <c r="M529" s="9"/>
      <c r="N529" s="9"/>
      <c r="O529" s="9"/>
      <c r="P529" s="235">
        <f t="shared" si="24"/>
        <v>0</v>
      </c>
      <c r="Q529" s="9"/>
      <c r="R529" s="9"/>
      <c r="S529" s="9"/>
      <c r="T529" s="9"/>
      <c r="U529" s="9"/>
      <c r="V529" s="9"/>
      <c r="W529" s="9"/>
      <c r="X529" s="236"/>
      <c r="Y529" s="237">
        <f t="shared" si="25"/>
        <v>0</v>
      </c>
      <c r="Z529" s="9"/>
      <c r="AA529" s="9"/>
      <c r="AB529" s="9"/>
      <c r="AC529" s="9"/>
      <c r="AD529" s="9"/>
      <c r="AE529" s="9"/>
      <c r="AF529" s="9"/>
      <c r="AG529" s="9"/>
      <c r="AH529" s="237">
        <f t="shared" si="26"/>
        <v>0</v>
      </c>
      <c r="AI529" s="238"/>
      <c r="AJ529" s="9"/>
      <c r="AK529" s="9"/>
      <c r="AL529" s="9"/>
      <c r="AM529" s="9"/>
      <c r="AN529" s="9"/>
      <c r="AO529" s="9"/>
      <c r="AP529" s="9"/>
      <c r="AQ529" s="9"/>
      <c r="AR529" s="9"/>
      <c r="AS529" s="239"/>
    </row>
    <row r="530" spans="1:45">
      <c r="A530" s="9"/>
      <c r="B530" s="9"/>
      <c r="C530" s="9"/>
      <c r="D530" s="9"/>
      <c r="E530" s="9"/>
      <c r="F530" s="9"/>
      <c r="G530" s="9"/>
      <c r="H530" s="9"/>
      <c r="I530" s="9"/>
      <c r="J530" s="9"/>
      <c r="K530" s="9"/>
      <c r="L530" s="9"/>
      <c r="M530" s="9"/>
      <c r="N530" s="9"/>
      <c r="O530" s="9"/>
      <c r="P530" s="235">
        <f t="shared" si="24"/>
        <v>0</v>
      </c>
      <c r="Q530" s="9"/>
      <c r="R530" s="9"/>
      <c r="S530" s="9"/>
      <c r="T530" s="9"/>
      <c r="U530" s="9"/>
      <c r="V530" s="9"/>
      <c r="W530" s="9"/>
      <c r="X530" s="236"/>
      <c r="Y530" s="237">
        <f t="shared" si="25"/>
        <v>0</v>
      </c>
      <c r="Z530" s="9"/>
      <c r="AA530" s="9"/>
      <c r="AB530" s="9"/>
      <c r="AC530" s="9"/>
      <c r="AD530" s="9"/>
      <c r="AE530" s="9"/>
      <c r="AF530" s="9"/>
      <c r="AG530" s="9"/>
      <c r="AH530" s="237">
        <f t="shared" si="26"/>
        <v>0</v>
      </c>
      <c r="AI530" s="238"/>
      <c r="AJ530" s="9"/>
      <c r="AK530" s="9"/>
      <c r="AL530" s="9"/>
      <c r="AM530" s="9"/>
      <c r="AN530" s="9"/>
      <c r="AO530" s="9"/>
      <c r="AP530" s="9"/>
      <c r="AQ530" s="9"/>
      <c r="AR530" s="9"/>
      <c r="AS530" s="239"/>
    </row>
    <row r="531" spans="1:45">
      <c r="A531" s="9"/>
      <c r="B531" s="9"/>
      <c r="C531" s="9"/>
      <c r="D531" s="9"/>
      <c r="E531" s="9"/>
      <c r="F531" s="9"/>
      <c r="G531" s="9"/>
      <c r="H531" s="9"/>
      <c r="I531" s="9"/>
      <c r="J531" s="9"/>
      <c r="K531" s="9"/>
      <c r="L531" s="9"/>
      <c r="M531" s="9"/>
      <c r="N531" s="9"/>
      <c r="O531" s="9"/>
      <c r="P531" s="235">
        <f t="shared" si="24"/>
        <v>0</v>
      </c>
      <c r="Q531" s="9"/>
      <c r="R531" s="9"/>
      <c r="S531" s="9"/>
      <c r="T531" s="9"/>
      <c r="U531" s="9"/>
      <c r="V531" s="9"/>
      <c r="W531" s="9"/>
      <c r="X531" s="236"/>
      <c r="Y531" s="237">
        <f t="shared" si="25"/>
        <v>0</v>
      </c>
      <c r="Z531" s="9"/>
      <c r="AA531" s="9"/>
      <c r="AB531" s="9"/>
      <c r="AC531" s="9"/>
      <c r="AD531" s="9"/>
      <c r="AE531" s="9"/>
      <c r="AF531" s="9"/>
      <c r="AG531" s="9"/>
      <c r="AH531" s="237">
        <f t="shared" si="26"/>
        <v>0</v>
      </c>
      <c r="AI531" s="238"/>
      <c r="AJ531" s="9"/>
      <c r="AK531" s="9"/>
      <c r="AL531" s="9"/>
      <c r="AM531" s="9"/>
      <c r="AN531" s="9"/>
      <c r="AO531" s="9"/>
      <c r="AP531" s="9"/>
      <c r="AQ531" s="9"/>
      <c r="AR531" s="9"/>
      <c r="AS531" s="239"/>
    </row>
    <row r="532" spans="1:45">
      <c r="A532" s="9"/>
      <c r="B532" s="9"/>
      <c r="C532" s="9"/>
      <c r="D532" s="9"/>
      <c r="E532" s="9"/>
      <c r="F532" s="9"/>
      <c r="G532" s="9"/>
      <c r="H532" s="9"/>
      <c r="I532" s="9"/>
      <c r="J532" s="9"/>
      <c r="K532" s="9"/>
      <c r="L532" s="9"/>
      <c r="M532" s="9"/>
      <c r="N532" s="9"/>
      <c r="O532" s="9"/>
      <c r="P532" s="235">
        <f t="shared" ref="P532:P595" si="27">SUM($H532:$N532)</f>
        <v>0</v>
      </c>
      <c r="Q532" s="9"/>
      <c r="R532" s="9"/>
      <c r="S532" s="9"/>
      <c r="T532" s="9"/>
      <c r="U532" s="9"/>
      <c r="V532" s="9"/>
      <c r="W532" s="9"/>
      <c r="X532" s="236"/>
      <c r="Y532" s="237">
        <f t="shared" ref="Y532:Y595" si="28">SUM($Q532:$W532)</f>
        <v>0</v>
      </c>
      <c r="Z532" s="9"/>
      <c r="AA532" s="9"/>
      <c r="AB532" s="9"/>
      <c r="AC532" s="9"/>
      <c r="AD532" s="9"/>
      <c r="AE532" s="9"/>
      <c r="AF532" s="9"/>
      <c r="AG532" s="9"/>
      <c r="AH532" s="237">
        <f t="shared" si="26"/>
        <v>0</v>
      </c>
      <c r="AI532" s="238"/>
      <c r="AJ532" s="9"/>
      <c r="AK532" s="9"/>
      <c r="AL532" s="9"/>
      <c r="AM532" s="9"/>
      <c r="AN532" s="9"/>
      <c r="AO532" s="9"/>
      <c r="AP532" s="9"/>
      <c r="AQ532" s="9"/>
      <c r="AR532" s="9"/>
      <c r="AS532" s="239"/>
    </row>
    <row r="533" spans="1:45">
      <c r="A533" s="9"/>
      <c r="B533" s="9"/>
      <c r="C533" s="9"/>
      <c r="D533" s="9"/>
      <c r="E533" s="9"/>
      <c r="F533" s="9"/>
      <c r="G533" s="9"/>
      <c r="H533" s="9"/>
      <c r="I533" s="9"/>
      <c r="J533" s="9"/>
      <c r="K533" s="9"/>
      <c r="L533" s="9"/>
      <c r="M533" s="9"/>
      <c r="N533" s="9"/>
      <c r="O533" s="9"/>
      <c r="P533" s="235">
        <f t="shared" si="27"/>
        <v>0</v>
      </c>
      <c r="Q533" s="9"/>
      <c r="R533" s="9"/>
      <c r="S533" s="9"/>
      <c r="T533" s="9"/>
      <c r="U533" s="9"/>
      <c r="V533" s="9"/>
      <c r="W533" s="9"/>
      <c r="X533" s="236"/>
      <c r="Y533" s="237">
        <f t="shared" si="28"/>
        <v>0</v>
      </c>
      <c r="Z533" s="9"/>
      <c r="AA533" s="9"/>
      <c r="AB533" s="9"/>
      <c r="AC533" s="9"/>
      <c r="AD533" s="9"/>
      <c r="AE533" s="9"/>
      <c r="AF533" s="9"/>
      <c r="AG533" s="9"/>
      <c r="AH533" s="237">
        <f t="shared" si="26"/>
        <v>0</v>
      </c>
      <c r="AI533" s="238"/>
      <c r="AJ533" s="9"/>
      <c r="AK533" s="9"/>
      <c r="AL533" s="9"/>
      <c r="AM533" s="9"/>
      <c r="AN533" s="9"/>
      <c r="AO533" s="9"/>
      <c r="AP533" s="9"/>
      <c r="AQ533" s="9"/>
      <c r="AR533" s="9"/>
      <c r="AS533" s="239"/>
    </row>
    <row r="534" spans="1:45">
      <c r="A534" s="9"/>
      <c r="B534" s="9"/>
      <c r="C534" s="9"/>
      <c r="D534" s="9"/>
      <c r="E534" s="9"/>
      <c r="F534" s="9"/>
      <c r="G534" s="9"/>
      <c r="H534" s="9"/>
      <c r="I534" s="9"/>
      <c r="J534" s="9"/>
      <c r="K534" s="9"/>
      <c r="L534" s="9"/>
      <c r="M534" s="9"/>
      <c r="N534" s="9"/>
      <c r="O534" s="9"/>
      <c r="P534" s="235">
        <f t="shared" si="27"/>
        <v>0</v>
      </c>
      <c r="Q534" s="9"/>
      <c r="R534" s="9"/>
      <c r="S534" s="9"/>
      <c r="T534" s="9"/>
      <c r="U534" s="9"/>
      <c r="V534" s="9"/>
      <c r="W534" s="9"/>
      <c r="X534" s="236"/>
      <c r="Y534" s="237">
        <f t="shared" si="28"/>
        <v>0</v>
      </c>
      <c r="Z534" s="9"/>
      <c r="AA534" s="9"/>
      <c r="AB534" s="9"/>
      <c r="AC534" s="9"/>
      <c r="AD534" s="9"/>
      <c r="AE534" s="9"/>
      <c r="AF534" s="9"/>
      <c r="AG534" s="9"/>
      <c r="AH534" s="237">
        <f t="shared" si="26"/>
        <v>0</v>
      </c>
      <c r="AI534" s="238"/>
      <c r="AJ534" s="9"/>
      <c r="AK534" s="9"/>
      <c r="AL534" s="9"/>
      <c r="AM534" s="9"/>
      <c r="AN534" s="9"/>
      <c r="AO534" s="9"/>
      <c r="AP534" s="9"/>
      <c r="AQ534" s="9"/>
      <c r="AR534" s="9"/>
      <c r="AS534" s="239"/>
    </row>
    <row r="535" spans="1:45">
      <c r="A535" s="9"/>
      <c r="B535" s="9"/>
      <c r="C535" s="9"/>
      <c r="D535" s="9"/>
      <c r="E535" s="9"/>
      <c r="F535" s="9"/>
      <c r="G535" s="9"/>
      <c r="H535" s="9"/>
      <c r="I535" s="9"/>
      <c r="J535" s="9"/>
      <c r="K535" s="9"/>
      <c r="L535" s="9"/>
      <c r="M535" s="9"/>
      <c r="N535" s="9"/>
      <c r="O535" s="9"/>
      <c r="P535" s="235">
        <f t="shared" si="27"/>
        <v>0</v>
      </c>
      <c r="Q535" s="9"/>
      <c r="R535" s="9"/>
      <c r="S535" s="9"/>
      <c r="T535" s="9"/>
      <c r="U535" s="9"/>
      <c r="V535" s="9"/>
      <c r="W535" s="9"/>
      <c r="X535" s="236"/>
      <c r="Y535" s="237">
        <f t="shared" si="28"/>
        <v>0</v>
      </c>
      <c r="Z535" s="9"/>
      <c r="AA535" s="9"/>
      <c r="AB535" s="9"/>
      <c r="AC535" s="9"/>
      <c r="AD535" s="9"/>
      <c r="AE535" s="9"/>
      <c r="AF535" s="9"/>
      <c r="AG535" s="9"/>
      <c r="AH535" s="237">
        <f t="shared" si="26"/>
        <v>0</v>
      </c>
      <c r="AI535" s="238"/>
      <c r="AJ535" s="9"/>
      <c r="AK535" s="9"/>
      <c r="AL535" s="9"/>
      <c r="AM535" s="9"/>
      <c r="AN535" s="9"/>
      <c r="AO535" s="9"/>
      <c r="AP535" s="9"/>
      <c r="AQ535" s="9"/>
      <c r="AR535" s="9"/>
      <c r="AS535" s="239"/>
    </row>
    <row r="536" spans="1:45">
      <c r="A536" s="9"/>
      <c r="B536" s="9"/>
      <c r="C536" s="9"/>
      <c r="D536" s="9"/>
      <c r="E536" s="9"/>
      <c r="F536" s="9"/>
      <c r="G536" s="9"/>
      <c r="H536" s="9"/>
      <c r="I536" s="9"/>
      <c r="J536" s="9"/>
      <c r="K536" s="9"/>
      <c r="L536" s="9"/>
      <c r="M536" s="9"/>
      <c r="N536" s="9"/>
      <c r="O536" s="9"/>
      <c r="P536" s="235">
        <f t="shared" si="27"/>
        <v>0</v>
      </c>
      <c r="Q536" s="9"/>
      <c r="R536" s="9"/>
      <c r="S536" s="9"/>
      <c r="T536" s="9"/>
      <c r="U536" s="9"/>
      <c r="V536" s="9"/>
      <c r="W536" s="9"/>
      <c r="X536" s="236"/>
      <c r="Y536" s="237">
        <f t="shared" si="28"/>
        <v>0</v>
      </c>
      <c r="Z536" s="9"/>
      <c r="AA536" s="9"/>
      <c r="AB536" s="9"/>
      <c r="AC536" s="9"/>
      <c r="AD536" s="9"/>
      <c r="AE536" s="9"/>
      <c r="AF536" s="9"/>
      <c r="AG536" s="9"/>
      <c r="AH536" s="237">
        <f t="shared" si="26"/>
        <v>0</v>
      </c>
      <c r="AI536" s="238"/>
      <c r="AJ536" s="9"/>
      <c r="AK536" s="9"/>
      <c r="AL536" s="9"/>
      <c r="AM536" s="9"/>
      <c r="AN536" s="9"/>
      <c r="AO536" s="9"/>
      <c r="AP536" s="9"/>
      <c r="AQ536" s="9"/>
      <c r="AR536" s="9"/>
      <c r="AS536" s="239"/>
    </row>
    <row r="537" spans="1:45">
      <c r="A537" s="9"/>
      <c r="B537" s="9"/>
      <c r="C537" s="9"/>
      <c r="D537" s="9"/>
      <c r="E537" s="9"/>
      <c r="F537" s="9"/>
      <c r="G537" s="9"/>
      <c r="H537" s="9"/>
      <c r="I537" s="9"/>
      <c r="J537" s="9"/>
      <c r="K537" s="9"/>
      <c r="L537" s="9"/>
      <c r="M537" s="9"/>
      <c r="N537" s="9"/>
      <c r="O537" s="9"/>
      <c r="P537" s="235">
        <f t="shared" si="27"/>
        <v>0</v>
      </c>
      <c r="Q537" s="9"/>
      <c r="R537" s="9"/>
      <c r="S537" s="9"/>
      <c r="T537" s="9"/>
      <c r="U537" s="9"/>
      <c r="V537" s="9"/>
      <c r="W537" s="9"/>
      <c r="X537" s="236"/>
      <c r="Y537" s="237">
        <f t="shared" si="28"/>
        <v>0</v>
      </c>
      <c r="Z537" s="9"/>
      <c r="AA537" s="9"/>
      <c r="AB537" s="9"/>
      <c r="AC537" s="9"/>
      <c r="AD537" s="9"/>
      <c r="AE537" s="9"/>
      <c r="AF537" s="9"/>
      <c r="AG537" s="9"/>
      <c r="AH537" s="237">
        <f t="shared" si="26"/>
        <v>0</v>
      </c>
      <c r="AI537" s="238"/>
      <c r="AJ537" s="9"/>
      <c r="AK537" s="9"/>
      <c r="AL537" s="9"/>
      <c r="AM537" s="9"/>
      <c r="AN537" s="9"/>
      <c r="AO537" s="9"/>
      <c r="AP537" s="9"/>
      <c r="AQ537" s="9"/>
      <c r="AR537" s="9"/>
      <c r="AS537" s="239"/>
    </row>
    <row r="538" spans="1:45">
      <c r="A538" s="9"/>
      <c r="B538" s="9"/>
      <c r="C538" s="9"/>
      <c r="D538" s="9"/>
      <c r="E538" s="9"/>
      <c r="F538" s="9"/>
      <c r="G538" s="9"/>
      <c r="H538" s="9"/>
      <c r="I538" s="9"/>
      <c r="J538" s="9"/>
      <c r="K538" s="9"/>
      <c r="L538" s="9"/>
      <c r="M538" s="9"/>
      <c r="N538" s="9"/>
      <c r="O538" s="9"/>
      <c r="P538" s="235">
        <f t="shared" si="27"/>
        <v>0</v>
      </c>
      <c r="Q538" s="9"/>
      <c r="R538" s="9"/>
      <c r="S538" s="9"/>
      <c r="T538" s="9"/>
      <c r="U538" s="9"/>
      <c r="V538" s="9"/>
      <c r="W538" s="9"/>
      <c r="X538" s="236"/>
      <c r="Y538" s="237">
        <f t="shared" si="28"/>
        <v>0</v>
      </c>
      <c r="Z538" s="9"/>
      <c r="AA538" s="9"/>
      <c r="AB538" s="9"/>
      <c r="AC538" s="9"/>
      <c r="AD538" s="9"/>
      <c r="AE538" s="9"/>
      <c r="AF538" s="9"/>
      <c r="AG538" s="9"/>
      <c r="AH538" s="237">
        <f t="shared" si="26"/>
        <v>0</v>
      </c>
      <c r="AI538" s="238"/>
      <c r="AJ538" s="9"/>
      <c r="AK538" s="9"/>
      <c r="AL538" s="9"/>
      <c r="AM538" s="9"/>
      <c r="AN538" s="9"/>
      <c r="AO538" s="9"/>
      <c r="AP538" s="9"/>
      <c r="AQ538" s="9"/>
      <c r="AR538" s="9"/>
      <c r="AS538" s="239"/>
    </row>
    <row r="539" spans="1:45">
      <c r="A539" s="9"/>
      <c r="B539" s="9"/>
      <c r="C539" s="9"/>
      <c r="D539" s="9"/>
      <c r="E539" s="9"/>
      <c r="F539" s="9"/>
      <c r="G539" s="9"/>
      <c r="H539" s="9"/>
      <c r="I539" s="9"/>
      <c r="J539" s="9"/>
      <c r="K539" s="9"/>
      <c r="L539" s="9"/>
      <c r="M539" s="9"/>
      <c r="N539" s="9"/>
      <c r="O539" s="9"/>
      <c r="P539" s="235">
        <f t="shared" si="27"/>
        <v>0</v>
      </c>
      <c r="Q539" s="9"/>
      <c r="R539" s="9"/>
      <c r="S539" s="9"/>
      <c r="T539" s="9"/>
      <c r="U539" s="9"/>
      <c r="V539" s="9"/>
      <c r="W539" s="9"/>
      <c r="X539" s="236"/>
      <c r="Y539" s="237">
        <f t="shared" si="28"/>
        <v>0</v>
      </c>
      <c r="Z539" s="9"/>
      <c r="AA539" s="9"/>
      <c r="AB539" s="9"/>
      <c r="AC539" s="9"/>
      <c r="AD539" s="9"/>
      <c r="AE539" s="9"/>
      <c r="AF539" s="9"/>
      <c r="AG539" s="9"/>
      <c r="AH539" s="237">
        <f t="shared" si="26"/>
        <v>0</v>
      </c>
      <c r="AI539" s="238"/>
      <c r="AJ539" s="9"/>
      <c r="AK539" s="9"/>
      <c r="AL539" s="9"/>
      <c r="AM539" s="9"/>
      <c r="AN539" s="9"/>
      <c r="AO539" s="9"/>
      <c r="AP539" s="9"/>
      <c r="AQ539" s="9"/>
      <c r="AR539" s="9"/>
      <c r="AS539" s="239"/>
    </row>
    <row r="540" spans="1:45">
      <c r="A540" s="9"/>
      <c r="B540" s="9"/>
      <c r="C540" s="9"/>
      <c r="D540" s="9"/>
      <c r="E540" s="9"/>
      <c r="F540" s="9"/>
      <c r="G540" s="9"/>
      <c r="H540" s="9"/>
      <c r="I540" s="9"/>
      <c r="J540" s="9"/>
      <c r="K540" s="9"/>
      <c r="L540" s="9"/>
      <c r="M540" s="9"/>
      <c r="N540" s="9"/>
      <c r="O540" s="9"/>
      <c r="P540" s="235">
        <f t="shared" si="27"/>
        <v>0</v>
      </c>
      <c r="Q540" s="9"/>
      <c r="R540" s="9"/>
      <c r="S540" s="9"/>
      <c r="T540" s="9"/>
      <c r="U540" s="9"/>
      <c r="V540" s="9"/>
      <c r="W540" s="9"/>
      <c r="X540" s="236"/>
      <c r="Y540" s="237">
        <f t="shared" si="28"/>
        <v>0</v>
      </c>
      <c r="Z540" s="9"/>
      <c r="AA540" s="9"/>
      <c r="AB540" s="9"/>
      <c r="AC540" s="9"/>
      <c r="AD540" s="9"/>
      <c r="AE540" s="9"/>
      <c r="AF540" s="9"/>
      <c r="AG540" s="9"/>
      <c r="AH540" s="237">
        <f t="shared" si="26"/>
        <v>0</v>
      </c>
      <c r="AI540" s="238"/>
      <c r="AJ540" s="9"/>
      <c r="AK540" s="9"/>
      <c r="AL540" s="9"/>
      <c r="AM540" s="9"/>
      <c r="AN540" s="9"/>
      <c r="AO540" s="9"/>
      <c r="AP540" s="9"/>
      <c r="AQ540" s="9"/>
      <c r="AR540" s="9"/>
      <c r="AS540" s="239"/>
    </row>
    <row r="541" spans="1:45">
      <c r="A541" s="9"/>
      <c r="B541" s="9"/>
      <c r="C541" s="9"/>
      <c r="D541" s="9"/>
      <c r="E541" s="9"/>
      <c r="F541" s="9"/>
      <c r="G541" s="9"/>
      <c r="H541" s="9"/>
      <c r="I541" s="9"/>
      <c r="J541" s="9"/>
      <c r="K541" s="9"/>
      <c r="L541" s="9"/>
      <c r="M541" s="9"/>
      <c r="N541" s="9"/>
      <c r="O541" s="9"/>
      <c r="P541" s="235">
        <f t="shared" si="27"/>
        <v>0</v>
      </c>
      <c r="Q541" s="9"/>
      <c r="R541" s="9"/>
      <c r="S541" s="9"/>
      <c r="T541" s="9"/>
      <c r="U541" s="9"/>
      <c r="V541" s="9"/>
      <c r="W541" s="9"/>
      <c r="X541" s="236"/>
      <c r="Y541" s="237">
        <f t="shared" si="28"/>
        <v>0</v>
      </c>
      <c r="Z541" s="9"/>
      <c r="AA541" s="9"/>
      <c r="AB541" s="9"/>
      <c r="AC541" s="9"/>
      <c r="AD541" s="9"/>
      <c r="AE541" s="9"/>
      <c r="AF541" s="9"/>
      <c r="AG541" s="9"/>
      <c r="AH541" s="237">
        <f t="shared" si="26"/>
        <v>0</v>
      </c>
      <c r="AI541" s="238"/>
      <c r="AJ541" s="9"/>
      <c r="AK541" s="9"/>
      <c r="AL541" s="9"/>
      <c r="AM541" s="9"/>
      <c r="AN541" s="9"/>
      <c r="AO541" s="9"/>
      <c r="AP541" s="9"/>
      <c r="AQ541" s="9"/>
      <c r="AR541" s="9"/>
      <c r="AS541" s="239"/>
    </row>
    <row r="542" spans="1:45">
      <c r="A542" s="9"/>
      <c r="B542" s="9"/>
      <c r="C542" s="9"/>
      <c r="D542" s="9"/>
      <c r="E542" s="9"/>
      <c r="F542" s="9"/>
      <c r="G542" s="9"/>
      <c r="H542" s="9"/>
      <c r="I542" s="9"/>
      <c r="J542" s="9"/>
      <c r="K542" s="9"/>
      <c r="L542" s="9"/>
      <c r="M542" s="9"/>
      <c r="N542" s="9"/>
      <c r="O542" s="9"/>
      <c r="P542" s="235">
        <f t="shared" si="27"/>
        <v>0</v>
      </c>
      <c r="Q542" s="9"/>
      <c r="R542" s="9"/>
      <c r="S542" s="9"/>
      <c r="T542" s="9"/>
      <c r="U542" s="9"/>
      <c r="V542" s="9"/>
      <c r="W542" s="9"/>
      <c r="X542" s="236"/>
      <c r="Y542" s="237">
        <f t="shared" si="28"/>
        <v>0</v>
      </c>
      <c r="Z542" s="9"/>
      <c r="AA542" s="9"/>
      <c r="AB542" s="9"/>
      <c r="AC542" s="9"/>
      <c r="AD542" s="9"/>
      <c r="AE542" s="9"/>
      <c r="AF542" s="9"/>
      <c r="AG542" s="9"/>
      <c r="AH542" s="237">
        <f t="shared" si="26"/>
        <v>0</v>
      </c>
      <c r="AI542" s="238"/>
      <c r="AJ542" s="9"/>
      <c r="AK542" s="9"/>
      <c r="AL542" s="9"/>
      <c r="AM542" s="9"/>
      <c r="AN542" s="9"/>
      <c r="AO542" s="9"/>
      <c r="AP542" s="9"/>
      <c r="AQ542" s="9"/>
      <c r="AR542" s="9"/>
      <c r="AS542" s="239"/>
    </row>
    <row r="543" spans="1:45">
      <c r="A543" s="9"/>
      <c r="B543" s="9"/>
      <c r="C543" s="9"/>
      <c r="D543" s="9"/>
      <c r="E543" s="9"/>
      <c r="F543" s="9"/>
      <c r="G543" s="9"/>
      <c r="H543" s="9"/>
      <c r="I543" s="9"/>
      <c r="J543" s="9"/>
      <c r="K543" s="9"/>
      <c r="L543" s="9"/>
      <c r="M543" s="9"/>
      <c r="N543" s="9"/>
      <c r="O543" s="9"/>
      <c r="P543" s="235">
        <f t="shared" si="27"/>
        <v>0</v>
      </c>
      <c r="Q543" s="9"/>
      <c r="R543" s="9"/>
      <c r="S543" s="9"/>
      <c r="T543" s="9"/>
      <c r="U543" s="9"/>
      <c r="V543" s="9"/>
      <c r="W543" s="9"/>
      <c r="X543" s="236"/>
      <c r="Y543" s="237">
        <f t="shared" si="28"/>
        <v>0</v>
      </c>
      <c r="Z543" s="9"/>
      <c r="AA543" s="9"/>
      <c r="AB543" s="9"/>
      <c r="AC543" s="9"/>
      <c r="AD543" s="9"/>
      <c r="AE543" s="9"/>
      <c r="AF543" s="9"/>
      <c r="AG543" s="9"/>
      <c r="AH543" s="237">
        <f t="shared" si="26"/>
        <v>0</v>
      </c>
      <c r="AI543" s="238"/>
      <c r="AJ543" s="9"/>
      <c r="AK543" s="9"/>
      <c r="AL543" s="9"/>
      <c r="AM543" s="9"/>
      <c r="AN543" s="9"/>
      <c r="AO543" s="9"/>
      <c r="AP543" s="9"/>
      <c r="AQ543" s="9"/>
      <c r="AR543" s="9"/>
      <c r="AS543" s="239"/>
    </row>
    <row r="544" spans="1:45">
      <c r="A544" s="9"/>
      <c r="B544" s="9"/>
      <c r="C544" s="9"/>
      <c r="D544" s="9"/>
      <c r="E544" s="9"/>
      <c r="F544" s="9"/>
      <c r="G544" s="9"/>
      <c r="H544" s="9"/>
      <c r="I544" s="9"/>
      <c r="J544" s="9"/>
      <c r="K544" s="9"/>
      <c r="L544" s="9"/>
      <c r="M544" s="9"/>
      <c r="N544" s="9"/>
      <c r="O544" s="9"/>
      <c r="P544" s="235">
        <f t="shared" si="27"/>
        <v>0</v>
      </c>
      <c r="Q544" s="9"/>
      <c r="R544" s="9"/>
      <c r="S544" s="9"/>
      <c r="T544" s="9"/>
      <c r="U544" s="9"/>
      <c r="V544" s="9"/>
      <c r="W544" s="9"/>
      <c r="X544" s="236"/>
      <c r="Y544" s="237">
        <f t="shared" si="28"/>
        <v>0</v>
      </c>
      <c r="Z544" s="9"/>
      <c r="AA544" s="9"/>
      <c r="AB544" s="9"/>
      <c r="AC544" s="9"/>
      <c r="AD544" s="9"/>
      <c r="AE544" s="9"/>
      <c r="AF544" s="9"/>
      <c r="AG544" s="9"/>
      <c r="AH544" s="237">
        <f t="shared" si="26"/>
        <v>0</v>
      </c>
      <c r="AI544" s="238"/>
      <c r="AJ544" s="9"/>
      <c r="AK544" s="9"/>
      <c r="AL544" s="9"/>
      <c r="AM544" s="9"/>
      <c r="AN544" s="9"/>
      <c r="AO544" s="9"/>
      <c r="AP544" s="9"/>
      <c r="AQ544" s="9"/>
      <c r="AR544" s="9"/>
      <c r="AS544" s="239"/>
    </row>
    <row r="545" spans="1:45">
      <c r="A545" s="9"/>
      <c r="B545" s="9"/>
      <c r="C545" s="9"/>
      <c r="D545" s="9"/>
      <c r="E545" s="9"/>
      <c r="F545" s="9"/>
      <c r="G545" s="9"/>
      <c r="H545" s="9"/>
      <c r="I545" s="9"/>
      <c r="J545" s="9"/>
      <c r="K545" s="9"/>
      <c r="L545" s="9"/>
      <c r="M545" s="9"/>
      <c r="N545" s="9"/>
      <c r="O545" s="9"/>
      <c r="P545" s="235">
        <f t="shared" si="27"/>
        <v>0</v>
      </c>
      <c r="Q545" s="9"/>
      <c r="R545" s="9"/>
      <c r="S545" s="9"/>
      <c r="T545" s="9"/>
      <c r="U545" s="9"/>
      <c r="V545" s="9"/>
      <c r="W545" s="9"/>
      <c r="X545" s="236"/>
      <c r="Y545" s="237">
        <f t="shared" si="28"/>
        <v>0</v>
      </c>
      <c r="Z545" s="9"/>
      <c r="AA545" s="9"/>
      <c r="AB545" s="9"/>
      <c r="AC545" s="9"/>
      <c r="AD545" s="9"/>
      <c r="AE545" s="9"/>
      <c r="AF545" s="9"/>
      <c r="AG545" s="9"/>
      <c r="AH545" s="237">
        <f t="shared" si="26"/>
        <v>0</v>
      </c>
      <c r="AI545" s="238"/>
      <c r="AJ545" s="9"/>
      <c r="AK545" s="9"/>
      <c r="AL545" s="9"/>
      <c r="AM545" s="9"/>
      <c r="AN545" s="9"/>
      <c r="AO545" s="9"/>
      <c r="AP545" s="9"/>
      <c r="AQ545" s="9"/>
      <c r="AR545" s="9"/>
      <c r="AS545" s="239"/>
    </row>
    <row r="546" spans="1:45">
      <c r="A546" s="9"/>
      <c r="B546" s="9"/>
      <c r="C546" s="9"/>
      <c r="D546" s="9"/>
      <c r="E546" s="9"/>
      <c r="F546" s="9"/>
      <c r="G546" s="9"/>
      <c r="H546" s="9"/>
      <c r="I546" s="9"/>
      <c r="J546" s="9"/>
      <c r="K546" s="9"/>
      <c r="L546" s="9"/>
      <c r="M546" s="9"/>
      <c r="N546" s="9"/>
      <c r="O546" s="9"/>
      <c r="P546" s="235">
        <f t="shared" si="27"/>
        <v>0</v>
      </c>
      <c r="Q546" s="9"/>
      <c r="R546" s="9"/>
      <c r="S546" s="9"/>
      <c r="T546" s="9"/>
      <c r="U546" s="9"/>
      <c r="V546" s="9"/>
      <c r="W546" s="9"/>
      <c r="X546" s="236"/>
      <c r="Y546" s="237">
        <f t="shared" si="28"/>
        <v>0</v>
      </c>
      <c r="Z546" s="9"/>
      <c r="AA546" s="9"/>
      <c r="AB546" s="9"/>
      <c r="AC546" s="9"/>
      <c r="AD546" s="9"/>
      <c r="AE546" s="9"/>
      <c r="AF546" s="9"/>
      <c r="AG546" s="9"/>
      <c r="AH546" s="237">
        <f t="shared" si="26"/>
        <v>0</v>
      </c>
      <c r="AI546" s="238"/>
      <c r="AJ546" s="9"/>
      <c r="AK546" s="9"/>
      <c r="AL546" s="9"/>
      <c r="AM546" s="9"/>
      <c r="AN546" s="9"/>
      <c r="AO546" s="9"/>
      <c r="AP546" s="9"/>
      <c r="AQ546" s="9"/>
      <c r="AR546" s="9"/>
      <c r="AS546" s="239"/>
    </row>
    <row r="547" spans="1:45">
      <c r="A547" s="9"/>
      <c r="B547" s="9"/>
      <c r="C547" s="9"/>
      <c r="D547" s="9"/>
      <c r="E547" s="9"/>
      <c r="F547" s="9"/>
      <c r="G547" s="9"/>
      <c r="H547" s="9"/>
      <c r="I547" s="9"/>
      <c r="J547" s="9"/>
      <c r="K547" s="9"/>
      <c r="L547" s="9"/>
      <c r="M547" s="9"/>
      <c r="N547" s="9"/>
      <c r="O547" s="9"/>
      <c r="P547" s="235">
        <f t="shared" si="27"/>
        <v>0</v>
      </c>
      <c r="Q547" s="9"/>
      <c r="R547" s="9"/>
      <c r="S547" s="9"/>
      <c r="T547" s="9"/>
      <c r="U547" s="9"/>
      <c r="V547" s="9"/>
      <c r="W547" s="9"/>
      <c r="X547" s="236"/>
      <c r="Y547" s="237">
        <f t="shared" si="28"/>
        <v>0</v>
      </c>
      <c r="Z547" s="9"/>
      <c r="AA547" s="9"/>
      <c r="AB547" s="9"/>
      <c r="AC547" s="9"/>
      <c r="AD547" s="9"/>
      <c r="AE547" s="9"/>
      <c r="AF547" s="9"/>
      <c r="AG547" s="9"/>
      <c r="AH547" s="237">
        <f t="shared" si="26"/>
        <v>0</v>
      </c>
      <c r="AI547" s="238"/>
      <c r="AJ547" s="9"/>
      <c r="AK547" s="9"/>
      <c r="AL547" s="9"/>
      <c r="AM547" s="9"/>
      <c r="AN547" s="9"/>
      <c r="AO547" s="9"/>
      <c r="AP547" s="9"/>
      <c r="AQ547" s="9"/>
      <c r="AR547" s="9"/>
      <c r="AS547" s="239"/>
    </row>
    <row r="548" spans="1:45">
      <c r="A548" s="9"/>
      <c r="B548" s="9"/>
      <c r="C548" s="9"/>
      <c r="D548" s="9"/>
      <c r="E548" s="9"/>
      <c r="F548" s="9"/>
      <c r="G548" s="9"/>
      <c r="H548" s="9"/>
      <c r="I548" s="9"/>
      <c r="J548" s="9"/>
      <c r="K548" s="9"/>
      <c r="L548" s="9"/>
      <c r="M548" s="9"/>
      <c r="N548" s="9"/>
      <c r="O548" s="9"/>
      <c r="P548" s="235">
        <f t="shared" si="27"/>
        <v>0</v>
      </c>
      <c r="Q548" s="9"/>
      <c r="R548" s="9"/>
      <c r="S548" s="9"/>
      <c r="T548" s="9"/>
      <c r="U548" s="9"/>
      <c r="V548" s="9"/>
      <c r="W548" s="9"/>
      <c r="X548" s="236"/>
      <c r="Y548" s="237">
        <f t="shared" si="28"/>
        <v>0</v>
      </c>
      <c r="Z548" s="9"/>
      <c r="AA548" s="9"/>
      <c r="AB548" s="9"/>
      <c r="AC548" s="9"/>
      <c r="AD548" s="9"/>
      <c r="AE548" s="9"/>
      <c r="AF548" s="9"/>
      <c r="AG548" s="9"/>
      <c r="AH548" s="237">
        <f t="shared" si="26"/>
        <v>0</v>
      </c>
      <c r="AI548" s="238"/>
      <c r="AJ548" s="9"/>
      <c r="AK548" s="9"/>
      <c r="AL548" s="9"/>
      <c r="AM548" s="9"/>
      <c r="AN548" s="9"/>
      <c r="AO548" s="9"/>
      <c r="AP548" s="9"/>
      <c r="AQ548" s="9"/>
      <c r="AR548" s="9"/>
      <c r="AS548" s="239"/>
    </row>
    <row r="549" spans="1:45">
      <c r="A549" s="9"/>
      <c r="B549" s="9"/>
      <c r="C549" s="9"/>
      <c r="D549" s="9"/>
      <c r="E549" s="9"/>
      <c r="F549" s="9"/>
      <c r="G549" s="9"/>
      <c r="H549" s="9"/>
      <c r="I549" s="9"/>
      <c r="J549" s="9"/>
      <c r="K549" s="9"/>
      <c r="L549" s="9"/>
      <c r="M549" s="9"/>
      <c r="N549" s="9"/>
      <c r="O549" s="9"/>
      <c r="P549" s="235">
        <f t="shared" si="27"/>
        <v>0</v>
      </c>
      <c r="Q549" s="9"/>
      <c r="R549" s="9"/>
      <c r="S549" s="9"/>
      <c r="T549" s="9"/>
      <c r="U549" s="9"/>
      <c r="V549" s="9"/>
      <c r="W549" s="9"/>
      <c r="X549" s="236"/>
      <c r="Y549" s="237">
        <f t="shared" si="28"/>
        <v>0</v>
      </c>
      <c r="Z549" s="9"/>
      <c r="AA549" s="9"/>
      <c r="AB549" s="9"/>
      <c r="AC549" s="9"/>
      <c r="AD549" s="9"/>
      <c r="AE549" s="9"/>
      <c r="AF549" s="9"/>
      <c r="AG549" s="9"/>
      <c r="AH549" s="237">
        <f t="shared" si="26"/>
        <v>0</v>
      </c>
      <c r="AI549" s="238"/>
      <c r="AJ549" s="9"/>
      <c r="AK549" s="9"/>
      <c r="AL549" s="9"/>
      <c r="AM549" s="9"/>
      <c r="AN549" s="9"/>
      <c r="AO549" s="9"/>
      <c r="AP549" s="9"/>
      <c r="AQ549" s="9"/>
      <c r="AR549" s="9"/>
      <c r="AS549" s="239"/>
    </row>
    <row r="550" spans="1:45">
      <c r="A550" s="9"/>
      <c r="B550" s="9"/>
      <c r="C550" s="9"/>
      <c r="D550" s="9"/>
      <c r="E550" s="9"/>
      <c r="F550" s="9"/>
      <c r="G550" s="9"/>
      <c r="H550" s="9"/>
      <c r="I550" s="9"/>
      <c r="J550" s="9"/>
      <c r="K550" s="9"/>
      <c r="L550" s="9"/>
      <c r="M550" s="9"/>
      <c r="N550" s="9"/>
      <c r="O550" s="9"/>
      <c r="P550" s="235">
        <f t="shared" si="27"/>
        <v>0</v>
      </c>
      <c r="Q550" s="9"/>
      <c r="R550" s="9"/>
      <c r="S550" s="9"/>
      <c r="T550" s="9"/>
      <c r="U550" s="9"/>
      <c r="V550" s="9"/>
      <c r="W550" s="9"/>
      <c r="X550" s="236"/>
      <c r="Y550" s="237">
        <f t="shared" si="28"/>
        <v>0</v>
      </c>
      <c r="Z550" s="9"/>
      <c r="AA550" s="9"/>
      <c r="AB550" s="9"/>
      <c r="AC550" s="9"/>
      <c r="AD550" s="9"/>
      <c r="AE550" s="9"/>
      <c r="AF550" s="9"/>
      <c r="AG550" s="9"/>
      <c r="AH550" s="237">
        <f t="shared" si="26"/>
        <v>0</v>
      </c>
      <c r="AI550" s="238"/>
      <c r="AJ550" s="9"/>
      <c r="AK550" s="9"/>
      <c r="AL550" s="9"/>
      <c r="AM550" s="9"/>
      <c r="AN550" s="9"/>
      <c r="AO550" s="9"/>
      <c r="AP550" s="9"/>
      <c r="AQ550" s="9"/>
      <c r="AR550" s="9"/>
      <c r="AS550" s="239"/>
    </row>
    <row r="551" spans="1:45">
      <c r="A551" s="9"/>
      <c r="B551" s="9"/>
      <c r="C551" s="9"/>
      <c r="D551" s="9"/>
      <c r="E551" s="9"/>
      <c r="F551" s="9"/>
      <c r="G551" s="9"/>
      <c r="H551" s="9"/>
      <c r="I551" s="9"/>
      <c r="J551" s="9"/>
      <c r="K551" s="9"/>
      <c r="L551" s="9"/>
      <c r="M551" s="9"/>
      <c r="N551" s="9"/>
      <c r="O551" s="9"/>
      <c r="P551" s="235">
        <f t="shared" si="27"/>
        <v>0</v>
      </c>
      <c r="Q551" s="9"/>
      <c r="R551" s="9"/>
      <c r="S551" s="9"/>
      <c r="T551" s="9"/>
      <c r="U551" s="9"/>
      <c r="V551" s="9"/>
      <c r="W551" s="9"/>
      <c r="X551" s="236"/>
      <c r="Y551" s="237">
        <f t="shared" si="28"/>
        <v>0</v>
      </c>
      <c r="Z551" s="9"/>
      <c r="AA551" s="9"/>
      <c r="AB551" s="9"/>
      <c r="AC551" s="9"/>
      <c r="AD551" s="9"/>
      <c r="AE551" s="9"/>
      <c r="AF551" s="9"/>
      <c r="AG551" s="9"/>
      <c r="AH551" s="237">
        <f t="shared" si="26"/>
        <v>0</v>
      </c>
      <c r="AI551" s="238"/>
      <c r="AJ551" s="9"/>
      <c r="AK551" s="9"/>
      <c r="AL551" s="9"/>
      <c r="AM551" s="9"/>
      <c r="AN551" s="9"/>
      <c r="AO551" s="9"/>
      <c r="AP551" s="9"/>
      <c r="AQ551" s="9"/>
      <c r="AR551" s="9"/>
      <c r="AS551" s="239"/>
    </row>
    <row r="552" spans="1:45">
      <c r="A552" s="9"/>
      <c r="B552" s="9"/>
      <c r="C552" s="9"/>
      <c r="D552" s="9"/>
      <c r="E552" s="9"/>
      <c r="F552" s="9"/>
      <c r="G552" s="9"/>
      <c r="H552" s="9"/>
      <c r="I552" s="9"/>
      <c r="J552" s="9"/>
      <c r="K552" s="9"/>
      <c r="L552" s="9"/>
      <c r="M552" s="9"/>
      <c r="N552" s="9"/>
      <c r="O552" s="9"/>
      <c r="P552" s="235">
        <f t="shared" si="27"/>
        <v>0</v>
      </c>
      <c r="Q552" s="9"/>
      <c r="R552" s="9"/>
      <c r="S552" s="9"/>
      <c r="T552" s="9"/>
      <c r="U552" s="9"/>
      <c r="V552" s="9"/>
      <c r="W552" s="9"/>
      <c r="X552" s="236"/>
      <c r="Y552" s="237">
        <f t="shared" si="28"/>
        <v>0</v>
      </c>
      <c r="Z552" s="9"/>
      <c r="AA552" s="9"/>
      <c r="AB552" s="9"/>
      <c r="AC552" s="9"/>
      <c r="AD552" s="9"/>
      <c r="AE552" s="9"/>
      <c r="AF552" s="9"/>
      <c r="AG552" s="9"/>
      <c r="AH552" s="237">
        <f t="shared" si="26"/>
        <v>0</v>
      </c>
      <c r="AI552" s="238"/>
      <c r="AJ552" s="9"/>
      <c r="AK552" s="9"/>
      <c r="AL552" s="9"/>
      <c r="AM552" s="9"/>
      <c r="AN552" s="9"/>
      <c r="AO552" s="9"/>
      <c r="AP552" s="9"/>
      <c r="AQ552" s="9"/>
      <c r="AR552" s="9"/>
      <c r="AS552" s="239"/>
    </row>
    <row r="553" spans="1:45">
      <c r="A553" s="9"/>
      <c r="B553" s="9"/>
      <c r="C553" s="9"/>
      <c r="D553" s="9"/>
      <c r="E553" s="9"/>
      <c r="F553" s="9"/>
      <c r="G553" s="9"/>
      <c r="H553" s="9"/>
      <c r="I553" s="9"/>
      <c r="J553" s="9"/>
      <c r="K553" s="9"/>
      <c r="L553" s="9"/>
      <c r="M553" s="9"/>
      <c r="N553" s="9"/>
      <c r="O553" s="9"/>
      <c r="P553" s="235">
        <f t="shared" si="27"/>
        <v>0</v>
      </c>
      <c r="Q553" s="9"/>
      <c r="R553" s="9"/>
      <c r="S553" s="9"/>
      <c r="T553" s="9"/>
      <c r="U553" s="9"/>
      <c r="V553" s="9"/>
      <c r="W553" s="9"/>
      <c r="X553" s="236"/>
      <c r="Y553" s="237">
        <f t="shared" si="28"/>
        <v>0</v>
      </c>
      <c r="Z553" s="9"/>
      <c r="AA553" s="9"/>
      <c r="AB553" s="9"/>
      <c r="AC553" s="9"/>
      <c r="AD553" s="9"/>
      <c r="AE553" s="9"/>
      <c r="AF553" s="9"/>
      <c r="AG553" s="9"/>
      <c r="AH553" s="237">
        <f t="shared" si="26"/>
        <v>0</v>
      </c>
      <c r="AI553" s="238"/>
      <c r="AJ553" s="9"/>
      <c r="AK553" s="9"/>
      <c r="AL553" s="9"/>
      <c r="AM553" s="9"/>
      <c r="AN553" s="9"/>
      <c r="AO553" s="9"/>
      <c r="AP553" s="9"/>
      <c r="AQ553" s="9"/>
      <c r="AR553" s="9"/>
      <c r="AS553" s="239"/>
    </row>
    <row r="554" spans="1:45">
      <c r="A554" s="9"/>
      <c r="B554" s="9"/>
      <c r="C554" s="9"/>
      <c r="D554" s="9"/>
      <c r="E554" s="9"/>
      <c r="F554" s="9"/>
      <c r="G554" s="9"/>
      <c r="H554" s="9"/>
      <c r="I554" s="9"/>
      <c r="J554" s="9"/>
      <c r="K554" s="9"/>
      <c r="L554" s="9"/>
      <c r="M554" s="9"/>
      <c r="N554" s="9"/>
      <c r="O554" s="9"/>
      <c r="P554" s="235">
        <f t="shared" si="27"/>
        <v>0</v>
      </c>
      <c r="Q554" s="9"/>
      <c r="R554" s="9"/>
      <c r="S554" s="9"/>
      <c r="T554" s="9"/>
      <c r="U554" s="9"/>
      <c r="V554" s="9"/>
      <c r="W554" s="9"/>
      <c r="X554" s="236"/>
      <c r="Y554" s="237">
        <f t="shared" si="28"/>
        <v>0</v>
      </c>
      <c r="Z554" s="9"/>
      <c r="AA554" s="9"/>
      <c r="AB554" s="9"/>
      <c r="AC554" s="9"/>
      <c r="AD554" s="9"/>
      <c r="AE554" s="9"/>
      <c r="AF554" s="9"/>
      <c r="AG554" s="9"/>
      <c r="AH554" s="237">
        <f t="shared" si="26"/>
        <v>0</v>
      </c>
      <c r="AI554" s="238"/>
      <c r="AJ554" s="9"/>
      <c r="AK554" s="9"/>
      <c r="AL554" s="9"/>
      <c r="AM554" s="9"/>
      <c r="AN554" s="9"/>
      <c r="AO554" s="9"/>
      <c r="AP554" s="9"/>
      <c r="AQ554" s="9"/>
      <c r="AR554" s="9"/>
      <c r="AS554" s="239"/>
    </row>
    <row r="555" spans="1:45">
      <c r="A555" s="9"/>
      <c r="B555" s="9"/>
      <c r="C555" s="9"/>
      <c r="D555" s="9"/>
      <c r="E555" s="9"/>
      <c r="F555" s="9"/>
      <c r="G555" s="9"/>
      <c r="H555" s="9"/>
      <c r="I555" s="9"/>
      <c r="J555" s="9"/>
      <c r="K555" s="9"/>
      <c r="L555" s="9"/>
      <c r="M555" s="9"/>
      <c r="N555" s="9"/>
      <c r="O555" s="9"/>
      <c r="P555" s="235">
        <f t="shared" si="27"/>
        <v>0</v>
      </c>
      <c r="Q555" s="9"/>
      <c r="R555" s="9"/>
      <c r="S555" s="9"/>
      <c r="T555" s="9"/>
      <c r="U555" s="9"/>
      <c r="V555" s="9"/>
      <c r="W555" s="9"/>
      <c r="X555" s="236"/>
      <c r="Y555" s="237">
        <f t="shared" si="28"/>
        <v>0</v>
      </c>
      <c r="Z555" s="9"/>
      <c r="AA555" s="9"/>
      <c r="AB555" s="9"/>
      <c r="AC555" s="9"/>
      <c r="AD555" s="9"/>
      <c r="AE555" s="9"/>
      <c r="AF555" s="9"/>
      <c r="AG555" s="9"/>
      <c r="AH555" s="237">
        <f t="shared" si="26"/>
        <v>0</v>
      </c>
      <c r="AI555" s="238"/>
      <c r="AJ555" s="9"/>
      <c r="AK555" s="9"/>
      <c r="AL555" s="9"/>
      <c r="AM555" s="9"/>
      <c r="AN555" s="9"/>
      <c r="AO555" s="9"/>
      <c r="AP555" s="9"/>
      <c r="AQ555" s="9"/>
      <c r="AR555" s="9"/>
      <c r="AS555" s="239"/>
    </row>
    <row r="556" spans="1:45">
      <c r="A556" s="9"/>
      <c r="B556" s="9"/>
      <c r="C556" s="9"/>
      <c r="D556" s="9"/>
      <c r="E556" s="9"/>
      <c r="F556" s="9"/>
      <c r="G556" s="9"/>
      <c r="H556" s="9"/>
      <c r="I556" s="9"/>
      <c r="J556" s="9"/>
      <c r="K556" s="9"/>
      <c r="L556" s="9"/>
      <c r="M556" s="9"/>
      <c r="N556" s="9"/>
      <c r="O556" s="9"/>
      <c r="P556" s="235">
        <f t="shared" si="27"/>
        <v>0</v>
      </c>
      <c r="Q556" s="9"/>
      <c r="R556" s="9"/>
      <c r="S556" s="9"/>
      <c r="T556" s="9"/>
      <c r="U556" s="9"/>
      <c r="V556" s="9"/>
      <c r="W556" s="9"/>
      <c r="X556" s="236"/>
      <c r="Y556" s="237">
        <f t="shared" si="28"/>
        <v>0</v>
      </c>
      <c r="Z556" s="9"/>
      <c r="AA556" s="9"/>
      <c r="AB556" s="9"/>
      <c r="AC556" s="9"/>
      <c r="AD556" s="9"/>
      <c r="AE556" s="9"/>
      <c r="AF556" s="9"/>
      <c r="AG556" s="9"/>
      <c r="AH556" s="237">
        <f t="shared" si="26"/>
        <v>0</v>
      </c>
      <c r="AI556" s="238"/>
      <c r="AJ556" s="9"/>
      <c r="AK556" s="9"/>
      <c r="AL556" s="9"/>
      <c r="AM556" s="9"/>
      <c r="AN556" s="9"/>
      <c r="AO556" s="9"/>
      <c r="AP556" s="9"/>
      <c r="AQ556" s="9"/>
      <c r="AR556" s="9"/>
      <c r="AS556" s="239"/>
    </row>
    <row r="557" spans="1:45">
      <c r="A557" s="9"/>
      <c r="B557" s="9"/>
      <c r="C557" s="9"/>
      <c r="D557" s="9"/>
      <c r="E557" s="9"/>
      <c r="F557" s="9"/>
      <c r="G557" s="9"/>
      <c r="H557" s="9"/>
      <c r="I557" s="9"/>
      <c r="J557" s="9"/>
      <c r="K557" s="9"/>
      <c r="L557" s="9"/>
      <c r="M557" s="9"/>
      <c r="N557" s="9"/>
      <c r="O557" s="9"/>
      <c r="P557" s="235">
        <f t="shared" si="27"/>
        <v>0</v>
      </c>
      <c r="Q557" s="9"/>
      <c r="R557" s="9"/>
      <c r="S557" s="9"/>
      <c r="T557" s="9"/>
      <c r="U557" s="9"/>
      <c r="V557" s="9"/>
      <c r="W557" s="9"/>
      <c r="X557" s="236"/>
      <c r="Y557" s="237">
        <f t="shared" si="28"/>
        <v>0</v>
      </c>
      <c r="Z557" s="9"/>
      <c r="AA557" s="9"/>
      <c r="AB557" s="9"/>
      <c r="AC557" s="9"/>
      <c r="AD557" s="9"/>
      <c r="AE557" s="9"/>
      <c r="AF557" s="9"/>
      <c r="AG557" s="9"/>
      <c r="AH557" s="237">
        <f t="shared" si="26"/>
        <v>0</v>
      </c>
      <c r="AI557" s="238"/>
      <c r="AJ557" s="9"/>
      <c r="AK557" s="9"/>
      <c r="AL557" s="9"/>
      <c r="AM557" s="9"/>
      <c r="AN557" s="9"/>
      <c r="AO557" s="9"/>
      <c r="AP557" s="9"/>
      <c r="AQ557" s="9"/>
      <c r="AR557" s="9"/>
      <c r="AS557" s="239"/>
    </row>
    <row r="558" spans="1:45">
      <c r="A558" s="9"/>
      <c r="B558" s="9"/>
      <c r="C558" s="9"/>
      <c r="D558" s="9"/>
      <c r="E558" s="9"/>
      <c r="F558" s="9"/>
      <c r="G558" s="9"/>
      <c r="H558" s="9"/>
      <c r="I558" s="9"/>
      <c r="J558" s="9"/>
      <c r="K558" s="9"/>
      <c r="L558" s="9"/>
      <c r="M558" s="9"/>
      <c r="N558" s="9"/>
      <c r="O558" s="9"/>
      <c r="P558" s="235">
        <f t="shared" si="27"/>
        <v>0</v>
      </c>
      <c r="Q558" s="9"/>
      <c r="R558" s="9"/>
      <c r="S558" s="9"/>
      <c r="T558" s="9"/>
      <c r="U558" s="9"/>
      <c r="V558" s="9"/>
      <c r="W558" s="9"/>
      <c r="X558" s="236"/>
      <c r="Y558" s="237">
        <f t="shared" si="28"/>
        <v>0</v>
      </c>
      <c r="Z558" s="9"/>
      <c r="AA558" s="9"/>
      <c r="AB558" s="9"/>
      <c r="AC558" s="9"/>
      <c r="AD558" s="9"/>
      <c r="AE558" s="9"/>
      <c r="AF558" s="9"/>
      <c r="AG558" s="9"/>
      <c r="AH558" s="237">
        <f t="shared" si="26"/>
        <v>0</v>
      </c>
      <c r="AI558" s="238"/>
      <c r="AJ558" s="9"/>
      <c r="AK558" s="9"/>
      <c r="AL558" s="9"/>
      <c r="AM558" s="9"/>
      <c r="AN558" s="9"/>
      <c r="AO558" s="9"/>
      <c r="AP558" s="9"/>
      <c r="AQ558" s="9"/>
      <c r="AR558" s="9"/>
      <c r="AS558" s="239"/>
    </row>
    <row r="559" spans="1:45">
      <c r="A559" s="9"/>
      <c r="B559" s="9"/>
      <c r="C559" s="9"/>
      <c r="D559" s="9"/>
      <c r="E559" s="9"/>
      <c r="F559" s="9"/>
      <c r="G559" s="9"/>
      <c r="H559" s="9"/>
      <c r="I559" s="9"/>
      <c r="J559" s="9"/>
      <c r="K559" s="9"/>
      <c r="L559" s="9"/>
      <c r="M559" s="9"/>
      <c r="N559" s="9"/>
      <c r="O559" s="9"/>
      <c r="P559" s="235">
        <f t="shared" si="27"/>
        <v>0</v>
      </c>
      <c r="Q559" s="9"/>
      <c r="R559" s="9"/>
      <c r="S559" s="9"/>
      <c r="T559" s="9"/>
      <c r="U559" s="9"/>
      <c r="V559" s="9"/>
      <c r="W559" s="9"/>
      <c r="X559" s="236"/>
      <c r="Y559" s="237">
        <f t="shared" si="28"/>
        <v>0</v>
      </c>
      <c r="Z559" s="9"/>
      <c r="AA559" s="9"/>
      <c r="AB559" s="9"/>
      <c r="AC559" s="9"/>
      <c r="AD559" s="9"/>
      <c r="AE559" s="9"/>
      <c r="AF559" s="9"/>
      <c r="AG559" s="9"/>
      <c r="AH559" s="237">
        <f t="shared" si="26"/>
        <v>0</v>
      </c>
      <c r="AI559" s="238"/>
      <c r="AJ559" s="9"/>
      <c r="AK559" s="9"/>
      <c r="AL559" s="9"/>
      <c r="AM559" s="9"/>
      <c r="AN559" s="9"/>
      <c r="AO559" s="9"/>
      <c r="AP559" s="9"/>
      <c r="AQ559" s="9"/>
      <c r="AR559" s="9"/>
      <c r="AS559" s="239"/>
    </row>
    <row r="560" spans="1:45">
      <c r="A560" s="9"/>
      <c r="B560" s="9"/>
      <c r="C560" s="9"/>
      <c r="D560" s="9"/>
      <c r="E560" s="9"/>
      <c r="F560" s="9"/>
      <c r="G560" s="9"/>
      <c r="H560" s="9"/>
      <c r="I560" s="9"/>
      <c r="J560" s="9"/>
      <c r="K560" s="9"/>
      <c r="L560" s="9"/>
      <c r="M560" s="9"/>
      <c r="N560" s="9"/>
      <c r="O560" s="9"/>
      <c r="P560" s="235">
        <f t="shared" si="27"/>
        <v>0</v>
      </c>
      <c r="Q560" s="9"/>
      <c r="R560" s="9"/>
      <c r="S560" s="9"/>
      <c r="T560" s="9"/>
      <c r="U560" s="9"/>
      <c r="V560" s="9"/>
      <c r="W560" s="9"/>
      <c r="X560" s="236"/>
      <c r="Y560" s="237">
        <f t="shared" si="28"/>
        <v>0</v>
      </c>
      <c r="Z560" s="9"/>
      <c r="AA560" s="9"/>
      <c r="AB560" s="9"/>
      <c r="AC560" s="9"/>
      <c r="AD560" s="9"/>
      <c r="AE560" s="9"/>
      <c r="AF560" s="9"/>
      <c r="AG560" s="9"/>
      <c r="AH560" s="237">
        <f t="shared" si="26"/>
        <v>0</v>
      </c>
      <c r="AI560" s="238"/>
      <c r="AJ560" s="9"/>
      <c r="AK560" s="9"/>
      <c r="AL560" s="9"/>
      <c r="AM560" s="9"/>
      <c r="AN560" s="9"/>
      <c r="AO560" s="9"/>
      <c r="AP560" s="9"/>
      <c r="AQ560" s="9"/>
      <c r="AR560" s="9"/>
      <c r="AS560" s="239"/>
    </row>
    <row r="561" spans="1:45">
      <c r="A561" s="9"/>
      <c r="B561" s="9"/>
      <c r="C561" s="9"/>
      <c r="D561" s="9"/>
      <c r="E561" s="9"/>
      <c r="F561" s="9"/>
      <c r="G561" s="9"/>
      <c r="H561" s="9"/>
      <c r="I561" s="9"/>
      <c r="J561" s="9"/>
      <c r="K561" s="9"/>
      <c r="L561" s="9"/>
      <c r="M561" s="9"/>
      <c r="N561" s="9"/>
      <c r="O561" s="9"/>
      <c r="P561" s="235">
        <f t="shared" si="27"/>
        <v>0</v>
      </c>
      <c r="Q561" s="9"/>
      <c r="R561" s="9"/>
      <c r="S561" s="9"/>
      <c r="T561" s="9"/>
      <c r="U561" s="9"/>
      <c r="V561" s="9"/>
      <c r="W561" s="9"/>
      <c r="X561" s="236"/>
      <c r="Y561" s="237">
        <f t="shared" si="28"/>
        <v>0</v>
      </c>
      <c r="Z561" s="9"/>
      <c r="AA561" s="9"/>
      <c r="AB561" s="9"/>
      <c r="AC561" s="9"/>
      <c r="AD561" s="9"/>
      <c r="AE561" s="9"/>
      <c r="AF561" s="9"/>
      <c r="AG561" s="9"/>
      <c r="AH561" s="237">
        <f t="shared" si="26"/>
        <v>0</v>
      </c>
      <c r="AI561" s="238"/>
      <c r="AJ561" s="9"/>
      <c r="AK561" s="9"/>
      <c r="AL561" s="9"/>
      <c r="AM561" s="9"/>
      <c r="AN561" s="9"/>
      <c r="AO561" s="9"/>
      <c r="AP561" s="9"/>
      <c r="AQ561" s="9"/>
      <c r="AR561" s="9"/>
      <c r="AS561" s="239"/>
    </row>
    <row r="562" spans="1:45">
      <c r="A562" s="9"/>
      <c r="B562" s="9"/>
      <c r="C562" s="9"/>
      <c r="D562" s="9"/>
      <c r="E562" s="9"/>
      <c r="F562" s="9"/>
      <c r="G562" s="9"/>
      <c r="H562" s="9"/>
      <c r="I562" s="9"/>
      <c r="J562" s="9"/>
      <c r="K562" s="9"/>
      <c r="L562" s="9"/>
      <c r="M562" s="9"/>
      <c r="N562" s="9"/>
      <c r="O562" s="9"/>
      <c r="P562" s="235">
        <f t="shared" si="27"/>
        <v>0</v>
      </c>
      <c r="Q562" s="9"/>
      <c r="R562" s="9"/>
      <c r="S562" s="9"/>
      <c r="T562" s="9"/>
      <c r="U562" s="9"/>
      <c r="V562" s="9"/>
      <c r="W562" s="9"/>
      <c r="X562" s="236"/>
      <c r="Y562" s="237">
        <f t="shared" si="28"/>
        <v>0</v>
      </c>
      <c r="Z562" s="9"/>
      <c r="AA562" s="9"/>
      <c r="AB562" s="9"/>
      <c r="AC562" s="9"/>
      <c r="AD562" s="9"/>
      <c r="AE562" s="9"/>
      <c r="AF562" s="9"/>
      <c r="AG562" s="9"/>
      <c r="AH562" s="237">
        <f t="shared" si="26"/>
        <v>0</v>
      </c>
      <c r="AI562" s="238"/>
      <c r="AJ562" s="9"/>
      <c r="AK562" s="9"/>
      <c r="AL562" s="9"/>
      <c r="AM562" s="9"/>
      <c r="AN562" s="9"/>
      <c r="AO562" s="9"/>
      <c r="AP562" s="9"/>
      <c r="AQ562" s="9"/>
      <c r="AR562" s="9"/>
      <c r="AS562" s="239"/>
    </row>
    <row r="563" spans="1:45">
      <c r="A563" s="9"/>
      <c r="B563" s="9"/>
      <c r="C563" s="9"/>
      <c r="D563" s="9"/>
      <c r="E563" s="9"/>
      <c r="F563" s="9"/>
      <c r="G563" s="9"/>
      <c r="H563" s="9"/>
      <c r="I563" s="9"/>
      <c r="J563" s="9"/>
      <c r="K563" s="9"/>
      <c r="L563" s="9"/>
      <c r="M563" s="9"/>
      <c r="N563" s="9"/>
      <c r="O563" s="9"/>
      <c r="P563" s="235">
        <f t="shared" si="27"/>
        <v>0</v>
      </c>
      <c r="Q563" s="9"/>
      <c r="R563" s="9"/>
      <c r="S563" s="9"/>
      <c r="T563" s="9"/>
      <c r="U563" s="9"/>
      <c r="V563" s="9"/>
      <c r="W563" s="9"/>
      <c r="X563" s="236"/>
      <c r="Y563" s="237">
        <f t="shared" si="28"/>
        <v>0</v>
      </c>
      <c r="Z563" s="9"/>
      <c r="AA563" s="9"/>
      <c r="AB563" s="9"/>
      <c r="AC563" s="9"/>
      <c r="AD563" s="9"/>
      <c r="AE563" s="9"/>
      <c r="AF563" s="9"/>
      <c r="AG563" s="9"/>
      <c r="AH563" s="237">
        <f t="shared" si="26"/>
        <v>0</v>
      </c>
      <c r="AI563" s="238"/>
      <c r="AJ563" s="9"/>
      <c r="AK563" s="9"/>
      <c r="AL563" s="9"/>
      <c r="AM563" s="9"/>
      <c r="AN563" s="9"/>
      <c r="AO563" s="9"/>
      <c r="AP563" s="9"/>
      <c r="AQ563" s="9"/>
      <c r="AR563" s="9"/>
      <c r="AS563" s="239"/>
    </row>
    <row r="564" spans="1:45">
      <c r="A564" s="9"/>
      <c r="B564" s="9"/>
      <c r="C564" s="9"/>
      <c r="D564" s="9"/>
      <c r="E564" s="9"/>
      <c r="F564" s="9"/>
      <c r="G564" s="9"/>
      <c r="H564" s="9"/>
      <c r="I564" s="9"/>
      <c r="J564" s="9"/>
      <c r="K564" s="9"/>
      <c r="L564" s="9"/>
      <c r="M564" s="9"/>
      <c r="N564" s="9"/>
      <c r="O564" s="9"/>
      <c r="P564" s="235">
        <f t="shared" si="27"/>
        <v>0</v>
      </c>
      <c r="Q564" s="9"/>
      <c r="R564" s="9"/>
      <c r="S564" s="9"/>
      <c r="T564" s="9"/>
      <c r="U564" s="9"/>
      <c r="V564" s="9"/>
      <c r="W564" s="9"/>
      <c r="X564" s="236"/>
      <c r="Y564" s="237">
        <f t="shared" si="28"/>
        <v>0</v>
      </c>
      <c r="Z564" s="9"/>
      <c r="AA564" s="9"/>
      <c r="AB564" s="9"/>
      <c r="AC564" s="9"/>
      <c r="AD564" s="9"/>
      <c r="AE564" s="9"/>
      <c r="AF564" s="9"/>
      <c r="AG564" s="9"/>
      <c r="AH564" s="237">
        <f t="shared" si="26"/>
        <v>0</v>
      </c>
      <c r="AI564" s="238"/>
      <c r="AJ564" s="9"/>
      <c r="AK564" s="9"/>
      <c r="AL564" s="9"/>
      <c r="AM564" s="9"/>
      <c r="AN564" s="9"/>
      <c r="AO564" s="9"/>
      <c r="AP564" s="9"/>
      <c r="AQ564" s="9"/>
      <c r="AR564" s="9"/>
      <c r="AS564" s="239"/>
    </row>
    <row r="565" spans="1:45">
      <c r="A565" s="9"/>
      <c r="B565" s="9"/>
      <c r="C565" s="9"/>
      <c r="D565" s="9"/>
      <c r="E565" s="9"/>
      <c r="F565" s="9"/>
      <c r="G565" s="9"/>
      <c r="H565" s="9"/>
      <c r="I565" s="9"/>
      <c r="J565" s="9"/>
      <c r="K565" s="9"/>
      <c r="L565" s="9"/>
      <c r="M565" s="9"/>
      <c r="N565" s="9"/>
      <c r="O565" s="9"/>
      <c r="P565" s="235">
        <f t="shared" si="27"/>
        <v>0</v>
      </c>
      <c r="Q565" s="9"/>
      <c r="R565" s="9"/>
      <c r="S565" s="9"/>
      <c r="T565" s="9"/>
      <c r="U565" s="9"/>
      <c r="V565" s="9"/>
      <c r="W565" s="9"/>
      <c r="X565" s="236"/>
      <c r="Y565" s="237">
        <f t="shared" si="28"/>
        <v>0</v>
      </c>
      <c r="Z565" s="9"/>
      <c r="AA565" s="9"/>
      <c r="AB565" s="9"/>
      <c r="AC565" s="9"/>
      <c r="AD565" s="9"/>
      <c r="AE565" s="9"/>
      <c r="AF565" s="9"/>
      <c r="AG565" s="9"/>
      <c r="AH565" s="237">
        <f t="shared" si="26"/>
        <v>0</v>
      </c>
      <c r="AI565" s="238"/>
      <c r="AJ565" s="9"/>
      <c r="AK565" s="9"/>
      <c r="AL565" s="9"/>
      <c r="AM565" s="9"/>
      <c r="AN565" s="9"/>
      <c r="AO565" s="9"/>
      <c r="AP565" s="9"/>
      <c r="AQ565" s="9"/>
      <c r="AR565" s="9"/>
      <c r="AS565" s="239"/>
    </row>
    <row r="566" spans="1:45">
      <c r="A566" s="9"/>
      <c r="B566" s="9"/>
      <c r="C566" s="9"/>
      <c r="D566" s="9"/>
      <c r="E566" s="9"/>
      <c r="F566" s="9"/>
      <c r="G566" s="9"/>
      <c r="H566" s="9"/>
      <c r="I566" s="9"/>
      <c r="J566" s="9"/>
      <c r="K566" s="9"/>
      <c r="L566" s="9"/>
      <c r="M566" s="9"/>
      <c r="N566" s="9"/>
      <c r="O566" s="9"/>
      <c r="P566" s="235">
        <f t="shared" si="27"/>
        <v>0</v>
      </c>
      <c r="Q566" s="9"/>
      <c r="R566" s="9"/>
      <c r="S566" s="9"/>
      <c r="T566" s="9"/>
      <c r="U566" s="9"/>
      <c r="V566" s="9"/>
      <c r="W566" s="9"/>
      <c r="X566" s="236"/>
      <c r="Y566" s="237">
        <f t="shared" si="28"/>
        <v>0</v>
      </c>
      <c r="Z566" s="9"/>
      <c r="AA566" s="9"/>
      <c r="AB566" s="9"/>
      <c r="AC566" s="9"/>
      <c r="AD566" s="9"/>
      <c r="AE566" s="9"/>
      <c r="AF566" s="9"/>
      <c r="AG566" s="9"/>
      <c r="AH566" s="237">
        <f t="shared" si="26"/>
        <v>0</v>
      </c>
      <c r="AI566" s="238"/>
      <c r="AJ566" s="9"/>
      <c r="AK566" s="9"/>
      <c r="AL566" s="9"/>
      <c r="AM566" s="9"/>
      <c r="AN566" s="9"/>
      <c r="AO566" s="9"/>
      <c r="AP566" s="9"/>
      <c r="AQ566" s="9"/>
      <c r="AR566" s="9"/>
      <c r="AS566" s="239"/>
    </row>
    <row r="567" spans="1:45">
      <c r="A567" s="9"/>
      <c r="B567" s="9"/>
      <c r="C567" s="9"/>
      <c r="D567" s="9"/>
      <c r="E567" s="9"/>
      <c r="F567" s="9"/>
      <c r="G567" s="9"/>
      <c r="H567" s="9"/>
      <c r="I567" s="9"/>
      <c r="J567" s="9"/>
      <c r="K567" s="9"/>
      <c r="L567" s="9"/>
      <c r="M567" s="9"/>
      <c r="N567" s="9"/>
      <c r="O567" s="9"/>
      <c r="P567" s="235">
        <f t="shared" si="27"/>
        <v>0</v>
      </c>
      <c r="Q567" s="9"/>
      <c r="R567" s="9"/>
      <c r="S567" s="9"/>
      <c r="T567" s="9"/>
      <c r="U567" s="9"/>
      <c r="V567" s="9"/>
      <c r="W567" s="9"/>
      <c r="X567" s="236"/>
      <c r="Y567" s="237">
        <f t="shared" si="28"/>
        <v>0</v>
      </c>
      <c r="Z567" s="9"/>
      <c r="AA567" s="9"/>
      <c r="AB567" s="9"/>
      <c r="AC567" s="9"/>
      <c r="AD567" s="9"/>
      <c r="AE567" s="9"/>
      <c r="AF567" s="9"/>
      <c r="AG567" s="9"/>
      <c r="AH567" s="237">
        <f t="shared" si="26"/>
        <v>0</v>
      </c>
      <c r="AI567" s="238"/>
      <c r="AJ567" s="9"/>
      <c r="AK567" s="9"/>
      <c r="AL567" s="9"/>
      <c r="AM567" s="9"/>
      <c r="AN567" s="9"/>
      <c r="AO567" s="9"/>
      <c r="AP567" s="9"/>
      <c r="AQ567" s="9"/>
      <c r="AR567" s="9"/>
      <c r="AS567" s="239"/>
    </row>
    <row r="568" spans="1:45">
      <c r="A568" s="9"/>
      <c r="B568" s="9"/>
      <c r="C568" s="9"/>
      <c r="D568" s="9"/>
      <c r="E568" s="9"/>
      <c r="F568" s="9"/>
      <c r="G568" s="9"/>
      <c r="H568" s="9"/>
      <c r="I568" s="9"/>
      <c r="J568" s="9"/>
      <c r="K568" s="9"/>
      <c r="L568" s="9"/>
      <c r="M568" s="9"/>
      <c r="N568" s="9"/>
      <c r="O568" s="9"/>
      <c r="P568" s="235">
        <f t="shared" si="27"/>
        <v>0</v>
      </c>
      <c r="Q568" s="9"/>
      <c r="R568" s="9"/>
      <c r="S568" s="9"/>
      <c r="T568" s="9"/>
      <c r="U568" s="9"/>
      <c r="V568" s="9"/>
      <c r="W568" s="9"/>
      <c r="X568" s="236"/>
      <c r="Y568" s="237">
        <f t="shared" si="28"/>
        <v>0</v>
      </c>
      <c r="Z568" s="9"/>
      <c r="AA568" s="9"/>
      <c r="AB568" s="9"/>
      <c r="AC568" s="9"/>
      <c r="AD568" s="9"/>
      <c r="AE568" s="9"/>
      <c r="AF568" s="9"/>
      <c r="AG568" s="9"/>
      <c r="AH568" s="237">
        <f t="shared" si="26"/>
        <v>0</v>
      </c>
      <c r="AI568" s="238"/>
      <c r="AJ568" s="9"/>
      <c r="AK568" s="9"/>
      <c r="AL568" s="9"/>
      <c r="AM568" s="9"/>
      <c r="AN568" s="9"/>
      <c r="AO568" s="9"/>
      <c r="AP568" s="9"/>
      <c r="AQ568" s="9"/>
      <c r="AR568" s="9"/>
      <c r="AS568" s="239"/>
    </row>
    <row r="569" spans="1:45">
      <c r="A569" s="9"/>
      <c r="B569" s="9"/>
      <c r="C569" s="9"/>
      <c r="D569" s="9"/>
      <c r="E569" s="9"/>
      <c r="F569" s="9"/>
      <c r="G569" s="9"/>
      <c r="H569" s="9"/>
      <c r="I569" s="9"/>
      <c r="J569" s="9"/>
      <c r="K569" s="9"/>
      <c r="L569" s="9"/>
      <c r="M569" s="9"/>
      <c r="N569" s="9"/>
      <c r="O569" s="9"/>
      <c r="P569" s="235">
        <f t="shared" si="27"/>
        <v>0</v>
      </c>
      <c r="Q569" s="9"/>
      <c r="R569" s="9"/>
      <c r="S569" s="9"/>
      <c r="T569" s="9"/>
      <c r="U569" s="9"/>
      <c r="V569" s="9"/>
      <c r="W569" s="9"/>
      <c r="X569" s="236"/>
      <c r="Y569" s="237">
        <f t="shared" si="28"/>
        <v>0</v>
      </c>
      <c r="Z569" s="9"/>
      <c r="AA569" s="9"/>
      <c r="AB569" s="9"/>
      <c r="AC569" s="9"/>
      <c r="AD569" s="9"/>
      <c r="AE569" s="9"/>
      <c r="AF569" s="9"/>
      <c r="AG569" s="9"/>
      <c r="AH569" s="237">
        <f t="shared" si="26"/>
        <v>0</v>
      </c>
      <c r="AI569" s="238"/>
      <c r="AJ569" s="9"/>
      <c r="AK569" s="9"/>
      <c r="AL569" s="9"/>
      <c r="AM569" s="9"/>
      <c r="AN569" s="9"/>
      <c r="AO569" s="9"/>
      <c r="AP569" s="9"/>
      <c r="AQ569" s="9"/>
      <c r="AR569" s="9"/>
      <c r="AS569" s="239"/>
    </row>
    <row r="570" spans="1:45">
      <c r="A570" s="9"/>
      <c r="B570" s="9"/>
      <c r="C570" s="9"/>
      <c r="D570" s="9"/>
      <c r="E570" s="9"/>
      <c r="F570" s="9"/>
      <c r="G570" s="9"/>
      <c r="H570" s="9"/>
      <c r="I570" s="9"/>
      <c r="J570" s="9"/>
      <c r="K570" s="9"/>
      <c r="L570" s="9"/>
      <c r="M570" s="9"/>
      <c r="N570" s="9"/>
      <c r="O570" s="9"/>
      <c r="P570" s="235">
        <f t="shared" si="27"/>
        <v>0</v>
      </c>
      <c r="Q570" s="9"/>
      <c r="R570" s="9"/>
      <c r="S570" s="9"/>
      <c r="T570" s="9"/>
      <c r="U570" s="9"/>
      <c r="V570" s="9"/>
      <c r="W570" s="9"/>
      <c r="X570" s="236"/>
      <c r="Y570" s="237">
        <f t="shared" si="28"/>
        <v>0</v>
      </c>
      <c r="Z570" s="9"/>
      <c r="AA570" s="9"/>
      <c r="AB570" s="9"/>
      <c r="AC570" s="9"/>
      <c r="AD570" s="9"/>
      <c r="AE570" s="9"/>
      <c r="AF570" s="9"/>
      <c r="AG570" s="9"/>
      <c r="AH570" s="237">
        <f t="shared" si="26"/>
        <v>0</v>
      </c>
      <c r="AI570" s="238"/>
      <c r="AJ570" s="9"/>
      <c r="AK570" s="9"/>
      <c r="AL570" s="9"/>
      <c r="AM570" s="9"/>
      <c r="AN570" s="9"/>
      <c r="AO570" s="9"/>
      <c r="AP570" s="9"/>
      <c r="AQ570" s="9"/>
      <c r="AR570" s="9"/>
      <c r="AS570" s="239"/>
    </row>
    <row r="571" spans="1:45">
      <c r="A571" s="9"/>
      <c r="B571" s="9"/>
      <c r="C571" s="9"/>
      <c r="D571" s="9"/>
      <c r="E571" s="9"/>
      <c r="F571" s="9"/>
      <c r="G571" s="9"/>
      <c r="H571" s="9"/>
      <c r="I571" s="9"/>
      <c r="J571" s="9"/>
      <c r="K571" s="9"/>
      <c r="L571" s="9"/>
      <c r="M571" s="9"/>
      <c r="N571" s="9"/>
      <c r="O571" s="9"/>
      <c r="P571" s="235">
        <f t="shared" si="27"/>
        <v>0</v>
      </c>
      <c r="Q571" s="9"/>
      <c r="R571" s="9"/>
      <c r="S571" s="9"/>
      <c r="T571" s="9"/>
      <c r="U571" s="9"/>
      <c r="V571" s="9"/>
      <c r="W571" s="9"/>
      <c r="X571" s="236"/>
      <c r="Y571" s="237">
        <f t="shared" si="28"/>
        <v>0</v>
      </c>
      <c r="Z571" s="9"/>
      <c r="AA571" s="9"/>
      <c r="AB571" s="9"/>
      <c r="AC571" s="9"/>
      <c r="AD571" s="9"/>
      <c r="AE571" s="9"/>
      <c r="AF571" s="9"/>
      <c r="AG571" s="9"/>
      <c r="AH571" s="237">
        <f t="shared" si="26"/>
        <v>0</v>
      </c>
      <c r="AI571" s="238"/>
      <c r="AJ571" s="9"/>
      <c r="AK571" s="9"/>
      <c r="AL571" s="9"/>
      <c r="AM571" s="9"/>
      <c r="AN571" s="9"/>
      <c r="AO571" s="9"/>
      <c r="AP571" s="9"/>
      <c r="AQ571" s="9"/>
      <c r="AR571" s="9"/>
      <c r="AS571" s="239"/>
    </row>
    <row r="572" spans="1:45">
      <c r="A572" s="9"/>
      <c r="B572" s="9"/>
      <c r="C572" s="9"/>
      <c r="D572" s="9"/>
      <c r="E572" s="9"/>
      <c r="F572" s="9"/>
      <c r="G572" s="9"/>
      <c r="H572" s="9"/>
      <c r="I572" s="9"/>
      <c r="J572" s="9"/>
      <c r="K572" s="9"/>
      <c r="L572" s="9"/>
      <c r="M572" s="9"/>
      <c r="N572" s="9"/>
      <c r="O572" s="9"/>
      <c r="P572" s="235">
        <f t="shared" si="27"/>
        <v>0</v>
      </c>
      <c r="Q572" s="9"/>
      <c r="R572" s="9"/>
      <c r="S572" s="9"/>
      <c r="T572" s="9"/>
      <c r="U572" s="9"/>
      <c r="V572" s="9"/>
      <c r="W572" s="9"/>
      <c r="X572" s="236"/>
      <c r="Y572" s="237">
        <f t="shared" si="28"/>
        <v>0</v>
      </c>
      <c r="Z572" s="9"/>
      <c r="AA572" s="9"/>
      <c r="AB572" s="9"/>
      <c r="AC572" s="9"/>
      <c r="AD572" s="9"/>
      <c r="AE572" s="9"/>
      <c r="AF572" s="9"/>
      <c r="AG572" s="9"/>
      <c r="AH572" s="237">
        <f t="shared" si="26"/>
        <v>0</v>
      </c>
      <c r="AI572" s="238"/>
      <c r="AJ572" s="9"/>
      <c r="AK572" s="9"/>
      <c r="AL572" s="9"/>
      <c r="AM572" s="9"/>
      <c r="AN572" s="9"/>
      <c r="AO572" s="9"/>
      <c r="AP572" s="9"/>
      <c r="AQ572" s="9"/>
      <c r="AR572" s="9"/>
      <c r="AS572" s="239"/>
    </row>
    <row r="573" spans="1:45">
      <c r="A573" s="9"/>
      <c r="B573" s="9"/>
      <c r="C573" s="9"/>
      <c r="D573" s="9"/>
      <c r="E573" s="9"/>
      <c r="F573" s="9"/>
      <c r="G573" s="9"/>
      <c r="H573" s="9"/>
      <c r="I573" s="9"/>
      <c r="J573" s="9"/>
      <c r="K573" s="9"/>
      <c r="L573" s="9"/>
      <c r="M573" s="9"/>
      <c r="N573" s="9"/>
      <c r="O573" s="9"/>
      <c r="P573" s="235">
        <f t="shared" si="27"/>
        <v>0</v>
      </c>
      <c r="Q573" s="9"/>
      <c r="R573" s="9"/>
      <c r="S573" s="9"/>
      <c r="T573" s="9"/>
      <c r="U573" s="9"/>
      <c r="V573" s="9"/>
      <c r="W573" s="9"/>
      <c r="X573" s="236"/>
      <c r="Y573" s="237">
        <f t="shared" si="28"/>
        <v>0</v>
      </c>
      <c r="Z573" s="9"/>
      <c r="AA573" s="9"/>
      <c r="AB573" s="9"/>
      <c r="AC573" s="9"/>
      <c r="AD573" s="9"/>
      <c r="AE573" s="9"/>
      <c r="AF573" s="9"/>
      <c r="AG573" s="9"/>
      <c r="AH573" s="237">
        <f t="shared" si="26"/>
        <v>0</v>
      </c>
      <c r="AI573" s="238"/>
      <c r="AJ573" s="9"/>
      <c r="AK573" s="9"/>
      <c r="AL573" s="9"/>
      <c r="AM573" s="9"/>
      <c r="AN573" s="9"/>
      <c r="AO573" s="9"/>
      <c r="AP573" s="9"/>
      <c r="AQ573" s="9"/>
      <c r="AR573" s="9"/>
      <c r="AS573" s="239"/>
    </row>
    <row r="574" spans="1:45">
      <c r="A574" s="9"/>
      <c r="B574" s="9"/>
      <c r="C574" s="9"/>
      <c r="D574" s="9"/>
      <c r="E574" s="9"/>
      <c r="F574" s="9"/>
      <c r="G574" s="9"/>
      <c r="H574" s="9"/>
      <c r="I574" s="9"/>
      <c r="J574" s="9"/>
      <c r="K574" s="9"/>
      <c r="L574" s="9"/>
      <c r="M574" s="9"/>
      <c r="N574" s="9"/>
      <c r="O574" s="9"/>
      <c r="P574" s="235">
        <f t="shared" si="27"/>
        <v>0</v>
      </c>
      <c r="Q574" s="9"/>
      <c r="R574" s="9"/>
      <c r="S574" s="9"/>
      <c r="T574" s="9"/>
      <c r="U574" s="9"/>
      <c r="V574" s="9"/>
      <c r="W574" s="9"/>
      <c r="X574" s="236"/>
      <c r="Y574" s="237">
        <f t="shared" si="28"/>
        <v>0</v>
      </c>
      <c r="Z574" s="9"/>
      <c r="AA574" s="9"/>
      <c r="AB574" s="9"/>
      <c r="AC574" s="9"/>
      <c r="AD574" s="9"/>
      <c r="AE574" s="9"/>
      <c r="AF574" s="9"/>
      <c r="AG574" s="9"/>
      <c r="AH574" s="237">
        <f t="shared" si="26"/>
        <v>0</v>
      </c>
      <c r="AI574" s="238"/>
      <c r="AJ574" s="9"/>
      <c r="AK574" s="9"/>
      <c r="AL574" s="9"/>
      <c r="AM574" s="9"/>
      <c r="AN574" s="9"/>
      <c r="AO574" s="9"/>
      <c r="AP574" s="9"/>
      <c r="AQ574" s="9"/>
      <c r="AR574" s="9"/>
      <c r="AS574" s="239"/>
    </row>
    <row r="575" spans="1:45">
      <c r="A575" s="9"/>
      <c r="B575" s="9"/>
      <c r="C575" s="9"/>
      <c r="D575" s="9"/>
      <c r="E575" s="9"/>
      <c r="F575" s="9"/>
      <c r="G575" s="9"/>
      <c r="H575" s="9"/>
      <c r="I575" s="9"/>
      <c r="J575" s="9"/>
      <c r="K575" s="9"/>
      <c r="L575" s="9"/>
      <c r="M575" s="9"/>
      <c r="N575" s="9"/>
      <c r="O575" s="9"/>
      <c r="P575" s="235">
        <f t="shared" si="27"/>
        <v>0</v>
      </c>
      <c r="Q575" s="9"/>
      <c r="R575" s="9"/>
      <c r="S575" s="9"/>
      <c r="T575" s="9"/>
      <c r="U575" s="9"/>
      <c r="V575" s="9"/>
      <c r="W575" s="9"/>
      <c r="X575" s="236"/>
      <c r="Y575" s="237">
        <f t="shared" si="28"/>
        <v>0</v>
      </c>
      <c r="Z575" s="9"/>
      <c r="AA575" s="9"/>
      <c r="AB575" s="9"/>
      <c r="AC575" s="9"/>
      <c r="AD575" s="9"/>
      <c r="AE575" s="9"/>
      <c r="AF575" s="9"/>
      <c r="AG575" s="9"/>
      <c r="AH575" s="237">
        <f t="shared" si="26"/>
        <v>0</v>
      </c>
      <c r="AI575" s="238"/>
      <c r="AJ575" s="9"/>
      <c r="AK575" s="9"/>
      <c r="AL575" s="9"/>
      <c r="AM575" s="9"/>
      <c r="AN575" s="9"/>
      <c r="AO575" s="9"/>
      <c r="AP575" s="9"/>
      <c r="AQ575" s="9"/>
      <c r="AR575" s="9"/>
      <c r="AS575" s="239"/>
    </row>
    <row r="576" spans="1:45">
      <c r="A576" s="9"/>
      <c r="B576" s="9"/>
      <c r="C576" s="9"/>
      <c r="D576" s="9"/>
      <c r="E576" s="9"/>
      <c r="F576" s="9"/>
      <c r="G576" s="9"/>
      <c r="H576" s="9"/>
      <c r="I576" s="9"/>
      <c r="J576" s="9"/>
      <c r="K576" s="9"/>
      <c r="L576" s="9"/>
      <c r="M576" s="9"/>
      <c r="N576" s="9"/>
      <c r="O576" s="9"/>
      <c r="P576" s="235">
        <f t="shared" si="27"/>
        <v>0</v>
      </c>
      <c r="Q576" s="9"/>
      <c r="R576" s="9"/>
      <c r="S576" s="9"/>
      <c r="T576" s="9"/>
      <c r="U576" s="9"/>
      <c r="V576" s="9"/>
      <c r="W576" s="9"/>
      <c r="X576" s="236"/>
      <c r="Y576" s="237">
        <f t="shared" si="28"/>
        <v>0</v>
      </c>
      <c r="Z576" s="9"/>
      <c r="AA576" s="9"/>
      <c r="AB576" s="9"/>
      <c r="AC576" s="9"/>
      <c r="AD576" s="9"/>
      <c r="AE576" s="9"/>
      <c r="AF576" s="9"/>
      <c r="AG576" s="9"/>
      <c r="AH576" s="237">
        <f t="shared" si="26"/>
        <v>0</v>
      </c>
      <c r="AI576" s="238"/>
      <c r="AJ576" s="9"/>
      <c r="AK576" s="9"/>
      <c r="AL576" s="9"/>
      <c r="AM576" s="9"/>
      <c r="AN576" s="9"/>
      <c r="AO576" s="9"/>
      <c r="AP576" s="9"/>
      <c r="AQ576" s="9"/>
      <c r="AR576" s="9"/>
      <c r="AS576" s="239"/>
    </row>
    <row r="577" spans="1:45">
      <c r="A577" s="9"/>
      <c r="B577" s="9"/>
      <c r="C577" s="9"/>
      <c r="D577" s="9"/>
      <c r="E577" s="9"/>
      <c r="F577" s="9"/>
      <c r="G577" s="9"/>
      <c r="H577" s="9"/>
      <c r="I577" s="9"/>
      <c r="J577" s="9"/>
      <c r="K577" s="9"/>
      <c r="L577" s="9"/>
      <c r="M577" s="9"/>
      <c r="N577" s="9"/>
      <c r="O577" s="9"/>
      <c r="P577" s="235">
        <f t="shared" si="27"/>
        <v>0</v>
      </c>
      <c r="Q577" s="9"/>
      <c r="R577" s="9"/>
      <c r="S577" s="9"/>
      <c r="T577" s="9"/>
      <c r="U577" s="9"/>
      <c r="V577" s="9"/>
      <c r="W577" s="9"/>
      <c r="X577" s="236"/>
      <c r="Y577" s="237">
        <f t="shared" si="28"/>
        <v>0</v>
      </c>
      <c r="Z577" s="9"/>
      <c r="AA577" s="9"/>
      <c r="AB577" s="9"/>
      <c r="AC577" s="9"/>
      <c r="AD577" s="9"/>
      <c r="AE577" s="9"/>
      <c r="AF577" s="9"/>
      <c r="AG577" s="9"/>
      <c r="AH577" s="237">
        <f t="shared" si="26"/>
        <v>0</v>
      </c>
      <c r="AI577" s="238"/>
      <c r="AJ577" s="9"/>
      <c r="AK577" s="9"/>
      <c r="AL577" s="9"/>
      <c r="AM577" s="9"/>
      <c r="AN577" s="9"/>
      <c r="AO577" s="9"/>
      <c r="AP577" s="9"/>
      <c r="AQ577" s="9"/>
      <c r="AR577" s="9"/>
      <c r="AS577" s="239"/>
    </row>
    <row r="578" spans="1:45">
      <c r="A578" s="9"/>
      <c r="B578" s="9"/>
      <c r="C578" s="9"/>
      <c r="D578" s="9"/>
      <c r="E578" s="9"/>
      <c r="F578" s="9"/>
      <c r="G578" s="9"/>
      <c r="H578" s="9"/>
      <c r="I578" s="9"/>
      <c r="J578" s="9"/>
      <c r="K578" s="9"/>
      <c r="L578" s="9"/>
      <c r="M578" s="9"/>
      <c r="N578" s="9"/>
      <c r="O578" s="9"/>
      <c r="P578" s="235">
        <f t="shared" si="27"/>
        <v>0</v>
      </c>
      <c r="Q578" s="9"/>
      <c r="R578" s="9"/>
      <c r="S578" s="9"/>
      <c r="T578" s="9"/>
      <c r="U578" s="9"/>
      <c r="V578" s="9"/>
      <c r="W578" s="9"/>
      <c r="X578" s="236"/>
      <c r="Y578" s="237">
        <f t="shared" si="28"/>
        <v>0</v>
      </c>
      <c r="Z578" s="9"/>
      <c r="AA578" s="9"/>
      <c r="AB578" s="9"/>
      <c r="AC578" s="9"/>
      <c r="AD578" s="9"/>
      <c r="AE578" s="9"/>
      <c r="AF578" s="9"/>
      <c r="AG578" s="9"/>
      <c r="AH578" s="237">
        <f t="shared" si="26"/>
        <v>0</v>
      </c>
      <c r="AI578" s="238"/>
      <c r="AJ578" s="9"/>
      <c r="AK578" s="9"/>
      <c r="AL578" s="9"/>
      <c r="AM578" s="9"/>
      <c r="AN578" s="9"/>
      <c r="AO578" s="9"/>
      <c r="AP578" s="9"/>
      <c r="AQ578" s="9"/>
      <c r="AR578" s="9"/>
      <c r="AS578" s="239"/>
    </row>
    <row r="579" spans="1:45">
      <c r="A579" s="9"/>
      <c r="B579" s="9"/>
      <c r="C579" s="9"/>
      <c r="D579" s="9"/>
      <c r="E579" s="9"/>
      <c r="F579" s="9"/>
      <c r="G579" s="9"/>
      <c r="H579" s="9"/>
      <c r="I579" s="9"/>
      <c r="J579" s="9"/>
      <c r="K579" s="9"/>
      <c r="L579" s="9"/>
      <c r="M579" s="9"/>
      <c r="N579" s="9"/>
      <c r="O579" s="9"/>
      <c r="P579" s="235">
        <f t="shared" si="27"/>
        <v>0</v>
      </c>
      <c r="Q579" s="9"/>
      <c r="R579" s="9"/>
      <c r="S579" s="9"/>
      <c r="T579" s="9"/>
      <c r="U579" s="9"/>
      <c r="V579" s="9"/>
      <c r="W579" s="9"/>
      <c r="X579" s="236"/>
      <c r="Y579" s="237">
        <f t="shared" si="28"/>
        <v>0</v>
      </c>
      <c r="Z579" s="9"/>
      <c r="AA579" s="9"/>
      <c r="AB579" s="9"/>
      <c r="AC579" s="9"/>
      <c r="AD579" s="9"/>
      <c r="AE579" s="9"/>
      <c r="AF579" s="9"/>
      <c r="AG579" s="9"/>
      <c r="AH579" s="237">
        <f t="shared" si="26"/>
        <v>0</v>
      </c>
      <c r="AI579" s="238"/>
      <c r="AJ579" s="9"/>
      <c r="AK579" s="9"/>
      <c r="AL579" s="9"/>
      <c r="AM579" s="9"/>
      <c r="AN579" s="9"/>
      <c r="AO579" s="9"/>
      <c r="AP579" s="9"/>
      <c r="AQ579" s="9"/>
      <c r="AR579" s="9"/>
      <c r="AS579" s="239"/>
    </row>
    <row r="580" spans="1:45">
      <c r="A580" s="9"/>
      <c r="B580" s="9"/>
      <c r="C580" s="9"/>
      <c r="D580" s="9"/>
      <c r="E580" s="9"/>
      <c r="F580" s="9"/>
      <c r="G580" s="9"/>
      <c r="H580" s="9"/>
      <c r="I580" s="9"/>
      <c r="J580" s="9"/>
      <c r="K580" s="9"/>
      <c r="L580" s="9"/>
      <c r="M580" s="9"/>
      <c r="N580" s="9"/>
      <c r="O580" s="9"/>
      <c r="P580" s="235">
        <f t="shared" si="27"/>
        <v>0</v>
      </c>
      <c r="Q580" s="9"/>
      <c r="R580" s="9"/>
      <c r="S580" s="9"/>
      <c r="T580" s="9"/>
      <c r="U580" s="9"/>
      <c r="V580" s="9"/>
      <c r="W580" s="9"/>
      <c r="X580" s="236"/>
      <c r="Y580" s="237">
        <f t="shared" si="28"/>
        <v>0</v>
      </c>
      <c r="Z580" s="9"/>
      <c r="AA580" s="9"/>
      <c r="AB580" s="9"/>
      <c r="AC580" s="9"/>
      <c r="AD580" s="9"/>
      <c r="AE580" s="9"/>
      <c r="AF580" s="9"/>
      <c r="AG580" s="9"/>
      <c r="AH580" s="237">
        <f t="shared" si="26"/>
        <v>0</v>
      </c>
      <c r="AI580" s="238"/>
      <c r="AJ580" s="9"/>
      <c r="AK580" s="9"/>
      <c r="AL580" s="9"/>
      <c r="AM580" s="9"/>
      <c r="AN580" s="9"/>
      <c r="AO580" s="9"/>
      <c r="AP580" s="9"/>
      <c r="AQ580" s="9"/>
      <c r="AR580" s="9"/>
      <c r="AS580" s="239"/>
    </row>
    <row r="581" spans="1:45">
      <c r="A581" s="9"/>
      <c r="B581" s="9"/>
      <c r="C581" s="9"/>
      <c r="D581" s="9"/>
      <c r="E581" s="9"/>
      <c r="F581" s="9"/>
      <c r="G581" s="9"/>
      <c r="H581" s="9"/>
      <c r="I581" s="9"/>
      <c r="J581" s="9"/>
      <c r="K581" s="9"/>
      <c r="L581" s="9"/>
      <c r="M581" s="9"/>
      <c r="N581" s="9"/>
      <c r="O581" s="9"/>
      <c r="P581" s="235">
        <f t="shared" si="27"/>
        <v>0</v>
      </c>
      <c r="Q581" s="9"/>
      <c r="R581" s="9"/>
      <c r="S581" s="9"/>
      <c r="T581" s="9"/>
      <c r="U581" s="9"/>
      <c r="V581" s="9"/>
      <c r="W581" s="9"/>
      <c r="X581" s="236"/>
      <c r="Y581" s="237">
        <f t="shared" si="28"/>
        <v>0</v>
      </c>
      <c r="Z581" s="9"/>
      <c r="AA581" s="9"/>
      <c r="AB581" s="9"/>
      <c r="AC581" s="9"/>
      <c r="AD581" s="9"/>
      <c r="AE581" s="9"/>
      <c r="AF581" s="9"/>
      <c r="AG581" s="9"/>
      <c r="AH581" s="237">
        <f t="shared" si="26"/>
        <v>0</v>
      </c>
      <c r="AI581" s="238"/>
      <c r="AJ581" s="9"/>
      <c r="AK581" s="9"/>
      <c r="AL581" s="9"/>
      <c r="AM581" s="9"/>
      <c r="AN581" s="9"/>
      <c r="AO581" s="9"/>
      <c r="AP581" s="9"/>
      <c r="AQ581" s="9"/>
      <c r="AR581" s="9"/>
      <c r="AS581" s="239"/>
    </row>
    <row r="582" spans="1:45">
      <c r="A582" s="9"/>
      <c r="B582" s="9"/>
      <c r="C582" s="9"/>
      <c r="D582" s="9"/>
      <c r="E582" s="9"/>
      <c r="F582" s="9"/>
      <c r="G582" s="9"/>
      <c r="H582" s="9"/>
      <c r="I582" s="9"/>
      <c r="J582" s="9"/>
      <c r="K582" s="9"/>
      <c r="L582" s="9"/>
      <c r="M582" s="9"/>
      <c r="N582" s="9"/>
      <c r="O582" s="9"/>
      <c r="P582" s="235">
        <f t="shared" si="27"/>
        <v>0</v>
      </c>
      <c r="Q582" s="9"/>
      <c r="R582" s="9"/>
      <c r="S582" s="9"/>
      <c r="T582" s="9"/>
      <c r="U582" s="9"/>
      <c r="V582" s="9"/>
      <c r="W582" s="9"/>
      <c r="X582" s="236"/>
      <c r="Y582" s="237">
        <f t="shared" si="28"/>
        <v>0</v>
      </c>
      <c r="Z582" s="9"/>
      <c r="AA582" s="9"/>
      <c r="AB582" s="9"/>
      <c r="AC582" s="9"/>
      <c r="AD582" s="9"/>
      <c r="AE582" s="9"/>
      <c r="AF582" s="9"/>
      <c r="AG582" s="9"/>
      <c r="AH582" s="237">
        <f t="shared" si="26"/>
        <v>0</v>
      </c>
      <c r="AI582" s="238"/>
      <c r="AJ582" s="9"/>
      <c r="AK582" s="9"/>
      <c r="AL582" s="9"/>
      <c r="AM582" s="9"/>
      <c r="AN582" s="9"/>
      <c r="AO582" s="9"/>
      <c r="AP582" s="9"/>
      <c r="AQ582" s="9"/>
      <c r="AR582" s="9"/>
      <c r="AS582" s="239"/>
    </row>
    <row r="583" spans="1:45">
      <c r="A583" s="9"/>
      <c r="B583" s="9"/>
      <c r="C583" s="9"/>
      <c r="D583" s="9"/>
      <c r="E583" s="9"/>
      <c r="F583" s="9"/>
      <c r="G583" s="9"/>
      <c r="H583" s="9"/>
      <c r="I583" s="9"/>
      <c r="J583" s="9"/>
      <c r="K583" s="9"/>
      <c r="L583" s="9"/>
      <c r="M583" s="9"/>
      <c r="N583" s="9"/>
      <c r="O583" s="9"/>
      <c r="P583" s="235">
        <f t="shared" si="27"/>
        <v>0</v>
      </c>
      <c r="Q583" s="9"/>
      <c r="R583" s="9"/>
      <c r="S583" s="9"/>
      <c r="T583" s="9"/>
      <c r="U583" s="9"/>
      <c r="V583" s="9"/>
      <c r="W583" s="9"/>
      <c r="X583" s="236"/>
      <c r="Y583" s="237">
        <f t="shared" si="28"/>
        <v>0</v>
      </c>
      <c r="Z583" s="9"/>
      <c r="AA583" s="9"/>
      <c r="AB583" s="9"/>
      <c r="AC583" s="9"/>
      <c r="AD583" s="9"/>
      <c r="AE583" s="9"/>
      <c r="AF583" s="9"/>
      <c r="AG583" s="9"/>
      <c r="AH583" s="237">
        <f t="shared" si="26"/>
        <v>0</v>
      </c>
      <c r="AI583" s="238"/>
      <c r="AJ583" s="9"/>
      <c r="AK583" s="9"/>
      <c r="AL583" s="9"/>
      <c r="AM583" s="9"/>
      <c r="AN583" s="9"/>
      <c r="AO583" s="9"/>
      <c r="AP583" s="9"/>
      <c r="AQ583" s="9"/>
      <c r="AR583" s="9"/>
      <c r="AS583" s="239"/>
    </row>
    <row r="584" spans="1:45">
      <c r="A584" s="9"/>
      <c r="B584" s="9"/>
      <c r="C584" s="9"/>
      <c r="D584" s="9"/>
      <c r="E584" s="9"/>
      <c r="F584" s="9"/>
      <c r="G584" s="9"/>
      <c r="H584" s="9"/>
      <c r="I584" s="9"/>
      <c r="J584" s="9"/>
      <c r="K584" s="9"/>
      <c r="L584" s="9"/>
      <c r="M584" s="9"/>
      <c r="N584" s="9"/>
      <c r="O584" s="9"/>
      <c r="P584" s="235">
        <f t="shared" si="27"/>
        <v>0</v>
      </c>
      <c r="Q584" s="9"/>
      <c r="R584" s="9"/>
      <c r="S584" s="9"/>
      <c r="T584" s="9"/>
      <c r="U584" s="9"/>
      <c r="V584" s="9"/>
      <c r="W584" s="9"/>
      <c r="X584" s="236"/>
      <c r="Y584" s="237">
        <f t="shared" si="28"/>
        <v>0</v>
      </c>
      <c r="Z584" s="9"/>
      <c r="AA584" s="9"/>
      <c r="AB584" s="9"/>
      <c r="AC584" s="9"/>
      <c r="AD584" s="9"/>
      <c r="AE584" s="9"/>
      <c r="AF584" s="9"/>
      <c r="AG584" s="9"/>
      <c r="AH584" s="237">
        <f t="shared" si="26"/>
        <v>0</v>
      </c>
      <c r="AI584" s="238"/>
      <c r="AJ584" s="9"/>
      <c r="AK584" s="9"/>
      <c r="AL584" s="9"/>
      <c r="AM584" s="9"/>
      <c r="AN584" s="9"/>
      <c r="AO584" s="9"/>
      <c r="AP584" s="9"/>
      <c r="AQ584" s="9"/>
      <c r="AR584" s="9"/>
      <c r="AS584" s="239"/>
    </row>
    <row r="585" spans="1:45">
      <c r="A585" s="9"/>
      <c r="B585" s="9"/>
      <c r="C585" s="9"/>
      <c r="D585" s="9"/>
      <c r="E585" s="9"/>
      <c r="F585" s="9"/>
      <c r="G585" s="9"/>
      <c r="H585" s="9"/>
      <c r="I585" s="9"/>
      <c r="J585" s="9"/>
      <c r="K585" s="9"/>
      <c r="L585" s="9"/>
      <c r="M585" s="9"/>
      <c r="N585" s="9"/>
      <c r="O585" s="9"/>
      <c r="P585" s="235">
        <f t="shared" si="27"/>
        <v>0</v>
      </c>
      <c r="Q585" s="9"/>
      <c r="R585" s="9"/>
      <c r="S585" s="9"/>
      <c r="T585" s="9"/>
      <c r="U585" s="9"/>
      <c r="V585" s="9"/>
      <c r="W585" s="9"/>
      <c r="X585" s="236"/>
      <c r="Y585" s="237">
        <f t="shared" si="28"/>
        <v>0</v>
      </c>
      <c r="Z585" s="9"/>
      <c r="AA585" s="9"/>
      <c r="AB585" s="9"/>
      <c r="AC585" s="9"/>
      <c r="AD585" s="9"/>
      <c r="AE585" s="9"/>
      <c r="AF585" s="9"/>
      <c r="AG585" s="9"/>
      <c r="AH585" s="237">
        <f t="shared" si="26"/>
        <v>0</v>
      </c>
      <c r="AI585" s="238"/>
      <c r="AJ585" s="9"/>
      <c r="AK585" s="9"/>
      <c r="AL585" s="9"/>
      <c r="AM585" s="9"/>
      <c r="AN585" s="9"/>
      <c r="AO585" s="9"/>
      <c r="AP585" s="9"/>
      <c r="AQ585" s="9"/>
      <c r="AR585" s="9"/>
      <c r="AS585" s="239"/>
    </row>
    <row r="586" spans="1:45">
      <c r="A586" s="9"/>
      <c r="B586" s="9"/>
      <c r="C586" s="9"/>
      <c r="D586" s="9"/>
      <c r="E586" s="9"/>
      <c r="F586" s="9"/>
      <c r="G586" s="9"/>
      <c r="H586" s="9"/>
      <c r="I586" s="9"/>
      <c r="J586" s="9"/>
      <c r="K586" s="9"/>
      <c r="L586" s="9"/>
      <c r="M586" s="9"/>
      <c r="N586" s="9"/>
      <c r="O586" s="9"/>
      <c r="P586" s="235">
        <f t="shared" si="27"/>
        <v>0</v>
      </c>
      <c r="Q586" s="9"/>
      <c r="R586" s="9"/>
      <c r="S586" s="9"/>
      <c r="T586" s="9"/>
      <c r="U586" s="9"/>
      <c r="V586" s="9"/>
      <c r="W586" s="9"/>
      <c r="X586" s="236"/>
      <c r="Y586" s="237">
        <f t="shared" si="28"/>
        <v>0</v>
      </c>
      <c r="Z586" s="9"/>
      <c r="AA586" s="9"/>
      <c r="AB586" s="9"/>
      <c r="AC586" s="9"/>
      <c r="AD586" s="9"/>
      <c r="AE586" s="9"/>
      <c r="AF586" s="9"/>
      <c r="AG586" s="9"/>
      <c r="AH586" s="237">
        <f t="shared" si="26"/>
        <v>0</v>
      </c>
      <c r="AI586" s="238"/>
      <c r="AJ586" s="9"/>
      <c r="AK586" s="9"/>
      <c r="AL586" s="9"/>
      <c r="AM586" s="9"/>
      <c r="AN586" s="9"/>
      <c r="AO586" s="9"/>
      <c r="AP586" s="9"/>
      <c r="AQ586" s="9"/>
      <c r="AR586" s="9"/>
      <c r="AS586" s="239"/>
    </row>
    <row r="587" spans="1:45">
      <c r="A587" s="9"/>
      <c r="B587" s="9"/>
      <c r="C587" s="9"/>
      <c r="D587" s="9"/>
      <c r="E587" s="9"/>
      <c r="F587" s="9"/>
      <c r="G587" s="9"/>
      <c r="H587" s="9"/>
      <c r="I587" s="9"/>
      <c r="J587" s="9"/>
      <c r="K587" s="9"/>
      <c r="L587" s="9"/>
      <c r="M587" s="9"/>
      <c r="N587" s="9"/>
      <c r="O587" s="9"/>
      <c r="P587" s="235">
        <f t="shared" si="27"/>
        <v>0</v>
      </c>
      <c r="Q587" s="9"/>
      <c r="R587" s="9"/>
      <c r="S587" s="9"/>
      <c r="T587" s="9"/>
      <c r="U587" s="9"/>
      <c r="V587" s="9"/>
      <c r="W587" s="9"/>
      <c r="X587" s="236"/>
      <c r="Y587" s="237">
        <f t="shared" si="28"/>
        <v>0</v>
      </c>
      <c r="Z587" s="9"/>
      <c r="AA587" s="9"/>
      <c r="AB587" s="9"/>
      <c r="AC587" s="9"/>
      <c r="AD587" s="9"/>
      <c r="AE587" s="9"/>
      <c r="AF587" s="9"/>
      <c r="AG587" s="9"/>
      <c r="AH587" s="237">
        <f t="shared" si="26"/>
        <v>0</v>
      </c>
      <c r="AI587" s="238"/>
      <c r="AJ587" s="9"/>
      <c r="AK587" s="9"/>
      <c r="AL587" s="9"/>
      <c r="AM587" s="9"/>
      <c r="AN587" s="9"/>
      <c r="AO587" s="9"/>
      <c r="AP587" s="9"/>
      <c r="AQ587" s="9"/>
      <c r="AR587" s="9"/>
      <c r="AS587" s="239"/>
    </row>
    <row r="588" spans="1:45">
      <c r="A588" s="9"/>
      <c r="B588" s="9"/>
      <c r="C588" s="9"/>
      <c r="D588" s="9"/>
      <c r="E588" s="9"/>
      <c r="F588" s="9"/>
      <c r="G588" s="9"/>
      <c r="H588" s="9"/>
      <c r="I588" s="9"/>
      <c r="J588" s="9"/>
      <c r="K588" s="9"/>
      <c r="L588" s="9"/>
      <c r="M588" s="9"/>
      <c r="N588" s="9"/>
      <c r="O588" s="9"/>
      <c r="P588" s="235">
        <f t="shared" si="27"/>
        <v>0</v>
      </c>
      <c r="Q588" s="9"/>
      <c r="R588" s="9"/>
      <c r="S588" s="9"/>
      <c r="T588" s="9"/>
      <c r="U588" s="9"/>
      <c r="V588" s="9"/>
      <c r="W588" s="9"/>
      <c r="X588" s="236"/>
      <c r="Y588" s="237">
        <f t="shared" si="28"/>
        <v>0</v>
      </c>
      <c r="Z588" s="9"/>
      <c r="AA588" s="9"/>
      <c r="AB588" s="9"/>
      <c r="AC588" s="9"/>
      <c r="AD588" s="9"/>
      <c r="AE588" s="9"/>
      <c r="AF588" s="9"/>
      <c r="AG588" s="9"/>
      <c r="AH588" s="237">
        <f t="shared" si="26"/>
        <v>0</v>
      </c>
      <c r="AI588" s="238"/>
      <c r="AJ588" s="9"/>
      <c r="AK588" s="9"/>
      <c r="AL588" s="9"/>
      <c r="AM588" s="9"/>
      <c r="AN588" s="9"/>
      <c r="AO588" s="9"/>
      <c r="AP588" s="9"/>
      <c r="AQ588" s="9"/>
      <c r="AR588" s="9"/>
      <c r="AS588" s="239"/>
    </row>
    <row r="589" spans="1:45">
      <c r="A589" s="9"/>
      <c r="B589" s="9"/>
      <c r="C589" s="9"/>
      <c r="D589" s="9"/>
      <c r="E589" s="9"/>
      <c r="F589" s="9"/>
      <c r="G589" s="9"/>
      <c r="H589" s="9"/>
      <c r="I589" s="9"/>
      <c r="J589" s="9"/>
      <c r="K589" s="9"/>
      <c r="L589" s="9"/>
      <c r="M589" s="9"/>
      <c r="N589" s="9"/>
      <c r="O589" s="9"/>
      <c r="P589" s="235">
        <f t="shared" si="27"/>
        <v>0</v>
      </c>
      <c r="Q589" s="9"/>
      <c r="R589" s="9"/>
      <c r="S589" s="9"/>
      <c r="T589" s="9"/>
      <c r="U589" s="9"/>
      <c r="V589" s="9"/>
      <c r="W589" s="9"/>
      <c r="X589" s="236"/>
      <c r="Y589" s="237">
        <f t="shared" si="28"/>
        <v>0</v>
      </c>
      <c r="Z589" s="9"/>
      <c r="AA589" s="9"/>
      <c r="AB589" s="9"/>
      <c r="AC589" s="9"/>
      <c r="AD589" s="9"/>
      <c r="AE589" s="9"/>
      <c r="AF589" s="9"/>
      <c r="AG589" s="9"/>
      <c r="AH589" s="237">
        <f t="shared" si="26"/>
        <v>0</v>
      </c>
      <c r="AI589" s="238"/>
      <c r="AJ589" s="9"/>
      <c r="AK589" s="9"/>
      <c r="AL589" s="9"/>
      <c r="AM589" s="9"/>
      <c r="AN589" s="9"/>
      <c r="AO589" s="9"/>
      <c r="AP589" s="9"/>
      <c r="AQ589" s="9"/>
      <c r="AR589" s="9"/>
      <c r="AS589" s="239"/>
    </row>
    <row r="590" spans="1:45">
      <c r="A590" s="9"/>
      <c r="B590" s="9"/>
      <c r="C590" s="9"/>
      <c r="D590" s="9"/>
      <c r="E590" s="9"/>
      <c r="F590" s="9"/>
      <c r="G590" s="9"/>
      <c r="H590" s="9"/>
      <c r="I590" s="9"/>
      <c r="J590" s="9"/>
      <c r="K590" s="9"/>
      <c r="L590" s="9"/>
      <c r="M590" s="9"/>
      <c r="N590" s="9"/>
      <c r="O590" s="9"/>
      <c r="P590" s="235">
        <f t="shared" si="27"/>
        <v>0</v>
      </c>
      <c r="Q590" s="9"/>
      <c r="R590" s="9"/>
      <c r="S590" s="9"/>
      <c r="T590" s="9"/>
      <c r="U590" s="9"/>
      <c r="V590" s="9"/>
      <c r="W590" s="9"/>
      <c r="X590" s="236"/>
      <c r="Y590" s="237">
        <f t="shared" si="28"/>
        <v>0</v>
      </c>
      <c r="Z590" s="9"/>
      <c r="AA590" s="9"/>
      <c r="AB590" s="9"/>
      <c r="AC590" s="9"/>
      <c r="AD590" s="9"/>
      <c r="AE590" s="9"/>
      <c r="AF590" s="9"/>
      <c r="AG590" s="9"/>
      <c r="AH590" s="237">
        <f t="shared" ref="AH590:AH653" si="29">SUM($Z590:$AF590)</f>
        <v>0</v>
      </c>
      <c r="AI590" s="238"/>
      <c r="AJ590" s="9"/>
      <c r="AK590" s="9"/>
      <c r="AL590" s="9"/>
      <c r="AM590" s="9"/>
      <c r="AN590" s="9"/>
      <c r="AO590" s="9"/>
      <c r="AP590" s="9"/>
      <c r="AQ590" s="9"/>
      <c r="AR590" s="9"/>
      <c r="AS590" s="239"/>
    </row>
    <row r="591" spans="1:45">
      <c r="A591" s="9"/>
      <c r="B591" s="9"/>
      <c r="C591" s="9"/>
      <c r="D591" s="9"/>
      <c r="E591" s="9"/>
      <c r="F591" s="9"/>
      <c r="G591" s="9"/>
      <c r="H591" s="9"/>
      <c r="I591" s="9"/>
      <c r="J591" s="9"/>
      <c r="K591" s="9"/>
      <c r="L591" s="9"/>
      <c r="M591" s="9"/>
      <c r="N591" s="9"/>
      <c r="O591" s="9"/>
      <c r="P591" s="235">
        <f t="shared" si="27"/>
        <v>0</v>
      </c>
      <c r="Q591" s="9"/>
      <c r="R591" s="9"/>
      <c r="S591" s="9"/>
      <c r="T591" s="9"/>
      <c r="U591" s="9"/>
      <c r="V591" s="9"/>
      <c r="W591" s="9"/>
      <c r="X591" s="236"/>
      <c r="Y591" s="237">
        <f t="shared" si="28"/>
        <v>0</v>
      </c>
      <c r="Z591" s="9"/>
      <c r="AA591" s="9"/>
      <c r="AB591" s="9"/>
      <c r="AC591" s="9"/>
      <c r="AD591" s="9"/>
      <c r="AE591" s="9"/>
      <c r="AF591" s="9"/>
      <c r="AG591" s="9"/>
      <c r="AH591" s="237">
        <f t="shared" si="29"/>
        <v>0</v>
      </c>
      <c r="AI591" s="238"/>
      <c r="AJ591" s="9"/>
      <c r="AK591" s="9"/>
      <c r="AL591" s="9"/>
      <c r="AM591" s="9"/>
      <c r="AN591" s="9"/>
      <c r="AO591" s="9"/>
      <c r="AP591" s="9"/>
      <c r="AQ591" s="9"/>
      <c r="AR591" s="9"/>
      <c r="AS591" s="239"/>
    </row>
    <row r="592" spans="1:45">
      <c r="A592" s="9"/>
      <c r="B592" s="9"/>
      <c r="C592" s="9"/>
      <c r="D592" s="9"/>
      <c r="E592" s="9"/>
      <c r="F592" s="9"/>
      <c r="G592" s="9"/>
      <c r="H592" s="9"/>
      <c r="I592" s="9"/>
      <c r="J592" s="9"/>
      <c r="K592" s="9"/>
      <c r="L592" s="9"/>
      <c r="M592" s="9"/>
      <c r="N592" s="9"/>
      <c r="O592" s="9"/>
      <c r="P592" s="235">
        <f t="shared" si="27"/>
        <v>0</v>
      </c>
      <c r="Q592" s="9"/>
      <c r="R592" s="9"/>
      <c r="S592" s="9"/>
      <c r="T592" s="9"/>
      <c r="U592" s="9"/>
      <c r="V592" s="9"/>
      <c r="W592" s="9"/>
      <c r="X592" s="236"/>
      <c r="Y592" s="237">
        <f t="shared" si="28"/>
        <v>0</v>
      </c>
      <c r="Z592" s="9"/>
      <c r="AA592" s="9"/>
      <c r="AB592" s="9"/>
      <c r="AC592" s="9"/>
      <c r="AD592" s="9"/>
      <c r="AE592" s="9"/>
      <c r="AF592" s="9"/>
      <c r="AG592" s="9"/>
      <c r="AH592" s="237">
        <f t="shared" si="29"/>
        <v>0</v>
      </c>
      <c r="AI592" s="238"/>
      <c r="AJ592" s="9"/>
      <c r="AK592" s="9"/>
      <c r="AL592" s="9"/>
      <c r="AM592" s="9"/>
      <c r="AN592" s="9"/>
      <c r="AO592" s="9"/>
      <c r="AP592" s="9"/>
      <c r="AQ592" s="9"/>
      <c r="AR592" s="9"/>
      <c r="AS592" s="239"/>
    </row>
    <row r="593" spans="1:45">
      <c r="A593" s="9"/>
      <c r="B593" s="9"/>
      <c r="C593" s="9"/>
      <c r="D593" s="9"/>
      <c r="E593" s="9"/>
      <c r="F593" s="9"/>
      <c r="G593" s="9"/>
      <c r="H593" s="9"/>
      <c r="I593" s="9"/>
      <c r="J593" s="9"/>
      <c r="K593" s="9"/>
      <c r="L593" s="9"/>
      <c r="M593" s="9"/>
      <c r="N593" s="9"/>
      <c r="O593" s="9"/>
      <c r="P593" s="235">
        <f t="shared" si="27"/>
        <v>0</v>
      </c>
      <c r="Q593" s="9"/>
      <c r="R593" s="9"/>
      <c r="S593" s="9"/>
      <c r="T593" s="9"/>
      <c r="U593" s="9"/>
      <c r="V593" s="9"/>
      <c r="W593" s="9"/>
      <c r="X593" s="236"/>
      <c r="Y593" s="237">
        <f t="shared" si="28"/>
        <v>0</v>
      </c>
      <c r="Z593" s="9"/>
      <c r="AA593" s="9"/>
      <c r="AB593" s="9"/>
      <c r="AC593" s="9"/>
      <c r="AD593" s="9"/>
      <c r="AE593" s="9"/>
      <c r="AF593" s="9"/>
      <c r="AG593" s="9"/>
      <c r="AH593" s="237">
        <f t="shared" si="29"/>
        <v>0</v>
      </c>
      <c r="AI593" s="238"/>
      <c r="AJ593" s="9"/>
      <c r="AK593" s="9"/>
      <c r="AL593" s="9"/>
      <c r="AM593" s="9"/>
      <c r="AN593" s="9"/>
      <c r="AO593" s="9"/>
      <c r="AP593" s="9"/>
      <c r="AQ593" s="9"/>
      <c r="AR593" s="9"/>
      <c r="AS593" s="239"/>
    </row>
    <row r="594" spans="1:45">
      <c r="A594" s="9"/>
      <c r="B594" s="9"/>
      <c r="C594" s="9"/>
      <c r="D594" s="9"/>
      <c r="E594" s="9"/>
      <c r="F594" s="9"/>
      <c r="G594" s="9"/>
      <c r="H594" s="9"/>
      <c r="I594" s="9"/>
      <c r="J594" s="9"/>
      <c r="K594" s="9"/>
      <c r="L594" s="9"/>
      <c r="M594" s="9"/>
      <c r="N594" s="9"/>
      <c r="O594" s="9"/>
      <c r="P594" s="235">
        <f t="shared" si="27"/>
        <v>0</v>
      </c>
      <c r="Q594" s="9"/>
      <c r="R594" s="9"/>
      <c r="S594" s="9"/>
      <c r="T594" s="9"/>
      <c r="U594" s="9"/>
      <c r="V594" s="9"/>
      <c r="W594" s="9"/>
      <c r="X594" s="236"/>
      <c r="Y594" s="237">
        <f t="shared" si="28"/>
        <v>0</v>
      </c>
      <c r="Z594" s="9"/>
      <c r="AA594" s="9"/>
      <c r="AB594" s="9"/>
      <c r="AC594" s="9"/>
      <c r="AD594" s="9"/>
      <c r="AE594" s="9"/>
      <c r="AF594" s="9"/>
      <c r="AG594" s="9"/>
      <c r="AH594" s="237">
        <f t="shared" si="29"/>
        <v>0</v>
      </c>
      <c r="AI594" s="238"/>
      <c r="AJ594" s="9"/>
      <c r="AK594" s="9"/>
      <c r="AL594" s="9"/>
      <c r="AM594" s="9"/>
      <c r="AN594" s="9"/>
      <c r="AO594" s="9"/>
      <c r="AP594" s="9"/>
      <c r="AQ594" s="9"/>
      <c r="AR594" s="9"/>
      <c r="AS594" s="239"/>
    </row>
    <row r="595" spans="1:45">
      <c r="A595" s="9"/>
      <c r="B595" s="9"/>
      <c r="C595" s="9"/>
      <c r="D595" s="9"/>
      <c r="E595" s="9"/>
      <c r="F595" s="9"/>
      <c r="G595" s="9"/>
      <c r="H595" s="9"/>
      <c r="I595" s="9"/>
      <c r="J595" s="9"/>
      <c r="K595" s="9"/>
      <c r="L595" s="9"/>
      <c r="M595" s="9"/>
      <c r="N595" s="9"/>
      <c r="O595" s="9"/>
      <c r="P595" s="235">
        <f t="shared" si="27"/>
        <v>0</v>
      </c>
      <c r="Q595" s="9"/>
      <c r="R595" s="9"/>
      <c r="S595" s="9"/>
      <c r="T595" s="9"/>
      <c r="U595" s="9"/>
      <c r="V595" s="9"/>
      <c r="W595" s="9"/>
      <c r="X595" s="236"/>
      <c r="Y595" s="237">
        <f t="shared" si="28"/>
        <v>0</v>
      </c>
      <c r="Z595" s="9"/>
      <c r="AA595" s="9"/>
      <c r="AB595" s="9"/>
      <c r="AC595" s="9"/>
      <c r="AD595" s="9"/>
      <c r="AE595" s="9"/>
      <c r="AF595" s="9"/>
      <c r="AG595" s="9"/>
      <c r="AH595" s="237">
        <f t="shared" si="29"/>
        <v>0</v>
      </c>
      <c r="AI595" s="238"/>
      <c r="AJ595" s="9"/>
      <c r="AK595" s="9"/>
      <c r="AL595" s="9"/>
      <c r="AM595" s="9"/>
      <c r="AN595" s="9"/>
      <c r="AO595" s="9"/>
      <c r="AP595" s="9"/>
      <c r="AQ595" s="9"/>
      <c r="AR595" s="9"/>
      <c r="AS595" s="239"/>
    </row>
    <row r="596" spans="1:45">
      <c r="A596" s="9"/>
      <c r="B596" s="9"/>
      <c r="C596" s="9"/>
      <c r="D596" s="9"/>
      <c r="E596" s="9"/>
      <c r="F596" s="9"/>
      <c r="G596" s="9"/>
      <c r="H596" s="9"/>
      <c r="I596" s="9"/>
      <c r="J596" s="9"/>
      <c r="K596" s="9"/>
      <c r="L596" s="9"/>
      <c r="M596" s="9"/>
      <c r="N596" s="9"/>
      <c r="O596" s="9"/>
      <c r="P596" s="235">
        <f t="shared" ref="P596:P659" si="30">SUM($H596:$N596)</f>
        <v>0</v>
      </c>
      <c r="Q596" s="9"/>
      <c r="R596" s="9"/>
      <c r="S596" s="9"/>
      <c r="T596" s="9"/>
      <c r="U596" s="9"/>
      <c r="V596" s="9"/>
      <c r="W596" s="9"/>
      <c r="X596" s="236"/>
      <c r="Y596" s="237">
        <f t="shared" ref="Y596:Y659" si="31">SUM($Q596:$W596)</f>
        <v>0</v>
      </c>
      <c r="Z596" s="9"/>
      <c r="AA596" s="9"/>
      <c r="AB596" s="9"/>
      <c r="AC596" s="9"/>
      <c r="AD596" s="9"/>
      <c r="AE596" s="9"/>
      <c r="AF596" s="9"/>
      <c r="AG596" s="9"/>
      <c r="AH596" s="237">
        <f t="shared" si="29"/>
        <v>0</v>
      </c>
      <c r="AI596" s="238"/>
      <c r="AJ596" s="9"/>
      <c r="AK596" s="9"/>
      <c r="AL596" s="9"/>
      <c r="AM596" s="9"/>
      <c r="AN596" s="9"/>
      <c r="AO596" s="9"/>
      <c r="AP596" s="9"/>
      <c r="AQ596" s="9"/>
      <c r="AR596" s="9"/>
      <c r="AS596" s="239"/>
    </row>
    <row r="597" spans="1:45">
      <c r="A597" s="9"/>
      <c r="B597" s="9"/>
      <c r="C597" s="9"/>
      <c r="D597" s="9"/>
      <c r="E597" s="9"/>
      <c r="F597" s="9"/>
      <c r="G597" s="9"/>
      <c r="H597" s="9"/>
      <c r="I597" s="9"/>
      <c r="J597" s="9"/>
      <c r="K597" s="9"/>
      <c r="L597" s="9"/>
      <c r="M597" s="9"/>
      <c r="N597" s="9"/>
      <c r="O597" s="9"/>
      <c r="P597" s="235">
        <f t="shared" si="30"/>
        <v>0</v>
      </c>
      <c r="Q597" s="9"/>
      <c r="R597" s="9"/>
      <c r="S597" s="9"/>
      <c r="T597" s="9"/>
      <c r="U597" s="9"/>
      <c r="V597" s="9"/>
      <c r="W597" s="9"/>
      <c r="X597" s="236"/>
      <c r="Y597" s="237">
        <f t="shared" si="31"/>
        <v>0</v>
      </c>
      <c r="Z597" s="9"/>
      <c r="AA597" s="9"/>
      <c r="AB597" s="9"/>
      <c r="AC597" s="9"/>
      <c r="AD597" s="9"/>
      <c r="AE597" s="9"/>
      <c r="AF597" s="9"/>
      <c r="AG597" s="9"/>
      <c r="AH597" s="237">
        <f t="shared" si="29"/>
        <v>0</v>
      </c>
      <c r="AI597" s="238"/>
      <c r="AJ597" s="9"/>
      <c r="AK597" s="9"/>
      <c r="AL597" s="9"/>
      <c r="AM597" s="9"/>
      <c r="AN597" s="9"/>
      <c r="AO597" s="9"/>
      <c r="AP597" s="9"/>
      <c r="AQ597" s="9"/>
      <c r="AR597" s="9"/>
      <c r="AS597" s="239"/>
    </row>
    <row r="598" spans="1:45">
      <c r="A598" s="9"/>
      <c r="B598" s="9"/>
      <c r="C598" s="9"/>
      <c r="D598" s="9"/>
      <c r="E598" s="9"/>
      <c r="F598" s="9"/>
      <c r="G598" s="9"/>
      <c r="H598" s="9"/>
      <c r="I598" s="9"/>
      <c r="J598" s="9"/>
      <c r="K598" s="9"/>
      <c r="L598" s="9"/>
      <c r="M598" s="9"/>
      <c r="N598" s="9"/>
      <c r="O598" s="9"/>
      <c r="P598" s="235">
        <f t="shared" si="30"/>
        <v>0</v>
      </c>
      <c r="Q598" s="9"/>
      <c r="R598" s="9"/>
      <c r="S598" s="9"/>
      <c r="T598" s="9"/>
      <c r="U598" s="9"/>
      <c r="V598" s="9"/>
      <c r="W598" s="9"/>
      <c r="X598" s="236"/>
      <c r="Y598" s="237">
        <f t="shared" si="31"/>
        <v>0</v>
      </c>
      <c r="Z598" s="9"/>
      <c r="AA598" s="9"/>
      <c r="AB598" s="9"/>
      <c r="AC598" s="9"/>
      <c r="AD598" s="9"/>
      <c r="AE598" s="9"/>
      <c r="AF598" s="9"/>
      <c r="AG598" s="9"/>
      <c r="AH598" s="237">
        <f t="shared" si="29"/>
        <v>0</v>
      </c>
      <c r="AI598" s="238"/>
      <c r="AJ598" s="9"/>
      <c r="AK598" s="9"/>
      <c r="AL598" s="9"/>
      <c r="AM598" s="9"/>
      <c r="AN598" s="9"/>
      <c r="AO598" s="9"/>
      <c r="AP598" s="9"/>
      <c r="AQ598" s="9"/>
      <c r="AR598" s="9"/>
      <c r="AS598" s="239"/>
    </row>
    <row r="599" spans="1:45">
      <c r="A599" s="9"/>
      <c r="B599" s="9"/>
      <c r="C599" s="9"/>
      <c r="D599" s="9"/>
      <c r="E599" s="9"/>
      <c r="F599" s="9"/>
      <c r="G599" s="9"/>
      <c r="H599" s="9"/>
      <c r="I599" s="9"/>
      <c r="J599" s="9"/>
      <c r="K599" s="9"/>
      <c r="L599" s="9"/>
      <c r="M599" s="9"/>
      <c r="N599" s="9"/>
      <c r="O599" s="9"/>
      <c r="P599" s="235">
        <f t="shared" si="30"/>
        <v>0</v>
      </c>
      <c r="Q599" s="9"/>
      <c r="R599" s="9"/>
      <c r="S599" s="9"/>
      <c r="T599" s="9"/>
      <c r="U599" s="9"/>
      <c r="V599" s="9"/>
      <c r="W599" s="9"/>
      <c r="X599" s="236"/>
      <c r="Y599" s="237">
        <f t="shared" si="31"/>
        <v>0</v>
      </c>
      <c r="Z599" s="9"/>
      <c r="AA599" s="9"/>
      <c r="AB599" s="9"/>
      <c r="AC599" s="9"/>
      <c r="AD599" s="9"/>
      <c r="AE599" s="9"/>
      <c r="AF599" s="9"/>
      <c r="AG599" s="9"/>
      <c r="AH599" s="237">
        <f t="shared" si="29"/>
        <v>0</v>
      </c>
      <c r="AI599" s="238"/>
      <c r="AJ599" s="9"/>
      <c r="AK599" s="9"/>
      <c r="AL599" s="9"/>
      <c r="AM599" s="9"/>
      <c r="AN599" s="9"/>
      <c r="AO599" s="9"/>
      <c r="AP599" s="9"/>
      <c r="AQ599" s="9"/>
      <c r="AR599" s="9"/>
      <c r="AS599" s="239"/>
    </row>
    <row r="600" spans="1:45">
      <c r="A600" s="9"/>
      <c r="B600" s="9"/>
      <c r="C600" s="9"/>
      <c r="D600" s="9"/>
      <c r="E600" s="9"/>
      <c r="F600" s="9"/>
      <c r="G600" s="9"/>
      <c r="H600" s="9"/>
      <c r="I600" s="9"/>
      <c r="J600" s="9"/>
      <c r="K600" s="9"/>
      <c r="L600" s="9"/>
      <c r="M600" s="9"/>
      <c r="N600" s="9"/>
      <c r="O600" s="9"/>
      <c r="P600" s="235">
        <f t="shared" si="30"/>
        <v>0</v>
      </c>
      <c r="Q600" s="9"/>
      <c r="R600" s="9"/>
      <c r="S600" s="9"/>
      <c r="T600" s="9"/>
      <c r="U600" s="9"/>
      <c r="V600" s="9"/>
      <c r="W600" s="9"/>
      <c r="X600" s="236"/>
      <c r="Y600" s="237">
        <f t="shared" si="31"/>
        <v>0</v>
      </c>
      <c r="Z600" s="9"/>
      <c r="AA600" s="9"/>
      <c r="AB600" s="9"/>
      <c r="AC600" s="9"/>
      <c r="AD600" s="9"/>
      <c r="AE600" s="9"/>
      <c r="AF600" s="9"/>
      <c r="AG600" s="9"/>
      <c r="AH600" s="237">
        <f t="shared" si="29"/>
        <v>0</v>
      </c>
      <c r="AI600" s="238"/>
      <c r="AJ600" s="9"/>
      <c r="AK600" s="9"/>
      <c r="AL600" s="9"/>
      <c r="AM600" s="9"/>
      <c r="AN600" s="9"/>
      <c r="AO600" s="9"/>
      <c r="AP600" s="9"/>
      <c r="AQ600" s="9"/>
      <c r="AR600" s="9"/>
      <c r="AS600" s="239"/>
    </row>
    <row r="601" spans="1:45">
      <c r="A601" s="9"/>
      <c r="B601" s="9"/>
      <c r="C601" s="9"/>
      <c r="D601" s="9"/>
      <c r="E601" s="9"/>
      <c r="F601" s="9"/>
      <c r="G601" s="9"/>
      <c r="H601" s="9"/>
      <c r="I601" s="9"/>
      <c r="J601" s="9"/>
      <c r="K601" s="9"/>
      <c r="L601" s="9"/>
      <c r="M601" s="9"/>
      <c r="N601" s="9"/>
      <c r="O601" s="9"/>
      <c r="P601" s="235">
        <f t="shared" si="30"/>
        <v>0</v>
      </c>
      <c r="Q601" s="9"/>
      <c r="R601" s="9"/>
      <c r="S601" s="9"/>
      <c r="T601" s="9"/>
      <c r="U601" s="9"/>
      <c r="V601" s="9"/>
      <c r="W601" s="9"/>
      <c r="X601" s="236"/>
      <c r="Y601" s="237">
        <f t="shared" si="31"/>
        <v>0</v>
      </c>
      <c r="Z601" s="9"/>
      <c r="AA601" s="9"/>
      <c r="AB601" s="9"/>
      <c r="AC601" s="9"/>
      <c r="AD601" s="9"/>
      <c r="AE601" s="9"/>
      <c r="AF601" s="9"/>
      <c r="AG601" s="9"/>
      <c r="AH601" s="237">
        <f t="shared" si="29"/>
        <v>0</v>
      </c>
      <c r="AI601" s="238"/>
      <c r="AJ601" s="9"/>
      <c r="AK601" s="9"/>
      <c r="AL601" s="9"/>
      <c r="AM601" s="9"/>
      <c r="AN601" s="9"/>
      <c r="AO601" s="9"/>
      <c r="AP601" s="9"/>
      <c r="AQ601" s="9"/>
      <c r="AR601" s="9"/>
      <c r="AS601" s="239"/>
    </row>
    <row r="602" spans="1:45">
      <c r="A602" s="9"/>
      <c r="B602" s="9"/>
      <c r="C602" s="9"/>
      <c r="D602" s="9"/>
      <c r="E602" s="9"/>
      <c r="F602" s="9"/>
      <c r="G602" s="9"/>
      <c r="H602" s="9"/>
      <c r="I602" s="9"/>
      <c r="J602" s="9"/>
      <c r="K602" s="9"/>
      <c r="L602" s="9"/>
      <c r="M602" s="9"/>
      <c r="N602" s="9"/>
      <c r="O602" s="9"/>
      <c r="P602" s="235">
        <f t="shared" si="30"/>
        <v>0</v>
      </c>
      <c r="Q602" s="9"/>
      <c r="R602" s="9"/>
      <c r="S602" s="9"/>
      <c r="T602" s="9"/>
      <c r="U602" s="9"/>
      <c r="V602" s="9"/>
      <c r="W602" s="9"/>
      <c r="X602" s="236"/>
      <c r="Y602" s="237">
        <f t="shared" si="31"/>
        <v>0</v>
      </c>
      <c r="Z602" s="9"/>
      <c r="AA602" s="9"/>
      <c r="AB602" s="9"/>
      <c r="AC602" s="9"/>
      <c r="AD602" s="9"/>
      <c r="AE602" s="9"/>
      <c r="AF602" s="9"/>
      <c r="AG602" s="9"/>
      <c r="AH602" s="237">
        <f t="shared" si="29"/>
        <v>0</v>
      </c>
      <c r="AI602" s="238"/>
      <c r="AJ602" s="9"/>
      <c r="AK602" s="9"/>
      <c r="AL602" s="9"/>
      <c r="AM602" s="9"/>
      <c r="AN602" s="9"/>
      <c r="AO602" s="9"/>
      <c r="AP602" s="9"/>
      <c r="AQ602" s="9"/>
      <c r="AR602" s="9"/>
      <c r="AS602" s="239"/>
    </row>
    <row r="603" spans="1:45">
      <c r="A603" s="9"/>
      <c r="B603" s="9"/>
      <c r="C603" s="9"/>
      <c r="D603" s="9"/>
      <c r="E603" s="9"/>
      <c r="F603" s="9"/>
      <c r="G603" s="9"/>
      <c r="H603" s="9"/>
      <c r="I603" s="9"/>
      <c r="J603" s="9"/>
      <c r="K603" s="9"/>
      <c r="L603" s="9"/>
      <c r="M603" s="9"/>
      <c r="N603" s="9"/>
      <c r="O603" s="9"/>
      <c r="P603" s="235">
        <f t="shared" si="30"/>
        <v>0</v>
      </c>
      <c r="Q603" s="9"/>
      <c r="R603" s="9"/>
      <c r="S603" s="9"/>
      <c r="T603" s="9"/>
      <c r="U603" s="9"/>
      <c r="V603" s="9"/>
      <c r="W603" s="9"/>
      <c r="X603" s="236"/>
      <c r="Y603" s="237">
        <f t="shared" si="31"/>
        <v>0</v>
      </c>
      <c r="Z603" s="9"/>
      <c r="AA603" s="9"/>
      <c r="AB603" s="9"/>
      <c r="AC603" s="9"/>
      <c r="AD603" s="9"/>
      <c r="AE603" s="9"/>
      <c r="AF603" s="9"/>
      <c r="AG603" s="9"/>
      <c r="AH603" s="237">
        <f t="shared" si="29"/>
        <v>0</v>
      </c>
      <c r="AI603" s="238"/>
      <c r="AJ603" s="9"/>
      <c r="AK603" s="9"/>
      <c r="AL603" s="9"/>
      <c r="AM603" s="9"/>
      <c r="AN603" s="9"/>
      <c r="AO603" s="9"/>
      <c r="AP603" s="9"/>
      <c r="AQ603" s="9"/>
      <c r="AR603" s="9"/>
      <c r="AS603" s="239"/>
    </row>
    <row r="604" spans="1:45">
      <c r="A604" s="9"/>
      <c r="B604" s="9"/>
      <c r="C604" s="9"/>
      <c r="D604" s="9"/>
      <c r="E604" s="9"/>
      <c r="F604" s="9"/>
      <c r="G604" s="9"/>
      <c r="H604" s="9"/>
      <c r="I604" s="9"/>
      <c r="J604" s="9"/>
      <c r="K604" s="9"/>
      <c r="L604" s="9"/>
      <c r="M604" s="9"/>
      <c r="N604" s="9"/>
      <c r="O604" s="9"/>
      <c r="P604" s="235">
        <f t="shared" si="30"/>
        <v>0</v>
      </c>
      <c r="Q604" s="9"/>
      <c r="R604" s="9"/>
      <c r="S604" s="9"/>
      <c r="T604" s="9"/>
      <c r="U604" s="9"/>
      <c r="V604" s="9"/>
      <c r="W604" s="9"/>
      <c r="X604" s="236"/>
      <c r="Y604" s="237">
        <f t="shared" si="31"/>
        <v>0</v>
      </c>
      <c r="Z604" s="9"/>
      <c r="AA604" s="9"/>
      <c r="AB604" s="9"/>
      <c r="AC604" s="9"/>
      <c r="AD604" s="9"/>
      <c r="AE604" s="9"/>
      <c r="AF604" s="9"/>
      <c r="AG604" s="9"/>
      <c r="AH604" s="237">
        <f t="shared" si="29"/>
        <v>0</v>
      </c>
      <c r="AI604" s="238"/>
      <c r="AJ604" s="9"/>
      <c r="AK604" s="9"/>
      <c r="AL604" s="9"/>
      <c r="AM604" s="9"/>
      <c r="AN604" s="9"/>
      <c r="AO604" s="9"/>
      <c r="AP604" s="9"/>
      <c r="AQ604" s="9"/>
      <c r="AR604" s="9"/>
      <c r="AS604" s="239"/>
    </row>
    <row r="605" spans="1:45">
      <c r="A605" s="9"/>
      <c r="B605" s="9"/>
      <c r="C605" s="9"/>
      <c r="D605" s="9"/>
      <c r="E605" s="9"/>
      <c r="F605" s="9"/>
      <c r="G605" s="9"/>
      <c r="H605" s="9"/>
      <c r="I605" s="9"/>
      <c r="J605" s="9"/>
      <c r="K605" s="9"/>
      <c r="L605" s="9"/>
      <c r="M605" s="9"/>
      <c r="N605" s="9"/>
      <c r="O605" s="9"/>
      <c r="P605" s="235">
        <f t="shared" si="30"/>
        <v>0</v>
      </c>
      <c r="Q605" s="9"/>
      <c r="R605" s="9"/>
      <c r="S605" s="9"/>
      <c r="T605" s="9"/>
      <c r="U605" s="9"/>
      <c r="V605" s="9"/>
      <c r="W605" s="9"/>
      <c r="X605" s="236"/>
      <c r="Y605" s="237">
        <f t="shared" si="31"/>
        <v>0</v>
      </c>
      <c r="Z605" s="9"/>
      <c r="AA605" s="9"/>
      <c r="AB605" s="9"/>
      <c r="AC605" s="9"/>
      <c r="AD605" s="9"/>
      <c r="AE605" s="9"/>
      <c r="AF605" s="9"/>
      <c r="AG605" s="9"/>
      <c r="AH605" s="237">
        <f t="shared" si="29"/>
        <v>0</v>
      </c>
      <c r="AI605" s="238"/>
      <c r="AJ605" s="9"/>
      <c r="AK605" s="9"/>
      <c r="AL605" s="9"/>
      <c r="AM605" s="9"/>
      <c r="AN605" s="9"/>
      <c r="AO605" s="9"/>
      <c r="AP605" s="9"/>
      <c r="AQ605" s="9"/>
      <c r="AR605" s="9"/>
      <c r="AS605" s="239"/>
    </row>
    <row r="606" spans="1:45">
      <c r="A606" s="9"/>
      <c r="B606" s="9"/>
      <c r="C606" s="9"/>
      <c r="D606" s="9"/>
      <c r="E606" s="9"/>
      <c r="F606" s="9"/>
      <c r="G606" s="9"/>
      <c r="H606" s="9"/>
      <c r="I606" s="9"/>
      <c r="J606" s="9"/>
      <c r="K606" s="9"/>
      <c r="L606" s="9"/>
      <c r="M606" s="9"/>
      <c r="N606" s="9"/>
      <c r="O606" s="9"/>
      <c r="P606" s="235">
        <f t="shared" si="30"/>
        <v>0</v>
      </c>
      <c r="Q606" s="9"/>
      <c r="R606" s="9"/>
      <c r="S606" s="9"/>
      <c r="T606" s="9"/>
      <c r="U606" s="9"/>
      <c r="V606" s="9"/>
      <c r="W606" s="9"/>
      <c r="X606" s="236"/>
      <c r="Y606" s="237">
        <f t="shared" si="31"/>
        <v>0</v>
      </c>
      <c r="Z606" s="9"/>
      <c r="AA606" s="9"/>
      <c r="AB606" s="9"/>
      <c r="AC606" s="9"/>
      <c r="AD606" s="9"/>
      <c r="AE606" s="9"/>
      <c r="AF606" s="9"/>
      <c r="AG606" s="9"/>
      <c r="AH606" s="237">
        <f t="shared" si="29"/>
        <v>0</v>
      </c>
      <c r="AI606" s="238"/>
      <c r="AJ606" s="9"/>
      <c r="AK606" s="9"/>
      <c r="AL606" s="9"/>
      <c r="AM606" s="9"/>
      <c r="AN606" s="9"/>
      <c r="AO606" s="9"/>
      <c r="AP606" s="9"/>
      <c r="AQ606" s="9"/>
      <c r="AR606" s="9"/>
      <c r="AS606" s="239"/>
    </row>
    <row r="607" spans="1:45">
      <c r="A607" s="9"/>
      <c r="B607" s="9"/>
      <c r="C607" s="9"/>
      <c r="D607" s="9"/>
      <c r="E607" s="9"/>
      <c r="F607" s="9"/>
      <c r="G607" s="9"/>
      <c r="H607" s="9"/>
      <c r="I607" s="9"/>
      <c r="J607" s="9"/>
      <c r="K607" s="9"/>
      <c r="L607" s="9"/>
      <c r="M607" s="9"/>
      <c r="N607" s="9"/>
      <c r="O607" s="9"/>
      <c r="P607" s="235">
        <f t="shared" si="30"/>
        <v>0</v>
      </c>
      <c r="Q607" s="9"/>
      <c r="R607" s="9"/>
      <c r="S607" s="9"/>
      <c r="T607" s="9"/>
      <c r="U607" s="9"/>
      <c r="V607" s="9"/>
      <c r="W607" s="9"/>
      <c r="X607" s="236"/>
      <c r="Y607" s="237">
        <f t="shared" si="31"/>
        <v>0</v>
      </c>
      <c r="Z607" s="9"/>
      <c r="AA607" s="9"/>
      <c r="AB607" s="9"/>
      <c r="AC607" s="9"/>
      <c r="AD607" s="9"/>
      <c r="AE607" s="9"/>
      <c r="AF607" s="9"/>
      <c r="AG607" s="9"/>
      <c r="AH607" s="237">
        <f t="shared" si="29"/>
        <v>0</v>
      </c>
      <c r="AI607" s="238"/>
      <c r="AJ607" s="9"/>
      <c r="AK607" s="9"/>
      <c r="AL607" s="9"/>
      <c r="AM607" s="9"/>
      <c r="AN607" s="9"/>
      <c r="AO607" s="9"/>
      <c r="AP607" s="9"/>
      <c r="AQ607" s="9"/>
      <c r="AR607" s="9"/>
      <c r="AS607" s="239"/>
    </row>
    <row r="608" spans="1:45">
      <c r="A608" s="9"/>
      <c r="B608" s="9"/>
      <c r="C608" s="9"/>
      <c r="D608" s="9"/>
      <c r="E608" s="9"/>
      <c r="F608" s="9"/>
      <c r="G608" s="9"/>
      <c r="H608" s="9"/>
      <c r="I608" s="9"/>
      <c r="J608" s="9"/>
      <c r="K608" s="9"/>
      <c r="L608" s="9"/>
      <c r="M608" s="9"/>
      <c r="N608" s="9"/>
      <c r="O608" s="9"/>
      <c r="P608" s="235">
        <f t="shared" si="30"/>
        <v>0</v>
      </c>
      <c r="Q608" s="9"/>
      <c r="R608" s="9"/>
      <c r="S608" s="9"/>
      <c r="T608" s="9"/>
      <c r="U608" s="9"/>
      <c r="V608" s="9"/>
      <c r="W608" s="9"/>
      <c r="X608" s="236"/>
      <c r="Y608" s="237">
        <f t="shared" si="31"/>
        <v>0</v>
      </c>
      <c r="Z608" s="9"/>
      <c r="AA608" s="9"/>
      <c r="AB608" s="9"/>
      <c r="AC608" s="9"/>
      <c r="AD608" s="9"/>
      <c r="AE608" s="9"/>
      <c r="AF608" s="9"/>
      <c r="AG608" s="9"/>
      <c r="AH608" s="237">
        <f t="shared" si="29"/>
        <v>0</v>
      </c>
      <c r="AI608" s="238"/>
      <c r="AJ608" s="9"/>
      <c r="AK608" s="9"/>
      <c r="AL608" s="9"/>
      <c r="AM608" s="9"/>
      <c r="AN608" s="9"/>
      <c r="AO608" s="9"/>
      <c r="AP608" s="9"/>
      <c r="AQ608" s="9"/>
      <c r="AR608" s="9"/>
      <c r="AS608" s="239"/>
    </row>
    <row r="609" spans="1:45">
      <c r="A609" s="9"/>
      <c r="B609" s="9"/>
      <c r="C609" s="9"/>
      <c r="D609" s="9"/>
      <c r="E609" s="9"/>
      <c r="F609" s="9"/>
      <c r="G609" s="9"/>
      <c r="H609" s="9"/>
      <c r="I609" s="9"/>
      <c r="J609" s="9"/>
      <c r="K609" s="9"/>
      <c r="L609" s="9"/>
      <c r="M609" s="9"/>
      <c r="N609" s="9"/>
      <c r="O609" s="9"/>
      <c r="P609" s="235">
        <f t="shared" si="30"/>
        <v>0</v>
      </c>
      <c r="Q609" s="9"/>
      <c r="R609" s="9"/>
      <c r="S609" s="9"/>
      <c r="T609" s="9"/>
      <c r="U609" s="9"/>
      <c r="V609" s="9"/>
      <c r="W609" s="9"/>
      <c r="X609" s="236"/>
      <c r="Y609" s="237">
        <f t="shared" si="31"/>
        <v>0</v>
      </c>
      <c r="Z609" s="9"/>
      <c r="AA609" s="9"/>
      <c r="AB609" s="9"/>
      <c r="AC609" s="9"/>
      <c r="AD609" s="9"/>
      <c r="AE609" s="9"/>
      <c r="AF609" s="9"/>
      <c r="AG609" s="9"/>
      <c r="AH609" s="237">
        <f t="shared" si="29"/>
        <v>0</v>
      </c>
      <c r="AI609" s="238"/>
      <c r="AJ609" s="9"/>
      <c r="AK609" s="9"/>
      <c r="AL609" s="9"/>
      <c r="AM609" s="9"/>
      <c r="AN609" s="9"/>
      <c r="AO609" s="9"/>
      <c r="AP609" s="9"/>
      <c r="AQ609" s="9"/>
      <c r="AR609" s="9"/>
      <c r="AS609" s="239"/>
    </row>
    <row r="610" spans="1:45">
      <c r="A610" s="9"/>
      <c r="B610" s="9"/>
      <c r="C610" s="9"/>
      <c r="D610" s="9"/>
      <c r="E610" s="9"/>
      <c r="F610" s="9"/>
      <c r="G610" s="9"/>
      <c r="H610" s="9"/>
      <c r="I610" s="9"/>
      <c r="J610" s="9"/>
      <c r="K610" s="9"/>
      <c r="L610" s="9"/>
      <c r="M610" s="9"/>
      <c r="N610" s="9"/>
      <c r="O610" s="9"/>
      <c r="P610" s="235">
        <f t="shared" si="30"/>
        <v>0</v>
      </c>
      <c r="Q610" s="9"/>
      <c r="R610" s="9"/>
      <c r="S610" s="9"/>
      <c r="T610" s="9"/>
      <c r="U610" s="9"/>
      <c r="V610" s="9"/>
      <c r="W610" s="9"/>
      <c r="X610" s="236"/>
      <c r="Y610" s="237">
        <f t="shared" si="31"/>
        <v>0</v>
      </c>
      <c r="Z610" s="9"/>
      <c r="AA610" s="9"/>
      <c r="AB610" s="9"/>
      <c r="AC610" s="9"/>
      <c r="AD610" s="9"/>
      <c r="AE610" s="9"/>
      <c r="AF610" s="9"/>
      <c r="AG610" s="9"/>
      <c r="AH610" s="237">
        <f t="shared" si="29"/>
        <v>0</v>
      </c>
      <c r="AI610" s="238"/>
      <c r="AJ610" s="9"/>
      <c r="AK610" s="9"/>
      <c r="AL610" s="9"/>
      <c r="AM610" s="9"/>
      <c r="AN610" s="9"/>
      <c r="AO610" s="9"/>
      <c r="AP610" s="9"/>
      <c r="AQ610" s="9"/>
      <c r="AR610" s="9"/>
      <c r="AS610" s="239"/>
    </row>
    <row r="611" spans="1:45">
      <c r="A611" s="9"/>
      <c r="B611" s="9"/>
      <c r="C611" s="9"/>
      <c r="D611" s="9"/>
      <c r="E611" s="9"/>
      <c r="F611" s="9"/>
      <c r="G611" s="9"/>
      <c r="H611" s="9"/>
      <c r="I611" s="9"/>
      <c r="J611" s="9"/>
      <c r="K611" s="9"/>
      <c r="L611" s="9"/>
      <c r="M611" s="9"/>
      <c r="N611" s="9"/>
      <c r="O611" s="9"/>
      <c r="P611" s="235">
        <f t="shared" si="30"/>
        <v>0</v>
      </c>
      <c r="Q611" s="9"/>
      <c r="R611" s="9"/>
      <c r="S611" s="9"/>
      <c r="T611" s="9"/>
      <c r="U611" s="9"/>
      <c r="V611" s="9"/>
      <c r="W611" s="9"/>
      <c r="X611" s="236"/>
      <c r="Y611" s="237">
        <f t="shared" si="31"/>
        <v>0</v>
      </c>
      <c r="Z611" s="9"/>
      <c r="AA611" s="9"/>
      <c r="AB611" s="9"/>
      <c r="AC611" s="9"/>
      <c r="AD611" s="9"/>
      <c r="AE611" s="9"/>
      <c r="AF611" s="9"/>
      <c r="AG611" s="9"/>
      <c r="AH611" s="237">
        <f t="shared" si="29"/>
        <v>0</v>
      </c>
      <c r="AI611" s="238"/>
      <c r="AJ611" s="9"/>
      <c r="AK611" s="9"/>
      <c r="AL611" s="9"/>
      <c r="AM611" s="9"/>
      <c r="AN611" s="9"/>
      <c r="AO611" s="9"/>
      <c r="AP611" s="9"/>
      <c r="AQ611" s="9"/>
      <c r="AR611" s="9"/>
      <c r="AS611" s="239"/>
    </row>
    <row r="612" spans="1:45">
      <c r="A612" s="9"/>
      <c r="B612" s="9"/>
      <c r="C612" s="9"/>
      <c r="D612" s="9"/>
      <c r="E612" s="9"/>
      <c r="F612" s="9"/>
      <c r="G612" s="9"/>
      <c r="H612" s="9"/>
      <c r="I612" s="9"/>
      <c r="J612" s="9"/>
      <c r="K612" s="9"/>
      <c r="L612" s="9"/>
      <c r="M612" s="9"/>
      <c r="N612" s="9"/>
      <c r="O612" s="9"/>
      <c r="P612" s="235">
        <f t="shared" si="30"/>
        <v>0</v>
      </c>
      <c r="Q612" s="9"/>
      <c r="R612" s="9"/>
      <c r="S612" s="9"/>
      <c r="T612" s="9"/>
      <c r="U612" s="9"/>
      <c r="V612" s="9"/>
      <c r="W612" s="9"/>
      <c r="X612" s="236"/>
      <c r="Y612" s="237">
        <f t="shared" si="31"/>
        <v>0</v>
      </c>
      <c r="Z612" s="9"/>
      <c r="AA612" s="9"/>
      <c r="AB612" s="9"/>
      <c r="AC612" s="9"/>
      <c r="AD612" s="9"/>
      <c r="AE612" s="9"/>
      <c r="AF612" s="9"/>
      <c r="AG612" s="9"/>
      <c r="AH612" s="237">
        <f t="shared" si="29"/>
        <v>0</v>
      </c>
      <c r="AI612" s="238"/>
      <c r="AJ612" s="9"/>
      <c r="AK612" s="9"/>
      <c r="AL612" s="9"/>
      <c r="AM612" s="9"/>
      <c r="AN612" s="9"/>
      <c r="AO612" s="9"/>
      <c r="AP612" s="9"/>
      <c r="AQ612" s="9"/>
      <c r="AR612" s="9"/>
      <c r="AS612" s="239"/>
    </row>
    <row r="613" spans="1:45">
      <c r="A613" s="9"/>
      <c r="B613" s="9"/>
      <c r="C613" s="9"/>
      <c r="D613" s="9"/>
      <c r="E613" s="9"/>
      <c r="F613" s="9"/>
      <c r="G613" s="9"/>
      <c r="H613" s="9"/>
      <c r="I613" s="9"/>
      <c r="J613" s="9"/>
      <c r="K613" s="9"/>
      <c r="L613" s="9"/>
      <c r="M613" s="9"/>
      <c r="N613" s="9"/>
      <c r="O613" s="9"/>
      <c r="P613" s="235">
        <f t="shared" si="30"/>
        <v>0</v>
      </c>
      <c r="Q613" s="9"/>
      <c r="R613" s="9"/>
      <c r="S613" s="9"/>
      <c r="T613" s="9"/>
      <c r="U613" s="9"/>
      <c r="V613" s="9"/>
      <c r="W613" s="9"/>
      <c r="X613" s="236"/>
      <c r="Y613" s="237">
        <f t="shared" si="31"/>
        <v>0</v>
      </c>
      <c r="Z613" s="9"/>
      <c r="AA613" s="9"/>
      <c r="AB613" s="9"/>
      <c r="AC613" s="9"/>
      <c r="AD613" s="9"/>
      <c r="AE613" s="9"/>
      <c r="AF613" s="9"/>
      <c r="AG613" s="9"/>
      <c r="AH613" s="237">
        <f t="shared" si="29"/>
        <v>0</v>
      </c>
      <c r="AI613" s="238"/>
      <c r="AJ613" s="9"/>
      <c r="AK613" s="9"/>
      <c r="AL613" s="9"/>
      <c r="AM613" s="9"/>
      <c r="AN613" s="9"/>
      <c r="AO613" s="9"/>
      <c r="AP613" s="9"/>
      <c r="AQ613" s="9"/>
      <c r="AR613" s="9"/>
      <c r="AS613" s="239"/>
    </row>
    <row r="614" spans="1:45">
      <c r="A614" s="9"/>
      <c r="B614" s="9"/>
      <c r="C614" s="9"/>
      <c r="D614" s="9"/>
      <c r="E614" s="9"/>
      <c r="F614" s="9"/>
      <c r="G614" s="9"/>
      <c r="H614" s="9"/>
      <c r="I614" s="9"/>
      <c r="J614" s="9"/>
      <c r="K614" s="9"/>
      <c r="L614" s="9"/>
      <c r="M614" s="9"/>
      <c r="N614" s="9"/>
      <c r="O614" s="9"/>
      <c r="P614" s="235">
        <f t="shared" si="30"/>
        <v>0</v>
      </c>
      <c r="Q614" s="9"/>
      <c r="R614" s="9"/>
      <c r="S614" s="9"/>
      <c r="T614" s="9"/>
      <c r="U614" s="9"/>
      <c r="V614" s="9"/>
      <c r="W614" s="9"/>
      <c r="X614" s="236"/>
      <c r="Y614" s="237">
        <f t="shared" si="31"/>
        <v>0</v>
      </c>
      <c r="Z614" s="9"/>
      <c r="AA614" s="9"/>
      <c r="AB614" s="9"/>
      <c r="AC614" s="9"/>
      <c r="AD614" s="9"/>
      <c r="AE614" s="9"/>
      <c r="AF614" s="9"/>
      <c r="AG614" s="9"/>
      <c r="AH614" s="237">
        <f t="shared" si="29"/>
        <v>0</v>
      </c>
      <c r="AI614" s="238"/>
      <c r="AJ614" s="9"/>
      <c r="AK614" s="9"/>
      <c r="AL614" s="9"/>
      <c r="AM614" s="9"/>
      <c r="AN614" s="9"/>
      <c r="AO614" s="9"/>
      <c r="AP614" s="9"/>
      <c r="AQ614" s="9"/>
      <c r="AR614" s="9"/>
      <c r="AS614" s="239"/>
    </row>
    <row r="615" spans="1:45">
      <c r="A615" s="9"/>
      <c r="B615" s="9"/>
      <c r="C615" s="9"/>
      <c r="D615" s="9"/>
      <c r="E615" s="9"/>
      <c r="F615" s="9"/>
      <c r="G615" s="9"/>
      <c r="H615" s="9"/>
      <c r="I615" s="9"/>
      <c r="J615" s="9"/>
      <c r="K615" s="9"/>
      <c r="L615" s="9"/>
      <c r="M615" s="9"/>
      <c r="N615" s="9"/>
      <c r="O615" s="9"/>
      <c r="P615" s="235">
        <f t="shared" si="30"/>
        <v>0</v>
      </c>
      <c r="Q615" s="9"/>
      <c r="R615" s="9"/>
      <c r="S615" s="9"/>
      <c r="T615" s="9"/>
      <c r="U615" s="9"/>
      <c r="V615" s="9"/>
      <c r="W615" s="9"/>
      <c r="X615" s="236"/>
      <c r="Y615" s="237">
        <f t="shared" si="31"/>
        <v>0</v>
      </c>
      <c r="Z615" s="9"/>
      <c r="AA615" s="9"/>
      <c r="AB615" s="9"/>
      <c r="AC615" s="9"/>
      <c r="AD615" s="9"/>
      <c r="AE615" s="9"/>
      <c r="AF615" s="9"/>
      <c r="AG615" s="9"/>
      <c r="AH615" s="237">
        <f t="shared" si="29"/>
        <v>0</v>
      </c>
      <c r="AI615" s="238"/>
      <c r="AJ615" s="9"/>
      <c r="AK615" s="9"/>
      <c r="AL615" s="9"/>
      <c r="AM615" s="9"/>
      <c r="AN615" s="9"/>
      <c r="AO615" s="9"/>
      <c r="AP615" s="9"/>
      <c r="AQ615" s="9"/>
      <c r="AR615" s="9"/>
      <c r="AS615" s="239"/>
    </row>
    <row r="616" spans="1:45">
      <c r="A616" s="9"/>
      <c r="B616" s="9"/>
      <c r="C616" s="9"/>
      <c r="D616" s="9"/>
      <c r="E616" s="9"/>
      <c r="F616" s="9"/>
      <c r="G616" s="9"/>
      <c r="H616" s="9"/>
      <c r="I616" s="9"/>
      <c r="J616" s="9"/>
      <c r="K616" s="9"/>
      <c r="L616" s="9"/>
      <c r="M616" s="9"/>
      <c r="N616" s="9"/>
      <c r="O616" s="9"/>
      <c r="P616" s="235">
        <f t="shared" si="30"/>
        <v>0</v>
      </c>
      <c r="Q616" s="9"/>
      <c r="R616" s="9"/>
      <c r="S616" s="9"/>
      <c r="T616" s="9"/>
      <c r="U616" s="9"/>
      <c r="V616" s="9"/>
      <c r="W616" s="9"/>
      <c r="X616" s="236"/>
      <c r="Y616" s="237">
        <f t="shared" si="31"/>
        <v>0</v>
      </c>
      <c r="Z616" s="9"/>
      <c r="AA616" s="9"/>
      <c r="AB616" s="9"/>
      <c r="AC616" s="9"/>
      <c r="AD616" s="9"/>
      <c r="AE616" s="9"/>
      <c r="AF616" s="9"/>
      <c r="AG616" s="9"/>
      <c r="AH616" s="237">
        <f t="shared" si="29"/>
        <v>0</v>
      </c>
      <c r="AI616" s="238"/>
      <c r="AJ616" s="9"/>
      <c r="AK616" s="9"/>
      <c r="AL616" s="9"/>
      <c r="AM616" s="9"/>
      <c r="AN616" s="9"/>
      <c r="AO616" s="9"/>
      <c r="AP616" s="9"/>
      <c r="AQ616" s="9"/>
      <c r="AR616" s="9"/>
      <c r="AS616" s="239"/>
    </row>
    <row r="617" spans="1:45">
      <c r="A617" s="9"/>
      <c r="B617" s="9"/>
      <c r="C617" s="9"/>
      <c r="D617" s="9"/>
      <c r="E617" s="9"/>
      <c r="F617" s="9"/>
      <c r="G617" s="9"/>
      <c r="H617" s="9"/>
      <c r="I617" s="9"/>
      <c r="J617" s="9"/>
      <c r="K617" s="9"/>
      <c r="L617" s="9"/>
      <c r="M617" s="9"/>
      <c r="N617" s="9"/>
      <c r="O617" s="9"/>
      <c r="P617" s="235">
        <f t="shared" si="30"/>
        <v>0</v>
      </c>
      <c r="Q617" s="9"/>
      <c r="R617" s="9"/>
      <c r="S617" s="9"/>
      <c r="T617" s="9"/>
      <c r="U617" s="9"/>
      <c r="V617" s="9"/>
      <c r="W617" s="9"/>
      <c r="X617" s="236"/>
      <c r="Y617" s="237">
        <f t="shared" si="31"/>
        <v>0</v>
      </c>
      <c r="Z617" s="9"/>
      <c r="AA617" s="9"/>
      <c r="AB617" s="9"/>
      <c r="AC617" s="9"/>
      <c r="AD617" s="9"/>
      <c r="AE617" s="9"/>
      <c r="AF617" s="9"/>
      <c r="AG617" s="9"/>
      <c r="AH617" s="237">
        <f t="shared" si="29"/>
        <v>0</v>
      </c>
      <c r="AI617" s="238"/>
      <c r="AJ617" s="9"/>
      <c r="AK617" s="9"/>
      <c r="AL617" s="9"/>
      <c r="AM617" s="9"/>
      <c r="AN617" s="9"/>
      <c r="AO617" s="9"/>
      <c r="AP617" s="9"/>
      <c r="AQ617" s="9"/>
      <c r="AR617" s="9"/>
      <c r="AS617" s="239"/>
    </row>
    <row r="618" spans="1:45">
      <c r="A618" s="9"/>
      <c r="B618" s="9"/>
      <c r="C618" s="9"/>
      <c r="D618" s="9"/>
      <c r="E618" s="9"/>
      <c r="F618" s="9"/>
      <c r="G618" s="9"/>
      <c r="H618" s="9"/>
      <c r="I618" s="9"/>
      <c r="J618" s="9"/>
      <c r="K618" s="9"/>
      <c r="L618" s="9"/>
      <c r="M618" s="9"/>
      <c r="N618" s="9"/>
      <c r="O618" s="9"/>
      <c r="P618" s="235">
        <f t="shared" si="30"/>
        <v>0</v>
      </c>
      <c r="Q618" s="9"/>
      <c r="R618" s="9"/>
      <c r="S618" s="9"/>
      <c r="T618" s="9"/>
      <c r="U618" s="9"/>
      <c r="V618" s="9"/>
      <c r="W618" s="9"/>
      <c r="X618" s="236"/>
      <c r="Y618" s="237">
        <f t="shared" si="31"/>
        <v>0</v>
      </c>
      <c r="Z618" s="9"/>
      <c r="AA618" s="9"/>
      <c r="AB618" s="9"/>
      <c r="AC618" s="9"/>
      <c r="AD618" s="9"/>
      <c r="AE618" s="9"/>
      <c r="AF618" s="9"/>
      <c r="AG618" s="9"/>
      <c r="AH618" s="237">
        <f t="shared" si="29"/>
        <v>0</v>
      </c>
      <c r="AI618" s="238"/>
      <c r="AJ618" s="9"/>
      <c r="AK618" s="9"/>
      <c r="AL618" s="9"/>
      <c r="AM618" s="9"/>
      <c r="AN618" s="9"/>
      <c r="AO618" s="9"/>
      <c r="AP618" s="9"/>
      <c r="AQ618" s="9"/>
      <c r="AR618" s="9"/>
      <c r="AS618" s="239"/>
    </row>
    <row r="619" spans="1:45">
      <c r="A619" s="9"/>
      <c r="B619" s="9"/>
      <c r="C619" s="9"/>
      <c r="D619" s="9"/>
      <c r="E619" s="9"/>
      <c r="F619" s="9"/>
      <c r="G619" s="9"/>
      <c r="H619" s="9"/>
      <c r="I619" s="9"/>
      <c r="J619" s="9"/>
      <c r="K619" s="9"/>
      <c r="L619" s="9"/>
      <c r="M619" s="9"/>
      <c r="N619" s="9"/>
      <c r="O619" s="9"/>
      <c r="P619" s="235">
        <f t="shared" si="30"/>
        <v>0</v>
      </c>
      <c r="Q619" s="9"/>
      <c r="R619" s="9"/>
      <c r="S619" s="9"/>
      <c r="T619" s="9"/>
      <c r="U619" s="9"/>
      <c r="V619" s="9"/>
      <c r="W619" s="9"/>
      <c r="X619" s="236"/>
      <c r="Y619" s="237">
        <f t="shared" si="31"/>
        <v>0</v>
      </c>
      <c r="Z619" s="9"/>
      <c r="AA619" s="9"/>
      <c r="AB619" s="9"/>
      <c r="AC619" s="9"/>
      <c r="AD619" s="9"/>
      <c r="AE619" s="9"/>
      <c r="AF619" s="9"/>
      <c r="AG619" s="9"/>
      <c r="AH619" s="237">
        <f t="shared" si="29"/>
        <v>0</v>
      </c>
      <c r="AI619" s="238"/>
      <c r="AJ619" s="9"/>
      <c r="AK619" s="9"/>
      <c r="AL619" s="9"/>
      <c r="AM619" s="9"/>
      <c r="AN619" s="9"/>
      <c r="AO619" s="9"/>
      <c r="AP619" s="9"/>
      <c r="AQ619" s="9"/>
      <c r="AR619" s="9"/>
      <c r="AS619" s="239"/>
    </row>
    <row r="620" spans="1:45">
      <c r="A620" s="9"/>
      <c r="B620" s="9"/>
      <c r="C620" s="9"/>
      <c r="D620" s="9"/>
      <c r="E620" s="9"/>
      <c r="F620" s="9"/>
      <c r="G620" s="9"/>
      <c r="H620" s="9"/>
      <c r="I620" s="9"/>
      <c r="J620" s="9"/>
      <c r="K620" s="9"/>
      <c r="L620" s="9"/>
      <c r="M620" s="9"/>
      <c r="N620" s="9"/>
      <c r="O620" s="9"/>
      <c r="P620" s="235">
        <f t="shared" si="30"/>
        <v>0</v>
      </c>
      <c r="Q620" s="9"/>
      <c r="R620" s="9"/>
      <c r="S620" s="9"/>
      <c r="T620" s="9"/>
      <c r="U620" s="9"/>
      <c r="V620" s="9"/>
      <c r="W620" s="9"/>
      <c r="X620" s="236"/>
      <c r="Y620" s="237">
        <f t="shared" si="31"/>
        <v>0</v>
      </c>
      <c r="Z620" s="9"/>
      <c r="AA620" s="9"/>
      <c r="AB620" s="9"/>
      <c r="AC620" s="9"/>
      <c r="AD620" s="9"/>
      <c r="AE620" s="9"/>
      <c r="AF620" s="9"/>
      <c r="AG620" s="9"/>
      <c r="AH620" s="237">
        <f t="shared" si="29"/>
        <v>0</v>
      </c>
      <c r="AI620" s="238"/>
      <c r="AJ620" s="9"/>
      <c r="AK620" s="9"/>
      <c r="AL620" s="9"/>
      <c r="AM620" s="9"/>
      <c r="AN620" s="9"/>
      <c r="AO620" s="9"/>
      <c r="AP620" s="9"/>
      <c r="AQ620" s="9"/>
      <c r="AR620" s="9"/>
      <c r="AS620" s="239"/>
    </row>
    <row r="621" spans="1:45">
      <c r="A621" s="9"/>
      <c r="B621" s="9"/>
      <c r="C621" s="9"/>
      <c r="D621" s="9"/>
      <c r="E621" s="9"/>
      <c r="F621" s="9"/>
      <c r="G621" s="9"/>
      <c r="H621" s="9"/>
      <c r="I621" s="9"/>
      <c r="J621" s="9"/>
      <c r="K621" s="9"/>
      <c r="L621" s="9"/>
      <c r="M621" s="9"/>
      <c r="N621" s="9"/>
      <c r="O621" s="9"/>
      <c r="P621" s="235">
        <f t="shared" si="30"/>
        <v>0</v>
      </c>
      <c r="Q621" s="9"/>
      <c r="R621" s="9"/>
      <c r="S621" s="9"/>
      <c r="T621" s="9"/>
      <c r="U621" s="9"/>
      <c r="V621" s="9"/>
      <c r="W621" s="9"/>
      <c r="X621" s="236"/>
      <c r="Y621" s="237">
        <f t="shared" si="31"/>
        <v>0</v>
      </c>
      <c r="Z621" s="9"/>
      <c r="AA621" s="9"/>
      <c r="AB621" s="9"/>
      <c r="AC621" s="9"/>
      <c r="AD621" s="9"/>
      <c r="AE621" s="9"/>
      <c r="AF621" s="9"/>
      <c r="AG621" s="9"/>
      <c r="AH621" s="237">
        <f t="shared" si="29"/>
        <v>0</v>
      </c>
      <c r="AI621" s="238"/>
      <c r="AJ621" s="9"/>
      <c r="AK621" s="9"/>
      <c r="AL621" s="9"/>
      <c r="AM621" s="9"/>
      <c r="AN621" s="9"/>
      <c r="AO621" s="9"/>
      <c r="AP621" s="9"/>
      <c r="AQ621" s="9"/>
      <c r="AR621" s="9"/>
      <c r="AS621" s="239"/>
    </row>
    <row r="622" spans="1:45">
      <c r="A622" s="9"/>
      <c r="B622" s="9"/>
      <c r="C622" s="9"/>
      <c r="D622" s="9"/>
      <c r="E622" s="9"/>
      <c r="F622" s="9"/>
      <c r="G622" s="9"/>
      <c r="H622" s="9"/>
      <c r="I622" s="9"/>
      <c r="J622" s="9"/>
      <c r="K622" s="9"/>
      <c r="L622" s="9"/>
      <c r="M622" s="9"/>
      <c r="N622" s="9"/>
      <c r="O622" s="9"/>
      <c r="P622" s="235">
        <f t="shared" si="30"/>
        <v>0</v>
      </c>
      <c r="Q622" s="9"/>
      <c r="R622" s="9"/>
      <c r="S622" s="9"/>
      <c r="T622" s="9"/>
      <c r="U622" s="9"/>
      <c r="V622" s="9"/>
      <c r="W622" s="9"/>
      <c r="X622" s="236"/>
      <c r="Y622" s="237">
        <f t="shared" si="31"/>
        <v>0</v>
      </c>
      <c r="Z622" s="9"/>
      <c r="AA622" s="9"/>
      <c r="AB622" s="9"/>
      <c r="AC622" s="9"/>
      <c r="AD622" s="9"/>
      <c r="AE622" s="9"/>
      <c r="AF622" s="9"/>
      <c r="AG622" s="9"/>
      <c r="AH622" s="237">
        <f t="shared" si="29"/>
        <v>0</v>
      </c>
      <c r="AI622" s="238"/>
      <c r="AJ622" s="9"/>
      <c r="AK622" s="9"/>
      <c r="AL622" s="9"/>
      <c r="AM622" s="9"/>
      <c r="AN622" s="9"/>
      <c r="AO622" s="9"/>
      <c r="AP622" s="9"/>
      <c r="AQ622" s="9"/>
      <c r="AR622" s="9"/>
      <c r="AS622" s="239"/>
    </row>
    <row r="623" spans="1:45">
      <c r="A623" s="9"/>
      <c r="B623" s="9"/>
      <c r="C623" s="9"/>
      <c r="D623" s="9"/>
      <c r="E623" s="9"/>
      <c r="F623" s="9"/>
      <c r="G623" s="9"/>
      <c r="H623" s="9"/>
      <c r="I623" s="9"/>
      <c r="J623" s="9"/>
      <c r="K623" s="9"/>
      <c r="L623" s="9"/>
      <c r="M623" s="9"/>
      <c r="N623" s="9"/>
      <c r="O623" s="9"/>
      <c r="P623" s="235">
        <f t="shared" si="30"/>
        <v>0</v>
      </c>
      <c r="Q623" s="9"/>
      <c r="R623" s="9"/>
      <c r="S623" s="9"/>
      <c r="T623" s="9"/>
      <c r="U623" s="9"/>
      <c r="V623" s="9"/>
      <c r="W623" s="9"/>
      <c r="X623" s="236"/>
      <c r="Y623" s="237">
        <f t="shared" si="31"/>
        <v>0</v>
      </c>
      <c r="Z623" s="9"/>
      <c r="AA623" s="9"/>
      <c r="AB623" s="9"/>
      <c r="AC623" s="9"/>
      <c r="AD623" s="9"/>
      <c r="AE623" s="9"/>
      <c r="AF623" s="9"/>
      <c r="AG623" s="9"/>
      <c r="AH623" s="237">
        <f t="shared" si="29"/>
        <v>0</v>
      </c>
      <c r="AI623" s="238"/>
      <c r="AJ623" s="9"/>
      <c r="AK623" s="9"/>
      <c r="AL623" s="9"/>
      <c r="AM623" s="9"/>
      <c r="AN623" s="9"/>
      <c r="AO623" s="9"/>
      <c r="AP623" s="9"/>
      <c r="AQ623" s="9"/>
      <c r="AR623" s="9"/>
      <c r="AS623" s="239"/>
    </row>
    <row r="624" spans="1:45">
      <c r="A624" s="9"/>
      <c r="B624" s="9"/>
      <c r="C624" s="9"/>
      <c r="D624" s="9"/>
      <c r="E624" s="9"/>
      <c r="F624" s="9"/>
      <c r="G624" s="9"/>
      <c r="H624" s="9"/>
      <c r="I624" s="9"/>
      <c r="J624" s="9"/>
      <c r="K624" s="9"/>
      <c r="L624" s="9"/>
      <c r="M624" s="9"/>
      <c r="N624" s="9"/>
      <c r="O624" s="9"/>
      <c r="P624" s="235">
        <f t="shared" si="30"/>
        <v>0</v>
      </c>
      <c r="Q624" s="9"/>
      <c r="R624" s="9"/>
      <c r="S624" s="9"/>
      <c r="T624" s="9"/>
      <c r="U624" s="9"/>
      <c r="V624" s="9"/>
      <c r="W624" s="9"/>
      <c r="X624" s="236"/>
      <c r="Y624" s="237">
        <f t="shared" si="31"/>
        <v>0</v>
      </c>
      <c r="Z624" s="9"/>
      <c r="AA624" s="9"/>
      <c r="AB624" s="9"/>
      <c r="AC624" s="9"/>
      <c r="AD624" s="9"/>
      <c r="AE624" s="9"/>
      <c r="AF624" s="9"/>
      <c r="AG624" s="9"/>
      <c r="AH624" s="237">
        <f t="shared" si="29"/>
        <v>0</v>
      </c>
      <c r="AI624" s="238"/>
      <c r="AJ624" s="9"/>
      <c r="AK624" s="9"/>
      <c r="AL624" s="9"/>
      <c r="AM624" s="9"/>
      <c r="AN624" s="9"/>
      <c r="AO624" s="9"/>
      <c r="AP624" s="9"/>
      <c r="AQ624" s="9"/>
      <c r="AR624" s="9"/>
      <c r="AS624" s="239"/>
    </row>
    <row r="625" spans="1:45">
      <c r="A625" s="9"/>
      <c r="B625" s="9"/>
      <c r="C625" s="9"/>
      <c r="D625" s="9"/>
      <c r="E625" s="9"/>
      <c r="F625" s="9"/>
      <c r="G625" s="9"/>
      <c r="H625" s="9"/>
      <c r="I625" s="9"/>
      <c r="J625" s="9"/>
      <c r="K625" s="9"/>
      <c r="L625" s="9"/>
      <c r="M625" s="9"/>
      <c r="N625" s="9"/>
      <c r="O625" s="9"/>
      <c r="P625" s="235">
        <f t="shared" si="30"/>
        <v>0</v>
      </c>
      <c r="Q625" s="9"/>
      <c r="R625" s="9"/>
      <c r="S625" s="9"/>
      <c r="T625" s="9"/>
      <c r="U625" s="9"/>
      <c r="V625" s="9"/>
      <c r="W625" s="9"/>
      <c r="X625" s="236"/>
      <c r="Y625" s="237">
        <f t="shared" si="31"/>
        <v>0</v>
      </c>
      <c r="Z625" s="9"/>
      <c r="AA625" s="9"/>
      <c r="AB625" s="9"/>
      <c r="AC625" s="9"/>
      <c r="AD625" s="9"/>
      <c r="AE625" s="9"/>
      <c r="AF625" s="9"/>
      <c r="AG625" s="9"/>
      <c r="AH625" s="237">
        <f t="shared" si="29"/>
        <v>0</v>
      </c>
      <c r="AI625" s="238"/>
      <c r="AJ625" s="9"/>
      <c r="AK625" s="9"/>
      <c r="AL625" s="9"/>
      <c r="AM625" s="9"/>
      <c r="AN625" s="9"/>
      <c r="AO625" s="9"/>
      <c r="AP625" s="9"/>
      <c r="AQ625" s="9"/>
      <c r="AR625" s="9"/>
      <c r="AS625" s="239"/>
    </row>
    <row r="626" spans="1:45">
      <c r="A626" s="9"/>
      <c r="B626" s="9"/>
      <c r="C626" s="9"/>
      <c r="D626" s="9"/>
      <c r="E626" s="9"/>
      <c r="F626" s="9"/>
      <c r="G626" s="9"/>
      <c r="H626" s="9"/>
      <c r="I626" s="9"/>
      <c r="J626" s="9"/>
      <c r="K626" s="9"/>
      <c r="L626" s="9"/>
      <c r="M626" s="9"/>
      <c r="N626" s="9"/>
      <c r="O626" s="9"/>
      <c r="P626" s="235">
        <f t="shared" si="30"/>
        <v>0</v>
      </c>
      <c r="Q626" s="9"/>
      <c r="R626" s="9"/>
      <c r="S626" s="9"/>
      <c r="T626" s="9"/>
      <c r="U626" s="9"/>
      <c r="V626" s="9"/>
      <c r="W626" s="9"/>
      <c r="X626" s="236"/>
      <c r="Y626" s="237">
        <f t="shared" si="31"/>
        <v>0</v>
      </c>
      <c r="Z626" s="9"/>
      <c r="AA626" s="9"/>
      <c r="AB626" s="9"/>
      <c r="AC626" s="9"/>
      <c r="AD626" s="9"/>
      <c r="AE626" s="9"/>
      <c r="AF626" s="9"/>
      <c r="AG626" s="9"/>
      <c r="AH626" s="237">
        <f t="shared" si="29"/>
        <v>0</v>
      </c>
      <c r="AI626" s="238"/>
      <c r="AJ626" s="9"/>
      <c r="AK626" s="9"/>
      <c r="AL626" s="9"/>
      <c r="AM626" s="9"/>
      <c r="AN626" s="9"/>
      <c r="AO626" s="9"/>
      <c r="AP626" s="9"/>
      <c r="AQ626" s="9"/>
      <c r="AR626" s="9"/>
      <c r="AS626" s="239"/>
    </row>
    <row r="627" spans="1:45">
      <c r="A627" s="9"/>
      <c r="B627" s="9"/>
      <c r="C627" s="9"/>
      <c r="D627" s="9"/>
      <c r="E627" s="9"/>
      <c r="F627" s="9"/>
      <c r="G627" s="9"/>
      <c r="H627" s="9"/>
      <c r="I627" s="9"/>
      <c r="J627" s="9"/>
      <c r="K627" s="9"/>
      <c r="L627" s="9"/>
      <c r="M627" s="9"/>
      <c r="N627" s="9"/>
      <c r="O627" s="9"/>
      <c r="P627" s="235">
        <f t="shared" si="30"/>
        <v>0</v>
      </c>
      <c r="Q627" s="9"/>
      <c r="R627" s="9"/>
      <c r="S627" s="9"/>
      <c r="T627" s="9"/>
      <c r="U627" s="9"/>
      <c r="V627" s="9"/>
      <c r="W627" s="9"/>
      <c r="X627" s="236"/>
      <c r="Y627" s="237">
        <f t="shared" si="31"/>
        <v>0</v>
      </c>
      <c r="Z627" s="9"/>
      <c r="AA627" s="9"/>
      <c r="AB627" s="9"/>
      <c r="AC627" s="9"/>
      <c r="AD627" s="9"/>
      <c r="AE627" s="9"/>
      <c r="AF627" s="9"/>
      <c r="AG627" s="9"/>
      <c r="AH627" s="237">
        <f t="shared" si="29"/>
        <v>0</v>
      </c>
      <c r="AI627" s="238"/>
      <c r="AJ627" s="9"/>
      <c r="AK627" s="9"/>
      <c r="AL627" s="9"/>
      <c r="AM627" s="9"/>
      <c r="AN627" s="9"/>
      <c r="AO627" s="9"/>
      <c r="AP627" s="9"/>
      <c r="AQ627" s="9"/>
      <c r="AR627" s="9"/>
      <c r="AS627" s="239"/>
    </row>
    <row r="628" spans="1:45">
      <c r="A628" s="9"/>
      <c r="B628" s="9"/>
      <c r="C628" s="9"/>
      <c r="D628" s="9"/>
      <c r="E628" s="9"/>
      <c r="F628" s="9"/>
      <c r="G628" s="9"/>
      <c r="H628" s="9"/>
      <c r="I628" s="9"/>
      <c r="J628" s="9"/>
      <c r="K628" s="9"/>
      <c r="L628" s="9"/>
      <c r="M628" s="9"/>
      <c r="N628" s="9"/>
      <c r="O628" s="9"/>
      <c r="P628" s="235">
        <f t="shared" si="30"/>
        <v>0</v>
      </c>
      <c r="Q628" s="9"/>
      <c r="R628" s="9"/>
      <c r="S628" s="9"/>
      <c r="T628" s="9"/>
      <c r="U628" s="9"/>
      <c r="V628" s="9"/>
      <c r="W628" s="9"/>
      <c r="X628" s="236"/>
      <c r="Y628" s="237">
        <f t="shared" si="31"/>
        <v>0</v>
      </c>
      <c r="Z628" s="9"/>
      <c r="AA628" s="9"/>
      <c r="AB628" s="9"/>
      <c r="AC628" s="9"/>
      <c r="AD628" s="9"/>
      <c r="AE628" s="9"/>
      <c r="AF628" s="9"/>
      <c r="AG628" s="9"/>
      <c r="AH628" s="237">
        <f t="shared" si="29"/>
        <v>0</v>
      </c>
      <c r="AI628" s="238"/>
      <c r="AJ628" s="9"/>
      <c r="AK628" s="9"/>
      <c r="AL628" s="9"/>
      <c r="AM628" s="9"/>
      <c r="AN628" s="9"/>
      <c r="AO628" s="9"/>
      <c r="AP628" s="9"/>
      <c r="AQ628" s="9"/>
      <c r="AR628" s="9"/>
      <c r="AS628" s="239"/>
    </row>
    <row r="629" spans="1:45">
      <c r="A629" s="9"/>
      <c r="B629" s="9"/>
      <c r="C629" s="9"/>
      <c r="D629" s="9"/>
      <c r="E629" s="9"/>
      <c r="F629" s="9"/>
      <c r="G629" s="9"/>
      <c r="H629" s="9"/>
      <c r="I629" s="9"/>
      <c r="J629" s="9"/>
      <c r="K629" s="9"/>
      <c r="L629" s="9"/>
      <c r="M629" s="9"/>
      <c r="N629" s="9"/>
      <c r="O629" s="9"/>
      <c r="P629" s="235">
        <f t="shared" si="30"/>
        <v>0</v>
      </c>
      <c r="Q629" s="9"/>
      <c r="R629" s="9"/>
      <c r="S629" s="9"/>
      <c r="T629" s="9"/>
      <c r="U629" s="9"/>
      <c r="V629" s="9"/>
      <c r="W629" s="9"/>
      <c r="X629" s="236"/>
      <c r="Y629" s="237">
        <f t="shared" si="31"/>
        <v>0</v>
      </c>
      <c r="Z629" s="9"/>
      <c r="AA629" s="9"/>
      <c r="AB629" s="9"/>
      <c r="AC629" s="9"/>
      <c r="AD629" s="9"/>
      <c r="AE629" s="9"/>
      <c r="AF629" s="9"/>
      <c r="AG629" s="9"/>
      <c r="AH629" s="237">
        <f t="shared" si="29"/>
        <v>0</v>
      </c>
      <c r="AI629" s="238"/>
      <c r="AJ629" s="9"/>
      <c r="AK629" s="9"/>
      <c r="AL629" s="9"/>
      <c r="AM629" s="9"/>
      <c r="AN629" s="9"/>
      <c r="AO629" s="9"/>
      <c r="AP629" s="9"/>
      <c r="AQ629" s="9"/>
      <c r="AR629" s="9"/>
      <c r="AS629" s="239"/>
    </row>
    <row r="630" spans="1:45">
      <c r="A630" s="9"/>
      <c r="B630" s="9"/>
      <c r="C630" s="9"/>
      <c r="D630" s="9"/>
      <c r="E630" s="9"/>
      <c r="F630" s="9"/>
      <c r="G630" s="9"/>
      <c r="H630" s="9"/>
      <c r="I630" s="9"/>
      <c r="J630" s="9"/>
      <c r="K630" s="9"/>
      <c r="L630" s="9"/>
      <c r="M630" s="9"/>
      <c r="N630" s="9"/>
      <c r="O630" s="9"/>
      <c r="P630" s="235">
        <f t="shared" si="30"/>
        <v>0</v>
      </c>
      <c r="Q630" s="9"/>
      <c r="R630" s="9"/>
      <c r="S630" s="9"/>
      <c r="T630" s="9"/>
      <c r="U630" s="9"/>
      <c r="V630" s="9"/>
      <c r="W630" s="9"/>
      <c r="X630" s="236"/>
      <c r="Y630" s="237">
        <f t="shared" si="31"/>
        <v>0</v>
      </c>
      <c r="Z630" s="9"/>
      <c r="AA630" s="9"/>
      <c r="AB630" s="9"/>
      <c r="AC630" s="9"/>
      <c r="AD630" s="9"/>
      <c r="AE630" s="9"/>
      <c r="AF630" s="9"/>
      <c r="AG630" s="9"/>
      <c r="AH630" s="237">
        <f t="shared" si="29"/>
        <v>0</v>
      </c>
      <c r="AI630" s="238"/>
      <c r="AJ630" s="9"/>
      <c r="AK630" s="9"/>
      <c r="AL630" s="9"/>
      <c r="AM630" s="9"/>
      <c r="AN630" s="9"/>
      <c r="AO630" s="9"/>
      <c r="AP630" s="9"/>
      <c r="AQ630" s="9"/>
      <c r="AR630" s="9"/>
      <c r="AS630" s="239"/>
    </row>
    <row r="631" spans="1:45">
      <c r="A631" s="9"/>
      <c r="B631" s="9"/>
      <c r="C631" s="9"/>
      <c r="D631" s="9"/>
      <c r="E631" s="9"/>
      <c r="F631" s="9"/>
      <c r="G631" s="9"/>
      <c r="H631" s="9"/>
      <c r="I631" s="9"/>
      <c r="J631" s="9"/>
      <c r="K631" s="9"/>
      <c r="L631" s="9"/>
      <c r="M631" s="9"/>
      <c r="N631" s="9"/>
      <c r="O631" s="9"/>
      <c r="P631" s="235">
        <f t="shared" si="30"/>
        <v>0</v>
      </c>
      <c r="Q631" s="9"/>
      <c r="R631" s="9"/>
      <c r="S631" s="9"/>
      <c r="T631" s="9"/>
      <c r="U631" s="9"/>
      <c r="V631" s="9"/>
      <c r="W631" s="9"/>
      <c r="X631" s="236"/>
      <c r="Y631" s="237">
        <f t="shared" si="31"/>
        <v>0</v>
      </c>
      <c r="Z631" s="9"/>
      <c r="AA631" s="9"/>
      <c r="AB631" s="9"/>
      <c r="AC631" s="9"/>
      <c r="AD631" s="9"/>
      <c r="AE631" s="9"/>
      <c r="AF631" s="9"/>
      <c r="AG631" s="9"/>
      <c r="AH631" s="237">
        <f t="shared" si="29"/>
        <v>0</v>
      </c>
      <c r="AI631" s="238"/>
      <c r="AJ631" s="9"/>
      <c r="AK631" s="9"/>
      <c r="AL631" s="9"/>
      <c r="AM631" s="9"/>
      <c r="AN631" s="9"/>
      <c r="AO631" s="9"/>
      <c r="AP631" s="9"/>
      <c r="AQ631" s="9"/>
      <c r="AR631" s="9"/>
      <c r="AS631" s="239"/>
    </row>
    <row r="632" spans="1:45">
      <c r="A632" s="9"/>
      <c r="B632" s="9"/>
      <c r="C632" s="9"/>
      <c r="D632" s="9"/>
      <c r="E632" s="9"/>
      <c r="F632" s="9"/>
      <c r="G632" s="9"/>
      <c r="H632" s="9"/>
      <c r="I632" s="9"/>
      <c r="J632" s="9"/>
      <c r="K632" s="9"/>
      <c r="L632" s="9"/>
      <c r="M632" s="9"/>
      <c r="N632" s="9"/>
      <c r="O632" s="9"/>
      <c r="P632" s="235">
        <f t="shared" si="30"/>
        <v>0</v>
      </c>
      <c r="Q632" s="9"/>
      <c r="R632" s="9"/>
      <c r="S632" s="9"/>
      <c r="T632" s="9"/>
      <c r="U632" s="9"/>
      <c r="V632" s="9"/>
      <c r="W632" s="9"/>
      <c r="X632" s="236"/>
      <c r="Y632" s="237">
        <f t="shared" si="31"/>
        <v>0</v>
      </c>
      <c r="Z632" s="9"/>
      <c r="AA632" s="9"/>
      <c r="AB632" s="9"/>
      <c r="AC632" s="9"/>
      <c r="AD632" s="9"/>
      <c r="AE632" s="9"/>
      <c r="AF632" s="9"/>
      <c r="AG632" s="9"/>
      <c r="AH632" s="237">
        <f t="shared" si="29"/>
        <v>0</v>
      </c>
      <c r="AI632" s="238"/>
      <c r="AJ632" s="9"/>
      <c r="AK632" s="9"/>
      <c r="AL632" s="9"/>
      <c r="AM632" s="9"/>
      <c r="AN632" s="9"/>
      <c r="AO632" s="9"/>
      <c r="AP632" s="9"/>
      <c r="AQ632" s="9"/>
      <c r="AR632" s="9"/>
      <c r="AS632" s="239"/>
    </row>
    <row r="633" spans="1:45">
      <c r="A633" s="9"/>
      <c r="B633" s="9"/>
      <c r="C633" s="9"/>
      <c r="D633" s="9"/>
      <c r="E633" s="9"/>
      <c r="F633" s="9"/>
      <c r="G633" s="9"/>
      <c r="H633" s="9"/>
      <c r="I633" s="9"/>
      <c r="J633" s="9"/>
      <c r="K633" s="9"/>
      <c r="L633" s="9"/>
      <c r="M633" s="9"/>
      <c r="N633" s="9"/>
      <c r="O633" s="9"/>
      <c r="P633" s="235">
        <f t="shared" si="30"/>
        <v>0</v>
      </c>
      <c r="Q633" s="9"/>
      <c r="R633" s="9"/>
      <c r="S633" s="9"/>
      <c r="T633" s="9"/>
      <c r="U633" s="9"/>
      <c r="V633" s="9"/>
      <c r="W633" s="9"/>
      <c r="X633" s="236"/>
      <c r="Y633" s="237">
        <f t="shared" si="31"/>
        <v>0</v>
      </c>
      <c r="Z633" s="9"/>
      <c r="AA633" s="9"/>
      <c r="AB633" s="9"/>
      <c r="AC633" s="9"/>
      <c r="AD633" s="9"/>
      <c r="AE633" s="9"/>
      <c r="AF633" s="9"/>
      <c r="AG633" s="9"/>
      <c r="AH633" s="237">
        <f t="shared" si="29"/>
        <v>0</v>
      </c>
      <c r="AI633" s="238"/>
      <c r="AJ633" s="9"/>
      <c r="AK633" s="9"/>
      <c r="AL633" s="9"/>
      <c r="AM633" s="9"/>
      <c r="AN633" s="9"/>
      <c r="AO633" s="9"/>
      <c r="AP633" s="9"/>
      <c r="AQ633" s="9"/>
      <c r="AR633" s="9"/>
      <c r="AS633" s="239"/>
    </row>
    <row r="634" spans="1:45">
      <c r="A634" s="9"/>
      <c r="B634" s="9"/>
      <c r="C634" s="9"/>
      <c r="D634" s="9"/>
      <c r="E634" s="9"/>
      <c r="F634" s="9"/>
      <c r="G634" s="9"/>
      <c r="H634" s="9"/>
      <c r="I634" s="9"/>
      <c r="J634" s="9"/>
      <c r="K634" s="9"/>
      <c r="L634" s="9"/>
      <c r="M634" s="9"/>
      <c r="N634" s="9"/>
      <c r="O634" s="9"/>
      <c r="P634" s="235">
        <f t="shared" si="30"/>
        <v>0</v>
      </c>
      <c r="Q634" s="9"/>
      <c r="R634" s="9"/>
      <c r="S634" s="9"/>
      <c r="T634" s="9"/>
      <c r="U634" s="9"/>
      <c r="V634" s="9"/>
      <c r="W634" s="9"/>
      <c r="X634" s="236"/>
      <c r="Y634" s="237">
        <f t="shared" si="31"/>
        <v>0</v>
      </c>
      <c r="Z634" s="9"/>
      <c r="AA634" s="9"/>
      <c r="AB634" s="9"/>
      <c r="AC634" s="9"/>
      <c r="AD634" s="9"/>
      <c r="AE634" s="9"/>
      <c r="AF634" s="9"/>
      <c r="AG634" s="9"/>
      <c r="AH634" s="237">
        <f t="shared" si="29"/>
        <v>0</v>
      </c>
      <c r="AI634" s="238"/>
      <c r="AJ634" s="9"/>
      <c r="AK634" s="9"/>
      <c r="AL634" s="9"/>
      <c r="AM634" s="9"/>
      <c r="AN634" s="9"/>
      <c r="AO634" s="9"/>
      <c r="AP634" s="9"/>
      <c r="AQ634" s="9"/>
      <c r="AR634" s="9"/>
      <c r="AS634" s="239"/>
    </row>
    <row r="635" spans="1:45">
      <c r="A635" s="9"/>
      <c r="B635" s="9"/>
      <c r="C635" s="9"/>
      <c r="D635" s="9"/>
      <c r="E635" s="9"/>
      <c r="F635" s="9"/>
      <c r="G635" s="9"/>
      <c r="H635" s="9"/>
      <c r="I635" s="9"/>
      <c r="J635" s="9"/>
      <c r="K635" s="9"/>
      <c r="L635" s="9"/>
      <c r="M635" s="9"/>
      <c r="N635" s="9"/>
      <c r="O635" s="9"/>
      <c r="P635" s="235">
        <f t="shared" si="30"/>
        <v>0</v>
      </c>
      <c r="Q635" s="9"/>
      <c r="R635" s="9"/>
      <c r="S635" s="9"/>
      <c r="T635" s="9"/>
      <c r="U635" s="9"/>
      <c r="V635" s="9"/>
      <c r="W635" s="9"/>
      <c r="X635" s="236"/>
      <c r="Y635" s="237">
        <f t="shared" si="31"/>
        <v>0</v>
      </c>
      <c r="Z635" s="9"/>
      <c r="AA635" s="9"/>
      <c r="AB635" s="9"/>
      <c r="AC635" s="9"/>
      <c r="AD635" s="9"/>
      <c r="AE635" s="9"/>
      <c r="AF635" s="9"/>
      <c r="AG635" s="9"/>
      <c r="AH635" s="237">
        <f t="shared" si="29"/>
        <v>0</v>
      </c>
      <c r="AI635" s="238"/>
      <c r="AJ635" s="9"/>
      <c r="AK635" s="9"/>
      <c r="AL635" s="9"/>
      <c r="AM635" s="9"/>
      <c r="AN635" s="9"/>
      <c r="AO635" s="9"/>
      <c r="AP635" s="9"/>
      <c r="AQ635" s="9"/>
      <c r="AR635" s="9"/>
      <c r="AS635" s="239"/>
    </row>
    <row r="636" spans="1:45">
      <c r="A636" s="9"/>
      <c r="B636" s="9"/>
      <c r="C636" s="9"/>
      <c r="D636" s="9"/>
      <c r="E636" s="9"/>
      <c r="F636" s="9"/>
      <c r="G636" s="9"/>
      <c r="H636" s="9"/>
      <c r="I636" s="9"/>
      <c r="J636" s="9"/>
      <c r="K636" s="9"/>
      <c r="L636" s="9"/>
      <c r="M636" s="9"/>
      <c r="N636" s="9"/>
      <c r="O636" s="9"/>
      <c r="P636" s="235">
        <f t="shared" si="30"/>
        <v>0</v>
      </c>
      <c r="Q636" s="9"/>
      <c r="R636" s="9"/>
      <c r="S636" s="9"/>
      <c r="T636" s="9"/>
      <c r="U636" s="9"/>
      <c r="V636" s="9"/>
      <c r="W636" s="9"/>
      <c r="X636" s="236"/>
      <c r="Y636" s="237">
        <f t="shared" si="31"/>
        <v>0</v>
      </c>
      <c r="Z636" s="9"/>
      <c r="AA636" s="9"/>
      <c r="AB636" s="9"/>
      <c r="AC636" s="9"/>
      <c r="AD636" s="9"/>
      <c r="AE636" s="9"/>
      <c r="AF636" s="9"/>
      <c r="AG636" s="9"/>
      <c r="AH636" s="237">
        <f t="shared" si="29"/>
        <v>0</v>
      </c>
      <c r="AI636" s="238"/>
      <c r="AJ636" s="9"/>
      <c r="AK636" s="9"/>
      <c r="AL636" s="9"/>
      <c r="AM636" s="9"/>
      <c r="AN636" s="9"/>
      <c r="AO636" s="9"/>
      <c r="AP636" s="9"/>
      <c r="AQ636" s="9"/>
      <c r="AR636" s="9"/>
      <c r="AS636" s="239"/>
    </row>
    <row r="637" spans="1:45">
      <c r="A637" s="9"/>
      <c r="B637" s="9"/>
      <c r="C637" s="9"/>
      <c r="D637" s="9"/>
      <c r="E637" s="9"/>
      <c r="F637" s="9"/>
      <c r="G637" s="9"/>
      <c r="H637" s="9"/>
      <c r="I637" s="9"/>
      <c r="J637" s="9"/>
      <c r="K637" s="9"/>
      <c r="L637" s="9"/>
      <c r="M637" s="9"/>
      <c r="N637" s="9"/>
      <c r="O637" s="9"/>
      <c r="P637" s="235">
        <f t="shared" si="30"/>
        <v>0</v>
      </c>
      <c r="Q637" s="9"/>
      <c r="R637" s="9"/>
      <c r="S637" s="9"/>
      <c r="T637" s="9"/>
      <c r="U637" s="9"/>
      <c r="V637" s="9"/>
      <c r="W637" s="9"/>
      <c r="X637" s="236"/>
      <c r="Y637" s="237">
        <f t="shared" si="31"/>
        <v>0</v>
      </c>
      <c r="Z637" s="9"/>
      <c r="AA637" s="9"/>
      <c r="AB637" s="9"/>
      <c r="AC637" s="9"/>
      <c r="AD637" s="9"/>
      <c r="AE637" s="9"/>
      <c r="AF637" s="9"/>
      <c r="AG637" s="9"/>
      <c r="AH637" s="237">
        <f t="shared" si="29"/>
        <v>0</v>
      </c>
      <c r="AI637" s="238"/>
      <c r="AJ637" s="9"/>
      <c r="AK637" s="9"/>
      <c r="AL637" s="9"/>
      <c r="AM637" s="9"/>
      <c r="AN637" s="9"/>
      <c r="AO637" s="9"/>
      <c r="AP637" s="9"/>
      <c r="AQ637" s="9"/>
      <c r="AR637" s="9"/>
      <c r="AS637" s="239"/>
    </row>
    <row r="638" spans="1:45">
      <c r="A638" s="9"/>
      <c r="B638" s="9"/>
      <c r="C638" s="9"/>
      <c r="D638" s="9"/>
      <c r="E638" s="9"/>
      <c r="F638" s="9"/>
      <c r="G638" s="9"/>
      <c r="H638" s="9"/>
      <c r="I638" s="9"/>
      <c r="J638" s="9"/>
      <c r="K638" s="9"/>
      <c r="L638" s="9"/>
      <c r="M638" s="9"/>
      <c r="N638" s="9"/>
      <c r="O638" s="9"/>
      <c r="P638" s="235">
        <f t="shared" si="30"/>
        <v>0</v>
      </c>
      <c r="Q638" s="9"/>
      <c r="R638" s="9"/>
      <c r="S638" s="9"/>
      <c r="T638" s="9"/>
      <c r="U638" s="9"/>
      <c r="V638" s="9"/>
      <c r="W638" s="9"/>
      <c r="X638" s="236"/>
      <c r="Y638" s="237">
        <f t="shared" si="31"/>
        <v>0</v>
      </c>
      <c r="Z638" s="9"/>
      <c r="AA638" s="9"/>
      <c r="AB638" s="9"/>
      <c r="AC638" s="9"/>
      <c r="AD638" s="9"/>
      <c r="AE638" s="9"/>
      <c r="AF638" s="9"/>
      <c r="AG638" s="9"/>
      <c r="AH638" s="237">
        <f t="shared" si="29"/>
        <v>0</v>
      </c>
      <c r="AI638" s="238"/>
      <c r="AJ638" s="9"/>
      <c r="AK638" s="9"/>
      <c r="AL638" s="9"/>
      <c r="AM638" s="9"/>
      <c r="AN638" s="9"/>
      <c r="AO638" s="9"/>
      <c r="AP638" s="9"/>
      <c r="AQ638" s="9"/>
      <c r="AR638" s="9"/>
      <c r="AS638" s="239"/>
    </row>
    <row r="639" spans="1:45">
      <c r="A639" s="9"/>
      <c r="B639" s="9"/>
      <c r="C639" s="9"/>
      <c r="D639" s="9"/>
      <c r="E639" s="9"/>
      <c r="F639" s="9"/>
      <c r="G639" s="9"/>
      <c r="H639" s="9"/>
      <c r="I639" s="9"/>
      <c r="J639" s="9"/>
      <c r="K639" s="9"/>
      <c r="L639" s="9"/>
      <c r="M639" s="9"/>
      <c r="N639" s="9"/>
      <c r="O639" s="9"/>
      <c r="P639" s="235">
        <f t="shared" si="30"/>
        <v>0</v>
      </c>
      <c r="Q639" s="9"/>
      <c r="R639" s="9"/>
      <c r="S639" s="9"/>
      <c r="T639" s="9"/>
      <c r="U639" s="9"/>
      <c r="V639" s="9"/>
      <c r="W639" s="9"/>
      <c r="X639" s="236"/>
      <c r="Y639" s="237">
        <f t="shared" si="31"/>
        <v>0</v>
      </c>
      <c r="Z639" s="9"/>
      <c r="AA639" s="9"/>
      <c r="AB639" s="9"/>
      <c r="AC639" s="9"/>
      <c r="AD639" s="9"/>
      <c r="AE639" s="9"/>
      <c r="AF639" s="9"/>
      <c r="AG639" s="9"/>
      <c r="AH639" s="237">
        <f t="shared" si="29"/>
        <v>0</v>
      </c>
      <c r="AI639" s="238"/>
      <c r="AJ639" s="9"/>
      <c r="AK639" s="9"/>
      <c r="AL639" s="9"/>
      <c r="AM639" s="9"/>
      <c r="AN639" s="9"/>
      <c r="AO639" s="9"/>
      <c r="AP639" s="9"/>
      <c r="AQ639" s="9"/>
      <c r="AR639" s="9"/>
      <c r="AS639" s="239"/>
    </row>
    <row r="640" spans="1:45">
      <c r="A640" s="9"/>
      <c r="B640" s="9"/>
      <c r="C640" s="9"/>
      <c r="D640" s="9"/>
      <c r="E640" s="9"/>
      <c r="F640" s="9"/>
      <c r="G640" s="9"/>
      <c r="H640" s="9"/>
      <c r="I640" s="9"/>
      <c r="J640" s="9"/>
      <c r="K640" s="9"/>
      <c r="L640" s="9"/>
      <c r="M640" s="9"/>
      <c r="N640" s="9"/>
      <c r="O640" s="9"/>
      <c r="P640" s="235">
        <f t="shared" si="30"/>
        <v>0</v>
      </c>
      <c r="Q640" s="9"/>
      <c r="R640" s="9"/>
      <c r="S640" s="9"/>
      <c r="T640" s="9"/>
      <c r="U640" s="9"/>
      <c r="V640" s="9"/>
      <c r="W640" s="9"/>
      <c r="X640" s="236"/>
      <c r="Y640" s="237">
        <f t="shared" si="31"/>
        <v>0</v>
      </c>
      <c r="Z640" s="9"/>
      <c r="AA640" s="9"/>
      <c r="AB640" s="9"/>
      <c r="AC640" s="9"/>
      <c r="AD640" s="9"/>
      <c r="AE640" s="9"/>
      <c r="AF640" s="9"/>
      <c r="AG640" s="9"/>
      <c r="AH640" s="237">
        <f t="shared" si="29"/>
        <v>0</v>
      </c>
      <c r="AI640" s="238"/>
      <c r="AJ640" s="9"/>
      <c r="AK640" s="9"/>
      <c r="AL640" s="9"/>
      <c r="AM640" s="9"/>
      <c r="AN640" s="9"/>
      <c r="AO640" s="9"/>
      <c r="AP640" s="9"/>
      <c r="AQ640" s="9"/>
      <c r="AR640" s="9"/>
      <c r="AS640" s="239"/>
    </row>
    <row r="641" spans="1:45">
      <c r="A641" s="9"/>
      <c r="B641" s="9"/>
      <c r="C641" s="9"/>
      <c r="D641" s="9"/>
      <c r="E641" s="9"/>
      <c r="F641" s="9"/>
      <c r="G641" s="9"/>
      <c r="H641" s="9"/>
      <c r="I641" s="9"/>
      <c r="J641" s="9"/>
      <c r="K641" s="9"/>
      <c r="L641" s="9"/>
      <c r="M641" s="9"/>
      <c r="N641" s="9"/>
      <c r="O641" s="9"/>
      <c r="P641" s="235">
        <f t="shared" si="30"/>
        <v>0</v>
      </c>
      <c r="Q641" s="9"/>
      <c r="R641" s="9"/>
      <c r="S641" s="9"/>
      <c r="T641" s="9"/>
      <c r="U641" s="9"/>
      <c r="V641" s="9"/>
      <c r="W641" s="9"/>
      <c r="X641" s="236"/>
      <c r="Y641" s="237">
        <f t="shared" si="31"/>
        <v>0</v>
      </c>
      <c r="Z641" s="9"/>
      <c r="AA641" s="9"/>
      <c r="AB641" s="9"/>
      <c r="AC641" s="9"/>
      <c r="AD641" s="9"/>
      <c r="AE641" s="9"/>
      <c r="AF641" s="9"/>
      <c r="AG641" s="9"/>
      <c r="AH641" s="237">
        <f t="shared" si="29"/>
        <v>0</v>
      </c>
      <c r="AI641" s="238"/>
      <c r="AJ641" s="9"/>
      <c r="AK641" s="9"/>
      <c r="AL641" s="9"/>
      <c r="AM641" s="9"/>
      <c r="AN641" s="9"/>
      <c r="AO641" s="9"/>
      <c r="AP641" s="9"/>
      <c r="AQ641" s="9"/>
      <c r="AR641" s="9"/>
      <c r="AS641" s="239"/>
    </row>
    <row r="642" spans="1:45">
      <c r="A642" s="9"/>
      <c r="B642" s="9"/>
      <c r="C642" s="9"/>
      <c r="D642" s="9"/>
      <c r="E642" s="9"/>
      <c r="F642" s="9"/>
      <c r="G642" s="9"/>
      <c r="H642" s="9"/>
      <c r="I642" s="9"/>
      <c r="J642" s="9"/>
      <c r="K642" s="9"/>
      <c r="L642" s="9"/>
      <c r="M642" s="9"/>
      <c r="N642" s="9"/>
      <c r="O642" s="9"/>
      <c r="P642" s="235">
        <f t="shared" si="30"/>
        <v>0</v>
      </c>
      <c r="Q642" s="9"/>
      <c r="R642" s="9"/>
      <c r="S642" s="9"/>
      <c r="T642" s="9"/>
      <c r="U642" s="9"/>
      <c r="V642" s="9"/>
      <c r="W642" s="9"/>
      <c r="X642" s="236"/>
      <c r="Y642" s="237">
        <f t="shared" si="31"/>
        <v>0</v>
      </c>
      <c r="Z642" s="9"/>
      <c r="AA642" s="9"/>
      <c r="AB642" s="9"/>
      <c r="AC642" s="9"/>
      <c r="AD642" s="9"/>
      <c r="AE642" s="9"/>
      <c r="AF642" s="9"/>
      <c r="AG642" s="9"/>
      <c r="AH642" s="237">
        <f t="shared" si="29"/>
        <v>0</v>
      </c>
      <c r="AI642" s="238"/>
      <c r="AJ642" s="9"/>
      <c r="AK642" s="9"/>
      <c r="AL642" s="9"/>
      <c r="AM642" s="9"/>
      <c r="AN642" s="9"/>
      <c r="AO642" s="9"/>
      <c r="AP642" s="9"/>
      <c r="AQ642" s="9"/>
      <c r="AR642" s="9"/>
      <c r="AS642" s="239"/>
    </row>
    <row r="643" spans="1:45">
      <c r="A643" s="9"/>
      <c r="B643" s="9"/>
      <c r="C643" s="9"/>
      <c r="D643" s="9"/>
      <c r="E643" s="9"/>
      <c r="F643" s="9"/>
      <c r="G643" s="9"/>
      <c r="H643" s="9"/>
      <c r="I643" s="9"/>
      <c r="J643" s="9"/>
      <c r="K643" s="9"/>
      <c r="L643" s="9"/>
      <c r="M643" s="9"/>
      <c r="N643" s="9"/>
      <c r="O643" s="9"/>
      <c r="P643" s="235">
        <f t="shared" si="30"/>
        <v>0</v>
      </c>
      <c r="Q643" s="9"/>
      <c r="R643" s="9"/>
      <c r="S643" s="9"/>
      <c r="T643" s="9"/>
      <c r="U643" s="9"/>
      <c r="V643" s="9"/>
      <c r="W643" s="9"/>
      <c r="X643" s="236"/>
      <c r="Y643" s="237">
        <f t="shared" si="31"/>
        <v>0</v>
      </c>
      <c r="Z643" s="9"/>
      <c r="AA643" s="9"/>
      <c r="AB643" s="9"/>
      <c r="AC643" s="9"/>
      <c r="AD643" s="9"/>
      <c r="AE643" s="9"/>
      <c r="AF643" s="9"/>
      <c r="AG643" s="9"/>
      <c r="AH643" s="237">
        <f t="shared" si="29"/>
        <v>0</v>
      </c>
      <c r="AI643" s="238"/>
      <c r="AJ643" s="9"/>
      <c r="AK643" s="9"/>
      <c r="AL643" s="9"/>
      <c r="AM643" s="9"/>
      <c r="AN643" s="9"/>
      <c r="AO643" s="9"/>
      <c r="AP643" s="9"/>
      <c r="AQ643" s="9"/>
      <c r="AR643" s="9"/>
      <c r="AS643" s="239"/>
    </row>
    <row r="644" spans="1:45">
      <c r="A644" s="9"/>
      <c r="B644" s="9"/>
      <c r="C644" s="9"/>
      <c r="D644" s="9"/>
      <c r="E644" s="9"/>
      <c r="F644" s="9"/>
      <c r="G644" s="9"/>
      <c r="H644" s="9"/>
      <c r="I644" s="9"/>
      <c r="J644" s="9"/>
      <c r="K644" s="9"/>
      <c r="L644" s="9"/>
      <c r="M644" s="9"/>
      <c r="N644" s="9"/>
      <c r="O644" s="9"/>
      <c r="P644" s="235">
        <f t="shared" si="30"/>
        <v>0</v>
      </c>
      <c r="Q644" s="9"/>
      <c r="R644" s="9"/>
      <c r="S644" s="9"/>
      <c r="T644" s="9"/>
      <c r="U644" s="9"/>
      <c r="V644" s="9"/>
      <c r="W644" s="9"/>
      <c r="X644" s="236"/>
      <c r="Y644" s="237">
        <f t="shared" si="31"/>
        <v>0</v>
      </c>
      <c r="Z644" s="9"/>
      <c r="AA644" s="9"/>
      <c r="AB644" s="9"/>
      <c r="AC644" s="9"/>
      <c r="AD644" s="9"/>
      <c r="AE644" s="9"/>
      <c r="AF644" s="9"/>
      <c r="AG644" s="9"/>
      <c r="AH644" s="237">
        <f t="shared" si="29"/>
        <v>0</v>
      </c>
      <c r="AI644" s="238"/>
      <c r="AJ644" s="9"/>
      <c r="AK644" s="9"/>
      <c r="AL644" s="9"/>
      <c r="AM644" s="9"/>
      <c r="AN644" s="9"/>
      <c r="AO644" s="9"/>
      <c r="AP644" s="9"/>
      <c r="AQ644" s="9"/>
      <c r="AR644" s="9"/>
      <c r="AS644" s="239"/>
    </row>
    <row r="645" spans="1:45">
      <c r="A645" s="9"/>
      <c r="B645" s="9"/>
      <c r="C645" s="9"/>
      <c r="D645" s="9"/>
      <c r="E645" s="9"/>
      <c r="F645" s="9"/>
      <c r="G645" s="9"/>
      <c r="H645" s="9"/>
      <c r="I645" s="9"/>
      <c r="J645" s="9"/>
      <c r="K645" s="9"/>
      <c r="L645" s="9"/>
      <c r="M645" s="9"/>
      <c r="N645" s="9"/>
      <c r="O645" s="9"/>
      <c r="P645" s="235">
        <f t="shared" si="30"/>
        <v>0</v>
      </c>
      <c r="Q645" s="9"/>
      <c r="R645" s="9"/>
      <c r="S645" s="9"/>
      <c r="T645" s="9"/>
      <c r="U645" s="9"/>
      <c r="V645" s="9"/>
      <c r="W645" s="9"/>
      <c r="X645" s="236"/>
      <c r="Y645" s="237">
        <f t="shared" si="31"/>
        <v>0</v>
      </c>
      <c r="Z645" s="9"/>
      <c r="AA645" s="9"/>
      <c r="AB645" s="9"/>
      <c r="AC645" s="9"/>
      <c r="AD645" s="9"/>
      <c r="AE645" s="9"/>
      <c r="AF645" s="9"/>
      <c r="AG645" s="9"/>
      <c r="AH645" s="237">
        <f t="shared" si="29"/>
        <v>0</v>
      </c>
      <c r="AI645" s="238"/>
      <c r="AJ645" s="9"/>
      <c r="AK645" s="9"/>
      <c r="AL645" s="9"/>
      <c r="AM645" s="9"/>
      <c r="AN645" s="9"/>
      <c r="AO645" s="9"/>
      <c r="AP645" s="9"/>
      <c r="AQ645" s="9"/>
      <c r="AR645" s="9"/>
      <c r="AS645" s="239"/>
    </row>
    <row r="646" spans="1:45">
      <c r="A646" s="9"/>
      <c r="B646" s="9"/>
      <c r="C646" s="9"/>
      <c r="D646" s="9"/>
      <c r="E646" s="9"/>
      <c r="F646" s="9"/>
      <c r="G646" s="9"/>
      <c r="H646" s="9"/>
      <c r="I646" s="9"/>
      <c r="J646" s="9"/>
      <c r="K646" s="9"/>
      <c r="L646" s="9"/>
      <c r="M646" s="9"/>
      <c r="N646" s="9"/>
      <c r="O646" s="9"/>
      <c r="P646" s="235">
        <f t="shared" si="30"/>
        <v>0</v>
      </c>
      <c r="Q646" s="9"/>
      <c r="R646" s="9"/>
      <c r="S646" s="9"/>
      <c r="T646" s="9"/>
      <c r="U646" s="9"/>
      <c r="V646" s="9"/>
      <c r="W646" s="9"/>
      <c r="X646" s="236"/>
      <c r="Y646" s="237">
        <f t="shared" si="31"/>
        <v>0</v>
      </c>
      <c r="Z646" s="9"/>
      <c r="AA646" s="9"/>
      <c r="AB646" s="9"/>
      <c r="AC646" s="9"/>
      <c r="AD646" s="9"/>
      <c r="AE646" s="9"/>
      <c r="AF646" s="9"/>
      <c r="AG646" s="9"/>
      <c r="AH646" s="237">
        <f t="shared" si="29"/>
        <v>0</v>
      </c>
      <c r="AI646" s="238"/>
      <c r="AJ646" s="9"/>
      <c r="AK646" s="9"/>
      <c r="AL646" s="9"/>
      <c r="AM646" s="9"/>
      <c r="AN646" s="9"/>
      <c r="AO646" s="9"/>
      <c r="AP646" s="9"/>
      <c r="AQ646" s="9"/>
      <c r="AR646" s="9"/>
      <c r="AS646" s="239"/>
    </row>
    <row r="647" spans="1:45">
      <c r="A647" s="9"/>
      <c r="B647" s="9"/>
      <c r="C647" s="9"/>
      <c r="D647" s="9"/>
      <c r="E647" s="9"/>
      <c r="F647" s="9"/>
      <c r="G647" s="9"/>
      <c r="H647" s="9"/>
      <c r="I647" s="9"/>
      <c r="J647" s="9"/>
      <c r="K647" s="9"/>
      <c r="L647" s="9"/>
      <c r="M647" s="9"/>
      <c r="N647" s="9"/>
      <c r="O647" s="9"/>
      <c r="P647" s="235">
        <f t="shared" si="30"/>
        <v>0</v>
      </c>
      <c r="Q647" s="9"/>
      <c r="R647" s="9"/>
      <c r="S647" s="9"/>
      <c r="T647" s="9"/>
      <c r="U647" s="9"/>
      <c r="V647" s="9"/>
      <c r="W647" s="9"/>
      <c r="X647" s="236"/>
      <c r="Y647" s="237">
        <f t="shared" si="31"/>
        <v>0</v>
      </c>
      <c r="Z647" s="9"/>
      <c r="AA647" s="9"/>
      <c r="AB647" s="9"/>
      <c r="AC647" s="9"/>
      <c r="AD647" s="9"/>
      <c r="AE647" s="9"/>
      <c r="AF647" s="9"/>
      <c r="AG647" s="9"/>
      <c r="AH647" s="237">
        <f t="shared" si="29"/>
        <v>0</v>
      </c>
      <c r="AI647" s="238"/>
      <c r="AJ647" s="9"/>
      <c r="AK647" s="9"/>
      <c r="AL647" s="9"/>
      <c r="AM647" s="9"/>
      <c r="AN647" s="9"/>
      <c r="AO647" s="9"/>
      <c r="AP647" s="9"/>
      <c r="AQ647" s="9"/>
      <c r="AR647" s="9"/>
      <c r="AS647" s="239"/>
    </row>
    <row r="648" spans="1:45">
      <c r="A648" s="9"/>
      <c r="B648" s="9"/>
      <c r="C648" s="9"/>
      <c r="D648" s="9"/>
      <c r="E648" s="9"/>
      <c r="F648" s="9"/>
      <c r="G648" s="9"/>
      <c r="H648" s="9"/>
      <c r="I648" s="9"/>
      <c r="J648" s="9"/>
      <c r="K648" s="9"/>
      <c r="L648" s="9"/>
      <c r="M648" s="9"/>
      <c r="N648" s="9"/>
      <c r="O648" s="9"/>
      <c r="P648" s="235">
        <f t="shared" si="30"/>
        <v>0</v>
      </c>
      <c r="Q648" s="9"/>
      <c r="R648" s="9"/>
      <c r="S648" s="9"/>
      <c r="T648" s="9"/>
      <c r="U648" s="9"/>
      <c r="V648" s="9"/>
      <c r="W648" s="9"/>
      <c r="X648" s="236"/>
      <c r="Y648" s="237">
        <f t="shared" si="31"/>
        <v>0</v>
      </c>
      <c r="Z648" s="9"/>
      <c r="AA648" s="9"/>
      <c r="AB648" s="9"/>
      <c r="AC648" s="9"/>
      <c r="AD648" s="9"/>
      <c r="AE648" s="9"/>
      <c r="AF648" s="9"/>
      <c r="AG648" s="9"/>
      <c r="AH648" s="237">
        <f t="shared" si="29"/>
        <v>0</v>
      </c>
      <c r="AI648" s="238"/>
      <c r="AJ648" s="9"/>
      <c r="AK648" s="9"/>
      <c r="AL648" s="9"/>
      <c r="AM648" s="9"/>
      <c r="AN648" s="9"/>
      <c r="AO648" s="9"/>
      <c r="AP648" s="9"/>
      <c r="AQ648" s="9"/>
      <c r="AR648" s="9"/>
      <c r="AS648" s="239"/>
    </row>
    <row r="649" spans="1:45">
      <c r="A649" s="9"/>
      <c r="B649" s="9"/>
      <c r="C649" s="9"/>
      <c r="D649" s="9"/>
      <c r="E649" s="9"/>
      <c r="F649" s="9"/>
      <c r="G649" s="9"/>
      <c r="H649" s="9"/>
      <c r="I649" s="9"/>
      <c r="J649" s="9"/>
      <c r="K649" s="9"/>
      <c r="L649" s="9"/>
      <c r="M649" s="9"/>
      <c r="N649" s="9"/>
      <c r="O649" s="9"/>
      <c r="P649" s="235">
        <f t="shared" si="30"/>
        <v>0</v>
      </c>
      <c r="Q649" s="9"/>
      <c r="R649" s="9"/>
      <c r="S649" s="9"/>
      <c r="T649" s="9"/>
      <c r="U649" s="9"/>
      <c r="V649" s="9"/>
      <c r="W649" s="9"/>
      <c r="X649" s="236"/>
      <c r="Y649" s="237">
        <f t="shared" si="31"/>
        <v>0</v>
      </c>
      <c r="Z649" s="9"/>
      <c r="AA649" s="9"/>
      <c r="AB649" s="9"/>
      <c r="AC649" s="9"/>
      <c r="AD649" s="9"/>
      <c r="AE649" s="9"/>
      <c r="AF649" s="9"/>
      <c r="AG649" s="9"/>
      <c r="AH649" s="237">
        <f t="shared" si="29"/>
        <v>0</v>
      </c>
      <c r="AI649" s="238"/>
      <c r="AJ649" s="9"/>
      <c r="AK649" s="9"/>
      <c r="AL649" s="9"/>
      <c r="AM649" s="9"/>
      <c r="AN649" s="9"/>
      <c r="AO649" s="9"/>
      <c r="AP649" s="9"/>
      <c r="AQ649" s="9"/>
      <c r="AR649" s="9"/>
      <c r="AS649" s="239"/>
    </row>
    <row r="650" spans="1:45">
      <c r="A650" s="9"/>
      <c r="B650" s="9"/>
      <c r="C650" s="9"/>
      <c r="D650" s="9"/>
      <c r="E650" s="9"/>
      <c r="F650" s="9"/>
      <c r="G650" s="9"/>
      <c r="H650" s="9"/>
      <c r="I650" s="9"/>
      <c r="J650" s="9"/>
      <c r="K650" s="9"/>
      <c r="L650" s="9"/>
      <c r="M650" s="9"/>
      <c r="N650" s="9"/>
      <c r="O650" s="9"/>
      <c r="P650" s="235">
        <f t="shared" si="30"/>
        <v>0</v>
      </c>
      <c r="Q650" s="9"/>
      <c r="R650" s="9"/>
      <c r="S650" s="9"/>
      <c r="T650" s="9"/>
      <c r="U650" s="9"/>
      <c r="V650" s="9"/>
      <c r="W650" s="9"/>
      <c r="X650" s="236"/>
      <c r="Y650" s="237">
        <f t="shared" si="31"/>
        <v>0</v>
      </c>
      <c r="Z650" s="9"/>
      <c r="AA650" s="9"/>
      <c r="AB650" s="9"/>
      <c r="AC650" s="9"/>
      <c r="AD650" s="9"/>
      <c r="AE650" s="9"/>
      <c r="AF650" s="9"/>
      <c r="AG650" s="9"/>
      <c r="AH650" s="237">
        <f t="shared" si="29"/>
        <v>0</v>
      </c>
      <c r="AI650" s="238"/>
      <c r="AJ650" s="9"/>
      <c r="AK650" s="9"/>
      <c r="AL650" s="9"/>
      <c r="AM650" s="9"/>
      <c r="AN650" s="9"/>
      <c r="AO650" s="9"/>
      <c r="AP650" s="9"/>
      <c r="AQ650" s="9"/>
      <c r="AR650" s="9"/>
      <c r="AS650" s="239"/>
    </row>
    <row r="651" spans="1:45">
      <c r="A651" s="9"/>
      <c r="B651" s="9"/>
      <c r="C651" s="9"/>
      <c r="D651" s="9"/>
      <c r="E651" s="9"/>
      <c r="F651" s="9"/>
      <c r="G651" s="9"/>
      <c r="H651" s="9"/>
      <c r="I651" s="9"/>
      <c r="J651" s="9"/>
      <c r="K651" s="9"/>
      <c r="L651" s="9"/>
      <c r="M651" s="9"/>
      <c r="N651" s="9"/>
      <c r="O651" s="9"/>
      <c r="P651" s="235">
        <f t="shared" si="30"/>
        <v>0</v>
      </c>
      <c r="Q651" s="9"/>
      <c r="R651" s="9"/>
      <c r="S651" s="9"/>
      <c r="T651" s="9"/>
      <c r="U651" s="9"/>
      <c r="V651" s="9"/>
      <c r="W651" s="9"/>
      <c r="X651" s="236"/>
      <c r="Y651" s="237">
        <f t="shared" si="31"/>
        <v>0</v>
      </c>
      <c r="Z651" s="9"/>
      <c r="AA651" s="9"/>
      <c r="AB651" s="9"/>
      <c r="AC651" s="9"/>
      <c r="AD651" s="9"/>
      <c r="AE651" s="9"/>
      <c r="AF651" s="9"/>
      <c r="AG651" s="9"/>
      <c r="AH651" s="237">
        <f t="shared" si="29"/>
        <v>0</v>
      </c>
      <c r="AI651" s="238"/>
      <c r="AJ651" s="9"/>
      <c r="AK651" s="9"/>
      <c r="AL651" s="9"/>
      <c r="AM651" s="9"/>
      <c r="AN651" s="9"/>
      <c r="AO651" s="9"/>
      <c r="AP651" s="9"/>
      <c r="AQ651" s="9"/>
      <c r="AR651" s="9"/>
      <c r="AS651" s="239"/>
    </row>
    <row r="652" spans="1:45">
      <c r="A652" s="9"/>
      <c r="B652" s="9"/>
      <c r="C652" s="9"/>
      <c r="D652" s="9"/>
      <c r="E652" s="9"/>
      <c r="F652" s="9"/>
      <c r="G652" s="9"/>
      <c r="H652" s="9"/>
      <c r="I652" s="9"/>
      <c r="J652" s="9"/>
      <c r="K652" s="9"/>
      <c r="L652" s="9"/>
      <c r="M652" s="9"/>
      <c r="N652" s="9"/>
      <c r="O652" s="9"/>
      <c r="P652" s="235">
        <f t="shared" si="30"/>
        <v>0</v>
      </c>
      <c r="Q652" s="9"/>
      <c r="R652" s="9"/>
      <c r="S652" s="9"/>
      <c r="T652" s="9"/>
      <c r="U652" s="9"/>
      <c r="V652" s="9"/>
      <c r="W652" s="9"/>
      <c r="X652" s="236"/>
      <c r="Y652" s="237">
        <f t="shared" si="31"/>
        <v>0</v>
      </c>
      <c r="Z652" s="9"/>
      <c r="AA652" s="9"/>
      <c r="AB652" s="9"/>
      <c r="AC652" s="9"/>
      <c r="AD652" s="9"/>
      <c r="AE652" s="9"/>
      <c r="AF652" s="9"/>
      <c r="AG652" s="9"/>
      <c r="AH652" s="237">
        <f t="shared" si="29"/>
        <v>0</v>
      </c>
      <c r="AI652" s="238"/>
      <c r="AJ652" s="9"/>
      <c r="AK652" s="9"/>
      <c r="AL652" s="9"/>
      <c r="AM652" s="9"/>
      <c r="AN652" s="9"/>
      <c r="AO652" s="9"/>
      <c r="AP652" s="9"/>
      <c r="AQ652" s="9"/>
      <c r="AR652" s="9"/>
      <c r="AS652" s="239"/>
    </row>
    <row r="653" spans="1:45">
      <c r="A653" s="9"/>
      <c r="B653" s="9"/>
      <c r="C653" s="9"/>
      <c r="D653" s="9"/>
      <c r="E653" s="9"/>
      <c r="F653" s="9"/>
      <c r="G653" s="9"/>
      <c r="H653" s="9"/>
      <c r="I653" s="9"/>
      <c r="J653" s="9"/>
      <c r="K653" s="9"/>
      <c r="L653" s="9"/>
      <c r="M653" s="9"/>
      <c r="N653" s="9"/>
      <c r="O653" s="9"/>
      <c r="P653" s="235">
        <f t="shared" si="30"/>
        <v>0</v>
      </c>
      <c r="Q653" s="9"/>
      <c r="R653" s="9"/>
      <c r="S653" s="9"/>
      <c r="T653" s="9"/>
      <c r="U653" s="9"/>
      <c r="V653" s="9"/>
      <c r="W653" s="9"/>
      <c r="X653" s="236"/>
      <c r="Y653" s="237">
        <f t="shared" si="31"/>
        <v>0</v>
      </c>
      <c r="Z653" s="9"/>
      <c r="AA653" s="9"/>
      <c r="AB653" s="9"/>
      <c r="AC653" s="9"/>
      <c r="AD653" s="9"/>
      <c r="AE653" s="9"/>
      <c r="AF653" s="9"/>
      <c r="AG653" s="9"/>
      <c r="AH653" s="237">
        <f t="shared" si="29"/>
        <v>0</v>
      </c>
      <c r="AI653" s="238"/>
      <c r="AJ653" s="9"/>
      <c r="AK653" s="9"/>
      <c r="AL653" s="9"/>
      <c r="AM653" s="9"/>
      <c r="AN653" s="9"/>
      <c r="AO653" s="9"/>
      <c r="AP653" s="9"/>
      <c r="AQ653" s="9"/>
      <c r="AR653" s="9"/>
      <c r="AS653" s="239"/>
    </row>
    <row r="654" spans="1:45">
      <c r="A654" s="9"/>
      <c r="B654" s="9"/>
      <c r="C654" s="9"/>
      <c r="D654" s="9"/>
      <c r="E654" s="9"/>
      <c r="F654" s="9"/>
      <c r="G654" s="9"/>
      <c r="H654" s="9"/>
      <c r="I654" s="9"/>
      <c r="J654" s="9"/>
      <c r="K654" s="9"/>
      <c r="L654" s="9"/>
      <c r="M654" s="9"/>
      <c r="N654" s="9"/>
      <c r="O654" s="9"/>
      <c r="P654" s="235">
        <f t="shared" si="30"/>
        <v>0</v>
      </c>
      <c r="Q654" s="9"/>
      <c r="R654" s="9"/>
      <c r="S654" s="9"/>
      <c r="T654" s="9"/>
      <c r="U654" s="9"/>
      <c r="V654" s="9"/>
      <c r="W654" s="9"/>
      <c r="X654" s="236"/>
      <c r="Y654" s="237">
        <f t="shared" si="31"/>
        <v>0</v>
      </c>
      <c r="Z654" s="9"/>
      <c r="AA654" s="9"/>
      <c r="AB654" s="9"/>
      <c r="AC654" s="9"/>
      <c r="AD654" s="9"/>
      <c r="AE654" s="9"/>
      <c r="AF654" s="9"/>
      <c r="AG654" s="9"/>
      <c r="AH654" s="237">
        <f t="shared" ref="AH654:AH717" si="32">SUM($Z654:$AF654)</f>
        <v>0</v>
      </c>
      <c r="AI654" s="238"/>
      <c r="AJ654" s="9"/>
      <c r="AK654" s="9"/>
      <c r="AL654" s="9"/>
      <c r="AM654" s="9"/>
      <c r="AN654" s="9"/>
      <c r="AO654" s="9"/>
      <c r="AP654" s="9"/>
      <c r="AQ654" s="9"/>
      <c r="AR654" s="9"/>
      <c r="AS654" s="239"/>
    </row>
    <row r="655" spans="1:45">
      <c r="A655" s="9"/>
      <c r="B655" s="9"/>
      <c r="C655" s="9"/>
      <c r="D655" s="9"/>
      <c r="E655" s="9"/>
      <c r="F655" s="9"/>
      <c r="G655" s="9"/>
      <c r="H655" s="9"/>
      <c r="I655" s="9"/>
      <c r="J655" s="9"/>
      <c r="K655" s="9"/>
      <c r="L655" s="9"/>
      <c r="M655" s="9"/>
      <c r="N655" s="9"/>
      <c r="O655" s="9"/>
      <c r="P655" s="235">
        <f t="shared" si="30"/>
        <v>0</v>
      </c>
      <c r="Q655" s="9"/>
      <c r="R655" s="9"/>
      <c r="S655" s="9"/>
      <c r="T655" s="9"/>
      <c r="U655" s="9"/>
      <c r="V655" s="9"/>
      <c r="W655" s="9"/>
      <c r="X655" s="236"/>
      <c r="Y655" s="237">
        <f t="shared" si="31"/>
        <v>0</v>
      </c>
      <c r="Z655" s="9"/>
      <c r="AA655" s="9"/>
      <c r="AB655" s="9"/>
      <c r="AC655" s="9"/>
      <c r="AD655" s="9"/>
      <c r="AE655" s="9"/>
      <c r="AF655" s="9"/>
      <c r="AG655" s="9"/>
      <c r="AH655" s="237">
        <f t="shared" si="32"/>
        <v>0</v>
      </c>
      <c r="AI655" s="238"/>
      <c r="AJ655" s="9"/>
      <c r="AK655" s="9"/>
      <c r="AL655" s="9"/>
      <c r="AM655" s="9"/>
      <c r="AN655" s="9"/>
      <c r="AO655" s="9"/>
      <c r="AP655" s="9"/>
      <c r="AQ655" s="9"/>
      <c r="AR655" s="9"/>
      <c r="AS655" s="239"/>
    </row>
    <row r="656" spans="1:45">
      <c r="A656" s="9"/>
      <c r="B656" s="9"/>
      <c r="C656" s="9"/>
      <c r="D656" s="9"/>
      <c r="E656" s="9"/>
      <c r="F656" s="9"/>
      <c r="G656" s="9"/>
      <c r="H656" s="9"/>
      <c r="I656" s="9"/>
      <c r="J656" s="9"/>
      <c r="K656" s="9"/>
      <c r="L656" s="9"/>
      <c r="M656" s="9"/>
      <c r="N656" s="9"/>
      <c r="O656" s="9"/>
      <c r="P656" s="235">
        <f t="shared" si="30"/>
        <v>0</v>
      </c>
      <c r="Q656" s="9"/>
      <c r="R656" s="9"/>
      <c r="S656" s="9"/>
      <c r="T656" s="9"/>
      <c r="U656" s="9"/>
      <c r="V656" s="9"/>
      <c r="W656" s="9"/>
      <c r="X656" s="236"/>
      <c r="Y656" s="237">
        <f t="shared" si="31"/>
        <v>0</v>
      </c>
      <c r="Z656" s="9"/>
      <c r="AA656" s="9"/>
      <c r="AB656" s="9"/>
      <c r="AC656" s="9"/>
      <c r="AD656" s="9"/>
      <c r="AE656" s="9"/>
      <c r="AF656" s="9"/>
      <c r="AG656" s="9"/>
      <c r="AH656" s="237">
        <f t="shared" si="32"/>
        <v>0</v>
      </c>
      <c r="AI656" s="238"/>
      <c r="AJ656" s="9"/>
      <c r="AK656" s="9"/>
      <c r="AL656" s="9"/>
      <c r="AM656" s="9"/>
      <c r="AN656" s="9"/>
      <c r="AO656" s="9"/>
      <c r="AP656" s="9"/>
      <c r="AQ656" s="9"/>
      <c r="AR656" s="9"/>
      <c r="AS656" s="239"/>
    </row>
    <row r="657" spans="1:45">
      <c r="A657" s="9"/>
      <c r="B657" s="9"/>
      <c r="C657" s="9"/>
      <c r="D657" s="9"/>
      <c r="E657" s="9"/>
      <c r="F657" s="9"/>
      <c r="G657" s="9"/>
      <c r="H657" s="9"/>
      <c r="I657" s="9"/>
      <c r="J657" s="9"/>
      <c r="K657" s="9"/>
      <c r="L657" s="9"/>
      <c r="M657" s="9"/>
      <c r="N657" s="9"/>
      <c r="O657" s="9"/>
      <c r="P657" s="235">
        <f t="shared" si="30"/>
        <v>0</v>
      </c>
      <c r="Q657" s="9"/>
      <c r="R657" s="9"/>
      <c r="S657" s="9"/>
      <c r="T657" s="9"/>
      <c r="U657" s="9"/>
      <c r="V657" s="9"/>
      <c r="W657" s="9"/>
      <c r="X657" s="236"/>
      <c r="Y657" s="237">
        <f t="shared" si="31"/>
        <v>0</v>
      </c>
      <c r="Z657" s="9"/>
      <c r="AA657" s="9"/>
      <c r="AB657" s="9"/>
      <c r="AC657" s="9"/>
      <c r="AD657" s="9"/>
      <c r="AE657" s="9"/>
      <c r="AF657" s="9"/>
      <c r="AG657" s="9"/>
      <c r="AH657" s="237">
        <f t="shared" si="32"/>
        <v>0</v>
      </c>
      <c r="AI657" s="238"/>
      <c r="AJ657" s="9"/>
      <c r="AK657" s="9"/>
      <c r="AL657" s="9"/>
      <c r="AM657" s="9"/>
      <c r="AN657" s="9"/>
      <c r="AO657" s="9"/>
      <c r="AP657" s="9"/>
      <c r="AQ657" s="9"/>
      <c r="AR657" s="9"/>
      <c r="AS657" s="239"/>
    </row>
    <row r="658" spans="1:45">
      <c r="A658" s="9"/>
      <c r="B658" s="9"/>
      <c r="C658" s="9"/>
      <c r="D658" s="9"/>
      <c r="E658" s="9"/>
      <c r="F658" s="9"/>
      <c r="G658" s="9"/>
      <c r="H658" s="9"/>
      <c r="I658" s="9"/>
      <c r="J658" s="9"/>
      <c r="K658" s="9"/>
      <c r="L658" s="9"/>
      <c r="M658" s="9"/>
      <c r="N658" s="9"/>
      <c r="O658" s="9"/>
      <c r="P658" s="235">
        <f t="shared" si="30"/>
        <v>0</v>
      </c>
      <c r="Q658" s="9"/>
      <c r="R658" s="9"/>
      <c r="S658" s="9"/>
      <c r="T658" s="9"/>
      <c r="U658" s="9"/>
      <c r="V658" s="9"/>
      <c r="W658" s="9"/>
      <c r="X658" s="236"/>
      <c r="Y658" s="237">
        <f t="shared" si="31"/>
        <v>0</v>
      </c>
      <c r="Z658" s="9"/>
      <c r="AA658" s="9"/>
      <c r="AB658" s="9"/>
      <c r="AC658" s="9"/>
      <c r="AD658" s="9"/>
      <c r="AE658" s="9"/>
      <c r="AF658" s="9"/>
      <c r="AG658" s="9"/>
      <c r="AH658" s="237">
        <f t="shared" si="32"/>
        <v>0</v>
      </c>
      <c r="AI658" s="238"/>
      <c r="AJ658" s="9"/>
      <c r="AK658" s="9"/>
      <c r="AL658" s="9"/>
      <c r="AM658" s="9"/>
      <c r="AN658" s="9"/>
      <c r="AO658" s="9"/>
      <c r="AP658" s="9"/>
      <c r="AQ658" s="9"/>
      <c r="AR658" s="9"/>
      <c r="AS658" s="239"/>
    </row>
    <row r="659" spans="1:45">
      <c r="A659" s="9"/>
      <c r="B659" s="9"/>
      <c r="C659" s="9"/>
      <c r="D659" s="9"/>
      <c r="E659" s="9"/>
      <c r="F659" s="9"/>
      <c r="G659" s="9"/>
      <c r="H659" s="9"/>
      <c r="I659" s="9"/>
      <c r="J659" s="9"/>
      <c r="K659" s="9"/>
      <c r="L659" s="9"/>
      <c r="M659" s="9"/>
      <c r="N659" s="9"/>
      <c r="O659" s="9"/>
      <c r="P659" s="235">
        <f t="shared" si="30"/>
        <v>0</v>
      </c>
      <c r="Q659" s="9"/>
      <c r="R659" s="9"/>
      <c r="S659" s="9"/>
      <c r="T659" s="9"/>
      <c r="U659" s="9"/>
      <c r="V659" s="9"/>
      <c r="W659" s="9"/>
      <c r="X659" s="236"/>
      <c r="Y659" s="237">
        <f t="shared" si="31"/>
        <v>0</v>
      </c>
      <c r="Z659" s="9"/>
      <c r="AA659" s="9"/>
      <c r="AB659" s="9"/>
      <c r="AC659" s="9"/>
      <c r="AD659" s="9"/>
      <c r="AE659" s="9"/>
      <c r="AF659" s="9"/>
      <c r="AG659" s="9"/>
      <c r="AH659" s="237">
        <f t="shared" si="32"/>
        <v>0</v>
      </c>
      <c r="AI659" s="238"/>
      <c r="AJ659" s="9"/>
      <c r="AK659" s="9"/>
      <c r="AL659" s="9"/>
      <c r="AM659" s="9"/>
      <c r="AN659" s="9"/>
      <c r="AO659" s="9"/>
      <c r="AP659" s="9"/>
      <c r="AQ659" s="9"/>
      <c r="AR659" s="9"/>
      <c r="AS659" s="239"/>
    </row>
    <row r="660" spans="1:45">
      <c r="A660" s="9"/>
      <c r="B660" s="9"/>
      <c r="C660" s="9"/>
      <c r="D660" s="9"/>
      <c r="E660" s="9"/>
      <c r="F660" s="9"/>
      <c r="G660" s="9"/>
      <c r="H660" s="9"/>
      <c r="I660" s="9"/>
      <c r="J660" s="9"/>
      <c r="K660" s="9"/>
      <c r="L660" s="9"/>
      <c r="M660" s="9"/>
      <c r="N660" s="9"/>
      <c r="O660" s="9"/>
      <c r="P660" s="235">
        <f t="shared" ref="P660:P723" si="33">SUM($H660:$N660)</f>
        <v>0</v>
      </c>
      <c r="Q660" s="9"/>
      <c r="R660" s="9"/>
      <c r="S660" s="9"/>
      <c r="T660" s="9"/>
      <c r="U660" s="9"/>
      <c r="V660" s="9"/>
      <c r="W660" s="9"/>
      <c r="X660" s="236"/>
      <c r="Y660" s="237">
        <f t="shared" ref="Y660:Y723" si="34">SUM($Q660:$W660)</f>
        <v>0</v>
      </c>
      <c r="Z660" s="9"/>
      <c r="AA660" s="9"/>
      <c r="AB660" s="9"/>
      <c r="AC660" s="9"/>
      <c r="AD660" s="9"/>
      <c r="AE660" s="9"/>
      <c r="AF660" s="9"/>
      <c r="AG660" s="9"/>
      <c r="AH660" s="237">
        <f t="shared" si="32"/>
        <v>0</v>
      </c>
      <c r="AI660" s="238"/>
      <c r="AJ660" s="9"/>
      <c r="AK660" s="9"/>
      <c r="AL660" s="9"/>
      <c r="AM660" s="9"/>
      <c r="AN660" s="9"/>
      <c r="AO660" s="9"/>
      <c r="AP660" s="9"/>
      <c r="AQ660" s="9"/>
      <c r="AR660" s="9"/>
      <c r="AS660" s="239"/>
    </row>
    <row r="661" spans="1:45">
      <c r="A661" s="9"/>
      <c r="B661" s="9"/>
      <c r="C661" s="9"/>
      <c r="D661" s="9"/>
      <c r="E661" s="9"/>
      <c r="F661" s="9"/>
      <c r="G661" s="9"/>
      <c r="H661" s="9"/>
      <c r="I661" s="9"/>
      <c r="J661" s="9"/>
      <c r="K661" s="9"/>
      <c r="L661" s="9"/>
      <c r="M661" s="9"/>
      <c r="N661" s="9"/>
      <c r="O661" s="9"/>
      <c r="P661" s="235">
        <f t="shared" si="33"/>
        <v>0</v>
      </c>
      <c r="Q661" s="9"/>
      <c r="R661" s="9"/>
      <c r="S661" s="9"/>
      <c r="T661" s="9"/>
      <c r="U661" s="9"/>
      <c r="V661" s="9"/>
      <c r="W661" s="9"/>
      <c r="X661" s="236"/>
      <c r="Y661" s="237">
        <f t="shared" si="34"/>
        <v>0</v>
      </c>
      <c r="Z661" s="9"/>
      <c r="AA661" s="9"/>
      <c r="AB661" s="9"/>
      <c r="AC661" s="9"/>
      <c r="AD661" s="9"/>
      <c r="AE661" s="9"/>
      <c r="AF661" s="9"/>
      <c r="AG661" s="9"/>
      <c r="AH661" s="237">
        <f t="shared" si="32"/>
        <v>0</v>
      </c>
      <c r="AI661" s="238"/>
      <c r="AJ661" s="9"/>
      <c r="AK661" s="9"/>
      <c r="AL661" s="9"/>
      <c r="AM661" s="9"/>
      <c r="AN661" s="9"/>
      <c r="AO661" s="9"/>
      <c r="AP661" s="9"/>
      <c r="AQ661" s="9"/>
      <c r="AR661" s="9"/>
      <c r="AS661" s="239"/>
    </row>
    <row r="662" spans="1:45">
      <c r="A662" s="9"/>
      <c r="B662" s="9"/>
      <c r="C662" s="9"/>
      <c r="D662" s="9"/>
      <c r="E662" s="9"/>
      <c r="F662" s="9"/>
      <c r="G662" s="9"/>
      <c r="H662" s="9"/>
      <c r="I662" s="9"/>
      <c r="J662" s="9"/>
      <c r="K662" s="9"/>
      <c r="L662" s="9"/>
      <c r="M662" s="9"/>
      <c r="N662" s="9"/>
      <c r="O662" s="9"/>
      <c r="P662" s="235">
        <f t="shared" si="33"/>
        <v>0</v>
      </c>
      <c r="Q662" s="9"/>
      <c r="R662" s="9"/>
      <c r="S662" s="9"/>
      <c r="T662" s="9"/>
      <c r="U662" s="9"/>
      <c r="V662" s="9"/>
      <c r="W662" s="9"/>
      <c r="X662" s="236"/>
      <c r="Y662" s="237">
        <f t="shared" si="34"/>
        <v>0</v>
      </c>
      <c r="Z662" s="9"/>
      <c r="AA662" s="9"/>
      <c r="AB662" s="9"/>
      <c r="AC662" s="9"/>
      <c r="AD662" s="9"/>
      <c r="AE662" s="9"/>
      <c r="AF662" s="9"/>
      <c r="AG662" s="9"/>
      <c r="AH662" s="237">
        <f t="shared" si="32"/>
        <v>0</v>
      </c>
      <c r="AI662" s="238"/>
      <c r="AJ662" s="9"/>
      <c r="AK662" s="9"/>
      <c r="AL662" s="9"/>
      <c r="AM662" s="9"/>
      <c r="AN662" s="9"/>
      <c r="AO662" s="9"/>
      <c r="AP662" s="9"/>
      <c r="AQ662" s="9"/>
      <c r="AR662" s="9"/>
      <c r="AS662" s="239"/>
    </row>
    <row r="663" spans="1:45">
      <c r="A663" s="9"/>
      <c r="B663" s="9"/>
      <c r="C663" s="9"/>
      <c r="D663" s="9"/>
      <c r="E663" s="9"/>
      <c r="F663" s="9"/>
      <c r="G663" s="9"/>
      <c r="H663" s="9"/>
      <c r="I663" s="9"/>
      <c r="J663" s="9"/>
      <c r="K663" s="9"/>
      <c r="L663" s="9"/>
      <c r="M663" s="9"/>
      <c r="N663" s="9"/>
      <c r="O663" s="9"/>
      <c r="P663" s="235">
        <f t="shared" si="33"/>
        <v>0</v>
      </c>
      <c r="Q663" s="9"/>
      <c r="R663" s="9"/>
      <c r="S663" s="9"/>
      <c r="T663" s="9"/>
      <c r="U663" s="9"/>
      <c r="V663" s="9"/>
      <c r="W663" s="9"/>
      <c r="X663" s="236"/>
      <c r="Y663" s="237">
        <f t="shared" si="34"/>
        <v>0</v>
      </c>
      <c r="Z663" s="9"/>
      <c r="AA663" s="9"/>
      <c r="AB663" s="9"/>
      <c r="AC663" s="9"/>
      <c r="AD663" s="9"/>
      <c r="AE663" s="9"/>
      <c r="AF663" s="9"/>
      <c r="AG663" s="9"/>
      <c r="AH663" s="237">
        <f t="shared" si="32"/>
        <v>0</v>
      </c>
      <c r="AI663" s="238"/>
      <c r="AJ663" s="9"/>
      <c r="AK663" s="9"/>
      <c r="AL663" s="9"/>
      <c r="AM663" s="9"/>
      <c r="AN663" s="9"/>
      <c r="AO663" s="9"/>
      <c r="AP663" s="9"/>
      <c r="AQ663" s="9"/>
      <c r="AR663" s="9"/>
      <c r="AS663" s="239"/>
    </row>
    <row r="664" spans="1:45">
      <c r="A664" s="9"/>
      <c r="B664" s="9"/>
      <c r="C664" s="9"/>
      <c r="D664" s="9"/>
      <c r="E664" s="9"/>
      <c r="F664" s="9"/>
      <c r="G664" s="9"/>
      <c r="H664" s="9"/>
      <c r="I664" s="9"/>
      <c r="J664" s="9"/>
      <c r="K664" s="9"/>
      <c r="L664" s="9"/>
      <c r="M664" s="9"/>
      <c r="N664" s="9"/>
      <c r="O664" s="9"/>
      <c r="P664" s="235">
        <f t="shared" si="33"/>
        <v>0</v>
      </c>
      <c r="Q664" s="9"/>
      <c r="R664" s="9"/>
      <c r="S664" s="9"/>
      <c r="T664" s="9"/>
      <c r="U664" s="9"/>
      <c r="V664" s="9"/>
      <c r="W664" s="9"/>
      <c r="X664" s="236"/>
      <c r="Y664" s="237">
        <f t="shared" si="34"/>
        <v>0</v>
      </c>
      <c r="Z664" s="9"/>
      <c r="AA664" s="9"/>
      <c r="AB664" s="9"/>
      <c r="AC664" s="9"/>
      <c r="AD664" s="9"/>
      <c r="AE664" s="9"/>
      <c r="AF664" s="9"/>
      <c r="AG664" s="9"/>
      <c r="AH664" s="237">
        <f t="shared" si="32"/>
        <v>0</v>
      </c>
      <c r="AI664" s="238"/>
      <c r="AJ664" s="9"/>
      <c r="AK664" s="9"/>
      <c r="AL664" s="9"/>
      <c r="AM664" s="9"/>
      <c r="AN664" s="9"/>
      <c r="AO664" s="9"/>
      <c r="AP664" s="9"/>
      <c r="AQ664" s="9"/>
      <c r="AR664" s="9"/>
      <c r="AS664" s="239"/>
    </row>
    <row r="665" spans="1:45">
      <c r="A665" s="9"/>
      <c r="B665" s="9"/>
      <c r="C665" s="9"/>
      <c r="D665" s="9"/>
      <c r="E665" s="9"/>
      <c r="F665" s="9"/>
      <c r="G665" s="9"/>
      <c r="H665" s="9"/>
      <c r="I665" s="9"/>
      <c r="J665" s="9"/>
      <c r="K665" s="9"/>
      <c r="L665" s="9"/>
      <c r="M665" s="9"/>
      <c r="N665" s="9"/>
      <c r="O665" s="9"/>
      <c r="P665" s="235">
        <f t="shared" si="33"/>
        <v>0</v>
      </c>
      <c r="Q665" s="9"/>
      <c r="R665" s="9"/>
      <c r="S665" s="9"/>
      <c r="T665" s="9"/>
      <c r="U665" s="9"/>
      <c r="V665" s="9"/>
      <c r="W665" s="9"/>
      <c r="X665" s="236"/>
      <c r="Y665" s="237">
        <f t="shared" si="34"/>
        <v>0</v>
      </c>
      <c r="Z665" s="9"/>
      <c r="AA665" s="9"/>
      <c r="AB665" s="9"/>
      <c r="AC665" s="9"/>
      <c r="AD665" s="9"/>
      <c r="AE665" s="9"/>
      <c r="AF665" s="9"/>
      <c r="AG665" s="9"/>
      <c r="AH665" s="237">
        <f t="shared" si="32"/>
        <v>0</v>
      </c>
      <c r="AI665" s="238"/>
      <c r="AJ665" s="9"/>
      <c r="AK665" s="9"/>
      <c r="AL665" s="9"/>
      <c r="AM665" s="9"/>
      <c r="AN665" s="9"/>
      <c r="AO665" s="9"/>
      <c r="AP665" s="9"/>
      <c r="AQ665" s="9"/>
      <c r="AR665" s="9"/>
      <c r="AS665" s="239"/>
    </row>
    <row r="666" spans="1:45">
      <c r="A666" s="9"/>
      <c r="B666" s="9"/>
      <c r="C666" s="9"/>
      <c r="D666" s="9"/>
      <c r="E666" s="9"/>
      <c r="F666" s="9"/>
      <c r="G666" s="9"/>
      <c r="H666" s="9"/>
      <c r="I666" s="9"/>
      <c r="J666" s="9"/>
      <c r="K666" s="9"/>
      <c r="L666" s="9"/>
      <c r="M666" s="9"/>
      <c r="N666" s="9"/>
      <c r="O666" s="9"/>
      <c r="P666" s="235">
        <f t="shared" si="33"/>
        <v>0</v>
      </c>
      <c r="Q666" s="9"/>
      <c r="R666" s="9"/>
      <c r="S666" s="9"/>
      <c r="T666" s="9"/>
      <c r="U666" s="9"/>
      <c r="V666" s="9"/>
      <c r="W666" s="9"/>
      <c r="X666" s="236"/>
      <c r="Y666" s="237">
        <f t="shared" si="34"/>
        <v>0</v>
      </c>
      <c r="Z666" s="9"/>
      <c r="AA666" s="9"/>
      <c r="AB666" s="9"/>
      <c r="AC666" s="9"/>
      <c r="AD666" s="9"/>
      <c r="AE666" s="9"/>
      <c r="AF666" s="9"/>
      <c r="AG666" s="9"/>
      <c r="AH666" s="237">
        <f t="shared" si="32"/>
        <v>0</v>
      </c>
      <c r="AI666" s="238"/>
      <c r="AJ666" s="9"/>
      <c r="AK666" s="9"/>
      <c r="AL666" s="9"/>
      <c r="AM666" s="9"/>
      <c r="AN666" s="9"/>
      <c r="AO666" s="9"/>
      <c r="AP666" s="9"/>
      <c r="AQ666" s="9"/>
      <c r="AR666" s="9"/>
      <c r="AS666" s="239"/>
    </row>
    <row r="667" spans="1:45">
      <c r="A667" s="9"/>
      <c r="B667" s="9"/>
      <c r="C667" s="9"/>
      <c r="D667" s="9"/>
      <c r="E667" s="9"/>
      <c r="F667" s="9"/>
      <c r="G667" s="9"/>
      <c r="H667" s="9"/>
      <c r="I667" s="9"/>
      <c r="J667" s="9"/>
      <c r="K667" s="9"/>
      <c r="L667" s="9"/>
      <c r="M667" s="9"/>
      <c r="N667" s="9"/>
      <c r="O667" s="9"/>
      <c r="P667" s="235">
        <f t="shared" si="33"/>
        <v>0</v>
      </c>
      <c r="Q667" s="9"/>
      <c r="R667" s="9"/>
      <c r="S667" s="9"/>
      <c r="T667" s="9"/>
      <c r="U667" s="9"/>
      <c r="V667" s="9"/>
      <c r="W667" s="9"/>
      <c r="X667" s="236"/>
      <c r="Y667" s="237">
        <f t="shared" si="34"/>
        <v>0</v>
      </c>
      <c r="Z667" s="9"/>
      <c r="AA667" s="9"/>
      <c r="AB667" s="9"/>
      <c r="AC667" s="9"/>
      <c r="AD667" s="9"/>
      <c r="AE667" s="9"/>
      <c r="AF667" s="9"/>
      <c r="AG667" s="9"/>
      <c r="AH667" s="237">
        <f t="shared" si="32"/>
        <v>0</v>
      </c>
      <c r="AI667" s="238"/>
      <c r="AJ667" s="9"/>
      <c r="AK667" s="9"/>
      <c r="AL667" s="9"/>
      <c r="AM667" s="9"/>
      <c r="AN667" s="9"/>
      <c r="AO667" s="9"/>
      <c r="AP667" s="9"/>
      <c r="AQ667" s="9"/>
      <c r="AR667" s="9"/>
      <c r="AS667" s="239"/>
    </row>
    <row r="668" spans="1:45">
      <c r="A668" s="9"/>
      <c r="B668" s="9"/>
      <c r="C668" s="9"/>
      <c r="D668" s="9"/>
      <c r="E668" s="9"/>
      <c r="F668" s="9"/>
      <c r="G668" s="9"/>
      <c r="H668" s="9"/>
      <c r="I668" s="9"/>
      <c r="J668" s="9"/>
      <c r="K668" s="9"/>
      <c r="L668" s="9"/>
      <c r="M668" s="9"/>
      <c r="N668" s="9"/>
      <c r="O668" s="9"/>
      <c r="P668" s="235">
        <f t="shared" si="33"/>
        <v>0</v>
      </c>
      <c r="Q668" s="9"/>
      <c r="R668" s="9"/>
      <c r="S668" s="9"/>
      <c r="T668" s="9"/>
      <c r="U668" s="9"/>
      <c r="V668" s="9"/>
      <c r="W668" s="9"/>
      <c r="X668" s="236"/>
      <c r="Y668" s="237">
        <f t="shared" si="34"/>
        <v>0</v>
      </c>
      <c r="Z668" s="9"/>
      <c r="AA668" s="9"/>
      <c r="AB668" s="9"/>
      <c r="AC668" s="9"/>
      <c r="AD668" s="9"/>
      <c r="AE668" s="9"/>
      <c r="AF668" s="9"/>
      <c r="AG668" s="9"/>
      <c r="AH668" s="237">
        <f t="shared" si="32"/>
        <v>0</v>
      </c>
      <c r="AI668" s="238"/>
      <c r="AJ668" s="9"/>
      <c r="AK668" s="9"/>
      <c r="AL668" s="9"/>
      <c r="AM668" s="9"/>
      <c r="AN668" s="9"/>
      <c r="AO668" s="9"/>
      <c r="AP668" s="9"/>
      <c r="AQ668" s="9"/>
      <c r="AR668" s="9"/>
      <c r="AS668" s="239"/>
    </row>
    <row r="669" spans="1:45">
      <c r="A669" s="9"/>
      <c r="B669" s="9"/>
      <c r="C669" s="9"/>
      <c r="D669" s="9"/>
      <c r="E669" s="9"/>
      <c r="F669" s="9"/>
      <c r="G669" s="9"/>
      <c r="H669" s="9"/>
      <c r="I669" s="9"/>
      <c r="J669" s="9"/>
      <c r="K669" s="9"/>
      <c r="L669" s="9"/>
      <c r="M669" s="9"/>
      <c r="N669" s="9"/>
      <c r="O669" s="9"/>
      <c r="P669" s="235">
        <f t="shared" si="33"/>
        <v>0</v>
      </c>
      <c r="Q669" s="9"/>
      <c r="R669" s="9"/>
      <c r="S669" s="9"/>
      <c r="T669" s="9"/>
      <c r="U669" s="9"/>
      <c r="V669" s="9"/>
      <c r="W669" s="9"/>
      <c r="X669" s="236"/>
      <c r="Y669" s="237">
        <f t="shared" si="34"/>
        <v>0</v>
      </c>
      <c r="Z669" s="9"/>
      <c r="AA669" s="9"/>
      <c r="AB669" s="9"/>
      <c r="AC669" s="9"/>
      <c r="AD669" s="9"/>
      <c r="AE669" s="9"/>
      <c r="AF669" s="9"/>
      <c r="AG669" s="9"/>
      <c r="AH669" s="237">
        <f t="shared" si="32"/>
        <v>0</v>
      </c>
      <c r="AI669" s="238"/>
      <c r="AJ669" s="9"/>
      <c r="AK669" s="9"/>
      <c r="AL669" s="9"/>
      <c r="AM669" s="9"/>
      <c r="AN669" s="9"/>
      <c r="AO669" s="9"/>
      <c r="AP669" s="9"/>
      <c r="AQ669" s="9"/>
      <c r="AR669" s="9"/>
      <c r="AS669" s="239"/>
    </row>
    <row r="670" spans="1:45">
      <c r="A670" s="9"/>
      <c r="B670" s="9"/>
      <c r="C670" s="9"/>
      <c r="D670" s="9"/>
      <c r="E670" s="9"/>
      <c r="F670" s="9"/>
      <c r="G670" s="9"/>
      <c r="H670" s="9"/>
      <c r="I670" s="9"/>
      <c r="J670" s="9"/>
      <c r="K670" s="9"/>
      <c r="L670" s="9"/>
      <c r="M670" s="9"/>
      <c r="N670" s="9"/>
      <c r="O670" s="9"/>
      <c r="P670" s="235">
        <f t="shared" si="33"/>
        <v>0</v>
      </c>
      <c r="Q670" s="9"/>
      <c r="R670" s="9"/>
      <c r="S670" s="9"/>
      <c r="T670" s="9"/>
      <c r="U670" s="9"/>
      <c r="V670" s="9"/>
      <c r="W670" s="9"/>
      <c r="X670" s="236"/>
      <c r="Y670" s="237">
        <f t="shared" si="34"/>
        <v>0</v>
      </c>
      <c r="Z670" s="9"/>
      <c r="AA670" s="9"/>
      <c r="AB670" s="9"/>
      <c r="AC670" s="9"/>
      <c r="AD670" s="9"/>
      <c r="AE670" s="9"/>
      <c r="AF670" s="9"/>
      <c r="AG670" s="9"/>
      <c r="AH670" s="237">
        <f t="shared" si="32"/>
        <v>0</v>
      </c>
      <c r="AI670" s="238"/>
      <c r="AJ670" s="9"/>
      <c r="AK670" s="9"/>
      <c r="AL670" s="9"/>
      <c r="AM670" s="9"/>
      <c r="AN670" s="9"/>
      <c r="AO670" s="9"/>
      <c r="AP670" s="9"/>
      <c r="AQ670" s="9"/>
      <c r="AR670" s="9"/>
      <c r="AS670" s="239"/>
    </row>
    <row r="671" spans="1:45">
      <c r="A671" s="9"/>
      <c r="B671" s="9"/>
      <c r="C671" s="9"/>
      <c r="D671" s="9"/>
      <c r="E671" s="9"/>
      <c r="F671" s="9"/>
      <c r="G671" s="9"/>
      <c r="H671" s="9"/>
      <c r="I671" s="9"/>
      <c r="J671" s="9"/>
      <c r="K671" s="9"/>
      <c r="L671" s="9"/>
      <c r="M671" s="9"/>
      <c r="N671" s="9"/>
      <c r="O671" s="9"/>
      <c r="P671" s="235">
        <f t="shared" si="33"/>
        <v>0</v>
      </c>
      <c r="Q671" s="9"/>
      <c r="R671" s="9"/>
      <c r="S671" s="9"/>
      <c r="T671" s="9"/>
      <c r="U671" s="9"/>
      <c r="V671" s="9"/>
      <c r="W671" s="9"/>
      <c r="X671" s="236"/>
      <c r="Y671" s="237">
        <f t="shared" si="34"/>
        <v>0</v>
      </c>
      <c r="Z671" s="9"/>
      <c r="AA671" s="9"/>
      <c r="AB671" s="9"/>
      <c r="AC671" s="9"/>
      <c r="AD671" s="9"/>
      <c r="AE671" s="9"/>
      <c r="AF671" s="9"/>
      <c r="AG671" s="9"/>
      <c r="AH671" s="237">
        <f t="shared" si="32"/>
        <v>0</v>
      </c>
      <c r="AI671" s="238"/>
      <c r="AJ671" s="9"/>
      <c r="AK671" s="9"/>
      <c r="AL671" s="9"/>
      <c r="AM671" s="9"/>
      <c r="AN671" s="9"/>
      <c r="AO671" s="9"/>
      <c r="AP671" s="9"/>
      <c r="AQ671" s="9"/>
      <c r="AR671" s="9"/>
      <c r="AS671" s="239"/>
    </row>
    <row r="672" spans="1:45">
      <c r="A672" s="9"/>
      <c r="B672" s="9"/>
      <c r="C672" s="9"/>
      <c r="D672" s="9"/>
      <c r="E672" s="9"/>
      <c r="F672" s="9"/>
      <c r="G672" s="9"/>
      <c r="H672" s="9"/>
      <c r="I672" s="9"/>
      <c r="J672" s="9"/>
      <c r="K672" s="9"/>
      <c r="L672" s="9"/>
      <c r="M672" s="9"/>
      <c r="N672" s="9"/>
      <c r="O672" s="9"/>
      <c r="P672" s="235">
        <f t="shared" si="33"/>
        <v>0</v>
      </c>
      <c r="Q672" s="9"/>
      <c r="R672" s="9"/>
      <c r="S672" s="9"/>
      <c r="T672" s="9"/>
      <c r="U672" s="9"/>
      <c r="V672" s="9"/>
      <c r="W672" s="9"/>
      <c r="X672" s="236"/>
      <c r="Y672" s="237">
        <f t="shared" si="34"/>
        <v>0</v>
      </c>
      <c r="Z672" s="9"/>
      <c r="AA672" s="9"/>
      <c r="AB672" s="9"/>
      <c r="AC672" s="9"/>
      <c r="AD672" s="9"/>
      <c r="AE672" s="9"/>
      <c r="AF672" s="9"/>
      <c r="AG672" s="9"/>
      <c r="AH672" s="237">
        <f t="shared" si="32"/>
        <v>0</v>
      </c>
      <c r="AI672" s="238"/>
      <c r="AJ672" s="9"/>
      <c r="AK672" s="9"/>
      <c r="AL672" s="9"/>
      <c r="AM672" s="9"/>
      <c r="AN672" s="9"/>
      <c r="AO672" s="9"/>
      <c r="AP672" s="9"/>
      <c r="AQ672" s="9"/>
      <c r="AR672" s="9"/>
      <c r="AS672" s="239"/>
    </row>
    <row r="673" spans="1:45">
      <c r="A673" s="9"/>
      <c r="B673" s="9"/>
      <c r="C673" s="9"/>
      <c r="D673" s="9"/>
      <c r="E673" s="9"/>
      <c r="F673" s="9"/>
      <c r="G673" s="9"/>
      <c r="H673" s="9"/>
      <c r="I673" s="9"/>
      <c r="J673" s="9"/>
      <c r="K673" s="9"/>
      <c r="L673" s="9"/>
      <c r="M673" s="9"/>
      <c r="N673" s="9"/>
      <c r="O673" s="9"/>
      <c r="P673" s="235">
        <f t="shared" si="33"/>
        <v>0</v>
      </c>
      <c r="Q673" s="9"/>
      <c r="R673" s="9"/>
      <c r="S673" s="9"/>
      <c r="T673" s="9"/>
      <c r="U673" s="9"/>
      <c r="V673" s="9"/>
      <c r="W673" s="9"/>
      <c r="X673" s="236"/>
      <c r="Y673" s="237">
        <f t="shared" si="34"/>
        <v>0</v>
      </c>
      <c r="Z673" s="9"/>
      <c r="AA673" s="9"/>
      <c r="AB673" s="9"/>
      <c r="AC673" s="9"/>
      <c r="AD673" s="9"/>
      <c r="AE673" s="9"/>
      <c r="AF673" s="9"/>
      <c r="AG673" s="9"/>
      <c r="AH673" s="237">
        <f t="shared" si="32"/>
        <v>0</v>
      </c>
      <c r="AI673" s="238"/>
      <c r="AJ673" s="9"/>
      <c r="AK673" s="9"/>
      <c r="AL673" s="9"/>
      <c r="AM673" s="9"/>
      <c r="AN673" s="9"/>
      <c r="AO673" s="9"/>
      <c r="AP673" s="9"/>
      <c r="AQ673" s="9"/>
      <c r="AR673" s="9"/>
      <c r="AS673" s="239"/>
    </row>
    <row r="674" spans="1:45">
      <c r="A674" s="9"/>
      <c r="B674" s="9"/>
      <c r="C674" s="9"/>
      <c r="D674" s="9"/>
      <c r="E674" s="9"/>
      <c r="F674" s="9"/>
      <c r="G674" s="9"/>
      <c r="H674" s="9"/>
      <c r="I674" s="9"/>
      <c r="J674" s="9"/>
      <c r="K674" s="9"/>
      <c r="L674" s="9"/>
      <c r="M674" s="9"/>
      <c r="N674" s="9"/>
      <c r="O674" s="9"/>
      <c r="P674" s="235">
        <f t="shared" si="33"/>
        <v>0</v>
      </c>
      <c r="Q674" s="9"/>
      <c r="R674" s="9"/>
      <c r="S674" s="9"/>
      <c r="T674" s="9"/>
      <c r="U674" s="9"/>
      <c r="V674" s="9"/>
      <c r="W674" s="9"/>
      <c r="X674" s="236"/>
      <c r="Y674" s="237">
        <f t="shared" si="34"/>
        <v>0</v>
      </c>
      <c r="Z674" s="9"/>
      <c r="AA674" s="9"/>
      <c r="AB674" s="9"/>
      <c r="AC674" s="9"/>
      <c r="AD674" s="9"/>
      <c r="AE674" s="9"/>
      <c r="AF674" s="9"/>
      <c r="AG674" s="9"/>
      <c r="AH674" s="237">
        <f t="shared" si="32"/>
        <v>0</v>
      </c>
      <c r="AI674" s="238"/>
      <c r="AJ674" s="9"/>
      <c r="AK674" s="9"/>
      <c r="AL674" s="9"/>
      <c r="AM674" s="9"/>
      <c r="AN674" s="9"/>
      <c r="AO674" s="9"/>
      <c r="AP674" s="9"/>
      <c r="AQ674" s="9"/>
      <c r="AR674" s="9"/>
      <c r="AS674" s="239"/>
    </row>
    <row r="675" spans="1:45">
      <c r="A675" s="9"/>
      <c r="B675" s="9"/>
      <c r="C675" s="9"/>
      <c r="D675" s="9"/>
      <c r="E675" s="9"/>
      <c r="F675" s="9"/>
      <c r="G675" s="9"/>
      <c r="H675" s="9"/>
      <c r="I675" s="9"/>
      <c r="J675" s="9"/>
      <c r="K675" s="9"/>
      <c r="L675" s="9"/>
      <c r="M675" s="9"/>
      <c r="N675" s="9"/>
      <c r="O675" s="9"/>
      <c r="P675" s="235">
        <f t="shared" si="33"/>
        <v>0</v>
      </c>
      <c r="Q675" s="9"/>
      <c r="R675" s="9"/>
      <c r="S675" s="9"/>
      <c r="T675" s="9"/>
      <c r="U675" s="9"/>
      <c r="V675" s="9"/>
      <c r="W675" s="9"/>
      <c r="X675" s="236"/>
      <c r="Y675" s="237">
        <f t="shared" si="34"/>
        <v>0</v>
      </c>
      <c r="Z675" s="9"/>
      <c r="AA675" s="9"/>
      <c r="AB675" s="9"/>
      <c r="AC675" s="9"/>
      <c r="AD675" s="9"/>
      <c r="AE675" s="9"/>
      <c r="AF675" s="9"/>
      <c r="AG675" s="9"/>
      <c r="AH675" s="237">
        <f t="shared" si="32"/>
        <v>0</v>
      </c>
      <c r="AI675" s="238"/>
      <c r="AJ675" s="9"/>
      <c r="AK675" s="9"/>
      <c r="AL675" s="9"/>
      <c r="AM675" s="9"/>
      <c r="AN675" s="9"/>
      <c r="AO675" s="9"/>
      <c r="AP675" s="9"/>
      <c r="AQ675" s="9"/>
      <c r="AR675" s="9"/>
      <c r="AS675" s="239"/>
    </row>
    <row r="676" spans="1:45">
      <c r="A676" s="9"/>
      <c r="B676" s="9"/>
      <c r="C676" s="9"/>
      <c r="D676" s="9"/>
      <c r="E676" s="9"/>
      <c r="F676" s="9"/>
      <c r="G676" s="9"/>
      <c r="H676" s="9"/>
      <c r="I676" s="9"/>
      <c r="J676" s="9"/>
      <c r="K676" s="9"/>
      <c r="L676" s="9"/>
      <c r="M676" s="9"/>
      <c r="N676" s="9"/>
      <c r="O676" s="9"/>
      <c r="P676" s="235">
        <f t="shared" si="33"/>
        <v>0</v>
      </c>
      <c r="Q676" s="9"/>
      <c r="R676" s="9"/>
      <c r="S676" s="9"/>
      <c r="T676" s="9"/>
      <c r="U676" s="9"/>
      <c r="V676" s="9"/>
      <c r="W676" s="9"/>
      <c r="X676" s="236"/>
      <c r="Y676" s="237">
        <f t="shared" si="34"/>
        <v>0</v>
      </c>
      <c r="Z676" s="9"/>
      <c r="AA676" s="9"/>
      <c r="AB676" s="9"/>
      <c r="AC676" s="9"/>
      <c r="AD676" s="9"/>
      <c r="AE676" s="9"/>
      <c r="AF676" s="9"/>
      <c r="AG676" s="9"/>
      <c r="AH676" s="237">
        <f t="shared" si="32"/>
        <v>0</v>
      </c>
      <c r="AI676" s="238"/>
      <c r="AJ676" s="9"/>
      <c r="AK676" s="9"/>
      <c r="AL676" s="9"/>
      <c r="AM676" s="9"/>
      <c r="AN676" s="9"/>
      <c r="AO676" s="9"/>
      <c r="AP676" s="9"/>
      <c r="AQ676" s="9"/>
      <c r="AR676" s="9"/>
      <c r="AS676" s="239"/>
    </row>
    <row r="677" spans="1:45">
      <c r="A677" s="9"/>
      <c r="B677" s="9"/>
      <c r="C677" s="9"/>
      <c r="D677" s="9"/>
      <c r="E677" s="9"/>
      <c r="F677" s="9"/>
      <c r="G677" s="9"/>
      <c r="H677" s="9"/>
      <c r="I677" s="9"/>
      <c r="J677" s="9"/>
      <c r="K677" s="9"/>
      <c r="L677" s="9"/>
      <c r="M677" s="9"/>
      <c r="N677" s="9"/>
      <c r="O677" s="9"/>
      <c r="P677" s="235">
        <f t="shared" si="33"/>
        <v>0</v>
      </c>
      <c r="Q677" s="9"/>
      <c r="R677" s="9"/>
      <c r="S677" s="9"/>
      <c r="T677" s="9"/>
      <c r="U677" s="9"/>
      <c r="V677" s="9"/>
      <c r="W677" s="9"/>
      <c r="X677" s="236"/>
      <c r="Y677" s="237">
        <f t="shared" si="34"/>
        <v>0</v>
      </c>
      <c r="Z677" s="9"/>
      <c r="AA677" s="9"/>
      <c r="AB677" s="9"/>
      <c r="AC677" s="9"/>
      <c r="AD677" s="9"/>
      <c r="AE677" s="9"/>
      <c r="AF677" s="9"/>
      <c r="AG677" s="9"/>
      <c r="AH677" s="237">
        <f t="shared" si="32"/>
        <v>0</v>
      </c>
      <c r="AI677" s="238"/>
      <c r="AJ677" s="9"/>
      <c r="AK677" s="9"/>
      <c r="AL677" s="9"/>
      <c r="AM677" s="9"/>
      <c r="AN677" s="9"/>
      <c r="AO677" s="9"/>
      <c r="AP677" s="9"/>
      <c r="AQ677" s="9"/>
      <c r="AR677" s="9"/>
      <c r="AS677" s="239"/>
    </row>
    <row r="678" spans="1:45">
      <c r="A678" s="9"/>
      <c r="B678" s="9"/>
      <c r="C678" s="9"/>
      <c r="D678" s="9"/>
      <c r="E678" s="9"/>
      <c r="F678" s="9"/>
      <c r="G678" s="9"/>
      <c r="H678" s="9"/>
      <c r="I678" s="9"/>
      <c r="J678" s="9"/>
      <c r="K678" s="9"/>
      <c r="L678" s="9"/>
      <c r="M678" s="9"/>
      <c r="N678" s="9"/>
      <c r="O678" s="9"/>
      <c r="P678" s="235">
        <f t="shared" si="33"/>
        <v>0</v>
      </c>
      <c r="Q678" s="9"/>
      <c r="R678" s="9"/>
      <c r="S678" s="9"/>
      <c r="T678" s="9"/>
      <c r="U678" s="9"/>
      <c r="V678" s="9"/>
      <c r="W678" s="9"/>
      <c r="X678" s="236"/>
      <c r="Y678" s="237">
        <f t="shared" si="34"/>
        <v>0</v>
      </c>
      <c r="Z678" s="9"/>
      <c r="AA678" s="9"/>
      <c r="AB678" s="9"/>
      <c r="AC678" s="9"/>
      <c r="AD678" s="9"/>
      <c r="AE678" s="9"/>
      <c r="AF678" s="9"/>
      <c r="AG678" s="9"/>
      <c r="AH678" s="237">
        <f t="shared" si="32"/>
        <v>0</v>
      </c>
      <c r="AI678" s="238"/>
      <c r="AJ678" s="9"/>
      <c r="AK678" s="9"/>
      <c r="AL678" s="9"/>
      <c r="AM678" s="9"/>
      <c r="AN678" s="9"/>
      <c r="AO678" s="9"/>
      <c r="AP678" s="9"/>
      <c r="AQ678" s="9"/>
      <c r="AR678" s="9"/>
      <c r="AS678" s="239"/>
    </row>
    <row r="679" spans="1:45">
      <c r="A679" s="9"/>
      <c r="B679" s="9"/>
      <c r="C679" s="9"/>
      <c r="D679" s="9"/>
      <c r="E679" s="9"/>
      <c r="F679" s="9"/>
      <c r="G679" s="9"/>
      <c r="H679" s="9"/>
      <c r="I679" s="9"/>
      <c r="J679" s="9"/>
      <c r="K679" s="9"/>
      <c r="L679" s="9"/>
      <c r="M679" s="9"/>
      <c r="N679" s="9"/>
      <c r="O679" s="9"/>
      <c r="P679" s="235">
        <f t="shared" si="33"/>
        <v>0</v>
      </c>
      <c r="Q679" s="9"/>
      <c r="R679" s="9"/>
      <c r="S679" s="9"/>
      <c r="T679" s="9"/>
      <c r="U679" s="9"/>
      <c r="V679" s="9"/>
      <c r="W679" s="9"/>
      <c r="X679" s="236"/>
      <c r="Y679" s="237">
        <f t="shared" si="34"/>
        <v>0</v>
      </c>
      <c r="Z679" s="9"/>
      <c r="AA679" s="9"/>
      <c r="AB679" s="9"/>
      <c r="AC679" s="9"/>
      <c r="AD679" s="9"/>
      <c r="AE679" s="9"/>
      <c r="AF679" s="9"/>
      <c r="AG679" s="9"/>
      <c r="AH679" s="237">
        <f t="shared" si="32"/>
        <v>0</v>
      </c>
      <c r="AI679" s="238"/>
      <c r="AJ679" s="9"/>
      <c r="AK679" s="9"/>
      <c r="AL679" s="9"/>
      <c r="AM679" s="9"/>
      <c r="AN679" s="9"/>
      <c r="AO679" s="9"/>
      <c r="AP679" s="9"/>
      <c r="AQ679" s="9"/>
      <c r="AR679" s="9"/>
      <c r="AS679" s="239"/>
    </row>
    <row r="680" spans="1:45">
      <c r="A680" s="9"/>
      <c r="B680" s="9"/>
      <c r="C680" s="9"/>
      <c r="D680" s="9"/>
      <c r="E680" s="9"/>
      <c r="F680" s="9"/>
      <c r="G680" s="9"/>
      <c r="H680" s="9"/>
      <c r="I680" s="9"/>
      <c r="J680" s="9"/>
      <c r="K680" s="9"/>
      <c r="L680" s="9"/>
      <c r="M680" s="9"/>
      <c r="N680" s="9"/>
      <c r="O680" s="9"/>
      <c r="P680" s="235">
        <f t="shared" si="33"/>
        <v>0</v>
      </c>
      <c r="Q680" s="9"/>
      <c r="R680" s="9"/>
      <c r="S680" s="9"/>
      <c r="T680" s="9"/>
      <c r="U680" s="9"/>
      <c r="V680" s="9"/>
      <c r="W680" s="9"/>
      <c r="X680" s="236"/>
      <c r="Y680" s="237">
        <f t="shared" si="34"/>
        <v>0</v>
      </c>
      <c r="Z680" s="9"/>
      <c r="AA680" s="9"/>
      <c r="AB680" s="9"/>
      <c r="AC680" s="9"/>
      <c r="AD680" s="9"/>
      <c r="AE680" s="9"/>
      <c r="AF680" s="9"/>
      <c r="AG680" s="9"/>
      <c r="AH680" s="237">
        <f t="shared" si="32"/>
        <v>0</v>
      </c>
      <c r="AI680" s="238"/>
      <c r="AJ680" s="9"/>
      <c r="AK680" s="9"/>
      <c r="AL680" s="9"/>
      <c r="AM680" s="9"/>
      <c r="AN680" s="9"/>
      <c r="AO680" s="9"/>
      <c r="AP680" s="9"/>
      <c r="AQ680" s="9"/>
      <c r="AR680" s="9"/>
      <c r="AS680" s="239"/>
    </row>
    <row r="681" spans="1:45">
      <c r="A681" s="9"/>
      <c r="B681" s="9"/>
      <c r="C681" s="9"/>
      <c r="D681" s="9"/>
      <c r="E681" s="9"/>
      <c r="F681" s="9"/>
      <c r="G681" s="9"/>
      <c r="H681" s="9"/>
      <c r="I681" s="9"/>
      <c r="J681" s="9"/>
      <c r="K681" s="9"/>
      <c r="L681" s="9"/>
      <c r="M681" s="9"/>
      <c r="N681" s="9"/>
      <c r="O681" s="9"/>
      <c r="P681" s="235">
        <f t="shared" si="33"/>
        <v>0</v>
      </c>
      <c r="Q681" s="9"/>
      <c r="R681" s="9"/>
      <c r="S681" s="9"/>
      <c r="T681" s="9"/>
      <c r="U681" s="9"/>
      <c r="V681" s="9"/>
      <c r="W681" s="9"/>
      <c r="X681" s="236"/>
      <c r="Y681" s="237">
        <f t="shared" si="34"/>
        <v>0</v>
      </c>
      <c r="Z681" s="9"/>
      <c r="AA681" s="9"/>
      <c r="AB681" s="9"/>
      <c r="AC681" s="9"/>
      <c r="AD681" s="9"/>
      <c r="AE681" s="9"/>
      <c r="AF681" s="9"/>
      <c r="AG681" s="9"/>
      <c r="AH681" s="237">
        <f t="shared" si="32"/>
        <v>0</v>
      </c>
      <c r="AI681" s="238"/>
      <c r="AJ681" s="9"/>
      <c r="AK681" s="9"/>
      <c r="AL681" s="9"/>
      <c r="AM681" s="9"/>
      <c r="AN681" s="9"/>
      <c r="AO681" s="9"/>
      <c r="AP681" s="9"/>
      <c r="AQ681" s="9"/>
      <c r="AR681" s="9"/>
      <c r="AS681" s="239"/>
    </row>
    <row r="682" spans="1:45">
      <c r="A682" s="9"/>
      <c r="B682" s="9"/>
      <c r="C682" s="9"/>
      <c r="D682" s="9"/>
      <c r="E682" s="9"/>
      <c r="F682" s="9"/>
      <c r="G682" s="9"/>
      <c r="H682" s="9"/>
      <c r="I682" s="9"/>
      <c r="J682" s="9"/>
      <c r="K682" s="9"/>
      <c r="L682" s="9"/>
      <c r="M682" s="9"/>
      <c r="N682" s="9"/>
      <c r="O682" s="9"/>
      <c r="P682" s="235">
        <f t="shared" si="33"/>
        <v>0</v>
      </c>
      <c r="Q682" s="9"/>
      <c r="R682" s="9"/>
      <c r="S682" s="9"/>
      <c r="T682" s="9"/>
      <c r="U682" s="9"/>
      <c r="V682" s="9"/>
      <c r="W682" s="9"/>
      <c r="X682" s="236"/>
      <c r="Y682" s="237">
        <f t="shared" si="34"/>
        <v>0</v>
      </c>
      <c r="Z682" s="9"/>
      <c r="AA682" s="9"/>
      <c r="AB682" s="9"/>
      <c r="AC682" s="9"/>
      <c r="AD682" s="9"/>
      <c r="AE682" s="9"/>
      <c r="AF682" s="9"/>
      <c r="AG682" s="9"/>
      <c r="AH682" s="237">
        <f t="shared" si="32"/>
        <v>0</v>
      </c>
      <c r="AI682" s="238"/>
      <c r="AJ682" s="9"/>
      <c r="AK682" s="9"/>
      <c r="AL682" s="9"/>
      <c r="AM682" s="9"/>
      <c r="AN682" s="9"/>
      <c r="AO682" s="9"/>
      <c r="AP682" s="9"/>
      <c r="AQ682" s="9"/>
      <c r="AR682" s="9"/>
      <c r="AS682" s="239"/>
    </row>
    <row r="683" spans="1:45">
      <c r="A683" s="9"/>
      <c r="B683" s="9"/>
      <c r="C683" s="9"/>
      <c r="D683" s="9"/>
      <c r="E683" s="9"/>
      <c r="F683" s="9"/>
      <c r="G683" s="9"/>
      <c r="H683" s="9"/>
      <c r="I683" s="9"/>
      <c r="J683" s="9"/>
      <c r="K683" s="9"/>
      <c r="L683" s="9"/>
      <c r="M683" s="9"/>
      <c r="N683" s="9"/>
      <c r="O683" s="9"/>
      <c r="P683" s="235">
        <f t="shared" si="33"/>
        <v>0</v>
      </c>
      <c r="Q683" s="9"/>
      <c r="R683" s="9"/>
      <c r="S683" s="9"/>
      <c r="T683" s="9"/>
      <c r="U683" s="9"/>
      <c r="V683" s="9"/>
      <c r="W683" s="9"/>
      <c r="X683" s="236"/>
      <c r="Y683" s="237">
        <f t="shared" si="34"/>
        <v>0</v>
      </c>
      <c r="Z683" s="9"/>
      <c r="AA683" s="9"/>
      <c r="AB683" s="9"/>
      <c r="AC683" s="9"/>
      <c r="AD683" s="9"/>
      <c r="AE683" s="9"/>
      <c r="AF683" s="9"/>
      <c r="AG683" s="9"/>
      <c r="AH683" s="237">
        <f t="shared" si="32"/>
        <v>0</v>
      </c>
      <c r="AI683" s="238"/>
      <c r="AJ683" s="9"/>
      <c r="AK683" s="9"/>
      <c r="AL683" s="9"/>
      <c r="AM683" s="9"/>
      <c r="AN683" s="9"/>
      <c r="AO683" s="9"/>
      <c r="AP683" s="9"/>
      <c r="AQ683" s="9"/>
      <c r="AR683" s="9"/>
      <c r="AS683" s="239"/>
    </row>
    <row r="684" spans="1:45">
      <c r="A684" s="9"/>
      <c r="B684" s="9"/>
      <c r="C684" s="9"/>
      <c r="D684" s="9"/>
      <c r="E684" s="9"/>
      <c r="F684" s="9"/>
      <c r="G684" s="9"/>
      <c r="H684" s="9"/>
      <c r="I684" s="9"/>
      <c r="J684" s="9"/>
      <c r="K684" s="9"/>
      <c r="L684" s="9"/>
      <c r="M684" s="9"/>
      <c r="N684" s="9"/>
      <c r="O684" s="9"/>
      <c r="P684" s="235">
        <f t="shared" si="33"/>
        <v>0</v>
      </c>
      <c r="Q684" s="9"/>
      <c r="R684" s="9"/>
      <c r="S684" s="9"/>
      <c r="T684" s="9"/>
      <c r="U684" s="9"/>
      <c r="V684" s="9"/>
      <c r="W684" s="9"/>
      <c r="X684" s="236"/>
      <c r="Y684" s="237">
        <f t="shared" si="34"/>
        <v>0</v>
      </c>
      <c r="Z684" s="9"/>
      <c r="AA684" s="9"/>
      <c r="AB684" s="9"/>
      <c r="AC684" s="9"/>
      <c r="AD684" s="9"/>
      <c r="AE684" s="9"/>
      <c r="AF684" s="9"/>
      <c r="AG684" s="9"/>
      <c r="AH684" s="237">
        <f t="shared" si="32"/>
        <v>0</v>
      </c>
      <c r="AI684" s="238"/>
      <c r="AJ684" s="9"/>
      <c r="AK684" s="9"/>
      <c r="AL684" s="9"/>
      <c r="AM684" s="9"/>
      <c r="AN684" s="9"/>
      <c r="AO684" s="9"/>
      <c r="AP684" s="9"/>
      <c r="AQ684" s="9"/>
      <c r="AR684" s="9"/>
      <c r="AS684" s="239"/>
    </row>
    <row r="685" spans="1:45">
      <c r="A685" s="9"/>
      <c r="B685" s="9"/>
      <c r="C685" s="9"/>
      <c r="D685" s="9"/>
      <c r="E685" s="9"/>
      <c r="F685" s="9"/>
      <c r="G685" s="9"/>
      <c r="H685" s="9"/>
      <c r="I685" s="9"/>
      <c r="J685" s="9"/>
      <c r="K685" s="9"/>
      <c r="L685" s="9"/>
      <c r="M685" s="9"/>
      <c r="N685" s="9"/>
      <c r="O685" s="9"/>
      <c r="P685" s="235">
        <f t="shared" si="33"/>
        <v>0</v>
      </c>
      <c r="Q685" s="9"/>
      <c r="R685" s="9"/>
      <c r="S685" s="9"/>
      <c r="T685" s="9"/>
      <c r="U685" s="9"/>
      <c r="V685" s="9"/>
      <c r="W685" s="9"/>
      <c r="X685" s="236"/>
      <c r="Y685" s="237">
        <f t="shared" si="34"/>
        <v>0</v>
      </c>
      <c r="Z685" s="9"/>
      <c r="AA685" s="9"/>
      <c r="AB685" s="9"/>
      <c r="AC685" s="9"/>
      <c r="AD685" s="9"/>
      <c r="AE685" s="9"/>
      <c r="AF685" s="9"/>
      <c r="AG685" s="9"/>
      <c r="AH685" s="237">
        <f t="shared" si="32"/>
        <v>0</v>
      </c>
      <c r="AI685" s="238"/>
      <c r="AJ685" s="9"/>
      <c r="AK685" s="9"/>
      <c r="AL685" s="9"/>
      <c r="AM685" s="9"/>
      <c r="AN685" s="9"/>
      <c r="AO685" s="9"/>
      <c r="AP685" s="9"/>
      <c r="AQ685" s="9"/>
      <c r="AR685" s="9"/>
      <c r="AS685" s="239"/>
    </row>
    <row r="686" spans="1:45">
      <c r="A686" s="9"/>
      <c r="B686" s="9"/>
      <c r="C686" s="9"/>
      <c r="D686" s="9"/>
      <c r="E686" s="9"/>
      <c r="F686" s="9"/>
      <c r="G686" s="9"/>
      <c r="H686" s="9"/>
      <c r="I686" s="9"/>
      <c r="J686" s="9"/>
      <c r="K686" s="9"/>
      <c r="L686" s="9"/>
      <c r="M686" s="9"/>
      <c r="N686" s="9"/>
      <c r="O686" s="9"/>
      <c r="P686" s="235">
        <f t="shared" si="33"/>
        <v>0</v>
      </c>
      <c r="Q686" s="9"/>
      <c r="R686" s="9"/>
      <c r="S686" s="9"/>
      <c r="T686" s="9"/>
      <c r="U686" s="9"/>
      <c r="V686" s="9"/>
      <c r="W686" s="9"/>
      <c r="X686" s="236"/>
      <c r="Y686" s="237">
        <f t="shared" si="34"/>
        <v>0</v>
      </c>
      <c r="Z686" s="9"/>
      <c r="AA686" s="9"/>
      <c r="AB686" s="9"/>
      <c r="AC686" s="9"/>
      <c r="AD686" s="9"/>
      <c r="AE686" s="9"/>
      <c r="AF686" s="9"/>
      <c r="AG686" s="9"/>
      <c r="AH686" s="237">
        <f t="shared" si="32"/>
        <v>0</v>
      </c>
      <c r="AI686" s="238"/>
      <c r="AJ686" s="9"/>
      <c r="AK686" s="9"/>
      <c r="AL686" s="9"/>
      <c r="AM686" s="9"/>
      <c r="AN686" s="9"/>
      <c r="AO686" s="9"/>
      <c r="AP686" s="9"/>
      <c r="AQ686" s="9"/>
      <c r="AR686" s="9"/>
      <c r="AS686" s="239"/>
    </row>
    <row r="687" spans="1:45">
      <c r="A687" s="9"/>
      <c r="B687" s="9"/>
      <c r="C687" s="9"/>
      <c r="D687" s="9"/>
      <c r="E687" s="9"/>
      <c r="F687" s="9"/>
      <c r="G687" s="9"/>
      <c r="H687" s="9"/>
      <c r="I687" s="9"/>
      <c r="J687" s="9"/>
      <c r="K687" s="9"/>
      <c r="L687" s="9"/>
      <c r="M687" s="9"/>
      <c r="N687" s="9"/>
      <c r="O687" s="9"/>
      <c r="P687" s="235">
        <f t="shared" si="33"/>
        <v>0</v>
      </c>
      <c r="Q687" s="9"/>
      <c r="R687" s="9"/>
      <c r="S687" s="9"/>
      <c r="T687" s="9"/>
      <c r="U687" s="9"/>
      <c r="V687" s="9"/>
      <c r="W687" s="9"/>
      <c r="X687" s="236"/>
      <c r="Y687" s="237">
        <f t="shared" si="34"/>
        <v>0</v>
      </c>
      <c r="Z687" s="9"/>
      <c r="AA687" s="9"/>
      <c r="AB687" s="9"/>
      <c r="AC687" s="9"/>
      <c r="AD687" s="9"/>
      <c r="AE687" s="9"/>
      <c r="AF687" s="9"/>
      <c r="AG687" s="9"/>
      <c r="AH687" s="237">
        <f t="shared" si="32"/>
        <v>0</v>
      </c>
      <c r="AI687" s="238"/>
      <c r="AJ687" s="9"/>
      <c r="AK687" s="9"/>
      <c r="AL687" s="9"/>
      <c r="AM687" s="9"/>
      <c r="AN687" s="9"/>
      <c r="AO687" s="9"/>
      <c r="AP687" s="9"/>
      <c r="AQ687" s="9"/>
      <c r="AR687" s="9"/>
      <c r="AS687" s="239"/>
    </row>
    <row r="688" spans="1:45">
      <c r="A688" s="9"/>
      <c r="B688" s="9"/>
      <c r="C688" s="9"/>
      <c r="D688" s="9"/>
      <c r="E688" s="9"/>
      <c r="F688" s="9"/>
      <c r="G688" s="9"/>
      <c r="H688" s="9"/>
      <c r="I688" s="9"/>
      <c r="J688" s="9"/>
      <c r="K688" s="9"/>
      <c r="L688" s="9"/>
      <c r="M688" s="9"/>
      <c r="N688" s="9"/>
      <c r="O688" s="9"/>
      <c r="P688" s="235">
        <f t="shared" si="33"/>
        <v>0</v>
      </c>
      <c r="Q688" s="9"/>
      <c r="R688" s="9"/>
      <c r="S688" s="9"/>
      <c r="T688" s="9"/>
      <c r="U688" s="9"/>
      <c r="V688" s="9"/>
      <c r="W688" s="9"/>
      <c r="X688" s="236"/>
      <c r="Y688" s="237">
        <f t="shared" si="34"/>
        <v>0</v>
      </c>
      <c r="Z688" s="9"/>
      <c r="AA688" s="9"/>
      <c r="AB688" s="9"/>
      <c r="AC688" s="9"/>
      <c r="AD688" s="9"/>
      <c r="AE688" s="9"/>
      <c r="AF688" s="9"/>
      <c r="AG688" s="9"/>
      <c r="AH688" s="237">
        <f t="shared" si="32"/>
        <v>0</v>
      </c>
      <c r="AI688" s="238"/>
      <c r="AJ688" s="9"/>
      <c r="AK688" s="9"/>
      <c r="AL688" s="9"/>
      <c r="AM688" s="9"/>
      <c r="AN688" s="9"/>
      <c r="AO688" s="9"/>
      <c r="AP688" s="9"/>
      <c r="AQ688" s="9"/>
      <c r="AR688" s="9"/>
      <c r="AS688" s="239"/>
    </row>
    <row r="689" spans="1:45">
      <c r="A689" s="9"/>
      <c r="B689" s="9"/>
      <c r="C689" s="9"/>
      <c r="D689" s="9"/>
      <c r="E689" s="9"/>
      <c r="F689" s="9"/>
      <c r="G689" s="9"/>
      <c r="H689" s="9"/>
      <c r="I689" s="9"/>
      <c r="J689" s="9"/>
      <c r="K689" s="9"/>
      <c r="L689" s="9"/>
      <c r="M689" s="9"/>
      <c r="N689" s="9"/>
      <c r="O689" s="9"/>
      <c r="P689" s="235">
        <f t="shared" si="33"/>
        <v>0</v>
      </c>
      <c r="Q689" s="9"/>
      <c r="R689" s="9"/>
      <c r="S689" s="9"/>
      <c r="T689" s="9"/>
      <c r="U689" s="9"/>
      <c r="V689" s="9"/>
      <c r="W689" s="9"/>
      <c r="X689" s="236"/>
      <c r="Y689" s="237">
        <f t="shared" si="34"/>
        <v>0</v>
      </c>
      <c r="Z689" s="9"/>
      <c r="AA689" s="9"/>
      <c r="AB689" s="9"/>
      <c r="AC689" s="9"/>
      <c r="AD689" s="9"/>
      <c r="AE689" s="9"/>
      <c r="AF689" s="9"/>
      <c r="AG689" s="9"/>
      <c r="AH689" s="237">
        <f t="shared" si="32"/>
        <v>0</v>
      </c>
      <c r="AI689" s="238"/>
      <c r="AJ689" s="9"/>
      <c r="AK689" s="9"/>
      <c r="AL689" s="9"/>
      <c r="AM689" s="9"/>
      <c r="AN689" s="9"/>
      <c r="AO689" s="9"/>
      <c r="AP689" s="9"/>
      <c r="AQ689" s="9"/>
      <c r="AR689" s="9"/>
      <c r="AS689" s="239"/>
    </row>
    <row r="690" spans="1:45">
      <c r="A690" s="9"/>
      <c r="B690" s="9"/>
      <c r="C690" s="9"/>
      <c r="D690" s="9"/>
      <c r="E690" s="9"/>
      <c r="F690" s="9"/>
      <c r="G690" s="9"/>
      <c r="H690" s="9"/>
      <c r="I690" s="9"/>
      <c r="J690" s="9"/>
      <c r="K690" s="9"/>
      <c r="L690" s="9"/>
      <c r="M690" s="9"/>
      <c r="N690" s="9"/>
      <c r="O690" s="9"/>
      <c r="P690" s="235">
        <f t="shared" si="33"/>
        <v>0</v>
      </c>
      <c r="Q690" s="9"/>
      <c r="R690" s="9"/>
      <c r="S690" s="9"/>
      <c r="T690" s="9"/>
      <c r="U690" s="9"/>
      <c r="V690" s="9"/>
      <c r="W690" s="9"/>
      <c r="X690" s="236"/>
      <c r="Y690" s="237">
        <f t="shared" si="34"/>
        <v>0</v>
      </c>
      <c r="Z690" s="9"/>
      <c r="AA690" s="9"/>
      <c r="AB690" s="9"/>
      <c r="AC690" s="9"/>
      <c r="AD690" s="9"/>
      <c r="AE690" s="9"/>
      <c r="AF690" s="9"/>
      <c r="AG690" s="9"/>
      <c r="AH690" s="237">
        <f t="shared" si="32"/>
        <v>0</v>
      </c>
      <c r="AI690" s="238"/>
      <c r="AJ690" s="9"/>
      <c r="AK690" s="9"/>
      <c r="AL690" s="9"/>
      <c r="AM690" s="9"/>
      <c r="AN690" s="9"/>
      <c r="AO690" s="9"/>
      <c r="AP690" s="9"/>
      <c r="AQ690" s="9"/>
      <c r="AR690" s="9"/>
      <c r="AS690" s="239"/>
    </row>
    <row r="691" spans="1:45">
      <c r="A691" s="9"/>
      <c r="B691" s="9"/>
      <c r="C691" s="9"/>
      <c r="D691" s="9"/>
      <c r="E691" s="9"/>
      <c r="F691" s="9"/>
      <c r="G691" s="9"/>
      <c r="H691" s="9"/>
      <c r="I691" s="9"/>
      <c r="J691" s="9"/>
      <c r="K691" s="9"/>
      <c r="L691" s="9"/>
      <c r="M691" s="9"/>
      <c r="N691" s="9"/>
      <c r="O691" s="9"/>
      <c r="P691" s="235">
        <f t="shared" si="33"/>
        <v>0</v>
      </c>
      <c r="Q691" s="9"/>
      <c r="R691" s="9"/>
      <c r="S691" s="9"/>
      <c r="T691" s="9"/>
      <c r="U691" s="9"/>
      <c r="V691" s="9"/>
      <c r="W691" s="9"/>
      <c r="X691" s="236"/>
      <c r="Y691" s="237">
        <f t="shared" si="34"/>
        <v>0</v>
      </c>
      <c r="Z691" s="9"/>
      <c r="AA691" s="9"/>
      <c r="AB691" s="9"/>
      <c r="AC691" s="9"/>
      <c r="AD691" s="9"/>
      <c r="AE691" s="9"/>
      <c r="AF691" s="9"/>
      <c r="AG691" s="9"/>
      <c r="AH691" s="237">
        <f t="shared" si="32"/>
        <v>0</v>
      </c>
      <c r="AI691" s="238"/>
      <c r="AJ691" s="9"/>
      <c r="AK691" s="9"/>
      <c r="AL691" s="9"/>
      <c r="AM691" s="9"/>
      <c r="AN691" s="9"/>
      <c r="AO691" s="9"/>
      <c r="AP691" s="9"/>
      <c r="AQ691" s="9"/>
      <c r="AR691" s="9"/>
      <c r="AS691" s="239"/>
    </row>
    <row r="692" spans="1:45">
      <c r="A692" s="9"/>
      <c r="B692" s="9"/>
      <c r="C692" s="9"/>
      <c r="D692" s="9"/>
      <c r="E692" s="9"/>
      <c r="F692" s="9"/>
      <c r="G692" s="9"/>
      <c r="H692" s="9"/>
      <c r="I692" s="9"/>
      <c r="J692" s="9"/>
      <c r="K692" s="9"/>
      <c r="L692" s="9"/>
      <c r="M692" s="9"/>
      <c r="N692" s="9"/>
      <c r="O692" s="9"/>
      <c r="P692" s="235">
        <f t="shared" si="33"/>
        <v>0</v>
      </c>
      <c r="Q692" s="9"/>
      <c r="R692" s="9"/>
      <c r="S692" s="9"/>
      <c r="T692" s="9"/>
      <c r="U692" s="9"/>
      <c r="V692" s="9"/>
      <c r="W692" s="9"/>
      <c r="X692" s="236"/>
      <c r="Y692" s="237">
        <f t="shared" si="34"/>
        <v>0</v>
      </c>
      <c r="Z692" s="9"/>
      <c r="AA692" s="9"/>
      <c r="AB692" s="9"/>
      <c r="AC692" s="9"/>
      <c r="AD692" s="9"/>
      <c r="AE692" s="9"/>
      <c r="AF692" s="9"/>
      <c r="AG692" s="9"/>
      <c r="AH692" s="237">
        <f t="shared" si="32"/>
        <v>0</v>
      </c>
      <c r="AI692" s="238"/>
      <c r="AJ692" s="9"/>
      <c r="AK692" s="9"/>
      <c r="AL692" s="9"/>
      <c r="AM692" s="9"/>
      <c r="AN692" s="9"/>
      <c r="AO692" s="9"/>
      <c r="AP692" s="9"/>
      <c r="AQ692" s="9"/>
      <c r="AR692" s="9"/>
      <c r="AS692" s="239"/>
    </row>
    <row r="693" spans="1:45">
      <c r="A693" s="9"/>
      <c r="B693" s="9"/>
      <c r="C693" s="9"/>
      <c r="D693" s="9"/>
      <c r="E693" s="9"/>
      <c r="F693" s="9"/>
      <c r="G693" s="9"/>
      <c r="H693" s="9"/>
      <c r="I693" s="9"/>
      <c r="J693" s="9"/>
      <c r="K693" s="9"/>
      <c r="L693" s="9"/>
      <c r="M693" s="9"/>
      <c r="N693" s="9"/>
      <c r="O693" s="9"/>
      <c r="P693" s="235">
        <f t="shared" si="33"/>
        <v>0</v>
      </c>
      <c r="Q693" s="9"/>
      <c r="R693" s="9"/>
      <c r="S693" s="9"/>
      <c r="T693" s="9"/>
      <c r="U693" s="9"/>
      <c r="V693" s="9"/>
      <c r="W693" s="9"/>
      <c r="X693" s="236"/>
      <c r="Y693" s="237">
        <f t="shared" si="34"/>
        <v>0</v>
      </c>
      <c r="Z693" s="9"/>
      <c r="AA693" s="9"/>
      <c r="AB693" s="9"/>
      <c r="AC693" s="9"/>
      <c r="AD693" s="9"/>
      <c r="AE693" s="9"/>
      <c r="AF693" s="9"/>
      <c r="AG693" s="9"/>
      <c r="AH693" s="237">
        <f t="shared" si="32"/>
        <v>0</v>
      </c>
      <c r="AI693" s="238"/>
      <c r="AJ693" s="9"/>
      <c r="AK693" s="9"/>
      <c r="AL693" s="9"/>
      <c r="AM693" s="9"/>
      <c r="AN693" s="9"/>
      <c r="AO693" s="9"/>
      <c r="AP693" s="9"/>
      <c r="AQ693" s="9"/>
      <c r="AR693" s="9"/>
      <c r="AS693" s="239"/>
    </row>
    <row r="694" spans="1:45">
      <c r="A694" s="9"/>
      <c r="B694" s="9"/>
      <c r="C694" s="9"/>
      <c r="D694" s="9"/>
      <c r="E694" s="9"/>
      <c r="F694" s="9"/>
      <c r="G694" s="9"/>
      <c r="H694" s="9"/>
      <c r="I694" s="9"/>
      <c r="J694" s="9"/>
      <c r="K694" s="9"/>
      <c r="L694" s="9"/>
      <c r="M694" s="9"/>
      <c r="N694" s="9"/>
      <c r="O694" s="9"/>
      <c r="P694" s="235">
        <f t="shared" si="33"/>
        <v>0</v>
      </c>
      <c r="Q694" s="9"/>
      <c r="R694" s="9"/>
      <c r="S694" s="9"/>
      <c r="T694" s="9"/>
      <c r="U694" s="9"/>
      <c r="V694" s="9"/>
      <c r="W694" s="9"/>
      <c r="X694" s="236"/>
      <c r="Y694" s="237">
        <f t="shared" si="34"/>
        <v>0</v>
      </c>
      <c r="Z694" s="9"/>
      <c r="AA694" s="9"/>
      <c r="AB694" s="9"/>
      <c r="AC694" s="9"/>
      <c r="AD694" s="9"/>
      <c r="AE694" s="9"/>
      <c r="AF694" s="9"/>
      <c r="AG694" s="9"/>
      <c r="AH694" s="237">
        <f t="shared" si="32"/>
        <v>0</v>
      </c>
      <c r="AI694" s="238"/>
      <c r="AJ694" s="9"/>
      <c r="AK694" s="9"/>
      <c r="AL694" s="9"/>
      <c r="AM694" s="9"/>
      <c r="AN694" s="9"/>
      <c r="AO694" s="9"/>
      <c r="AP694" s="9"/>
      <c r="AQ694" s="9"/>
      <c r="AR694" s="9"/>
      <c r="AS694" s="239"/>
    </row>
    <row r="695" spans="1:45">
      <c r="A695" s="9"/>
      <c r="B695" s="9"/>
      <c r="C695" s="9"/>
      <c r="D695" s="9"/>
      <c r="E695" s="9"/>
      <c r="F695" s="9"/>
      <c r="G695" s="9"/>
      <c r="H695" s="9"/>
      <c r="I695" s="9"/>
      <c r="J695" s="9"/>
      <c r="K695" s="9"/>
      <c r="L695" s="9"/>
      <c r="M695" s="9"/>
      <c r="N695" s="9"/>
      <c r="O695" s="9"/>
      <c r="P695" s="235">
        <f t="shared" si="33"/>
        <v>0</v>
      </c>
      <c r="Q695" s="9"/>
      <c r="R695" s="9"/>
      <c r="S695" s="9"/>
      <c r="T695" s="9"/>
      <c r="U695" s="9"/>
      <c r="V695" s="9"/>
      <c r="W695" s="9"/>
      <c r="X695" s="236"/>
      <c r="Y695" s="237">
        <f t="shared" si="34"/>
        <v>0</v>
      </c>
      <c r="Z695" s="9"/>
      <c r="AA695" s="9"/>
      <c r="AB695" s="9"/>
      <c r="AC695" s="9"/>
      <c r="AD695" s="9"/>
      <c r="AE695" s="9"/>
      <c r="AF695" s="9"/>
      <c r="AG695" s="9"/>
      <c r="AH695" s="237">
        <f t="shared" si="32"/>
        <v>0</v>
      </c>
      <c r="AI695" s="238"/>
      <c r="AJ695" s="9"/>
      <c r="AK695" s="9"/>
      <c r="AL695" s="9"/>
      <c r="AM695" s="9"/>
      <c r="AN695" s="9"/>
      <c r="AO695" s="9"/>
      <c r="AP695" s="9"/>
      <c r="AQ695" s="9"/>
      <c r="AR695" s="9"/>
      <c r="AS695" s="239"/>
    </row>
    <row r="696" spans="1:45">
      <c r="A696" s="9"/>
      <c r="B696" s="9"/>
      <c r="C696" s="9"/>
      <c r="D696" s="9"/>
      <c r="E696" s="9"/>
      <c r="F696" s="9"/>
      <c r="G696" s="9"/>
      <c r="H696" s="9"/>
      <c r="I696" s="9"/>
      <c r="J696" s="9"/>
      <c r="K696" s="9"/>
      <c r="L696" s="9"/>
      <c r="M696" s="9"/>
      <c r="N696" s="9"/>
      <c r="O696" s="9"/>
      <c r="P696" s="235">
        <f t="shared" si="33"/>
        <v>0</v>
      </c>
      <c r="Q696" s="9"/>
      <c r="R696" s="9"/>
      <c r="S696" s="9"/>
      <c r="T696" s="9"/>
      <c r="U696" s="9"/>
      <c r="V696" s="9"/>
      <c r="W696" s="9"/>
      <c r="X696" s="236"/>
      <c r="Y696" s="237">
        <f t="shared" si="34"/>
        <v>0</v>
      </c>
      <c r="Z696" s="9"/>
      <c r="AA696" s="9"/>
      <c r="AB696" s="9"/>
      <c r="AC696" s="9"/>
      <c r="AD696" s="9"/>
      <c r="AE696" s="9"/>
      <c r="AF696" s="9"/>
      <c r="AG696" s="9"/>
      <c r="AH696" s="237">
        <f t="shared" si="32"/>
        <v>0</v>
      </c>
      <c r="AI696" s="238"/>
      <c r="AJ696" s="9"/>
      <c r="AK696" s="9"/>
      <c r="AL696" s="9"/>
      <c r="AM696" s="9"/>
      <c r="AN696" s="9"/>
      <c r="AO696" s="9"/>
      <c r="AP696" s="9"/>
      <c r="AQ696" s="9"/>
      <c r="AR696" s="9"/>
      <c r="AS696" s="239"/>
    </row>
    <row r="697" spans="1:45">
      <c r="A697" s="9"/>
      <c r="B697" s="9"/>
      <c r="C697" s="9"/>
      <c r="D697" s="9"/>
      <c r="E697" s="9"/>
      <c r="F697" s="9"/>
      <c r="G697" s="9"/>
      <c r="H697" s="9"/>
      <c r="I697" s="9"/>
      <c r="J697" s="9"/>
      <c r="K697" s="9"/>
      <c r="L697" s="9"/>
      <c r="M697" s="9"/>
      <c r="N697" s="9"/>
      <c r="O697" s="9"/>
      <c r="P697" s="235">
        <f t="shared" si="33"/>
        <v>0</v>
      </c>
      <c r="Q697" s="9"/>
      <c r="R697" s="9"/>
      <c r="S697" s="9"/>
      <c r="T697" s="9"/>
      <c r="U697" s="9"/>
      <c r="V697" s="9"/>
      <c r="W697" s="9"/>
      <c r="X697" s="236"/>
      <c r="Y697" s="237">
        <f t="shared" si="34"/>
        <v>0</v>
      </c>
      <c r="Z697" s="9"/>
      <c r="AA697" s="9"/>
      <c r="AB697" s="9"/>
      <c r="AC697" s="9"/>
      <c r="AD697" s="9"/>
      <c r="AE697" s="9"/>
      <c r="AF697" s="9"/>
      <c r="AG697" s="9"/>
      <c r="AH697" s="237">
        <f t="shared" si="32"/>
        <v>0</v>
      </c>
      <c r="AI697" s="238"/>
      <c r="AJ697" s="9"/>
      <c r="AK697" s="9"/>
      <c r="AL697" s="9"/>
      <c r="AM697" s="9"/>
      <c r="AN697" s="9"/>
      <c r="AO697" s="9"/>
      <c r="AP697" s="9"/>
      <c r="AQ697" s="9"/>
      <c r="AR697" s="9"/>
      <c r="AS697" s="239"/>
    </row>
    <row r="698" spans="1:45">
      <c r="A698" s="9"/>
      <c r="B698" s="9"/>
      <c r="C698" s="9"/>
      <c r="D698" s="9"/>
      <c r="E698" s="9"/>
      <c r="F698" s="9"/>
      <c r="G698" s="9"/>
      <c r="H698" s="9"/>
      <c r="I698" s="9"/>
      <c r="J698" s="9"/>
      <c r="K698" s="9"/>
      <c r="L698" s="9"/>
      <c r="M698" s="9"/>
      <c r="N698" s="9"/>
      <c r="O698" s="9"/>
      <c r="P698" s="235">
        <f t="shared" si="33"/>
        <v>0</v>
      </c>
      <c r="Q698" s="9"/>
      <c r="R698" s="9"/>
      <c r="S698" s="9"/>
      <c r="T698" s="9"/>
      <c r="U698" s="9"/>
      <c r="V698" s="9"/>
      <c r="W698" s="9"/>
      <c r="X698" s="236"/>
      <c r="Y698" s="237">
        <f t="shared" si="34"/>
        <v>0</v>
      </c>
      <c r="Z698" s="9"/>
      <c r="AA698" s="9"/>
      <c r="AB698" s="9"/>
      <c r="AC698" s="9"/>
      <c r="AD698" s="9"/>
      <c r="AE698" s="9"/>
      <c r="AF698" s="9"/>
      <c r="AG698" s="9"/>
      <c r="AH698" s="237">
        <f t="shared" si="32"/>
        <v>0</v>
      </c>
      <c r="AI698" s="238"/>
      <c r="AJ698" s="9"/>
      <c r="AK698" s="9"/>
      <c r="AL698" s="9"/>
      <c r="AM698" s="9"/>
      <c r="AN698" s="9"/>
      <c r="AO698" s="9"/>
      <c r="AP698" s="9"/>
      <c r="AQ698" s="9"/>
      <c r="AR698" s="9"/>
      <c r="AS698" s="239"/>
    </row>
    <row r="699" spans="1:45">
      <c r="A699" s="9"/>
      <c r="B699" s="9"/>
      <c r="C699" s="9"/>
      <c r="D699" s="9"/>
      <c r="E699" s="9"/>
      <c r="F699" s="9"/>
      <c r="G699" s="9"/>
      <c r="H699" s="9"/>
      <c r="I699" s="9"/>
      <c r="J699" s="9"/>
      <c r="K699" s="9"/>
      <c r="L699" s="9"/>
      <c r="M699" s="9"/>
      <c r="N699" s="9"/>
      <c r="O699" s="9"/>
      <c r="P699" s="235">
        <f t="shared" si="33"/>
        <v>0</v>
      </c>
      <c r="Q699" s="9"/>
      <c r="R699" s="9"/>
      <c r="S699" s="9"/>
      <c r="T699" s="9"/>
      <c r="U699" s="9"/>
      <c r="V699" s="9"/>
      <c r="W699" s="9"/>
      <c r="X699" s="236"/>
      <c r="Y699" s="237">
        <f t="shared" si="34"/>
        <v>0</v>
      </c>
      <c r="Z699" s="9"/>
      <c r="AA699" s="9"/>
      <c r="AB699" s="9"/>
      <c r="AC699" s="9"/>
      <c r="AD699" s="9"/>
      <c r="AE699" s="9"/>
      <c r="AF699" s="9"/>
      <c r="AG699" s="9"/>
      <c r="AH699" s="237">
        <f t="shared" si="32"/>
        <v>0</v>
      </c>
      <c r="AI699" s="238"/>
      <c r="AJ699" s="9"/>
      <c r="AK699" s="9"/>
      <c r="AL699" s="9"/>
      <c r="AM699" s="9"/>
      <c r="AN699" s="9"/>
      <c r="AO699" s="9"/>
      <c r="AP699" s="9"/>
      <c r="AQ699" s="9"/>
      <c r="AR699" s="9"/>
      <c r="AS699" s="239"/>
    </row>
    <row r="700" spans="1:45">
      <c r="A700" s="9"/>
      <c r="B700" s="9"/>
      <c r="C700" s="9"/>
      <c r="D700" s="9"/>
      <c r="E700" s="9"/>
      <c r="F700" s="9"/>
      <c r="G700" s="9"/>
      <c r="H700" s="9"/>
      <c r="I700" s="9"/>
      <c r="J700" s="9"/>
      <c r="K700" s="9"/>
      <c r="L700" s="9"/>
      <c r="M700" s="9"/>
      <c r="N700" s="9"/>
      <c r="O700" s="9"/>
      <c r="P700" s="235">
        <f t="shared" si="33"/>
        <v>0</v>
      </c>
      <c r="Q700" s="9"/>
      <c r="R700" s="9"/>
      <c r="S700" s="9"/>
      <c r="T700" s="9"/>
      <c r="U700" s="9"/>
      <c r="V700" s="9"/>
      <c r="W700" s="9"/>
      <c r="X700" s="236"/>
      <c r="Y700" s="237">
        <f t="shared" si="34"/>
        <v>0</v>
      </c>
      <c r="Z700" s="9"/>
      <c r="AA700" s="9"/>
      <c r="AB700" s="9"/>
      <c r="AC700" s="9"/>
      <c r="AD700" s="9"/>
      <c r="AE700" s="9"/>
      <c r="AF700" s="9"/>
      <c r="AG700" s="9"/>
      <c r="AH700" s="237">
        <f t="shared" si="32"/>
        <v>0</v>
      </c>
      <c r="AI700" s="238"/>
      <c r="AJ700" s="9"/>
      <c r="AK700" s="9"/>
      <c r="AL700" s="9"/>
      <c r="AM700" s="9"/>
      <c r="AN700" s="9"/>
      <c r="AO700" s="9"/>
      <c r="AP700" s="9"/>
      <c r="AQ700" s="9"/>
      <c r="AR700" s="9"/>
      <c r="AS700" s="239"/>
    </row>
    <row r="701" spans="1:45">
      <c r="A701" s="9"/>
      <c r="B701" s="9"/>
      <c r="C701" s="9"/>
      <c r="D701" s="9"/>
      <c r="E701" s="9"/>
      <c r="F701" s="9"/>
      <c r="G701" s="9"/>
      <c r="H701" s="9"/>
      <c r="I701" s="9"/>
      <c r="J701" s="9"/>
      <c r="K701" s="9"/>
      <c r="L701" s="9"/>
      <c r="M701" s="9"/>
      <c r="N701" s="9"/>
      <c r="O701" s="9"/>
      <c r="P701" s="235">
        <f t="shared" si="33"/>
        <v>0</v>
      </c>
      <c r="Q701" s="9"/>
      <c r="R701" s="9"/>
      <c r="S701" s="9"/>
      <c r="T701" s="9"/>
      <c r="U701" s="9"/>
      <c r="V701" s="9"/>
      <c r="W701" s="9"/>
      <c r="X701" s="236"/>
      <c r="Y701" s="237">
        <f t="shared" si="34"/>
        <v>0</v>
      </c>
      <c r="Z701" s="9"/>
      <c r="AA701" s="9"/>
      <c r="AB701" s="9"/>
      <c r="AC701" s="9"/>
      <c r="AD701" s="9"/>
      <c r="AE701" s="9"/>
      <c r="AF701" s="9"/>
      <c r="AG701" s="9"/>
      <c r="AH701" s="237">
        <f t="shared" si="32"/>
        <v>0</v>
      </c>
      <c r="AI701" s="238"/>
      <c r="AJ701" s="9"/>
      <c r="AK701" s="9"/>
      <c r="AL701" s="9"/>
      <c r="AM701" s="9"/>
      <c r="AN701" s="9"/>
      <c r="AO701" s="9"/>
      <c r="AP701" s="9"/>
      <c r="AQ701" s="9"/>
      <c r="AR701" s="9"/>
      <c r="AS701" s="239"/>
    </row>
    <row r="702" spans="1:45">
      <c r="A702" s="9"/>
      <c r="B702" s="9"/>
      <c r="C702" s="9"/>
      <c r="D702" s="9"/>
      <c r="E702" s="9"/>
      <c r="F702" s="9"/>
      <c r="G702" s="9"/>
      <c r="H702" s="9"/>
      <c r="I702" s="9"/>
      <c r="J702" s="9"/>
      <c r="K702" s="9"/>
      <c r="L702" s="9"/>
      <c r="M702" s="9"/>
      <c r="N702" s="9"/>
      <c r="O702" s="9"/>
      <c r="P702" s="235">
        <f t="shared" si="33"/>
        <v>0</v>
      </c>
      <c r="Q702" s="9"/>
      <c r="R702" s="9"/>
      <c r="S702" s="9"/>
      <c r="T702" s="9"/>
      <c r="U702" s="9"/>
      <c r="V702" s="9"/>
      <c r="W702" s="9"/>
      <c r="X702" s="236"/>
      <c r="Y702" s="237">
        <f t="shared" si="34"/>
        <v>0</v>
      </c>
      <c r="Z702" s="9"/>
      <c r="AA702" s="9"/>
      <c r="AB702" s="9"/>
      <c r="AC702" s="9"/>
      <c r="AD702" s="9"/>
      <c r="AE702" s="9"/>
      <c r="AF702" s="9"/>
      <c r="AG702" s="9"/>
      <c r="AH702" s="237">
        <f t="shared" si="32"/>
        <v>0</v>
      </c>
      <c r="AI702" s="238"/>
      <c r="AJ702" s="9"/>
      <c r="AK702" s="9"/>
      <c r="AL702" s="9"/>
      <c r="AM702" s="9"/>
      <c r="AN702" s="9"/>
      <c r="AO702" s="9"/>
      <c r="AP702" s="9"/>
      <c r="AQ702" s="9"/>
      <c r="AR702" s="9"/>
      <c r="AS702" s="239"/>
    </row>
    <row r="703" spans="1:45">
      <c r="A703" s="9"/>
      <c r="B703" s="9"/>
      <c r="C703" s="9"/>
      <c r="D703" s="9"/>
      <c r="E703" s="9"/>
      <c r="F703" s="9"/>
      <c r="G703" s="9"/>
      <c r="H703" s="9"/>
      <c r="I703" s="9"/>
      <c r="J703" s="9"/>
      <c r="K703" s="9"/>
      <c r="L703" s="9"/>
      <c r="M703" s="9"/>
      <c r="N703" s="9"/>
      <c r="O703" s="9"/>
      <c r="P703" s="235">
        <f t="shared" si="33"/>
        <v>0</v>
      </c>
      <c r="Q703" s="9"/>
      <c r="R703" s="9"/>
      <c r="S703" s="9"/>
      <c r="T703" s="9"/>
      <c r="U703" s="9"/>
      <c r="V703" s="9"/>
      <c r="W703" s="9"/>
      <c r="X703" s="236"/>
      <c r="Y703" s="237">
        <f t="shared" si="34"/>
        <v>0</v>
      </c>
      <c r="Z703" s="9"/>
      <c r="AA703" s="9"/>
      <c r="AB703" s="9"/>
      <c r="AC703" s="9"/>
      <c r="AD703" s="9"/>
      <c r="AE703" s="9"/>
      <c r="AF703" s="9"/>
      <c r="AG703" s="9"/>
      <c r="AH703" s="237">
        <f t="shared" si="32"/>
        <v>0</v>
      </c>
      <c r="AI703" s="238"/>
      <c r="AJ703" s="9"/>
      <c r="AK703" s="9"/>
      <c r="AL703" s="9"/>
      <c r="AM703" s="9"/>
      <c r="AN703" s="9"/>
      <c r="AO703" s="9"/>
      <c r="AP703" s="9"/>
      <c r="AQ703" s="9"/>
      <c r="AR703" s="9"/>
      <c r="AS703" s="239"/>
    </row>
    <row r="704" spans="1:45">
      <c r="A704" s="9"/>
      <c r="B704" s="9"/>
      <c r="C704" s="9"/>
      <c r="D704" s="9"/>
      <c r="E704" s="9"/>
      <c r="F704" s="9"/>
      <c r="G704" s="9"/>
      <c r="H704" s="9"/>
      <c r="I704" s="9"/>
      <c r="J704" s="9"/>
      <c r="K704" s="9"/>
      <c r="L704" s="9"/>
      <c r="M704" s="9"/>
      <c r="N704" s="9"/>
      <c r="O704" s="9"/>
      <c r="P704" s="235">
        <f t="shared" si="33"/>
        <v>0</v>
      </c>
      <c r="Q704" s="9"/>
      <c r="R704" s="9"/>
      <c r="S704" s="9"/>
      <c r="T704" s="9"/>
      <c r="U704" s="9"/>
      <c r="V704" s="9"/>
      <c r="W704" s="9"/>
      <c r="X704" s="236"/>
      <c r="Y704" s="237">
        <f t="shared" si="34"/>
        <v>0</v>
      </c>
      <c r="Z704" s="9"/>
      <c r="AA704" s="9"/>
      <c r="AB704" s="9"/>
      <c r="AC704" s="9"/>
      <c r="AD704" s="9"/>
      <c r="AE704" s="9"/>
      <c r="AF704" s="9"/>
      <c r="AG704" s="9"/>
      <c r="AH704" s="237">
        <f t="shared" si="32"/>
        <v>0</v>
      </c>
      <c r="AI704" s="238"/>
      <c r="AJ704" s="9"/>
      <c r="AK704" s="9"/>
      <c r="AL704" s="9"/>
      <c r="AM704" s="9"/>
      <c r="AN704" s="9"/>
      <c r="AO704" s="9"/>
      <c r="AP704" s="9"/>
      <c r="AQ704" s="9"/>
      <c r="AR704" s="9"/>
      <c r="AS704" s="239"/>
    </row>
    <row r="705" spans="1:45">
      <c r="A705" s="9"/>
      <c r="B705" s="9"/>
      <c r="C705" s="9"/>
      <c r="D705" s="9"/>
      <c r="E705" s="9"/>
      <c r="F705" s="9"/>
      <c r="G705" s="9"/>
      <c r="H705" s="9"/>
      <c r="I705" s="9"/>
      <c r="J705" s="9"/>
      <c r="K705" s="9"/>
      <c r="L705" s="9"/>
      <c r="M705" s="9"/>
      <c r="N705" s="9"/>
      <c r="O705" s="9"/>
      <c r="P705" s="235">
        <f t="shared" si="33"/>
        <v>0</v>
      </c>
      <c r="Q705" s="9"/>
      <c r="R705" s="9"/>
      <c r="S705" s="9"/>
      <c r="T705" s="9"/>
      <c r="U705" s="9"/>
      <c r="V705" s="9"/>
      <c r="W705" s="9"/>
      <c r="X705" s="236"/>
      <c r="Y705" s="237">
        <f t="shared" si="34"/>
        <v>0</v>
      </c>
      <c r="Z705" s="9"/>
      <c r="AA705" s="9"/>
      <c r="AB705" s="9"/>
      <c r="AC705" s="9"/>
      <c r="AD705" s="9"/>
      <c r="AE705" s="9"/>
      <c r="AF705" s="9"/>
      <c r="AG705" s="9"/>
      <c r="AH705" s="237">
        <f t="shared" si="32"/>
        <v>0</v>
      </c>
      <c r="AI705" s="238"/>
      <c r="AJ705" s="9"/>
      <c r="AK705" s="9"/>
      <c r="AL705" s="9"/>
      <c r="AM705" s="9"/>
      <c r="AN705" s="9"/>
      <c r="AO705" s="9"/>
      <c r="AP705" s="9"/>
      <c r="AQ705" s="9"/>
      <c r="AR705" s="9"/>
      <c r="AS705" s="239"/>
    </row>
    <row r="706" spans="1:45">
      <c r="A706" s="9"/>
      <c r="B706" s="9"/>
      <c r="C706" s="9"/>
      <c r="D706" s="9"/>
      <c r="E706" s="9"/>
      <c r="F706" s="9"/>
      <c r="G706" s="9"/>
      <c r="H706" s="9"/>
      <c r="I706" s="9"/>
      <c r="J706" s="9"/>
      <c r="K706" s="9"/>
      <c r="L706" s="9"/>
      <c r="M706" s="9"/>
      <c r="N706" s="9"/>
      <c r="O706" s="9"/>
      <c r="P706" s="235">
        <f t="shared" si="33"/>
        <v>0</v>
      </c>
      <c r="Q706" s="9"/>
      <c r="R706" s="9"/>
      <c r="S706" s="9"/>
      <c r="T706" s="9"/>
      <c r="U706" s="9"/>
      <c r="V706" s="9"/>
      <c r="W706" s="9"/>
      <c r="X706" s="236"/>
      <c r="Y706" s="237">
        <f t="shared" si="34"/>
        <v>0</v>
      </c>
      <c r="Z706" s="9"/>
      <c r="AA706" s="9"/>
      <c r="AB706" s="9"/>
      <c r="AC706" s="9"/>
      <c r="AD706" s="9"/>
      <c r="AE706" s="9"/>
      <c r="AF706" s="9"/>
      <c r="AG706" s="9"/>
      <c r="AH706" s="237">
        <f t="shared" si="32"/>
        <v>0</v>
      </c>
      <c r="AI706" s="238"/>
      <c r="AJ706" s="9"/>
      <c r="AK706" s="9"/>
      <c r="AL706" s="9"/>
      <c r="AM706" s="9"/>
      <c r="AN706" s="9"/>
      <c r="AO706" s="9"/>
      <c r="AP706" s="9"/>
      <c r="AQ706" s="9"/>
      <c r="AR706" s="9"/>
      <c r="AS706" s="239"/>
    </row>
    <row r="707" spans="1:45">
      <c r="A707" s="9"/>
      <c r="B707" s="9"/>
      <c r="C707" s="9"/>
      <c r="D707" s="9"/>
      <c r="E707" s="9"/>
      <c r="F707" s="9"/>
      <c r="G707" s="9"/>
      <c r="H707" s="9"/>
      <c r="I707" s="9"/>
      <c r="J707" s="9"/>
      <c r="K707" s="9"/>
      <c r="L707" s="9"/>
      <c r="M707" s="9"/>
      <c r="N707" s="9"/>
      <c r="O707" s="9"/>
      <c r="P707" s="235">
        <f t="shared" si="33"/>
        <v>0</v>
      </c>
      <c r="Q707" s="9"/>
      <c r="R707" s="9"/>
      <c r="S707" s="9"/>
      <c r="T707" s="9"/>
      <c r="U707" s="9"/>
      <c r="V707" s="9"/>
      <c r="W707" s="9"/>
      <c r="X707" s="236"/>
      <c r="Y707" s="237">
        <f t="shared" si="34"/>
        <v>0</v>
      </c>
      <c r="Z707" s="9"/>
      <c r="AA707" s="9"/>
      <c r="AB707" s="9"/>
      <c r="AC707" s="9"/>
      <c r="AD707" s="9"/>
      <c r="AE707" s="9"/>
      <c r="AF707" s="9"/>
      <c r="AG707" s="9"/>
      <c r="AH707" s="237">
        <f t="shared" si="32"/>
        <v>0</v>
      </c>
      <c r="AI707" s="238"/>
      <c r="AJ707" s="9"/>
      <c r="AK707" s="9"/>
      <c r="AL707" s="9"/>
      <c r="AM707" s="9"/>
      <c r="AN707" s="9"/>
      <c r="AO707" s="9"/>
      <c r="AP707" s="9"/>
      <c r="AQ707" s="9"/>
      <c r="AR707" s="9"/>
      <c r="AS707" s="239"/>
    </row>
    <row r="708" spans="1:45">
      <c r="A708" s="9"/>
      <c r="B708" s="9"/>
      <c r="C708" s="9"/>
      <c r="D708" s="9"/>
      <c r="E708" s="9"/>
      <c r="F708" s="9"/>
      <c r="G708" s="9"/>
      <c r="H708" s="9"/>
      <c r="I708" s="9"/>
      <c r="J708" s="9"/>
      <c r="K708" s="9"/>
      <c r="L708" s="9"/>
      <c r="M708" s="9"/>
      <c r="N708" s="9"/>
      <c r="O708" s="9"/>
      <c r="P708" s="235">
        <f t="shared" si="33"/>
        <v>0</v>
      </c>
      <c r="Q708" s="9"/>
      <c r="R708" s="9"/>
      <c r="S708" s="9"/>
      <c r="T708" s="9"/>
      <c r="U708" s="9"/>
      <c r="V708" s="9"/>
      <c r="W708" s="9"/>
      <c r="X708" s="236"/>
      <c r="Y708" s="237">
        <f t="shared" si="34"/>
        <v>0</v>
      </c>
      <c r="Z708" s="9"/>
      <c r="AA708" s="9"/>
      <c r="AB708" s="9"/>
      <c r="AC708" s="9"/>
      <c r="AD708" s="9"/>
      <c r="AE708" s="9"/>
      <c r="AF708" s="9"/>
      <c r="AG708" s="9"/>
      <c r="AH708" s="237">
        <f t="shared" si="32"/>
        <v>0</v>
      </c>
      <c r="AI708" s="238"/>
      <c r="AJ708" s="9"/>
      <c r="AK708" s="9"/>
      <c r="AL708" s="9"/>
      <c r="AM708" s="9"/>
      <c r="AN708" s="9"/>
      <c r="AO708" s="9"/>
      <c r="AP708" s="9"/>
      <c r="AQ708" s="9"/>
      <c r="AR708" s="9"/>
      <c r="AS708" s="239"/>
    </row>
    <row r="709" spans="1:45">
      <c r="A709" s="9"/>
      <c r="B709" s="9"/>
      <c r="C709" s="9"/>
      <c r="D709" s="9"/>
      <c r="E709" s="9"/>
      <c r="F709" s="9"/>
      <c r="G709" s="9"/>
      <c r="H709" s="9"/>
      <c r="I709" s="9"/>
      <c r="J709" s="9"/>
      <c r="K709" s="9"/>
      <c r="L709" s="9"/>
      <c r="M709" s="9"/>
      <c r="N709" s="9"/>
      <c r="O709" s="9"/>
      <c r="P709" s="235">
        <f t="shared" si="33"/>
        <v>0</v>
      </c>
      <c r="Q709" s="9"/>
      <c r="R709" s="9"/>
      <c r="S709" s="9"/>
      <c r="T709" s="9"/>
      <c r="U709" s="9"/>
      <c r="V709" s="9"/>
      <c r="W709" s="9"/>
      <c r="X709" s="236"/>
      <c r="Y709" s="237">
        <f t="shared" si="34"/>
        <v>0</v>
      </c>
      <c r="Z709" s="9"/>
      <c r="AA709" s="9"/>
      <c r="AB709" s="9"/>
      <c r="AC709" s="9"/>
      <c r="AD709" s="9"/>
      <c r="AE709" s="9"/>
      <c r="AF709" s="9"/>
      <c r="AG709" s="9"/>
      <c r="AH709" s="237">
        <f t="shared" si="32"/>
        <v>0</v>
      </c>
      <c r="AI709" s="238"/>
      <c r="AJ709" s="9"/>
      <c r="AK709" s="9"/>
      <c r="AL709" s="9"/>
      <c r="AM709" s="9"/>
      <c r="AN709" s="9"/>
      <c r="AO709" s="9"/>
      <c r="AP709" s="9"/>
      <c r="AQ709" s="9"/>
      <c r="AR709" s="9"/>
      <c r="AS709" s="239"/>
    </row>
    <row r="710" spans="1:45">
      <c r="A710" s="9"/>
      <c r="B710" s="9"/>
      <c r="C710" s="9"/>
      <c r="D710" s="9"/>
      <c r="E710" s="9"/>
      <c r="F710" s="9"/>
      <c r="G710" s="9"/>
      <c r="H710" s="9"/>
      <c r="I710" s="9"/>
      <c r="J710" s="9"/>
      <c r="K710" s="9"/>
      <c r="L710" s="9"/>
      <c r="M710" s="9"/>
      <c r="N710" s="9"/>
      <c r="O710" s="9"/>
      <c r="P710" s="235">
        <f t="shared" si="33"/>
        <v>0</v>
      </c>
      <c r="Q710" s="9"/>
      <c r="R710" s="9"/>
      <c r="S710" s="9"/>
      <c r="T710" s="9"/>
      <c r="U710" s="9"/>
      <c r="V710" s="9"/>
      <c r="W710" s="9"/>
      <c r="X710" s="236"/>
      <c r="Y710" s="237">
        <f t="shared" si="34"/>
        <v>0</v>
      </c>
      <c r="Z710" s="9"/>
      <c r="AA710" s="9"/>
      <c r="AB710" s="9"/>
      <c r="AC710" s="9"/>
      <c r="AD710" s="9"/>
      <c r="AE710" s="9"/>
      <c r="AF710" s="9"/>
      <c r="AG710" s="9"/>
      <c r="AH710" s="237">
        <f t="shared" si="32"/>
        <v>0</v>
      </c>
      <c r="AI710" s="238"/>
      <c r="AJ710" s="9"/>
      <c r="AK710" s="9"/>
      <c r="AL710" s="9"/>
      <c r="AM710" s="9"/>
      <c r="AN710" s="9"/>
      <c r="AO710" s="9"/>
      <c r="AP710" s="9"/>
      <c r="AQ710" s="9"/>
      <c r="AR710" s="9"/>
      <c r="AS710" s="239"/>
    </row>
    <row r="711" spans="1:45">
      <c r="A711" s="9"/>
      <c r="B711" s="9"/>
      <c r="C711" s="9"/>
      <c r="D711" s="9"/>
      <c r="E711" s="9"/>
      <c r="F711" s="9"/>
      <c r="G711" s="9"/>
      <c r="H711" s="9"/>
      <c r="I711" s="9"/>
      <c r="J711" s="9"/>
      <c r="K711" s="9"/>
      <c r="L711" s="9"/>
      <c r="M711" s="9"/>
      <c r="N711" s="9"/>
      <c r="O711" s="9"/>
      <c r="P711" s="235">
        <f t="shared" si="33"/>
        <v>0</v>
      </c>
      <c r="Q711" s="9"/>
      <c r="R711" s="9"/>
      <c r="S711" s="9"/>
      <c r="T711" s="9"/>
      <c r="U711" s="9"/>
      <c r="V711" s="9"/>
      <c r="W711" s="9"/>
      <c r="X711" s="236"/>
      <c r="Y711" s="237">
        <f t="shared" si="34"/>
        <v>0</v>
      </c>
      <c r="Z711" s="9"/>
      <c r="AA711" s="9"/>
      <c r="AB711" s="9"/>
      <c r="AC711" s="9"/>
      <c r="AD711" s="9"/>
      <c r="AE711" s="9"/>
      <c r="AF711" s="9"/>
      <c r="AG711" s="9"/>
      <c r="AH711" s="237">
        <f t="shared" si="32"/>
        <v>0</v>
      </c>
      <c r="AI711" s="238"/>
      <c r="AJ711" s="9"/>
      <c r="AK711" s="9"/>
      <c r="AL711" s="9"/>
      <c r="AM711" s="9"/>
      <c r="AN711" s="9"/>
      <c r="AO711" s="9"/>
      <c r="AP711" s="9"/>
      <c r="AQ711" s="9"/>
      <c r="AR711" s="9"/>
      <c r="AS711" s="239"/>
    </row>
    <row r="712" spans="1:45">
      <c r="A712" s="9"/>
      <c r="B712" s="9"/>
      <c r="C712" s="9"/>
      <c r="D712" s="9"/>
      <c r="E712" s="9"/>
      <c r="F712" s="9"/>
      <c r="G712" s="9"/>
      <c r="H712" s="9"/>
      <c r="I712" s="9"/>
      <c r="J712" s="9"/>
      <c r="K712" s="9"/>
      <c r="L712" s="9"/>
      <c r="M712" s="9"/>
      <c r="N712" s="9"/>
      <c r="O712" s="9"/>
      <c r="P712" s="235">
        <f t="shared" si="33"/>
        <v>0</v>
      </c>
      <c r="Q712" s="9"/>
      <c r="R712" s="9"/>
      <c r="S712" s="9"/>
      <c r="T712" s="9"/>
      <c r="U712" s="9"/>
      <c r="V712" s="9"/>
      <c r="W712" s="9"/>
      <c r="X712" s="236"/>
      <c r="Y712" s="237">
        <f t="shared" si="34"/>
        <v>0</v>
      </c>
      <c r="Z712" s="9"/>
      <c r="AA712" s="9"/>
      <c r="AB712" s="9"/>
      <c r="AC712" s="9"/>
      <c r="AD712" s="9"/>
      <c r="AE712" s="9"/>
      <c r="AF712" s="9"/>
      <c r="AG712" s="9"/>
      <c r="AH712" s="237">
        <f t="shared" si="32"/>
        <v>0</v>
      </c>
      <c r="AI712" s="238"/>
      <c r="AJ712" s="9"/>
      <c r="AK712" s="9"/>
      <c r="AL712" s="9"/>
      <c r="AM712" s="9"/>
      <c r="AN712" s="9"/>
      <c r="AO712" s="9"/>
      <c r="AP712" s="9"/>
      <c r="AQ712" s="9"/>
      <c r="AR712" s="9"/>
      <c r="AS712" s="239"/>
    </row>
    <row r="713" spans="1:45">
      <c r="A713" s="9"/>
      <c r="B713" s="9"/>
      <c r="C713" s="9"/>
      <c r="D713" s="9"/>
      <c r="E713" s="9"/>
      <c r="F713" s="9"/>
      <c r="G713" s="9"/>
      <c r="H713" s="9"/>
      <c r="I713" s="9"/>
      <c r="J713" s="9"/>
      <c r="K713" s="9"/>
      <c r="L713" s="9"/>
      <c r="M713" s="9"/>
      <c r="N713" s="9"/>
      <c r="O713" s="9"/>
      <c r="P713" s="235">
        <f t="shared" si="33"/>
        <v>0</v>
      </c>
      <c r="Q713" s="9"/>
      <c r="R713" s="9"/>
      <c r="S713" s="9"/>
      <c r="T713" s="9"/>
      <c r="U713" s="9"/>
      <c r="V713" s="9"/>
      <c r="W713" s="9"/>
      <c r="X713" s="236"/>
      <c r="Y713" s="237">
        <f t="shared" si="34"/>
        <v>0</v>
      </c>
      <c r="Z713" s="9"/>
      <c r="AA713" s="9"/>
      <c r="AB713" s="9"/>
      <c r="AC713" s="9"/>
      <c r="AD713" s="9"/>
      <c r="AE713" s="9"/>
      <c r="AF713" s="9"/>
      <c r="AG713" s="9"/>
      <c r="AH713" s="237">
        <f t="shared" si="32"/>
        <v>0</v>
      </c>
      <c r="AI713" s="238"/>
      <c r="AJ713" s="9"/>
      <c r="AK713" s="9"/>
      <c r="AL713" s="9"/>
      <c r="AM713" s="9"/>
      <c r="AN713" s="9"/>
      <c r="AO713" s="9"/>
      <c r="AP713" s="9"/>
      <c r="AQ713" s="9"/>
      <c r="AR713" s="9"/>
      <c r="AS713" s="239"/>
    </row>
    <row r="714" spans="1:45">
      <c r="A714" s="9"/>
      <c r="B714" s="9"/>
      <c r="C714" s="9"/>
      <c r="D714" s="9"/>
      <c r="E714" s="9"/>
      <c r="F714" s="9"/>
      <c r="G714" s="9"/>
      <c r="H714" s="9"/>
      <c r="I714" s="9"/>
      <c r="J714" s="9"/>
      <c r="K714" s="9"/>
      <c r="L714" s="9"/>
      <c r="M714" s="9"/>
      <c r="N714" s="9"/>
      <c r="O714" s="9"/>
      <c r="P714" s="235">
        <f t="shared" si="33"/>
        <v>0</v>
      </c>
      <c r="Q714" s="9"/>
      <c r="R714" s="9"/>
      <c r="S714" s="9"/>
      <c r="T714" s="9"/>
      <c r="U714" s="9"/>
      <c r="V714" s="9"/>
      <c r="W714" s="9"/>
      <c r="X714" s="236"/>
      <c r="Y714" s="237">
        <f t="shared" si="34"/>
        <v>0</v>
      </c>
      <c r="Z714" s="9"/>
      <c r="AA714" s="9"/>
      <c r="AB714" s="9"/>
      <c r="AC714" s="9"/>
      <c r="AD714" s="9"/>
      <c r="AE714" s="9"/>
      <c r="AF714" s="9"/>
      <c r="AG714" s="9"/>
      <c r="AH714" s="237">
        <f t="shared" si="32"/>
        <v>0</v>
      </c>
      <c r="AI714" s="238"/>
      <c r="AJ714" s="9"/>
      <c r="AK714" s="9"/>
      <c r="AL714" s="9"/>
      <c r="AM714" s="9"/>
      <c r="AN714" s="9"/>
      <c r="AO714" s="9"/>
      <c r="AP714" s="9"/>
      <c r="AQ714" s="9"/>
      <c r="AR714" s="9"/>
      <c r="AS714" s="239"/>
    </row>
    <row r="715" spans="1:45">
      <c r="A715" s="9"/>
      <c r="B715" s="9"/>
      <c r="C715" s="9"/>
      <c r="D715" s="9"/>
      <c r="E715" s="9"/>
      <c r="F715" s="9"/>
      <c r="G715" s="9"/>
      <c r="H715" s="9"/>
      <c r="I715" s="9"/>
      <c r="J715" s="9"/>
      <c r="K715" s="9"/>
      <c r="L715" s="9"/>
      <c r="M715" s="9"/>
      <c r="N715" s="9"/>
      <c r="O715" s="9"/>
      <c r="P715" s="235">
        <f t="shared" si="33"/>
        <v>0</v>
      </c>
      <c r="Q715" s="9"/>
      <c r="R715" s="9"/>
      <c r="S715" s="9"/>
      <c r="T715" s="9"/>
      <c r="U715" s="9"/>
      <c r="V715" s="9"/>
      <c r="W715" s="9"/>
      <c r="X715" s="236"/>
      <c r="Y715" s="237">
        <f t="shared" si="34"/>
        <v>0</v>
      </c>
      <c r="Z715" s="9"/>
      <c r="AA715" s="9"/>
      <c r="AB715" s="9"/>
      <c r="AC715" s="9"/>
      <c r="AD715" s="9"/>
      <c r="AE715" s="9"/>
      <c r="AF715" s="9"/>
      <c r="AG715" s="9"/>
      <c r="AH715" s="237">
        <f t="shared" si="32"/>
        <v>0</v>
      </c>
      <c r="AI715" s="238"/>
      <c r="AJ715" s="9"/>
      <c r="AK715" s="9"/>
      <c r="AL715" s="9"/>
      <c r="AM715" s="9"/>
      <c r="AN715" s="9"/>
      <c r="AO715" s="9"/>
      <c r="AP715" s="9"/>
      <c r="AQ715" s="9"/>
      <c r="AR715" s="9"/>
      <c r="AS715" s="239"/>
    </row>
    <row r="716" spans="1:45">
      <c r="A716" s="9"/>
      <c r="B716" s="9"/>
      <c r="C716" s="9"/>
      <c r="D716" s="9"/>
      <c r="E716" s="9"/>
      <c r="F716" s="9"/>
      <c r="G716" s="9"/>
      <c r="H716" s="9"/>
      <c r="I716" s="9"/>
      <c r="J716" s="9"/>
      <c r="K716" s="9"/>
      <c r="L716" s="9"/>
      <c r="M716" s="9"/>
      <c r="N716" s="9"/>
      <c r="O716" s="9"/>
      <c r="P716" s="235">
        <f t="shared" si="33"/>
        <v>0</v>
      </c>
      <c r="Q716" s="9"/>
      <c r="R716" s="9"/>
      <c r="S716" s="9"/>
      <c r="T716" s="9"/>
      <c r="U716" s="9"/>
      <c r="V716" s="9"/>
      <c r="W716" s="9"/>
      <c r="X716" s="236"/>
      <c r="Y716" s="237">
        <f t="shared" si="34"/>
        <v>0</v>
      </c>
      <c r="Z716" s="9"/>
      <c r="AA716" s="9"/>
      <c r="AB716" s="9"/>
      <c r="AC716" s="9"/>
      <c r="AD716" s="9"/>
      <c r="AE716" s="9"/>
      <c r="AF716" s="9"/>
      <c r="AG716" s="9"/>
      <c r="AH716" s="237">
        <f t="shared" si="32"/>
        <v>0</v>
      </c>
      <c r="AI716" s="238"/>
      <c r="AJ716" s="9"/>
      <c r="AK716" s="9"/>
      <c r="AL716" s="9"/>
      <c r="AM716" s="9"/>
      <c r="AN716" s="9"/>
      <c r="AO716" s="9"/>
      <c r="AP716" s="9"/>
      <c r="AQ716" s="9"/>
      <c r="AR716" s="9"/>
      <c r="AS716" s="239"/>
    </row>
    <row r="717" spans="1:45">
      <c r="A717" s="9"/>
      <c r="B717" s="9"/>
      <c r="C717" s="9"/>
      <c r="D717" s="9"/>
      <c r="E717" s="9"/>
      <c r="F717" s="9"/>
      <c r="G717" s="9"/>
      <c r="H717" s="9"/>
      <c r="I717" s="9"/>
      <c r="J717" s="9"/>
      <c r="K717" s="9"/>
      <c r="L717" s="9"/>
      <c r="M717" s="9"/>
      <c r="N717" s="9"/>
      <c r="O717" s="9"/>
      <c r="P717" s="235">
        <f t="shared" si="33"/>
        <v>0</v>
      </c>
      <c r="Q717" s="9"/>
      <c r="R717" s="9"/>
      <c r="S717" s="9"/>
      <c r="T717" s="9"/>
      <c r="U717" s="9"/>
      <c r="V717" s="9"/>
      <c r="W717" s="9"/>
      <c r="X717" s="236"/>
      <c r="Y717" s="237">
        <f t="shared" si="34"/>
        <v>0</v>
      </c>
      <c r="Z717" s="9"/>
      <c r="AA717" s="9"/>
      <c r="AB717" s="9"/>
      <c r="AC717" s="9"/>
      <c r="AD717" s="9"/>
      <c r="AE717" s="9"/>
      <c r="AF717" s="9"/>
      <c r="AG717" s="9"/>
      <c r="AH717" s="237">
        <f t="shared" si="32"/>
        <v>0</v>
      </c>
      <c r="AI717" s="238"/>
      <c r="AJ717" s="9"/>
      <c r="AK717" s="9"/>
      <c r="AL717" s="9"/>
      <c r="AM717" s="9"/>
      <c r="AN717" s="9"/>
      <c r="AO717" s="9"/>
      <c r="AP717" s="9"/>
      <c r="AQ717" s="9"/>
      <c r="AR717" s="9"/>
      <c r="AS717" s="239"/>
    </row>
    <row r="718" spans="1:45">
      <c r="A718" s="9"/>
      <c r="B718" s="9"/>
      <c r="C718" s="9"/>
      <c r="D718" s="9"/>
      <c r="E718" s="9"/>
      <c r="F718" s="9"/>
      <c r="G718" s="9"/>
      <c r="H718" s="9"/>
      <c r="I718" s="9"/>
      <c r="J718" s="9"/>
      <c r="K718" s="9"/>
      <c r="L718" s="9"/>
      <c r="M718" s="9"/>
      <c r="N718" s="9"/>
      <c r="O718" s="9"/>
      <c r="P718" s="235">
        <f t="shared" si="33"/>
        <v>0</v>
      </c>
      <c r="Q718" s="9"/>
      <c r="R718" s="9"/>
      <c r="S718" s="9"/>
      <c r="T718" s="9"/>
      <c r="U718" s="9"/>
      <c r="V718" s="9"/>
      <c r="W718" s="9"/>
      <c r="X718" s="236"/>
      <c r="Y718" s="237">
        <f t="shared" si="34"/>
        <v>0</v>
      </c>
      <c r="Z718" s="9"/>
      <c r="AA718" s="9"/>
      <c r="AB718" s="9"/>
      <c r="AC718" s="9"/>
      <c r="AD718" s="9"/>
      <c r="AE718" s="9"/>
      <c r="AF718" s="9"/>
      <c r="AG718" s="9"/>
      <c r="AH718" s="237">
        <f t="shared" ref="AH718:AH781" si="35">SUM($Z718:$AF718)</f>
        <v>0</v>
      </c>
      <c r="AI718" s="238"/>
      <c r="AJ718" s="9"/>
      <c r="AK718" s="9"/>
      <c r="AL718" s="9"/>
      <c r="AM718" s="9"/>
      <c r="AN718" s="9"/>
      <c r="AO718" s="9"/>
      <c r="AP718" s="9"/>
      <c r="AQ718" s="9"/>
      <c r="AR718" s="9"/>
      <c r="AS718" s="239"/>
    </row>
    <row r="719" spans="1:45">
      <c r="A719" s="9"/>
      <c r="B719" s="9"/>
      <c r="C719" s="9"/>
      <c r="D719" s="9"/>
      <c r="E719" s="9"/>
      <c r="F719" s="9"/>
      <c r="G719" s="9"/>
      <c r="H719" s="9"/>
      <c r="I719" s="9"/>
      <c r="J719" s="9"/>
      <c r="K719" s="9"/>
      <c r="L719" s="9"/>
      <c r="M719" s="9"/>
      <c r="N719" s="9"/>
      <c r="O719" s="9"/>
      <c r="P719" s="235">
        <f t="shared" si="33"/>
        <v>0</v>
      </c>
      <c r="Q719" s="9"/>
      <c r="R719" s="9"/>
      <c r="S719" s="9"/>
      <c r="T719" s="9"/>
      <c r="U719" s="9"/>
      <c r="V719" s="9"/>
      <c r="W719" s="9"/>
      <c r="X719" s="236"/>
      <c r="Y719" s="237">
        <f t="shared" si="34"/>
        <v>0</v>
      </c>
      <c r="Z719" s="9"/>
      <c r="AA719" s="9"/>
      <c r="AB719" s="9"/>
      <c r="AC719" s="9"/>
      <c r="AD719" s="9"/>
      <c r="AE719" s="9"/>
      <c r="AF719" s="9"/>
      <c r="AG719" s="9"/>
      <c r="AH719" s="237">
        <f t="shared" si="35"/>
        <v>0</v>
      </c>
      <c r="AI719" s="238"/>
      <c r="AJ719" s="9"/>
      <c r="AK719" s="9"/>
      <c r="AL719" s="9"/>
      <c r="AM719" s="9"/>
      <c r="AN719" s="9"/>
      <c r="AO719" s="9"/>
      <c r="AP719" s="9"/>
      <c r="AQ719" s="9"/>
      <c r="AR719" s="9"/>
      <c r="AS719" s="239"/>
    </row>
    <row r="720" spans="1:45">
      <c r="A720" s="9"/>
      <c r="B720" s="9"/>
      <c r="C720" s="9"/>
      <c r="D720" s="9"/>
      <c r="E720" s="9"/>
      <c r="F720" s="9"/>
      <c r="G720" s="9"/>
      <c r="H720" s="9"/>
      <c r="I720" s="9"/>
      <c r="J720" s="9"/>
      <c r="K720" s="9"/>
      <c r="L720" s="9"/>
      <c r="M720" s="9"/>
      <c r="N720" s="9"/>
      <c r="O720" s="9"/>
      <c r="P720" s="235">
        <f t="shared" si="33"/>
        <v>0</v>
      </c>
      <c r="Q720" s="9"/>
      <c r="R720" s="9"/>
      <c r="S720" s="9"/>
      <c r="T720" s="9"/>
      <c r="U720" s="9"/>
      <c r="V720" s="9"/>
      <c r="W720" s="9"/>
      <c r="X720" s="236"/>
      <c r="Y720" s="237">
        <f t="shared" si="34"/>
        <v>0</v>
      </c>
      <c r="Z720" s="9"/>
      <c r="AA720" s="9"/>
      <c r="AB720" s="9"/>
      <c r="AC720" s="9"/>
      <c r="AD720" s="9"/>
      <c r="AE720" s="9"/>
      <c r="AF720" s="9"/>
      <c r="AG720" s="9"/>
      <c r="AH720" s="237">
        <f t="shared" si="35"/>
        <v>0</v>
      </c>
      <c r="AI720" s="238"/>
      <c r="AJ720" s="9"/>
      <c r="AK720" s="9"/>
      <c r="AL720" s="9"/>
      <c r="AM720" s="9"/>
      <c r="AN720" s="9"/>
      <c r="AO720" s="9"/>
      <c r="AP720" s="9"/>
      <c r="AQ720" s="9"/>
      <c r="AR720" s="9"/>
      <c r="AS720" s="239"/>
    </row>
    <row r="721" spans="1:45">
      <c r="A721" s="9"/>
      <c r="B721" s="9"/>
      <c r="C721" s="9"/>
      <c r="D721" s="9"/>
      <c r="E721" s="9"/>
      <c r="F721" s="9"/>
      <c r="G721" s="9"/>
      <c r="H721" s="9"/>
      <c r="I721" s="9"/>
      <c r="J721" s="9"/>
      <c r="K721" s="9"/>
      <c r="L721" s="9"/>
      <c r="M721" s="9"/>
      <c r="N721" s="9"/>
      <c r="O721" s="9"/>
      <c r="P721" s="235">
        <f t="shared" si="33"/>
        <v>0</v>
      </c>
      <c r="Q721" s="9"/>
      <c r="R721" s="9"/>
      <c r="S721" s="9"/>
      <c r="T721" s="9"/>
      <c r="U721" s="9"/>
      <c r="V721" s="9"/>
      <c r="W721" s="9"/>
      <c r="X721" s="236"/>
      <c r="Y721" s="237">
        <f t="shared" si="34"/>
        <v>0</v>
      </c>
      <c r="Z721" s="9"/>
      <c r="AA721" s="9"/>
      <c r="AB721" s="9"/>
      <c r="AC721" s="9"/>
      <c r="AD721" s="9"/>
      <c r="AE721" s="9"/>
      <c r="AF721" s="9"/>
      <c r="AG721" s="9"/>
      <c r="AH721" s="237">
        <f t="shared" si="35"/>
        <v>0</v>
      </c>
      <c r="AI721" s="238"/>
      <c r="AJ721" s="9"/>
      <c r="AK721" s="9"/>
      <c r="AL721" s="9"/>
      <c r="AM721" s="9"/>
      <c r="AN721" s="9"/>
      <c r="AO721" s="9"/>
      <c r="AP721" s="9"/>
      <c r="AQ721" s="9"/>
      <c r="AR721" s="9"/>
      <c r="AS721" s="239"/>
    </row>
    <row r="722" spans="1:45">
      <c r="A722" s="9"/>
      <c r="B722" s="9"/>
      <c r="C722" s="9"/>
      <c r="D722" s="9"/>
      <c r="E722" s="9"/>
      <c r="F722" s="9"/>
      <c r="G722" s="9"/>
      <c r="H722" s="9"/>
      <c r="I722" s="9"/>
      <c r="J722" s="9"/>
      <c r="K722" s="9"/>
      <c r="L722" s="9"/>
      <c r="M722" s="9"/>
      <c r="N722" s="9"/>
      <c r="O722" s="9"/>
      <c r="P722" s="235">
        <f t="shared" si="33"/>
        <v>0</v>
      </c>
      <c r="Q722" s="9"/>
      <c r="R722" s="9"/>
      <c r="S722" s="9"/>
      <c r="T722" s="9"/>
      <c r="U722" s="9"/>
      <c r="V722" s="9"/>
      <c r="W722" s="9"/>
      <c r="X722" s="236"/>
      <c r="Y722" s="237">
        <f t="shared" si="34"/>
        <v>0</v>
      </c>
      <c r="Z722" s="9"/>
      <c r="AA722" s="9"/>
      <c r="AB722" s="9"/>
      <c r="AC722" s="9"/>
      <c r="AD722" s="9"/>
      <c r="AE722" s="9"/>
      <c r="AF722" s="9"/>
      <c r="AG722" s="9"/>
      <c r="AH722" s="237">
        <f t="shared" si="35"/>
        <v>0</v>
      </c>
      <c r="AI722" s="238"/>
      <c r="AJ722" s="9"/>
      <c r="AK722" s="9"/>
      <c r="AL722" s="9"/>
      <c r="AM722" s="9"/>
      <c r="AN722" s="9"/>
      <c r="AO722" s="9"/>
      <c r="AP722" s="9"/>
      <c r="AQ722" s="9"/>
      <c r="AR722" s="9"/>
      <c r="AS722" s="239"/>
    </row>
    <row r="723" spans="1:45">
      <c r="A723" s="9"/>
      <c r="B723" s="9"/>
      <c r="C723" s="9"/>
      <c r="D723" s="9"/>
      <c r="E723" s="9"/>
      <c r="F723" s="9"/>
      <c r="G723" s="9"/>
      <c r="H723" s="9"/>
      <c r="I723" s="9"/>
      <c r="J723" s="9"/>
      <c r="K723" s="9"/>
      <c r="L723" s="9"/>
      <c r="M723" s="9"/>
      <c r="N723" s="9"/>
      <c r="O723" s="9"/>
      <c r="P723" s="235">
        <f t="shared" si="33"/>
        <v>0</v>
      </c>
      <c r="Q723" s="9"/>
      <c r="R723" s="9"/>
      <c r="S723" s="9"/>
      <c r="T723" s="9"/>
      <c r="U723" s="9"/>
      <c r="V723" s="9"/>
      <c r="W723" s="9"/>
      <c r="X723" s="236"/>
      <c r="Y723" s="237">
        <f t="shared" si="34"/>
        <v>0</v>
      </c>
      <c r="Z723" s="9"/>
      <c r="AA723" s="9"/>
      <c r="AB723" s="9"/>
      <c r="AC723" s="9"/>
      <c r="AD723" s="9"/>
      <c r="AE723" s="9"/>
      <c r="AF723" s="9"/>
      <c r="AG723" s="9"/>
      <c r="AH723" s="237">
        <f t="shared" si="35"/>
        <v>0</v>
      </c>
      <c r="AI723" s="238"/>
      <c r="AJ723" s="9"/>
      <c r="AK723" s="9"/>
      <c r="AL723" s="9"/>
      <c r="AM723" s="9"/>
      <c r="AN723" s="9"/>
      <c r="AO723" s="9"/>
      <c r="AP723" s="9"/>
      <c r="AQ723" s="9"/>
      <c r="AR723" s="9"/>
      <c r="AS723" s="239"/>
    </row>
    <row r="724" spans="1:45">
      <c r="A724" s="9"/>
      <c r="B724" s="9"/>
      <c r="C724" s="9"/>
      <c r="D724" s="9"/>
      <c r="E724" s="9"/>
      <c r="F724" s="9"/>
      <c r="G724" s="9"/>
      <c r="H724" s="9"/>
      <c r="I724" s="9"/>
      <c r="J724" s="9"/>
      <c r="K724" s="9"/>
      <c r="L724" s="9"/>
      <c r="M724" s="9"/>
      <c r="N724" s="9"/>
      <c r="O724" s="9"/>
      <c r="P724" s="235">
        <f t="shared" ref="P724:P787" si="36">SUM($H724:$N724)</f>
        <v>0</v>
      </c>
      <c r="Q724" s="9"/>
      <c r="R724" s="9"/>
      <c r="S724" s="9"/>
      <c r="T724" s="9"/>
      <c r="U724" s="9"/>
      <c r="V724" s="9"/>
      <c r="W724" s="9"/>
      <c r="X724" s="236"/>
      <c r="Y724" s="237">
        <f t="shared" ref="Y724:Y787" si="37">SUM($Q724:$W724)</f>
        <v>0</v>
      </c>
      <c r="Z724" s="9"/>
      <c r="AA724" s="9"/>
      <c r="AB724" s="9"/>
      <c r="AC724" s="9"/>
      <c r="AD724" s="9"/>
      <c r="AE724" s="9"/>
      <c r="AF724" s="9"/>
      <c r="AG724" s="9"/>
      <c r="AH724" s="237">
        <f t="shared" si="35"/>
        <v>0</v>
      </c>
      <c r="AI724" s="238"/>
      <c r="AJ724" s="9"/>
      <c r="AK724" s="9"/>
      <c r="AL724" s="9"/>
      <c r="AM724" s="9"/>
      <c r="AN724" s="9"/>
      <c r="AO724" s="9"/>
      <c r="AP724" s="9"/>
      <c r="AQ724" s="9"/>
      <c r="AR724" s="9"/>
      <c r="AS724" s="239"/>
    </row>
    <row r="725" spans="1:45">
      <c r="A725" s="9"/>
      <c r="B725" s="9"/>
      <c r="C725" s="9"/>
      <c r="D725" s="9"/>
      <c r="E725" s="9"/>
      <c r="F725" s="9"/>
      <c r="G725" s="9"/>
      <c r="H725" s="9"/>
      <c r="I725" s="9"/>
      <c r="J725" s="9"/>
      <c r="K725" s="9"/>
      <c r="L725" s="9"/>
      <c r="M725" s="9"/>
      <c r="N725" s="9"/>
      <c r="O725" s="9"/>
      <c r="P725" s="235">
        <f t="shared" si="36"/>
        <v>0</v>
      </c>
      <c r="Q725" s="9"/>
      <c r="R725" s="9"/>
      <c r="S725" s="9"/>
      <c r="T725" s="9"/>
      <c r="U725" s="9"/>
      <c r="V725" s="9"/>
      <c r="W725" s="9"/>
      <c r="X725" s="236"/>
      <c r="Y725" s="237">
        <f t="shared" si="37"/>
        <v>0</v>
      </c>
      <c r="Z725" s="9"/>
      <c r="AA725" s="9"/>
      <c r="AB725" s="9"/>
      <c r="AC725" s="9"/>
      <c r="AD725" s="9"/>
      <c r="AE725" s="9"/>
      <c r="AF725" s="9"/>
      <c r="AG725" s="9"/>
      <c r="AH725" s="237">
        <f t="shared" si="35"/>
        <v>0</v>
      </c>
      <c r="AI725" s="238"/>
      <c r="AJ725" s="9"/>
      <c r="AK725" s="9"/>
      <c r="AL725" s="9"/>
      <c r="AM725" s="9"/>
      <c r="AN725" s="9"/>
      <c r="AO725" s="9"/>
      <c r="AP725" s="9"/>
      <c r="AQ725" s="9"/>
      <c r="AR725" s="9"/>
      <c r="AS725" s="239"/>
    </row>
    <row r="726" spans="1:45">
      <c r="A726" s="9"/>
      <c r="B726" s="9"/>
      <c r="C726" s="9"/>
      <c r="D726" s="9"/>
      <c r="E726" s="9"/>
      <c r="F726" s="9"/>
      <c r="G726" s="9"/>
      <c r="H726" s="9"/>
      <c r="I726" s="9"/>
      <c r="J726" s="9"/>
      <c r="K726" s="9"/>
      <c r="L726" s="9"/>
      <c r="M726" s="9"/>
      <c r="N726" s="9"/>
      <c r="O726" s="9"/>
      <c r="P726" s="235">
        <f t="shared" si="36"/>
        <v>0</v>
      </c>
      <c r="Q726" s="9"/>
      <c r="R726" s="9"/>
      <c r="S726" s="9"/>
      <c r="T726" s="9"/>
      <c r="U726" s="9"/>
      <c r="V726" s="9"/>
      <c r="W726" s="9"/>
      <c r="X726" s="236"/>
      <c r="Y726" s="237">
        <f t="shared" si="37"/>
        <v>0</v>
      </c>
      <c r="Z726" s="9"/>
      <c r="AA726" s="9"/>
      <c r="AB726" s="9"/>
      <c r="AC726" s="9"/>
      <c r="AD726" s="9"/>
      <c r="AE726" s="9"/>
      <c r="AF726" s="9"/>
      <c r="AG726" s="9"/>
      <c r="AH726" s="237">
        <f t="shared" si="35"/>
        <v>0</v>
      </c>
      <c r="AI726" s="238"/>
      <c r="AJ726" s="9"/>
      <c r="AK726" s="9"/>
      <c r="AL726" s="9"/>
      <c r="AM726" s="9"/>
      <c r="AN726" s="9"/>
      <c r="AO726" s="9"/>
      <c r="AP726" s="9"/>
      <c r="AQ726" s="9"/>
      <c r="AR726" s="9"/>
      <c r="AS726" s="239"/>
    </row>
    <row r="727" spans="1:45">
      <c r="A727" s="9"/>
      <c r="B727" s="9"/>
      <c r="C727" s="9"/>
      <c r="D727" s="9"/>
      <c r="E727" s="9"/>
      <c r="F727" s="9"/>
      <c r="G727" s="9"/>
      <c r="H727" s="9"/>
      <c r="I727" s="9"/>
      <c r="J727" s="9"/>
      <c r="K727" s="9"/>
      <c r="L727" s="9"/>
      <c r="M727" s="9"/>
      <c r="N727" s="9"/>
      <c r="O727" s="9"/>
      <c r="P727" s="235">
        <f t="shared" si="36"/>
        <v>0</v>
      </c>
      <c r="Q727" s="9"/>
      <c r="R727" s="9"/>
      <c r="S727" s="9"/>
      <c r="T727" s="9"/>
      <c r="U727" s="9"/>
      <c r="V727" s="9"/>
      <c r="W727" s="9"/>
      <c r="X727" s="236"/>
      <c r="Y727" s="237">
        <f t="shared" si="37"/>
        <v>0</v>
      </c>
      <c r="Z727" s="9"/>
      <c r="AA727" s="9"/>
      <c r="AB727" s="9"/>
      <c r="AC727" s="9"/>
      <c r="AD727" s="9"/>
      <c r="AE727" s="9"/>
      <c r="AF727" s="9"/>
      <c r="AG727" s="9"/>
      <c r="AH727" s="237">
        <f t="shared" si="35"/>
        <v>0</v>
      </c>
      <c r="AI727" s="238"/>
      <c r="AJ727" s="9"/>
      <c r="AK727" s="9"/>
      <c r="AL727" s="9"/>
      <c r="AM727" s="9"/>
      <c r="AN727" s="9"/>
      <c r="AO727" s="9"/>
      <c r="AP727" s="9"/>
      <c r="AQ727" s="9"/>
      <c r="AR727" s="9"/>
      <c r="AS727" s="239"/>
    </row>
    <row r="728" spans="1:45">
      <c r="A728" s="9"/>
      <c r="B728" s="9"/>
      <c r="C728" s="9"/>
      <c r="D728" s="9"/>
      <c r="E728" s="9"/>
      <c r="F728" s="9"/>
      <c r="G728" s="9"/>
      <c r="H728" s="9"/>
      <c r="I728" s="9"/>
      <c r="J728" s="9"/>
      <c r="K728" s="9"/>
      <c r="L728" s="9"/>
      <c r="M728" s="9"/>
      <c r="N728" s="9"/>
      <c r="O728" s="9"/>
      <c r="P728" s="235">
        <f t="shared" si="36"/>
        <v>0</v>
      </c>
      <c r="Q728" s="9"/>
      <c r="R728" s="9"/>
      <c r="S728" s="9"/>
      <c r="T728" s="9"/>
      <c r="U728" s="9"/>
      <c r="V728" s="9"/>
      <c r="W728" s="9"/>
      <c r="X728" s="236"/>
      <c r="Y728" s="237">
        <f t="shared" si="37"/>
        <v>0</v>
      </c>
      <c r="Z728" s="9"/>
      <c r="AA728" s="9"/>
      <c r="AB728" s="9"/>
      <c r="AC728" s="9"/>
      <c r="AD728" s="9"/>
      <c r="AE728" s="9"/>
      <c r="AF728" s="9"/>
      <c r="AG728" s="9"/>
      <c r="AH728" s="237">
        <f t="shared" si="35"/>
        <v>0</v>
      </c>
      <c r="AI728" s="238"/>
      <c r="AJ728" s="9"/>
      <c r="AK728" s="9"/>
      <c r="AL728" s="9"/>
      <c r="AM728" s="9"/>
      <c r="AN728" s="9"/>
      <c r="AO728" s="9"/>
      <c r="AP728" s="9"/>
      <c r="AQ728" s="9"/>
      <c r="AR728" s="9"/>
      <c r="AS728" s="239"/>
    </row>
    <row r="729" spans="1:45">
      <c r="A729" s="9"/>
      <c r="B729" s="9"/>
      <c r="C729" s="9"/>
      <c r="D729" s="9"/>
      <c r="E729" s="9"/>
      <c r="F729" s="9"/>
      <c r="G729" s="9"/>
      <c r="H729" s="9"/>
      <c r="I729" s="9"/>
      <c r="J729" s="9"/>
      <c r="K729" s="9"/>
      <c r="L729" s="9"/>
      <c r="M729" s="9"/>
      <c r="N729" s="9"/>
      <c r="O729" s="9"/>
      <c r="P729" s="235">
        <f t="shared" si="36"/>
        <v>0</v>
      </c>
      <c r="Q729" s="9"/>
      <c r="R729" s="9"/>
      <c r="S729" s="9"/>
      <c r="T729" s="9"/>
      <c r="U729" s="9"/>
      <c r="V729" s="9"/>
      <c r="W729" s="9"/>
      <c r="X729" s="236"/>
      <c r="Y729" s="237">
        <f t="shared" si="37"/>
        <v>0</v>
      </c>
      <c r="Z729" s="9"/>
      <c r="AA729" s="9"/>
      <c r="AB729" s="9"/>
      <c r="AC729" s="9"/>
      <c r="AD729" s="9"/>
      <c r="AE729" s="9"/>
      <c r="AF729" s="9"/>
      <c r="AG729" s="9"/>
      <c r="AH729" s="237">
        <f t="shared" si="35"/>
        <v>0</v>
      </c>
      <c r="AI729" s="238"/>
      <c r="AJ729" s="9"/>
      <c r="AK729" s="9"/>
      <c r="AL729" s="9"/>
      <c r="AM729" s="9"/>
      <c r="AN729" s="9"/>
      <c r="AO729" s="9"/>
      <c r="AP729" s="9"/>
      <c r="AQ729" s="9"/>
      <c r="AR729" s="9"/>
      <c r="AS729" s="239"/>
    </row>
    <row r="730" spans="1:45">
      <c r="A730" s="9"/>
      <c r="B730" s="9"/>
      <c r="C730" s="9"/>
      <c r="D730" s="9"/>
      <c r="E730" s="9"/>
      <c r="F730" s="9"/>
      <c r="G730" s="9"/>
      <c r="H730" s="9"/>
      <c r="I730" s="9"/>
      <c r="J730" s="9"/>
      <c r="K730" s="9"/>
      <c r="L730" s="9"/>
      <c r="M730" s="9"/>
      <c r="N730" s="9"/>
      <c r="O730" s="9"/>
      <c r="P730" s="235">
        <f t="shared" si="36"/>
        <v>0</v>
      </c>
      <c r="Q730" s="9"/>
      <c r="R730" s="9"/>
      <c r="S730" s="9"/>
      <c r="T730" s="9"/>
      <c r="U730" s="9"/>
      <c r="V730" s="9"/>
      <c r="W730" s="9"/>
      <c r="X730" s="236"/>
      <c r="Y730" s="237">
        <f t="shared" si="37"/>
        <v>0</v>
      </c>
      <c r="Z730" s="9"/>
      <c r="AA730" s="9"/>
      <c r="AB730" s="9"/>
      <c r="AC730" s="9"/>
      <c r="AD730" s="9"/>
      <c r="AE730" s="9"/>
      <c r="AF730" s="9"/>
      <c r="AG730" s="9"/>
      <c r="AH730" s="237">
        <f t="shared" si="35"/>
        <v>0</v>
      </c>
      <c r="AI730" s="238"/>
      <c r="AJ730" s="9"/>
      <c r="AK730" s="9"/>
      <c r="AL730" s="9"/>
      <c r="AM730" s="9"/>
      <c r="AN730" s="9"/>
      <c r="AO730" s="9"/>
      <c r="AP730" s="9"/>
      <c r="AQ730" s="9"/>
      <c r="AR730" s="9"/>
      <c r="AS730" s="239"/>
    </row>
    <row r="731" spans="1:45">
      <c r="A731" s="9"/>
      <c r="B731" s="9"/>
      <c r="C731" s="9"/>
      <c r="D731" s="9"/>
      <c r="E731" s="9"/>
      <c r="F731" s="9"/>
      <c r="G731" s="9"/>
      <c r="H731" s="9"/>
      <c r="I731" s="9"/>
      <c r="J731" s="9"/>
      <c r="K731" s="9"/>
      <c r="L731" s="9"/>
      <c r="M731" s="9"/>
      <c r="N731" s="9"/>
      <c r="O731" s="9"/>
      <c r="P731" s="235">
        <f t="shared" si="36"/>
        <v>0</v>
      </c>
      <c r="Q731" s="9"/>
      <c r="R731" s="9"/>
      <c r="S731" s="9"/>
      <c r="T731" s="9"/>
      <c r="U731" s="9"/>
      <c r="V731" s="9"/>
      <c r="W731" s="9"/>
      <c r="X731" s="236"/>
      <c r="Y731" s="237">
        <f t="shared" si="37"/>
        <v>0</v>
      </c>
      <c r="Z731" s="9"/>
      <c r="AA731" s="9"/>
      <c r="AB731" s="9"/>
      <c r="AC731" s="9"/>
      <c r="AD731" s="9"/>
      <c r="AE731" s="9"/>
      <c r="AF731" s="9"/>
      <c r="AG731" s="9"/>
      <c r="AH731" s="237">
        <f t="shared" si="35"/>
        <v>0</v>
      </c>
      <c r="AI731" s="238"/>
      <c r="AJ731" s="9"/>
      <c r="AK731" s="9"/>
      <c r="AL731" s="9"/>
      <c r="AM731" s="9"/>
      <c r="AN731" s="9"/>
      <c r="AO731" s="9"/>
      <c r="AP731" s="9"/>
      <c r="AQ731" s="9"/>
      <c r="AR731" s="9"/>
      <c r="AS731" s="239"/>
    </row>
    <row r="732" spans="1:45">
      <c r="A732" s="9"/>
      <c r="B732" s="9"/>
      <c r="C732" s="9"/>
      <c r="D732" s="9"/>
      <c r="E732" s="9"/>
      <c r="F732" s="9"/>
      <c r="G732" s="9"/>
      <c r="H732" s="9"/>
      <c r="I732" s="9"/>
      <c r="J732" s="9"/>
      <c r="K732" s="9"/>
      <c r="L732" s="9"/>
      <c r="M732" s="9"/>
      <c r="N732" s="9"/>
      <c r="O732" s="9"/>
      <c r="P732" s="235">
        <f t="shared" si="36"/>
        <v>0</v>
      </c>
      <c r="Q732" s="9"/>
      <c r="R732" s="9"/>
      <c r="S732" s="9"/>
      <c r="T732" s="9"/>
      <c r="U732" s="9"/>
      <c r="V732" s="9"/>
      <c r="W732" s="9"/>
      <c r="X732" s="236"/>
      <c r="Y732" s="237">
        <f t="shared" si="37"/>
        <v>0</v>
      </c>
      <c r="Z732" s="9"/>
      <c r="AA732" s="9"/>
      <c r="AB732" s="9"/>
      <c r="AC732" s="9"/>
      <c r="AD732" s="9"/>
      <c r="AE732" s="9"/>
      <c r="AF732" s="9"/>
      <c r="AG732" s="9"/>
      <c r="AH732" s="237">
        <f t="shared" si="35"/>
        <v>0</v>
      </c>
      <c r="AI732" s="238"/>
      <c r="AJ732" s="9"/>
      <c r="AK732" s="9"/>
      <c r="AL732" s="9"/>
      <c r="AM732" s="9"/>
      <c r="AN732" s="9"/>
      <c r="AO732" s="9"/>
      <c r="AP732" s="9"/>
      <c r="AQ732" s="9"/>
      <c r="AR732" s="9"/>
      <c r="AS732" s="239"/>
    </row>
    <row r="733" spans="1:45">
      <c r="A733" s="9"/>
      <c r="B733" s="9"/>
      <c r="C733" s="9"/>
      <c r="D733" s="9"/>
      <c r="E733" s="9"/>
      <c r="F733" s="9"/>
      <c r="G733" s="9"/>
      <c r="H733" s="9"/>
      <c r="I733" s="9"/>
      <c r="J733" s="9"/>
      <c r="K733" s="9"/>
      <c r="L733" s="9"/>
      <c r="M733" s="9"/>
      <c r="N733" s="9"/>
      <c r="O733" s="9"/>
      <c r="P733" s="235">
        <f t="shared" si="36"/>
        <v>0</v>
      </c>
      <c r="Q733" s="9"/>
      <c r="R733" s="9"/>
      <c r="S733" s="9"/>
      <c r="T733" s="9"/>
      <c r="U733" s="9"/>
      <c r="V733" s="9"/>
      <c r="W733" s="9"/>
      <c r="X733" s="236"/>
      <c r="Y733" s="237">
        <f t="shared" si="37"/>
        <v>0</v>
      </c>
      <c r="Z733" s="9"/>
      <c r="AA733" s="9"/>
      <c r="AB733" s="9"/>
      <c r="AC733" s="9"/>
      <c r="AD733" s="9"/>
      <c r="AE733" s="9"/>
      <c r="AF733" s="9"/>
      <c r="AG733" s="9"/>
      <c r="AH733" s="237">
        <f t="shared" si="35"/>
        <v>0</v>
      </c>
      <c r="AI733" s="238"/>
      <c r="AJ733" s="9"/>
      <c r="AK733" s="9"/>
      <c r="AL733" s="9"/>
      <c r="AM733" s="9"/>
      <c r="AN733" s="9"/>
      <c r="AO733" s="9"/>
      <c r="AP733" s="9"/>
      <c r="AQ733" s="9"/>
      <c r="AR733" s="9"/>
      <c r="AS733" s="239"/>
    </row>
    <row r="734" spans="1:45">
      <c r="A734" s="9"/>
      <c r="B734" s="9"/>
      <c r="C734" s="9"/>
      <c r="D734" s="9"/>
      <c r="E734" s="9"/>
      <c r="F734" s="9"/>
      <c r="G734" s="9"/>
      <c r="H734" s="9"/>
      <c r="I734" s="9"/>
      <c r="J734" s="9"/>
      <c r="K734" s="9"/>
      <c r="L734" s="9"/>
      <c r="M734" s="9"/>
      <c r="N734" s="9"/>
      <c r="O734" s="9"/>
      <c r="P734" s="235">
        <f t="shared" si="36"/>
        <v>0</v>
      </c>
      <c r="Q734" s="9"/>
      <c r="R734" s="9"/>
      <c r="S734" s="9"/>
      <c r="T734" s="9"/>
      <c r="U734" s="9"/>
      <c r="V734" s="9"/>
      <c r="W734" s="9"/>
      <c r="X734" s="236"/>
      <c r="Y734" s="237">
        <f t="shared" si="37"/>
        <v>0</v>
      </c>
      <c r="Z734" s="9"/>
      <c r="AA734" s="9"/>
      <c r="AB734" s="9"/>
      <c r="AC734" s="9"/>
      <c r="AD734" s="9"/>
      <c r="AE734" s="9"/>
      <c r="AF734" s="9"/>
      <c r="AG734" s="9"/>
      <c r="AH734" s="237">
        <f t="shared" si="35"/>
        <v>0</v>
      </c>
      <c r="AI734" s="238"/>
      <c r="AJ734" s="9"/>
      <c r="AK734" s="9"/>
      <c r="AL734" s="9"/>
      <c r="AM734" s="9"/>
      <c r="AN734" s="9"/>
      <c r="AO734" s="9"/>
      <c r="AP734" s="9"/>
      <c r="AQ734" s="9"/>
      <c r="AR734" s="9"/>
      <c r="AS734" s="239"/>
    </row>
    <row r="735" spans="1:45">
      <c r="A735" s="9"/>
      <c r="B735" s="9"/>
      <c r="C735" s="9"/>
      <c r="D735" s="9"/>
      <c r="E735" s="9"/>
      <c r="F735" s="9"/>
      <c r="G735" s="9"/>
      <c r="H735" s="9"/>
      <c r="I735" s="9"/>
      <c r="J735" s="9"/>
      <c r="K735" s="9"/>
      <c r="L735" s="9"/>
      <c r="M735" s="9"/>
      <c r="N735" s="9"/>
      <c r="O735" s="9"/>
      <c r="P735" s="235">
        <f t="shared" si="36"/>
        <v>0</v>
      </c>
      <c r="Q735" s="9"/>
      <c r="R735" s="9"/>
      <c r="S735" s="9"/>
      <c r="T735" s="9"/>
      <c r="U735" s="9"/>
      <c r="V735" s="9"/>
      <c r="W735" s="9"/>
      <c r="X735" s="236"/>
      <c r="Y735" s="237">
        <f t="shared" si="37"/>
        <v>0</v>
      </c>
      <c r="Z735" s="9"/>
      <c r="AA735" s="9"/>
      <c r="AB735" s="9"/>
      <c r="AC735" s="9"/>
      <c r="AD735" s="9"/>
      <c r="AE735" s="9"/>
      <c r="AF735" s="9"/>
      <c r="AG735" s="9"/>
      <c r="AH735" s="237">
        <f t="shared" si="35"/>
        <v>0</v>
      </c>
      <c r="AI735" s="238"/>
      <c r="AJ735" s="9"/>
      <c r="AK735" s="9"/>
      <c r="AL735" s="9"/>
      <c r="AM735" s="9"/>
      <c r="AN735" s="9"/>
      <c r="AO735" s="9"/>
      <c r="AP735" s="9"/>
      <c r="AQ735" s="9"/>
      <c r="AR735" s="9"/>
      <c r="AS735" s="239"/>
    </row>
    <row r="736" spans="1:45">
      <c r="A736" s="9"/>
      <c r="B736" s="9"/>
      <c r="C736" s="9"/>
      <c r="D736" s="9"/>
      <c r="E736" s="9"/>
      <c r="F736" s="9"/>
      <c r="G736" s="9"/>
      <c r="H736" s="9"/>
      <c r="I736" s="9"/>
      <c r="J736" s="9"/>
      <c r="K736" s="9"/>
      <c r="L736" s="9"/>
      <c r="M736" s="9"/>
      <c r="N736" s="9"/>
      <c r="O736" s="9"/>
      <c r="P736" s="235">
        <f t="shared" si="36"/>
        <v>0</v>
      </c>
      <c r="Q736" s="9"/>
      <c r="R736" s="9"/>
      <c r="S736" s="9"/>
      <c r="T736" s="9"/>
      <c r="U736" s="9"/>
      <c r="V736" s="9"/>
      <c r="W736" s="9"/>
      <c r="X736" s="236"/>
      <c r="Y736" s="237">
        <f t="shared" si="37"/>
        <v>0</v>
      </c>
      <c r="Z736" s="9"/>
      <c r="AA736" s="9"/>
      <c r="AB736" s="9"/>
      <c r="AC736" s="9"/>
      <c r="AD736" s="9"/>
      <c r="AE736" s="9"/>
      <c r="AF736" s="9"/>
      <c r="AG736" s="9"/>
      <c r="AH736" s="237">
        <f t="shared" si="35"/>
        <v>0</v>
      </c>
      <c r="AI736" s="238"/>
      <c r="AJ736" s="9"/>
      <c r="AK736" s="9"/>
      <c r="AL736" s="9"/>
      <c r="AM736" s="9"/>
      <c r="AN736" s="9"/>
      <c r="AO736" s="9"/>
      <c r="AP736" s="9"/>
      <c r="AQ736" s="9"/>
      <c r="AR736" s="9"/>
      <c r="AS736" s="239"/>
    </row>
    <row r="737" spans="1:45">
      <c r="A737" s="9"/>
      <c r="B737" s="9"/>
      <c r="C737" s="9"/>
      <c r="D737" s="9"/>
      <c r="E737" s="9"/>
      <c r="F737" s="9"/>
      <c r="G737" s="9"/>
      <c r="H737" s="9"/>
      <c r="I737" s="9"/>
      <c r="J737" s="9"/>
      <c r="K737" s="9"/>
      <c r="L737" s="9"/>
      <c r="M737" s="9"/>
      <c r="N737" s="9"/>
      <c r="O737" s="9"/>
      <c r="P737" s="235">
        <f t="shared" si="36"/>
        <v>0</v>
      </c>
      <c r="Q737" s="9"/>
      <c r="R737" s="9"/>
      <c r="S737" s="9"/>
      <c r="T737" s="9"/>
      <c r="U737" s="9"/>
      <c r="V737" s="9"/>
      <c r="W737" s="9"/>
      <c r="X737" s="236"/>
      <c r="Y737" s="237">
        <f t="shared" si="37"/>
        <v>0</v>
      </c>
      <c r="Z737" s="9"/>
      <c r="AA737" s="9"/>
      <c r="AB737" s="9"/>
      <c r="AC737" s="9"/>
      <c r="AD737" s="9"/>
      <c r="AE737" s="9"/>
      <c r="AF737" s="9"/>
      <c r="AG737" s="9"/>
      <c r="AH737" s="237">
        <f t="shared" si="35"/>
        <v>0</v>
      </c>
      <c r="AI737" s="238"/>
      <c r="AJ737" s="9"/>
      <c r="AK737" s="9"/>
      <c r="AL737" s="9"/>
      <c r="AM737" s="9"/>
      <c r="AN737" s="9"/>
      <c r="AO737" s="9"/>
      <c r="AP737" s="9"/>
      <c r="AQ737" s="9"/>
      <c r="AR737" s="9"/>
      <c r="AS737" s="239"/>
    </row>
    <row r="738" spans="1:45">
      <c r="A738" s="9"/>
      <c r="B738" s="9"/>
      <c r="C738" s="9"/>
      <c r="D738" s="9"/>
      <c r="E738" s="9"/>
      <c r="F738" s="9"/>
      <c r="G738" s="9"/>
      <c r="H738" s="9"/>
      <c r="I738" s="9"/>
      <c r="J738" s="9"/>
      <c r="K738" s="9"/>
      <c r="L738" s="9"/>
      <c r="M738" s="9"/>
      <c r="N738" s="9"/>
      <c r="O738" s="9"/>
      <c r="P738" s="235">
        <f t="shared" si="36"/>
        <v>0</v>
      </c>
      <c r="Q738" s="9"/>
      <c r="R738" s="9"/>
      <c r="S738" s="9"/>
      <c r="T738" s="9"/>
      <c r="U738" s="9"/>
      <c r="V738" s="9"/>
      <c r="W738" s="9"/>
      <c r="X738" s="236"/>
      <c r="Y738" s="237">
        <f t="shared" si="37"/>
        <v>0</v>
      </c>
      <c r="Z738" s="9"/>
      <c r="AA738" s="9"/>
      <c r="AB738" s="9"/>
      <c r="AC738" s="9"/>
      <c r="AD738" s="9"/>
      <c r="AE738" s="9"/>
      <c r="AF738" s="9"/>
      <c r="AG738" s="9"/>
      <c r="AH738" s="237">
        <f t="shared" si="35"/>
        <v>0</v>
      </c>
      <c r="AI738" s="238"/>
      <c r="AJ738" s="9"/>
      <c r="AK738" s="9"/>
      <c r="AL738" s="9"/>
      <c r="AM738" s="9"/>
      <c r="AN738" s="9"/>
      <c r="AO738" s="9"/>
      <c r="AP738" s="9"/>
      <c r="AQ738" s="9"/>
      <c r="AR738" s="9"/>
      <c r="AS738" s="239"/>
    </row>
    <row r="739" spans="1:45">
      <c r="A739" s="9"/>
      <c r="B739" s="9"/>
      <c r="C739" s="9"/>
      <c r="D739" s="9"/>
      <c r="E739" s="9"/>
      <c r="F739" s="9"/>
      <c r="G739" s="9"/>
      <c r="H739" s="9"/>
      <c r="I739" s="9"/>
      <c r="J739" s="9"/>
      <c r="K739" s="9"/>
      <c r="L739" s="9"/>
      <c r="M739" s="9"/>
      <c r="N739" s="9"/>
      <c r="O739" s="9"/>
      <c r="P739" s="235">
        <f t="shared" si="36"/>
        <v>0</v>
      </c>
      <c r="Q739" s="9"/>
      <c r="R739" s="9"/>
      <c r="S739" s="9"/>
      <c r="T739" s="9"/>
      <c r="U739" s="9"/>
      <c r="V739" s="9"/>
      <c r="W739" s="9"/>
      <c r="X739" s="236"/>
      <c r="Y739" s="237">
        <f t="shared" si="37"/>
        <v>0</v>
      </c>
      <c r="Z739" s="9"/>
      <c r="AA739" s="9"/>
      <c r="AB739" s="9"/>
      <c r="AC739" s="9"/>
      <c r="AD739" s="9"/>
      <c r="AE739" s="9"/>
      <c r="AF739" s="9"/>
      <c r="AG739" s="9"/>
      <c r="AH739" s="237">
        <f t="shared" si="35"/>
        <v>0</v>
      </c>
      <c r="AI739" s="238"/>
      <c r="AJ739" s="9"/>
      <c r="AK739" s="9"/>
      <c r="AL739" s="9"/>
      <c r="AM739" s="9"/>
      <c r="AN739" s="9"/>
      <c r="AO739" s="9"/>
      <c r="AP739" s="9"/>
      <c r="AQ739" s="9"/>
      <c r="AR739" s="9"/>
      <c r="AS739" s="239"/>
    </row>
    <row r="740" spans="1:45">
      <c r="A740" s="9"/>
      <c r="B740" s="9"/>
      <c r="C740" s="9"/>
      <c r="D740" s="9"/>
      <c r="E740" s="9"/>
      <c r="F740" s="9"/>
      <c r="G740" s="9"/>
      <c r="H740" s="9"/>
      <c r="I740" s="9"/>
      <c r="J740" s="9"/>
      <c r="K740" s="9"/>
      <c r="L740" s="9"/>
      <c r="M740" s="9"/>
      <c r="N740" s="9"/>
      <c r="O740" s="9"/>
      <c r="P740" s="235">
        <f t="shared" si="36"/>
        <v>0</v>
      </c>
      <c r="Q740" s="9"/>
      <c r="R740" s="9"/>
      <c r="S740" s="9"/>
      <c r="T740" s="9"/>
      <c r="U740" s="9"/>
      <c r="V740" s="9"/>
      <c r="W740" s="9"/>
      <c r="X740" s="236"/>
      <c r="Y740" s="237">
        <f t="shared" si="37"/>
        <v>0</v>
      </c>
      <c r="Z740" s="9"/>
      <c r="AA740" s="9"/>
      <c r="AB740" s="9"/>
      <c r="AC740" s="9"/>
      <c r="AD740" s="9"/>
      <c r="AE740" s="9"/>
      <c r="AF740" s="9"/>
      <c r="AG740" s="9"/>
      <c r="AH740" s="237">
        <f t="shared" si="35"/>
        <v>0</v>
      </c>
      <c r="AI740" s="238"/>
      <c r="AJ740" s="9"/>
      <c r="AK740" s="9"/>
      <c r="AL740" s="9"/>
      <c r="AM740" s="9"/>
      <c r="AN740" s="9"/>
      <c r="AO740" s="9"/>
      <c r="AP740" s="9"/>
      <c r="AQ740" s="9"/>
      <c r="AR740" s="9"/>
      <c r="AS740" s="239"/>
    </row>
    <row r="741" spans="1:45">
      <c r="A741" s="9"/>
      <c r="B741" s="9"/>
      <c r="C741" s="9"/>
      <c r="D741" s="9"/>
      <c r="E741" s="9"/>
      <c r="F741" s="9"/>
      <c r="G741" s="9"/>
      <c r="H741" s="9"/>
      <c r="I741" s="9"/>
      <c r="J741" s="9"/>
      <c r="K741" s="9"/>
      <c r="L741" s="9"/>
      <c r="M741" s="9"/>
      <c r="N741" s="9"/>
      <c r="O741" s="9"/>
      <c r="P741" s="235">
        <f t="shared" si="36"/>
        <v>0</v>
      </c>
      <c r="Q741" s="9"/>
      <c r="R741" s="9"/>
      <c r="S741" s="9"/>
      <c r="T741" s="9"/>
      <c r="U741" s="9"/>
      <c r="V741" s="9"/>
      <c r="W741" s="9"/>
      <c r="X741" s="236"/>
      <c r="Y741" s="237">
        <f t="shared" si="37"/>
        <v>0</v>
      </c>
      <c r="Z741" s="9"/>
      <c r="AA741" s="9"/>
      <c r="AB741" s="9"/>
      <c r="AC741" s="9"/>
      <c r="AD741" s="9"/>
      <c r="AE741" s="9"/>
      <c r="AF741" s="9"/>
      <c r="AG741" s="9"/>
      <c r="AH741" s="237">
        <f t="shared" si="35"/>
        <v>0</v>
      </c>
      <c r="AI741" s="238"/>
      <c r="AJ741" s="9"/>
      <c r="AK741" s="9"/>
      <c r="AL741" s="9"/>
      <c r="AM741" s="9"/>
      <c r="AN741" s="9"/>
      <c r="AO741" s="9"/>
      <c r="AP741" s="9"/>
      <c r="AQ741" s="9"/>
      <c r="AR741" s="9"/>
      <c r="AS741" s="239"/>
    </row>
    <row r="742" spans="1:45">
      <c r="A742" s="9"/>
      <c r="B742" s="9"/>
      <c r="C742" s="9"/>
      <c r="D742" s="9"/>
      <c r="E742" s="9"/>
      <c r="F742" s="9"/>
      <c r="G742" s="9"/>
      <c r="H742" s="9"/>
      <c r="I742" s="9"/>
      <c r="J742" s="9"/>
      <c r="K742" s="9"/>
      <c r="L742" s="9"/>
      <c r="M742" s="9"/>
      <c r="N742" s="9"/>
      <c r="O742" s="9"/>
      <c r="P742" s="235">
        <f t="shared" si="36"/>
        <v>0</v>
      </c>
      <c r="Q742" s="9"/>
      <c r="R742" s="9"/>
      <c r="S742" s="9"/>
      <c r="T742" s="9"/>
      <c r="U742" s="9"/>
      <c r="V742" s="9"/>
      <c r="W742" s="9"/>
      <c r="X742" s="236"/>
      <c r="Y742" s="237">
        <f t="shared" si="37"/>
        <v>0</v>
      </c>
      <c r="Z742" s="9"/>
      <c r="AA742" s="9"/>
      <c r="AB742" s="9"/>
      <c r="AC742" s="9"/>
      <c r="AD742" s="9"/>
      <c r="AE742" s="9"/>
      <c r="AF742" s="9"/>
      <c r="AG742" s="9"/>
      <c r="AH742" s="237">
        <f t="shared" si="35"/>
        <v>0</v>
      </c>
      <c r="AI742" s="238"/>
      <c r="AJ742" s="9"/>
      <c r="AK742" s="9"/>
      <c r="AL742" s="9"/>
      <c r="AM742" s="9"/>
      <c r="AN742" s="9"/>
      <c r="AO742" s="9"/>
      <c r="AP742" s="9"/>
      <c r="AQ742" s="9"/>
      <c r="AR742" s="9"/>
      <c r="AS742" s="239"/>
    </row>
    <row r="743" spans="1:45">
      <c r="A743" s="9"/>
      <c r="B743" s="9"/>
      <c r="C743" s="9"/>
      <c r="D743" s="9"/>
      <c r="E743" s="9"/>
      <c r="F743" s="9"/>
      <c r="G743" s="9"/>
      <c r="H743" s="9"/>
      <c r="I743" s="9"/>
      <c r="J743" s="9"/>
      <c r="K743" s="9"/>
      <c r="L743" s="9"/>
      <c r="M743" s="9"/>
      <c r="N743" s="9"/>
      <c r="O743" s="9"/>
      <c r="P743" s="235">
        <f t="shared" si="36"/>
        <v>0</v>
      </c>
      <c r="Q743" s="9"/>
      <c r="R743" s="9"/>
      <c r="S743" s="9"/>
      <c r="T743" s="9"/>
      <c r="U743" s="9"/>
      <c r="V743" s="9"/>
      <c r="W743" s="9"/>
      <c r="X743" s="236"/>
      <c r="Y743" s="237">
        <f t="shared" si="37"/>
        <v>0</v>
      </c>
      <c r="Z743" s="9"/>
      <c r="AA743" s="9"/>
      <c r="AB743" s="9"/>
      <c r="AC743" s="9"/>
      <c r="AD743" s="9"/>
      <c r="AE743" s="9"/>
      <c r="AF743" s="9"/>
      <c r="AG743" s="9"/>
      <c r="AH743" s="237">
        <f t="shared" si="35"/>
        <v>0</v>
      </c>
      <c r="AI743" s="238"/>
      <c r="AJ743" s="9"/>
      <c r="AK743" s="9"/>
      <c r="AL743" s="9"/>
      <c r="AM743" s="9"/>
      <c r="AN743" s="9"/>
      <c r="AO743" s="9"/>
      <c r="AP743" s="9"/>
      <c r="AQ743" s="9"/>
      <c r="AR743" s="9"/>
      <c r="AS743" s="239"/>
    </row>
    <row r="744" spans="1:45">
      <c r="A744" s="9"/>
      <c r="B744" s="9"/>
      <c r="C744" s="9"/>
      <c r="D744" s="9"/>
      <c r="E744" s="9"/>
      <c r="F744" s="9"/>
      <c r="G744" s="9"/>
      <c r="H744" s="9"/>
      <c r="I744" s="9"/>
      <c r="J744" s="9"/>
      <c r="K744" s="9"/>
      <c r="L744" s="9"/>
      <c r="M744" s="9"/>
      <c r="N744" s="9"/>
      <c r="O744" s="9"/>
      <c r="P744" s="235">
        <f t="shared" si="36"/>
        <v>0</v>
      </c>
      <c r="Q744" s="9"/>
      <c r="R744" s="9"/>
      <c r="S744" s="9"/>
      <c r="T744" s="9"/>
      <c r="U744" s="9"/>
      <c r="V744" s="9"/>
      <c r="W744" s="9"/>
      <c r="X744" s="236"/>
      <c r="Y744" s="237">
        <f t="shared" si="37"/>
        <v>0</v>
      </c>
      <c r="Z744" s="9"/>
      <c r="AA744" s="9"/>
      <c r="AB744" s="9"/>
      <c r="AC744" s="9"/>
      <c r="AD744" s="9"/>
      <c r="AE744" s="9"/>
      <c r="AF744" s="9"/>
      <c r="AG744" s="9"/>
      <c r="AH744" s="237">
        <f t="shared" si="35"/>
        <v>0</v>
      </c>
      <c r="AI744" s="238"/>
      <c r="AJ744" s="9"/>
      <c r="AK744" s="9"/>
      <c r="AL744" s="9"/>
      <c r="AM744" s="9"/>
      <c r="AN744" s="9"/>
      <c r="AO744" s="9"/>
      <c r="AP744" s="9"/>
      <c r="AQ744" s="9"/>
      <c r="AR744" s="9"/>
      <c r="AS744" s="239"/>
    </row>
    <row r="745" spans="1:45">
      <c r="A745" s="9"/>
      <c r="B745" s="9"/>
      <c r="C745" s="9"/>
      <c r="D745" s="9"/>
      <c r="E745" s="9"/>
      <c r="F745" s="9"/>
      <c r="G745" s="9"/>
      <c r="H745" s="9"/>
      <c r="I745" s="9"/>
      <c r="J745" s="9"/>
      <c r="K745" s="9"/>
      <c r="L745" s="9"/>
      <c r="M745" s="9"/>
      <c r="N745" s="9"/>
      <c r="O745" s="9"/>
      <c r="P745" s="235">
        <f t="shared" si="36"/>
        <v>0</v>
      </c>
      <c r="Q745" s="9"/>
      <c r="R745" s="9"/>
      <c r="S745" s="9"/>
      <c r="T745" s="9"/>
      <c r="U745" s="9"/>
      <c r="V745" s="9"/>
      <c r="W745" s="9"/>
      <c r="X745" s="236"/>
      <c r="Y745" s="237">
        <f t="shared" si="37"/>
        <v>0</v>
      </c>
      <c r="Z745" s="9"/>
      <c r="AA745" s="9"/>
      <c r="AB745" s="9"/>
      <c r="AC745" s="9"/>
      <c r="AD745" s="9"/>
      <c r="AE745" s="9"/>
      <c r="AF745" s="9"/>
      <c r="AG745" s="9"/>
      <c r="AH745" s="237">
        <f t="shared" si="35"/>
        <v>0</v>
      </c>
      <c r="AI745" s="238"/>
      <c r="AJ745" s="9"/>
      <c r="AK745" s="9"/>
      <c r="AL745" s="9"/>
      <c r="AM745" s="9"/>
      <c r="AN745" s="9"/>
      <c r="AO745" s="9"/>
      <c r="AP745" s="9"/>
      <c r="AQ745" s="9"/>
      <c r="AR745" s="9"/>
      <c r="AS745" s="239"/>
    </row>
    <row r="746" spans="1:45">
      <c r="A746" s="9"/>
      <c r="B746" s="9"/>
      <c r="C746" s="9"/>
      <c r="D746" s="9"/>
      <c r="E746" s="9"/>
      <c r="F746" s="9"/>
      <c r="G746" s="9"/>
      <c r="H746" s="9"/>
      <c r="I746" s="9"/>
      <c r="J746" s="9"/>
      <c r="K746" s="9"/>
      <c r="L746" s="9"/>
      <c r="M746" s="9"/>
      <c r="N746" s="9"/>
      <c r="O746" s="9"/>
      <c r="P746" s="235">
        <f t="shared" si="36"/>
        <v>0</v>
      </c>
      <c r="Q746" s="9"/>
      <c r="R746" s="9"/>
      <c r="S746" s="9"/>
      <c r="T746" s="9"/>
      <c r="U746" s="9"/>
      <c r="V746" s="9"/>
      <c r="W746" s="9"/>
      <c r="X746" s="236"/>
      <c r="Y746" s="237">
        <f t="shared" si="37"/>
        <v>0</v>
      </c>
      <c r="Z746" s="9"/>
      <c r="AA746" s="9"/>
      <c r="AB746" s="9"/>
      <c r="AC746" s="9"/>
      <c r="AD746" s="9"/>
      <c r="AE746" s="9"/>
      <c r="AF746" s="9"/>
      <c r="AG746" s="9"/>
      <c r="AH746" s="237">
        <f t="shared" si="35"/>
        <v>0</v>
      </c>
      <c r="AI746" s="238"/>
      <c r="AJ746" s="9"/>
      <c r="AK746" s="9"/>
      <c r="AL746" s="9"/>
      <c r="AM746" s="9"/>
      <c r="AN746" s="9"/>
      <c r="AO746" s="9"/>
      <c r="AP746" s="9"/>
      <c r="AQ746" s="9"/>
      <c r="AR746" s="9"/>
      <c r="AS746" s="239"/>
    </row>
    <row r="747" spans="1:45">
      <c r="A747" s="9"/>
      <c r="B747" s="9"/>
      <c r="C747" s="9"/>
      <c r="D747" s="9"/>
      <c r="E747" s="9"/>
      <c r="F747" s="9"/>
      <c r="G747" s="9"/>
      <c r="H747" s="9"/>
      <c r="I747" s="9"/>
      <c r="J747" s="9"/>
      <c r="K747" s="9"/>
      <c r="L747" s="9"/>
      <c r="M747" s="9"/>
      <c r="N747" s="9"/>
      <c r="O747" s="9"/>
      <c r="P747" s="235">
        <f t="shared" si="36"/>
        <v>0</v>
      </c>
      <c r="Q747" s="9"/>
      <c r="R747" s="9"/>
      <c r="S747" s="9"/>
      <c r="T747" s="9"/>
      <c r="U747" s="9"/>
      <c r="V747" s="9"/>
      <c r="W747" s="9"/>
      <c r="X747" s="236"/>
      <c r="Y747" s="237">
        <f t="shared" si="37"/>
        <v>0</v>
      </c>
      <c r="Z747" s="9"/>
      <c r="AA747" s="9"/>
      <c r="AB747" s="9"/>
      <c r="AC747" s="9"/>
      <c r="AD747" s="9"/>
      <c r="AE747" s="9"/>
      <c r="AF747" s="9"/>
      <c r="AG747" s="9"/>
      <c r="AH747" s="237">
        <f t="shared" si="35"/>
        <v>0</v>
      </c>
      <c r="AI747" s="238"/>
      <c r="AJ747" s="9"/>
      <c r="AK747" s="9"/>
      <c r="AL747" s="9"/>
      <c r="AM747" s="9"/>
      <c r="AN747" s="9"/>
      <c r="AO747" s="9"/>
      <c r="AP747" s="9"/>
      <c r="AQ747" s="9"/>
      <c r="AR747" s="9"/>
      <c r="AS747" s="239"/>
    </row>
    <row r="748" spans="1:45">
      <c r="A748" s="9"/>
      <c r="B748" s="9"/>
      <c r="C748" s="9"/>
      <c r="D748" s="9"/>
      <c r="E748" s="9"/>
      <c r="F748" s="9"/>
      <c r="G748" s="9"/>
      <c r="H748" s="9"/>
      <c r="I748" s="9"/>
      <c r="J748" s="9"/>
      <c r="K748" s="9"/>
      <c r="L748" s="9"/>
      <c r="M748" s="9"/>
      <c r="N748" s="9"/>
      <c r="O748" s="9"/>
      <c r="P748" s="235">
        <f t="shared" si="36"/>
        <v>0</v>
      </c>
      <c r="Q748" s="9"/>
      <c r="R748" s="9"/>
      <c r="S748" s="9"/>
      <c r="T748" s="9"/>
      <c r="U748" s="9"/>
      <c r="V748" s="9"/>
      <c r="W748" s="9"/>
      <c r="X748" s="236"/>
      <c r="Y748" s="237">
        <f t="shared" si="37"/>
        <v>0</v>
      </c>
      <c r="Z748" s="9"/>
      <c r="AA748" s="9"/>
      <c r="AB748" s="9"/>
      <c r="AC748" s="9"/>
      <c r="AD748" s="9"/>
      <c r="AE748" s="9"/>
      <c r="AF748" s="9"/>
      <c r="AG748" s="9"/>
      <c r="AH748" s="237">
        <f t="shared" si="35"/>
        <v>0</v>
      </c>
      <c r="AI748" s="238"/>
      <c r="AJ748" s="9"/>
      <c r="AK748" s="9"/>
      <c r="AL748" s="9"/>
      <c r="AM748" s="9"/>
      <c r="AN748" s="9"/>
      <c r="AO748" s="9"/>
      <c r="AP748" s="9"/>
      <c r="AQ748" s="9"/>
      <c r="AR748" s="9"/>
      <c r="AS748" s="239"/>
    </row>
    <row r="749" spans="1:45">
      <c r="A749" s="9"/>
      <c r="B749" s="9"/>
      <c r="C749" s="9"/>
      <c r="D749" s="9"/>
      <c r="E749" s="9"/>
      <c r="F749" s="9"/>
      <c r="G749" s="9"/>
      <c r="H749" s="9"/>
      <c r="I749" s="9"/>
      <c r="J749" s="9"/>
      <c r="K749" s="9"/>
      <c r="L749" s="9"/>
      <c r="M749" s="9"/>
      <c r="N749" s="9"/>
      <c r="O749" s="9"/>
      <c r="P749" s="235">
        <f t="shared" si="36"/>
        <v>0</v>
      </c>
      <c r="Q749" s="9"/>
      <c r="R749" s="9"/>
      <c r="S749" s="9"/>
      <c r="T749" s="9"/>
      <c r="U749" s="9"/>
      <c r="V749" s="9"/>
      <c r="W749" s="9"/>
      <c r="X749" s="236"/>
      <c r="Y749" s="237">
        <f t="shared" si="37"/>
        <v>0</v>
      </c>
      <c r="Z749" s="9"/>
      <c r="AA749" s="9"/>
      <c r="AB749" s="9"/>
      <c r="AC749" s="9"/>
      <c r="AD749" s="9"/>
      <c r="AE749" s="9"/>
      <c r="AF749" s="9"/>
      <c r="AG749" s="9"/>
      <c r="AH749" s="237">
        <f t="shared" si="35"/>
        <v>0</v>
      </c>
      <c r="AI749" s="238"/>
      <c r="AJ749" s="9"/>
      <c r="AK749" s="9"/>
      <c r="AL749" s="9"/>
      <c r="AM749" s="9"/>
      <c r="AN749" s="9"/>
      <c r="AO749" s="9"/>
      <c r="AP749" s="9"/>
      <c r="AQ749" s="9"/>
      <c r="AR749" s="9"/>
      <c r="AS749" s="239"/>
    </row>
    <row r="750" spans="1:45">
      <c r="A750" s="9"/>
      <c r="B750" s="9"/>
      <c r="C750" s="9"/>
      <c r="D750" s="9"/>
      <c r="E750" s="9"/>
      <c r="F750" s="9"/>
      <c r="G750" s="9"/>
      <c r="H750" s="9"/>
      <c r="I750" s="9"/>
      <c r="J750" s="9"/>
      <c r="K750" s="9"/>
      <c r="L750" s="9"/>
      <c r="M750" s="9"/>
      <c r="N750" s="9"/>
      <c r="O750" s="9"/>
      <c r="P750" s="235">
        <f t="shared" si="36"/>
        <v>0</v>
      </c>
      <c r="Q750" s="9"/>
      <c r="R750" s="9"/>
      <c r="S750" s="9"/>
      <c r="T750" s="9"/>
      <c r="U750" s="9"/>
      <c r="V750" s="9"/>
      <c r="W750" s="9"/>
      <c r="X750" s="236"/>
      <c r="Y750" s="237">
        <f t="shared" si="37"/>
        <v>0</v>
      </c>
      <c r="Z750" s="9"/>
      <c r="AA750" s="9"/>
      <c r="AB750" s="9"/>
      <c r="AC750" s="9"/>
      <c r="AD750" s="9"/>
      <c r="AE750" s="9"/>
      <c r="AF750" s="9"/>
      <c r="AG750" s="9"/>
      <c r="AH750" s="237">
        <f t="shared" si="35"/>
        <v>0</v>
      </c>
      <c r="AI750" s="238"/>
      <c r="AJ750" s="9"/>
      <c r="AK750" s="9"/>
      <c r="AL750" s="9"/>
      <c r="AM750" s="9"/>
      <c r="AN750" s="9"/>
      <c r="AO750" s="9"/>
      <c r="AP750" s="9"/>
      <c r="AQ750" s="9"/>
      <c r="AR750" s="9"/>
      <c r="AS750" s="239"/>
    </row>
    <row r="751" spans="1:45">
      <c r="A751" s="9"/>
      <c r="B751" s="9"/>
      <c r="C751" s="9"/>
      <c r="D751" s="9"/>
      <c r="E751" s="9"/>
      <c r="F751" s="9"/>
      <c r="G751" s="9"/>
      <c r="H751" s="9"/>
      <c r="I751" s="9"/>
      <c r="J751" s="9"/>
      <c r="K751" s="9"/>
      <c r="L751" s="9"/>
      <c r="M751" s="9"/>
      <c r="N751" s="9"/>
      <c r="O751" s="9"/>
      <c r="P751" s="235">
        <f t="shared" si="36"/>
        <v>0</v>
      </c>
      <c r="Q751" s="9"/>
      <c r="R751" s="9"/>
      <c r="S751" s="9"/>
      <c r="T751" s="9"/>
      <c r="U751" s="9"/>
      <c r="V751" s="9"/>
      <c r="W751" s="9"/>
      <c r="X751" s="236"/>
      <c r="Y751" s="237">
        <f t="shared" si="37"/>
        <v>0</v>
      </c>
      <c r="Z751" s="9"/>
      <c r="AA751" s="9"/>
      <c r="AB751" s="9"/>
      <c r="AC751" s="9"/>
      <c r="AD751" s="9"/>
      <c r="AE751" s="9"/>
      <c r="AF751" s="9"/>
      <c r="AG751" s="9"/>
      <c r="AH751" s="237">
        <f t="shared" si="35"/>
        <v>0</v>
      </c>
      <c r="AI751" s="238"/>
      <c r="AJ751" s="9"/>
      <c r="AK751" s="9"/>
      <c r="AL751" s="9"/>
      <c r="AM751" s="9"/>
      <c r="AN751" s="9"/>
      <c r="AO751" s="9"/>
      <c r="AP751" s="9"/>
      <c r="AQ751" s="9"/>
      <c r="AR751" s="9"/>
      <c r="AS751" s="239"/>
    </row>
    <row r="752" spans="1:45">
      <c r="A752" s="9"/>
      <c r="B752" s="9"/>
      <c r="C752" s="9"/>
      <c r="D752" s="9"/>
      <c r="E752" s="9"/>
      <c r="F752" s="9"/>
      <c r="G752" s="9"/>
      <c r="H752" s="9"/>
      <c r="I752" s="9"/>
      <c r="J752" s="9"/>
      <c r="K752" s="9"/>
      <c r="L752" s="9"/>
      <c r="M752" s="9"/>
      <c r="N752" s="9"/>
      <c r="O752" s="9"/>
      <c r="P752" s="235">
        <f t="shared" si="36"/>
        <v>0</v>
      </c>
      <c r="Q752" s="9"/>
      <c r="R752" s="9"/>
      <c r="S752" s="9"/>
      <c r="T752" s="9"/>
      <c r="U752" s="9"/>
      <c r="V752" s="9"/>
      <c r="W752" s="9"/>
      <c r="X752" s="236"/>
      <c r="Y752" s="237">
        <f t="shared" si="37"/>
        <v>0</v>
      </c>
      <c r="Z752" s="9"/>
      <c r="AA752" s="9"/>
      <c r="AB752" s="9"/>
      <c r="AC752" s="9"/>
      <c r="AD752" s="9"/>
      <c r="AE752" s="9"/>
      <c r="AF752" s="9"/>
      <c r="AG752" s="9"/>
      <c r="AH752" s="237">
        <f t="shared" si="35"/>
        <v>0</v>
      </c>
      <c r="AI752" s="238"/>
      <c r="AJ752" s="9"/>
      <c r="AK752" s="9"/>
      <c r="AL752" s="9"/>
      <c r="AM752" s="9"/>
      <c r="AN752" s="9"/>
      <c r="AO752" s="9"/>
      <c r="AP752" s="9"/>
      <c r="AQ752" s="9"/>
      <c r="AR752" s="9"/>
      <c r="AS752" s="239"/>
    </row>
    <row r="753" spans="1:45">
      <c r="A753" s="9"/>
      <c r="B753" s="9"/>
      <c r="C753" s="9"/>
      <c r="D753" s="9"/>
      <c r="E753" s="9"/>
      <c r="F753" s="9"/>
      <c r="G753" s="9"/>
      <c r="H753" s="9"/>
      <c r="I753" s="9"/>
      <c r="J753" s="9"/>
      <c r="K753" s="9"/>
      <c r="L753" s="9"/>
      <c r="M753" s="9"/>
      <c r="N753" s="9"/>
      <c r="O753" s="9"/>
      <c r="P753" s="235">
        <f t="shared" si="36"/>
        <v>0</v>
      </c>
      <c r="Q753" s="9"/>
      <c r="R753" s="9"/>
      <c r="S753" s="9"/>
      <c r="T753" s="9"/>
      <c r="U753" s="9"/>
      <c r="V753" s="9"/>
      <c r="W753" s="9"/>
      <c r="X753" s="236"/>
      <c r="Y753" s="237">
        <f t="shared" si="37"/>
        <v>0</v>
      </c>
      <c r="Z753" s="9"/>
      <c r="AA753" s="9"/>
      <c r="AB753" s="9"/>
      <c r="AC753" s="9"/>
      <c r="AD753" s="9"/>
      <c r="AE753" s="9"/>
      <c r="AF753" s="9"/>
      <c r="AG753" s="9"/>
      <c r="AH753" s="237">
        <f t="shared" si="35"/>
        <v>0</v>
      </c>
      <c r="AI753" s="238"/>
      <c r="AJ753" s="9"/>
      <c r="AK753" s="9"/>
      <c r="AL753" s="9"/>
      <c r="AM753" s="9"/>
      <c r="AN753" s="9"/>
      <c r="AO753" s="9"/>
      <c r="AP753" s="9"/>
      <c r="AQ753" s="9"/>
      <c r="AR753" s="9"/>
      <c r="AS753" s="239"/>
    </row>
    <row r="754" spans="1:45">
      <c r="A754" s="9"/>
      <c r="B754" s="9"/>
      <c r="C754" s="9"/>
      <c r="D754" s="9"/>
      <c r="E754" s="9"/>
      <c r="F754" s="9"/>
      <c r="G754" s="9"/>
      <c r="H754" s="9"/>
      <c r="I754" s="9"/>
      <c r="J754" s="9"/>
      <c r="K754" s="9"/>
      <c r="L754" s="9"/>
      <c r="M754" s="9"/>
      <c r="N754" s="9"/>
      <c r="O754" s="9"/>
      <c r="P754" s="235">
        <f t="shared" si="36"/>
        <v>0</v>
      </c>
      <c r="Q754" s="9"/>
      <c r="R754" s="9"/>
      <c r="S754" s="9"/>
      <c r="T754" s="9"/>
      <c r="U754" s="9"/>
      <c r="V754" s="9"/>
      <c r="W754" s="9"/>
      <c r="X754" s="236"/>
      <c r="Y754" s="237">
        <f t="shared" si="37"/>
        <v>0</v>
      </c>
      <c r="Z754" s="9"/>
      <c r="AA754" s="9"/>
      <c r="AB754" s="9"/>
      <c r="AC754" s="9"/>
      <c r="AD754" s="9"/>
      <c r="AE754" s="9"/>
      <c r="AF754" s="9"/>
      <c r="AG754" s="9"/>
      <c r="AH754" s="237">
        <f t="shared" si="35"/>
        <v>0</v>
      </c>
      <c r="AI754" s="238"/>
      <c r="AJ754" s="9"/>
      <c r="AK754" s="9"/>
      <c r="AL754" s="9"/>
      <c r="AM754" s="9"/>
      <c r="AN754" s="9"/>
      <c r="AO754" s="9"/>
      <c r="AP754" s="9"/>
      <c r="AQ754" s="9"/>
      <c r="AR754" s="9"/>
      <c r="AS754" s="239"/>
    </row>
    <row r="755" spans="1:45">
      <c r="A755" s="9"/>
      <c r="B755" s="9"/>
      <c r="C755" s="9"/>
      <c r="D755" s="9"/>
      <c r="E755" s="9"/>
      <c r="F755" s="9"/>
      <c r="G755" s="9"/>
      <c r="H755" s="9"/>
      <c r="I755" s="9"/>
      <c r="J755" s="9"/>
      <c r="K755" s="9"/>
      <c r="L755" s="9"/>
      <c r="M755" s="9"/>
      <c r="N755" s="9"/>
      <c r="O755" s="9"/>
      <c r="P755" s="235">
        <f t="shared" si="36"/>
        <v>0</v>
      </c>
      <c r="Q755" s="9"/>
      <c r="R755" s="9"/>
      <c r="S755" s="9"/>
      <c r="T755" s="9"/>
      <c r="U755" s="9"/>
      <c r="V755" s="9"/>
      <c r="W755" s="9"/>
      <c r="X755" s="236"/>
      <c r="Y755" s="237">
        <f t="shared" si="37"/>
        <v>0</v>
      </c>
      <c r="Z755" s="9"/>
      <c r="AA755" s="9"/>
      <c r="AB755" s="9"/>
      <c r="AC755" s="9"/>
      <c r="AD755" s="9"/>
      <c r="AE755" s="9"/>
      <c r="AF755" s="9"/>
      <c r="AG755" s="9"/>
      <c r="AH755" s="237">
        <f t="shared" si="35"/>
        <v>0</v>
      </c>
      <c r="AI755" s="238"/>
      <c r="AJ755" s="9"/>
      <c r="AK755" s="9"/>
      <c r="AL755" s="9"/>
      <c r="AM755" s="9"/>
      <c r="AN755" s="9"/>
      <c r="AO755" s="9"/>
      <c r="AP755" s="9"/>
      <c r="AQ755" s="9"/>
      <c r="AR755" s="9"/>
      <c r="AS755" s="239"/>
    </row>
    <row r="756" spans="1:45">
      <c r="A756" s="9"/>
      <c r="B756" s="9"/>
      <c r="C756" s="9"/>
      <c r="D756" s="9"/>
      <c r="E756" s="9"/>
      <c r="F756" s="9"/>
      <c r="G756" s="9"/>
      <c r="H756" s="9"/>
      <c r="I756" s="9"/>
      <c r="J756" s="9"/>
      <c r="K756" s="9"/>
      <c r="L756" s="9"/>
      <c r="M756" s="9"/>
      <c r="N756" s="9"/>
      <c r="O756" s="9"/>
      <c r="P756" s="235">
        <f t="shared" si="36"/>
        <v>0</v>
      </c>
      <c r="Q756" s="9"/>
      <c r="R756" s="9"/>
      <c r="S756" s="9"/>
      <c r="T756" s="9"/>
      <c r="U756" s="9"/>
      <c r="V756" s="9"/>
      <c r="W756" s="9"/>
      <c r="X756" s="236"/>
      <c r="Y756" s="237">
        <f t="shared" si="37"/>
        <v>0</v>
      </c>
      <c r="Z756" s="9"/>
      <c r="AA756" s="9"/>
      <c r="AB756" s="9"/>
      <c r="AC756" s="9"/>
      <c r="AD756" s="9"/>
      <c r="AE756" s="9"/>
      <c r="AF756" s="9"/>
      <c r="AG756" s="9"/>
      <c r="AH756" s="237">
        <f t="shared" si="35"/>
        <v>0</v>
      </c>
      <c r="AI756" s="238"/>
      <c r="AJ756" s="9"/>
      <c r="AK756" s="9"/>
      <c r="AL756" s="9"/>
      <c r="AM756" s="9"/>
      <c r="AN756" s="9"/>
      <c r="AO756" s="9"/>
      <c r="AP756" s="9"/>
      <c r="AQ756" s="9"/>
      <c r="AR756" s="9"/>
      <c r="AS756" s="239"/>
    </row>
    <row r="757" spans="1:45">
      <c r="A757" s="9"/>
      <c r="B757" s="9"/>
      <c r="C757" s="9"/>
      <c r="D757" s="9"/>
      <c r="E757" s="9"/>
      <c r="F757" s="9"/>
      <c r="G757" s="9"/>
      <c r="H757" s="9"/>
      <c r="I757" s="9"/>
      <c r="J757" s="9"/>
      <c r="K757" s="9"/>
      <c r="L757" s="9"/>
      <c r="M757" s="9"/>
      <c r="N757" s="9"/>
      <c r="O757" s="9"/>
      <c r="P757" s="235">
        <f t="shared" si="36"/>
        <v>0</v>
      </c>
      <c r="Q757" s="9"/>
      <c r="R757" s="9"/>
      <c r="S757" s="9"/>
      <c r="T757" s="9"/>
      <c r="U757" s="9"/>
      <c r="V757" s="9"/>
      <c r="W757" s="9"/>
      <c r="X757" s="236"/>
      <c r="Y757" s="237">
        <f t="shared" si="37"/>
        <v>0</v>
      </c>
      <c r="Z757" s="9"/>
      <c r="AA757" s="9"/>
      <c r="AB757" s="9"/>
      <c r="AC757" s="9"/>
      <c r="AD757" s="9"/>
      <c r="AE757" s="9"/>
      <c r="AF757" s="9"/>
      <c r="AG757" s="9"/>
      <c r="AH757" s="237">
        <f t="shared" si="35"/>
        <v>0</v>
      </c>
      <c r="AI757" s="238"/>
      <c r="AJ757" s="9"/>
      <c r="AK757" s="9"/>
      <c r="AL757" s="9"/>
      <c r="AM757" s="9"/>
      <c r="AN757" s="9"/>
      <c r="AO757" s="9"/>
      <c r="AP757" s="9"/>
      <c r="AQ757" s="9"/>
      <c r="AR757" s="9"/>
      <c r="AS757" s="239"/>
    </row>
    <row r="758" spans="1:45">
      <c r="A758" s="9"/>
      <c r="B758" s="9"/>
      <c r="C758" s="9"/>
      <c r="D758" s="9"/>
      <c r="E758" s="9"/>
      <c r="F758" s="9"/>
      <c r="G758" s="9"/>
      <c r="H758" s="9"/>
      <c r="I758" s="9"/>
      <c r="J758" s="9"/>
      <c r="K758" s="9"/>
      <c r="L758" s="9"/>
      <c r="M758" s="9"/>
      <c r="N758" s="9"/>
      <c r="O758" s="9"/>
      <c r="P758" s="235">
        <f t="shared" si="36"/>
        <v>0</v>
      </c>
      <c r="Q758" s="9"/>
      <c r="R758" s="9"/>
      <c r="S758" s="9"/>
      <c r="T758" s="9"/>
      <c r="U758" s="9"/>
      <c r="V758" s="9"/>
      <c r="W758" s="9"/>
      <c r="X758" s="236"/>
      <c r="Y758" s="237">
        <f t="shared" si="37"/>
        <v>0</v>
      </c>
      <c r="Z758" s="9"/>
      <c r="AA758" s="9"/>
      <c r="AB758" s="9"/>
      <c r="AC758" s="9"/>
      <c r="AD758" s="9"/>
      <c r="AE758" s="9"/>
      <c r="AF758" s="9"/>
      <c r="AG758" s="9"/>
      <c r="AH758" s="237">
        <f t="shared" si="35"/>
        <v>0</v>
      </c>
      <c r="AI758" s="238"/>
      <c r="AJ758" s="9"/>
      <c r="AK758" s="9"/>
      <c r="AL758" s="9"/>
      <c r="AM758" s="9"/>
      <c r="AN758" s="9"/>
      <c r="AO758" s="9"/>
      <c r="AP758" s="9"/>
      <c r="AQ758" s="9"/>
      <c r="AR758" s="9"/>
      <c r="AS758" s="239"/>
    </row>
    <row r="759" spans="1:45">
      <c r="A759" s="9"/>
      <c r="B759" s="9"/>
      <c r="C759" s="9"/>
      <c r="D759" s="9"/>
      <c r="E759" s="9"/>
      <c r="F759" s="9"/>
      <c r="G759" s="9"/>
      <c r="H759" s="9"/>
      <c r="I759" s="9"/>
      <c r="J759" s="9"/>
      <c r="K759" s="9"/>
      <c r="L759" s="9"/>
      <c r="M759" s="9"/>
      <c r="N759" s="9"/>
      <c r="O759" s="9"/>
      <c r="P759" s="235">
        <f t="shared" si="36"/>
        <v>0</v>
      </c>
      <c r="Q759" s="9"/>
      <c r="R759" s="9"/>
      <c r="S759" s="9"/>
      <c r="T759" s="9"/>
      <c r="U759" s="9"/>
      <c r="V759" s="9"/>
      <c r="W759" s="9"/>
      <c r="X759" s="236"/>
      <c r="Y759" s="237">
        <f t="shared" si="37"/>
        <v>0</v>
      </c>
      <c r="Z759" s="9"/>
      <c r="AA759" s="9"/>
      <c r="AB759" s="9"/>
      <c r="AC759" s="9"/>
      <c r="AD759" s="9"/>
      <c r="AE759" s="9"/>
      <c r="AF759" s="9"/>
      <c r="AG759" s="9"/>
      <c r="AH759" s="237">
        <f t="shared" si="35"/>
        <v>0</v>
      </c>
      <c r="AI759" s="238"/>
      <c r="AJ759" s="9"/>
      <c r="AK759" s="9"/>
      <c r="AL759" s="9"/>
      <c r="AM759" s="9"/>
      <c r="AN759" s="9"/>
      <c r="AO759" s="9"/>
      <c r="AP759" s="9"/>
      <c r="AQ759" s="9"/>
      <c r="AR759" s="9"/>
      <c r="AS759" s="239"/>
    </row>
    <row r="760" spans="1:45">
      <c r="A760" s="9"/>
      <c r="B760" s="9"/>
      <c r="C760" s="9"/>
      <c r="D760" s="9"/>
      <c r="E760" s="9"/>
      <c r="F760" s="9"/>
      <c r="G760" s="9"/>
      <c r="H760" s="9"/>
      <c r="I760" s="9"/>
      <c r="J760" s="9"/>
      <c r="K760" s="9"/>
      <c r="L760" s="9"/>
      <c r="M760" s="9"/>
      <c r="N760" s="9"/>
      <c r="O760" s="9"/>
      <c r="P760" s="235">
        <f t="shared" si="36"/>
        <v>0</v>
      </c>
      <c r="Q760" s="9"/>
      <c r="R760" s="9"/>
      <c r="S760" s="9"/>
      <c r="T760" s="9"/>
      <c r="U760" s="9"/>
      <c r="V760" s="9"/>
      <c r="W760" s="9"/>
      <c r="X760" s="236"/>
      <c r="Y760" s="237">
        <f t="shared" si="37"/>
        <v>0</v>
      </c>
      <c r="Z760" s="9"/>
      <c r="AA760" s="9"/>
      <c r="AB760" s="9"/>
      <c r="AC760" s="9"/>
      <c r="AD760" s="9"/>
      <c r="AE760" s="9"/>
      <c r="AF760" s="9"/>
      <c r="AG760" s="9"/>
      <c r="AH760" s="237">
        <f t="shared" si="35"/>
        <v>0</v>
      </c>
      <c r="AI760" s="238"/>
      <c r="AJ760" s="9"/>
      <c r="AK760" s="9"/>
      <c r="AL760" s="9"/>
      <c r="AM760" s="9"/>
      <c r="AN760" s="9"/>
      <c r="AO760" s="9"/>
      <c r="AP760" s="9"/>
      <c r="AQ760" s="9"/>
      <c r="AR760" s="9"/>
      <c r="AS760" s="239"/>
    </row>
    <row r="761" spans="1:45">
      <c r="A761" s="9"/>
      <c r="B761" s="9"/>
      <c r="C761" s="9"/>
      <c r="D761" s="9"/>
      <c r="E761" s="9"/>
      <c r="F761" s="9"/>
      <c r="G761" s="9"/>
      <c r="H761" s="9"/>
      <c r="I761" s="9"/>
      <c r="J761" s="9"/>
      <c r="K761" s="9"/>
      <c r="L761" s="9"/>
      <c r="M761" s="9"/>
      <c r="N761" s="9"/>
      <c r="O761" s="9"/>
      <c r="P761" s="235">
        <f t="shared" si="36"/>
        <v>0</v>
      </c>
      <c r="Q761" s="9"/>
      <c r="R761" s="9"/>
      <c r="S761" s="9"/>
      <c r="T761" s="9"/>
      <c r="U761" s="9"/>
      <c r="V761" s="9"/>
      <c r="W761" s="9"/>
      <c r="X761" s="236"/>
      <c r="Y761" s="237">
        <f t="shared" si="37"/>
        <v>0</v>
      </c>
      <c r="Z761" s="9"/>
      <c r="AA761" s="9"/>
      <c r="AB761" s="9"/>
      <c r="AC761" s="9"/>
      <c r="AD761" s="9"/>
      <c r="AE761" s="9"/>
      <c r="AF761" s="9"/>
      <c r="AG761" s="9"/>
      <c r="AH761" s="237">
        <f t="shared" si="35"/>
        <v>0</v>
      </c>
      <c r="AI761" s="238"/>
      <c r="AJ761" s="9"/>
      <c r="AK761" s="9"/>
      <c r="AL761" s="9"/>
      <c r="AM761" s="9"/>
      <c r="AN761" s="9"/>
      <c r="AO761" s="9"/>
      <c r="AP761" s="9"/>
      <c r="AQ761" s="9"/>
      <c r="AR761" s="9"/>
      <c r="AS761" s="239"/>
    </row>
    <row r="762" spans="1:45">
      <c r="A762" s="9"/>
      <c r="B762" s="9"/>
      <c r="C762" s="9"/>
      <c r="D762" s="9"/>
      <c r="E762" s="9"/>
      <c r="F762" s="9"/>
      <c r="G762" s="9"/>
      <c r="H762" s="9"/>
      <c r="I762" s="9"/>
      <c r="J762" s="9"/>
      <c r="K762" s="9"/>
      <c r="L762" s="9"/>
      <c r="M762" s="9"/>
      <c r="N762" s="9"/>
      <c r="O762" s="9"/>
      <c r="P762" s="235">
        <f t="shared" si="36"/>
        <v>0</v>
      </c>
      <c r="Q762" s="9"/>
      <c r="R762" s="9"/>
      <c r="S762" s="9"/>
      <c r="T762" s="9"/>
      <c r="U762" s="9"/>
      <c r="V762" s="9"/>
      <c r="W762" s="9"/>
      <c r="X762" s="236"/>
      <c r="Y762" s="237">
        <f t="shared" si="37"/>
        <v>0</v>
      </c>
      <c r="Z762" s="9"/>
      <c r="AA762" s="9"/>
      <c r="AB762" s="9"/>
      <c r="AC762" s="9"/>
      <c r="AD762" s="9"/>
      <c r="AE762" s="9"/>
      <c r="AF762" s="9"/>
      <c r="AG762" s="9"/>
      <c r="AH762" s="237">
        <f t="shared" si="35"/>
        <v>0</v>
      </c>
      <c r="AI762" s="238"/>
      <c r="AJ762" s="9"/>
      <c r="AK762" s="9"/>
      <c r="AL762" s="9"/>
      <c r="AM762" s="9"/>
      <c r="AN762" s="9"/>
      <c r="AO762" s="9"/>
      <c r="AP762" s="9"/>
      <c r="AQ762" s="9"/>
      <c r="AR762" s="9"/>
      <c r="AS762" s="239"/>
    </row>
    <row r="763" spans="1:45">
      <c r="A763" s="9"/>
      <c r="B763" s="9"/>
      <c r="C763" s="9"/>
      <c r="D763" s="9"/>
      <c r="E763" s="9"/>
      <c r="F763" s="9"/>
      <c r="G763" s="9"/>
      <c r="H763" s="9"/>
      <c r="I763" s="9"/>
      <c r="J763" s="9"/>
      <c r="K763" s="9"/>
      <c r="L763" s="9"/>
      <c r="M763" s="9"/>
      <c r="N763" s="9"/>
      <c r="O763" s="9"/>
      <c r="P763" s="235">
        <f t="shared" si="36"/>
        <v>0</v>
      </c>
      <c r="Q763" s="9"/>
      <c r="R763" s="9"/>
      <c r="S763" s="9"/>
      <c r="T763" s="9"/>
      <c r="U763" s="9"/>
      <c r="V763" s="9"/>
      <c r="W763" s="9"/>
      <c r="X763" s="236"/>
      <c r="Y763" s="237">
        <f t="shared" si="37"/>
        <v>0</v>
      </c>
      <c r="Z763" s="9"/>
      <c r="AA763" s="9"/>
      <c r="AB763" s="9"/>
      <c r="AC763" s="9"/>
      <c r="AD763" s="9"/>
      <c r="AE763" s="9"/>
      <c r="AF763" s="9"/>
      <c r="AG763" s="9"/>
      <c r="AH763" s="237">
        <f t="shared" si="35"/>
        <v>0</v>
      </c>
      <c r="AI763" s="238"/>
      <c r="AJ763" s="9"/>
      <c r="AK763" s="9"/>
      <c r="AL763" s="9"/>
      <c r="AM763" s="9"/>
      <c r="AN763" s="9"/>
      <c r="AO763" s="9"/>
      <c r="AP763" s="9"/>
      <c r="AQ763" s="9"/>
      <c r="AR763" s="9"/>
      <c r="AS763" s="239"/>
    </row>
    <row r="764" spans="1:45">
      <c r="A764" s="9"/>
      <c r="B764" s="9"/>
      <c r="C764" s="9"/>
      <c r="D764" s="9"/>
      <c r="E764" s="9"/>
      <c r="F764" s="9"/>
      <c r="G764" s="9"/>
      <c r="H764" s="9"/>
      <c r="I764" s="9"/>
      <c r="J764" s="9"/>
      <c r="K764" s="9"/>
      <c r="L764" s="9"/>
      <c r="M764" s="9"/>
      <c r="N764" s="9"/>
      <c r="O764" s="9"/>
      <c r="P764" s="235">
        <f t="shared" si="36"/>
        <v>0</v>
      </c>
      <c r="Q764" s="9"/>
      <c r="R764" s="9"/>
      <c r="S764" s="9"/>
      <c r="T764" s="9"/>
      <c r="U764" s="9"/>
      <c r="V764" s="9"/>
      <c r="W764" s="9"/>
      <c r="X764" s="236"/>
      <c r="Y764" s="237">
        <f t="shared" si="37"/>
        <v>0</v>
      </c>
      <c r="Z764" s="9"/>
      <c r="AA764" s="9"/>
      <c r="AB764" s="9"/>
      <c r="AC764" s="9"/>
      <c r="AD764" s="9"/>
      <c r="AE764" s="9"/>
      <c r="AF764" s="9"/>
      <c r="AG764" s="9"/>
      <c r="AH764" s="237">
        <f t="shared" si="35"/>
        <v>0</v>
      </c>
      <c r="AI764" s="238"/>
      <c r="AJ764" s="9"/>
      <c r="AK764" s="9"/>
      <c r="AL764" s="9"/>
      <c r="AM764" s="9"/>
      <c r="AN764" s="9"/>
      <c r="AO764" s="9"/>
      <c r="AP764" s="9"/>
      <c r="AQ764" s="9"/>
      <c r="AR764" s="9"/>
      <c r="AS764" s="239"/>
    </row>
    <row r="765" spans="1:45">
      <c r="A765" s="9"/>
      <c r="B765" s="9"/>
      <c r="C765" s="9"/>
      <c r="D765" s="9"/>
      <c r="E765" s="9"/>
      <c r="F765" s="9"/>
      <c r="G765" s="9"/>
      <c r="H765" s="9"/>
      <c r="I765" s="9"/>
      <c r="J765" s="9"/>
      <c r="K765" s="9"/>
      <c r="L765" s="9"/>
      <c r="M765" s="9"/>
      <c r="N765" s="9"/>
      <c r="O765" s="9"/>
      <c r="P765" s="235">
        <f t="shared" si="36"/>
        <v>0</v>
      </c>
      <c r="Q765" s="9"/>
      <c r="R765" s="9"/>
      <c r="S765" s="9"/>
      <c r="T765" s="9"/>
      <c r="U765" s="9"/>
      <c r="V765" s="9"/>
      <c r="W765" s="9"/>
      <c r="X765" s="236"/>
      <c r="Y765" s="237">
        <f t="shared" si="37"/>
        <v>0</v>
      </c>
      <c r="Z765" s="9"/>
      <c r="AA765" s="9"/>
      <c r="AB765" s="9"/>
      <c r="AC765" s="9"/>
      <c r="AD765" s="9"/>
      <c r="AE765" s="9"/>
      <c r="AF765" s="9"/>
      <c r="AG765" s="9"/>
      <c r="AH765" s="237">
        <f t="shared" si="35"/>
        <v>0</v>
      </c>
      <c r="AI765" s="238"/>
      <c r="AJ765" s="9"/>
      <c r="AK765" s="9"/>
      <c r="AL765" s="9"/>
      <c r="AM765" s="9"/>
      <c r="AN765" s="9"/>
      <c r="AO765" s="9"/>
      <c r="AP765" s="9"/>
      <c r="AQ765" s="9"/>
      <c r="AR765" s="9"/>
      <c r="AS765" s="239"/>
    </row>
    <row r="766" spans="1:45">
      <c r="A766" s="9"/>
      <c r="B766" s="9"/>
      <c r="C766" s="9"/>
      <c r="D766" s="9"/>
      <c r="E766" s="9"/>
      <c r="F766" s="9"/>
      <c r="G766" s="9"/>
      <c r="H766" s="9"/>
      <c r="I766" s="9"/>
      <c r="J766" s="9"/>
      <c r="K766" s="9"/>
      <c r="L766" s="9"/>
      <c r="M766" s="9"/>
      <c r="N766" s="9"/>
      <c r="O766" s="9"/>
      <c r="P766" s="235">
        <f t="shared" si="36"/>
        <v>0</v>
      </c>
      <c r="Q766" s="9"/>
      <c r="R766" s="9"/>
      <c r="S766" s="9"/>
      <c r="T766" s="9"/>
      <c r="U766" s="9"/>
      <c r="V766" s="9"/>
      <c r="W766" s="9"/>
      <c r="X766" s="236"/>
      <c r="Y766" s="237">
        <f t="shared" si="37"/>
        <v>0</v>
      </c>
      <c r="Z766" s="9"/>
      <c r="AA766" s="9"/>
      <c r="AB766" s="9"/>
      <c r="AC766" s="9"/>
      <c r="AD766" s="9"/>
      <c r="AE766" s="9"/>
      <c r="AF766" s="9"/>
      <c r="AG766" s="9"/>
      <c r="AH766" s="237">
        <f t="shared" si="35"/>
        <v>0</v>
      </c>
      <c r="AI766" s="238"/>
      <c r="AJ766" s="9"/>
      <c r="AK766" s="9"/>
      <c r="AL766" s="9"/>
      <c r="AM766" s="9"/>
      <c r="AN766" s="9"/>
      <c r="AO766" s="9"/>
      <c r="AP766" s="9"/>
      <c r="AQ766" s="9"/>
      <c r="AR766" s="9"/>
      <c r="AS766" s="239"/>
    </row>
    <row r="767" spans="1:45">
      <c r="A767" s="9"/>
      <c r="B767" s="9"/>
      <c r="C767" s="9"/>
      <c r="D767" s="9"/>
      <c r="E767" s="9"/>
      <c r="F767" s="9"/>
      <c r="G767" s="9"/>
      <c r="H767" s="9"/>
      <c r="I767" s="9"/>
      <c r="J767" s="9"/>
      <c r="K767" s="9"/>
      <c r="L767" s="9"/>
      <c r="M767" s="9"/>
      <c r="N767" s="9"/>
      <c r="O767" s="9"/>
      <c r="P767" s="235">
        <f t="shared" si="36"/>
        <v>0</v>
      </c>
      <c r="Q767" s="9"/>
      <c r="R767" s="9"/>
      <c r="S767" s="9"/>
      <c r="T767" s="9"/>
      <c r="U767" s="9"/>
      <c r="V767" s="9"/>
      <c r="W767" s="9"/>
      <c r="X767" s="236"/>
      <c r="Y767" s="237">
        <f t="shared" si="37"/>
        <v>0</v>
      </c>
      <c r="Z767" s="9"/>
      <c r="AA767" s="9"/>
      <c r="AB767" s="9"/>
      <c r="AC767" s="9"/>
      <c r="AD767" s="9"/>
      <c r="AE767" s="9"/>
      <c r="AF767" s="9"/>
      <c r="AG767" s="9"/>
      <c r="AH767" s="237">
        <f t="shared" si="35"/>
        <v>0</v>
      </c>
      <c r="AI767" s="238"/>
      <c r="AJ767" s="9"/>
      <c r="AK767" s="9"/>
      <c r="AL767" s="9"/>
      <c r="AM767" s="9"/>
      <c r="AN767" s="9"/>
      <c r="AO767" s="9"/>
      <c r="AP767" s="9"/>
      <c r="AQ767" s="9"/>
      <c r="AR767" s="9"/>
      <c r="AS767" s="239"/>
    </row>
    <row r="768" spans="1:45">
      <c r="A768" s="9"/>
      <c r="B768" s="9"/>
      <c r="C768" s="9"/>
      <c r="D768" s="9"/>
      <c r="E768" s="9"/>
      <c r="F768" s="9"/>
      <c r="G768" s="9"/>
      <c r="H768" s="9"/>
      <c r="I768" s="9"/>
      <c r="J768" s="9"/>
      <c r="K768" s="9"/>
      <c r="L768" s="9"/>
      <c r="M768" s="9"/>
      <c r="N768" s="9"/>
      <c r="O768" s="9"/>
      <c r="P768" s="235">
        <f t="shared" si="36"/>
        <v>0</v>
      </c>
      <c r="Q768" s="9"/>
      <c r="R768" s="9"/>
      <c r="S768" s="9"/>
      <c r="T768" s="9"/>
      <c r="U768" s="9"/>
      <c r="V768" s="9"/>
      <c r="W768" s="9"/>
      <c r="X768" s="236"/>
      <c r="Y768" s="237">
        <f t="shared" si="37"/>
        <v>0</v>
      </c>
      <c r="Z768" s="9"/>
      <c r="AA768" s="9"/>
      <c r="AB768" s="9"/>
      <c r="AC768" s="9"/>
      <c r="AD768" s="9"/>
      <c r="AE768" s="9"/>
      <c r="AF768" s="9"/>
      <c r="AG768" s="9"/>
      <c r="AH768" s="237">
        <f t="shared" si="35"/>
        <v>0</v>
      </c>
      <c r="AI768" s="238"/>
      <c r="AJ768" s="9"/>
      <c r="AK768" s="9"/>
      <c r="AL768" s="9"/>
      <c r="AM768" s="9"/>
      <c r="AN768" s="9"/>
      <c r="AO768" s="9"/>
      <c r="AP768" s="9"/>
      <c r="AQ768" s="9"/>
      <c r="AR768" s="9"/>
      <c r="AS768" s="239"/>
    </row>
    <row r="769" spans="1:45">
      <c r="A769" s="9"/>
      <c r="B769" s="9"/>
      <c r="C769" s="9"/>
      <c r="D769" s="9"/>
      <c r="E769" s="9"/>
      <c r="F769" s="9"/>
      <c r="G769" s="9"/>
      <c r="H769" s="9"/>
      <c r="I769" s="9"/>
      <c r="J769" s="9"/>
      <c r="K769" s="9"/>
      <c r="L769" s="9"/>
      <c r="M769" s="9"/>
      <c r="N769" s="9"/>
      <c r="O769" s="9"/>
      <c r="P769" s="235">
        <f t="shared" si="36"/>
        <v>0</v>
      </c>
      <c r="Q769" s="9"/>
      <c r="R769" s="9"/>
      <c r="S769" s="9"/>
      <c r="T769" s="9"/>
      <c r="U769" s="9"/>
      <c r="V769" s="9"/>
      <c r="W769" s="9"/>
      <c r="X769" s="236"/>
      <c r="Y769" s="237">
        <f t="shared" si="37"/>
        <v>0</v>
      </c>
      <c r="Z769" s="9"/>
      <c r="AA769" s="9"/>
      <c r="AB769" s="9"/>
      <c r="AC769" s="9"/>
      <c r="AD769" s="9"/>
      <c r="AE769" s="9"/>
      <c r="AF769" s="9"/>
      <c r="AG769" s="9"/>
      <c r="AH769" s="237">
        <f t="shared" si="35"/>
        <v>0</v>
      </c>
      <c r="AI769" s="238"/>
      <c r="AJ769" s="9"/>
      <c r="AK769" s="9"/>
      <c r="AL769" s="9"/>
      <c r="AM769" s="9"/>
      <c r="AN769" s="9"/>
      <c r="AO769" s="9"/>
      <c r="AP769" s="9"/>
      <c r="AQ769" s="9"/>
      <c r="AR769" s="9"/>
      <c r="AS769" s="239"/>
    </row>
    <row r="770" spans="1:45">
      <c r="A770" s="9"/>
      <c r="B770" s="9"/>
      <c r="C770" s="9"/>
      <c r="D770" s="9"/>
      <c r="E770" s="9"/>
      <c r="F770" s="9"/>
      <c r="G770" s="9"/>
      <c r="H770" s="9"/>
      <c r="I770" s="9"/>
      <c r="J770" s="9"/>
      <c r="K770" s="9"/>
      <c r="L770" s="9"/>
      <c r="M770" s="9"/>
      <c r="N770" s="9"/>
      <c r="O770" s="9"/>
      <c r="P770" s="235">
        <f t="shared" si="36"/>
        <v>0</v>
      </c>
      <c r="Q770" s="9"/>
      <c r="R770" s="9"/>
      <c r="S770" s="9"/>
      <c r="T770" s="9"/>
      <c r="U770" s="9"/>
      <c r="V770" s="9"/>
      <c r="W770" s="9"/>
      <c r="X770" s="236"/>
      <c r="Y770" s="237">
        <f t="shared" si="37"/>
        <v>0</v>
      </c>
      <c r="Z770" s="9"/>
      <c r="AA770" s="9"/>
      <c r="AB770" s="9"/>
      <c r="AC770" s="9"/>
      <c r="AD770" s="9"/>
      <c r="AE770" s="9"/>
      <c r="AF770" s="9"/>
      <c r="AG770" s="9"/>
      <c r="AH770" s="237">
        <f t="shared" si="35"/>
        <v>0</v>
      </c>
      <c r="AI770" s="238"/>
      <c r="AJ770" s="9"/>
      <c r="AK770" s="9"/>
      <c r="AL770" s="9"/>
      <c r="AM770" s="9"/>
      <c r="AN770" s="9"/>
      <c r="AO770" s="9"/>
      <c r="AP770" s="9"/>
      <c r="AQ770" s="9"/>
      <c r="AR770" s="9"/>
      <c r="AS770" s="239"/>
    </row>
    <row r="771" spans="1:45">
      <c r="A771" s="9"/>
      <c r="B771" s="9"/>
      <c r="C771" s="9"/>
      <c r="D771" s="9"/>
      <c r="E771" s="9"/>
      <c r="F771" s="9"/>
      <c r="G771" s="9"/>
      <c r="H771" s="9"/>
      <c r="I771" s="9"/>
      <c r="J771" s="9"/>
      <c r="K771" s="9"/>
      <c r="L771" s="9"/>
      <c r="M771" s="9"/>
      <c r="N771" s="9"/>
      <c r="O771" s="9"/>
      <c r="P771" s="235">
        <f t="shared" si="36"/>
        <v>0</v>
      </c>
      <c r="Q771" s="9"/>
      <c r="R771" s="9"/>
      <c r="S771" s="9"/>
      <c r="T771" s="9"/>
      <c r="U771" s="9"/>
      <c r="V771" s="9"/>
      <c r="W771" s="9"/>
      <c r="X771" s="236"/>
      <c r="Y771" s="237">
        <f t="shared" si="37"/>
        <v>0</v>
      </c>
      <c r="Z771" s="9"/>
      <c r="AA771" s="9"/>
      <c r="AB771" s="9"/>
      <c r="AC771" s="9"/>
      <c r="AD771" s="9"/>
      <c r="AE771" s="9"/>
      <c r="AF771" s="9"/>
      <c r="AG771" s="9"/>
      <c r="AH771" s="237">
        <f t="shared" si="35"/>
        <v>0</v>
      </c>
      <c r="AI771" s="238"/>
      <c r="AJ771" s="9"/>
      <c r="AK771" s="9"/>
      <c r="AL771" s="9"/>
      <c r="AM771" s="9"/>
      <c r="AN771" s="9"/>
      <c r="AO771" s="9"/>
      <c r="AP771" s="9"/>
      <c r="AQ771" s="9"/>
      <c r="AR771" s="9"/>
      <c r="AS771" s="239"/>
    </row>
    <row r="772" spans="1:45">
      <c r="A772" s="9"/>
      <c r="B772" s="9"/>
      <c r="C772" s="9"/>
      <c r="D772" s="9"/>
      <c r="E772" s="9"/>
      <c r="F772" s="9"/>
      <c r="G772" s="9"/>
      <c r="H772" s="9"/>
      <c r="I772" s="9"/>
      <c r="J772" s="9"/>
      <c r="K772" s="9"/>
      <c r="L772" s="9"/>
      <c r="M772" s="9"/>
      <c r="N772" s="9"/>
      <c r="O772" s="9"/>
      <c r="P772" s="235">
        <f t="shared" si="36"/>
        <v>0</v>
      </c>
      <c r="Q772" s="9"/>
      <c r="R772" s="9"/>
      <c r="S772" s="9"/>
      <c r="T772" s="9"/>
      <c r="U772" s="9"/>
      <c r="V772" s="9"/>
      <c r="W772" s="9"/>
      <c r="X772" s="236"/>
      <c r="Y772" s="237">
        <f t="shared" si="37"/>
        <v>0</v>
      </c>
      <c r="Z772" s="9"/>
      <c r="AA772" s="9"/>
      <c r="AB772" s="9"/>
      <c r="AC772" s="9"/>
      <c r="AD772" s="9"/>
      <c r="AE772" s="9"/>
      <c r="AF772" s="9"/>
      <c r="AG772" s="9"/>
      <c r="AH772" s="237">
        <f t="shared" si="35"/>
        <v>0</v>
      </c>
      <c r="AI772" s="238"/>
      <c r="AJ772" s="9"/>
      <c r="AK772" s="9"/>
      <c r="AL772" s="9"/>
      <c r="AM772" s="9"/>
      <c r="AN772" s="9"/>
      <c r="AO772" s="9"/>
      <c r="AP772" s="9"/>
      <c r="AQ772" s="9"/>
      <c r="AR772" s="9"/>
      <c r="AS772" s="239"/>
    </row>
    <row r="773" spans="1:45">
      <c r="A773" s="9"/>
      <c r="B773" s="9"/>
      <c r="C773" s="9"/>
      <c r="D773" s="9"/>
      <c r="E773" s="9"/>
      <c r="F773" s="9"/>
      <c r="G773" s="9"/>
      <c r="H773" s="9"/>
      <c r="I773" s="9"/>
      <c r="J773" s="9"/>
      <c r="K773" s="9"/>
      <c r="L773" s="9"/>
      <c r="M773" s="9"/>
      <c r="N773" s="9"/>
      <c r="O773" s="9"/>
      <c r="P773" s="235">
        <f t="shared" si="36"/>
        <v>0</v>
      </c>
      <c r="Q773" s="9"/>
      <c r="R773" s="9"/>
      <c r="S773" s="9"/>
      <c r="T773" s="9"/>
      <c r="U773" s="9"/>
      <c r="V773" s="9"/>
      <c r="W773" s="9"/>
      <c r="X773" s="236"/>
      <c r="Y773" s="237">
        <f t="shared" si="37"/>
        <v>0</v>
      </c>
      <c r="Z773" s="9"/>
      <c r="AA773" s="9"/>
      <c r="AB773" s="9"/>
      <c r="AC773" s="9"/>
      <c r="AD773" s="9"/>
      <c r="AE773" s="9"/>
      <c r="AF773" s="9"/>
      <c r="AG773" s="9"/>
      <c r="AH773" s="237">
        <f t="shared" si="35"/>
        <v>0</v>
      </c>
      <c r="AI773" s="238"/>
      <c r="AJ773" s="9"/>
      <c r="AK773" s="9"/>
      <c r="AL773" s="9"/>
      <c r="AM773" s="9"/>
      <c r="AN773" s="9"/>
      <c r="AO773" s="9"/>
      <c r="AP773" s="9"/>
      <c r="AQ773" s="9"/>
      <c r="AR773" s="9"/>
      <c r="AS773" s="239"/>
    </row>
    <row r="774" spans="1:45">
      <c r="A774" s="9"/>
      <c r="B774" s="9"/>
      <c r="C774" s="9"/>
      <c r="D774" s="9"/>
      <c r="E774" s="9"/>
      <c r="F774" s="9"/>
      <c r="G774" s="9"/>
      <c r="H774" s="9"/>
      <c r="I774" s="9"/>
      <c r="J774" s="9"/>
      <c r="K774" s="9"/>
      <c r="L774" s="9"/>
      <c r="M774" s="9"/>
      <c r="N774" s="9"/>
      <c r="O774" s="9"/>
      <c r="P774" s="235">
        <f t="shared" si="36"/>
        <v>0</v>
      </c>
      <c r="Q774" s="9"/>
      <c r="R774" s="9"/>
      <c r="S774" s="9"/>
      <c r="T774" s="9"/>
      <c r="U774" s="9"/>
      <c r="V774" s="9"/>
      <c r="W774" s="9"/>
      <c r="X774" s="236"/>
      <c r="Y774" s="237">
        <f t="shared" si="37"/>
        <v>0</v>
      </c>
      <c r="Z774" s="9"/>
      <c r="AA774" s="9"/>
      <c r="AB774" s="9"/>
      <c r="AC774" s="9"/>
      <c r="AD774" s="9"/>
      <c r="AE774" s="9"/>
      <c r="AF774" s="9"/>
      <c r="AG774" s="9"/>
      <c r="AH774" s="237">
        <f t="shared" si="35"/>
        <v>0</v>
      </c>
      <c r="AI774" s="238"/>
      <c r="AJ774" s="9"/>
      <c r="AK774" s="9"/>
      <c r="AL774" s="9"/>
      <c r="AM774" s="9"/>
      <c r="AN774" s="9"/>
      <c r="AO774" s="9"/>
      <c r="AP774" s="9"/>
      <c r="AQ774" s="9"/>
      <c r="AR774" s="9"/>
      <c r="AS774" s="239"/>
    </row>
    <row r="775" spans="1:45">
      <c r="A775" s="9"/>
      <c r="B775" s="9"/>
      <c r="C775" s="9"/>
      <c r="D775" s="9"/>
      <c r="E775" s="9"/>
      <c r="F775" s="9"/>
      <c r="G775" s="9"/>
      <c r="H775" s="9"/>
      <c r="I775" s="9"/>
      <c r="J775" s="9"/>
      <c r="K775" s="9"/>
      <c r="L775" s="9"/>
      <c r="M775" s="9"/>
      <c r="N775" s="9"/>
      <c r="O775" s="9"/>
      <c r="P775" s="235">
        <f t="shared" si="36"/>
        <v>0</v>
      </c>
      <c r="Q775" s="9"/>
      <c r="R775" s="9"/>
      <c r="S775" s="9"/>
      <c r="T775" s="9"/>
      <c r="U775" s="9"/>
      <c r="V775" s="9"/>
      <c r="W775" s="9"/>
      <c r="X775" s="236"/>
      <c r="Y775" s="237">
        <f t="shared" si="37"/>
        <v>0</v>
      </c>
      <c r="Z775" s="9"/>
      <c r="AA775" s="9"/>
      <c r="AB775" s="9"/>
      <c r="AC775" s="9"/>
      <c r="AD775" s="9"/>
      <c r="AE775" s="9"/>
      <c r="AF775" s="9"/>
      <c r="AG775" s="9"/>
      <c r="AH775" s="237">
        <f t="shared" si="35"/>
        <v>0</v>
      </c>
      <c r="AI775" s="238"/>
      <c r="AJ775" s="9"/>
      <c r="AK775" s="9"/>
      <c r="AL775" s="9"/>
      <c r="AM775" s="9"/>
      <c r="AN775" s="9"/>
      <c r="AO775" s="9"/>
      <c r="AP775" s="9"/>
      <c r="AQ775" s="9"/>
      <c r="AR775" s="9"/>
      <c r="AS775" s="239"/>
    </row>
    <row r="776" spans="1:45">
      <c r="A776" s="9"/>
      <c r="B776" s="9"/>
      <c r="C776" s="9"/>
      <c r="D776" s="9"/>
      <c r="E776" s="9"/>
      <c r="F776" s="9"/>
      <c r="G776" s="9"/>
      <c r="H776" s="9"/>
      <c r="I776" s="9"/>
      <c r="J776" s="9"/>
      <c r="K776" s="9"/>
      <c r="L776" s="9"/>
      <c r="M776" s="9"/>
      <c r="N776" s="9"/>
      <c r="O776" s="9"/>
      <c r="P776" s="235">
        <f t="shared" si="36"/>
        <v>0</v>
      </c>
      <c r="Q776" s="9"/>
      <c r="R776" s="9"/>
      <c r="S776" s="9"/>
      <c r="T776" s="9"/>
      <c r="U776" s="9"/>
      <c r="V776" s="9"/>
      <c r="W776" s="9"/>
      <c r="X776" s="236"/>
      <c r="Y776" s="237">
        <f t="shared" si="37"/>
        <v>0</v>
      </c>
      <c r="Z776" s="9"/>
      <c r="AA776" s="9"/>
      <c r="AB776" s="9"/>
      <c r="AC776" s="9"/>
      <c r="AD776" s="9"/>
      <c r="AE776" s="9"/>
      <c r="AF776" s="9"/>
      <c r="AG776" s="9"/>
      <c r="AH776" s="237">
        <f t="shared" si="35"/>
        <v>0</v>
      </c>
      <c r="AI776" s="238"/>
      <c r="AJ776" s="9"/>
      <c r="AK776" s="9"/>
      <c r="AL776" s="9"/>
      <c r="AM776" s="9"/>
      <c r="AN776" s="9"/>
      <c r="AO776" s="9"/>
      <c r="AP776" s="9"/>
      <c r="AQ776" s="9"/>
      <c r="AR776" s="9"/>
      <c r="AS776" s="239"/>
    </row>
    <row r="777" spans="1:45">
      <c r="A777" s="9"/>
      <c r="B777" s="9"/>
      <c r="C777" s="9"/>
      <c r="D777" s="9"/>
      <c r="E777" s="9"/>
      <c r="F777" s="9"/>
      <c r="G777" s="9"/>
      <c r="H777" s="9"/>
      <c r="I777" s="9"/>
      <c r="J777" s="9"/>
      <c r="K777" s="9"/>
      <c r="L777" s="9"/>
      <c r="M777" s="9"/>
      <c r="N777" s="9"/>
      <c r="O777" s="9"/>
      <c r="P777" s="235">
        <f t="shared" si="36"/>
        <v>0</v>
      </c>
      <c r="Q777" s="9"/>
      <c r="R777" s="9"/>
      <c r="S777" s="9"/>
      <c r="T777" s="9"/>
      <c r="U777" s="9"/>
      <c r="V777" s="9"/>
      <c r="W777" s="9"/>
      <c r="X777" s="236"/>
      <c r="Y777" s="237">
        <f t="shared" si="37"/>
        <v>0</v>
      </c>
      <c r="Z777" s="9"/>
      <c r="AA777" s="9"/>
      <c r="AB777" s="9"/>
      <c r="AC777" s="9"/>
      <c r="AD777" s="9"/>
      <c r="AE777" s="9"/>
      <c r="AF777" s="9"/>
      <c r="AG777" s="9"/>
      <c r="AH777" s="237">
        <f t="shared" si="35"/>
        <v>0</v>
      </c>
      <c r="AI777" s="238"/>
      <c r="AJ777" s="9"/>
      <c r="AK777" s="9"/>
      <c r="AL777" s="9"/>
      <c r="AM777" s="9"/>
      <c r="AN777" s="9"/>
      <c r="AO777" s="9"/>
      <c r="AP777" s="9"/>
      <c r="AQ777" s="9"/>
      <c r="AR777" s="9"/>
      <c r="AS777" s="239"/>
    </row>
    <row r="778" spans="1:45">
      <c r="A778" s="9"/>
      <c r="B778" s="9"/>
      <c r="C778" s="9"/>
      <c r="D778" s="9"/>
      <c r="E778" s="9"/>
      <c r="F778" s="9"/>
      <c r="G778" s="9"/>
      <c r="H778" s="9"/>
      <c r="I778" s="9"/>
      <c r="J778" s="9"/>
      <c r="K778" s="9"/>
      <c r="L778" s="9"/>
      <c r="M778" s="9"/>
      <c r="N778" s="9"/>
      <c r="O778" s="9"/>
      <c r="P778" s="235">
        <f t="shared" si="36"/>
        <v>0</v>
      </c>
      <c r="Q778" s="9"/>
      <c r="R778" s="9"/>
      <c r="S778" s="9"/>
      <c r="T778" s="9"/>
      <c r="U778" s="9"/>
      <c r="V778" s="9"/>
      <c r="W778" s="9"/>
      <c r="X778" s="236"/>
      <c r="Y778" s="237">
        <f t="shared" si="37"/>
        <v>0</v>
      </c>
      <c r="Z778" s="9"/>
      <c r="AA778" s="9"/>
      <c r="AB778" s="9"/>
      <c r="AC778" s="9"/>
      <c r="AD778" s="9"/>
      <c r="AE778" s="9"/>
      <c r="AF778" s="9"/>
      <c r="AG778" s="9"/>
      <c r="AH778" s="237">
        <f t="shared" si="35"/>
        <v>0</v>
      </c>
      <c r="AI778" s="238"/>
      <c r="AJ778" s="9"/>
      <c r="AK778" s="9"/>
      <c r="AL778" s="9"/>
      <c r="AM778" s="9"/>
      <c r="AN778" s="9"/>
      <c r="AO778" s="9"/>
      <c r="AP778" s="9"/>
      <c r="AQ778" s="9"/>
      <c r="AR778" s="9"/>
      <c r="AS778" s="239"/>
    </row>
    <row r="779" spans="1:45">
      <c r="A779" s="9"/>
      <c r="B779" s="9"/>
      <c r="C779" s="9"/>
      <c r="D779" s="9"/>
      <c r="E779" s="9"/>
      <c r="F779" s="9"/>
      <c r="G779" s="9"/>
      <c r="H779" s="9"/>
      <c r="I779" s="9"/>
      <c r="J779" s="9"/>
      <c r="K779" s="9"/>
      <c r="L779" s="9"/>
      <c r="M779" s="9"/>
      <c r="N779" s="9"/>
      <c r="O779" s="9"/>
      <c r="P779" s="235">
        <f t="shared" si="36"/>
        <v>0</v>
      </c>
      <c r="Q779" s="9"/>
      <c r="R779" s="9"/>
      <c r="S779" s="9"/>
      <c r="T779" s="9"/>
      <c r="U779" s="9"/>
      <c r="V779" s="9"/>
      <c r="W779" s="9"/>
      <c r="X779" s="236"/>
      <c r="Y779" s="237">
        <f t="shared" si="37"/>
        <v>0</v>
      </c>
      <c r="Z779" s="9"/>
      <c r="AA779" s="9"/>
      <c r="AB779" s="9"/>
      <c r="AC779" s="9"/>
      <c r="AD779" s="9"/>
      <c r="AE779" s="9"/>
      <c r="AF779" s="9"/>
      <c r="AG779" s="9"/>
      <c r="AH779" s="237">
        <f t="shared" si="35"/>
        <v>0</v>
      </c>
      <c r="AI779" s="238"/>
      <c r="AJ779" s="9"/>
      <c r="AK779" s="9"/>
      <c r="AL779" s="9"/>
      <c r="AM779" s="9"/>
      <c r="AN779" s="9"/>
      <c r="AO779" s="9"/>
      <c r="AP779" s="9"/>
      <c r="AQ779" s="9"/>
      <c r="AR779" s="9"/>
      <c r="AS779" s="239"/>
    </row>
    <row r="780" spans="1:45">
      <c r="A780" s="9"/>
      <c r="B780" s="9"/>
      <c r="C780" s="9"/>
      <c r="D780" s="9"/>
      <c r="E780" s="9"/>
      <c r="F780" s="9"/>
      <c r="G780" s="9"/>
      <c r="H780" s="9"/>
      <c r="I780" s="9"/>
      <c r="J780" s="9"/>
      <c r="K780" s="9"/>
      <c r="L780" s="9"/>
      <c r="M780" s="9"/>
      <c r="N780" s="9"/>
      <c r="O780" s="9"/>
      <c r="P780" s="235">
        <f t="shared" si="36"/>
        <v>0</v>
      </c>
      <c r="Q780" s="9"/>
      <c r="R780" s="9"/>
      <c r="S780" s="9"/>
      <c r="T780" s="9"/>
      <c r="U780" s="9"/>
      <c r="V780" s="9"/>
      <c r="W780" s="9"/>
      <c r="X780" s="236"/>
      <c r="Y780" s="237">
        <f t="shared" si="37"/>
        <v>0</v>
      </c>
      <c r="Z780" s="9"/>
      <c r="AA780" s="9"/>
      <c r="AB780" s="9"/>
      <c r="AC780" s="9"/>
      <c r="AD780" s="9"/>
      <c r="AE780" s="9"/>
      <c r="AF780" s="9"/>
      <c r="AG780" s="9"/>
      <c r="AH780" s="237">
        <f t="shared" si="35"/>
        <v>0</v>
      </c>
      <c r="AI780" s="238"/>
      <c r="AJ780" s="9"/>
      <c r="AK780" s="9"/>
      <c r="AL780" s="9"/>
      <c r="AM780" s="9"/>
      <c r="AN780" s="9"/>
      <c r="AO780" s="9"/>
      <c r="AP780" s="9"/>
      <c r="AQ780" s="9"/>
      <c r="AR780" s="9"/>
      <c r="AS780" s="239"/>
    </row>
    <row r="781" spans="1:45">
      <c r="A781" s="9"/>
      <c r="B781" s="9"/>
      <c r="C781" s="9"/>
      <c r="D781" s="9"/>
      <c r="E781" s="9"/>
      <c r="F781" s="9"/>
      <c r="G781" s="9"/>
      <c r="H781" s="9"/>
      <c r="I781" s="9"/>
      <c r="J781" s="9"/>
      <c r="K781" s="9"/>
      <c r="L781" s="9"/>
      <c r="M781" s="9"/>
      <c r="N781" s="9"/>
      <c r="O781" s="9"/>
      <c r="P781" s="235">
        <f t="shared" si="36"/>
        <v>0</v>
      </c>
      <c r="Q781" s="9"/>
      <c r="R781" s="9"/>
      <c r="S781" s="9"/>
      <c r="T781" s="9"/>
      <c r="U781" s="9"/>
      <c r="V781" s="9"/>
      <c r="W781" s="9"/>
      <c r="X781" s="236"/>
      <c r="Y781" s="237">
        <f t="shared" si="37"/>
        <v>0</v>
      </c>
      <c r="Z781" s="9"/>
      <c r="AA781" s="9"/>
      <c r="AB781" s="9"/>
      <c r="AC781" s="9"/>
      <c r="AD781" s="9"/>
      <c r="AE781" s="9"/>
      <c r="AF781" s="9"/>
      <c r="AG781" s="9"/>
      <c r="AH781" s="237">
        <f t="shared" si="35"/>
        <v>0</v>
      </c>
      <c r="AI781" s="238"/>
      <c r="AJ781" s="9"/>
      <c r="AK781" s="9"/>
      <c r="AL781" s="9"/>
      <c r="AM781" s="9"/>
      <c r="AN781" s="9"/>
      <c r="AO781" s="9"/>
      <c r="AP781" s="9"/>
      <c r="AQ781" s="9"/>
      <c r="AR781" s="9"/>
      <c r="AS781" s="239"/>
    </row>
    <row r="782" spans="1:45">
      <c r="A782" s="9"/>
      <c r="B782" s="9"/>
      <c r="C782" s="9"/>
      <c r="D782" s="9"/>
      <c r="E782" s="9"/>
      <c r="F782" s="9"/>
      <c r="G782" s="9"/>
      <c r="H782" s="9"/>
      <c r="I782" s="9"/>
      <c r="J782" s="9"/>
      <c r="K782" s="9"/>
      <c r="L782" s="9"/>
      <c r="M782" s="9"/>
      <c r="N782" s="9"/>
      <c r="O782" s="9"/>
      <c r="P782" s="235">
        <f t="shared" si="36"/>
        <v>0</v>
      </c>
      <c r="Q782" s="9"/>
      <c r="R782" s="9"/>
      <c r="S782" s="9"/>
      <c r="T782" s="9"/>
      <c r="U782" s="9"/>
      <c r="V782" s="9"/>
      <c r="W782" s="9"/>
      <c r="X782" s="236"/>
      <c r="Y782" s="237">
        <f t="shared" si="37"/>
        <v>0</v>
      </c>
      <c r="Z782" s="9"/>
      <c r="AA782" s="9"/>
      <c r="AB782" s="9"/>
      <c r="AC782" s="9"/>
      <c r="AD782" s="9"/>
      <c r="AE782" s="9"/>
      <c r="AF782" s="9"/>
      <c r="AG782" s="9"/>
      <c r="AH782" s="237">
        <f t="shared" ref="AH782:AH845" si="38">SUM($Z782:$AF782)</f>
        <v>0</v>
      </c>
      <c r="AI782" s="238"/>
      <c r="AJ782" s="9"/>
      <c r="AK782" s="9"/>
      <c r="AL782" s="9"/>
      <c r="AM782" s="9"/>
      <c r="AN782" s="9"/>
      <c r="AO782" s="9"/>
      <c r="AP782" s="9"/>
      <c r="AQ782" s="9"/>
      <c r="AR782" s="9"/>
      <c r="AS782" s="239"/>
    </row>
    <row r="783" spans="1:45">
      <c r="A783" s="9"/>
      <c r="B783" s="9"/>
      <c r="C783" s="9"/>
      <c r="D783" s="9"/>
      <c r="E783" s="9"/>
      <c r="F783" s="9"/>
      <c r="G783" s="9"/>
      <c r="H783" s="9"/>
      <c r="I783" s="9"/>
      <c r="J783" s="9"/>
      <c r="K783" s="9"/>
      <c r="L783" s="9"/>
      <c r="M783" s="9"/>
      <c r="N783" s="9"/>
      <c r="O783" s="9"/>
      <c r="P783" s="235">
        <f t="shared" si="36"/>
        <v>0</v>
      </c>
      <c r="Q783" s="9"/>
      <c r="R783" s="9"/>
      <c r="S783" s="9"/>
      <c r="T783" s="9"/>
      <c r="U783" s="9"/>
      <c r="V783" s="9"/>
      <c r="W783" s="9"/>
      <c r="X783" s="236"/>
      <c r="Y783" s="237">
        <f t="shared" si="37"/>
        <v>0</v>
      </c>
      <c r="Z783" s="9"/>
      <c r="AA783" s="9"/>
      <c r="AB783" s="9"/>
      <c r="AC783" s="9"/>
      <c r="AD783" s="9"/>
      <c r="AE783" s="9"/>
      <c r="AF783" s="9"/>
      <c r="AG783" s="9"/>
      <c r="AH783" s="237">
        <f t="shared" si="38"/>
        <v>0</v>
      </c>
      <c r="AI783" s="238"/>
      <c r="AJ783" s="9"/>
      <c r="AK783" s="9"/>
      <c r="AL783" s="9"/>
      <c r="AM783" s="9"/>
      <c r="AN783" s="9"/>
      <c r="AO783" s="9"/>
      <c r="AP783" s="9"/>
      <c r="AQ783" s="9"/>
      <c r="AR783" s="9"/>
      <c r="AS783" s="239"/>
    </row>
    <row r="784" spans="1:45">
      <c r="A784" s="9"/>
      <c r="B784" s="9"/>
      <c r="C784" s="9"/>
      <c r="D784" s="9"/>
      <c r="E784" s="9"/>
      <c r="F784" s="9"/>
      <c r="G784" s="9"/>
      <c r="H784" s="9"/>
      <c r="I784" s="9"/>
      <c r="J784" s="9"/>
      <c r="K784" s="9"/>
      <c r="L784" s="9"/>
      <c r="M784" s="9"/>
      <c r="N784" s="9"/>
      <c r="O784" s="9"/>
      <c r="P784" s="235">
        <f t="shared" si="36"/>
        <v>0</v>
      </c>
      <c r="Q784" s="9"/>
      <c r="R784" s="9"/>
      <c r="S784" s="9"/>
      <c r="T784" s="9"/>
      <c r="U784" s="9"/>
      <c r="V784" s="9"/>
      <c r="W784" s="9"/>
      <c r="X784" s="236"/>
      <c r="Y784" s="237">
        <f t="shared" si="37"/>
        <v>0</v>
      </c>
      <c r="Z784" s="9"/>
      <c r="AA784" s="9"/>
      <c r="AB784" s="9"/>
      <c r="AC784" s="9"/>
      <c r="AD784" s="9"/>
      <c r="AE784" s="9"/>
      <c r="AF784" s="9"/>
      <c r="AG784" s="9"/>
      <c r="AH784" s="237">
        <f t="shared" si="38"/>
        <v>0</v>
      </c>
      <c r="AI784" s="238"/>
      <c r="AJ784" s="9"/>
      <c r="AK784" s="9"/>
      <c r="AL784" s="9"/>
      <c r="AM784" s="9"/>
      <c r="AN784" s="9"/>
      <c r="AO784" s="9"/>
      <c r="AP784" s="9"/>
      <c r="AQ784" s="9"/>
      <c r="AR784" s="9"/>
      <c r="AS784" s="239"/>
    </row>
    <row r="785" spans="1:45">
      <c r="A785" s="9"/>
      <c r="B785" s="9"/>
      <c r="C785" s="9"/>
      <c r="D785" s="9"/>
      <c r="E785" s="9"/>
      <c r="F785" s="9"/>
      <c r="G785" s="9"/>
      <c r="H785" s="9"/>
      <c r="I785" s="9"/>
      <c r="J785" s="9"/>
      <c r="K785" s="9"/>
      <c r="L785" s="9"/>
      <c r="M785" s="9"/>
      <c r="N785" s="9"/>
      <c r="O785" s="9"/>
      <c r="P785" s="235">
        <f t="shared" si="36"/>
        <v>0</v>
      </c>
      <c r="Q785" s="9"/>
      <c r="R785" s="9"/>
      <c r="S785" s="9"/>
      <c r="T785" s="9"/>
      <c r="U785" s="9"/>
      <c r="V785" s="9"/>
      <c r="W785" s="9"/>
      <c r="X785" s="236"/>
      <c r="Y785" s="237">
        <f t="shared" si="37"/>
        <v>0</v>
      </c>
      <c r="Z785" s="9"/>
      <c r="AA785" s="9"/>
      <c r="AB785" s="9"/>
      <c r="AC785" s="9"/>
      <c r="AD785" s="9"/>
      <c r="AE785" s="9"/>
      <c r="AF785" s="9"/>
      <c r="AG785" s="9"/>
      <c r="AH785" s="237">
        <f t="shared" si="38"/>
        <v>0</v>
      </c>
      <c r="AI785" s="238"/>
      <c r="AJ785" s="9"/>
      <c r="AK785" s="9"/>
      <c r="AL785" s="9"/>
      <c r="AM785" s="9"/>
      <c r="AN785" s="9"/>
      <c r="AO785" s="9"/>
      <c r="AP785" s="9"/>
      <c r="AQ785" s="9"/>
      <c r="AR785" s="9"/>
      <c r="AS785" s="239"/>
    </row>
    <row r="786" spans="1:45">
      <c r="A786" s="9"/>
      <c r="B786" s="9"/>
      <c r="C786" s="9"/>
      <c r="D786" s="9"/>
      <c r="E786" s="9"/>
      <c r="F786" s="9"/>
      <c r="G786" s="9"/>
      <c r="H786" s="9"/>
      <c r="I786" s="9"/>
      <c r="J786" s="9"/>
      <c r="K786" s="9"/>
      <c r="L786" s="9"/>
      <c r="M786" s="9"/>
      <c r="N786" s="9"/>
      <c r="O786" s="9"/>
      <c r="P786" s="235">
        <f t="shared" si="36"/>
        <v>0</v>
      </c>
      <c r="Q786" s="9"/>
      <c r="R786" s="9"/>
      <c r="S786" s="9"/>
      <c r="T786" s="9"/>
      <c r="U786" s="9"/>
      <c r="V786" s="9"/>
      <c r="W786" s="9"/>
      <c r="X786" s="236"/>
      <c r="Y786" s="237">
        <f t="shared" si="37"/>
        <v>0</v>
      </c>
      <c r="Z786" s="9"/>
      <c r="AA786" s="9"/>
      <c r="AB786" s="9"/>
      <c r="AC786" s="9"/>
      <c r="AD786" s="9"/>
      <c r="AE786" s="9"/>
      <c r="AF786" s="9"/>
      <c r="AG786" s="9"/>
      <c r="AH786" s="237">
        <f t="shared" si="38"/>
        <v>0</v>
      </c>
      <c r="AI786" s="238"/>
      <c r="AJ786" s="9"/>
      <c r="AK786" s="9"/>
      <c r="AL786" s="9"/>
      <c r="AM786" s="9"/>
      <c r="AN786" s="9"/>
      <c r="AO786" s="9"/>
      <c r="AP786" s="9"/>
      <c r="AQ786" s="9"/>
      <c r="AR786" s="9"/>
      <c r="AS786" s="239"/>
    </row>
    <row r="787" spans="1:45">
      <c r="A787" s="9"/>
      <c r="B787" s="9"/>
      <c r="C787" s="9"/>
      <c r="D787" s="9"/>
      <c r="E787" s="9"/>
      <c r="F787" s="9"/>
      <c r="G787" s="9"/>
      <c r="H787" s="9"/>
      <c r="I787" s="9"/>
      <c r="J787" s="9"/>
      <c r="K787" s="9"/>
      <c r="L787" s="9"/>
      <c r="M787" s="9"/>
      <c r="N787" s="9"/>
      <c r="O787" s="9"/>
      <c r="P787" s="235">
        <f t="shared" si="36"/>
        <v>0</v>
      </c>
      <c r="Q787" s="9"/>
      <c r="R787" s="9"/>
      <c r="S787" s="9"/>
      <c r="T787" s="9"/>
      <c r="U787" s="9"/>
      <c r="V787" s="9"/>
      <c r="W787" s="9"/>
      <c r="X787" s="236"/>
      <c r="Y787" s="237">
        <f t="shared" si="37"/>
        <v>0</v>
      </c>
      <c r="Z787" s="9"/>
      <c r="AA787" s="9"/>
      <c r="AB787" s="9"/>
      <c r="AC787" s="9"/>
      <c r="AD787" s="9"/>
      <c r="AE787" s="9"/>
      <c r="AF787" s="9"/>
      <c r="AG787" s="9"/>
      <c r="AH787" s="237">
        <f t="shared" si="38"/>
        <v>0</v>
      </c>
      <c r="AI787" s="238"/>
      <c r="AJ787" s="9"/>
      <c r="AK787" s="9"/>
      <c r="AL787" s="9"/>
      <c r="AM787" s="9"/>
      <c r="AN787" s="9"/>
      <c r="AO787" s="9"/>
      <c r="AP787" s="9"/>
      <c r="AQ787" s="9"/>
      <c r="AR787" s="9"/>
      <c r="AS787" s="239"/>
    </row>
    <row r="788" spans="1:45">
      <c r="A788" s="9"/>
      <c r="B788" s="9"/>
      <c r="C788" s="9"/>
      <c r="D788" s="9"/>
      <c r="E788" s="9"/>
      <c r="F788" s="9"/>
      <c r="G788" s="9"/>
      <c r="H788" s="9"/>
      <c r="I788" s="9"/>
      <c r="J788" s="9"/>
      <c r="K788" s="9"/>
      <c r="L788" s="9"/>
      <c r="M788" s="9"/>
      <c r="N788" s="9"/>
      <c r="O788" s="9"/>
      <c r="P788" s="235">
        <f t="shared" ref="P788:P851" si="39">SUM($H788:$N788)</f>
        <v>0</v>
      </c>
      <c r="Q788" s="9"/>
      <c r="R788" s="9"/>
      <c r="S788" s="9"/>
      <c r="T788" s="9"/>
      <c r="U788" s="9"/>
      <c r="V788" s="9"/>
      <c r="W788" s="9"/>
      <c r="X788" s="236"/>
      <c r="Y788" s="237">
        <f t="shared" ref="Y788:Y851" si="40">SUM($Q788:$W788)</f>
        <v>0</v>
      </c>
      <c r="Z788" s="9"/>
      <c r="AA788" s="9"/>
      <c r="AB788" s="9"/>
      <c r="AC788" s="9"/>
      <c r="AD788" s="9"/>
      <c r="AE788" s="9"/>
      <c r="AF788" s="9"/>
      <c r="AG788" s="9"/>
      <c r="AH788" s="237">
        <f t="shared" si="38"/>
        <v>0</v>
      </c>
      <c r="AI788" s="238"/>
      <c r="AJ788" s="9"/>
      <c r="AK788" s="9"/>
      <c r="AL788" s="9"/>
      <c r="AM788" s="9"/>
      <c r="AN788" s="9"/>
      <c r="AO788" s="9"/>
      <c r="AP788" s="9"/>
      <c r="AQ788" s="9"/>
      <c r="AR788" s="9"/>
      <c r="AS788" s="239"/>
    </row>
    <row r="789" spans="1:45">
      <c r="A789" s="9"/>
      <c r="B789" s="9"/>
      <c r="C789" s="9"/>
      <c r="D789" s="9"/>
      <c r="E789" s="9"/>
      <c r="F789" s="9"/>
      <c r="G789" s="9"/>
      <c r="H789" s="9"/>
      <c r="I789" s="9"/>
      <c r="J789" s="9"/>
      <c r="K789" s="9"/>
      <c r="L789" s="9"/>
      <c r="M789" s="9"/>
      <c r="N789" s="9"/>
      <c r="O789" s="9"/>
      <c r="P789" s="235">
        <f t="shared" si="39"/>
        <v>0</v>
      </c>
      <c r="Q789" s="9"/>
      <c r="R789" s="9"/>
      <c r="S789" s="9"/>
      <c r="T789" s="9"/>
      <c r="U789" s="9"/>
      <c r="V789" s="9"/>
      <c r="W789" s="9"/>
      <c r="X789" s="236"/>
      <c r="Y789" s="237">
        <f t="shared" si="40"/>
        <v>0</v>
      </c>
      <c r="Z789" s="9"/>
      <c r="AA789" s="9"/>
      <c r="AB789" s="9"/>
      <c r="AC789" s="9"/>
      <c r="AD789" s="9"/>
      <c r="AE789" s="9"/>
      <c r="AF789" s="9"/>
      <c r="AG789" s="9"/>
      <c r="AH789" s="237">
        <f t="shared" si="38"/>
        <v>0</v>
      </c>
      <c r="AI789" s="238"/>
      <c r="AJ789" s="9"/>
      <c r="AK789" s="9"/>
      <c r="AL789" s="9"/>
      <c r="AM789" s="9"/>
      <c r="AN789" s="9"/>
      <c r="AO789" s="9"/>
      <c r="AP789" s="9"/>
      <c r="AQ789" s="9"/>
      <c r="AR789" s="9"/>
      <c r="AS789" s="239"/>
    </row>
    <row r="790" spans="1:45">
      <c r="A790" s="9"/>
      <c r="B790" s="9"/>
      <c r="C790" s="9"/>
      <c r="D790" s="9"/>
      <c r="E790" s="9"/>
      <c r="F790" s="9"/>
      <c r="G790" s="9"/>
      <c r="H790" s="9"/>
      <c r="I790" s="9"/>
      <c r="J790" s="9"/>
      <c r="K790" s="9"/>
      <c r="L790" s="9"/>
      <c r="M790" s="9"/>
      <c r="N790" s="9"/>
      <c r="O790" s="9"/>
      <c r="P790" s="235">
        <f t="shared" si="39"/>
        <v>0</v>
      </c>
      <c r="Q790" s="9"/>
      <c r="R790" s="9"/>
      <c r="S790" s="9"/>
      <c r="T790" s="9"/>
      <c r="U790" s="9"/>
      <c r="V790" s="9"/>
      <c r="W790" s="9"/>
      <c r="X790" s="236"/>
      <c r="Y790" s="237">
        <f t="shared" si="40"/>
        <v>0</v>
      </c>
      <c r="Z790" s="9"/>
      <c r="AA790" s="9"/>
      <c r="AB790" s="9"/>
      <c r="AC790" s="9"/>
      <c r="AD790" s="9"/>
      <c r="AE790" s="9"/>
      <c r="AF790" s="9"/>
      <c r="AG790" s="9"/>
      <c r="AH790" s="237">
        <f t="shared" si="38"/>
        <v>0</v>
      </c>
      <c r="AI790" s="238"/>
      <c r="AJ790" s="9"/>
      <c r="AK790" s="9"/>
      <c r="AL790" s="9"/>
      <c r="AM790" s="9"/>
      <c r="AN790" s="9"/>
      <c r="AO790" s="9"/>
      <c r="AP790" s="9"/>
      <c r="AQ790" s="9"/>
      <c r="AR790" s="9"/>
      <c r="AS790" s="239"/>
    </row>
    <row r="791" spans="1:45">
      <c r="A791" s="9"/>
      <c r="B791" s="9"/>
      <c r="C791" s="9"/>
      <c r="D791" s="9"/>
      <c r="E791" s="9"/>
      <c r="F791" s="9"/>
      <c r="G791" s="9"/>
      <c r="H791" s="9"/>
      <c r="I791" s="9"/>
      <c r="J791" s="9"/>
      <c r="K791" s="9"/>
      <c r="L791" s="9"/>
      <c r="M791" s="9"/>
      <c r="N791" s="9"/>
      <c r="O791" s="9"/>
      <c r="P791" s="235">
        <f t="shared" si="39"/>
        <v>0</v>
      </c>
      <c r="Q791" s="9"/>
      <c r="R791" s="9"/>
      <c r="S791" s="9"/>
      <c r="T791" s="9"/>
      <c r="U791" s="9"/>
      <c r="V791" s="9"/>
      <c r="W791" s="9"/>
      <c r="X791" s="236"/>
      <c r="Y791" s="237">
        <f t="shared" si="40"/>
        <v>0</v>
      </c>
      <c r="Z791" s="9"/>
      <c r="AA791" s="9"/>
      <c r="AB791" s="9"/>
      <c r="AC791" s="9"/>
      <c r="AD791" s="9"/>
      <c r="AE791" s="9"/>
      <c r="AF791" s="9"/>
      <c r="AG791" s="9"/>
      <c r="AH791" s="237">
        <f t="shared" si="38"/>
        <v>0</v>
      </c>
      <c r="AI791" s="238"/>
      <c r="AJ791" s="9"/>
      <c r="AK791" s="9"/>
      <c r="AL791" s="9"/>
      <c r="AM791" s="9"/>
      <c r="AN791" s="9"/>
      <c r="AO791" s="9"/>
      <c r="AP791" s="9"/>
      <c r="AQ791" s="9"/>
      <c r="AR791" s="9"/>
      <c r="AS791" s="239"/>
    </row>
    <row r="792" spans="1:45">
      <c r="A792" s="9"/>
      <c r="B792" s="9"/>
      <c r="C792" s="9"/>
      <c r="D792" s="9"/>
      <c r="E792" s="9"/>
      <c r="F792" s="9"/>
      <c r="G792" s="9"/>
      <c r="H792" s="9"/>
      <c r="I792" s="9"/>
      <c r="J792" s="9"/>
      <c r="K792" s="9"/>
      <c r="L792" s="9"/>
      <c r="M792" s="9"/>
      <c r="N792" s="9"/>
      <c r="O792" s="9"/>
      <c r="P792" s="235">
        <f t="shared" si="39"/>
        <v>0</v>
      </c>
      <c r="Q792" s="9"/>
      <c r="R792" s="9"/>
      <c r="S792" s="9"/>
      <c r="T792" s="9"/>
      <c r="U792" s="9"/>
      <c r="V792" s="9"/>
      <c r="W792" s="9"/>
      <c r="X792" s="236"/>
      <c r="Y792" s="237">
        <f t="shared" si="40"/>
        <v>0</v>
      </c>
      <c r="Z792" s="9"/>
      <c r="AA792" s="9"/>
      <c r="AB792" s="9"/>
      <c r="AC792" s="9"/>
      <c r="AD792" s="9"/>
      <c r="AE792" s="9"/>
      <c r="AF792" s="9"/>
      <c r="AG792" s="9"/>
      <c r="AH792" s="237">
        <f t="shared" si="38"/>
        <v>0</v>
      </c>
      <c r="AI792" s="238"/>
      <c r="AJ792" s="9"/>
      <c r="AK792" s="9"/>
      <c r="AL792" s="9"/>
      <c r="AM792" s="9"/>
      <c r="AN792" s="9"/>
      <c r="AO792" s="9"/>
      <c r="AP792" s="9"/>
      <c r="AQ792" s="9"/>
      <c r="AR792" s="9"/>
      <c r="AS792" s="239"/>
    </row>
    <row r="793" spans="1:45">
      <c r="A793" s="9"/>
      <c r="B793" s="9"/>
      <c r="C793" s="9"/>
      <c r="D793" s="9"/>
      <c r="E793" s="9"/>
      <c r="F793" s="9"/>
      <c r="G793" s="9"/>
      <c r="H793" s="9"/>
      <c r="I793" s="9"/>
      <c r="J793" s="9"/>
      <c r="K793" s="9"/>
      <c r="L793" s="9"/>
      <c r="M793" s="9"/>
      <c r="N793" s="9"/>
      <c r="O793" s="9"/>
      <c r="P793" s="235">
        <f t="shared" si="39"/>
        <v>0</v>
      </c>
      <c r="Q793" s="9"/>
      <c r="R793" s="9"/>
      <c r="S793" s="9"/>
      <c r="T793" s="9"/>
      <c r="U793" s="9"/>
      <c r="V793" s="9"/>
      <c r="W793" s="9"/>
      <c r="X793" s="236"/>
      <c r="Y793" s="237">
        <f t="shared" si="40"/>
        <v>0</v>
      </c>
      <c r="Z793" s="9"/>
      <c r="AA793" s="9"/>
      <c r="AB793" s="9"/>
      <c r="AC793" s="9"/>
      <c r="AD793" s="9"/>
      <c r="AE793" s="9"/>
      <c r="AF793" s="9"/>
      <c r="AG793" s="9"/>
      <c r="AH793" s="237">
        <f t="shared" si="38"/>
        <v>0</v>
      </c>
      <c r="AI793" s="238"/>
      <c r="AJ793" s="9"/>
      <c r="AK793" s="9"/>
      <c r="AL793" s="9"/>
      <c r="AM793" s="9"/>
      <c r="AN793" s="9"/>
      <c r="AO793" s="9"/>
      <c r="AP793" s="9"/>
      <c r="AQ793" s="9"/>
      <c r="AR793" s="9"/>
      <c r="AS793" s="239"/>
    </row>
    <row r="794" spans="1:45">
      <c r="A794" s="9"/>
      <c r="B794" s="9"/>
      <c r="C794" s="9"/>
      <c r="D794" s="9"/>
      <c r="E794" s="9"/>
      <c r="F794" s="9"/>
      <c r="G794" s="9"/>
      <c r="H794" s="9"/>
      <c r="I794" s="9"/>
      <c r="J794" s="9"/>
      <c r="K794" s="9"/>
      <c r="L794" s="9"/>
      <c r="M794" s="9"/>
      <c r="N794" s="9"/>
      <c r="O794" s="9"/>
      <c r="P794" s="235">
        <f t="shared" si="39"/>
        <v>0</v>
      </c>
      <c r="Q794" s="9"/>
      <c r="R794" s="9"/>
      <c r="S794" s="9"/>
      <c r="T794" s="9"/>
      <c r="U794" s="9"/>
      <c r="V794" s="9"/>
      <c r="W794" s="9"/>
      <c r="X794" s="236"/>
      <c r="Y794" s="237">
        <f t="shared" si="40"/>
        <v>0</v>
      </c>
      <c r="Z794" s="9"/>
      <c r="AA794" s="9"/>
      <c r="AB794" s="9"/>
      <c r="AC794" s="9"/>
      <c r="AD794" s="9"/>
      <c r="AE794" s="9"/>
      <c r="AF794" s="9"/>
      <c r="AG794" s="9"/>
      <c r="AH794" s="237">
        <f t="shared" si="38"/>
        <v>0</v>
      </c>
      <c r="AI794" s="238"/>
      <c r="AJ794" s="9"/>
      <c r="AK794" s="9"/>
      <c r="AL794" s="9"/>
      <c r="AM794" s="9"/>
      <c r="AN794" s="9"/>
      <c r="AO794" s="9"/>
      <c r="AP794" s="9"/>
      <c r="AQ794" s="9"/>
      <c r="AR794" s="9"/>
      <c r="AS794" s="239"/>
    </row>
    <row r="795" spans="1:45">
      <c r="A795" s="9"/>
      <c r="B795" s="9"/>
      <c r="C795" s="9"/>
      <c r="D795" s="9"/>
      <c r="E795" s="9"/>
      <c r="F795" s="9"/>
      <c r="G795" s="9"/>
      <c r="H795" s="9"/>
      <c r="I795" s="9"/>
      <c r="J795" s="9"/>
      <c r="K795" s="9"/>
      <c r="L795" s="9"/>
      <c r="M795" s="9"/>
      <c r="N795" s="9"/>
      <c r="O795" s="9"/>
      <c r="P795" s="235">
        <f t="shared" si="39"/>
        <v>0</v>
      </c>
      <c r="Q795" s="9"/>
      <c r="R795" s="9"/>
      <c r="S795" s="9"/>
      <c r="T795" s="9"/>
      <c r="U795" s="9"/>
      <c r="V795" s="9"/>
      <c r="W795" s="9"/>
      <c r="X795" s="236"/>
      <c r="Y795" s="237">
        <f t="shared" si="40"/>
        <v>0</v>
      </c>
      <c r="Z795" s="9"/>
      <c r="AA795" s="9"/>
      <c r="AB795" s="9"/>
      <c r="AC795" s="9"/>
      <c r="AD795" s="9"/>
      <c r="AE795" s="9"/>
      <c r="AF795" s="9"/>
      <c r="AG795" s="9"/>
      <c r="AH795" s="237">
        <f t="shared" si="38"/>
        <v>0</v>
      </c>
      <c r="AI795" s="238"/>
      <c r="AJ795" s="9"/>
      <c r="AK795" s="9"/>
      <c r="AL795" s="9"/>
      <c r="AM795" s="9"/>
      <c r="AN795" s="9"/>
      <c r="AO795" s="9"/>
      <c r="AP795" s="9"/>
      <c r="AQ795" s="9"/>
      <c r="AR795" s="9"/>
      <c r="AS795" s="239"/>
    </row>
    <row r="796" spans="1:45">
      <c r="A796" s="9"/>
      <c r="B796" s="9"/>
      <c r="C796" s="9"/>
      <c r="D796" s="9"/>
      <c r="E796" s="9"/>
      <c r="F796" s="9"/>
      <c r="G796" s="9"/>
      <c r="H796" s="9"/>
      <c r="I796" s="9"/>
      <c r="J796" s="9"/>
      <c r="K796" s="9"/>
      <c r="L796" s="9"/>
      <c r="M796" s="9"/>
      <c r="N796" s="9"/>
      <c r="O796" s="9"/>
      <c r="P796" s="235">
        <f t="shared" si="39"/>
        <v>0</v>
      </c>
      <c r="Q796" s="9"/>
      <c r="R796" s="9"/>
      <c r="S796" s="9"/>
      <c r="T796" s="9"/>
      <c r="U796" s="9"/>
      <c r="V796" s="9"/>
      <c r="W796" s="9"/>
      <c r="X796" s="236"/>
      <c r="Y796" s="237">
        <f t="shared" si="40"/>
        <v>0</v>
      </c>
      <c r="Z796" s="9"/>
      <c r="AA796" s="9"/>
      <c r="AB796" s="9"/>
      <c r="AC796" s="9"/>
      <c r="AD796" s="9"/>
      <c r="AE796" s="9"/>
      <c r="AF796" s="9"/>
      <c r="AG796" s="9"/>
      <c r="AH796" s="237">
        <f t="shared" si="38"/>
        <v>0</v>
      </c>
      <c r="AI796" s="238"/>
      <c r="AJ796" s="9"/>
      <c r="AK796" s="9"/>
      <c r="AL796" s="9"/>
      <c r="AM796" s="9"/>
      <c r="AN796" s="9"/>
      <c r="AO796" s="9"/>
      <c r="AP796" s="9"/>
      <c r="AQ796" s="9"/>
      <c r="AR796" s="9"/>
      <c r="AS796" s="239"/>
    </row>
    <row r="797" spans="1:45">
      <c r="A797" s="9"/>
      <c r="B797" s="9"/>
      <c r="C797" s="9"/>
      <c r="D797" s="9"/>
      <c r="E797" s="9"/>
      <c r="F797" s="9"/>
      <c r="G797" s="9"/>
      <c r="H797" s="9"/>
      <c r="I797" s="9"/>
      <c r="J797" s="9"/>
      <c r="K797" s="9"/>
      <c r="L797" s="9"/>
      <c r="M797" s="9"/>
      <c r="N797" s="9"/>
      <c r="O797" s="9"/>
      <c r="P797" s="235">
        <f t="shared" si="39"/>
        <v>0</v>
      </c>
      <c r="Q797" s="9"/>
      <c r="R797" s="9"/>
      <c r="S797" s="9"/>
      <c r="T797" s="9"/>
      <c r="U797" s="9"/>
      <c r="V797" s="9"/>
      <c r="W797" s="9"/>
      <c r="X797" s="236"/>
      <c r="Y797" s="237">
        <f t="shared" si="40"/>
        <v>0</v>
      </c>
      <c r="Z797" s="9"/>
      <c r="AA797" s="9"/>
      <c r="AB797" s="9"/>
      <c r="AC797" s="9"/>
      <c r="AD797" s="9"/>
      <c r="AE797" s="9"/>
      <c r="AF797" s="9"/>
      <c r="AG797" s="9"/>
      <c r="AH797" s="237">
        <f t="shared" si="38"/>
        <v>0</v>
      </c>
      <c r="AI797" s="238"/>
      <c r="AJ797" s="9"/>
      <c r="AK797" s="9"/>
      <c r="AL797" s="9"/>
      <c r="AM797" s="9"/>
      <c r="AN797" s="9"/>
      <c r="AO797" s="9"/>
      <c r="AP797" s="9"/>
      <c r="AQ797" s="9"/>
      <c r="AR797" s="9"/>
      <c r="AS797" s="239"/>
    </row>
    <row r="798" spans="1:45">
      <c r="A798" s="9"/>
      <c r="B798" s="9"/>
      <c r="C798" s="9"/>
      <c r="D798" s="9"/>
      <c r="E798" s="9"/>
      <c r="F798" s="9"/>
      <c r="G798" s="9"/>
      <c r="H798" s="9"/>
      <c r="I798" s="9"/>
      <c r="J798" s="9"/>
      <c r="K798" s="9"/>
      <c r="L798" s="9"/>
      <c r="M798" s="9"/>
      <c r="N798" s="9"/>
      <c r="O798" s="9"/>
      <c r="P798" s="235">
        <f t="shared" si="39"/>
        <v>0</v>
      </c>
      <c r="Q798" s="9"/>
      <c r="R798" s="9"/>
      <c r="S798" s="9"/>
      <c r="T798" s="9"/>
      <c r="U798" s="9"/>
      <c r="V798" s="9"/>
      <c r="W798" s="9"/>
      <c r="X798" s="236"/>
      <c r="Y798" s="237">
        <f t="shared" si="40"/>
        <v>0</v>
      </c>
      <c r="Z798" s="9"/>
      <c r="AA798" s="9"/>
      <c r="AB798" s="9"/>
      <c r="AC798" s="9"/>
      <c r="AD798" s="9"/>
      <c r="AE798" s="9"/>
      <c r="AF798" s="9"/>
      <c r="AG798" s="9"/>
      <c r="AH798" s="237">
        <f t="shared" si="38"/>
        <v>0</v>
      </c>
      <c r="AI798" s="238"/>
      <c r="AJ798" s="9"/>
      <c r="AK798" s="9"/>
      <c r="AL798" s="9"/>
      <c r="AM798" s="9"/>
      <c r="AN798" s="9"/>
      <c r="AO798" s="9"/>
      <c r="AP798" s="9"/>
      <c r="AQ798" s="9"/>
      <c r="AR798" s="9"/>
      <c r="AS798" s="239"/>
    </row>
    <row r="799" spans="1:45">
      <c r="A799" s="9"/>
      <c r="B799" s="9"/>
      <c r="C799" s="9"/>
      <c r="D799" s="9"/>
      <c r="E799" s="9"/>
      <c r="F799" s="9"/>
      <c r="G799" s="9"/>
      <c r="H799" s="9"/>
      <c r="I799" s="9"/>
      <c r="J799" s="9"/>
      <c r="K799" s="9"/>
      <c r="L799" s="9"/>
      <c r="M799" s="9"/>
      <c r="N799" s="9"/>
      <c r="O799" s="9"/>
      <c r="P799" s="235">
        <f t="shared" si="39"/>
        <v>0</v>
      </c>
      <c r="Q799" s="9"/>
      <c r="R799" s="9"/>
      <c r="S799" s="9"/>
      <c r="T799" s="9"/>
      <c r="U799" s="9"/>
      <c r="V799" s="9"/>
      <c r="W799" s="9"/>
      <c r="X799" s="236"/>
      <c r="Y799" s="237">
        <f t="shared" si="40"/>
        <v>0</v>
      </c>
      <c r="Z799" s="9"/>
      <c r="AA799" s="9"/>
      <c r="AB799" s="9"/>
      <c r="AC799" s="9"/>
      <c r="AD799" s="9"/>
      <c r="AE799" s="9"/>
      <c r="AF799" s="9"/>
      <c r="AG799" s="9"/>
      <c r="AH799" s="237">
        <f t="shared" si="38"/>
        <v>0</v>
      </c>
      <c r="AI799" s="238"/>
      <c r="AJ799" s="9"/>
      <c r="AK799" s="9"/>
      <c r="AL799" s="9"/>
      <c r="AM799" s="9"/>
      <c r="AN799" s="9"/>
      <c r="AO799" s="9"/>
      <c r="AP799" s="9"/>
      <c r="AQ799" s="9"/>
      <c r="AR799" s="9"/>
      <c r="AS799" s="239"/>
    </row>
    <row r="800" spans="1:45">
      <c r="A800" s="9"/>
      <c r="B800" s="9"/>
      <c r="C800" s="9"/>
      <c r="D800" s="9"/>
      <c r="E800" s="9"/>
      <c r="F800" s="9"/>
      <c r="G800" s="9"/>
      <c r="H800" s="9"/>
      <c r="I800" s="9"/>
      <c r="J800" s="9"/>
      <c r="K800" s="9"/>
      <c r="L800" s="9"/>
      <c r="M800" s="9"/>
      <c r="N800" s="9"/>
      <c r="O800" s="9"/>
      <c r="P800" s="235">
        <f t="shared" si="39"/>
        <v>0</v>
      </c>
      <c r="Q800" s="9"/>
      <c r="R800" s="9"/>
      <c r="S800" s="9"/>
      <c r="T800" s="9"/>
      <c r="U800" s="9"/>
      <c r="V800" s="9"/>
      <c r="W800" s="9"/>
      <c r="X800" s="236"/>
      <c r="Y800" s="237">
        <f t="shared" si="40"/>
        <v>0</v>
      </c>
      <c r="Z800" s="9"/>
      <c r="AA800" s="9"/>
      <c r="AB800" s="9"/>
      <c r="AC800" s="9"/>
      <c r="AD800" s="9"/>
      <c r="AE800" s="9"/>
      <c r="AF800" s="9"/>
      <c r="AG800" s="9"/>
      <c r="AH800" s="237">
        <f t="shared" si="38"/>
        <v>0</v>
      </c>
      <c r="AI800" s="238"/>
      <c r="AJ800" s="9"/>
      <c r="AK800" s="9"/>
      <c r="AL800" s="9"/>
      <c r="AM800" s="9"/>
      <c r="AN800" s="9"/>
      <c r="AO800" s="9"/>
      <c r="AP800" s="9"/>
      <c r="AQ800" s="9"/>
      <c r="AR800" s="9"/>
      <c r="AS800" s="239"/>
    </row>
    <row r="801" spans="1:45">
      <c r="A801" s="9"/>
      <c r="B801" s="9"/>
      <c r="C801" s="9"/>
      <c r="D801" s="9"/>
      <c r="E801" s="9"/>
      <c r="F801" s="9"/>
      <c r="G801" s="9"/>
      <c r="H801" s="9"/>
      <c r="I801" s="9"/>
      <c r="J801" s="9"/>
      <c r="K801" s="9"/>
      <c r="L801" s="9"/>
      <c r="M801" s="9"/>
      <c r="N801" s="9"/>
      <c r="O801" s="9"/>
      <c r="P801" s="235">
        <f t="shared" si="39"/>
        <v>0</v>
      </c>
      <c r="Q801" s="9"/>
      <c r="R801" s="9"/>
      <c r="S801" s="9"/>
      <c r="T801" s="9"/>
      <c r="U801" s="9"/>
      <c r="V801" s="9"/>
      <c r="W801" s="9"/>
      <c r="X801" s="236"/>
      <c r="Y801" s="237">
        <f t="shared" si="40"/>
        <v>0</v>
      </c>
      <c r="Z801" s="9"/>
      <c r="AA801" s="9"/>
      <c r="AB801" s="9"/>
      <c r="AC801" s="9"/>
      <c r="AD801" s="9"/>
      <c r="AE801" s="9"/>
      <c r="AF801" s="9"/>
      <c r="AG801" s="9"/>
      <c r="AH801" s="237">
        <f t="shared" si="38"/>
        <v>0</v>
      </c>
      <c r="AI801" s="238"/>
      <c r="AJ801" s="9"/>
      <c r="AK801" s="9"/>
      <c r="AL801" s="9"/>
      <c r="AM801" s="9"/>
      <c r="AN801" s="9"/>
      <c r="AO801" s="9"/>
      <c r="AP801" s="9"/>
      <c r="AQ801" s="9"/>
      <c r="AR801" s="9"/>
      <c r="AS801" s="239"/>
    </row>
    <row r="802" spans="1:45">
      <c r="A802" s="9"/>
      <c r="B802" s="9"/>
      <c r="C802" s="9"/>
      <c r="D802" s="9"/>
      <c r="E802" s="9"/>
      <c r="F802" s="9"/>
      <c r="G802" s="9"/>
      <c r="H802" s="9"/>
      <c r="I802" s="9"/>
      <c r="J802" s="9"/>
      <c r="K802" s="9"/>
      <c r="L802" s="9"/>
      <c r="M802" s="9"/>
      <c r="N802" s="9"/>
      <c r="O802" s="9"/>
      <c r="P802" s="235">
        <f t="shared" si="39"/>
        <v>0</v>
      </c>
      <c r="Q802" s="9"/>
      <c r="R802" s="9"/>
      <c r="S802" s="9"/>
      <c r="T802" s="9"/>
      <c r="U802" s="9"/>
      <c r="V802" s="9"/>
      <c r="W802" s="9"/>
      <c r="X802" s="236"/>
      <c r="Y802" s="237">
        <f t="shared" si="40"/>
        <v>0</v>
      </c>
      <c r="Z802" s="9"/>
      <c r="AA802" s="9"/>
      <c r="AB802" s="9"/>
      <c r="AC802" s="9"/>
      <c r="AD802" s="9"/>
      <c r="AE802" s="9"/>
      <c r="AF802" s="9"/>
      <c r="AG802" s="9"/>
      <c r="AH802" s="237">
        <f t="shared" si="38"/>
        <v>0</v>
      </c>
      <c r="AI802" s="238"/>
      <c r="AJ802" s="9"/>
      <c r="AK802" s="9"/>
      <c r="AL802" s="9"/>
      <c r="AM802" s="9"/>
      <c r="AN802" s="9"/>
      <c r="AO802" s="9"/>
      <c r="AP802" s="9"/>
      <c r="AQ802" s="9"/>
      <c r="AR802" s="9"/>
      <c r="AS802" s="239"/>
    </row>
    <row r="803" spans="1:45">
      <c r="A803" s="9"/>
      <c r="B803" s="9"/>
      <c r="C803" s="9"/>
      <c r="D803" s="9"/>
      <c r="E803" s="9"/>
      <c r="F803" s="9"/>
      <c r="G803" s="9"/>
      <c r="H803" s="9"/>
      <c r="I803" s="9"/>
      <c r="J803" s="9"/>
      <c r="K803" s="9"/>
      <c r="L803" s="9"/>
      <c r="M803" s="9"/>
      <c r="N803" s="9"/>
      <c r="O803" s="9"/>
      <c r="P803" s="235">
        <f t="shared" si="39"/>
        <v>0</v>
      </c>
      <c r="Q803" s="9"/>
      <c r="R803" s="9"/>
      <c r="S803" s="9"/>
      <c r="T803" s="9"/>
      <c r="U803" s="9"/>
      <c r="V803" s="9"/>
      <c r="W803" s="9"/>
      <c r="X803" s="236"/>
      <c r="Y803" s="237">
        <f t="shared" si="40"/>
        <v>0</v>
      </c>
      <c r="Z803" s="9"/>
      <c r="AA803" s="9"/>
      <c r="AB803" s="9"/>
      <c r="AC803" s="9"/>
      <c r="AD803" s="9"/>
      <c r="AE803" s="9"/>
      <c r="AF803" s="9"/>
      <c r="AG803" s="9"/>
      <c r="AH803" s="237">
        <f t="shared" si="38"/>
        <v>0</v>
      </c>
      <c r="AI803" s="238"/>
      <c r="AJ803" s="9"/>
      <c r="AK803" s="9"/>
      <c r="AL803" s="9"/>
      <c r="AM803" s="9"/>
      <c r="AN803" s="9"/>
      <c r="AO803" s="9"/>
      <c r="AP803" s="9"/>
      <c r="AQ803" s="9"/>
      <c r="AR803" s="9"/>
      <c r="AS803" s="239"/>
    </row>
    <row r="804" spans="1:45">
      <c r="A804" s="9"/>
      <c r="B804" s="9"/>
      <c r="C804" s="9"/>
      <c r="D804" s="9"/>
      <c r="E804" s="9"/>
      <c r="F804" s="9"/>
      <c r="G804" s="9"/>
      <c r="H804" s="9"/>
      <c r="I804" s="9"/>
      <c r="J804" s="9"/>
      <c r="K804" s="9"/>
      <c r="L804" s="9"/>
      <c r="M804" s="9"/>
      <c r="N804" s="9"/>
      <c r="O804" s="9"/>
      <c r="P804" s="235">
        <f t="shared" si="39"/>
        <v>0</v>
      </c>
      <c r="Q804" s="9"/>
      <c r="R804" s="9"/>
      <c r="S804" s="9"/>
      <c r="T804" s="9"/>
      <c r="U804" s="9"/>
      <c r="V804" s="9"/>
      <c r="W804" s="9"/>
      <c r="X804" s="236"/>
      <c r="Y804" s="237">
        <f t="shared" si="40"/>
        <v>0</v>
      </c>
      <c r="Z804" s="9"/>
      <c r="AA804" s="9"/>
      <c r="AB804" s="9"/>
      <c r="AC804" s="9"/>
      <c r="AD804" s="9"/>
      <c r="AE804" s="9"/>
      <c r="AF804" s="9"/>
      <c r="AG804" s="9"/>
      <c r="AH804" s="237">
        <f t="shared" si="38"/>
        <v>0</v>
      </c>
      <c r="AI804" s="238"/>
      <c r="AJ804" s="9"/>
      <c r="AK804" s="9"/>
      <c r="AL804" s="9"/>
      <c r="AM804" s="9"/>
      <c r="AN804" s="9"/>
      <c r="AO804" s="9"/>
      <c r="AP804" s="9"/>
      <c r="AQ804" s="9"/>
      <c r="AR804" s="9"/>
      <c r="AS804" s="239"/>
    </row>
    <row r="805" spans="1:45">
      <c r="A805" s="9"/>
      <c r="B805" s="9"/>
      <c r="C805" s="9"/>
      <c r="D805" s="9"/>
      <c r="E805" s="9"/>
      <c r="F805" s="9"/>
      <c r="G805" s="9"/>
      <c r="H805" s="9"/>
      <c r="I805" s="9"/>
      <c r="J805" s="9"/>
      <c r="K805" s="9"/>
      <c r="L805" s="9"/>
      <c r="M805" s="9"/>
      <c r="N805" s="9"/>
      <c r="O805" s="9"/>
      <c r="P805" s="235">
        <f t="shared" si="39"/>
        <v>0</v>
      </c>
      <c r="Q805" s="9"/>
      <c r="R805" s="9"/>
      <c r="S805" s="9"/>
      <c r="T805" s="9"/>
      <c r="U805" s="9"/>
      <c r="V805" s="9"/>
      <c r="W805" s="9"/>
      <c r="X805" s="236"/>
      <c r="Y805" s="237">
        <f t="shared" si="40"/>
        <v>0</v>
      </c>
      <c r="Z805" s="9"/>
      <c r="AA805" s="9"/>
      <c r="AB805" s="9"/>
      <c r="AC805" s="9"/>
      <c r="AD805" s="9"/>
      <c r="AE805" s="9"/>
      <c r="AF805" s="9"/>
      <c r="AG805" s="9"/>
      <c r="AH805" s="237">
        <f t="shared" si="38"/>
        <v>0</v>
      </c>
      <c r="AI805" s="238"/>
      <c r="AJ805" s="9"/>
      <c r="AK805" s="9"/>
      <c r="AL805" s="9"/>
      <c r="AM805" s="9"/>
      <c r="AN805" s="9"/>
      <c r="AO805" s="9"/>
      <c r="AP805" s="9"/>
      <c r="AQ805" s="9"/>
      <c r="AR805" s="9"/>
      <c r="AS805" s="239"/>
    </row>
    <row r="806" spans="1:45">
      <c r="A806" s="9"/>
      <c r="B806" s="9"/>
      <c r="C806" s="9"/>
      <c r="D806" s="9"/>
      <c r="E806" s="9"/>
      <c r="F806" s="9"/>
      <c r="G806" s="9"/>
      <c r="H806" s="9"/>
      <c r="I806" s="9"/>
      <c r="J806" s="9"/>
      <c r="K806" s="9"/>
      <c r="L806" s="9"/>
      <c r="M806" s="9"/>
      <c r="N806" s="9"/>
      <c r="O806" s="9"/>
      <c r="P806" s="235">
        <f t="shared" si="39"/>
        <v>0</v>
      </c>
      <c r="Q806" s="9"/>
      <c r="R806" s="9"/>
      <c r="S806" s="9"/>
      <c r="T806" s="9"/>
      <c r="U806" s="9"/>
      <c r="V806" s="9"/>
      <c r="W806" s="9"/>
      <c r="X806" s="236"/>
      <c r="Y806" s="237">
        <f t="shared" si="40"/>
        <v>0</v>
      </c>
      <c r="Z806" s="9"/>
      <c r="AA806" s="9"/>
      <c r="AB806" s="9"/>
      <c r="AC806" s="9"/>
      <c r="AD806" s="9"/>
      <c r="AE806" s="9"/>
      <c r="AF806" s="9"/>
      <c r="AG806" s="9"/>
      <c r="AH806" s="237">
        <f t="shared" si="38"/>
        <v>0</v>
      </c>
      <c r="AI806" s="238"/>
      <c r="AJ806" s="9"/>
      <c r="AK806" s="9"/>
      <c r="AL806" s="9"/>
      <c r="AM806" s="9"/>
      <c r="AN806" s="9"/>
      <c r="AO806" s="9"/>
      <c r="AP806" s="9"/>
      <c r="AQ806" s="9"/>
      <c r="AR806" s="9"/>
      <c r="AS806" s="239"/>
    </row>
    <row r="807" spans="1:45">
      <c r="A807" s="9"/>
      <c r="B807" s="9"/>
      <c r="C807" s="9"/>
      <c r="D807" s="9"/>
      <c r="E807" s="9"/>
      <c r="F807" s="9"/>
      <c r="G807" s="9"/>
      <c r="H807" s="9"/>
      <c r="I807" s="9"/>
      <c r="J807" s="9"/>
      <c r="K807" s="9"/>
      <c r="L807" s="9"/>
      <c r="M807" s="9"/>
      <c r="N807" s="9"/>
      <c r="O807" s="9"/>
      <c r="P807" s="235">
        <f t="shared" si="39"/>
        <v>0</v>
      </c>
      <c r="Q807" s="9"/>
      <c r="R807" s="9"/>
      <c r="S807" s="9"/>
      <c r="T807" s="9"/>
      <c r="U807" s="9"/>
      <c r="V807" s="9"/>
      <c r="W807" s="9"/>
      <c r="X807" s="236"/>
      <c r="Y807" s="237">
        <f t="shared" si="40"/>
        <v>0</v>
      </c>
      <c r="Z807" s="9"/>
      <c r="AA807" s="9"/>
      <c r="AB807" s="9"/>
      <c r="AC807" s="9"/>
      <c r="AD807" s="9"/>
      <c r="AE807" s="9"/>
      <c r="AF807" s="9"/>
      <c r="AG807" s="9"/>
      <c r="AH807" s="237">
        <f t="shared" si="38"/>
        <v>0</v>
      </c>
      <c r="AI807" s="238"/>
      <c r="AJ807" s="9"/>
      <c r="AK807" s="9"/>
      <c r="AL807" s="9"/>
      <c r="AM807" s="9"/>
      <c r="AN807" s="9"/>
      <c r="AO807" s="9"/>
      <c r="AP807" s="9"/>
      <c r="AQ807" s="9"/>
      <c r="AR807" s="9"/>
      <c r="AS807" s="239"/>
    </row>
    <row r="808" spans="1:45">
      <c r="A808" s="9"/>
      <c r="B808" s="9"/>
      <c r="C808" s="9"/>
      <c r="D808" s="9"/>
      <c r="E808" s="9"/>
      <c r="F808" s="9"/>
      <c r="G808" s="9"/>
      <c r="H808" s="9"/>
      <c r="I808" s="9"/>
      <c r="J808" s="9"/>
      <c r="K808" s="9"/>
      <c r="L808" s="9"/>
      <c r="M808" s="9"/>
      <c r="N808" s="9"/>
      <c r="O808" s="9"/>
      <c r="P808" s="235">
        <f t="shared" si="39"/>
        <v>0</v>
      </c>
      <c r="Q808" s="9"/>
      <c r="R808" s="9"/>
      <c r="S808" s="9"/>
      <c r="T808" s="9"/>
      <c r="U808" s="9"/>
      <c r="V808" s="9"/>
      <c r="W808" s="9"/>
      <c r="X808" s="236"/>
      <c r="Y808" s="237">
        <f t="shared" si="40"/>
        <v>0</v>
      </c>
      <c r="Z808" s="9"/>
      <c r="AA808" s="9"/>
      <c r="AB808" s="9"/>
      <c r="AC808" s="9"/>
      <c r="AD808" s="9"/>
      <c r="AE808" s="9"/>
      <c r="AF808" s="9"/>
      <c r="AG808" s="9"/>
      <c r="AH808" s="237">
        <f t="shared" si="38"/>
        <v>0</v>
      </c>
      <c r="AI808" s="238"/>
      <c r="AJ808" s="9"/>
      <c r="AK808" s="9"/>
      <c r="AL808" s="9"/>
      <c r="AM808" s="9"/>
      <c r="AN808" s="9"/>
      <c r="AO808" s="9"/>
      <c r="AP808" s="9"/>
      <c r="AQ808" s="9"/>
      <c r="AR808" s="9"/>
      <c r="AS808" s="239"/>
    </row>
    <row r="809" spans="1:45">
      <c r="A809" s="9"/>
      <c r="B809" s="9"/>
      <c r="C809" s="9"/>
      <c r="D809" s="9"/>
      <c r="E809" s="9"/>
      <c r="F809" s="9"/>
      <c r="G809" s="9"/>
      <c r="H809" s="9"/>
      <c r="I809" s="9"/>
      <c r="J809" s="9"/>
      <c r="K809" s="9"/>
      <c r="L809" s="9"/>
      <c r="M809" s="9"/>
      <c r="N809" s="9"/>
      <c r="O809" s="9"/>
      <c r="P809" s="235">
        <f t="shared" si="39"/>
        <v>0</v>
      </c>
      <c r="Q809" s="9"/>
      <c r="R809" s="9"/>
      <c r="S809" s="9"/>
      <c r="T809" s="9"/>
      <c r="U809" s="9"/>
      <c r="V809" s="9"/>
      <c r="W809" s="9"/>
      <c r="X809" s="236"/>
      <c r="Y809" s="237">
        <f t="shared" si="40"/>
        <v>0</v>
      </c>
      <c r="Z809" s="9"/>
      <c r="AA809" s="9"/>
      <c r="AB809" s="9"/>
      <c r="AC809" s="9"/>
      <c r="AD809" s="9"/>
      <c r="AE809" s="9"/>
      <c r="AF809" s="9"/>
      <c r="AG809" s="9"/>
      <c r="AH809" s="237">
        <f t="shared" si="38"/>
        <v>0</v>
      </c>
      <c r="AI809" s="238"/>
      <c r="AJ809" s="9"/>
      <c r="AK809" s="9"/>
      <c r="AL809" s="9"/>
      <c r="AM809" s="9"/>
      <c r="AN809" s="9"/>
      <c r="AO809" s="9"/>
      <c r="AP809" s="9"/>
      <c r="AQ809" s="9"/>
      <c r="AR809" s="9"/>
      <c r="AS809" s="239"/>
    </row>
    <row r="810" spans="1:45">
      <c r="A810" s="9"/>
      <c r="B810" s="9"/>
      <c r="C810" s="9"/>
      <c r="D810" s="9"/>
      <c r="E810" s="9"/>
      <c r="F810" s="9"/>
      <c r="G810" s="9"/>
      <c r="H810" s="9"/>
      <c r="I810" s="9"/>
      <c r="J810" s="9"/>
      <c r="K810" s="9"/>
      <c r="L810" s="9"/>
      <c r="M810" s="9"/>
      <c r="N810" s="9"/>
      <c r="O810" s="9"/>
      <c r="P810" s="235">
        <f t="shared" si="39"/>
        <v>0</v>
      </c>
      <c r="Q810" s="9"/>
      <c r="R810" s="9"/>
      <c r="S810" s="9"/>
      <c r="T810" s="9"/>
      <c r="U810" s="9"/>
      <c r="V810" s="9"/>
      <c r="W810" s="9"/>
      <c r="X810" s="236"/>
      <c r="Y810" s="237">
        <f t="shared" si="40"/>
        <v>0</v>
      </c>
      <c r="Z810" s="9"/>
      <c r="AA810" s="9"/>
      <c r="AB810" s="9"/>
      <c r="AC810" s="9"/>
      <c r="AD810" s="9"/>
      <c r="AE810" s="9"/>
      <c r="AF810" s="9"/>
      <c r="AG810" s="9"/>
      <c r="AH810" s="237">
        <f t="shared" si="38"/>
        <v>0</v>
      </c>
      <c r="AI810" s="238"/>
      <c r="AJ810" s="9"/>
      <c r="AK810" s="9"/>
      <c r="AL810" s="9"/>
      <c r="AM810" s="9"/>
      <c r="AN810" s="9"/>
      <c r="AO810" s="9"/>
      <c r="AP810" s="9"/>
      <c r="AQ810" s="9"/>
      <c r="AR810" s="9"/>
      <c r="AS810" s="239"/>
    </row>
    <row r="811" spans="1:45">
      <c r="A811" s="9"/>
      <c r="B811" s="9"/>
      <c r="C811" s="9"/>
      <c r="D811" s="9"/>
      <c r="E811" s="9"/>
      <c r="F811" s="9"/>
      <c r="G811" s="9"/>
      <c r="H811" s="9"/>
      <c r="I811" s="9"/>
      <c r="J811" s="9"/>
      <c r="K811" s="9"/>
      <c r="L811" s="9"/>
      <c r="M811" s="9"/>
      <c r="N811" s="9"/>
      <c r="O811" s="9"/>
      <c r="P811" s="235">
        <f t="shared" si="39"/>
        <v>0</v>
      </c>
      <c r="Q811" s="9"/>
      <c r="R811" s="9"/>
      <c r="S811" s="9"/>
      <c r="T811" s="9"/>
      <c r="U811" s="9"/>
      <c r="V811" s="9"/>
      <c r="W811" s="9"/>
      <c r="X811" s="236"/>
      <c r="Y811" s="237">
        <f t="shared" si="40"/>
        <v>0</v>
      </c>
      <c r="Z811" s="9"/>
      <c r="AA811" s="9"/>
      <c r="AB811" s="9"/>
      <c r="AC811" s="9"/>
      <c r="AD811" s="9"/>
      <c r="AE811" s="9"/>
      <c r="AF811" s="9"/>
      <c r="AG811" s="9"/>
      <c r="AH811" s="237">
        <f t="shared" si="38"/>
        <v>0</v>
      </c>
      <c r="AI811" s="238"/>
      <c r="AJ811" s="9"/>
      <c r="AK811" s="9"/>
      <c r="AL811" s="9"/>
      <c r="AM811" s="9"/>
      <c r="AN811" s="9"/>
      <c r="AO811" s="9"/>
      <c r="AP811" s="9"/>
      <c r="AQ811" s="9"/>
      <c r="AR811" s="9"/>
      <c r="AS811" s="239"/>
    </row>
    <row r="812" spans="1:45">
      <c r="A812" s="9"/>
      <c r="B812" s="9"/>
      <c r="C812" s="9"/>
      <c r="D812" s="9"/>
      <c r="E812" s="9"/>
      <c r="F812" s="9"/>
      <c r="G812" s="9"/>
      <c r="H812" s="9"/>
      <c r="I812" s="9"/>
      <c r="J812" s="9"/>
      <c r="K812" s="9"/>
      <c r="L812" s="9"/>
      <c r="M812" s="9"/>
      <c r="N812" s="9"/>
      <c r="O812" s="9"/>
      <c r="P812" s="235">
        <f t="shared" si="39"/>
        <v>0</v>
      </c>
      <c r="Q812" s="9"/>
      <c r="R812" s="9"/>
      <c r="S812" s="9"/>
      <c r="T812" s="9"/>
      <c r="U812" s="9"/>
      <c r="V812" s="9"/>
      <c r="W812" s="9"/>
      <c r="X812" s="236"/>
      <c r="Y812" s="237">
        <f t="shared" si="40"/>
        <v>0</v>
      </c>
      <c r="Z812" s="9"/>
      <c r="AA812" s="9"/>
      <c r="AB812" s="9"/>
      <c r="AC812" s="9"/>
      <c r="AD812" s="9"/>
      <c r="AE812" s="9"/>
      <c r="AF812" s="9"/>
      <c r="AG812" s="9"/>
      <c r="AH812" s="237">
        <f t="shared" si="38"/>
        <v>0</v>
      </c>
      <c r="AI812" s="238"/>
      <c r="AJ812" s="9"/>
      <c r="AK812" s="9"/>
      <c r="AL812" s="9"/>
      <c r="AM812" s="9"/>
      <c r="AN812" s="9"/>
      <c r="AO812" s="9"/>
      <c r="AP812" s="9"/>
      <c r="AQ812" s="9"/>
      <c r="AR812" s="9"/>
      <c r="AS812" s="239"/>
    </row>
    <row r="813" spans="1:45">
      <c r="A813" s="9"/>
      <c r="B813" s="9"/>
      <c r="C813" s="9"/>
      <c r="D813" s="9"/>
      <c r="E813" s="9"/>
      <c r="F813" s="9"/>
      <c r="G813" s="9"/>
      <c r="H813" s="9"/>
      <c r="I813" s="9"/>
      <c r="J813" s="9"/>
      <c r="K813" s="9"/>
      <c r="L813" s="9"/>
      <c r="M813" s="9"/>
      <c r="N813" s="9"/>
      <c r="O813" s="9"/>
      <c r="P813" s="235">
        <f t="shared" si="39"/>
        <v>0</v>
      </c>
      <c r="Q813" s="9"/>
      <c r="R813" s="9"/>
      <c r="S813" s="9"/>
      <c r="T813" s="9"/>
      <c r="U813" s="9"/>
      <c r="V813" s="9"/>
      <c r="W813" s="9"/>
      <c r="X813" s="236"/>
      <c r="Y813" s="237">
        <f t="shared" si="40"/>
        <v>0</v>
      </c>
      <c r="Z813" s="9"/>
      <c r="AA813" s="9"/>
      <c r="AB813" s="9"/>
      <c r="AC813" s="9"/>
      <c r="AD813" s="9"/>
      <c r="AE813" s="9"/>
      <c r="AF813" s="9"/>
      <c r="AG813" s="9"/>
      <c r="AH813" s="237">
        <f t="shared" si="38"/>
        <v>0</v>
      </c>
      <c r="AI813" s="238"/>
      <c r="AJ813" s="9"/>
      <c r="AK813" s="9"/>
      <c r="AL813" s="9"/>
      <c r="AM813" s="9"/>
      <c r="AN813" s="9"/>
      <c r="AO813" s="9"/>
      <c r="AP813" s="9"/>
      <c r="AQ813" s="9"/>
      <c r="AR813" s="9"/>
      <c r="AS813" s="239"/>
    </row>
    <row r="814" spans="1:45">
      <c r="A814" s="9"/>
      <c r="B814" s="9"/>
      <c r="C814" s="9"/>
      <c r="D814" s="9"/>
      <c r="E814" s="9"/>
      <c r="F814" s="9"/>
      <c r="G814" s="9"/>
      <c r="H814" s="9"/>
      <c r="I814" s="9"/>
      <c r="J814" s="9"/>
      <c r="K814" s="9"/>
      <c r="L814" s="9"/>
      <c r="M814" s="9"/>
      <c r="N814" s="9"/>
      <c r="O814" s="9"/>
      <c r="P814" s="235">
        <f t="shared" si="39"/>
        <v>0</v>
      </c>
      <c r="Q814" s="9"/>
      <c r="R814" s="9"/>
      <c r="S814" s="9"/>
      <c r="T814" s="9"/>
      <c r="U814" s="9"/>
      <c r="V814" s="9"/>
      <c r="W814" s="9"/>
      <c r="X814" s="236"/>
      <c r="Y814" s="237">
        <f t="shared" si="40"/>
        <v>0</v>
      </c>
      <c r="Z814" s="9"/>
      <c r="AA814" s="9"/>
      <c r="AB814" s="9"/>
      <c r="AC814" s="9"/>
      <c r="AD814" s="9"/>
      <c r="AE814" s="9"/>
      <c r="AF814" s="9"/>
      <c r="AG814" s="9"/>
      <c r="AH814" s="237">
        <f t="shared" si="38"/>
        <v>0</v>
      </c>
      <c r="AI814" s="238"/>
      <c r="AJ814" s="9"/>
      <c r="AK814" s="9"/>
      <c r="AL814" s="9"/>
      <c r="AM814" s="9"/>
      <c r="AN814" s="9"/>
      <c r="AO814" s="9"/>
      <c r="AP814" s="9"/>
      <c r="AQ814" s="9"/>
      <c r="AR814" s="9"/>
      <c r="AS814" s="239"/>
    </row>
    <row r="815" spans="1:45">
      <c r="A815" s="9"/>
      <c r="B815" s="9"/>
      <c r="C815" s="9"/>
      <c r="D815" s="9"/>
      <c r="E815" s="9"/>
      <c r="F815" s="9"/>
      <c r="G815" s="9"/>
      <c r="H815" s="9"/>
      <c r="I815" s="9"/>
      <c r="J815" s="9"/>
      <c r="K815" s="9"/>
      <c r="L815" s="9"/>
      <c r="M815" s="9"/>
      <c r="N815" s="9"/>
      <c r="O815" s="9"/>
      <c r="P815" s="235">
        <f t="shared" si="39"/>
        <v>0</v>
      </c>
      <c r="Q815" s="9"/>
      <c r="R815" s="9"/>
      <c r="S815" s="9"/>
      <c r="T815" s="9"/>
      <c r="U815" s="9"/>
      <c r="V815" s="9"/>
      <c r="W815" s="9"/>
      <c r="X815" s="236"/>
      <c r="Y815" s="237">
        <f t="shared" si="40"/>
        <v>0</v>
      </c>
      <c r="Z815" s="9"/>
      <c r="AA815" s="9"/>
      <c r="AB815" s="9"/>
      <c r="AC815" s="9"/>
      <c r="AD815" s="9"/>
      <c r="AE815" s="9"/>
      <c r="AF815" s="9"/>
      <c r="AG815" s="9"/>
      <c r="AH815" s="237">
        <f t="shared" si="38"/>
        <v>0</v>
      </c>
      <c r="AI815" s="238"/>
      <c r="AJ815" s="9"/>
      <c r="AK815" s="9"/>
      <c r="AL815" s="9"/>
      <c r="AM815" s="9"/>
      <c r="AN815" s="9"/>
      <c r="AO815" s="9"/>
      <c r="AP815" s="9"/>
      <c r="AQ815" s="9"/>
      <c r="AR815" s="9"/>
      <c r="AS815" s="239"/>
    </row>
    <row r="816" spans="1:45">
      <c r="A816" s="9"/>
      <c r="B816" s="9"/>
      <c r="C816" s="9"/>
      <c r="D816" s="9"/>
      <c r="E816" s="9"/>
      <c r="F816" s="9"/>
      <c r="G816" s="9"/>
      <c r="H816" s="9"/>
      <c r="I816" s="9"/>
      <c r="J816" s="9"/>
      <c r="K816" s="9"/>
      <c r="L816" s="9"/>
      <c r="M816" s="9"/>
      <c r="N816" s="9"/>
      <c r="O816" s="9"/>
      <c r="P816" s="235">
        <f t="shared" si="39"/>
        <v>0</v>
      </c>
      <c r="Q816" s="9"/>
      <c r="R816" s="9"/>
      <c r="S816" s="9"/>
      <c r="T816" s="9"/>
      <c r="U816" s="9"/>
      <c r="V816" s="9"/>
      <c r="W816" s="9"/>
      <c r="X816" s="236"/>
      <c r="Y816" s="237">
        <f t="shared" si="40"/>
        <v>0</v>
      </c>
      <c r="Z816" s="9"/>
      <c r="AA816" s="9"/>
      <c r="AB816" s="9"/>
      <c r="AC816" s="9"/>
      <c r="AD816" s="9"/>
      <c r="AE816" s="9"/>
      <c r="AF816" s="9"/>
      <c r="AG816" s="9"/>
      <c r="AH816" s="237">
        <f t="shared" si="38"/>
        <v>0</v>
      </c>
      <c r="AI816" s="238"/>
      <c r="AJ816" s="9"/>
      <c r="AK816" s="9"/>
      <c r="AL816" s="9"/>
      <c r="AM816" s="9"/>
      <c r="AN816" s="9"/>
      <c r="AO816" s="9"/>
      <c r="AP816" s="9"/>
      <c r="AQ816" s="9"/>
      <c r="AR816" s="9"/>
      <c r="AS816" s="239"/>
    </row>
    <row r="817" spans="1:45">
      <c r="A817" s="9"/>
      <c r="B817" s="9"/>
      <c r="C817" s="9"/>
      <c r="D817" s="9"/>
      <c r="E817" s="9"/>
      <c r="F817" s="9"/>
      <c r="G817" s="9"/>
      <c r="H817" s="9"/>
      <c r="I817" s="9"/>
      <c r="J817" s="9"/>
      <c r="K817" s="9"/>
      <c r="L817" s="9"/>
      <c r="M817" s="9"/>
      <c r="N817" s="9"/>
      <c r="O817" s="9"/>
      <c r="P817" s="235">
        <f t="shared" si="39"/>
        <v>0</v>
      </c>
      <c r="Q817" s="9"/>
      <c r="R817" s="9"/>
      <c r="S817" s="9"/>
      <c r="T817" s="9"/>
      <c r="U817" s="9"/>
      <c r="V817" s="9"/>
      <c r="W817" s="9"/>
      <c r="X817" s="236"/>
      <c r="Y817" s="237">
        <f t="shared" si="40"/>
        <v>0</v>
      </c>
      <c r="Z817" s="9"/>
      <c r="AA817" s="9"/>
      <c r="AB817" s="9"/>
      <c r="AC817" s="9"/>
      <c r="AD817" s="9"/>
      <c r="AE817" s="9"/>
      <c r="AF817" s="9"/>
      <c r="AG817" s="9"/>
      <c r="AH817" s="237">
        <f t="shared" si="38"/>
        <v>0</v>
      </c>
      <c r="AI817" s="238"/>
      <c r="AJ817" s="9"/>
      <c r="AK817" s="9"/>
      <c r="AL817" s="9"/>
      <c r="AM817" s="9"/>
      <c r="AN817" s="9"/>
      <c r="AO817" s="9"/>
      <c r="AP817" s="9"/>
      <c r="AQ817" s="9"/>
      <c r="AR817" s="9"/>
      <c r="AS817" s="239"/>
    </row>
    <row r="818" spans="1:45">
      <c r="A818" s="9"/>
      <c r="B818" s="9"/>
      <c r="C818" s="9"/>
      <c r="D818" s="9"/>
      <c r="E818" s="9"/>
      <c r="F818" s="9"/>
      <c r="G818" s="9"/>
      <c r="H818" s="9"/>
      <c r="I818" s="9"/>
      <c r="J818" s="9"/>
      <c r="K818" s="9"/>
      <c r="L818" s="9"/>
      <c r="M818" s="9"/>
      <c r="N818" s="9"/>
      <c r="O818" s="9"/>
      <c r="P818" s="235">
        <f t="shared" si="39"/>
        <v>0</v>
      </c>
      <c r="Q818" s="9"/>
      <c r="R818" s="9"/>
      <c r="S818" s="9"/>
      <c r="T818" s="9"/>
      <c r="U818" s="9"/>
      <c r="V818" s="9"/>
      <c r="W818" s="9"/>
      <c r="X818" s="236"/>
      <c r="Y818" s="237">
        <f t="shared" si="40"/>
        <v>0</v>
      </c>
      <c r="Z818" s="9"/>
      <c r="AA818" s="9"/>
      <c r="AB818" s="9"/>
      <c r="AC818" s="9"/>
      <c r="AD818" s="9"/>
      <c r="AE818" s="9"/>
      <c r="AF818" s="9"/>
      <c r="AG818" s="9"/>
      <c r="AH818" s="237">
        <f t="shared" si="38"/>
        <v>0</v>
      </c>
      <c r="AI818" s="238"/>
      <c r="AJ818" s="9"/>
      <c r="AK818" s="9"/>
      <c r="AL818" s="9"/>
      <c r="AM818" s="9"/>
      <c r="AN818" s="9"/>
      <c r="AO818" s="9"/>
      <c r="AP818" s="9"/>
      <c r="AQ818" s="9"/>
      <c r="AR818" s="9"/>
      <c r="AS818" s="239"/>
    </row>
    <row r="819" spans="1:45">
      <c r="A819" s="9"/>
      <c r="B819" s="9"/>
      <c r="C819" s="9"/>
      <c r="D819" s="9"/>
      <c r="E819" s="9"/>
      <c r="F819" s="9"/>
      <c r="G819" s="9"/>
      <c r="H819" s="9"/>
      <c r="I819" s="9"/>
      <c r="J819" s="9"/>
      <c r="K819" s="9"/>
      <c r="L819" s="9"/>
      <c r="M819" s="9"/>
      <c r="N819" s="9"/>
      <c r="O819" s="9"/>
      <c r="P819" s="235">
        <f t="shared" si="39"/>
        <v>0</v>
      </c>
      <c r="Q819" s="9"/>
      <c r="R819" s="9"/>
      <c r="S819" s="9"/>
      <c r="T819" s="9"/>
      <c r="U819" s="9"/>
      <c r="V819" s="9"/>
      <c r="W819" s="9"/>
      <c r="X819" s="236"/>
      <c r="Y819" s="237">
        <f t="shared" si="40"/>
        <v>0</v>
      </c>
      <c r="Z819" s="9"/>
      <c r="AA819" s="9"/>
      <c r="AB819" s="9"/>
      <c r="AC819" s="9"/>
      <c r="AD819" s="9"/>
      <c r="AE819" s="9"/>
      <c r="AF819" s="9"/>
      <c r="AG819" s="9"/>
      <c r="AH819" s="237">
        <f t="shared" si="38"/>
        <v>0</v>
      </c>
      <c r="AI819" s="238"/>
      <c r="AJ819" s="9"/>
      <c r="AK819" s="9"/>
      <c r="AL819" s="9"/>
      <c r="AM819" s="9"/>
      <c r="AN819" s="9"/>
      <c r="AO819" s="9"/>
      <c r="AP819" s="9"/>
      <c r="AQ819" s="9"/>
      <c r="AR819" s="9"/>
      <c r="AS819" s="239"/>
    </row>
    <row r="820" spans="1:45">
      <c r="A820" s="9"/>
      <c r="B820" s="9"/>
      <c r="C820" s="9"/>
      <c r="D820" s="9"/>
      <c r="E820" s="9"/>
      <c r="F820" s="9"/>
      <c r="G820" s="9"/>
      <c r="H820" s="9"/>
      <c r="I820" s="9"/>
      <c r="J820" s="9"/>
      <c r="K820" s="9"/>
      <c r="L820" s="9"/>
      <c r="M820" s="9"/>
      <c r="N820" s="9"/>
      <c r="O820" s="9"/>
      <c r="P820" s="235">
        <f t="shared" si="39"/>
        <v>0</v>
      </c>
      <c r="Q820" s="9"/>
      <c r="R820" s="9"/>
      <c r="S820" s="9"/>
      <c r="T820" s="9"/>
      <c r="U820" s="9"/>
      <c r="V820" s="9"/>
      <c r="W820" s="9"/>
      <c r="X820" s="236"/>
      <c r="Y820" s="237">
        <f t="shared" si="40"/>
        <v>0</v>
      </c>
      <c r="Z820" s="9"/>
      <c r="AA820" s="9"/>
      <c r="AB820" s="9"/>
      <c r="AC820" s="9"/>
      <c r="AD820" s="9"/>
      <c r="AE820" s="9"/>
      <c r="AF820" s="9"/>
      <c r="AG820" s="9"/>
      <c r="AH820" s="237">
        <f t="shared" si="38"/>
        <v>0</v>
      </c>
      <c r="AI820" s="238"/>
      <c r="AJ820" s="9"/>
      <c r="AK820" s="9"/>
      <c r="AL820" s="9"/>
      <c r="AM820" s="9"/>
      <c r="AN820" s="9"/>
      <c r="AO820" s="9"/>
      <c r="AP820" s="9"/>
      <c r="AQ820" s="9"/>
      <c r="AR820" s="9"/>
      <c r="AS820" s="239"/>
    </row>
    <row r="821" spans="1:45">
      <c r="A821" s="9"/>
      <c r="B821" s="9"/>
      <c r="C821" s="9"/>
      <c r="D821" s="9"/>
      <c r="E821" s="9"/>
      <c r="F821" s="9"/>
      <c r="G821" s="9"/>
      <c r="H821" s="9"/>
      <c r="I821" s="9"/>
      <c r="J821" s="9"/>
      <c r="K821" s="9"/>
      <c r="L821" s="9"/>
      <c r="M821" s="9"/>
      <c r="N821" s="9"/>
      <c r="O821" s="9"/>
      <c r="P821" s="235">
        <f t="shared" si="39"/>
        <v>0</v>
      </c>
      <c r="Q821" s="9"/>
      <c r="R821" s="9"/>
      <c r="S821" s="9"/>
      <c r="T821" s="9"/>
      <c r="U821" s="9"/>
      <c r="V821" s="9"/>
      <c r="W821" s="9"/>
      <c r="X821" s="236"/>
      <c r="Y821" s="237">
        <f t="shared" si="40"/>
        <v>0</v>
      </c>
      <c r="Z821" s="9"/>
      <c r="AA821" s="9"/>
      <c r="AB821" s="9"/>
      <c r="AC821" s="9"/>
      <c r="AD821" s="9"/>
      <c r="AE821" s="9"/>
      <c r="AF821" s="9"/>
      <c r="AG821" s="9"/>
      <c r="AH821" s="237">
        <f t="shared" si="38"/>
        <v>0</v>
      </c>
      <c r="AI821" s="238"/>
      <c r="AJ821" s="9"/>
      <c r="AK821" s="9"/>
      <c r="AL821" s="9"/>
      <c r="AM821" s="9"/>
      <c r="AN821" s="9"/>
      <c r="AO821" s="9"/>
      <c r="AP821" s="9"/>
      <c r="AQ821" s="9"/>
      <c r="AR821" s="9"/>
      <c r="AS821" s="239"/>
    </row>
    <row r="822" spans="1:45">
      <c r="A822" s="9"/>
      <c r="B822" s="9"/>
      <c r="C822" s="9"/>
      <c r="D822" s="9"/>
      <c r="E822" s="9"/>
      <c r="F822" s="9"/>
      <c r="G822" s="9"/>
      <c r="H822" s="9"/>
      <c r="I822" s="9"/>
      <c r="J822" s="9"/>
      <c r="K822" s="9"/>
      <c r="L822" s="9"/>
      <c r="M822" s="9"/>
      <c r="N822" s="9"/>
      <c r="O822" s="9"/>
      <c r="P822" s="235">
        <f t="shared" si="39"/>
        <v>0</v>
      </c>
      <c r="Q822" s="9"/>
      <c r="R822" s="9"/>
      <c r="S822" s="9"/>
      <c r="T822" s="9"/>
      <c r="U822" s="9"/>
      <c r="V822" s="9"/>
      <c r="W822" s="9"/>
      <c r="X822" s="236"/>
      <c r="Y822" s="237">
        <f t="shared" si="40"/>
        <v>0</v>
      </c>
      <c r="Z822" s="9"/>
      <c r="AA822" s="9"/>
      <c r="AB822" s="9"/>
      <c r="AC822" s="9"/>
      <c r="AD822" s="9"/>
      <c r="AE822" s="9"/>
      <c r="AF822" s="9"/>
      <c r="AG822" s="9"/>
      <c r="AH822" s="237">
        <f t="shared" si="38"/>
        <v>0</v>
      </c>
      <c r="AI822" s="238"/>
      <c r="AJ822" s="9"/>
      <c r="AK822" s="9"/>
      <c r="AL822" s="9"/>
      <c r="AM822" s="9"/>
      <c r="AN822" s="9"/>
      <c r="AO822" s="9"/>
      <c r="AP822" s="9"/>
      <c r="AQ822" s="9"/>
      <c r="AR822" s="9"/>
      <c r="AS822" s="239"/>
    </row>
    <row r="823" spans="1:45">
      <c r="A823" s="9"/>
      <c r="B823" s="9"/>
      <c r="C823" s="9"/>
      <c r="D823" s="9"/>
      <c r="E823" s="9"/>
      <c r="F823" s="9"/>
      <c r="G823" s="9"/>
      <c r="H823" s="9"/>
      <c r="I823" s="9"/>
      <c r="J823" s="9"/>
      <c r="K823" s="9"/>
      <c r="L823" s="9"/>
      <c r="M823" s="9"/>
      <c r="N823" s="9"/>
      <c r="O823" s="9"/>
      <c r="P823" s="235">
        <f t="shared" si="39"/>
        <v>0</v>
      </c>
      <c r="Q823" s="9"/>
      <c r="R823" s="9"/>
      <c r="S823" s="9"/>
      <c r="T823" s="9"/>
      <c r="U823" s="9"/>
      <c r="V823" s="9"/>
      <c r="W823" s="9"/>
      <c r="X823" s="236"/>
      <c r="Y823" s="237">
        <f t="shared" si="40"/>
        <v>0</v>
      </c>
      <c r="Z823" s="9"/>
      <c r="AA823" s="9"/>
      <c r="AB823" s="9"/>
      <c r="AC823" s="9"/>
      <c r="AD823" s="9"/>
      <c r="AE823" s="9"/>
      <c r="AF823" s="9"/>
      <c r="AG823" s="9"/>
      <c r="AH823" s="237">
        <f t="shared" si="38"/>
        <v>0</v>
      </c>
      <c r="AI823" s="238"/>
      <c r="AJ823" s="9"/>
      <c r="AK823" s="9"/>
      <c r="AL823" s="9"/>
      <c r="AM823" s="9"/>
      <c r="AN823" s="9"/>
      <c r="AO823" s="9"/>
      <c r="AP823" s="9"/>
      <c r="AQ823" s="9"/>
      <c r="AR823" s="9"/>
      <c r="AS823" s="239"/>
    </row>
    <row r="824" spans="1:45">
      <c r="A824" s="9"/>
      <c r="B824" s="9"/>
      <c r="C824" s="9"/>
      <c r="D824" s="9"/>
      <c r="E824" s="9"/>
      <c r="F824" s="9"/>
      <c r="G824" s="9"/>
      <c r="H824" s="9"/>
      <c r="I824" s="9"/>
      <c r="J824" s="9"/>
      <c r="K824" s="9"/>
      <c r="L824" s="9"/>
      <c r="M824" s="9"/>
      <c r="N824" s="9"/>
      <c r="O824" s="9"/>
      <c r="P824" s="235">
        <f t="shared" si="39"/>
        <v>0</v>
      </c>
      <c r="Q824" s="9"/>
      <c r="R824" s="9"/>
      <c r="S824" s="9"/>
      <c r="T824" s="9"/>
      <c r="U824" s="9"/>
      <c r="V824" s="9"/>
      <c r="W824" s="9"/>
      <c r="X824" s="236"/>
      <c r="Y824" s="237">
        <f t="shared" si="40"/>
        <v>0</v>
      </c>
      <c r="Z824" s="9"/>
      <c r="AA824" s="9"/>
      <c r="AB824" s="9"/>
      <c r="AC824" s="9"/>
      <c r="AD824" s="9"/>
      <c r="AE824" s="9"/>
      <c r="AF824" s="9"/>
      <c r="AG824" s="9"/>
      <c r="AH824" s="237">
        <f t="shared" si="38"/>
        <v>0</v>
      </c>
      <c r="AI824" s="238"/>
      <c r="AJ824" s="9"/>
      <c r="AK824" s="9"/>
      <c r="AL824" s="9"/>
      <c r="AM824" s="9"/>
      <c r="AN824" s="9"/>
      <c r="AO824" s="9"/>
      <c r="AP824" s="9"/>
      <c r="AQ824" s="9"/>
      <c r="AR824" s="9"/>
      <c r="AS824" s="239"/>
    </row>
    <row r="825" spans="1:45">
      <c r="A825" s="9"/>
      <c r="B825" s="9"/>
      <c r="C825" s="9"/>
      <c r="D825" s="9"/>
      <c r="E825" s="9"/>
      <c r="F825" s="9"/>
      <c r="G825" s="9"/>
      <c r="H825" s="9"/>
      <c r="I825" s="9"/>
      <c r="J825" s="9"/>
      <c r="K825" s="9"/>
      <c r="L825" s="9"/>
      <c r="M825" s="9"/>
      <c r="N825" s="9"/>
      <c r="O825" s="9"/>
      <c r="P825" s="235">
        <f t="shared" si="39"/>
        <v>0</v>
      </c>
      <c r="Q825" s="9"/>
      <c r="R825" s="9"/>
      <c r="S825" s="9"/>
      <c r="T825" s="9"/>
      <c r="U825" s="9"/>
      <c r="V825" s="9"/>
      <c r="W825" s="9"/>
      <c r="X825" s="236"/>
      <c r="Y825" s="237">
        <f t="shared" si="40"/>
        <v>0</v>
      </c>
      <c r="Z825" s="9"/>
      <c r="AA825" s="9"/>
      <c r="AB825" s="9"/>
      <c r="AC825" s="9"/>
      <c r="AD825" s="9"/>
      <c r="AE825" s="9"/>
      <c r="AF825" s="9"/>
      <c r="AG825" s="9"/>
      <c r="AH825" s="237">
        <f t="shared" si="38"/>
        <v>0</v>
      </c>
      <c r="AI825" s="238"/>
      <c r="AJ825" s="9"/>
      <c r="AK825" s="9"/>
      <c r="AL825" s="9"/>
      <c r="AM825" s="9"/>
      <c r="AN825" s="9"/>
      <c r="AO825" s="9"/>
      <c r="AP825" s="9"/>
      <c r="AQ825" s="9"/>
      <c r="AR825" s="9"/>
      <c r="AS825" s="239"/>
    </row>
    <row r="826" spans="1:45">
      <c r="A826" s="9"/>
      <c r="B826" s="9"/>
      <c r="C826" s="9"/>
      <c r="D826" s="9"/>
      <c r="E826" s="9"/>
      <c r="F826" s="9"/>
      <c r="G826" s="9"/>
      <c r="H826" s="9"/>
      <c r="I826" s="9"/>
      <c r="J826" s="9"/>
      <c r="K826" s="9"/>
      <c r="L826" s="9"/>
      <c r="M826" s="9"/>
      <c r="N826" s="9"/>
      <c r="O826" s="9"/>
      <c r="P826" s="235">
        <f t="shared" si="39"/>
        <v>0</v>
      </c>
      <c r="Q826" s="9"/>
      <c r="R826" s="9"/>
      <c r="S826" s="9"/>
      <c r="T826" s="9"/>
      <c r="U826" s="9"/>
      <c r="V826" s="9"/>
      <c r="W826" s="9"/>
      <c r="X826" s="236"/>
      <c r="Y826" s="237">
        <f t="shared" si="40"/>
        <v>0</v>
      </c>
      <c r="Z826" s="9"/>
      <c r="AA826" s="9"/>
      <c r="AB826" s="9"/>
      <c r="AC826" s="9"/>
      <c r="AD826" s="9"/>
      <c r="AE826" s="9"/>
      <c r="AF826" s="9"/>
      <c r="AG826" s="9"/>
      <c r="AH826" s="237">
        <f t="shared" si="38"/>
        <v>0</v>
      </c>
      <c r="AI826" s="238"/>
      <c r="AJ826" s="9"/>
      <c r="AK826" s="9"/>
      <c r="AL826" s="9"/>
      <c r="AM826" s="9"/>
      <c r="AN826" s="9"/>
      <c r="AO826" s="9"/>
      <c r="AP826" s="9"/>
      <c r="AQ826" s="9"/>
      <c r="AR826" s="9"/>
      <c r="AS826" s="239"/>
    </row>
    <row r="827" spans="1:45">
      <c r="A827" s="9"/>
      <c r="B827" s="9"/>
      <c r="C827" s="9"/>
      <c r="D827" s="9"/>
      <c r="E827" s="9"/>
      <c r="F827" s="9"/>
      <c r="G827" s="9"/>
      <c r="H827" s="9"/>
      <c r="I827" s="9"/>
      <c r="J827" s="9"/>
      <c r="K827" s="9"/>
      <c r="L827" s="9"/>
      <c r="M827" s="9"/>
      <c r="N827" s="9"/>
      <c r="O827" s="9"/>
      <c r="P827" s="235">
        <f t="shared" si="39"/>
        <v>0</v>
      </c>
      <c r="Q827" s="9"/>
      <c r="R827" s="9"/>
      <c r="S827" s="9"/>
      <c r="T827" s="9"/>
      <c r="U827" s="9"/>
      <c r="V827" s="9"/>
      <c r="W827" s="9"/>
      <c r="X827" s="236"/>
      <c r="Y827" s="237">
        <f t="shared" si="40"/>
        <v>0</v>
      </c>
      <c r="Z827" s="9"/>
      <c r="AA827" s="9"/>
      <c r="AB827" s="9"/>
      <c r="AC827" s="9"/>
      <c r="AD827" s="9"/>
      <c r="AE827" s="9"/>
      <c r="AF827" s="9"/>
      <c r="AG827" s="9"/>
      <c r="AH827" s="237">
        <f t="shared" si="38"/>
        <v>0</v>
      </c>
      <c r="AI827" s="238"/>
      <c r="AJ827" s="9"/>
      <c r="AK827" s="9"/>
      <c r="AL827" s="9"/>
      <c r="AM827" s="9"/>
      <c r="AN827" s="9"/>
      <c r="AO827" s="9"/>
      <c r="AP827" s="9"/>
      <c r="AQ827" s="9"/>
      <c r="AR827" s="9"/>
      <c r="AS827" s="239"/>
    </row>
    <row r="828" spans="1:45">
      <c r="A828" s="9"/>
      <c r="B828" s="9"/>
      <c r="C828" s="9"/>
      <c r="D828" s="9"/>
      <c r="E828" s="9"/>
      <c r="F828" s="9"/>
      <c r="G828" s="9"/>
      <c r="H828" s="9"/>
      <c r="I828" s="9"/>
      <c r="J828" s="9"/>
      <c r="K828" s="9"/>
      <c r="L828" s="9"/>
      <c r="M828" s="9"/>
      <c r="N828" s="9"/>
      <c r="O828" s="9"/>
      <c r="P828" s="235">
        <f t="shared" si="39"/>
        <v>0</v>
      </c>
      <c r="Q828" s="9"/>
      <c r="R828" s="9"/>
      <c r="S828" s="9"/>
      <c r="T828" s="9"/>
      <c r="U828" s="9"/>
      <c r="V828" s="9"/>
      <c r="W828" s="9"/>
      <c r="X828" s="236"/>
      <c r="Y828" s="237">
        <f t="shared" si="40"/>
        <v>0</v>
      </c>
      <c r="Z828" s="9"/>
      <c r="AA828" s="9"/>
      <c r="AB828" s="9"/>
      <c r="AC828" s="9"/>
      <c r="AD828" s="9"/>
      <c r="AE828" s="9"/>
      <c r="AF828" s="9"/>
      <c r="AG828" s="9"/>
      <c r="AH828" s="237">
        <f t="shared" si="38"/>
        <v>0</v>
      </c>
      <c r="AI828" s="238"/>
      <c r="AJ828" s="9"/>
      <c r="AK828" s="9"/>
      <c r="AL828" s="9"/>
      <c r="AM828" s="9"/>
      <c r="AN828" s="9"/>
      <c r="AO828" s="9"/>
      <c r="AP828" s="9"/>
      <c r="AQ828" s="9"/>
      <c r="AR828" s="9"/>
      <c r="AS828" s="239"/>
    </row>
    <row r="829" spans="1:45">
      <c r="A829" s="9"/>
      <c r="B829" s="9"/>
      <c r="C829" s="9"/>
      <c r="D829" s="9"/>
      <c r="E829" s="9"/>
      <c r="F829" s="9"/>
      <c r="G829" s="9"/>
      <c r="H829" s="9"/>
      <c r="I829" s="9"/>
      <c r="J829" s="9"/>
      <c r="K829" s="9"/>
      <c r="L829" s="9"/>
      <c r="M829" s="9"/>
      <c r="N829" s="9"/>
      <c r="O829" s="9"/>
      <c r="P829" s="235">
        <f t="shared" si="39"/>
        <v>0</v>
      </c>
      <c r="Q829" s="9"/>
      <c r="R829" s="9"/>
      <c r="S829" s="9"/>
      <c r="T829" s="9"/>
      <c r="U829" s="9"/>
      <c r="V829" s="9"/>
      <c r="W829" s="9"/>
      <c r="X829" s="236"/>
      <c r="Y829" s="237">
        <f t="shared" si="40"/>
        <v>0</v>
      </c>
      <c r="Z829" s="9"/>
      <c r="AA829" s="9"/>
      <c r="AB829" s="9"/>
      <c r="AC829" s="9"/>
      <c r="AD829" s="9"/>
      <c r="AE829" s="9"/>
      <c r="AF829" s="9"/>
      <c r="AG829" s="9"/>
      <c r="AH829" s="237">
        <f t="shared" si="38"/>
        <v>0</v>
      </c>
      <c r="AI829" s="238"/>
      <c r="AJ829" s="9"/>
      <c r="AK829" s="9"/>
      <c r="AL829" s="9"/>
      <c r="AM829" s="9"/>
      <c r="AN829" s="9"/>
      <c r="AO829" s="9"/>
      <c r="AP829" s="9"/>
      <c r="AQ829" s="9"/>
      <c r="AR829" s="9"/>
      <c r="AS829" s="239"/>
    </row>
    <row r="830" spans="1:45">
      <c r="A830" s="9"/>
      <c r="B830" s="9"/>
      <c r="C830" s="9"/>
      <c r="D830" s="9"/>
      <c r="E830" s="9"/>
      <c r="F830" s="9"/>
      <c r="G830" s="9"/>
      <c r="H830" s="9"/>
      <c r="I830" s="9"/>
      <c r="J830" s="9"/>
      <c r="K830" s="9"/>
      <c r="L830" s="9"/>
      <c r="M830" s="9"/>
      <c r="N830" s="9"/>
      <c r="O830" s="9"/>
      <c r="P830" s="235">
        <f t="shared" si="39"/>
        <v>0</v>
      </c>
      <c r="Q830" s="9"/>
      <c r="R830" s="9"/>
      <c r="S830" s="9"/>
      <c r="T830" s="9"/>
      <c r="U830" s="9"/>
      <c r="V830" s="9"/>
      <c r="W830" s="9"/>
      <c r="X830" s="236"/>
      <c r="Y830" s="237">
        <f t="shared" si="40"/>
        <v>0</v>
      </c>
      <c r="Z830" s="9"/>
      <c r="AA830" s="9"/>
      <c r="AB830" s="9"/>
      <c r="AC830" s="9"/>
      <c r="AD830" s="9"/>
      <c r="AE830" s="9"/>
      <c r="AF830" s="9"/>
      <c r="AG830" s="9"/>
      <c r="AH830" s="237">
        <f t="shared" si="38"/>
        <v>0</v>
      </c>
      <c r="AI830" s="238"/>
      <c r="AJ830" s="9"/>
      <c r="AK830" s="9"/>
      <c r="AL830" s="9"/>
      <c r="AM830" s="9"/>
      <c r="AN830" s="9"/>
      <c r="AO830" s="9"/>
      <c r="AP830" s="9"/>
      <c r="AQ830" s="9"/>
      <c r="AR830" s="9"/>
      <c r="AS830" s="239"/>
    </row>
    <row r="831" spans="1:45">
      <c r="A831" s="9"/>
      <c r="B831" s="9"/>
      <c r="C831" s="9"/>
      <c r="D831" s="9"/>
      <c r="E831" s="9"/>
      <c r="F831" s="9"/>
      <c r="G831" s="9"/>
      <c r="H831" s="9"/>
      <c r="I831" s="9"/>
      <c r="J831" s="9"/>
      <c r="K831" s="9"/>
      <c r="L831" s="9"/>
      <c r="M831" s="9"/>
      <c r="N831" s="9"/>
      <c r="O831" s="9"/>
      <c r="P831" s="235">
        <f t="shared" si="39"/>
        <v>0</v>
      </c>
      <c r="Q831" s="9"/>
      <c r="R831" s="9"/>
      <c r="S831" s="9"/>
      <c r="T831" s="9"/>
      <c r="U831" s="9"/>
      <c r="V831" s="9"/>
      <c r="W831" s="9"/>
      <c r="X831" s="236"/>
      <c r="Y831" s="237">
        <f t="shared" si="40"/>
        <v>0</v>
      </c>
      <c r="Z831" s="9"/>
      <c r="AA831" s="9"/>
      <c r="AB831" s="9"/>
      <c r="AC831" s="9"/>
      <c r="AD831" s="9"/>
      <c r="AE831" s="9"/>
      <c r="AF831" s="9"/>
      <c r="AG831" s="9"/>
      <c r="AH831" s="237">
        <f t="shared" si="38"/>
        <v>0</v>
      </c>
      <c r="AI831" s="238"/>
      <c r="AJ831" s="9"/>
      <c r="AK831" s="9"/>
      <c r="AL831" s="9"/>
      <c r="AM831" s="9"/>
      <c r="AN831" s="9"/>
      <c r="AO831" s="9"/>
      <c r="AP831" s="9"/>
      <c r="AQ831" s="9"/>
      <c r="AR831" s="9"/>
      <c r="AS831" s="239"/>
    </row>
    <row r="832" spans="1:45">
      <c r="A832" s="9"/>
      <c r="B832" s="9"/>
      <c r="C832" s="9"/>
      <c r="D832" s="9"/>
      <c r="E832" s="9"/>
      <c r="F832" s="9"/>
      <c r="G832" s="9"/>
      <c r="H832" s="9"/>
      <c r="I832" s="9"/>
      <c r="J832" s="9"/>
      <c r="K832" s="9"/>
      <c r="L832" s="9"/>
      <c r="M832" s="9"/>
      <c r="N832" s="9"/>
      <c r="O832" s="9"/>
      <c r="P832" s="235">
        <f t="shared" si="39"/>
        <v>0</v>
      </c>
      <c r="Q832" s="9"/>
      <c r="R832" s="9"/>
      <c r="S832" s="9"/>
      <c r="T832" s="9"/>
      <c r="U832" s="9"/>
      <c r="V832" s="9"/>
      <c r="W832" s="9"/>
      <c r="X832" s="236"/>
      <c r="Y832" s="237">
        <f t="shared" si="40"/>
        <v>0</v>
      </c>
      <c r="Z832" s="9"/>
      <c r="AA832" s="9"/>
      <c r="AB832" s="9"/>
      <c r="AC832" s="9"/>
      <c r="AD832" s="9"/>
      <c r="AE832" s="9"/>
      <c r="AF832" s="9"/>
      <c r="AG832" s="9"/>
      <c r="AH832" s="237">
        <f t="shared" si="38"/>
        <v>0</v>
      </c>
      <c r="AI832" s="238"/>
      <c r="AJ832" s="9"/>
      <c r="AK832" s="9"/>
      <c r="AL832" s="9"/>
      <c r="AM832" s="9"/>
      <c r="AN832" s="9"/>
      <c r="AO832" s="9"/>
      <c r="AP832" s="9"/>
      <c r="AQ832" s="9"/>
      <c r="AR832" s="9"/>
      <c r="AS832" s="239"/>
    </row>
    <row r="833" spans="1:45">
      <c r="A833" s="9"/>
      <c r="B833" s="9"/>
      <c r="C833" s="9"/>
      <c r="D833" s="9"/>
      <c r="E833" s="9"/>
      <c r="F833" s="9"/>
      <c r="G833" s="9"/>
      <c r="H833" s="9"/>
      <c r="I833" s="9"/>
      <c r="J833" s="9"/>
      <c r="K833" s="9"/>
      <c r="L833" s="9"/>
      <c r="M833" s="9"/>
      <c r="N833" s="9"/>
      <c r="O833" s="9"/>
      <c r="P833" s="235">
        <f t="shared" si="39"/>
        <v>0</v>
      </c>
      <c r="Q833" s="9"/>
      <c r="R833" s="9"/>
      <c r="S833" s="9"/>
      <c r="T833" s="9"/>
      <c r="U833" s="9"/>
      <c r="V833" s="9"/>
      <c r="W833" s="9"/>
      <c r="X833" s="236"/>
      <c r="Y833" s="237">
        <f t="shared" si="40"/>
        <v>0</v>
      </c>
      <c r="Z833" s="9"/>
      <c r="AA833" s="9"/>
      <c r="AB833" s="9"/>
      <c r="AC833" s="9"/>
      <c r="AD833" s="9"/>
      <c r="AE833" s="9"/>
      <c r="AF833" s="9"/>
      <c r="AG833" s="9"/>
      <c r="AH833" s="237">
        <f t="shared" si="38"/>
        <v>0</v>
      </c>
      <c r="AI833" s="238"/>
      <c r="AJ833" s="9"/>
      <c r="AK833" s="9"/>
      <c r="AL833" s="9"/>
      <c r="AM833" s="9"/>
      <c r="AN833" s="9"/>
      <c r="AO833" s="9"/>
      <c r="AP833" s="9"/>
      <c r="AQ833" s="9"/>
      <c r="AR833" s="9"/>
      <c r="AS833" s="239"/>
    </row>
    <row r="834" spans="1:45">
      <c r="A834" s="9"/>
      <c r="B834" s="9"/>
      <c r="C834" s="9"/>
      <c r="D834" s="9"/>
      <c r="E834" s="9"/>
      <c r="F834" s="9"/>
      <c r="G834" s="9"/>
      <c r="H834" s="9"/>
      <c r="I834" s="9"/>
      <c r="J834" s="9"/>
      <c r="K834" s="9"/>
      <c r="L834" s="9"/>
      <c r="M834" s="9"/>
      <c r="N834" s="9"/>
      <c r="O834" s="9"/>
      <c r="P834" s="235">
        <f t="shared" si="39"/>
        <v>0</v>
      </c>
      <c r="Q834" s="9"/>
      <c r="R834" s="9"/>
      <c r="S834" s="9"/>
      <c r="T834" s="9"/>
      <c r="U834" s="9"/>
      <c r="V834" s="9"/>
      <c r="W834" s="9"/>
      <c r="X834" s="236"/>
      <c r="Y834" s="237">
        <f t="shared" si="40"/>
        <v>0</v>
      </c>
      <c r="Z834" s="9"/>
      <c r="AA834" s="9"/>
      <c r="AB834" s="9"/>
      <c r="AC834" s="9"/>
      <c r="AD834" s="9"/>
      <c r="AE834" s="9"/>
      <c r="AF834" s="9"/>
      <c r="AG834" s="9"/>
      <c r="AH834" s="237">
        <f t="shared" si="38"/>
        <v>0</v>
      </c>
      <c r="AI834" s="238"/>
      <c r="AJ834" s="9"/>
      <c r="AK834" s="9"/>
      <c r="AL834" s="9"/>
      <c r="AM834" s="9"/>
      <c r="AN834" s="9"/>
      <c r="AO834" s="9"/>
      <c r="AP834" s="9"/>
      <c r="AQ834" s="9"/>
      <c r="AR834" s="9"/>
      <c r="AS834" s="239"/>
    </row>
    <row r="835" spans="1:45">
      <c r="A835" s="9"/>
      <c r="B835" s="9"/>
      <c r="C835" s="9"/>
      <c r="D835" s="9"/>
      <c r="E835" s="9"/>
      <c r="F835" s="9"/>
      <c r="G835" s="9"/>
      <c r="H835" s="9"/>
      <c r="I835" s="9"/>
      <c r="J835" s="9"/>
      <c r="K835" s="9"/>
      <c r="L835" s="9"/>
      <c r="M835" s="9"/>
      <c r="N835" s="9"/>
      <c r="O835" s="9"/>
      <c r="P835" s="235">
        <f t="shared" si="39"/>
        <v>0</v>
      </c>
      <c r="Q835" s="9"/>
      <c r="R835" s="9"/>
      <c r="S835" s="9"/>
      <c r="T835" s="9"/>
      <c r="U835" s="9"/>
      <c r="V835" s="9"/>
      <c r="W835" s="9"/>
      <c r="X835" s="236"/>
      <c r="Y835" s="237">
        <f t="shared" si="40"/>
        <v>0</v>
      </c>
      <c r="Z835" s="9"/>
      <c r="AA835" s="9"/>
      <c r="AB835" s="9"/>
      <c r="AC835" s="9"/>
      <c r="AD835" s="9"/>
      <c r="AE835" s="9"/>
      <c r="AF835" s="9"/>
      <c r="AG835" s="9"/>
      <c r="AH835" s="237">
        <f t="shared" si="38"/>
        <v>0</v>
      </c>
      <c r="AI835" s="238"/>
      <c r="AJ835" s="9"/>
      <c r="AK835" s="9"/>
      <c r="AL835" s="9"/>
      <c r="AM835" s="9"/>
      <c r="AN835" s="9"/>
      <c r="AO835" s="9"/>
      <c r="AP835" s="9"/>
      <c r="AQ835" s="9"/>
      <c r="AR835" s="9"/>
      <c r="AS835" s="239"/>
    </row>
    <row r="836" spans="1:45">
      <c r="A836" s="9"/>
      <c r="B836" s="9"/>
      <c r="C836" s="9"/>
      <c r="D836" s="9"/>
      <c r="E836" s="9"/>
      <c r="F836" s="9"/>
      <c r="G836" s="9"/>
      <c r="H836" s="9"/>
      <c r="I836" s="9"/>
      <c r="J836" s="9"/>
      <c r="K836" s="9"/>
      <c r="L836" s="9"/>
      <c r="M836" s="9"/>
      <c r="N836" s="9"/>
      <c r="O836" s="9"/>
      <c r="P836" s="235">
        <f t="shared" si="39"/>
        <v>0</v>
      </c>
      <c r="Q836" s="9"/>
      <c r="R836" s="9"/>
      <c r="S836" s="9"/>
      <c r="T836" s="9"/>
      <c r="U836" s="9"/>
      <c r="V836" s="9"/>
      <c r="W836" s="9"/>
      <c r="X836" s="236"/>
      <c r="Y836" s="237">
        <f t="shared" si="40"/>
        <v>0</v>
      </c>
      <c r="Z836" s="9"/>
      <c r="AA836" s="9"/>
      <c r="AB836" s="9"/>
      <c r="AC836" s="9"/>
      <c r="AD836" s="9"/>
      <c r="AE836" s="9"/>
      <c r="AF836" s="9"/>
      <c r="AG836" s="9"/>
      <c r="AH836" s="237">
        <f t="shared" si="38"/>
        <v>0</v>
      </c>
      <c r="AI836" s="238"/>
      <c r="AJ836" s="9"/>
      <c r="AK836" s="9"/>
      <c r="AL836" s="9"/>
      <c r="AM836" s="9"/>
      <c r="AN836" s="9"/>
      <c r="AO836" s="9"/>
      <c r="AP836" s="9"/>
      <c r="AQ836" s="9"/>
      <c r="AR836" s="9"/>
      <c r="AS836" s="239"/>
    </row>
    <row r="837" spans="1:45">
      <c r="A837" s="9"/>
      <c r="B837" s="9"/>
      <c r="C837" s="9"/>
      <c r="D837" s="9"/>
      <c r="E837" s="9"/>
      <c r="F837" s="9"/>
      <c r="G837" s="9"/>
      <c r="H837" s="9"/>
      <c r="I837" s="9"/>
      <c r="J837" s="9"/>
      <c r="K837" s="9"/>
      <c r="L837" s="9"/>
      <c r="M837" s="9"/>
      <c r="N837" s="9"/>
      <c r="O837" s="9"/>
      <c r="P837" s="235">
        <f t="shared" si="39"/>
        <v>0</v>
      </c>
      <c r="Q837" s="9"/>
      <c r="R837" s="9"/>
      <c r="S837" s="9"/>
      <c r="T837" s="9"/>
      <c r="U837" s="9"/>
      <c r="V837" s="9"/>
      <c r="W837" s="9"/>
      <c r="X837" s="236"/>
      <c r="Y837" s="237">
        <f t="shared" si="40"/>
        <v>0</v>
      </c>
      <c r="Z837" s="9"/>
      <c r="AA837" s="9"/>
      <c r="AB837" s="9"/>
      <c r="AC837" s="9"/>
      <c r="AD837" s="9"/>
      <c r="AE837" s="9"/>
      <c r="AF837" s="9"/>
      <c r="AG837" s="9"/>
      <c r="AH837" s="237">
        <f t="shared" si="38"/>
        <v>0</v>
      </c>
      <c r="AI837" s="238"/>
      <c r="AJ837" s="9"/>
      <c r="AK837" s="9"/>
      <c r="AL837" s="9"/>
      <c r="AM837" s="9"/>
      <c r="AN837" s="9"/>
      <c r="AO837" s="9"/>
      <c r="AP837" s="9"/>
      <c r="AQ837" s="9"/>
      <c r="AR837" s="9"/>
      <c r="AS837" s="239"/>
    </row>
    <row r="838" spans="1:45">
      <c r="A838" s="9"/>
      <c r="B838" s="9"/>
      <c r="C838" s="9"/>
      <c r="D838" s="9"/>
      <c r="E838" s="9"/>
      <c r="F838" s="9"/>
      <c r="G838" s="9"/>
      <c r="H838" s="9"/>
      <c r="I838" s="9"/>
      <c r="J838" s="9"/>
      <c r="K838" s="9"/>
      <c r="L838" s="9"/>
      <c r="M838" s="9"/>
      <c r="N838" s="9"/>
      <c r="O838" s="9"/>
      <c r="P838" s="235">
        <f t="shared" si="39"/>
        <v>0</v>
      </c>
      <c r="Q838" s="9"/>
      <c r="R838" s="9"/>
      <c r="S838" s="9"/>
      <c r="T838" s="9"/>
      <c r="U838" s="9"/>
      <c r="V838" s="9"/>
      <c r="W838" s="9"/>
      <c r="X838" s="236"/>
      <c r="Y838" s="237">
        <f t="shared" si="40"/>
        <v>0</v>
      </c>
      <c r="Z838" s="9"/>
      <c r="AA838" s="9"/>
      <c r="AB838" s="9"/>
      <c r="AC838" s="9"/>
      <c r="AD838" s="9"/>
      <c r="AE838" s="9"/>
      <c r="AF838" s="9"/>
      <c r="AG838" s="9"/>
      <c r="AH838" s="237">
        <f t="shared" si="38"/>
        <v>0</v>
      </c>
      <c r="AI838" s="238"/>
      <c r="AJ838" s="9"/>
      <c r="AK838" s="9"/>
      <c r="AL838" s="9"/>
      <c r="AM838" s="9"/>
      <c r="AN838" s="9"/>
      <c r="AO838" s="9"/>
      <c r="AP838" s="9"/>
      <c r="AQ838" s="9"/>
      <c r="AR838" s="9"/>
      <c r="AS838" s="239"/>
    </row>
    <row r="839" spans="1:45">
      <c r="A839" s="9"/>
      <c r="B839" s="9"/>
      <c r="C839" s="9"/>
      <c r="D839" s="9"/>
      <c r="E839" s="9"/>
      <c r="F839" s="9"/>
      <c r="G839" s="9"/>
      <c r="H839" s="9"/>
      <c r="I839" s="9"/>
      <c r="J839" s="9"/>
      <c r="K839" s="9"/>
      <c r="L839" s="9"/>
      <c r="M839" s="9"/>
      <c r="N839" s="9"/>
      <c r="O839" s="9"/>
      <c r="P839" s="235">
        <f t="shared" si="39"/>
        <v>0</v>
      </c>
      <c r="Q839" s="9"/>
      <c r="R839" s="9"/>
      <c r="S839" s="9"/>
      <c r="T839" s="9"/>
      <c r="U839" s="9"/>
      <c r="V839" s="9"/>
      <c r="W839" s="9"/>
      <c r="X839" s="236"/>
      <c r="Y839" s="237">
        <f t="shared" si="40"/>
        <v>0</v>
      </c>
      <c r="Z839" s="9"/>
      <c r="AA839" s="9"/>
      <c r="AB839" s="9"/>
      <c r="AC839" s="9"/>
      <c r="AD839" s="9"/>
      <c r="AE839" s="9"/>
      <c r="AF839" s="9"/>
      <c r="AG839" s="9"/>
      <c r="AH839" s="237">
        <f t="shared" si="38"/>
        <v>0</v>
      </c>
      <c r="AI839" s="238"/>
      <c r="AJ839" s="9"/>
      <c r="AK839" s="9"/>
      <c r="AL839" s="9"/>
      <c r="AM839" s="9"/>
      <c r="AN839" s="9"/>
      <c r="AO839" s="9"/>
      <c r="AP839" s="9"/>
      <c r="AQ839" s="9"/>
      <c r="AR839" s="9"/>
      <c r="AS839" s="239"/>
    </row>
    <row r="840" spans="1:45">
      <c r="A840" s="9"/>
      <c r="B840" s="9"/>
      <c r="C840" s="9"/>
      <c r="D840" s="9"/>
      <c r="E840" s="9"/>
      <c r="F840" s="9"/>
      <c r="G840" s="9"/>
      <c r="H840" s="9"/>
      <c r="I840" s="9"/>
      <c r="J840" s="9"/>
      <c r="K840" s="9"/>
      <c r="L840" s="9"/>
      <c r="M840" s="9"/>
      <c r="N840" s="9"/>
      <c r="O840" s="9"/>
      <c r="P840" s="235">
        <f t="shared" si="39"/>
        <v>0</v>
      </c>
      <c r="Q840" s="9"/>
      <c r="R840" s="9"/>
      <c r="S840" s="9"/>
      <c r="T840" s="9"/>
      <c r="U840" s="9"/>
      <c r="V840" s="9"/>
      <c r="W840" s="9"/>
      <c r="X840" s="236"/>
      <c r="Y840" s="237">
        <f t="shared" si="40"/>
        <v>0</v>
      </c>
      <c r="Z840" s="9"/>
      <c r="AA840" s="9"/>
      <c r="AB840" s="9"/>
      <c r="AC840" s="9"/>
      <c r="AD840" s="9"/>
      <c r="AE840" s="9"/>
      <c r="AF840" s="9"/>
      <c r="AG840" s="9"/>
      <c r="AH840" s="237">
        <f t="shared" si="38"/>
        <v>0</v>
      </c>
      <c r="AI840" s="238"/>
      <c r="AJ840" s="9"/>
      <c r="AK840" s="9"/>
      <c r="AL840" s="9"/>
      <c r="AM840" s="9"/>
      <c r="AN840" s="9"/>
      <c r="AO840" s="9"/>
      <c r="AP840" s="9"/>
      <c r="AQ840" s="9"/>
      <c r="AR840" s="9"/>
      <c r="AS840" s="239"/>
    </row>
    <row r="841" spans="1:45">
      <c r="A841" s="9"/>
      <c r="B841" s="9"/>
      <c r="C841" s="9"/>
      <c r="D841" s="9"/>
      <c r="E841" s="9"/>
      <c r="F841" s="9"/>
      <c r="G841" s="9"/>
      <c r="H841" s="9"/>
      <c r="I841" s="9"/>
      <c r="J841" s="9"/>
      <c r="K841" s="9"/>
      <c r="L841" s="9"/>
      <c r="M841" s="9"/>
      <c r="N841" s="9"/>
      <c r="O841" s="9"/>
      <c r="P841" s="235">
        <f t="shared" si="39"/>
        <v>0</v>
      </c>
      <c r="Q841" s="9"/>
      <c r="R841" s="9"/>
      <c r="S841" s="9"/>
      <c r="T841" s="9"/>
      <c r="U841" s="9"/>
      <c r="V841" s="9"/>
      <c r="W841" s="9"/>
      <c r="X841" s="236"/>
      <c r="Y841" s="237">
        <f t="shared" si="40"/>
        <v>0</v>
      </c>
      <c r="Z841" s="9"/>
      <c r="AA841" s="9"/>
      <c r="AB841" s="9"/>
      <c r="AC841" s="9"/>
      <c r="AD841" s="9"/>
      <c r="AE841" s="9"/>
      <c r="AF841" s="9"/>
      <c r="AG841" s="9"/>
      <c r="AH841" s="237">
        <f t="shared" si="38"/>
        <v>0</v>
      </c>
      <c r="AI841" s="238"/>
      <c r="AJ841" s="9"/>
      <c r="AK841" s="9"/>
      <c r="AL841" s="9"/>
      <c r="AM841" s="9"/>
      <c r="AN841" s="9"/>
      <c r="AO841" s="9"/>
      <c r="AP841" s="9"/>
      <c r="AQ841" s="9"/>
      <c r="AR841" s="9"/>
      <c r="AS841" s="239"/>
    </row>
    <row r="842" spans="1:45">
      <c r="A842" s="9"/>
      <c r="B842" s="9"/>
      <c r="C842" s="9"/>
      <c r="D842" s="9"/>
      <c r="E842" s="9"/>
      <c r="F842" s="9"/>
      <c r="G842" s="9"/>
      <c r="H842" s="9"/>
      <c r="I842" s="9"/>
      <c r="J842" s="9"/>
      <c r="K842" s="9"/>
      <c r="L842" s="9"/>
      <c r="M842" s="9"/>
      <c r="N842" s="9"/>
      <c r="O842" s="9"/>
      <c r="P842" s="235">
        <f t="shared" si="39"/>
        <v>0</v>
      </c>
      <c r="Q842" s="9"/>
      <c r="R842" s="9"/>
      <c r="S842" s="9"/>
      <c r="T842" s="9"/>
      <c r="U842" s="9"/>
      <c r="V842" s="9"/>
      <c r="W842" s="9"/>
      <c r="X842" s="236"/>
      <c r="Y842" s="237">
        <f t="shared" si="40"/>
        <v>0</v>
      </c>
      <c r="Z842" s="9"/>
      <c r="AA842" s="9"/>
      <c r="AB842" s="9"/>
      <c r="AC842" s="9"/>
      <c r="AD842" s="9"/>
      <c r="AE842" s="9"/>
      <c r="AF842" s="9"/>
      <c r="AG842" s="9"/>
      <c r="AH842" s="237">
        <f t="shared" si="38"/>
        <v>0</v>
      </c>
      <c r="AI842" s="238"/>
      <c r="AJ842" s="9"/>
      <c r="AK842" s="9"/>
      <c r="AL842" s="9"/>
      <c r="AM842" s="9"/>
      <c r="AN842" s="9"/>
      <c r="AO842" s="9"/>
      <c r="AP842" s="9"/>
      <c r="AQ842" s="9"/>
      <c r="AR842" s="9"/>
      <c r="AS842" s="239"/>
    </row>
    <row r="843" spans="1:45">
      <c r="A843" s="9"/>
      <c r="B843" s="9"/>
      <c r="C843" s="9"/>
      <c r="D843" s="9"/>
      <c r="E843" s="9"/>
      <c r="F843" s="9"/>
      <c r="G843" s="9"/>
      <c r="H843" s="9"/>
      <c r="I843" s="9"/>
      <c r="J843" s="9"/>
      <c r="K843" s="9"/>
      <c r="L843" s="9"/>
      <c r="M843" s="9"/>
      <c r="N843" s="9"/>
      <c r="O843" s="9"/>
      <c r="P843" s="235">
        <f t="shared" si="39"/>
        <v>0</v>
      </c>
      <c r="Q843" s="9"/>
      <c r="R843" s="9"/>
      <c r="S843" s="9"/>
      <c r="T843" s="9"/>
      <c r="U843" s="9"/>
      <c r="V843" s="9"/>
      <c r="W843" s="9"/>
      <c r="X843" s="236"/>
      <c r="Y843" s="237">
        <f t="shared" si="40"/>
        <v>0</v>
      </c>
      <c r="Z843" s="9"/>
      <c r="AA843" s="9"/>
      <c r="AB843" s="9"/>
      <c r="AC843" s="9"/>
      <c r="AD843" s="9"/>
      <c r="AE843" s="9"/>
      <c r="AF843" s="9"/>
      <c r="AG843" s="9"/>
      <c r="AH843" s="237">
        <f t="shared" si="38"/>
        <v>0</v>
      </c>
      <c r="AI843" s="238"/>
      <c r="AJ843" s="9"/>
      <c r="AK843" s="9"/>
      <c r="AL843" s="9"/>
      <c r="AM843" s="9"/>
      <c r="AN843" s="9"/>
      <c r="AO843" s="9"/>
      <c r="AP843" s="9"/>
      <c r="AQ843" s="9"/>
      <c r="AR843" s="9"/>
      <c r="AS843" s="239"/>
    </row>
    <row r="844" spans="1:45">
      <c r="A844" s="9"/>
      <c r="B844" s="9"/>
      <c r="C844" s="9"/>
      <c r="D844" s="9"/>
      <c r="E844" s="9"/>
      <c r="F844" s="9"/>
      <c r="G844" s="9"/>
      <c r="H844" s="9"/>
      <c r="I844" s="9"/>
      <c r="J844" s="9"/>
      <c r="K844" s="9"/>
      <c r="L844" s="9"/>
      <c r="M844" s="9"/>
      <c r="N844" s="9"/>
      <c r="O844" s="9"/>
      <c r="P844" s="235">
        <f t="shared" si="39"/>
        <v>0</v>
      </c>
      <c r="Q844" s="9"/>
      <c r="R844" s="9"/>
      <c r="S844" s="9"/>
      <c r="T844" s="9"/>
      <c r="U844" s="9"/>
      <c r="V844" s="9"/>
      <c r="W844" s="9"/>
      <c r="X844" s="236"/>
      <c r="Y844" s="237">
        <f t="shared" si="40"/>
        <v>0</v>
      </c>
      <c r="Z844" s="9"/>
      <c r="AA844" s="9"/>
      <c r="AB844" s="9"/>
      <c r="AC844" s="9"/>
      <c r="AD844" s="9"/>
      <c r="AE844" s="9"/>
      <c r="AF844" s="9"/>
      <c r="AG844" s="9"/>
      <c r="AH844" s="237">
        <f t="shared" si="38"/>
        <v>0</v>
      </c>
      <c r="AI844" s="238"/>
      <c r="AJ844" s="9"/>
      <c r="AK844" s="9"/>
      <c r="AL844" s="9"/>
      <c r="AM844" s="9"/>
      <c r="AN844" s="9"/>
      <c r="AO844" s="9"/>
      <c r="AP844" s="9"/>
      <c r="AQ844" s="9"/>
      <c r="AR844" s="9"/>
      <c r="AS844" s="239"/>
    </row>
    <row r="845" spans="1:45">
      <c r="A845" s="9"/>
      <c r="B845" s="9"/>
      <c r="C845" s="9"/>
      <c r="D845" s="9"/>
      <c r="E845" s="9"/>
      <c r="F845" s="9"/>
      <c r="G845" s="9"/>
      <c r="H845" s="9"/>
      <c r="I845" s="9"/>
      <c r="J845" s="9"/>
      <c r="K845" s="9"/>
      <c r="L845" s="9"/>
      <c r="M845" s="9"/>
      <c r="N845" s="9"/>
      <c r="O845" s="9"/>
      <c r="P845" s="235">
        <f t="shared" si="39"/>
        <v>0</v>
      </c>
      <c r="Q845" s="9"/>
      <c r="R845" s="9"/>
      <c r="S845" s="9"/>
      <c r="T845" s="9"/>
      <c r="U845" s="9"/>
      <c r="V845" s="9"/>
      <c r="W845" s="9"/>
      <c r="X845" s="236"/>
      <c r="Y845" s="237">
        <f t="shared" si="40"/>
        <v>0</v>
      </c>
      <c r="Z845" s="9"/>
      <c r="AA845" s="9"/>
      <c r="AB845" s="9"/>
      <c r="AC845" s="9"/>
      <c r="AD845" s="9"/>
      <c r="AE845" s="9"/>
      <c r="AF845" s="9"/>
      <c r="AG845" s="9"/>
      <c r="AH845" s="237">
        <f t="shared" si="38"/>
        <v>0</v>
      </c>
      <c r="AI845" s="238"/>
      <c r="AJ845" s="9"/>
      <c r="AK845" s="9"/>
      <c r="AL845" s="9"/>
      <c r="AM845" s="9"/>
      <c r="AN845" s="9"/>
      <c r="AO845" s="9"/>
      <c r="AP845" s="9"/>
      <c r="AQ845" s="9"/>
      <c r="AR845" s="9"/>
      <c r="AS845" s="239"/>
    </row>
    <row r="846" spans="1:45">
      <c r="A846" s="9"/>
      <c r="B846" s="9"/>
      <c r="C846" s="9"/>
      <c r="D846" s="9"/>
      <c r="E846" s="9"/>
      <c r="F846" s="9"/>
      <c r="G846" s="9"/>
      <c r="H846" s="9"/>
      <c r="I846" s="9"/>
      <c r="J846" s="9"/>
      <c r="K846" s="9"/>
      <c r="L846" s="9"/>
      <c r="M846" s="9"/>
      <c r="N846" s="9"/>
      <c r="O846" s="9"/>
      <c r="P846" s="235">
        <f t="shared" si="39"/>
        <v>0</v>
      </c>
      <c r="Q846" s="9"/>
      <c r="R846" s="9"/>
      <c r="S846" s="9"/>
      <c r="T846" s="9"/>
      <c r="U846" s="9"/>
      <c r="V846" s="9"/>
      <c r="W846" s="9"/>
      <c r="X846" s="236"/>
      <c r="Y846" s="237">
        <f t="shared" si="40"/>
        <v>0</v>
      </c>
      <c r="Z846" s="9"/>
      <c r="AA846" s="9"/>
      <c r="AB846" s="9"/>
      <c r="AC846" s="9"/>
      <c r="AD846" s="9"/>
      <c r="AE846" s="9"/>
      <c r="AF846" s="9"/>
      <c r="AG846" s="9"/>
      <c r="AH846" s="237">
        <f t="shared" ref="AH846:AH909" si="41">SUM($Z846:$AF846)</f>
        <v>0</v>
      </c>
      <c r="AI846" s="238"/>
      <c r="AJ846" s="9"/>
      <c r="AK846" s="9"/>
      <c r="AL846" s="9"/>
      <c r="AM846" s="9"/>
      <c r="AN846" s="9"/>
      <c r="AO846" s="9"/>
      <c r="AP846" s="9"/>
      <c r="AQ846" s="9"/>
      <c r="AR846" s="9"/>
      <c r="AS846" s="239"/>
    </row>
    <row r="847" spans="1:45">
      <c r="A847" s="9"/>
      <c r="B847" s="9"/>
      <c r="C847" s="9"/>
      <c r="D847" s="9"/>
      <c r="E847" s="9"/>
      <c r="F847" s="9"/>
      <c r="G847" s="9"/>
      <c r="H847" s="9"/>
      <c r="I847" s="9"/>
      <c r="J847" s="9"/>
      <c r="K847" s="9"/>
      <c r="L847" s="9"/>
      <c r="M847" s="9"/>
      <c r="N847" s="9"/>
      <c r="O847" s="9"/>
      <c r="P847" s="235">
        <f t="shared" si="39"/>
        <v>0</v>
      </c>
      <c r="Q847" s="9"/>
      <c r="R847" s="9"/>
      <c r="S847" s="9"/>
      <c r="T847" s="9"/>
      <c r="U847" s="9"/>
      <c r="V847" s="9"/>
      <c r="W847" s="9"/>
      <c r="X847" s="236"/>
      <c r="Y847" s="237">
        <f t="shared" si="40"/>
        <v>0</v>
      </c>
      <c r="Z847" s="9"/>
      <c r="AA847" s="9"/>
      <c r="AB847" s="9"/>
      <c r="AC847" s="9"/>
      <c r="AD847" s="9"/>
      <c r="AE847" s="9"/>
      <c r="AF847" s="9"/>
      <c r="AG847" s="9"/>
      <c r="AH847" s="237">
        <f t="shared" si="41"/>
        <v>0</v>
      </c>
      <c r="AI847" s="238"/>
      <c r="AJ847" s="9"/>
      <c r="AK847" s="9"/>
      <c r="AL847" s="9"/>
      <c r="AM847" s="9"/>
      <c r="AN847" s="9"/>
      <c r="AO847" s="9"/>
      <c r="AP847" s="9"/>
      <c r="AQ847" s="9"/>
      <c r="AR847" s="9"/>
      <c r="AS847" s="239"/>
    </row>
    <row r="848" spans="1:45">
      <c r="A848" s="9"/>
      <c r="B848" s="9"/>
      <c r="C848" s="9"/>
      <c r="D848" s="9"/>
      <c r="E848" s="9"/>
      <c r="F848" s="9"/>
      <c r="G848" s="9"/>
      <c r="H848" s="9"/>
      <c r="I848" s="9"/>
      <c r="J848" s="9"/>
      <c r="K848" s="9"/>
      <c r="L848" s="9"/>
      <c r="M848" s="9"/>
      <c r="N848" s="9"/>
      <c r="O848" s="9"/>
      <c r="P848" s="235">
        <f t="shared" si="39"/>
        <v>0</v>
      </c>
      <c r="Q848" s="9"/>
      <c r="R848" s="9"/>
      <c r="S848" s="9"/>
      <c r="T848" s="9"/>
      <c r="U848" s="9"/>
      <c r="V848" s="9"/>
      <c r="W848" s="9"/>
      <c r="X848" s="236"/>
      <c r="Y848" s="237">
        <f t="shared" si="40"/>
        <v>0</v>
      </c>
      <c r="Z848" s="9"/>
      <c r="AA848" s="9"/>
      <c r="AB848" s="9"/>
      <c r="AC848" s="9"/>
      <c r="AD848" s="9"/>
      <c r="AE848" s="9"/>
      <c r="AF848" s="9"/>
      <c r="AG848" s="9"/>
      <c r="AH848" s="237">
        <f t="shared" si="41"/>
        <v>0</v>
      </c>
      <c r="AI848" s="238"/>
      <c r="AJ848" s="9"/>
      <c r="AK848" s="9"/>
      <c r="AL848" s="9"/>
      <c r="AM848" s="9"/>
      <c r="AN848" s="9"/>
      <c r="AO848" s="9"/>
      <c r="AP848" s="9"/>
      <c r="AQ848" s="9"/>
      <c r="AR848" s="9"/>
      <c r="AS848" s="239"/>
    </row>
    <row r="849" spans="1:45">
      <c r="A849" s="9"/>
      <c r="B849" s="9"/>
      <c r="C849" s="9"/>
      <c r="D849" s="9"/>
      <c r="E849" s="9"/>
      <c r="F849" s="9"/>
      <c r="G849" s="9"/>
      <c r="H849" s="9"/>
      <c r="I849" s="9"/>
      <c r="J849" s="9"/>
      <c r="K849" s="9"/>
      <c r="L849" s="9"/>
      <c r="M849" s="9"/>
      <c r="N849" s="9"/>
      <c r="O849" s="9"/>
      <c r="P849" s="235">
        <f t="shared" si="39"/>
        <v>0</v>
      </c>
      <c r="Q849" s="9"/>
      <c r="R849" s="9"/>
      <c r="S849" s="9"/>
      <c r="T849" s="9"/>
      <c r="U849" s="9"/>
      <c r="V849" s="9"/>
      <c r="W849" s="9"/>
      <c r="X849" s="236"/>
      <c r="Y849" s="237">
        <f t="shared" si="40"/>
        <v>0</v>
      </c>
      <c r="Z849" s="9"/>
      <c r="AA849" s="9"/>
      <c r="AB849" s="9"/>
      <c r="AC849" s="9"/>
      <c r="AD849" s="9"/>
      <c r="AE849" s="9"/>
      <c r="AF849" s="9"/>
      <c r="AG849" s="9"/>
      <c r="AH849" s="237">
        <f t="shared" si="41"/>
        <v>0</v>
      </c>
      <c r="AI849" s="238"/>
      <c r="AJ849" s="9"/>
      <c r="AK849" s="9"/>
      <c r="AL849" s="9"/>
      <c r="AM849" s="9"/>
      <c r="AN849" s="9"/>
      <c r="AO849" s="9"/>
      <c r="AP849" s="9"/>
      <c r="AQ849" s="9"/>
      <c r="AR849" s="9"/>
      <c r="AS849" s="239"/>
    </row>
    <row r="850" spans="1:45">
      <c r="A850" s="9"/>
      <c r="B850" s="9"/>
      <c r="C850" s="9"/>
      <c r="D850" s="9"/>
      <c r="E850" s="9"/>
      <c r="F850" s="9"/>
      <c r="G850" s="9"/>
      <c r="H850" s="9"/>
      <c r="I850" s="9"/>
      <c r="J850" s="9"/>
      <c r="K850" s="9"/>
      <c r="L850" s="9"/>
      <c r="M850" s="9"/>
      <c r="N850" s="9"/>
      <c r="O850" s="9"/>
      <c r="P850" s="235">
        <f t="shared" si="39"/>
        <v>0</v>
      </c>
      <c r="Q850" s="9"/>
      <c r="R850" s="9"/>
      <c r="S850" s="9"/>
      <c r="T850" s="9"/>
      <c r="U850" s="9"/>
      <c r="V850" s="9"/>
      <c r="W850" s="9"/>
      <c r="X850" s="236"/>
      <c r="Y850" s="237">
        <f t="shared" si="40"/>
        <v>0</v>
      </c>
      <c r="Z850" s="9"/>
      <c r="AA850" s="9"/>
      <c r="AB850" s="9"/>
      <c r="AC850" s="9"/>
      <c r="AD850" s="9"/>
      <c r="AE850" s="9"/>
      <c r="AF850" s="9"/>
      <c r="AG850" s="9"/>
      <c r="AH850" s="237">
        <f t="shared" si="41"/>
        <v>0</v>
      </c>
      <c r="AI850" s="238"/>
      <c r="AJ850" s="9"/>
      <c r="AK850" s="9"/>
      <c r="AL850" s="9"/>
      <c r="AM850" s="9"/>
      <c r="AN850" s="9"/>
      <c r="AO850" s="9"/>
      <c r="AP850" s="9"/>
      <c r="AQ850" s="9"/>
      <c r="AR850" s="9"/>
      <c r="AS850" s="239"/>
    </row>
    <row r="851" spans="1:45">
      <c r="A851" s="9"/>
      <c r="B851" s="9"/>
      <c r="C851" s="9"/>
      <c r="D851" s="9"/>
      <c r="E851" s="9"/>
      <c r="F851" s="9"/>
      <c r="G851" s="9"/>
      <c r="H851" s="9"/>
      <c r="I851" s="9"/>
      <c r="J851" s="9"/>
      <c r="K851" s="9"/>
      <c r="L851" s="9"/>
      <c r="M851" s="9"/>
      <c r="N851" s="9"/>
      <c r="O851" s="9"/>
      <c r="P851" s="235">
        <f t="shared" si="39"/>
        <v>0</v>
      </c>
      <c r="Q851" s="9"/>
      <c r="R851" s="9"/>
      <c r="S851" s="9"/>
      <c r="T851" s="9"/>
      <c r="U851" s="9"/>
      <c r="V851" s="9"/>
      <c r="W851" s="9"/>
      <c r="X851" s="236"/>
      <c r="Y851" s="237">
        <f t="shared" si="40"/>
        <v>0</v>
      </c>
      <c r="Z851" s="9"/>
      <c r="AA851" s="9"/>
      <c r="AB851" s="9"/>
      <c r="AC851" s="9"/>
      <c r="AD851" s="9"/>
      <c r="AE851" s="9"/>
      <c r="AF851" s="9"/>
      <c r="AG851" s="9"/>
      <c r="AH851" s="237">
        <f t="shared" si="41"/>
        <v>0</v>
      </c>
      <c r="AI851" s="238"/>
      <c r="AJ851" s="9"/>
      <c r="AK851" s="9"/>
      <c r="AL851" s="9"/>
      <c r="AM851" s="9"/>
      <c r="AN851" s="9"/>
      <c r="AO851" s="9"/>
      <c r="AP851" s="9"/>
      <c r="AQ851" s="9"/>
      <c r="AR851" s="9"/>
      <c r="AS851" s="239"/>
    </row>
    <row r="852" spans="1:45">
      <c r="A852" s="9"/>
      <c r="B852" s="9"/>
      <c r="C852" s="9"/>
      <c r="D852" s="9"/>
      <c r="E852" s="9"/>
      <c r="F852" s="9"/>
      <c r="G852" s="9"/>
      <c r="H852" s="9"/>
      <c r="I852" s="9"/>
      <c r="J852" s="9"/>
      <c r="K852" s="9"/>
      <c r="L852" s="9"/>
      <c r="M852" s="9"/>
      <c r="N852" s="9"/>
      <c r="O852" s="9"/>
      <c r="P852" s="235">
        <f t="shared" ref="P852:P915" si="42">SUM($H852:$N852)</f>
        <v>0</v>
      </c>
      <c r="Q852" s="9"/>
      <c r="R852" s="9"/>
      <c r="S852" s="9"/>
      <c r="T852" s="9"/>
      <c r="U852" s="9"/>
      <c r="V852" s="9"/>
      <c r="W852" s="9"/>
      <c r="X852" s="236"/>
      <c r="Y852" s="237">
        <f t="shared" ref="Y852:Y915" si="43">SUM($Q852:$W852)</f>
        <v>0</v>
      </c>
      <c r="Z852" s="9"/>
      <c r="AA852" s="9"/>
      <c r="AB852" s="9"/>
      <c r="AC852" s="9"/>
      <c r="AD852" s="9"/>
      <c r="AE852" s="9"/>
      <c r="AF852" s="9"/>
      <c r="AG852" s="9"/>
      <c r="AH852" s="237">
        <f t="shared" si="41"/>
        <v>0</v>
      </c>
      <c r="AI852" s="238"/>
      <c r="AJ852" s="9"/>
      <c r="AK852" s="9"/>
      <c r="AL852" s="9"/>
      <c r="AM852" s="9"/>
      <c r="AN852" s="9"/>
      <c r="AO852" s="9"/>
      <c r="AP852" s="9"/>
      <c r="AQ852" s="9"/>
      <c r="AR852" s="9"/>
      <c r="AS852" s="239"/>
    </row>
    <row r="853" spans="1:45">
      <c r="A853" s="9"/>
      <c r="B853" s="9"/>
      <c r="C853" s="9"/>
      <c r="D853" s="9"/>
      <c r="E853" s="9"/>
      <c r="F853" s="9"/>
      <c r="G853" s="9"/>
      <c r="H853" s="9"/>
      <c r="I853" s="9"/>
      <c r="J853" s="9"/>
      <c r="K853" s="9"/>
      <c r="L853" s="9"/>
      <c r="M853" s="9"/>
      <c r="N853" s="9"/>
      <c r="O853" s="9"/>
      <c r="P853" s="235">
        <f t="shared" si="42"/>
        <v>0</v>
      </c>
      <c r="Q853" s="9"/>
      <c r="R853" s="9"/>
      <c r="S853" s="9"/>
      <c r="T853" s="9"/>
      <c r="U853" s="9"/>
      <c r="V853" s="9"/>
      <c r="W853" s="9"/>
      <c r="X853" s="236"/>
      <c r="Y853" s="237">
        <f t="shared" si="43"/>
        <v>0</v>
      </c>
      <c r="Z853" s="9"/>
      <c r="AA853" s="9"/>
      <c r="AB853" s="9"/>
      <c r="AC853" s="9"/>
      <c r="AD853" s="9"/>
      <c r="AE853" s="9"/>
      <c r="AF853" s="9"/>
      <c r="AG853" s="9"/>
      <c r="AH853" s="237">
        <f t="shared" si="41"/>
        <v>0</v>
      </c>
      <c r="AI853" s="238"/>
      <c r="AJ853" s="9"/>
      <c r="AK853" s="9"/>
      <c r="AL853" s="9"/>
      <c r="AM853" s="9"/>
      <c r="AN853" s="9"/>
      <c r="AO853" s="9"/>
      <c r="AP853" s="9"/>
      <c r="AQ853" s="9"/>
      <c r="AR853" s="9"/>
      <c r="AS853" s="239"/>
    </row>
    <row r="854" spans="1:45">
      <c r="A854" s="9"/>
      <c r="B854" s="9"/>
      <c r="C854" s="9"/>
      <c r="D854" s="9"/>
      <c r="E854" s="9"/>
      <c r="F854" s="9"/>
      <c r="G854" s="9"/>
      <c r="H854" s="9"/>
      <c r="I854" s="9"/>
      <c r="J854" s="9"/>
      <c r="K854" s="9"/>
      <c r="L854" s="9"/>
      <c r="M854" s="9"/>
      <c r="N854" s="9"/>
      <c r="O854" s="9"/>
      <c r="P854" s="235">
        <f t="shared" si="42"/>
        <v>0</v>
      </c>
      <c r="Q854" s="9"/>
      <c r="R854" s="9"/>
      <c r="S854" s="9"/>
      <c r="T854" s="9"/>
      <c r="U854" s="9"/>
      <c r="V854" s="9"/>
      <c r="W854" s="9"/>
      <c r="X854" s="236"/>
      <c r="Y854" s="237">
        <f t="shared" si="43"/>
        <v>0</v>
      </c>
      <c r="Z854" s="9"/>
      <c r="AA854" s="9"/>
      <c r="AB854" s="9"/>
      <c r="AC854" s="9"/>
      <c r="AD854" s="9"/>
      <c r="AE854" s="9"/>
      <c r="AF854" s="9"/>
      <c r="AG854" s="9"/>
      <c r="AH854" s="237">
        <f t="shared" si="41"/>
        <v>0</v>
      </c>
      <c r="AI854" s="238"/>
      <c r="AJ854" s="9"/>
      <c r="AK854" s="9"/>
      <c r="AL854" s="9"/>
      <c r="AM854" s="9"/>
      <c r="AN854" s="9"/>
      <c r="AO854" s="9"/>
      <c r="AP854" s="9"/>
      <c r="AQ854" s="9"/>
      <c r="AR854" s="9"/>
      <c r="AS854" s="239"/>
    </row>
    <row r="855" spans="1:45">
      <c r="A855" s="9"/>
      <c r="B855" s="9"/>
      <c r="C855" s="9"/>
      <c r="D855" s="9"/>
      <c r="E855" s="9"/>
      <c r="F855" s="9"/>
      <c r="G855" s="9"/>
      <c r="H855" s="9"/>
      <c r="I855" s="9"/>
      <c r="J855" s="9"/>
      <c r="K855" s="9"/>
      <c r="L855" s="9"/>
      <c r="M855" s="9"/>
      <c r="N855" s="9"/>
      <c r="O855" s="9"/>
      <c r="P855" s="235">
        <f t="shared" si="42"/>
        <v>0</v>
      </c>
      <c r="Q855" s="9"/>
      <c r="R855" s="9"/>
      <c r="S855" s="9"/>
      <c r="T855" s="9"/>
      <c r="U855" s="9"/>
      <c r="V855" s="9"/>
      <c r="W855" s="9"/>
      <c r="X855" s="236"/>
      <c r="Y855" s="237">
        <f t="shared" si="43"/>
        <v>0</v>
      </c>
      <c r="Z855" s="9"/>
      <c r="AA855" s="9"/>
      <c r="AB855" s="9"/>
      <c r="AC855" s="9"/>
      <c r="AD855" s="9"/>
      <c r="AE855" s="9"/>
      <c r="AF855" s="9"/>
      <c r="AG855" s="9"/>
      <c r="AH855" s="237">
        <f t="shared" si="41"/>
        <v>0</v>
      </c>
      <c r="AI855" s="238"/>
      <c r="AJ855" s="9"/>
      <c r="AK855" s="9"/>
      <c r="AL855" s="9"/>
      <c r="AM855" s="9"/>
      <c r="AN855" s="9"/>
      <c r="AO855" s="9"/>
      <c r="AP855" s="9"/>
      <c r="AQ855" s="9"/>
      <c r="AR855" s="9"/>
      <c r="AS855" s="239"/>
    </row>
    <row r="856" spans="1:45">
      <c r="A856" s="9"/>
      <c r="B856" s="9"/>
      <c r="C856" s="9"/>
      <c r="D856" s="9"/>
      <c r="E856" s="9"/>
      <c r="F856" s="9"/>
      <c r="G856" s="9"/>
      <c r="H856" s="9"/>
      <c r="I856" s="9"/>
      <c r="J856" s="9"/>
      <c r="K856" s="9"/>
      <c r="L856" s="9"/>
      <c r="M856" s="9"/>
      <c r="N856" s="9"/>
      <c r="O856" s="9"/>
      <c r="P856" s="235">
        <f t="shared" si="42"/>
        <v>0</v>
      </c>
      <c r="Q856" s="9"/>
      <c r="R856" s="9"/>
      <c r="S856" s="9"/>
      <c r="T856" s="9"/>
      <c r="U856" s="9"/>
      <c r="V856" s="9"/>
      <c r="W856" s="9"/>
      <c r="X856" s="236"/>
      <c r="Y856" s="237">
        <f t="shared" si="43"/>
        <v>0</v>
      </c>
      <c r="Z856" s="9"/>
      <c r="AA856" s="9"/>
      <c r="AB856" s="9"/>
      <c r="AC856" s="9"/>
      <c r="AD856" s="9"/>
      <c r="AE856" s="9"/>
      <c r="AF856" s="9"/>
      <c r="AG856" s="9"/>
      <c r="AH856" s="237">
        <f t="shared" si="41"/>
        <v>0</v>
      </c>
      <c r="AI856" s="238"/>
      <c r="AJ856" s="9"/>
      <c r="AK856" s="9"/>
      <c r="AL856" s="9"/>
      <c r="AM856" s="9"/>
      <c r="AN856" s="9"/>
      <c r="AO856" s="9"/>
      <c r="AP856" s="9"/>
      <c r="AQ856" s="9"/>
      <c r="AR856" s="9"/>
      <c r="AS856" s="239"/>
    </row>
    <row r="857" spans="1:45">
      <c r="A857" s="9"/>
      <c r="B857" s="9"/>
      <c r="C857" s="9"/>
      <c r="D857" s="9"/>
      <c r="E857" s="9"/>
      <c r="F857" s="9"/>
      <c r="G857" s="9"/>
      <c r="H857" s="9"/>
      <c r="I857" s="9"/>
      <c r="J857" s="9"/>
      <c r="K857" s="9"/>
      <c r="L857" s="9"/>
      <c r="M857" s="9"/>
      <c r="N857" s="9"/>
      <c r="O857" s="9"/>
      <c r="P857" s="235">
        <f t="shared" si="42"/>
        <v>0</v>
      </c>
      <c r="Q857" s="9"/>
      <c r="R857" s="9"/>
      <c r="S857" s="9"/>
      <c r="T857" s="9"/>
      <c r="U857" s="9"/>
      <c r="V857" s="9"/>
      <c r="W857" s="9"/>
      <c r="X857" s="236"/>
      <c r="Y857" s="237">
        <f t="shared" si="43"/>
        <v>0</v>
      </c>
      <c r="Z857" s="9"/>
      <c r="AA857" s="9"/>
      <c r="AB857" s="9"/>
      <c r="AC857" s="9"/>
      <c r="AD857" s="9"/>
      <c r="AE857" s="9"/>
      <c r="AF857" s="9"/>
      <c r="AG857" s="9"/>
      <c r="AH857" s="237">
        <f t="shared" si="41"/>
        <v>0</v>
      </c>
      <c r="AI857" s="238"/>
      <c r="AJ857" s="9"/>
      <c r="AK857" s="9"/>
      <c r="AL857" s="9"/>
      <c r="AM857" s="9"/>
      <c r="AN857" s="9"/>
      <c r="AO857" s="9"/>
      <c r="AP857" s="9"/>
      <c r="AQ857" s="9"/>
      <c r="AR857" s="9"/>
      <c r="AS857" s="239"/>
    </row>
    <row r="858" spans="1:45">
      <c r="A858" s="9"/>
      <c r="B858" s="9"/>
      <c r="C858" s="9"/>
      <c r="D858" s="9"/>
      <c r="E858" s="9"/>
      <c r="F858" s="9"/>
      <c r="G858" s="9"/>
      <c r="H858" s="9"/>
      <c r="I858" s="9"/>
      <c r="J858" s="9"/>
      <c r="K858" s="9"/>
      <c r="L858" s="9"/>
      <c r="M858" s="9"/>
      <c r="N858" s="9"/>
      <c r="O858" s="9"/>
      <c r="P858" s="235">
        <f t="shared" si="42"/>
        <v>0</v>
      </c>
      <c r="Q858" s="9"/>
      <c r="R858" s="9"/>
      <c r="S858" s="9"/>
      <c r="T858" s="9"/>
      <c r="U858" s="9"/>
      <c r="V858" s="9"/>
      <c r="W858" s="9"/>
      <c r="X858" s="236"/>
      <c r="Y858" s="237">
        <f t="shared" si="43"/>
        <v>0</v>
      </c>
      <c r="Z858" s="9"/>
      <c r="AA858" s="9"/>
      <c r="AB858" s="9"/>
      <c r="AC858" s="9"/>
      <c r="AD858" s="9"/>
      <c r="AE858" s="9"/>
      <c r="AF858" s="9"/>
      <c r="AG858" s="9"/>
      <c r="AH858" s="237">
        <f t="shared" si="41"/>
        <v>0</v>
      </c>
      <c r="AI858" s="238"/>
      <c r="AJ858" s="9"/>
      <c r="AK858" s="9"/>
      <c r="AL858" s="9"/>
      <c r="AM858" s="9"/>
      <c r="AN858" s="9"/>
      <c r="AO858" s="9"/>
      <c r="AP858" s="9"/>
      <c r="AQ858" s="9"/>
      <c r="AR858" s="9"/>
      <c r="AS858" s="239"/>
    </row>
    <row r="859" spans="1:45">
      <c r="A859" s="9"/>
      <c r="B859" s="9"/>
      <c r="C859" s="9"/>
      <c r="D859" s="9"/>
      <c r="E859" s="9"/>
      <c r="F859" s="9"/>
      <c r="G859" s="9"/>
      <c r="H859" s="9"/>
      <c r="I859" s="9"/>
      <c r="J859" s="9"/>
      <c r="K859" s="9"/>
      <c r="L859" s="9"/>
      <c r="M859" s="9"/>
      <c r="N859" s="9"/>
      <c r="O859" s="9"/>
      <c r="P859" s="235">
        <f t="shared" si="42"/>
        <v>0</v>
      </c>
      <c r="Q859" s="9"/>
      <c r="R859" s="9"/>
      <c r="S859" s="9"/>
      <c r="T859" s="9"/>
      <c r="U859" s="9"/>
      <c r="V859" s="9"/>
      <c r="W859" s="9"/>
      <c r="X859" s="236"/>
      <c r="Y859" s="237">
        <f t="shared" si="43"/>
        <v>0</v>
      </c>
      <c r="Z859" s="9"/>
      <c r="AA859" s="9"/>
      <c r="AB859" s="9"/>
      <c r="AC859" s="9"/>
      <c r="AD859" s="9"/>
      <c r="AE859" s="9"/>
      <c r="AF859" s="9"/>
      <c r="AG859" s="9"/>
      <c r="AH859" s="237">
        <f t="shared" si="41"/>
        <v>0</v>
      </c>
      <c r="AI859" s="238"/>
      <c r="AJ859" s="9"/>
      <c r="AK859" s="9"/>
      <c r="AL859" s="9"/>
      <c r="AM859" s="9"/>
      <c r="AN859" s="9"/>
      <c r="AO859" s="9"/>
      <c r="AP859" s="9"/>
      <c r="AQ859" s="9"/>
      <c r="AR859" s="9"/>
      <c r="AS859" s="239"/>
    </row>
    <row r="860" spans="1:45">
      <c r="A860" s="9"/>
      <c r="B860" s="9"/>
      <c r="C860" s="9"/>
      <c r="D860" s="9"/>
      <c r="E860" s="9"/>
      <c r="F860" s="9"/>
      <c r="G860" s="9"/>
      <c r="H860" s="9"/>
      <c r="I860" s="9"/>
      <c r="J860" s="9"/>
      <c r="K860" s="9"/>
      <c r="L860" s="9"/>
      <c r="M860" s="9"/>
      <c r="N860" s="9"/>
      <c r="O860" s="9"/>
      <c r="P860" s="235">
        <f t="shared" si="42"/>
        <v>0</v>
      </c>
      <c r="Q860" s="9"/>
      <c r="R860" s="9"/>
      <c r="S860" s="9"/>
      <c r="T860" s="9"/>
      <c r="U860" s="9"/>
      <c r="V860" s="9"/>
      <c r="W860" s="9"/>
      <c r="X860" s="236"/>
      <c r="Y860" s="237">
        <f t="shared" si="43"/>
        <v>0</v>
      </c>
      <c r="Z860" s="9"/>
      <c r="AA860" s="9"/>
      <c r="AB860" s="9"/>
      <c r="AC860" s="9"/>
      <c r="AD860" s="9"/>
      <c r="AE860" s="9"/>
      <c r="AF860" s="9"/>
      <c r="AG860" s="9"/>
      <c r="AH860" s="237">
        <f t="shared" si="41"/>
        <v>0</v>
      </c>
      <c r="AI860" s="238"/>
      <c r="AJ860" s="9"/>
      <c r="AK860" s="9"/>
      <c r="AL860" s="9"/>
      <c r="AM860" s="9"/>
      <c r="AN860" s="9"/>
      <c r="AO860" s="9"/>
      <c r="AP860" s="9"/>
      <c r="AQ860" s="9"/>
      <c r="AR860" s="9"/>
      <c r="AS860" s="239"/>
    </row>
    <row r="861" spans="1:45">
      <c r="A861" s="9"/>
      <c r="B861" s="9"/>
      <c r="C861" s="9"/>
      <c r="D861" s="9"/>
      <c r="E861" s="9"/>
      <c r="F861" s="9"/>
      <c r="G861" s="9"/>
      <c r="H861" s="9"/>
      <c r="I861" s="9"/>
      <c r="J861" s="9"/>
      <c r="K861" s="9"/>
      <c r="L861" s="9"/>
      <c r="M861" s="9"/>
      <c r="N861" s="9"/>
      <c r="O861" s="9"/>
      <c r="P861" s="235">
        <f t="shared" si="42"/>
        <v>0</v>
      </c>
      <c r="Q861" s="9"/>
      <c r="R861" s="9"/>
      <c r="S861" s="9"/>
      <c r="T861" s="9"/>
      <c r="U861" s="9"/>
      <c r="V861" s="9"/>
      <c r="W861" s="9"/>
      <c r="X861" s="236"/>
      <c r="Y861" s="237">
        <f t="shared" si="43"/>
        <v>0</v>
      </c>
      <c r="Z861" s="9"/>
      <c r="AA861" s="9"/>
      <c r="AB861" s="9"/>
      <c r="AC861" s="9"/>
      <c r="AD861" s="9"/>
      <c r="AE861" s="9"/>
      <c r="AF861" s="9"/>
      <c r="AG861" s="9"/>
      <c r="AH861" s="237">
        <f t="shared" si="41"/>
        <v>0</v>
      </c>
      <c r="AI861" s="238"/>
      <c r="AJ861" s="9"/>
      <c r="AK861" s="9"/>
      <c r="AL861" s="9"/>
      <c r="AM861" s="9"/>
      <c r="AN861" s="9"/>
      <c r="AO861" s="9"/>
      <c r="AP861" s="9"/>
      <c r="AQ861" s="9"/>
      <c r="AR861" s="9"/>
      <c r="AS861" s="239"/>
    </row>
    <row r="862" spans="1:45">
      <c r="A862" s="9"/>
      <c r="B862" s="9"/>
      <c r="C862" s="9"/>
      <c r="D862" s="9"/>
      <c r="E862" s="9"/>
      <c r="F862" s="9"/>
      <c r="G862" s="9"/>
      <c r="H862" s="9"/>
      <c r="I862" s="9"/>
      <c r="J862" s="9"/>
      <c r="K862" s="9"/>
      <c r="L862" s="9"/>
      <c r="M862" s="9"/>
      <c r="N862" s="9"/>
      <c r="O862" s="9"/>
      <c r="P862" s="235">
        <f t="shared" si="42"/>
        <v>0</v>
      </c>
      <c r="Q862" s="9"/>
      <c r="R862" s="9"/>
      <c r="S862" s="9"/>
      <c r="T862" s="9"/>
      <c r="U862" s="9"/>
      <c r="V862" s="9"/>
      <c r="W862" s="9"/>
      <c r="X862" s="236"/>
      <c r="Y862" s="237">
        <f t="shared" si="43"/>
        <v>0</v>
      </c>
      <c r="Z862" s="9"/>
      <c r="AA862" s="9"/>
      <c r="AB862" s="9"/>
      <c r="AC862" s="9"/>
      <c r="AD862" s="9"/>
      <c r="AE862" s="9"/>
      <c r="AF862" s="9"/>
      <c r="AG862" s="9"/>
      <c r="AH862" s="237">
        <f t="shared" si="41"/>
        <v>0</v>
      </c>
      <c r="AI862" s="238"/>
      <c r="AJ862" s="9"/>
      <c r="AK862" s="9"/>
      <c r="AL862" s="9"/>
      <c r="AM862" s="9"/>
      <c r="AN862" s="9"/>
      <c r="AO862" s="9"/>
      <c r="AP862" s="9"/>
      <c r="AQ862" s="9"/>
      <c r="AR862" s="9"/>
      <c r="AS862" s="239"/>
    </row>
    <row r="863" spans="1:45">
      <c r="A863" s="9"/>
      <c r="B863" s="9"/>
      <c r="C863" s="9"/>
      <c r="D863" s="9"/>
      <c r="E863" s="9"/>
      <c r="F863" s="9"/>
      <c r="G863" s="9"/>
      <c r="H863" s="9"/>
      <c r="I863" s="9"/>
      <c r="J863" s="9"/>
      <c r="K863" s="9"/>
      <c r="L863" s="9"/>
      <c r="M863" s="9"/>
      <c r="N863" s="9"/>
      <c r="O863" s="9"/>
      <c r="P863" s="235">
        <f t="shared" si="42"/>
        <v>0</v>
      </c>
      <c r="Q863" s="9"/>
      <c r="R863" s="9"/>
      <c r="S863" s="9"/>
      <c r="T863" s="9"/>
      <c r="U863" s="9"/>
      <c r="V863" s="9"/>
      <c r="W863" s="9"/>
      <c r="X863" s="236"/>
      <c r="Y863" s="237">
        <f t="shared" si="43"/>
        <v>0</v>
      </c>
      <c r="Z863" s="9"/>
      <c r="AA863" s="9"/>
      <c r="AB863" s="9"/>
      <c r="AC863" s="9"/>
      <c r="AD863" s="9"/>
      <c r="AE863" s="9"/>
      <c r="AF863" s="9"/>
      <c r="AG863" s="9"/>
      <c r="AH863" s="237">
        <f t="shared" si="41"/>
        <v>0</v>
      </c>
      <c r="AI863" s="238"/>
      <c r="AJ863" s="9"/>
      <c r="AK863" s="9"/>
      <c r="AL863" s="9"/>
      <c r="AM863" s="9"/>
      <c r="AN863" s="9"/>
      <c r="AO863" s="9"/>
      <c r="AP863" s="9"/>
      <c r="AQ863" s="9"/>
      <c r="AR863" s="9"/>
      <c r="AS863" s="239"/>
    </row>
    <row r="864" spans="1:45">
      <c r="A864" s="9"/>
      <c r="B864" s="9"/>
      <c r="C864" s="9"/>
      <c r="D864" s="9"/>
      <c r="E864" s="9"/>
      <c r="F864" s="9"/>
      <c r="G864" s="9"/>
      <c r="H864" s="9"/>
      <c r="I864" s="9"/>
      <c r="J864" s="9"/>
      <c r="K864" s="9"/>
      <c r="L864" s="9"/>
      <c r="M864" s="9"/>
      <c r="N864" s="9"/>
      <c r="O864" s="9"/>
      <c r="P864" s="235">
        <f t="shared" si="42"/>
        <v>0</v>
      </c>
      <c r="Q864" s="9"/>
      <c r="R864" s="9"/>
      <c r="S864" s="9"/>
      <c r="T864" s="9"/>
      <c r="U864" s="9"/>
      <c r="V864" s="9"/>
      <c r="W864" s="9"/>
      <c r="X864" s="236"/>
      <c r="Y864" s="237">
        <f t="shared" si="43"/>
        <v>0</v>
      </c>
      <c r="Z864" s="9"/>
      <c r="AA864" s="9"/>
      <c r="AB864" s="9"/>
      <c r="AC864" s="9"/>
      <c r="AD864" s="9"/>
      <c r="AE864" s="9"/>
      <c r="AF864" s="9"/>
      <c r="AG864" s="9"/>
      <c r="AH864" s="237">
        <f t="shared" si="41"/>
        <v>0</v>
      </c>
      <c r="AI864" s="238"/>
      <c r="AJ864" s="9"/>
      <c r="AK864" s="9"/>
      <c r="AL864" s="9"/>
      <c r="AM864" s="9"/>
      <c r="AN864" s="9"/>
      <c r="AO864" s="9"/>
      <c r="AP864" s="9"/>
      <c r="AQ864" s="9"/>
      <c r="AR864" s="9"/>
      <c r="AS864" s="239"/>
    </row>
    <row r="865" spans="1:45">
      <c r="A865" s="9"/>
      <c r="B865" s="9"/>
      <c r="C865" s="9"/>
      <c r="D865" s="9"/>
      <c r="E865" s="9"/>
      <c r="F865" s="9"/>
      <c r="G865" s="9"/>
      <c r="H865" s="9"/>
      <c r="I865" s="9"/>
      <c r="J865" s="9"/>
      <c r="K865" s="9"/>
      <c r="L865" s="9"/>
      <c r="M865" s="9"/>
      <c r="N865" s="9"/>
      <c r="O865" s="9"/>
      <c r="P865" s="235">
        <f t="shared" si="42"/>
        <v>0</v>
      </c>
      <c r="Q865" s="9"/>
      <c r="R865" s="9"/>
      <c r="S865" s="9"/>
      <c r="T865" s="9"/>
      <c r="U865" s="9"/>
      <c r="V865" s="9"/>
      <c r="W865" s="9"/>
      <c r="X865" s="236"/>
      <c r="Y865" s="237">
        <f t="shared" si="43"/>
        <v>0</v>
      </c>
      <c r="Z865" s="9"/>
      <c r="AA865" s="9"/>
      <c r="AB865" s="9"/>
      <c r="AC865" s="9"/>
      <c r="AD865" s="9"/>
      <c r="AE865" s="9"/>
      <c r="AF865" s="9"/>
      <c r="AG865" s="9"/>
      <c r="AH865" s="237">
        <f t="shared" si="41"/>
        <v>0</v>
      </c>
      <c r="AI865" s="238"/>
      <c r="AJ865" s="9"/>
      <c r="AK865" s="9"/>
      <c r="AL865" s="9"/>
      <c r="AM865" s="9"/>
      <c r="AN865" s="9"/>
      <c r="AO865" s="9"/>
      <c r="AP865" s="9"/>
      <c r="AQ865" s="9"/>
      <c r="AR865" s="9"/>
      <c r="AS865" s="239"/>
    </row>
    <row r="866" spans="1:45">
      <c r="A866" s="9"/>
      <c r="B866" s="9"/>
      <c r="C866" s="9"/>
      <c r="D866" s="9"/>
      <c r="E866" s="9"/>
      <c r="F866" s="9"/>
      <c r="G866" s="9"/>
      <c r="H866" s="9"/>
      <c r="I866" s="9"/>
      <c r="J866" s="9"/>
      <c r="K866" s="9"/>
      <c r="L866" s="9"/>
      <c r="M866" s="9"/>
      <c r="N866" s="9"/>
      <c r="O866" s="9"/>
      <c r="P866" s="235">
        <f t="shared" si="42"/>
        <v>0</v>
      </c>
      <c r="Q866" s="9"/>
      <c r="R866" s="9"/>
      <c r="S866" s="9"/>
      <c r="T866" s="9"/>
      <c r="U866" s="9"/>
      <c r="V866" s="9"/>
      <c r="W866" s="9"/>
      <c r="X866" s="236"/>
      <c r="Y866" s="237">
        <f t="shared" si="43"/>
        <v>0</v>
      </c>
      <c r="Z866" s="9"/>
      <c r="AA866" s="9"/>
      <c r="AB866" s="9"/>
      <c r="AC866" s="9"/>
      <c r="AD866" s="9"/>
      <c r="AE866" s="9"/>
      <c r="AF866" s="9"/>
      <c r="AG866" s="9"/>
      <c r="AH866" s="237">
        <f t="shared" si="41"/>
        <v>0</v>
      </c>
      <c r="AI866" s="238"/>
      <c r="AJ866" s="9"/>
      <c r="AK866" s="9"/>
      <c r="AL866" s="9"/>
      <c r="AM866" s="9"/>
      <c r="AN866" s="9"/>
      <c r="AO866" s="9"/>
      <c r="AP866" s="9"/>
      <c r="AQ866" s="9"/>
      <c r="AR866" s="9"/>
      <c r="AS866" s="239"/>
    </row>
    <row r="867" spans="1:45">
      <c r="A867" s="9"/>
      <c r="B867" s="9"/>
      <c r="C867" s="9"/>
      <c r="D867" s="9"/>
      <c r="E867" s="9"/>
      <c r="F867" s="9"/>
      <c r="G867" s="9"/>
      <c r="H867" s="9"/>
      <c r="I867" s="9"/>
      <c r="J867" s="9"/>
      <c r="K867" s="9"/>
      <c r="L867" s="9"/>
      <c r="M867" s="9"/>
      <c r="N867" s="9"/>
      <c r="O867" s="9"/>
      <c r="P867" s="235">
        <f t="shared" si="42"/>
        <v>0</v>
      </c>
      <c r="Q867" s="9"/>
      <c r="R867" s="9"/>
      <c r="S867" s="9"/>
      <c r="T867" s="9"/>
      <c r="U867" s="9"/>
      <c r="V867" s="9"/>
      <c r="W867" s="9"/>
      <c r="X867" s="236"/>
      <c r="Y867" s="237">
        <f t="shared" si="43"/>
        <v>0</v>
      </c>
      <c r="Z867" s="9"/>
      <c r="AA867" s="9"/>
      <c r="AB867" s="9"/>
      <c r="AC867" s="9"/>
      <c r="AD867" s="9"/>
      <c r="AE867" s="9"/>
      <c r="AF867" s="9"/>
      <c r="AG867" s="9"/>
      <c r="AH867" s="237">
        <f t="shared" si="41"/>
        <v>0</v>
      </c>
      <c r="AI867" s="238"/>
      <c r="AJ867" s="9"/>
      <c r="AK867" s="9"/>
      <c r="AL867" s="9"/>
      <c r="AM867" s="9"/>
      <c r="AN867" s="9"/>
      <c r="AO867" s="9"/>
      <c r="AP867" s="9"/>
      <c r="AQ867" s="9"/>
      <c r="AR867" s="9"/>
      <c r="AS867" s="239"/>
    </row>
    <row r="868" spans="1:45">
      <c r="A868" s="9"/>
      <c r="B868" s="9"/>
      <c r="C868" s="9"/>
      <c r="D868" s="9"/>
      <c r="E868" s="9"/>
      <c r="F868" s="9"/>
      <c r="G868" s="9"/>
      <c r="H868" s="9"/>
      <c r="I868" s="9"/>
      <c r="J868" s="9"/>
      <c r="K868" s="9"/>
      <c r="L868" s="9"/>
      <c r="M868" s="9"/>
      <c r="N868" s="9"/>
      <c r="O868" s="9"/>
      <c r="P868" s="235">
        <f t="shared" si="42"/>
        <v>0</v>
      </c>
      <c r="Q868" s="9"/>
      <c r="R868" s="9"/>
      <c r="S868" s="9"/>
      <c r="T868" s="9"/>
      <c r="U868" s="9"/>
      <c r="V868" s="9"/>
      <c r="W868" s="9"/>
      <c r="X868" s="236"/>
      <c r="Y868" s="237">
        <f t="shared" si="43"/>
        <v>0</v>
      </c>
      <c r="Z868" s="9"/>
      <c r="AA868" s="9"/>
      <c r="AB868" s="9"/>
      <c r="AC868" s="9"/>
      <c r="AD868" s="9"/>
      <c r="AE868" s="9"/>
      <c r="AF868" s="9"/>
      <c r="AG868" s="9"/>
      <c r="AH868" s="237">
        <f t="shared" si="41"/>
        <v>0</v>
      </c>
      <c r="AI868" s="238"/>
      <c r="AJ868" s="9"/>
      <c r="AK868" s="9"/>
      <c r="AL868" s="9"/>
      <c r="AM868" s="9"/>
      <c r="AN868" s="9"/>
      <c r="AO868" s="9"/>
      <c r="AP868" s="9"/>
      <c r="AQ868" s="9"/>
      <c r="AR868" s="9"/>
      <c r="AS868" s="239"/>
    </row>
    <row r="869" spans="1:45">
      <c r="A869" s="9"/>
      <c r="B869" s="9"/>
      <c r="C869" s="9"/>
      <c r="D869" s="9"/>
      <c r="E869" s="9"/>
      <c r="F869" s="9"/>
      <c r="G869" s="9"/>
      <c r="H869" s="9"/>
      <c r="I869" s="9"/>
      <c r="J869" s="9"/>
      <c r="K869" s="9"/>
      <c r="L869" s="9"/>
      <c r="M869" s="9"/>
      <c r="N869" s="9"/>
      <c r="O869" s="9"/>
      <c r="P869" s="235">
        <f t="shared" si="42"/>
        <v>0</v>
      </c>
      <c r="Q869" s="9"/>
      <c r="R869" s="9"/>
      <c r="S869" s="9"/>
      <c r="T869" s="9"/>
      <c r="U869" s="9"/>
      <c r="V869" s="9"/>
      <c r="W869" s="9"/>
      <c r="X869" s="236"/>
      <c r="Y869" s="237">
        <f t="shared" si="43"/>
        <v>0</v>
      </c>
      <c r="Z869" s="9"/>
      <c r="AA869" s="9"/>
      <c r="AB869" s="9"/>
      <c r="AC869" s="9"/>
      <c r="AD869" s="9"/>
      <c r="AE869" s="9"/>
      <c r="AF869" s="9"/>
      <c r="AG869" s="9"/>
      <c r="AH869" s="237">
        <f t="shared" si="41"/>
        <v>0</v>
      </c>
      <c r="AI869" s="238"/>
      <c r="AJ869" s="9"/>
      <c r="AK869" s="9"/>
      <c r="AL869" s="9"/>
      <c r="AM869" s="9"/>
      <c r="AN869" s="9"/>
      <c r="AO869" s="9"/>
      <c r="AP869" s="9"/>
      <c r="AQ869" s="9"/>
      <c r="AR869" s="9"/>
      <c r="AS869" s="239"/>
    </row>
    <row r="870" spans="1:45">
      <c r="A870" s="9"/>
      <c r="B870" s="9"/>
      <c r="C870" s="9"/>
      <c r="D870" s="9"/>
      <c r="E870" s="9"/>
      <c r="F870" s="9"/>
      <c r="G870" s="9"/>
      <c r="H870" s="9"/>
      <c r="I870" s="9"/>
      <c r="J870" s="9"/>
      <c r="K870" s="9"/>
      <c r="L870" s="9"/>
      <c r="M870" s="9"/>
      <c r="N870" s="9"/>
      <c r="O870" s="9"/>
      <c r="P870" s="235">
        <f t="shared" si="42"/>
        <v>0</v>
      </c>
      <c r="Q870" s="9"/>
      <c r="R870" s="9"/>
      <c r="S870" s="9"/>
      <c r="T870" s="9"/>
      <c r="U870" s="9"/>
      <c r="V870" s="9"/>
      <c r="W870" s="9"/>
      <c r="X870" s="236"/>
      <c r="Y870" s="237">
        <f t="shared" si="43"/>
        <v>0</v>
      </c>
      <c r="Z870" s="9"/>
      <c r="AA870" s="9"/>
      <c r="AB870" s="9"/>
      <c r="AC870" s="9"/>
      <c r="AD870" s="9"/>
      <c r="AE870" s="9"/>
      <c r="AF870" s="9"/>
      <c r="AG870" s="9"/>
      <c r="AH870" s="237">
        <f t="shared" si="41"/>
        <v>0</v>
      </c>
      <c r="AI870" s="238"/>
      <c r="AJ870" s="9"/>
      <c r="AK870" s="9"/>
      <c r="AL870" s="9"/>
      <c r="AM870" s="9"/>
      <c r="AN870" s="9"/>
      <c r="AO870" s="9"/>
      <c r="AP870" s="9"/>
      <c r="AQ870" s="9"/>
      <c r="AR870" s="9"/>
      <c r="AS870" s="239"/>
    </row>
    <row r="871" spans="1:45">
      <c r="A871" s="9"/>
      <c r="B871" s="9"/>
      <c r="C871" s="9"/>
      <c r="D871" s="9"/>
      <c r="E871" s="9"/>
      <c r="F871" s="9"/>
      <c r="G871" s="9"/>
      <c r="H871" s="9"/>
      <c r="I871" s="9"/>
      <c r="J871" s="9"/>
      <c r="K871" s="9"/>
      <c r="L871" s="9"/>
      <c r="M871" s="9"/>
      <c r="N871" s="9"/>
      <c r="O871" s="9"/>
      <c r="P871" s="235">
        <f t="shared" si="42"/>
        <v>0</v>
      </c>
      <c r="Q871" s="9"/>
      <c r="R871" s="9"/>
      <c r="S871" s="9"/>
      <c r="T871" s="9"/>
      <c r="U871" s="9"/>
      <c r="V871" s="9"/>
      <c r="W871" s="9"/>
      <c r="X871" s="236"/>
      <c r="Y871" s="237">
        <f t="shared" si="43"/>
        <v>0</v>
      </c>
      <c r="Z871" s="9"/>
      <c r="AA871" s="9"/>
      <c r="AB871" s="9"/>
      <c r="AC871" s="9"/>
      <c r="AD871" s="9"/>
      <c r="AE871" s="9"/>
      <c r="AF871" s="9"/>
      <c r="AG871" s="9"/>
      <c r="AH871" s="237">
        <f t="shared" si="41"/>
        <v>0</v>
      </c>
      <c r="AI871" s="238"/>
      <c r="AJ871" s="9"/>
      <c r="AK871" s="9"/>
      <c r="AL871" s="9"/>
      <c r="AM871" s="9"/>
      <c r="AN871" s="9"/>
      <c r="AO871" s="9"/>
      <c r="AP871" s="9"/>
      <c r="AQ871" s="9"/>
      <c r="AR871" s="9"/>
      <c r="AS871" s="239"/>
    </row>
    <row r="872" spans="1:45">
      <c r="A872" s="9"/>
      <c r="B872" s="9"/>
      <c r="C872" s="9"/>
      <c r="D872" s="9"/>
      <c r="E872" s="9"/>
      <c r="F872" s="9"/>
      <c r="G872" s="9"/>
      <c r="H872" s="9"/>
      <c r="I872" s="9"/>
      <c r="J872" s="9"/>
      <c r="K872" s="9"/>
      <c r="L872" s="9"/>
      <c r="M872" s="9"/>
      <c r="N872" s="9"/>
      <c r="O872" s="9"/>
      <c r="P872" s="235">
        <f t="shared" si="42"/>
        <v>0</v>
      </c>
      <c r="Q872" s="9"/>
      <c r="R872" s="9"/>
      <c r="S872" s="9"/>
      <c r="T872" s="9"/>
      <c r="U872" s="9"/>
      <c r="V872" s="9"/>
      <c r="W872" s="9"/>
      <c r="X872" s="236"/>
      <c r="Y872" s="237">
        <f t="shared" si="43"/>
        <v>0</v>
      </c>
      <c r="Z872" s="9"/>
      <c r="AA872" s="9"/>
      <c r="AB872" s="9"/>
      <c r="AC872" s="9"/>
      <c r="AD872" s="9"/>
      <c r="AE872" s="9"/>
      <c r="AF872" s="9"/>
      <c r="AG872" s="9"/>
      <c r="AH872" s="237">
        <f t="shared" si="41"/>
        <v>0</v>
      </c>
      <c r="AI872" s="238"/>
      <c r="AJ872" s="9"/>
      <c r="AK872" s="9"/>
      <c r="AL872" s="9"/>
      <c r="AM872" s="9"/>
      <c r="AN872" s="9"/>
      <c r="AO872" s="9"/>
      <c r="AP872" s="9"/>
      <c r="AQ872" s="9"/>
      <c r="AR872" s="9"/>
      <c r="AS872" s="239"/>
    </row>
    <row r="873" spans="1:45">
      <c r="A873" s="9"/>
      <c r="B873" s="9"/>
      <c r="C873" s="9"/>
      <c r="D873" s="9"/>
      <c r="E873" s="9"/>
      <c r="F873" s="9"/>
      <c r="G873" s="9"/>
      <c r="H873" s="9"/>
      <c r="I873" s="9"/>
      <c r="J873" s="9"/>
      <c r="K873" s="9"/>
      <c r="L873" s="9"/>
      <c r="M873" s="9"/>
      <c r="N873" s="9"/>
      <c r="O873" s="9"/>
      <c r="P873" s="235">
        <f t="shared" si="42"/>
        <v>0</v>
      </c>
      <c r="Q873" s="9"/>
      <c r="R873" s="9"/>
      <c r="S873" s="9"/>
      <c r="T873" s="9"/>
      <c r="U873" s="9"/>
      <c r="V873" s="9"/>
      <c r="W873" s="9"/>
      <c r="X873" s="236"/>
      <c r="Y873" s="237">
        <f t="shared" si="43"/>
        <v>0</v>
      </c>
      <c r="Z873" s="9"/>
      <c r="AA873" s="9"/>
      <c r="AB873" s="9"/>
      <c r="AC873" s="9"/>
      <c r="AD873" s="9"/>
      <c r="AE873" s="9"/>
      <c r="AF873" s="9"/>
      <c r="AG873" s="9"/>
      <c r="AH873" s="237">
        <f t="shared" si="41"/>
        <v>0</v>
      </c>
      <c r="AI873" s="238"/>
      <c r="AJ873" s="9"/>
      <c r="AK873" s="9"/>
      <c r="AL873" s="9"/>
      <c r="AM873" s="9"/>
      <c r="AN873" s="9"/>
      <c r="AO873" s="9"/>
      <c r="AP873" s="9"/>
      <c r="AQ873" s="9"/>
      <c r="AR873" s="9"/>
      <c r="AS873" s="239"/>
    </row>
    <row r="874" spans="1:45">
      <c r="A874" s="9"/>
      <c r="B874" s="9"/>
      <c r="C874" s="9"/>
      <c r="D874" s="9"/>
      <c r="E874" s="9"/>
      <c r="F874" s="9"/>
      <c r="G874" s="9"/>
      <c r="H874" s="9"/>
      <c r="I874" s="9"/>
      <c r="J874" s="9"/>
      <c r="K874" s="9"/>
      <c r="L874" s="9"/>
      <c r="M874" s="9"/>
      <c r="N874" s="9"/>
      <c r="O874" s="9"/>
      <c r="P874" s="235">
        <f t="shared" si="42"/>
        <v>0</v>
      </c>
      <c r="Q874" s="9"/>
      <c r="R874" s="9"/>
      <c r="S874" s="9"/>
      <c r="T874" s="9"/>
      <c r="U874" s="9"/>
      <c r="V874" s="9"/>
      <c r="W874" s="9"/>
      <c r="X874" s="236"/>
      <c r="Y874" s="237">
        <f t="shared" si="43"/>
        <v>0</v>
      </c>
      <c r="Z874" s="9"/>
      <c r="AA874" s="9"/>
      <c r="AB874" s="9"/>
      <c r="AC874" s="9"/>
      <c r="AD874" s="9"/>
      <c r="AE874" s="9"/>
      <c r="AF874" s="9"/>
      <c r="AG874" s="9"/>
      <c r="AH874" s="237">
        <f t="shared" si="41"/>
        <v>0</v>
      </c>
      <c r="AI874" s="238"/>
      <c r="AJ874" s="9"/>
      <c r="AK874" s="9"/>
      <c r="AL874" s="9"/>
      <c r="AM874" s="9"/>
      <c r="AN874" s="9"/>
      <c r="AO874" s="9"/>
      <c r="AP874" s="9"/>
      <c r="AQ874" s="9"/>
      <c r="AR874" s="9"/>
      <c r="AS874" s="239"/>
    </row>
    <row r="875" spans="1:45">
      <c r="A875" s="9"/>
      <c r="B875" s="9"/>
      <c r="C875" s="9"/>
      <c r="D875" s="9"/>
      <c r="E875" s="9"/>
      <c r="F875" s="9"/>
      <c r="G875" s="9"/>
      <c r="H875" s="9"/>
      <c r="I875" s="9"/>
      <c r="J875" s="9"/>
      <c r="K875" s="9"/>
      <c r="L875" s="9"/>
      <c r="M875" s="9"/>
      <c r="N875" s="9"/>
      <c r="O875" s="9"/>
      <c r="P875" s="235">
        <f t="shared" si="42"/>
        <v>0</v>
      </c>
      <c r="Q875" s="9"/>
      <c r="R875" s="9"/>
      <c r="S875" s="9"/>
      <c r="T875" s="9"/>
      <c r="U875" s="9"/>
      <c r="V875" s="9"/>
      <c r="W875" s="9"/>
      <c r="X875" s="236"/>
      <c r="Y875" s="237">
        <f t="shared" si="43"/>
        <v>0</v>
      </c>
      <c r="Z875" s="9"/>
      <c r="AA875" s="9"/>
      <c r="AB875" s="9"/>
      <c r="AC875" s="9"/>
      <c r="AD875" s="9"/>
      <c r="AE875" s="9"/>
      <c r="AF875" s="9"/>
      <c r="AG875" s="9"/>
      <c r="AH875" s="237">
        <f t="shared" si="41"/>
        <v>0</v>
      </c>
      <c r="AI875" s="238"/>
      <c r="AJ875" s="9"/>
      <c r="AK875" s="9"/>
      <c r="AL875" s="9"/>
      <c r="AM875" s="9"/>
      <c r="AN875" s="9"/>
      <c r="AO875" s="9"/>
      <c r="AP875" s="9"/>
      <c r="AQ875" s="9"/>
      <c r="AR875" s="9"/>
      <c r="AS875" s="239"/>
    </row>
    <row r="876" spans="1:45">
      <c r="A876" s="9"/>
      <c r="B876" s="9"/>
      <c r="C876" s="9"/>
      <c r="D876" s="9"/>
      <c r="E876" s="9"/>
      <c r="F876" s="9"/>
      <c r="G876" s="9"/>
      <c r="H876" s="9"/>
      <c r="I876" s="9"/>
      <c r="J876" s="9"/>
      <c r="K876" s="9"/>
      <c r="L876" s="9"/>
      <c r="M876" s="9"/>
      <c r="N876" s="9"/>
      <c r="O876" s="9"/>
      <c r="P876" s="235">
        <f t="shared" si="42"/>
        <v>0</v>
      </c>
      <c r="Q876" s="9"/>
      <c r="R876" s="9"/>
      <c r="S876" s="9"/>
      <c r="T876" s="9"/>
      <c r="U876" s="9"/>
      <c r="V876" s="9"/>
      <c r="W876" s="9"/>
      <c r="X876" s="236"/>
      <c r="Y876" s="237">
        <f t="shared" si="43"/>
        <v>0</v>
      </c>
      <c r="Z876" s="9"/>
      <c r="AA876" s="9"/>
      <c r="AB876" s="9"/>
      <c r="AC876" s="9"/>
      <c r="AD876" s="9"/>
      <c r="AE876" s="9"/>
      <c r="AF876" s="9"/>
      <c r="AG876" s="9"/>
      <c r="AH876" s="237">
        <f t="shared" si="41"/>
        <v>0</v>
      </c>
      <c r="AI876" s="238"/>
      <c r="AJ876" s="9"/>
      <c r="AK876" s="9"/>
      <c r="AL876" s="9"/>
      <c r="AM876" s="9"/>
      <c r="AN876" s="9"/>
      <c r="AO876" s="9"/>
      <c r="AP876" s="9"/>
      <c r="AQ876" s="9"/>
      <c r="AR876" s="9"/>
      <c r="AS876" s="239"/>
    </row>
    <row r="877" spans="1:45">
      <c r="A877" s="9"/>
      <c r="B877" s="9"/>
      <c r="C877" s="9"/>
      <c r="D877" s="9"/>
      <c r="E877" s="9"/>
      <c r="F877" s="9"/>
      <c r="G877" s="9"/>
      <c r="H877" s="9"/>
      <c r="I877" s="9"/>
      <c r="J877" s="9"/>
      <c r="K877" s="9"/>
      <c r="L877" s="9"/>
      <c r="M877" s="9"/>
      <c r="N877" s="9"/>
      <c r="O877" s="9"/>
      <c r="P877" s="235">
        <f t="shared" si="42"/>
        <v>0</v>
      </c>
      <c r="Q877" s="9"/>
      <c r="R877" s="9"/>
      <c r="S877" s="9"/>
      <c r="T877" s="9"/>
      <c r="U877" s="9"/>
      <c r="V877" s="9"/>
      <c r="W877" s="9"/>
      <c r="X877" s="236"/>
      <c r="Y877" s="237">
        <f t="shared" si="43"/>
        <v>0</v>
      </c>
      <c r="Z877" s="9"/>
      <c r="AA877" s="9"/>
      <c r="AB877" s="9"/>
      <c r="AC877" s="9"/>
      <c r="AD877" s="9"/>
      <c r="AE877" s="9"/>
      <c r="AF877" s="9"/>
      <c r="AG877" s="9"/>
      <c r="AH877" s="237">
        <f t="shared" si="41"/>
        <v>0</v>
      </c>
      <c r="AI877" s="238"/>
      <c r="AJ877" s="9"/>
      <c r="AK877" s="9"/>
      <c r="AL877" s="9"/>
      <c r="AM877" s="9"/>
      <c r="AN877" s="9"/>
      <c r="AO877" s="9"/>
      <c r="AP877" s="9"/>
      <c r="AQ877" s="9"/>
      <c r="AR877" s="9"/>
      <c r="AS877" s="239"/>
    </row>
    <row r="878" spans="1:45">
      <c r="A878" s="9"/>
      <c r="B878" s="9"/>
      <c r="C878" s="9"/>
      <c r="D878" s="9"/>
      <c r="E878" s="9"/>
      <c r="F878" s="9"/>
      <c r="G878" s="9"/>
      <c r="H878" s="9"/>
      <c r="I878" s="9"/>
      <c r="J878" s="9"/>
      <c r="K878" s="9"/>
      <c r="L878" s="9"/>
      <c r="M878" s="9"/>
      <c r="N878" s="9"/>
      <c r="O878" s="9"/>
      <c r="P878" s="235">
        <f t="shared" si="42"/>
        <v>0</v>
      </c>
      <c r="Q878" s="9"/>
      <c r="R878" s="9"/>
      <c r="S878" s="9"/>
      <c r="T878" s="9"/>
      <c r="U878" s="9"/>
      <c r="V878" s="9"/>
      <c r="W878" s="9"/>
      <c r="X878" s="236"/>
      <c r="Y878" s="237">
        <f t="shared" si="43"/>
        <v>0</v>
      </c>
      <c r="Z878" s="9"/>
      <c r="AA878" s="9"/>
      <c r="AB878" s="9"/>
      <c r="AC878" s="9"/>
      <c r="AD878" s="9"/>
      <c r="AE878" s="9"/>
      <c r="AF878" s="9"/>
      <c r="AG878" s="9"/>
      <c r="AH878" s="237">
        <f t="shared" si="41"/>
        <v>0</v>
      </c>
      <c r="AI878" s="238"/>
      <c r="AJ878" s="9"/>
      <c r="AK878" s="9"/>
      <c r="AL878" s="9"/>
      <c r="AM878" s="9"/>
      <c r="AN878" s="9"/>
      <c r="AO878" s="9"/>
      <c r="AP878" s="9"/>
      <c r="AQ878" s="9"/>
      <c r="AR878" s="9"/>
      <c r="AS878" s="239"/>
    </row>
    <row r="879" spans="1:45">
      <c r="A879" s="9"/>
      <c r="B879" s="9"/>
      <c r="C879" s="9"/>
      <c r="D879" s="9"/>
      <c r="E879" s="9"/>
      <c r="F879" s="9"/>
      <c r="G879" s="9"/>
      <c r="H879" s="9"/>
      <c r="I879" s="9"/>
      <c r="J879" s="9"/>
      <c r="K879" s="9"/>
      <c r="L879" s="9"/>
      <c r="M879" s="9"/>
      <c r="N879" s="9"/>
      <c r="O879" s="9"/>
      <c r="P879" s="235">
        <f t="shared" si="42"/>
        <v>0</v>
      </c>
      <c r="Q879" s="9"/>
      <c r="R879" s="9"/>
      <c r="S879" s="9"/>
      <c r="T879" s="9"/>
      <c r="U879" s="9"/>
      <c r="V879" s="9"/>
      <c r="W879" s="9"/>
      <c r="X879" s="236"/>
      <c r="Y879" s="237">
        <f t="shared" si="43"/>
        <v>0</v>
      </c>
      <c r="Z879" s="9"/>
      <c r="AA879" s="9"/>
      <c r="AB879" s="9"/>
      <c r="AC879" s="9"/>
      <c r="AD879" s="9"/>
      <c r="AE879" s="9"/>
      <c r="AF879" s="9"/>
      <c r="AG879" s="9"/>
      <c r="AH879" s="237">
        <f t="shared" si="41"/>
        <v>0</v>
      </c>
      <c r="AI879" s="238"/>
      <c r="AJ879" s="9"/>
      <c r="AK879" s="9"/>
      <c r="AL879" s="9"/>
      <c r="AM879" s="9"/>
      <c r="AN879" s="9"/>
      <c r="AO879" s="9"/>
      <c r="AP879" s="9"/>
      <c r="AQ879" s="9"/>
      <c r="AR879" s="9"/>
      <c r="AS879" s="239"/>
    </row>
    <row r="880" spans="1:45">
      <c r="A880" s="9"/>
      <c r="B880" s="9"/>
      <c r="C880" s="9"/>
      <c r="D880" s="9"/>
      <c r="E880" s="9"/>
      <c r="F880" s="9"/>
      <c r="G880" s="9"/>
      <c r="H880" s="9"/>
      <c r="I880" s="9"/>
      <c r="J880" s="9"/>
      <c r="K880" s="9"/>
      <c r="L880" s="9"/>
      <c r="M880" s="9"/>
      <c r="N880" s="9"/>
      <c r="O880" s="9"/>
      <c r="P880" s="235">
        <f t="shared" si="42"/>
        <v>0</v>
      </c>
      <c r="Q880" s="9"/>
      <c r="R880" s="9"/>
      <c r="S880" s="9"/>
      <c r="T880" s="9"/>
      <c r="U880" s="9"/>
      <c r="V880" s="9"/>
      <c r="W880" s="9"/>
      <c r="X880" s="236"/>
      <c r="Y880" s="237">
        <f t="shared" si="43"/>
        <v>0</v>
      </c>
      <c r="Z880" s="9"/>
      <c r="AA880" s="9"/>
      <c r="AB880" s="9"/>
      <c r="AC880" s="9"/>
      <c r="AD880" s="9"/>
      <c r="AE880" s="9"/>
      <c r="AF880" s="9"/>
      <c r="AG880" s="9"/>
      <c r="AH880" s="237">
        <f t="shared" si="41"/>
        <v>0</v>
      </c>
      <c r="AI880" s="238"/>
      <c r="AJ880" s="9"/>
      <c r="AK880" s="9"/>
      <c r="AL880" s="9"/>
      <c r="AM880" s="9"/>
      <c r="AN880" s="9"/>
      <c r="AO880" s="9"/>
      <c r="AP880" s="9"/>
      <c r="AQ880" s="9"/>
      <c r="AR880" s="9"/>
      <c r="AS880" s="239"/>
    </row>
    <row r="881" spans="1:45">
      <c r="A881" s="9"/>
      <c r="B881" s="9"/>
      <c r="C881" s="9"/>
      <c r="D881" s="9"/>
      <c r="E881" s="9"/>
      <c r="F881" s="9"/>
      <c r="G881" s="9"/>
      <c r="H881" s="9"/>
      <c r="I881" s="9"/>
      <c r="J881" s="9"/>
      <c r="K881" s="9"/>
      <c r="L881" s="9"/>
      <c r="M881" s="9"/>
      <c r="N881" s="9"/>
      <c r="O881" s="9"/>
      <c r="P881" s="235">
        <f t="shared" si="42"/>
        <v>0</v>
      </c>
      <c r="Q881" s="9"/>
      <c r="R881" s="9"/>
      <c r="S881" s="9"/>
      <c r="T881" s="9"/>
      <c r="U881" s="9"/>
      <c r="V881" s="9"/>
      <c r="W881" s="9"/>
      <c r="X881" s="236"/>
      <c r="Y881" s="237">
        <f t="shared" si="43"/>
        <v>0</v>
      </c>
      <c r="Z881" s="9"/>
      <c r="AA881" s="9"/>
      <c r="AB881" s="9"/>
      <c r="AC881" s="9"/>
      <c r="AD881" s="9"/>
      <c r="AE881" s="9"/>
      <c r="AF881" s="9"/>
      <c r="AG881" s="9"/>
      <c r="AH881" s="237">
        <f t="shared" si="41"/>
        <v>0</v>
      </c>
      <c r="AI881" s="238"/>
      <c r="AJ881" s="9"/>
      <c r="AK881" s="9"/>
      <c r="AL881" s="9"/>
      <c r="AM881" s="9"/>
      <c r="AN881" s="9"/>
      <c r="AO881" s="9"/>
      <c r="AP881" s="9"/>
      <c r="AQ881" s="9"/>
      <c r="AR881" s="9"/>
      <c r="AS881" s="239"/>
    </row>
    <row r="882" spans="1:45">
      <c r="A882" s="9"/>
      <c r="B882" s="9"/>
      <c r="C882" s="9"/>
      <c r="D882" s="9"/>
      <c r="E882" s="9"/>
      <c r="F882" s="9"/>
      <c r="G882" s="9"/>
      <c r="H882" s="9"/>
      <c r="I882" s="9"/>
      <c r="J882" s="9"/>
      <c r="K882" s="9"/>
      <c r="L882" s="9"/>
      <c r="M882" s="9"/>
      <c r="N882" s="9"/>
      <c r="O882" s="9"/>
      <c r="P882" s="235">
        <f t="shared" si="42"/>
        <v>0</v>
      </c>
      <c r="Q882" s="9"/>
      <c r="R882" s="9"/>
      <c r="S882" s="9"/>
      <c r="T882" s="9"/>
      <c r="U882" s="9"/>
      <c r="V882" s="9"/>
      <c r="W882" s="9"/>
      <c r="X882" s="236"/>
      <c r="Y882" s="237">
        <f t="shared" si="43"/>
        <v>0</v>
      </c>
      <c r="Z882" s="9"/>
      <c r="AA882" s="9"/>
      <c r="AB882" s="9"/>
      <c r="AC882" s="9"/>
      <c r="AD882" s="9"/>
      <c r="AE882" s="9"/>
      <c r="AF882" s="9"/>
      <c r="AG882" s="9"/>
      <c r="AH882" s="237">
        <f t="shared" si="41"/>
        <v>0</v>
      </c>
      <c r="AI882" s="238"/>
      <c r="AJ882" s="9"/>
      <c r="AK882" s="9"/>
      <c r="AL882" s="9"/>
      <c r="AM882" s="9"/>
      <c r="AN882" s="9"/>
      <c r="AO882" s="9"/>
      <c r="AP882" s="9"/>
      <c r="AQ882" s="9"/>
      <c r="AR882" s="9"/>
      <c r="AS882" s="239"/>
    </row>
    <row r="883" spans="1:45">
      <c r="A883" s="9"/>
      <c r="B883" s="9"/>
      <c r="C883" s="9"/>
      <c r="D883" s="9"/>
      <c r="E883" s="9"/>
      <c r="F883" s="9"/>
      <c r="G883" s="9"/>
      <c r="H883" s="9"/>
      <c r="I883" s="9"/>
      <c r="J883" s="9"/>
      <c r="K883" s="9"/>
      <c r="L883" s="9"/>
      <c r="M883" s="9"/>
      <c r="N883" s="9"/>
      <c r="O883" s="9"/>
      <c r="P883" s="235">
        <f t="shared" si="42"/>
        <v>0</v>
      </c>
      <c r="Q883" s="9"/>
      <c r="R883" s="9"/>
      <c r="S883" s="9"/>
      <c r="T883" s="9"/>
      <c r="U883" s="9"/>
      <c r="V883" s="9"/>
      <c r="W883" s="9"/>
      <c r="X883" s="236"/>
      <c r="Y883" s="237">
        <f t="shared" si="43"/>
        <v>0</v>
      </c>
      <c r="Z883" s="9"/>
      <c r="AA883" s="9"/>
      <c r="AB883" s="9"/>
      <c r="AC883" s="9"/>
      <c r="AD883" s="9"/>
      <c r="AE883" s="9"/>
      <c r="AF883" s="9"/>
      <c r="AG883" s="9"/>
      <c r="AH883" s="237">
        <f t="shared" si="41"/>
        <v>0</v>
      </c>
      <c r="AI883" s="238"/>
      <c r="AJ883" s="9"/>
      <c r="AK883" s="9"/>
      <c r="AL883" s="9"/>
      <c r="AM883" s="9"/>
      <c r="AN883" s="9"/>
      <c r="AO883" s="9"/>
      <c r="AP883" s="9"/>
      <c r="AQ883" s="9"/>
      <c r="AR883" s="9"/>
      <c r="AS883" s="239"/>
    </row>
    <row r="884" spans="1:45">
      <c r="A884" s="9"/>
      <c r="B884" s="9"/>
      <c r="C884" s="9"/>
      <c r="D884" s="9"/>
      <c r="E884" s="9"/>
      <c r="F884" s="9"/>
      <c r="G884" s="9"/>
      <c r="H884" s="9"/>
      <c r="I884" s="9"/>
      <c r="J884" s="9"/>
      <c r="K884" s="9"/>
      <c r="L884" s="9"/>
      <c r="M884" s="9"/>
      <c r="N884" s="9"/>
      <c r="O884" s="9"/>
      <c r="P884" s="235">
        <f t="shared" si="42"/>
        <v>0</v>
      </c>
      <c r="Q884" s="9"/>
      <c r="R884" s="9"/>
      <c r="S884" s="9"/>
      <c r="T884" s="9"/>
      <c r="U884" s="9"/>
      <c r="V884" s="9"/>
      <c r="W884" s="9"/>
      <c r="X884" s="236"/>
      <c r="Y884" s="237">
        <f t="shared" si="43"/>
        <v>0</v>
      </c>
      <c r="Z884" s="9"/>
      <c r="AA884" s="9"/>
      <c r="AB884" s="9"/>
      <c r="AC884" s="9"/>
      <c r="AD884" s="9"/>
      <c r="AE884" s="9"/>
      <c r="AF884" s="9"/>
      <c r="AG884" s="9"/>
      <c r="AH884" s="237">
        <f t="shared" si="41"/>
        <v>0</v>
      </c>
      <c r="AI884" s="238"/>
      <c r="AJ884" s="9"/>
      <c r="AK884" s="9"/>
      <c r="AL884" s="9"/>
      <c r="AM884" s="9"/>
      <c r="AN884" s="9"/>
      <c r="AO884" s="9"/>
      <c r="AP884" s="9"/>
      <c r="AQ884" s="9"/>
      <c r="AR884" s="9"/>
      <c r="AS884" s="239"/>
    </row>
    <row r="885" spans="1:45">
      <c r="A885" s="9"/>
      <c r="B885" s="9"/>
      <c r="C885" s="9"/>
      <c r="D885" s="9"/>
      <c r="E885" s="9"/>
      <c r="F885" s="9"/>
      <c r="G885" s="9"/>
      <c r="H885" s="9"/>
      <c r="I885" s="9"/>
      <c r="J885" s="9"/>
      <c r="K885" s="9"/>
      <c r="L885" s="9"/>
      <c r="M885" s="9"/>
      <c r="N885" s="9"/>
      <c r="O885" s="9"/>
      <c r="P885" s="235">
        <f t="shared" si="42"/>
        <v>0</v>
      </c>
      <c r="Q885" s="9"/>
      <c r="R885" s="9"/>
      <c r="S885" s="9"/>
      <c r="T885" s="9"/>
      <c r="U885" s="9"/>
      <c r="V885" s="9"/>
      <c r="W885" s="9"/>
      <c r="X885" s="236"/>
      <c r="Y885" s="237">
        <f t="shared" si="43"/>
        <v>0</v>
      </c>
      <c r="Z885" s="9"/>
      <c r="AA885" s="9"/>
      <c r="AB885" s="9"/>
      <c r="AC885" s="9"/>
      <c r="AD885" s="9"/>
      <c r="AE885" s="9"/>
      <c r="AF885" s="9"/>
      <c r="AG885" s="9"/>
      <c r="AH885" s="237">
        <f t="shared" si="41"/>
        <v>0</v>
      </c>
      <c r="AI885" s="238"/>
      <c r="AJ885" s="9"/>
      <c r="AK885" s="9"/>
      <c r="AL885" s="9"/>
      <c r="AM885" s="9"/>
      <c r="AN885" s="9"/>
      <c r="AO885" s="9"/>
      <c r="AP885" s="9"/>
      <c r="AQ885" s="9"/>
      <c r="AR885" s="9"/>
      <c r="AS885" s="239"/>
    </row>
    <row r="886" spans="1:45">
      <c r="A886" s="9"/>
      <c r="B886" s="9"/>
      <c r="C886" s="9"/>
      <c r="D886" s="9"/>
      <c r="E886" s="9"/>
      <c r="F886" s="9"/>
      <c r="G886" s="9"/>
      <c r="H886" s="9"/>
      <c r="I886" s="9"/>
      <c r="J886" s="9"/>
      <c r="K886" s="9"/>
      <c r="L886" s="9"/>
      <c r="M886" s="9"/>
      <c r="N886" s="9"/>
      <c r="O886" s="9"/>
      <c r="P886" s="235">
        <f t="shared" si="42"/>
        <v>0</v>
      </c>
      <c r="Q886" s="9"/>
      <c r="R886" s="9"/>
      <c r="S886" s="9"/>
      <c r="T886" s="9"/>
      <c r="U886" s="9"/>
      <c r="V886" s="9"/>
      <c r="W886" s="9"/>
      <c r="X886" s="236"/>
      <c r="Y886" s="237">
        <f t="shared" si="43"/>
        <v>0</v>
      </c>
      <c r="Z886" s="9"/>
      <c r="AA886" s="9"/>
      <c r="AB886" s="9"/>
      <c r="AC886" s="9"/>
      <c r="AD886" s="9"/>
      <c r="AE886" s="9"/>
      <c r="AF886" s="9"/>
      <c r="AG886" s="9"/>
      <c r="AH886" s="237">
        <f t="shared" si="41"/>
        <v>0</v>
      </c>
      <c r="AI886" s="238"/>
      <c r="AJ886" s="9"/>
      <c r="AK886" s="9"/>
      <c r="AL886" s="9"/>
      <c r="AM886" s="9"/>
      <c r="AN886" s="9"/>
      <c r="AO886" s="9"/>
      <c r="AP886" s="9"/>
      <c r="AQ886" s="9"/>
      <c r="AR886" s="9"/>
      <c r="AS886" s="239"/>
    </row>
    <row r="887" spans="1:45">
      <c r="A887" s="9"/>
      <c r="B887" s="9"/>
      <c r="C887" s="9"/>
      <c r="D887" s="9"/>
      <c r="E887" s="9"/>
      <c r="F887" s="9"/>
      <c r="G887" s="9"/>
      <c r="H887" s="9"/>
      <c r="I887" s="9"/>
      <c r="J887" s="9"/>
      <c r="K887" s="9"/>
      <c r="L887" s="9"/>
      <c r="M887" s="9"/>
      <c r="N887" s="9"/>
      <c r="O887" s="9"/>
      <c r="P887" s="235">
        <f t="shared" si="42"/>
        <v>0</v>
      </c>
      <c r="Q887" s="9"/>
      <c r="R887" s="9"/>
      <c r="S887" s="9"/>
      <c r="T887" s="9"/>
      <c r="U887" s="9"/>
      <c r="V887" s="9"/>
      <c r="W887" s="9"/>
      <c r="X887" s="236"/>
      <c r="Y887" s="237">
        <f t="shared" si="43"/>
        <v>0</v>
      </c>
      <c r="Z887" s="9"/>
      <c r="AA887" s="9"/>
      <c r="AB887" s="9"/>
      <c r="AC887" s="9"/>
      <c r="AD887" s="9"/>
      <c r="AE887" s="9"/>
      <c r="AF887" s="9"/>
      <c r="AG887" s="9"/>
      <c r="AH887" s="237">
        <f t="shared" si="41"/>
        <v>0</v>
      </c>
      <c r="AI887" s="238"/>
      <c r="AJ887" s="9"/>
      <c r="AK887" s="9"/>
      <c r="AL887" s="9"/>
      <c r="AM887" s="9"/>
      <c r="AN887" s="9"/>
      <c r="AO887" s="9"/>
      <c r="AP887" s="9"/>
      <c r="AQ887" s="9"/>
      <c r="AR887" s="9"/>
      <c r="AS887" s="239"/>
    </row>
    <row r="888" spans="1:45">
      <c r="A888" s="9"/>
      <c r="B888" s="9"/>
      <c r="C888" s="9"/>
      <c r="D888" s="9"/>
      <c r="E888" s="9"/>
      <c r="F888" s="9"/>
      <c r="G888" s="9"/>
      <c r="H888" s="9"/>
      <c r="I888" s="9"/>
      <c r="J888" s="9"/>
      <c r="K888" s="9"/>
      <c r="L888" s="9"/>
      <c r="M888" s="9"/>
      <c r="N888" s="9"/>
      <c r="O888" s="9"/>
      <c r="P888" s="235">
        <f t="shared" si="42"/>
        <v>0</v>
      </c>
      <c r="Q888" s="9"/>
      <c r="R888" s="9"/>
      <c r="S888" s="9"/>
      <c r="T888" s="9"/>
      <c r="U888" s="9"/>
      <c r="V888" s="9"/>
      <c r="W888" s="9"/>
      <c r="X888" s="236"/>
      <c r="Y888" s="237">
        <f t="shared" si="43"/>
        <v>0</v>
      </c>
      <c r="Z888" s="9"/>
      <c r="AA888" s="9"/>
      <c r="AB888" s="9"/>
      <c r="AC888" s="9"/>
      <c r="AD888" s="9"/>
      <c r="AE888" s="9"/>
      <c r="AF888" s="9"/>
      <c r="AG888" s="9"/>
      <c r="AH888" s="237">
        <f t="shared" si="41"/>
        <v>0</v>
      </c>
      <c r="AI888" s="238"/>
      <c r="AJ888" s="9"/>
      <c r="AK888" s="9"/>
      <c r="AL888" s="9"/>
      <c r="AM888" s="9"/>
      <c r="AN888" s="9"/>
      <c r="AO888" s="9"/>
      <c r="AP888" s="9"/>
      <c r="AQ888" s="9"/>
      <c r="AR888" s="9"/>
      <c r="AS888" s="239"/>
    </row>
    <row r="889" spans="1:45">
      <c r="A889" s="9"/>
      <c r="B889" s="9"/>
      <c r="C889" s="9"/>
      <c r="D889" s="9"/>
      <c r="E889" s="9"/>
      <c r="F889" s="9"/>
      <c r="G889" s="9"/>
      <c r="H889" s="9"/>
      <c r="I889" s="9"/>
      <c r="J889" s="9"/>
      <c r="K889" s="9"/>
      <c r="L889" s="9"/>
      <c r="M889" s="9"/>
      <c r="N889" s="9"/>
      <c r="O889" s="9"/>
      <c r="P889" s="235">
        <f t="shared" si="42"/>
        <v>0</v>
      </c>
      <c r="Q889" s="9"/>
      <c r="R889" s="9"/>
      <c r="S889" s="9"/>
      <c r="T889" s="9"/>
      <c r="U889" s="9"/>
      <c r="V889" s="9"/>
      <c r="W889" s="9"/>
      <c r="X889" s="236"/>
      <c r="Y889" s="237">
        <f t="shared" si="43"/>
        <v>0</v>
      </c>
      <c r="Z889" s="9"/>
      <c r="AA889" s="9"/>
      <c r="AB889" s="9"/>
      <c r="AC889" s="9"/>
      <c r="AD889" s="9"/>
      <c r="AE889" s="9"/>
      <c r="AF889" s="9"/>
      <c r="AG889" s="9"/>
      <c r="AH889" s="237">
        <f t="shared" si="41"/>
        <v>0</v>
      </c>
      <c r="AI889" s="238"/>
      <c r="AJ889" s="9"/>
      <c r="AK889" s="9"/>
      <c r="AL889" s="9"/>
      <c r="AM889" s="9"/>
      <c r="AN889" s="9"/>
      <c r="AO889" s="9"/>
      <c r="AP889" s="9"/>
      <c r="AQ889" s="9"/>
      <c r="AR889" s="9"/>
      <c r="AS889" s="239"/>
    </row>
    <row r="890" spans="1:45">
      <c r="A890" s="9"/>
      <c r="B890" s="9"/>
      <c r="C890" s="9"/>
      <c r="D890" s="9"/>
      <c r="E890" s="9"/>
      <c r="F890" s="9"/>
      <c r="G890" s="9"/>
      <c r="H890" s="9"/>
      <c r="I890" s="9"/>
      <c r="J890" s="9"/>
      <c r="K890" s="9"/>
      <c r="L890" s="9"/>
      <c r="M890" s="9"/>
      <c r="N890" s="9"/>
      <c r="O890" s="9"/>
      <c r="P890" s="235">
        <f t="shared" si="42"/>
        <v>0</v>
      </c>
      <c r="Q890" s="9"/>
      <c r="R890" s="9"/>
      <c r="S890" s="9"/>
      <c r="T890" s="9"/>
      <c r="U890" s="9"/>
      <c r="V890" s="9"/>
      <c r="W890" s="9"/>
      <c r="X890" s="236"/>
      <c r="Y890" s="237">
        <f t="shared" si="43"/>
        <v>0</v>
      </c>
      <c r="Z890" s="9"/>
      <c r="AA890" s="9"/>
      <c r="AB890" s="9"/>
      <c r="AC890" s="9"/>
      <c r="AD890" s="9"/>
      <c r="AE890" s="9"/>
      <c r="AF890" s="9"/>
      <c r="AG890" s="9"/>
      <c r="AH890" s="237">
        <f t="shared" si="41"/>
        <v>0</v>
      </c>
      <c r="AI890" s="238"/>
      <c r="AJ890" s="9"/>
      <c r="AK890" s="9"/>
      <c r="AL890" s="9"/>
      <c r="AM890" s="9"/>
      <c r="AN890" s="9"/>
      <c r="AO890" s="9"/>
      <c r="AP890" s="9"/>
      <c r="AQ890" s="9"/>
      <c r="AR890" s="9"/>
      <c r="AS890" s="239"/>
    </row>
    <row r="891" spans="1:45">
      <c r="A891" s="9"/>
      <c r="B891" s="9"/>
      <c r="C891" s="9"/>
      <c r="D891" s="9"/>
      <c r="E891" s="9"/>
      <c r="F891" s="9"/>
      <c r="G891" s="9"/>
      <c r="H891" s="9"/>
      <c r="I891" s="9"/>
      <c r="J891" s="9"/>
      <c r="K891" s="9"/>
      <c r="L891" s="9"/>
      <c r="M891" s="9"/>
      <c r="N891" s="9"/>
      <c r="O891" s="9"/>
      <c r="P891" s="235">
        <f t="shared" si="42"/>
        <v>0</v>
      </c>
      <c r="Q891" s="9"/>
      <c r="R891" s="9"/>
      <c r="S891" s="9"/>
      <c r="T891" s="9"/>
      <c r="U891" s="9"/>
      <c r="V891" s="9"/>
      <c r="W891" s="9"/>
      <c r="X891" s="236"/>
      <c r="Y891" s="237">
        <f t="shared" si="43"/>
        <v>0</v>
      </c>
      <c r="Z891" s="9"/>
      <c r="AA891" s="9"/>
      <c r="AB891" s="9"/>
      <c r="AC891" s="9"/>
      <c r="AD891" s="9"/>
      <c r="AE891" s="9"/>
      <c r="AF891" s="9"/>
      <c r="AG891" s="9"/>
      <c r="AH891" s="237">
        <f t="shared" si="41"/>
        <v>0</v>
      </c>
      <c r="AI891" s="238"/>
      <c r="AJ891" s="9"/>
      <c r="AK891" s="9"/>
      <c r="AL891" s="9"/>
      <c r="AM891" s="9"/>
      <c r="AN891" s="9"/>
      <c r="AO891" s="9"/>
      <c r="AP891" s="9"/>
      <c r="AQ891" s="9"/>
      <c r="AR891" s="9"/>
      <c r="AS891" s="239"/>
    </row>
    <row r="892" spans="1:45">
      <c r="A892" s="9"/>
      <c r="B892" s="9"/>
      <c r="C892" s="9"/>
      <c r="D892" s="9"/>
      <c r="E892" s="9"/>
      <c r="F892" s="9"/>
      <c r="G892" s="9"/>
      <c r="H892" s="9"/>
      <c r="I892" s="9"/>
      <c r="J892" s="9"/>
      <c r="K892" s="9"/>
      <c r="L892" s="9"/>
      <c r="M892" s="9"/>
      <c r="N892" s="9"/>
      <c r="O892" s="9"/>
      <c r="P892" s="235">
        <f t="shared" si="42"/>
        <v>0</v>
      </c>
      <c r="Q892" s="9"/>
      <c r="R892" s="9"/>
      <c r="S892" s="9"/>
      <c r="T892" s="9"/>
      <c r="U892" s="9"/>
      <c r="V892" s="9"/>
      <c r="W892" s="9"/>
      <c r="X892" s="236"/>
      <c r="Y892" s="237">
        <f t="shared" si="43"/>
        <v>0</v>
      </c>
      <c r="Z892" s="9"/>
      <c r="AA892" s="9"/>
      <c r="AB892" s="9"/>
      <c r="AC892" s="9"/>
      <c r="AD892" s="9"/>
      <c r="AE892" s="9"/>
      <c r="AF892" s="9"/>
      <c r="AG892" s="9"/>
      <c r="AH892" s="237">
        <f t="shared" si="41"/>
        <v>0</v>
      </c>
      <c r="AI892" s="238"/>
      <c r="AJ892" s="9"/>
      <c r="AK892" s="9"/>
      <c r="AL892" s="9"/>
      <c r="AM892" s="9"/>
      <c r="AN892" s="9"/>
      <c r="AO892" s="9"/>
      <c r="AP892" s="9"/>
      <c r="AQ892" s="9"/>
      <c r="AR892" s="9"/>
      <c r="AS892" s="239"/>
    </row>
    <row r="893" spans="1:45">
      <c r="A893" s="9"/>
      <c r="B893" s="9"/>
      <c r="C893" s="9"/>
      <c r="D893" s="9"/>
      <c r="E893" s="9"/>
      <c r="F893" s="9"/>
      <c r="G893" s="9"/>
      <c r="H893" s="9"/>
      <c r="I893" s="9"/>
      <c r="J893" s="9"/>
      <c r="K893" s="9"/>
      <c r="L893" s="9"/>
      <c r="M893" s="9"/>
      <c r="N893" s="9"/>
      <c r="O893" s="9"/>
      <c r="P893" s="235">
        <f t="shared" si="42"/>
        <v>0</v>
      </c>
      <c r="Q893" s="9"/>
      <c r="R893" s="9"/>
      <c r="S893" s="9"/>
      <c r="T893" s="9"/>
      <c r="U893" s="9"/>
      <c r="V893" s="9"/>
      <c r="W893" s="9"/>
      <c r="X893" s="236"/>
      <c r="Y893" s="237">
        <f t="shared" si="43"/>
        <v>0</v>
      </c>
      <c r="Z893" s="9"/>
      <c r="AA893" s="9"/>
      <c r="AB893" s="9"/>
      <c r="AC893" s="9"/>
      <c r="AD893" s="9"/>
      <c r="AE893" s="9"/>
      <c r="AF893" s="9"/>
      <c r="AG893" s="9"/>
      <c r="AH893" s="237">
        <f t="shared" si="41"/>
        <v>0</v>
      </c>
      <c r="AI893" s="238"/>
      <c r="AJ893" s="9"/>
      <c r="AK893" s="9"/>
      <c r="AL893" s="9"/>
      <c r="AM893" s="9"/>
      <c r="AN893" s="9"/>
      <c r="AO893" s="9"/>
      <c r="AP893" s="9"/>
      <c r="AQ893" s="9"/>
      <c r="AR893" s="9"/>
      <c r="AS893" s="239"/>
    </row>
    <row r="894" spans="1:45">
      <c r="A894" s="9"/>
      <c r="B894" s="9"/>
      <c r="C894" s="9"/>
      <c r="D894" s="9"/>
      <c r="E894" s="9"/>
      <c r="F894" s="9"/>
      <c r="G894" s="9"/>
      <c r="H894" s="9"/>
      <c r="I894" s="9"/>
      <c r="J894" s="9"/>
      <c r="K894" s="9"/>
      <c r="L894" s="9"/>
      <c r="M894" s="9"/>
      <c r="N894" s="9"/>
      <c r="O894" s="9"/>
      <c r="P894" s="235">
        <f t="shared" si="42"/>
        <v>0</v>
      </c>
      <c r="Q894" s="9"/>
      <c r="R894" s="9"/>
      <c r="S894" s="9"/>
      <c r="T894" s="9"/>
      <c r="U894" s="9"/>
      <c r="V894" s="9"/>
      <c r="W894" s="9"/>
      <c r="X894" s="236"/>
      <c r="Y894" s="237">
        <f t="shared" si="43"/>
        <v>0</v>
      </c>
      <c r="Z894" s="9"/>
      <c r="AA894" s="9"/>
      <c r="AB894" s="9"/>
      <c r="AC894" s="9"/>
      <c r="AD894" s="9"/>
      <c r="AE894" s="9"/>
      <c r="AF894" s="9"/>
      <c r="AG894" s="9"/>
      <c r="AH894" s="237">
        <f t="shared" si="41"/>
        <v>0</v>
      </c>
      <c r="AI894" s="238"/>
      <c r="AJ894" s="9"/>
      <c r="AK894" s="9"/>
      <c r="AL894" s="9"/>
      <c r="AM894" s="9"/>
      <c r="AN894" s="9"/>
      <c r="AO894" s="9"/>
      <c r="AP894" s="9"/>
      <c r="AQ894" s="9"/>
      <c r="AR894" s="9"/>
      <c r="AS894" s="239"/>
    </row>
    <row r="895" spans="1:45">
      <c r="A895" s="9"/>
      <c r="B895" s="9"/>
      <c r="C895" s="9"/>
      <c r="D895" s="9"/>
      <c r="E895" s="9"/>
      <c r="F895" s="9"/>
      <c r="G895" s="9"/>
      <c r="H895" s="9"/>
      <c r="I895" s="9"/>
      <c r="J895" s="9"/>
      <c r="K895" s="9"/>
      <c r="L895" s="9"/>
      <c r="M895" s="9"/>
      <c r="N895" s="9"/>
      <c r="O895" s="9"/>
      <c r="P895" s="235">
        <f t="shared" si="42"/>
        <v>0</v>
      </c>
      <c r="Q895" s="9"/>
      <c r="R895" s="9"/>
      <c r="S895" s="9"/>
      <c r="T895" s="9"/>
      <c r="U895" s="9"/>
      <c r="V895" s="9"/>
      <c r="W895" s="9"/>
      <c r="X895" s="236"/>
      <c r="Y895" s="237">
        <f t="shared" si="43"/>
        <v>0</v>
      </c>
      <c r="Z895" s="9"/>
      <c r="AA895" s="9"/>
      <c r="AB895" s="9"/>
      <c r="AC895" s="9"/>
      <c r="AD895" s="9"/>
      <c r="AE895" s="9"/>
      <c r="AF895" s="9"/>
      <c r="AG895" s="9"/>
      <c r="AH895" s="237">
        <f t="shared" si="41"/>
        <v>0</v>
      </c>
      <c r="AI895" s="238"/>
      <c r="AJ895" s="9"/>
      <c r="AK895" s="9"/>
      <c r="AL895" s="9"/>
      <c r="AM895" s="9"/>
      <c r="AN895" s="9"/>
      <c r="AO895" s="9"/>
      <c r="AP895" s="9"/>
      <c r="AQ895" s="9"/>
      <c r="AR895" s="9"/>
      <c r="AS895" s="239"/>
    </row>
    <row r="896" spans="1:45">
      <c r="A896" s="9"/>
      <c r="B896" s="9"/>
      <c r="C896" s="9"/>
      <c r="D896" s="9"/>
      <c r="E896" s="9"/>
      <c r="F896" s="9"/>
      <c r="G896" s="9"/>
      <c r="H896" s="9"/>
      <c r="I896" s="9"/>
      <c r="J896" s="9"/>
      <c r="K896" s="9"/>
      <c r="L896" s="9"/>
      <c r="M896" s="9"/>
      <c r="N896" s="9"/>
      <c r="O896" s="9"/>
      <c r="P896" s="235">
        <f t="shared" si="42"/>
        <v>0</v>
      </c>
      <c r="Q896" s="9"/>
      <c r="R896" s="9"/>
      <c r="S896" s="9"/>
      <c r="T896" s="9"/>
      <c r="U896" s="9"/>
      <c r="V896" s="9"/>
      <c r="W896" s="9"/>
      <c r="X896" s="236"/>
      <c r="Y896" s="237">
        <f t="shared" si="43"/>
        <v>0</v>
      </c>
      <c r="Z896" s="9"/>
      <c r="AA896" s="9"/>
      <c r="AB896" s="9"/>
      <c r="AC896" s="9"/>
      <c r="AD896" s="9"/>
      <c r="AE896" s="9"/>
      <c r="AF896" s="9"/>
      <c r="AG896" s="9"/>
      <c r="AH896" s="237">
        <f t="shared" si="41"/>
        <v>0</v>
      </c>
      <c r="AI896" s="238"/>
      <c r="AJ896" s="9"/>
      <c r="AK896" s="9"/>
      <c r="AL896" s="9"/>
      <c r="AM896" s="9"/>
      <c r="AN896" s="9"/>
      <c r="AO896" s="9"/>
      <c r="AP896" s="9"/>
      <c r="AQ896" s="9"/>
      <c r="AR896" s="9"/>
      <c r="AS896" s="239"/>
    </row>
    <row r="897" spans="1:45">
      <c r="A897" s="9"/>
      <c r="B897" s="9"/>
      <c r="C897" s="9"/>
      <c r="D897" s="9"/>
      <c r="E897" s="9"/>
      <c r="F897" s="9"/>
      <c r="G897" s="9"/>
      <c r="H897" s="9"/>
      <c r="I897" s="9"/>
      <c r="J897" s="9"/>
      <c r="K897" s="9"/>
      <c r="L897" s="9"/>
      <c r="M897" s="9"/>
      <c r="N897" s="9"/>
      <c r="O897" s="9"/>
      <c r="P897" s="235">
        <f t="shared" si="42"/>
        <v>0</v>
      </c>
      <c r="Q897" s="9"/>
      <c r="R897" s="9"/>
      <c r="S897" s="9"/>
      <c r="T897" s="9"/>
      <c r="U897" s="9"/>
      <c r="V897" s="9"/>
      <c r="W897" s="9"/>
      <c r="X897" s="236"/>
      <c r="Y897" s="237">
        <f t="shared" si="43"/>
        <v>0</v>
      </c>
      <c r="Z897" s="9"/>
      <c r="AA897" s="9"/>
      <c r="AB897" s="9"/>
      <c r="AC897" s="9"/>
      <c r="AD897" s="9"/>
      <c r="AE897" s="9"/>
      <c r="AF897" s="9"/>
      <c r="AG897" s="9"/>
      <c r="AH897" s="237">
        <f t="shared" si="41"/>
        <v>0</v>
      </c>
      <c r="AI897" s="238"/>
      <c r="AJ897" s="9"/>
      <c r="AK897" s="9"/>
      <c r="AL897" s="9"/>
      <c r="AM897" s="9"/>
      <c r="AN897" s="9"/>
      <c r="AO897" s="9"/>
      <c r="AP897" s="9"/>
      <c r="AQ897" s="9"/>
      <c r="AR897" s="9"/>
      <c r="AS897" s="239"/>
    </row>
    <row r="898" spans="1:45">
      <c r="A898" s="9"/>
      <c r="B898" s="9"/>
      <c r="C898" s="9"/>
      <c r="D898" s="9"/>
      <c r="E898" s="9"/>
      <c r="F898" s="9"/>
      <c r="G898" s="9"/>
      <c r="H898" s="9"/>
      <c r="I898" s="9"/>
      <c r="J898" s="9"/>
      <c r="K898" s="9"/>
      <c r="L898" s="9"/>
      <c r="M898" s="9"/>
      <c r="N898" s="9"/>
      <c r="O898" s="9"/>
      <c r="P898" s="235">
        <f t="shared" si="42"/>
        <v>0</v>
      </c>
      <c r="Q898" s="9"/>
      <c r="R898" s="9"/>
      <c r="S898" s="9"/>
      <c r="T898" s="9"/>
      <c r="U898" s="9"/>
      <c r="V898" s="9"/>
      <c r="W898" s="9"/>
      <c r="X898" s="236"/>
      <c r="Y898" s="237">
        <f t="shared" si="43"/>
        <v>0</v>
      </c>
      <c r="Z898" s="9"/>
      <c r="AA898" s="9"/>
      <c r="AB898" s="9"/>
      <c r="AC898" s="9"/>
      <c r="AD898" s="9"/>
      <c r="AE898" s="9"/>
      <c r="AF898" s="9"/>
      <c r="AG898" s="9"/>
      <c r="AH898" s="237">
        <f t="shared" si="41"/>
        <v>0</v>
      </c>
      <c r="AI898" s="238"/>
      <c r="AJ898" s="9"/>
      <c r="AK898" s="9"/>
      <c r="AL898" s="9"/>
      <c r="AM898" s="9"/>
      <c r="AN898" s="9"/>
      <c r="AO898" s="9"/>
      <c r="AP898" s="9"/>
      <c r="AQ898" s="9"/>
      <c r="AR898" s="9"/>
      <c r="AS898" s="239"/>
    </row>
    <row r="899" spans="1:45">
      <c r="A899" s="9"/>
      <c r="B899" s="9"/>
      <c r="C899" s="9"/>
      <c r="D899" s="9"/>
      <c r="E899" s="9"/>
      <c r="F899" s="9"/>
      <c r="G899" s="9"/>
      <c r="H899" s="9"/>
      <c r="I899" s="9"/>
      <c r="J899" s="9"/>
      <c r="K899" s="9"/>
      <c r="L899" s="9"/>
      <c r="M899" s="9"/>
      <c r="N899" s="9"/>
      <c r="O899" s="9"/>
      <c r="P899" s="235">
        <f t="shared" si="42"/>
        <v>0</v>
      </c>
      <c r="Q899" s="9"/>
      <c r="R899" s="9"/>
      <c r="S899" s="9"/>
      <c r="T899" s="9"/>
      <c r="U899" s="9"/>
      <c r="V899" s="9"/>
      <c r="W899" s="9"/>
      <c r="X899" s="236"/>
      <c r="Y899" s="237">
        <f t="shared" si="43"/>
        <v>0</v>
      </c>
      <c r="Z899" s="9"/>
      <c r="AA899" s="9"/>
      <c r="AB899" s="9"/>
      <c r="AC899" s="9"/>
      <c r="AD899" s="9"/>
      <c r="AE899" s="9"/>
      <c r="AF899" s="9"/>
      <c r="AG899" s="9"/>
      <c r="AH899" s="237">
        <f t="shared" si="41"/>
        <v>0</v>
      </c>
      <c r="AI899" s="238"/>
      <c r="AJ899" s="9"/>
      <c r="AK899" s="9"/>
      <c r="AL899" s="9"/>
      <c r="AM899" s="9"/>
      <c r="AN899" s="9"/>
      <c r="AO899" s="9"/>
      <c r="AP899" s="9"/>
      <c r="AQ899" s="9"/>
      <c r="AR899" s="9"/>
      <c r="AS899" s="239"/>
    </row>
    <row r="900" spans="1:45">
      <c r="A900" s="9"/>
      <c r="B900" s="9"/>
      <c r="C900" s="9"/>
      <c r="D900" s="9"/>
      <c r="E900" s="9"/>
      <c r="F900" s="9"/>
      <c r="G900" s="9"/>
      <c r="H900" s="9"/>
      <c r="I900" s="9"/>
      <c r="J900" s="9"/>
      <c r="K900" s="9"/>
      <c r="L900" s="9"/>
      <c r="M900" s="9"/>
      <c r="N900" s="9"/>
      <c r="O900" s="9"/>
      <c r="P900" s="235">
        <f t="shared" si="42"/>
        <v>0</v>
      </c>
      <c r="Q900" s="9"/>
      <c r="R900" s="9"/>
      <c r="S900" s="9"/>
      <c r="T900" s="9"/>
      <c r="U900" s="9"/>
      <c r="V900" s="9"/>
      <c r="W900" s="9"/>
      <c r="X900" s="236"/>
      <c r="Y900" s="237">
        <f t="shared" si="43"/>
        <v>0</v>
      </c>
      <c r="Z900" s="9"/>
      <c r="AA900" s="9"/>
      <c r="AB900" s="9"/>
      <c r="AC900" s="9"/>
      <c r="AD900" s="9"/>
      <c r="AE900" s="9"/>
      <c r="AF900" s="9"/>
      <c r="AG900" s="9"/>
      <c r="AH900" s="237">
        <f t="shared" si="41"/>
        <v>0</v>
      </c>
      <c r="AI900" s="238"/>
      <c r="AJ900" s="9"/>
      <c r="AK900" s="9"/>
      <c r="AL900" s="9"/>
      <c r="AM900" s="9"/>
      <c r="AN900" s="9"/>
      <c r="AO900" s="9"/>
      <c r="AP900" s="9"/>
      <c r="AQ900" s="9"/>
      <c r="AR900" s="9"/>
      <c r="AS900" s="239"/>
    </row>
    <row r="901" spans="1:45">
      <c r="A901" s="9"/>
      <c r="B901" s="9"/>
      <c r="C901" s="9"/>
      <c r="D901" s="9"/>
      <c r="E901" s="9"/>
      <c r="F901" s="9"/>
      <c r="G901" s="9"/>
      <c r="H901" s="9"/>
      <c r="I901" s="9"/>
      <c r="J901" s="9"/>
      <c r="K901" s="9"/>
      <c r="L901" s="9"/>
      <c r="M901" s="9"/>
      <c r="N901" s="9"/>
      <c r="O901" s="9"/>
      <c r="P901" s="235">
        <f t="shared" si="42"/>
        <v>0</v>
      </c>
      <c r="Q901" s="9"/>
      <c r="R901" s="9"/>
      <c r="S901" s="9"/>
      <c r="T901" s="9"/>
      <c r="U901" s="9"/>
      <c r="V901" s="9"/>
      <c r="W901" s="9"/>
      <c r="X901" s="236"/>
      <c r="Y901" s="237">
        <f t="shared" si="43"/>
        <v>0</v>
      </c>
      <c r="Z901" s="9"/>
      <c r="AA901" s="9"/>
      <c r="AB901" s="9"/>
      <c r="AC901" s="9"/>
      <c r="AD901" s="9"/>
      <c r="AE901" s="9"/>
      <c r="AF901" s="9"/>
      <c r="AG901" s="9"/>
      <c r="AH901" s="237">
        <f t="shared" si="41"/>
        <v>0</v>
      </c>
      <c r="AI901" s="238"/>
      <c r="AJ901" s="9"/>
      <c r="AK901" s="9"/>
      <c r="AL901" s="9"/>
      <c r="AM901" s="9"/>
      <c r="AN901" s="9"/>
      <c r="AO901" s="9"/>
      <c r="AP901" s="9"/>
      <c r="AQ901" s="9"/>
      <c r="AR901" s="9"/>
      <c r="AS901" s="239"/>
    </row>
    <row r="902" spans="1:45">
      <c r="A902" s="9"/>
      <c r="B902" s="9"/>
      <c r="C902" s="9"/>
      <c r="D902" s="9"/>
      <c r="E902" s="9"/>
      <c r="F902" s="9"/>
      <c r="G902" s="9"/>
      <c r="H902" s="9"/>
      <c r="I902" s="9"/>
      <c r="J902" s="9"/>
      <c r="K902" s="9"/>
      <c r="L902" s="9"/>
      <c r="M902" s="9"/>
      <c r="N902" s="9"/>
      <c r="O902" s="9"/>
      <c r="P902" s="235">
        <f t="shared" si="42"/>
        <v>0</v>
      </c>
      <c r="Q902" s="9"/>
      <c r="R902" s="9"/>
      <c r="S902" s="9"/>
      <c r="T902" s="9"/>
      <c r="U902" s="9"/>
      <c r="V902" s="9"/>
      <c r="W902" s="9"/>
      <c r="X902" s="236"/>
      <c r="Y902" s="237">
        <f t="shared" si="43"/>
        <v>0</v>
      </c>
      <c r="Z902" s="9"/>
      <c r="AA902" s="9"/>
      <c r="AB902" s="9"/>
      <c r="AC902" s="9"/>
      <c r="AD902" s="9"/>
      <c r="AE902" s="9"/>
      <c r="AF902" s="9"/>
      <c r="AG902" s="9"/>
      <c r="AH902" s="237">
        <f t="shared" si="41"/>
        <v>0</v>
      </c>
      <c r="AI902" s="238"/>
      <c r="AJ902" s="9"/>
      <c r="AK902" s="9"/>
      <c r="AL902" s="9"/>
      <c r="AM902" s="9"/>
      <c r="AN902" s="9"/>
      <c r="AO902" s="9"/>
      <c r="AP902" s="9"/>
      <c r="AQ902" s="9"/>
      <c r="AR902" s="9"/>
      <c r="AS902" s="239"/>
    </row>
    <row r="903" spans="1:45">
      <c r="A903" s="9"/>
      <c r="B903" s="9"/>
      <c r="C903" s="9"/>
      <c r="D903" s="9"/>
      <c r="E903" s="9"/>
      <c r="F903" s="9"/>
      <c r="G903" s="9"/>
      <c r="H903" s="9"/>
      <c r="I903" s="9"/>
      <c r="J903" s="9"/>
      <c r="K903" s="9"/>
      <c r="L903" s="9"/>
      <c r="M903" s="9"/>
      <c r="N903" s="9"/>
      <c r="O903" s="9"/>
      <c r="P903" s="235">
        <f t="shared" si="42"/>
        <v>0</v>
      </c>
      <c r="Q903" s="9"/>
      <c r="R903" s="9"/>
      <c r="S903" s="9"/>
      <c r="T903" s="9"/>
      <c r="U903" s="9"/>
      <c r="V903" s="9"/>
      <c r="W903" s="9"/>
      <c r="X903" s="236"/>
      <c r="Y903" s="237">
        <f t="shared" si="43"/>
        <v>0</v>
      </c>
      <c r="Z903" s="9"/>
      <c r="AA903" s="9"/>
      <c r="AB903" s="9"/>
      <c r="AC903" s="9"/>
      <c r="AD903" s="9"/>
      <c r="AE903" s="9"/>
      <c r="AF903" s="9"/>
      <c r="AG903" s="9"/>
      <c r="AH903" s="237">
        <f t="shared" si="41"/>
        <v>0</v>
      </c>
      <c r="AI903" s="238"/>
      <c r="AJ903" s="9"/>
      <c r="AK903" s="9"/>
      <c r="AL903" s="9"/>
      <c r="AM903" s="9"/>
      <c r="AN903" s="9"/>
      <c r="AO903" s="9"/>
      <c r="AP903" s="9"/>
      <c r="AQ903" s="9"/>
      <c r="AR903" s="9"/>
      <c r="AS903" s="239"/>
    </row>
    <row r="904" spans="1:45">
      <c r="A904" s="9"/>
      <c r="B904" s="9"/>
      <c r="C904" s="9"/>
      <c r="D904" s="9"/>
      <c r="E904" s="9"/>
      <c r="F904" s="9"/>
      <c r="G904" s="9"/>
      <c r="H904" s="9"/>
      <c r="I904" s="9"/>
      <c r="J904" s="9"/>
      <c r="K904" s="9"/>
      <c r="L904" s="9"/>
      <c r="M904" s="9"/>
      <c r="N904" s="9"/>
      <c r="O904" s="9"/>
      <c r="P904" s="235">
        <f t="shared" si="42"/>
        <v>0</v>
      </c>
      <c r="Q904" s="9"/>
      <c r="R904" s="9"/>
      <c r="S904" s="9"/>
      <c r="T904" s="9"/>
      <c r="U904" s="9"/>
      <c r="V904" s="9"/>
      <c r="W904" s="9"/>
      <c r="X904" s="236"/>
      <c r="Y904" s="237">
        <f t="shared" si="43"/>
        <v>0</v>
      </c>
      <c r="Z904" s="9"/>
      <c r="AA904" s="9"/>
      <c r="AB904" s="9"/>
      <c r="AC904" s="9"/>
      <c r="AD904" s="9"/>
      <c r="AE904" s="9"/>
      <c r="AF904" s="9"/>
      <c r="AG904" s="9"/>
      <c r="AH904" s="237">
        <f t="shared" si="41"/>
        <v>0</v>
      </c>
      <c r="AI904" s="238"/>
      <c r="AJ904" s="9"/>
      <c r="AK904" s="9"/>
      <c r="AL904" s="9"/>
      <c r="AM904" s="9"/>
      <c r="AN904" s="9"/>
      <c r="AO904" s="9"/>
      <c r="AP904" s="9"/>
      <c r="AQ904" s="9"/>
      <c r="AR904" s="9"/>
      <c r="AS904" s="239"/>
    </row>
    <row r="905" spans="1:45">
      <c r="A905" s="9"/>
      <c r="B905" s="9"/>
      <c r="C905" s="9"/>
      <c r="D905" s="9"/>
      <c r="E905" s="9"/>
      <c r="F905" s="9"/>
      <c r="G905" s="9"/>
      <c r="H905" s="9"/>
      <c r="I905" s="9"/>
      <c r="J905" s="9"/>
      <c r="K905" s="9"/>
      <c r="L905" s="9"/>
      <c r="M905" s="9"/>
      <c r="N905" s="9"/>
      <c r="O905" s="9"/>
      <c r="P905" s="235">
        <f t="shared" si="42"/>
        <v>0</v>
      </c>
      <c r="Q905" s="9"/>
      <c r="R905" s="9"/>
      <c r="S905" s="9"/>
      <c r="T905" s="9"/>
      <c r="U905" s="9"/>
      <c r="V905" s="9"/>
      <c r="W905" s="9"/>
      <c r="X905" s="236"/>
      <c r="Y905" s="237">
        <f t="shared" si="43"/>
        <v>0</v>
      </c>
      <c r="Z905" s="9"/>
      <c r="AA905" s="9"/>
      <c r="AB905" s="9"/>
      <c r="AC905" s="9"/>
      <c r="AD905" s="9"/>
      <c r="AE905" s="9"/>
      <c r="AF905" s="9"/>
      <c r="AG905" s="9"/>
      <c r="AH905" s="237">
        <f t="shared" si="41"/>
        <v>0</v>
      </c>
      <c r="AI905" s="238"/>
      <c r="AJ905" s="9"/>
      <c r="AK905" s="9"/>
      <c r="AL905" s="9"/>
      <c r="AM905" s="9"/>
      <c r="AN905" s="9"/>
      <c r="AO905" s="9"/>
      <c r="AP905" s="9"/>
      <c r="AQ905" s="9"/>
      <c r="AR905" s="9"/>
      <c r="AS905" s="239"/>
    </row>
    <row r="906" spans="1:45">
      <c r="A906" s="9"/>
      <c r="B906" s="9"/>
      <c r="C906" s="9"/>
      <c r="D906" s="9"/>
      <c r="E906" s="9"/>
      <c r="F906" s="9"/>
      <c r="G906" s="9"/>
      <c r="H906" s="9"/>
      <c r="I906" s="9"/>
      <c r="J906" s="9"/>
      <c r="K906" s="9"/>
      <c r="L906" s="9"/>
      <c r="M906" s="9"/>
      <c r="N906" s="9"/>
      <c r="O906" s="9"/>
      <c r="P906" s="235">
        <f t="shared" si="42"/>
        <v>0</v>
      </c>
      <c r="Q906" s="9"/>
      <c r="R906" s="9"/>
      <c r="S906" s="9"/>
      <c r="T906" s="9"/>
      <c r="U906" s="9"/>
      <c r="V906" s="9"/>
      <c r="W906" s="9"/>
      <c r="X906" s="236"/>
      <c r="Y906" s="237">
        <f t="shared" si="43"/>
        <v>0</v>
      </c>
      <c r="Z906" s="9"/>
      <c r="AA906" s="9"/>
      <c r="AB906" s="9"/>
      <c r="AC906" s="9"/>
      <c r="AD906" s="9"/>
      <c r="AE906" s="9"/>
      <c r="AF906" s="9"/>
      <c r="AG906" s="9"/>
      <c r="AH906" s="237">
        <f t="shared" si="41"/>
        <v>0</v>
      </c>
      <c r="AI906" s="238"/>
      <c r="AJ906" s="9"/>
      <c r="AK906" s="9"/>
      <c r="AL906" s="9"/>
      <c r="AM906" s="9"/>
      <c r="AN906" s="9"/>
      <c r="AO906" s="9"/>
      <c r="AP906" s="9"/>
      <c r="AQ906" s="9"/>
      <c r="AR906" s="9"/>
      <c r="AS906" s="239"/>
    </row>
    <row r="907" spans="1:45">
      <c r="A907" s="9"/>
      <c r="B907" s="9"/>
      <c r="C907" s="9"/>
      <c r="D907" s="9"/>
      <c r="E907" s="9"/>
      <c r="F907" s="9"/>
      <c r="G907" s="9"/>
      <c r="H907" s="9"/>
      <c r="I907" s="9"/>
      <c r="J907" s="9"/>
      <c r="K907" s="9"/>
      <c r="L907" s="9"/>
      <c r="M907" s="9"/>
      <c r="N907" s="9"/>
      <c r="O907" s="9"/>
      <c r="P907" s="235">
        <f t="shared" si="42"/>
        <v>0</v>
      </c>
      <c r="Q907" s="9"/>
      <c r="R907" s="9"/>
      <c r="S907" s="9"/>
      <c r="T907" s="9"/>
      <c r="U907" s="9"/>
      <c r="V907" s="9"/>
      <c r="W907" s="9"/>
      <c r="X907" s="236"/>
      <c r="Y907" s="237">
        <f t="shared" si="43"/>
        <v>0</v>
      </c>
      <c r="Z907" s="9"/>
      <c r="AA907" s="9"/>
      <c r="AB907" s="9"/>
      <c r="AC907" s="9"/>
      <c r="AD907" s="9"/>
      <c r="AE907" s="9"/>
      <c r="AF907" s="9"/>
      <c r="AG907" s="9"/>
      <c r="AH907" s="237">
        <f t="shared" si="41"/>
        <v>0</v>
      </c>
      <c r="AI907" s="238"/>
      <c r="AJ907" s="9"/>
      <c r="AK907" s="9"/>
      <c r="AL907" s="9"/>
      <c r="AM907" s="9"/>
      <c r="AN907" s="9"/>
      <c r="AO907" s="9"/>
      <c r="AP907" s="9"/>
      <c r="AQ907" s="9"/>
      <c r="AR907" s="9"/>
      <c r="AS907" s="239"/>
    </row>
    <row r="908" spans="1:45">
      <c r="A908" s="9"/>
      <c r="B908" s="9"/>
      <c r="C908" s="9"/>
      <c r="D908" s="9"/>
      <c r="E908" s="9"/>
      <c r="F908" s="9"/>
      <c r="G908" s="9"/>
      <c r="H908" s="9"/>
      <c r="I908" s="9"/>
      <c r="J908" s="9"/>
      <c r="K908" s="9"/>
      <c r="L908" s="9"/>
      <c r="M908" s="9"/>
      <c r="N908" s="9"/>
      <c r="O908" s="9"/>
      <c r="P908" s="235">
        <f t="shared" si="42"/>
        <v>0</v>
      </c>
      <c r="Q908" s="9"/>
      <c r="R908" s="9"/>
      <c r="S908" s="9"/>
      <c r="T908" s="9"/>
      <c r="U908" s="9"/>
      <c r="V908" s="9"/>
      <c r="W908" s="9"/>
      <c r="X908" s="236"/>
      <c r="Y908" s="237">
        <f t="shared" si="43"/>
        <v>0</v>
      </c>
      <c r="Z908" s="9"/>
      <c r="AA908" s="9"/>
      <c r="AB908" s="9"/>
      <c r="AC908" s="9"/>
      <c r="AD908" s="9"/>
      <c r="AE908" s="9"/>
      <c r="AF908" s="9"/>
      <c r="AG908" s="9"/>
      <c r="AH908" s="237">
        <f t="shared" si="41"/>
        <v>0</v>
      </c>
      <c r="AI908" s="238"/>
      <c r="AJ908" s="9"/>
      <c r="AK908" s="9"/>
      <c r="AL908" s="9"/>
      <c r="AM908" s="9"/>
      <c r="AN908" s="9"/>
      <c r="AO908" s="9"/>
      <c r="AP908" s="9"/>
      <c r="AQ908" s="9"/>
      <c r="AR908" s="9"/>
      <c r="AS908" s="239"/>
    </row>
    <row r="909" spans="1:45">
      <c r="A909" s="9"/>
      <c r="B909" s="9"/>
      <c r="C909" s="9"/>
      <c r="D909" s="9"/>
      <c r="E909" s="9"/>
      <c r="F909" s="9"/>
      <c r="G909" s="9"/>
      <c r="H909" s="9"/>
      <c r="I909" s="9"/>
      <c r="J909" s="9"/>
      <c r="K909" s="9"/>
      <c r="L909" s="9"/>
      <c r="M909" s="9"/>
      <c r="N909" s="9"/>
      <c r="O909" s="9"/>
      <c r="P909" s="235">
        <f t="shared" si="42"/>
        <v>0</v>
      </c>
      <c r="Q909" s="9"/>
      <c r="R909" s="9"/>
      <c r="S909" s="9"/>
      <c r="T909" s="9"/>
      <c r="U909" s="9"/>
      <c r="V909" s="9"/>
      <c r="W909" s="9"/>
      <c r="X909" s="236"/>
      <c r="Y909" s="237">
        <f t="shared" si="43"/>
        <v>0</v>
      </c>
      <c r="Z909" s="9"/>
      <c r="AA909" s="9"/>
      <c r="AB909" s="9"/>
      <c r="AC909" s="9"/>
      <c r="AD909" s="9"/>
      <c r="AE909" s="9"/>
      <c r="AF909" s="9"/>
      <c r="AG909" s="9"/>
      <c r="AH909" s="237">
        <f t="shared" si="41"/>
        <v>0</v>
      </c>
      <c r="AI909" s="238"/>
      <c r="AJ909" s="9"/>
      <c r="AK909" s="9"/>
      <c r="AL909" s="9"/>
      <c r="AM909" s="9"/>
      <c r="AN909" s="9"/>
      <c r="AO909" s="9"/>
      <c r="AP909" s="9"/>
      <c r="AQ909" s="9"/>
      <c r="AR909" s="9"/>
      <c r="AS909" s="239"/>
    </row>
    <row r="910" spans="1:45">
      <c r="A910" s="9"/>
      <c r="B910" s="9"/>
      <c r="C910" s="9"/>
      <c r="D910" s="9"/>
      <c r="E910" s="9"/>
      <c r="F910" s="9"/>
      <c r="G910" s="9"/>
      <c r="H910" s="9"/>
      <c r="I910" s="9"/>
      <c r="J910" s="9"/>
      <c r="K910" s="9"/>
      <c r="L910" s="9"/>
      <c r="M910" s="9"/>
      <c r="N910" s="9"/>
      <c r="O910" s="9"/>
      <c r="P910" s="235">
        <f t="shared" si="42"/>
        <v>0</v>
      </c>
      <c r="Q910" s="9"/>
      <c r="R910" s="9"/>
      <c r="S910" s="9"/>
      <c r="T910" s="9"/>
      <c r="U910" s="9"/>
      <c r="V910" s="9"/>
      <c r="W910" s="9"/>
      <c r="X910" s="236"/>
      <c r="Y910" s="237">
        <f t="shared" si="43"/>
        <v>0</v>
      </c>
      <c r="Z910" s="9"/>
      <c r="AA910" s="9"/>
      <c r="AB910" s="9"/>
      <c r="AC910" s="9"/>
      <c r="AD910" s="9"/>
      <c r="AE910" s="9"/>
      <c r="AF910" s="9"/>
      <c r="AG910" s="9"/>
      <c r="AH910" s="237">
        <f t="shared" ref="AH910:AH973" si="44">SUM($Z910:$AF910)</f>
        <v>0</v>
      </c>
      <c r="AI910" s="238"/>
      <c r="AJ910" s="9"/>
      <c r="AK910" s="9"/>
      <c r="AL910" s="9"/>
      <c r="AM910" s="9"/>
      <c r="AN910" s="9"/>
      <c r="AO910" s="9"/>
      <c r="AP910" s="9"/>
      <c r="AQ910" s="9"/>
      <c r="AR910" s="9"/>
      <c r="AS910" s="239"/>
    </row>
    <row r="911" spans="1:45">
      <c r="A911" s="9"/>
      <c r="B911" s="9"/>
      <c r="C911" s="9"/>
      <c r="D911" s="9"/>
      <c r="E911" s="9"/>
      <c r="F911" s="9"/>
      <c r="G911" s="9"/>
      <c r="H911" s="9"/>
      <c r="I911" s="9"/>
      <c r="J911" s="9"/>
      <c r="K911" s="9"/>
      <c r="L911" s="9"/>
      <c r="M911" s="9"/>
      <c r="N911" s="9"/>
      <c r="O911" s="9"/>
      <c r="P911" s="235">
        <f t="shared" si="42"/>
        <v>0</v>
      </c>
      <c r="Q911" s="9"/>
      <c r="R911" s="9"/>
      <c r="S911" s="9"/>
      <c r="T911" s="9"/>
      <c r="U911" s="9"/>
      <c r="V911" s="9"/>
      <c r="W911" s="9"/>
      <c r="X911" s="236"/>
      <c r="Y911" s="237">
        <f t="shared" si="43"/>
        <v>0</v>
      </c>
      <c r="Z911" s="9"/>
      <c r="AA911" s="9"/>
      <c r="AB911" s="9"/>
      <c r="AC911" s="9"/>
      <c r="AD911" s="9"/>
      <c r="AE911" s="9"/>
      <c r="AF911" s="9"/>
      <c r="AG911" s="9"/>
      <c r="AH911" s="237">
        <f t="shared" si="44"/>
        <v>0</v>
      </c>
      <c r="AI911" s="238"/>
      <c r="AJ911" s="9"/>
      <c r="AK911" s="9"/>
      <c r="AL911" s="9"/>
      <c r="AM911" s="9"/>
      <c r="AN911" s="9"/>
      <c r="AO911" s="9"/>
      <c r="AP911" s="9"/>
      <c r="AQ911" s="9"/>
      <c r="AR911" s="9"/>
      <c r="AS911" s="239"/>
    </row>
    <row r="912" spans="1:45">
      <c r="A912" s="9"/>
      <c r="B912" s="9"/>
      <c r="C912" s="9"/>
      <c r="D912" s="9"/>
      <c r="E912" s="9"/>
      <c r="F912" s="9"/>
      <c r="G912" s="9"/>
      <c r="H912" s="9"/>
      <c r="I912" s="9"/>
      <c r="J912" s="9"/>
      <c r="K912" s="9"/>
      <c r="L912" s="9"/>
      <c r="M912" s="9"/>
      <c r="N912" s="9"/>
      <c r="O912" s="9"/>
      <c r="P912" s="235">
        <f t="shared" si="42"/>
        <v>0</v>
      </c>
      <c r="Q912" s="9"/>
      <c r="R912" s="9"/>
      <c r="S912" s="9"/>
      <c r="T912" s="9"/>
      <c r="U912" s="9"/>
      <c r="V912" s="9"/>
      <c r="W912" s="9"/>
      <c r="X912" s="236"/>
      <c r="Y912" s="237">
        <f t="shared" si="43"/>
        <v>0</v>
      </c>
      <c r="Z912" s="9"/>
      <c r="AA912" s="9"/>
      <c r="AB912" s="9"/>
      <c r="AC912" s="9"/>
      <c r="AD912" s="9"/>
      <c r="AE912" s="9"/>
      <c r="AF912" s="9"/>
      <c r="AG912" s="9"/>
      <c r="AH912" s="237">
        <f t="shared" si="44"/>
        <v>0</v>
      </c>
      <c r="AI912" s="238"/>
      <c r="AJ912" s="9"/>
      <c r="AK912" s="9"/>
      <c r="AL912" s="9"/>
      <c r="AM912" s="9"/>
      <c r="AN912" s="9"/>
      <c r="AO912" s="9"/>
      <c r="AP912" s="9"/>
      <c r="AQ912" s="9"/>
      <c r="AR912" s="9"/>
      <c r="AS912" s="239"/>
    </row>
    <row r="913" spans="1:45">
      <c r="A913" s="9"/>
      <c r="B913" s="9"/>
      <c r="C913" s="9"/>
      <c r="D913" s="9"/>
      <c r="E913" s="9"/>
      <c r="F913" s="9"/>
      <c r="G913" s="9"/>
      <c r="H913" s="9"/>
      <c r="I913" s="9"/>
      <c r="J913" s="9"/>
      <c r="K913" s="9"/>
      <c r="L913" s="9"/>
      <c r="M913" s="9"/>
      <c r="N913" s="9"/>
      <c r="O913" s="9"/>
      <c r="P913" s="235">
        <f t="shared" si="42"/>
        <v>0</v>
      </c>
      <c r="Q913" s="9"/>
      <c r="R913" s="9"/>
      <c r="S913" s="9"/>
      <c r="T913" s="9"/>
      <c r="U913" s="9"/>
      <c r="V913" s="9"/>
      <c r="W913" s="9"/>
      <c r="X913" s="236"/>
      <c r="Y913" s="237">
        <f t="shared" si="43"/>
        <v>0</v>
      </c>
      <c r="Z913" s="9"/>
      <c r="AA913" s="9"/>
      <c r="AB913" s="9"/>
      <c r="AC913" s="9"/>
      <c r="AD913" s="9"/>
      <c r="AE913" s="9"/>
      <c r="AF913" s="9"/>
      <c r="AG913" s="9"/>
      <c r="AH913" s="237">
        <f t="shared" si="44"/>
        <v>0</v>
      </c>
      <c r="AI913" s="238"/>
      <c r="AJ913" s="9"/>
      <c r="AK913" s="9"/>
      <c r="AL913" s="9"/>
      <c r="AM913" s="9"/>
      <c r="AN913" s="9"/>
      <c r="AO913" s="9"/>
      <c r="AP913" s="9"/>
      <c r="AQ913" s="9"/>
      <c r="AR913" s="9"/>
      <c r="AS913" s="239"/>
    </row>
    <row r="914" spans="1:45">
      <c r="A914" s="9"/>
      <c r="B914" s="9"/>
      <c r="C914" s="9"/>
      <c r="D914" s="9"/>
      <c r="E914" s="9"/>
      <c r="F914" s="9"/>
      <c r="G914" s="9"/>
      <c r="H914" s="9"/>
      <c r="I914" s="9"/>
      <c r="J914" s="9"/>
      <c r="K914" s="9"/>
      <c r="L914" s="9"/>
      <c r="M914" s="9"/>
      <c r="N914" s="9"/>
      <c r="O914" s="9"/>
      <c r="P914" s="235">
        <f t="shared" si="42"/>
        <v>0</v>
      </c>
      <c r="Q914" s="9"/>
      <c r="R914" s="9"/>
      <c r="S914" s="9"/>
      <c r="T914" s="9"/>
      <c r="U914" s="9"/>
      <c r="V914" s="9"/>
      <c r="W914" s="9"/>
      <c r="X914" s="236"/>
      <c r="Y914" s="237">
        <f t="shared" si="43"/>
        <v>0</v>
      </c>
      <c r="Z914" s="9"/>
      <c r="AA914" s="9"/>
      <c r="AB914" s="9"/>
      <c r="AC914" s="9"/>
      <c r="AD914" s="9"/>
      <c r="AE914" s="9"/>
      <c r="AF914" s="9"/>
      <c r="AG914" s="9"/>
      <c r="AH914" s="237">
        <f t="shared" si="44"/>
        <v>0</v>
      </c>
      <c r="AI914" s="238"/>
      <c r="AJ914" s="9"/>
      <c r="AK914" s="9"/>
      <c r="AL914" s="9"/>
      <c r="AM914" s="9"/>
      <c r="AN914" s="9"/>
      <c r="AO914" s="9"/>
      <c r="AP914" s="9"/>
      <c r="AQ914" s="9"/>
      <c r="AR914" s="9"/>
      <c r="AS914" s="239"/>
    </row>
    <row r="915" spans="1:45">
      <c r="A915" s="9"/>
      <c r="B915" s="9"/>
      <c r="C915" s="9"/>
      <c r="D915" s="9"/>
      <c r="E915" s="9"/>
      <c r="F915" s="9"/>
      <c r="G915" s="9"/>
      <c r="H915" s="9"/>
      <c r="I915" s="9"/>
      <c r="J915" s="9"/>
      <c r="K915" s="9"/>
      <c r="L915" s="9"/>
      <c r="M915" s="9"/>
      <c r="N915" s="9"/>
      <c r="O915" s="9"/>
      <c r="P915" s="235">
        <f t="shared" si="42"/>
        <v>0</v>
      </c>
      <c r="Q915" s="9"/>
      <c r="R915" s="9"/>
      <c r="S915" s="9"/>
      <c r="T915" s="9"/>
      <c r="U915" s="9"/>
      <c r="V915" s="9"/>
      <c r="W915" s="9"/>
      <c r="X915" s="236"/>
      <c r="Y915" s="237">
        <f t="shared" si="43"/>
        <v>0</v>
      </c>
      <c r="Z915" s="9"/>
      <c r="AA915" s="9"/>
      <c r="AB915" s="9"/>
      <c r="AC915" s="9"/>
      <c r="AD915" s="9"/>
      <c r="AE915" s="9"/>
      <c r="AF915" s="9"/>
      <c r="AG915" s="9"/>
      <c r="AH915" s="237">
        <f t="shared" si="44"/>
        <v>0</v>
      </c>
      <c r="AI915" s="238"/>
      <c r="AJ915" s="9"/>
      <c r="AK915" s="9"/>
      <c r="AL915" s="9"/>
      <c r="AM915" s="9"/>
      <c r="AN915" s="9"/>
      <c r="AO915" s="9"/>
      <c r="AP915" s="9"/>
      <c r="AQ915" s="9"/>
      <c r="AR915" s="9"/>
      <c r="AS915" s="239"/>
    </row>
    <row r="916" spans="1:45">
      <c r="A916" s="9"/>
      <c r="B916" s="9"/>
      <c r="C916" s="9"/>
      <c r="D916" s="9"/>
      <c r="E916" s="9"/>
      <c r="F916" s="9"/>
      <c r="G916" s="9"/>
      <c r="H916" s="9"/>
      <c r="I916" s="9"/>
      <c r="J916" s="9"/>
      <c r="K916" s="9"/>
      <c r="L916" s="9"/>
      <c r="M916" s="9"/>
      <c r="N916" s="9"/>
      <c r="O916" s="9"/>
      <c r="P916" s="235">
        <f t="shared" ref="P916:P979" si="45">SUM($H916:$N916)</f>
        <v>0</v>
      </c>
      <c r="Q916" s="9"/>
      <c r="R916" s="9"/>
      <c r="S916" s="9"/>
      <c r="T916" s="9"/>
      <c r="U916" s="9"/>
      <c r="V916" s="9"/>
      <c r="W916" s="9"/>
      <c r="X916" s="236"/>
      <c r="Y916" s="237">
        <f t="shared" ref="Y916:Y979" si="46">SUM($Q916:$W916)</f>
        <v>0</v>
      </c>
      <c r="Z916" s="9"/>
      <c r="AA916" s="9"/>
      <c r="AB916" s="9"/>
      <c r="AC916" s="9"/>
      <c r="AD916" s="9"/>
      <c r="AE916" s="9"/>
      <c r="AF916" s="9"/>
      <c r="AG916" s="9"/>
      <c r="AH916" s="237">
        <f t="shared" si="44"/>
        <v>0</v>
      </c>
      <c r="AI916" s="238"/>
      <c r="AJ916" s="9"/>
      <c r="AK916" s="9"/>
      <c r="AL916" s="9"/>
      <c r="AM916" s="9"/>
      <c r="AN916" s="9"/>
      <c r="AO916" s="9"/>
      <c r="AP916" s="9"/>
      <c r="AQ916" s="9"/>
      <c r="AR916" s="9"/>
      <c r="AS916" s="239"/>
    </row>
    <row r="917" spans="1:45">
      <c r="A917" s="9"/>
      <c r="B917" s="9"/>
      <c r="C917" s="9"/>
      <c r="D917" s="9"/>
      <c r="E917" s="9"/>
      <c r="F917" s="9"/>
      <c r="G917" s="9"/>
      <c r="H917" s="9"/>
      <c r="I917" s="9"/>
      <c r="J917" s="9"/>
      <c r="K917" s="9"/>
      <c r="L917" s="9"/>
      <c r="M917" s="9"/>
      <c r="N917" s="9"/>
      <c r="O917" s="9"/>
      <c r="P917" s="235">
        <f t="shared" si="45"/>
        <v>0</v>
      </c>
      <c r="Q917" s="9"/>
      <c r="R917" s="9"/>
      <c r="S917" s="9"/>
      <c r="T917" s="9"/>
      <c r="U917" s="9"/>
      <c r="V917" s="9"/>
      <c r="W917" s="9"/>
      <c r="X917" s="236"/>
      <c r="Y917" s="237">
        <f t="shared" si="46"/>
        <v>0</v>
      </c>
      <c r="Z917" s="9"/>
      <c r="AA917" s="9"/>
      <c r="AB917" s="9"/>
      <c r="AC917" s="9"/>
      <c r="AD917" s="9"/>
      <c r="AE917" s="9"/>
      <c r="AF917" s="9"/>
      <c r="AG917" s="9"/>
      <c r="AH917" s="237">
        <f t="shared" si="44"/>
        <v>0</v>
      </c>
      <c r="AI917" s="238"/>
      <c r="AJ917" s="9"/>
      <c r="AK917" s="9"/>
      <c r="AL917" s="9"/>
      <c r="AM917" s="9"/>
      <c r="AN917" s="9"/>
      <c r="AO917" s="9"/>
      <c r="AP917" s="9"/>
      <c r="AQ917" s="9"/>
      <c r="AR917" s="9"/>
      <c r="AS917" s="239"/>
    </row>
    <row r="918" spans="1:45">
      <c r="A918" s="9"/>
      <c r="B918" s="9"/>
      <c r="C918" s="9"/>
      <c r="D918" s="9"/>
      <c r="E918" s="9"/>
      <c r="F918" s="9"/>
      <c r="G918" s="9"/>
      <c r="H918" s="9"/>
      <c r="I918" s="9"/>
      <c r="J918" s="9"/>
      <c r="K918" s="9"/>
      <c r="L918" s="9"/>
      <c r="M918" s="9"/>
      <c r="N918" s="9"/>
      <c r="O918" s="9"/>
      <c r="P918" s="235">
        <f t="shared" si="45"/>
        <v>0</v>
      </c>
      <c r="Q918" s="9"/>
      <c r="R918" s="9"/>
      <c r="S918" s="9"/>
      <c r="T918" s="9"/>
      <c r="U918" s="9"/>
      <c r="V918" s="9"/>
      <c r="W918" s="9"/>
      <c r="X918" s="236"/>
      <c r="Y918" s="237">
        <f t="shared" si="46"/>
        <v>0</v>
      </c>
      <c r="Z918" s="9"/>
      <c r="AA918" s="9"/>
      <c r="AB918" s="9"/>
      <c r="AC918" s="9"/>
      <c r="AD918" s="9"/>
      <c r="AE918" s="9"/>
      <c r="AF918" s="9"/>
      <c r="AG918" s="9"/>
      <c r="AH918" s="237">
        <f t="shared" si="44"/>
        <v>0</v>
      </c>
      <c r="AI918" s="238"/>
      <c r="AJ918" s="9"/>
      <c r="AK918" s="9"/>
      <c r="AL918" s="9"/>
      <c r="AM918" s="9"/>
      <c r="AN918" s="9"/>
      <c r="AO918" s="9"/>
      <c r="AP918" s="9"/>
      <c r="AQ918" s="9"/>
      <c r="AR918" s="9"/>
      <c r="AS918" s="239"/>
    </row>
    <row r="919" spans="1:45">
      <c r="A919" s="9"/>
      <c r="B919" s="9"/>
      <c r="C919" s="9"/>
      <c r="D919" s="9"/>
      <c r="E919" s="9"/>
      <c r="F919" s="9"/>
      <c r="G919" s="9"/>
      <c r="H919" s="9"/>
      <c r="I919" s="9"/>
      <c r="J919" s="9"/>
      <c r="K919" s="9"/>
      <c r="L919" s="9"/>
      <c r="M919" s="9"/>
      <c r="N919" s="9"/>
      <c r="O919" s="9"/>
      <c r="P919" s="235">
        <f t="shared" si="45"/>
        <v>0</v>
      </c>
      <c r="Q919" s="9"/>
      <c r="R919" s="9"/>
      <c r="S919" s="9"/>
      <c r="T919" s="9"/>
      <c r="U919" s="9"/>
      <c r="V919" s="9"/>
      <c r="W919" s="9"/>
      <c r="X919" s="236"/>
      <c r="Y919" s="237">
        <f t="shared" si="46"/>
        <v>0</v>
      </c>
      <c r="Z919" s="9"/>
      <c r="AA919" s="9"/>
      <c r="AB919" s="9"/>
      <c r="AC919" s="9"/>
      <c r="AD919" s="9"/>
      <c r="AE919" s="9"/>
      <c r="AF919" s="9"/>
      <c r="AG919" s="9"/>
      <c r="AH919" s="237">
        <f t="shared" si="44"/>
        <v>0</v>
      </c>
      <c r="AI919" s="238"/>
      <c r="AJ919" s="9"/>
      <c r="AK919" s="9"/>
      <c r="AL919" s="9"/>
      <c r="AM919" s="9"/>
      <c r="AN919" s="9"/>
      <c r="AO919" s="9"/>
      <c r="AP919" s="9"/>
      <c r="AQ919" s="9"/>
      <c r="AR919" s="9"/>
      <c r="AS919" s="239"/>
    </row>
    <row r="920" spans="1:45">
      <c r="A920" s="9"/>
      <c r="B920" s="9"/>
      <c r="C920" s="9"/>
      <c r="D920" s="9"/>
      <c r="E920" s="9"/>
      <c r="F920" s="9"/>
      <c r="G920" s="9"/>
      <c r="H920" s="9"/>
      <c r="I920" s="9"/>
      <c r="J920" s="9"/>
      <c r="K920" s="9"/>
      <c r="L920" s="9"/>
      <c r="M920" s="9"/>
      <c r="N920" s="9"/>
      <c r="O920" s="9"/>
      <c r="P920" s="235">
        <f t="shared" si="45"/>
        <v>0</v>
      </c>
      <c r="Q920" s="9"/>
      <c r="R920" s="9"/>
      <c r="S920" s="9"/>
      <c r="T920" s="9"/>
      <c r="U920" s="9"/>
      <c r="V920" s="9"/>
      <c r="W920" s="9"/>
      <c r="X920" s="236"/>
      <c r="Y920" s="237">
        <f t="shared" si="46"/>
        <v>0</v>
      </c>
      <c r="Z920" s="9"/>
      <c r="AA920" s="9"/>
      <c r="AB920" s="9"/>
      <c r="AC920" s="9"/>
      <c r="AD920" s="9"/>
      <c r="AE920" s="9"/>
      <c r="AF920" s="9"/>
      <c r="AG920" s="9"/>
      <c r="AH920" s="237">
        <f t="shared" si="44"/>
        <v>0</v>
      </c>
      <c r="AI920" s="238"/>
      <c r="AJ920" s="9"/>
      <c r="AK920" s="9"/>
      <c r="AL920" s="9"/>
      <c r="AM920" s="9"/>
      <c r="AN920" s="9"/>
      <c r="AO920" s="9"/>
      <c r="AP920" s="9"/>
      <c r="AQ920" s="9"/>
      <c r="AR920" s="9"/>
      <c r="AS920" s="239"/>
    </row>
    <row r="921" spans="1:45">
      <c r="A921" s="9"/>
      <c r="B921" s="9"/>
      <c r="C921" s="9"/>
      <c r="D921" s="9"/>
      <c r="E921" s="9"/>
      <c r="F921" s="9"/>
      <c r="G921" s="9"/>
      <c r="H921" s="9"/>
      <c r="I921" s="9"/>
      <c r="J921" s="9"/>
      <c r="K921" s="9"/>
      <c r="L921" s="9"/>
      <c r="M921" s="9"/>
      <c r="N921" s="9"/>
      <c r="O921" s="9"/>
      <c r="P921" s="235">
        <f t="shared" si="45"/>
        <v>0</v>
      </c>
      <c r="Q921" s="9"/>
      <c r="R921" s="9"/>
      <c r="S921" s="9"/>
      <c r="T921" s="9"/>
      <c r="U921" s="9"/>
      <c r="V921" s="9"/>
      <c r="W921" s="9"/>
      <c r="X921" s="236"/>
      <c r="Y921" s="237">
        <f t="shared" si="46"/>
        <v>0</v>
      </c>
      <c r="Z921" s="9"/>
      <c r="AA921" s="9"/>
      <c r="AB921" s="9"/>
      <c r="AC921" s="9"/>
      <c r="AD921" s="9"/>
      <c r="AE921" s="9"/>
      <c r="AF921" s="9"/>
      <c r="AG921" s="9"/>
      <c r="AH921" s="237">
        <f t="shared" si="44"/>
        <v>0</v>
      </c>
      <c r="AI921" s="238"/>
      <c r="AJ921" s="9"/>
      <c r="AK921" s="9"/>
      <c r="AL921" s="9"/>
      <c r="AM921" s="9"/>
      <c r="AN921" s="9"/>
      <c r="AO921" s="9"/>
      <c r="AP921" s="9"/>
      <c r="AQ921" s="9"/>
      <c r="AR921" s="9"/>
      <c r="AS921" s="239"/>
    </row>
    <row r="922" spans="1:45">
      <c r="A922" s="9"/>
      <c r="B922" s="9"/>
      <c r="C922" s="9"/>
      <c r="D922" s="9"/>
      <c r="E922" s="9"/>
      <c r="F922" s="9"/>
      <c r="G922" s="9"/>
      <c r="H922" s="9"/>
      <c r="I922" s="9"/>
      <c r="J922" s="9"/>
      <c r="K922" s="9"/>
      <c r="L922" s="9"/>
      <c r="M922" s="9"/>
      <c r="N922" s="9"/>
      <c r="O922" s="9"/>
      <c r="P922" s="235">
        <f t="shared" si="45"/>
        <v>0</v>
      </c>
      <c r="Q922" s="9"/>
      <c r="R922" s="9"/>
      <c r="S922" s="9"/>
      <c r="T922" s="9"/>
      <c r="U922" s="9"/>
      <c r="V922" s="9"/>
      <c r="W922" s="9"/>
      <c r="X922" s="236"/>
      <c r="Y922" s="237">
        <f t="shared" si="46"/>
        <v>0</v>
      </c>
      <c r="Z922" s="9"/>
      <c r="AA922" s="9"/>
      <c r="AB922" s="9"/>
      <c r="AC922" s="9"/>
      <c r="AD922" s="9"/>
      <c r="AE922" s="9"/>
      <c r="AF922" s="9"/>
      <c r="AG922" s="9"/>
      <c r="AH922" s="237">
        <f t="shared" si="44"/>
        <v>0</v>
      </c>
      <c r="AI922" s="238"/>
      <c r="AJ922" s="9"/>
      <c r="AK922" s="9"/>
      <c r="AL922" s="9"/>
      <c r="AM922" s="9"/>
      <c r="AN922" s="9"/>
      <c r="AO922" s="9"/>
      <c r="AP922" s="9"/>
      <c r="AQ922" s="9"/>
      <c r="AR922" s="9"/>
      <c r="AS922" s="239"/>
    </row>
    <row r="923" spans="1:45">
      <c r="A923" s="9"/>
      <c r="B923" s="9"/>
      <c r="C923" s="9"/>
      <c r="D923" s="9"/>
      <c r="E923" s="9"/>
      <c r="F923" s="9"/>
      <c r="G923" s="9"/>
      <c r="H923" s="9"/>
      <c r="I923" s="9"/>
      <c r="J923" s="9"/>
      <c r="K923" s="9"/>
      <c r="L923" s="9"/>
      <c r="M923" s="9"/>
      <c r="N923" s="9"/>
      <c r="O923" s="9"/>
      <c r="P923" s="235">
        <f t="shared" si="45"/>
        <v>0</v>
      </c>
      <c r="Q923" s="9"/>
      <c r="R923" s="9"/>
      <c r="S923" s="9"/>
      <c r="T923" s="9"/>
      <c r="U923" s="9"/>
      <c r="V923" s="9"/>
      <c r="W923" s="9"/>
      <c r="X923" s="236"/>
      <c r="Y923" s="237">
        <f t="shared" si="46"/>
        <v>0</v>
      </c>
      <c r="Z923" s="9"/>
      <c r="AA923" s="9"/>
      <c r="AB923" s="9"/>
      <c r="AC923" s="9"/>
      <c r="AD923" s="9"/>
      <c r="AE923" s="9"/>
      <c r="AF923" s="9"/>
      <c r="AG923" s="9"/>
      <c r="AH923" s="237">
        <f t="shared" si="44"/>
        <v>0</v>
      </c>
      <c r="AI923" s="238"/>
      <c r="AJ923" s="9"/>
      <c r="AK923" s="9"/>
      <c r="AL923" s="9"/>
      <c r="AM923" s="9"/>
      <c r="AN923" s="9"/>
      <c r="AO923" s="9"/>
      <c r="AP923" s="9"/>
      <c r="AQ923" s="9"/>
      <c r="AR923" s="9"/>
      <c r="AS923" s="239"/>
    </row>
    <row r="924" spans="1:45">
      <c r="A924" s="9"/>
      <c r="B924" s="9"/>
      <c r="C924" s="9"/>
      <c r="D924" s="9"/>
      <c r="E924" s="9"/>
      <c r="F924" s="9"/>
      <c r="G924" s="9"/>
      <c r="H924" s="9"/>
      <c r="I924" s="9"/>
      <c r="J924" s="9"/>
      <c r="K924" s="9"/>
      <c r="L924" s="9"/>
      <c r="M924" s="9"/>
      <c r="N924" s="9"/>
      <c r="O924" s="9"/>
      <c r="P924" s="235">
        <f t="shared" si="45"/>
        <v>0</v>
      </c>
      <c r="Q924" s="9"/>
      <c r="R924" s="9"/>
      <c r="S924" s="9"/>
      <c r="T924" s="9"/>
      <c r="U924" s="9"/>
      <c r="V924" s="9"/>
      <c r="W924" s="9"/>
      <c r="X924" s="236"/>
      <c r="Y924" s="237">
        <f t="shared" si="46"/>
        <v>0</v>
      </c>
      <c r="Z924" s="9"/>
      <c r="AA924" s="9"/>
      <c r="AB924" s="9"/>
      <c r="AC924" s="9"/>
      <c r="AD924" s="9"/>
      <c r="AE924" s="9"/>
      <c r="AF924" s="9"/>
      <c r="AG924" s="9"/>
      <c r="AH924" s="237">
        <f t="shared" si="44"/>
        <v>0</v>
      </c>
      <c r="AI924" s="238"/>
      <c r="AJ924" s="9"/>
      <c r="AK924" s="9"/>
      <c r="AL924" s="9"/>
      <c r="AM924" s="9"/>
      <c r="AN924" s="9"/>
      <c r="AO924" s="9"/>
      <c r="AP924" s="9"/>
      <c r="AQ924" s="9"/>
      <c r="AR924" s="9"/>
      <c r="AS924" s="239"/>
    </row>
    <row r="925" spans="1:45">
      <c r="A925" s="9"/>
      <c r="B925" s="9"/>
      <c r="C925" s="9"/>
      <c r="D925" s="9"/>
      <c r="E925" s="9"/>
      <c r="F925" s="9"/>
      <c r="G925" s="9"/>
      <c r="H925" s="9"/>
      <c r="I925" s="9"/>
      <c r="J925" s="9"/>
      <c r="K925" s="9"/>
      <c r="L925" s="9"/>
      <c r="M925" s="9"/>
      <c r="N925" s="9"/>
      <c r="O925" s="9"/>
      <c r="P925" s="235">
        <f t="shared" si="45"/>
        <v>0</v>
      </c>
      <c r="Q925" s="9"/>
      <c r="R925" s="9"/>
      <c r="S925" s="9"/>
      <c r="T925" s="9"/>
      <c r="U925" s="9"/>
      <c r="V925" s="9"/>
      <c r="W925" s="9"/>
      <c r="X925" s="236"/>
      <c r="Y925" s="237">
        <f t="shared" si="46"/>
        <v>0</v>
      </c>
      <c r="Z925" s="9"/>
      <c r="AA925" s="9"/>
      <c r="AB925" s="9"/>
      <c r="AC925" s="9"/>
      <c r="AD925" s="9"/>
      <c r="AE925" s="9"/>
      <c r="AF925" s="9"/>
      <c r="AG925" s="9"/>
      <c r="AH925" s="237">
        <f t="shared" si="44"/>
        <v>0</v>
      </c>
      <c r="AI925" s="238"/>
      <c r="AJ925" s="9"/>
      <c r="AK925" s="9"/>
      <c r="AL925" s="9"/>
      <c r="AM925" s="9"/>
      <c r="AN925" s="9"/>
      <c r="AO925" s="9"/>
      <c r="AP925" s="9"/>
      <c r="AQ925" s="9"/>
      <c r="AR925" s="9"/>
      <c r="AS925" s="239"/>
    </row>
    <row r="926" spans="1:45">
      <c r="A926" s="9"/>
      <c r="B926" s="9"/>
      <c r="C926" s="9"/>
      <c r="D926" s="9"/>
      <c r="E926" s="9"/>
      <c r="F926" s="9"/>
      <c r="G926" s="9"/>
      <c r="H926" s="9"/>
      <c r="I926" s="9"/>
      <c r="J926" s="9"/>
      <c r="K926" s="9"/>
      <c r="L926" s="9"/>
      <c r="M926" s="9"/>
      <c r="N926" s="9"/>
      <c r="O926" s="9"/>
      <c r="P926" s="235">
        <f t="shared" si="45"/>
        <v>0</v>
      </c>
      <c r="Q926" s="9"/>
      <c r="R926" s="9"/>
      <c r="S926" s="9"/>
      <c r="T926" s="9"/>
      <c r="U926" s="9"/>
      <c r="V926" s="9"/>
      <c r="W926" s="9"/>
      <c r="X926" s="236"/>
      <c r="Y926" s="237">
        <f t="shared" si="46"/>
        <v>0</v>
      </c>
      <c r="Z926" s="9"/>
      <c r="AA926" s="9"/>
      <c r="AB926" s="9"/>
      <c r="AC926" s="9"/>
      <c r="AD926" s="9"/>
      <c r="AE926" s="9"/>
      <c r="AF926" s="9"/>
      <c r="AG926" s="9"/>
      <c r="AH926" s="237">
        <f t="shared" si="44"/>
        <v>0</v>
      </c>
      <c r="AI926" s="238"/>
      <c r="AJ926" s="9"/>
      <c r="AK926" s="9"/>
      <c r="AL926" s="9"/>
      <c r="AM926" s="9"/>
      <c r="AN926" s="9"/>
      <c r="AO926" s="9"/>
      <c r="AP926" s="9"/>
      <c r="AQ926" s="9"/>
      <c r="AR926" s="9"/>
      <c r="AS926" s="239"/>
    </row>
    <row r="927" spans="1:45">
      <c r="A927" s="9"/>
      <c r="B927" s="9"/>
      <c r="C927" s="9"/>
      <c r="D927" s="9"/>
      <c r="E927" s="9"/>
      <c r="F927" s="9"/>
      <c r="G927" s="9"/>
      <c r="H927" s="9"/>
      <c r="I927" s="9"/>
      <c r="J927" s="9"/>
      <c r="K927" s="9"/>
      <c r="L927" s="9"/>
      <c r="M927" s="9"/>
      <c r="N927" s="9"/>
      <c r="O927" s="9"/>
      <c r="P927" s="235">
        <f t="shared" si="45"/>
        <v>0</v>
      </c>
      <c r="Q927" s="9"/>
      <c r="R927" s="9"/>
      <c r="S927" s="9"/>
      <c r="T927" s="9"/>
      <c r="U927" s="9"/>
      <c r="V927" s="9"/>
      <c r="W927" s="9"/>
      <c r="X927" s="236"/>
      <c r="Y927" s="237">
        <f t="shared" si="46"/>
        <v>0</v>
      </c>
      <c r="Z927" s="9"/>
      <c r="AA927" s="9"/>
      <c r="AB927" s="9"/>
      <c r="AC927" s="9"/>
      <c r="AD927" s="9"/>
      <c r="AE927" s="9"/>
      <c r="AF927" s="9"/>
      <c r="AG927" s="9"/>
      <c r="AH927" s="237">
        <f t="shared" si="44"/>
        <v>0</v>
      </c>
      <c r="AI927" s="238"/>
      <c r="AJ927" s="9"/>
      <c r="AK927" s="9"/>
      <c r="AL927" s="9"/>
      <c r="AM927" s="9"/>
      <c r="AN927" s="9"/>
      <c r="AO927" s="9"/>
      <c r="AP927" s="9"/>
      <c r="AQ927" s="9"/>
      <c r="AR927" s="9"/>
      <c r="AS927" s="239"/>
    </row>
    <row r="928" spans="1:45">
      <c r="A928" s="9"/>
      <c r="B928" s="9"/>
      <c r="C928" s="9"/>
      <c r="D928" s="9"/>
      <c r="E928" s="9"/>
      <c r="F928" s="9"/>
      <c r="G928" s="9"/>
      <c r="H928" s="9"/>
      <c r="I928" s="9"/>
      <c r="J928" s="9"/>
      <c r="K928" s="9"/>
      <c r="L928" s="9"/>
      <c r="M928" s="9"/>
      <c r="N928" s="9"/>
      <c r="O928" s="9"/>
      <c r="P928" s="235">
        <f t="shared" si="45"/>
        <v>0</v>
      </c>
      <c r="Q928" s="9"/>
      <c r="R928" s="9"/>
      <c r="S928" s="9"/>
      <c r="T928" s="9"/>
      <c r="U928" s="9"/>
      <c r="V928" s="9"/>
      <c r="W928" s="9"/>
      <c r="X928" s="236"/>
      <c r="Y928" s="237">
        <f t="shared" si="46"/>
        <v>0</v>
      </c>
      <c r="Z928" s="9"/>
      <c r="AA928" s="9"/>
      <c r="AB928" s="9"/>
      <c r="AC928" s="9"/>
      <c r="AD928" s="9"/>
      <c r="AE928" s="9"/>
      <c r="AF928" s="9"/>
      <c r="AG928" s="9"/>
      <c r="AH928" s="237">
        <f t="shared" si="44"/>
        <v>0</v>
      </c>
      <c r="AI928" s="238"/>
      <c r="AJ928" s="9"/>
      <c r="AK928" s="9"/>
      <c r="AL928" s="9"/>
      <c r="AM928" s="9"/>
      <c r="AN928" s="9"/>
      <c r="AO928" s="9"/>
      <c r="AP928" s="9"/>
      <c r="AQ928" s="9"/>
      <c r="AR928" s="9"/>
      <c r="AS928" s="239"/>
    </row>
    <row r="929" spans="1:45">
      <c r="A929" s="9"/>
      <c r="B929" s="9"/>
      <c r="C929" s="9"/>
      <c r="D929" s="9"/>
      <c r="E929" s="9"/>
      <c r="F929" s="9"/>
      <c r="G929" s="9"/>
      <c r="H929" s="9"/>
      <c r="I929" s="9"/>
      <c r="J929" s="9"/>
      <c r="K929" s="9"/>
      <c r="L929" s="9"/>
      <c r="M929" s="9"/>
      <c r="N929" s="9"/>
      <c r="O929" s="9"/>
      <c r="P929" s="235">
        <f t="shared" si="45"/>
        <v>0</v>
      </c>
      <c r="Q929" s="9"/>
      <c r="R929" s="9"/>
      <c r="S929" s="9"/>
      <c r="T929" s="9"/>
      <c r="U929" s="9"/>
      <c r="V929" s="9"/>
      <c r="W929" s="9"/>
      <c r="X929" s="236"/>
      <c r="Y929" s="237">
        <f t="shared" si="46"/>
        <v>0</v>
      </c>
      <c r="Z929" s="9"/>
      <c r="AA929" s="9"/>
      <c r="AB929" s="9"/>
      <c r="AC929" s="9"/>
      <c r="AD929" s="9"/>
      <c r="AE929" s="9"/>
      <c r="AF929" s="9"/>
      <c r="AG929" s="9"/>
      <c r="AH929" s="237">
        <f t="shared" si="44"/>
        <v>0</v>
      </c>
      <c r="AI929" s="238"/>
      <c r="AJ929" s="9"/>
      <c r="AK929" s="9"/>
      <c r="AL929" s="9"/>
      <c r="AM929" s="9"/>
      <c r="AN929" s="9"/>
      <c r="AO929" s="9"/>
      <c r="AP929" s="9"/>
      <c r="AQ929" s="9"/>
      <c r="AR929" s="9"/>
      <c r="AS929" s="239"/>
    </row>
    <row r="930" spans="1:45">
      <c r="A930" s="9"/>
      <c r="B930" s="9"/>
      <c r="C930" s="9"/>
      <c r="D930" s="9"/>
      <c r="E930" s="9"/>
      <c r="F930" s="9"/>
      <c r="G930" s="9"/>
      <c r="H930" s="9"/>
      <c r="I930" s="9"/>
      <c r="J930" s="9"/>
      <c r="K930" s="9"/>
      <c r="L930" s="9"/>
      <c r="M930" s="9"/>
      <c r="N930" s="9"/>
      <c r="O930" s="9"/>
      <c r="P930" s="235">
        <f t="shared" si="45"/>
        <v>0</v>
      </c>
      <c r="Q930" s="9"/>
      <c r="R930" s="9"/>
      <c r="S930" s="9"/>
      <c r="T930" s="9"/>
      <c r="U930" s="9"/>
      <c r="V930" s="9"/>
      <c r="W930" s="9"/>
      <c r="X930" s="236"/>
      <c r="Y930" s="237">
        <f t="shared" si="46"/>
        <v>0</v>
      </c>
      <c r="Z930" s="9"/>
      <c r="AA930" s="9"/>
      <c r="AB930" s="9"/>
      <c r="AC930" s="9"/>
      <c r="AD930" s="9"/>
      <c r="AE930" s="9"/>
      <c r="AF930" s="9"/>
      <c r="AG930" s="9"/>
      <c r="AH930" s="237">
        <f t="shared" si="44"/>
        <v>0</v>
      </c>
      <c r="AI930" s="238"/>
      <c r="AJ930" s="9"/>
      <c r="AK930" s="9"/>
      <c r="AL930" s="9"/>
      <c r="AM930" s="9"/>
      <c r="AN930" s="9"/>
      <c r="AO930" s="9"/>
      <c r="AP930" s="9"/>
      <c r="AQ930" s="9"/>
      <c r="AR930" s="9"/>
      <c r="AS930" s="239"/>
    </row>
    <row r="931" spans="1:45">
      <c r="A931" s="9"/>
      <c r="B931" s="9"/>
      <c r="C931" s="9"/>
      <c r="D931" s="9"/>
      <c r="E931" s="9"/>
      <c r="F931" s="9"/>
      <c r="G931" s="9"/>
      <c r="H931" s="9"/>
      <c r="I931" s="9"/>
      <c r="J931" s="9"/>
      <c r="K931" s="9"/>
      <c r="L931" s="9"/>
      <c r="M931" s="9"/>
      <c r="N931" s="9"/>
      <c r="O931" s="9"/>
      <c r="P931" s="235">
        <f t="shared" si="45"/>
        <v>0</v>
      </c>
      <c r="Q931" s="9"/>
      <c r="R931" s="9"/>
      <c r="S931" s="9"/>
      <c r="T931" s="9"/>
      <c r="U931" s="9"/>
      <c r="V931" s="9"/>
      <c r="W931" s="9"/>
      <c r="X931" s="236"/>
      <c r="Y931" s="237">
        <f t="shared" si="46"/>
        <v>0</v>
      </c>
      <c r="Z931" s="9"/>
      <c r="AA931" s="9"/>
      <c r="AB931" s="9"/>
      <c r="AC931" s="9"/>
      <c r="AD931" s="9"/>
      <c r="AE931" s="9"/>
      <c r="AF931" s="9"/>
      <c r="AG931" s="9"/>
      <c r="AH931" s="237">
        <f t="shared" si="44"/>
        <v>0</v>
      </c>
      <c r="AI931" s="238"/>
      <c r="AJ931" s="9"/>
      <c r="AK931" s="9"/>
      <c r="AL931" s="9"/>
      <c r="AM931" s="9"/>
      <c r="AN931" s="9"/>
      <c r="AO931" s="9"/>
      <c r="AP931" s="9"/>
      <c r="AQ931" s="9"/>
      <c r="AR931" s="9"/>
      <c r="AS931" s="239"/>
    </row>
    <row r="932" spans="1:45">
      <c r="A932" s="9"/>
      <c r="B932" s="9"/>
      <c r="C932" s="9"/>
      <c r="D932" s="9"/>
      <c r="E932" s="9"/>
      <c r="F932" s="9"/>
      <c r="G932" s="9"/>
      <c r="H932" s="9"/>
      <c r="I932" s="9"/>
      <c r="J932" s="9"/>
      <c r="K932" s="9"/>
      <c r="L932" s="9"/>
      <c r="M932" s="9"/>
      <c r="N932" s="9"/>
      <c r="O932" s="9"/>
      <c r="P932" s="235">
        <f t="shared" si="45"/>
        <v>0</v>
      </c>
      <c r="Q932" s="9"/>
      <c r="R932" s="9"/>
      <c r="S932" s="9"/>
      <c r="T932" s="9"/>
      <c r="U932" s="9"/>
      <c r="V932" s="9"/>
      <c r="W932" s="9"/>
      <c r="X932" s="236"/>
      <c r="Y932" s="237">
        <f t="shared" si="46"/>
        <v>0</v>
      </c>
      <c r="Z932" s="9"/>
      <c r="AA932" s="9"/>
      <c r="AB932" s="9"/>
      <c r="AC932" s="9"/>
      <c r="AD932" s="9"/>
      <c r="AE932" s="9"/>
      <c r="AF932" s="9"/>
      <c r="AG932" s="9"/>
      <c r="AH932" s="237">
        <f t="shared" si="44"/>
        <v>0</v>
      </c>
      <c r="AI932" s="238"/>
      <c r="AJ932" s="9"/>
      <c r="AK932" s="9"/>
      <c r="AL932" s="9"/>
      <c r="AM932" s="9"/>
      <c r="AN932" s="9"/>
      <c r="AO932" s="9"/>
      <c r="AP932" s="9"/>
      <c r="AQ932" s="9"/>
      <c r="AR932" s="9"/>
      <c r="AS932" s="239"/>
    </row>
    <row r="933" spans="1:45">
      <c r="A933" s="9"/>
      <c r="B933" s="9"/>
      <c r="C933" s="9"/>
      <c r="D933" s="9"/>
      <c r="E933" s="9"/>
      <c r="F933" s="9"/>
      <c r="G933" s="9"/>
      <c r="H933" s="9"/>
      <c r="I933" s="9"/>
      <c r="J933" s="9"/>
      <c r="K933" s="9"/>
      <c r="L933" s="9"/>
      <c r="M933" s="9"/>
      <c r="N933" s="9"/>
      <c r="O933" s="9"/>
      <c r="P933" s="235">
        <f t="shared" si="45"/>
        <v>0</v>
      </c>
      <c r="Q933" s="9"/>
      <c r="R933" s="9"/>
      <c r="S933" s="9"/>
      <c r="T933" s="9"/>
      <c r="U933" s="9"/>
      <c r="V933" s="9"/>
      <c r="W933" s="9"/>
      <c r="X933" s="236"/>
      <c r="Y933" s="237">
        <f t="shared" si="46"/>
        <v>0</v>
      </c>
      <c r="Z933" s="9"/>
      <c r="AA933" s="9"/>
      <c r="AB933" s="9"/>
      <c r="AC933" s="9"/>
      <c r="AD933" s="9"/>
      <c r="AE933" s="9"/>
      <c r="AF933" s="9"/>
      <c r="AG933" s="9"/>
      <c r="AH933" s="237">
        <f t="shared" si="44"/>
        <v>0</v>
      </c>
      <c r="AI933" s="238"/>
      <c r="AJ933" s="9"/>
      <c r="AK933" s="9"/>
      <c r="AL933" s="9"/>
      <c r="AM933" s="9"/>
      <c r="AN933" s="9"/>
      <c r="AO933" s="9"/>
      <c r="AP933" s="9"/>
      <c r="AQ933" s="9"/>
      <c r="AR933" s="9"/>
      <c r="AS933" s="239"/>
    </row>
    <row r="934" spans="1:45">
      <c r="A934" s="9"/>
      <c r="B934" s="9"/>
      <c r="C934" s="9"/>
      <c r="D934" s="9"/>
      <c r="E934" s="9"/>
      <c r="F934" s="9"/>
      <c r="G934" s="9"/>
      <c r="H934" s="9"/>
      <c r="I934" s="9"/>
      <c r="J934" s="9"/>
      <c r="K934" s="9"/>
      <c r="L934" s="9"/>
      <c r="M934" s="9"/>
      <c r="N934" s="9"/>
      <c r="O934" s="9"/>
      <c r="P934" s="235">
        <f t="shared" si="45"/>
        <v>0</v>
      </c>
      <c r="Q934" s="9"/>
      <c r="R934" s="9"/>
      <c r="S934" s="9"/>
      <c r="T934" s="9"/>
      <c r="U934" s="9"/>
      <c r="V934" s="9"/>
      <c r="W934" s="9"/>
      <c r="X934" s="236"/>
      <c r="Y934" s="237">
        <f t="shared" si="46"/>
        <v>0</v>
      </c>
      <c r="Z934" s="9"/>
      <c r="AA934" s="9"/>
      <c r="AB934" s="9"/>
      <c r="AC934" s="9"/>
      <c r="AD934" s="9"/>
      <c r="AE934" s="9"/>
      <c r="AF934" s="9"/>
      <c r="AG934" s="9"/>
      <c r="AH934" s="237">
        <f t="shared" si="44"/>
        <v>0</v>
      </c>
      <c r="AI934" s="238"/>
      <c r="AJ934" s="9"/>
      <c r="AK934" s="9"/>
      <c r="AL934" s="9"/>
      <c r="AM934" s="9"/>
      <c r="AN934" s="9"/>
      <c r="AO934" s="9"/>
      <c r="AP934" s="9"/>
      <c r="AQ934" s="9"/>
      <c r="AR934" s="9"/>
      <c r="AS934" s="239"/>
    </row>
    <row r="935" spans="1:45">
      <c r="A935" s="9"/>
      <c r="B935" s="9"/>
      <c r="C935" s="9"/>
      <c r="D935" s="9"/>
      <c r="E935" s="9"/>
      <c r="F935" s="9"/>
      <c r="G935" s="9"/>
      <c r="H935" s="9"/>
      <c r="I935" s="9"/>
      <c r="J935" s="9"/>
      <c r="K935" s="9"/>
      <c r="L935" s="9"/>
      <c r="M935" s="9"/>
      <c r="N935" s="9"/>
      <c r="O935" s="9"/>
      <c r="P935" s="235">
        <f t="shared" si="45"/>
        <v>0</v>
      </c>
      <c r="Q935" s="9"/>
      <c r="R935" s="9"/>
      <c r="S935" s="9"/>
      <c r="T935" s="9"/>
      <c r="U935" s="9"/>
      <c r="V935" s="9"/>
      <c r="W935" s="9"/>
      <c r="X935" s="236"/>
      <c r="Y935" s="237">
        <f t="shared" si="46"/>
        <v>0</v>
      </c>
      <c r="Z935" s="9"/>
      <c r="AA935" s="9"/>
      <c r="AB935" s="9"/>
      <c r="AC935" s="9"/>
      <c r="AD935" s="9"/>
      <c r="AE935" s="9"/>
      <c r="AF935" s="9"/>
      <c r="AG935" s="9"/>
      <c r="AH935" s="237">
        <f t="shared" si="44"/>
        <v>0</v>
      </c>
      <c r="AI935" s="238"/>
      <c r="AJ935" s="9"/>
      <c r="AK935" s="9"/>
      <c r="AL935" s="9"/>
      <c r="AM935" s="9"/>
      <c r="AN935" s="9"/>
      <c r="AO935" s="9"/>
      <c r="AP935" s="9"/>
      <c r="AQ935" s="9"/>
      <c r="AR935" s="9"/>
      <c r="AS935" s="239"/>
    </row>
    <row r="936" spans="1:45">
      <c r="A936" s="9"/>
      <c r="B936" s="9"/>
      <c r="C936" s="9"/>
      <c r="D936" s="9"/>
      <c r="E936" s="9"/>
      <c r="F936" s="9"/>
      <c r="G936" s="9"/>
      <c r="H936" s="9"/>
      <c r="I936" s="9"/>
      <c r="J936" s="9"/>
      <c r="K936" s="9"/>
      <c r="L936" s="9"/>
      <c r="M936" s="9"/>
      <c r="N936" s="9"/>
      <c r="O936" s="9"/>
      <c r="P936" s="235">
        <f t="shared" si="45"/>
        <v>0</v>
      </c>
      <c r="Q936" s="9"/>
      <c r="R936" s="9"/>
      <c r="S936" s="9"/>
      <c r="T936" s="9"/>
      <c r="U936" s="9"/>
      <c r="V936" s="9"/>
      <c r="W936" s="9"/>
      <c r="X936" s="236"/>
      <c r="Y936" s="237">
        <f t="shared" si="46"/>
        <v>0</v>
      </c>
      <c r="Z936" s="9"/>
      <c r="AA936" s="9"/>
      <c r="AB936" s="9"/>
      <c r="AC936" s="9"/>
      <c r="AD936" s="9"/>
      <c r="AE936" s="9"/>
      <c r="AF936" s="9"/>
      <c r="AG936" s="9"/>
      <c r="AH936" s="237">
        <f t="shared" si="44"/>
        <v>0</v>
      </c>
      <c r="AI936" s="238"/>
      <c r="AJ936" s="9"/>
      <c r="AK936" s="9"/>
      <c r="AL936" s="9"/>
      <c r="AM936" s="9"/>
      <c r="AN936" s="9"/>
      <c r="AO936" s="9"/>
      <c r="AP936" s="9"/>
      <c r="AQ936" s="9"/>
      <c r="AR936" s="9"/>
      <c r="AS936" s="239"/>
    </row>
    <row r="937" spans="1:45">
      <c r="A937" s="9"/>
      <c r="B937" s="9"/>
      <c r="C937" s="9"/>
      <c r="D937" s="9"/>
      <c r="E937" s="9"/>
      <c r="F937" s="9"/>
      <c r="G937" s="9"/>
      <c r="H937" s="9"/>
      <c r="I937" s="9"/>
      <c r="J937" s="9"/>
      <c r="K937" s="9"/>
      <c r="L937" s="9"/>
      <c r="M937" s="9"/>
      <c r="N937" s="9"/>
      <c r="O937" s="9"/>
      <c r="P937" s="235">
        <f t="shared" si="45"/>
        <v>0</v>
      </c>
      <c r="Q937" s="9"/>
      <c r="R937" s="9"/>
      <c r="S937" s="9"/>
      <c r="T937" s="9"/>
      <c r="U937" s="9"/>
      <c r="V937" s="9"/>
      <c r="W937" s="9"/>
      <c r="X937" s="236"/>
      <c r="Y937" s="237">
        <f t="shared" si="46"/>
        <v>0</v>
      </c>
      <c r="Z937" s="9"/>
      <c r="AA937" s="9"/>
      <c r="AB937" s="9"/>
      <c r="AC937" s="9"/>
      <c r="AD937" s="9"/>
      <c r="AE937" s="9"/>
      <c r="AF937" s="9"/>
      <c r="AG937" s="9"/>
      <c r="AH937" s="237">
        <f t="shared" si="44"/>
        <v>0</v>
      </c>
      <c r="AI937" s="238"/>
      <c r="AJ937" s="9"/>
      <c r="AK937" s="9"/>
      <c r="AL937" s="9"/>
      <c r="AM937" s="9"/>
      <c r="AN937" s="9"/>
      <c r="AO937" s="9"/>
      <c r="AP937" s="9"/>
      <c r="AQ937" s="9"/>
      <c r="AR937" s="9"/>
      <c r="AS937" s="239"/>
    </row>
    <row r="938" spans="1:45">
      <c r="A938" s="9"/>
      <c r="B938" s="9"/>
      <c r="C938" s="9"/>
      <c r="D938" s="9"/>
      <c r="E938" s="9"/>
      <c r="F938" s="9"/>
      <c r="G938" s="9"/>
      <c r="H938" s="9"/>
      <c r="I938" s="9"/>
      <c r="J938" s="9"/>
      <c r="K938" s="9"/>
      <c r="L938" s="9"/>
      <c r="M938" s="9"/>
      <c r="N938" s="9"/>
      <c r="O938" s="9"/>
      <c r="P938" s="235">
        <f t="shared" si="45"/>
        <v>0</v>
      </c>
      <c r="Q938" s="9"/>
      <c r="R938" s="9"/>
      <c r="S938" s="9"/>
      <c r="T938" s="9"/>
      <c r="U938" s="9"/>
      <c r="V938" s="9"/>
      <c r="W938" s="9"/>
      <c r="X938" s="236"/>
      <c r="Y938" s="237">
        <f t="shared" si="46"/>
        <v>0</v>
      </c>
      <c r="Z938" s="9"/>
      <c r="AA938" s="9"/>
      <c r="AB938" s="9"/>
      <c r="AC938" s="9"/>
      <c r="AD938" s="9"/>
      <c r="AE938" s="9"/>
      <c r="AF938" s="9"/>
      <c r="AG938" s="9"/>
      <c r="AH938" s="237">
        <f t="shared" si="44"/>
        <v>0</v>
      </c>
      <c r="AI938" s="238"/>
      <c r="AJ938" s="9"/>
      <c r="AK938" s="9"/>
      <c r="AL938" s="9"/>
      <c r="AM938" s="9"/>
      <c r="AN938" s="9"/>
      <c r="AO938" s="9"/>
      <c r="AP938" s="9"/>
      <c r="AQ938" s="9"/>
      <c r="AR938" s="9"/>
      <c r="AS938" s="239"/>
    </row>
    <row r="939" spans="1:45">
      <c r="A939" s="9"/>
      <c r="B939" s="9"/>
      <c r="C939" s="9"/>
      <c r="D939" s="9"/>
      <c r="E939" s="9"/>
      <c r="F939" s="9"/>
      <c r="G939" s="9"/>
      <c r="H939" s="9"/>
      <c r="I939" s="9"/>
      <c r="J939" s="9"/>
      <c r="K939" s="9"/>
      <c r="L939" s="9"/>
      <c r="M939" s="9"/>
      <c r="N939" s="9"/>
      <c r="O939" s="9"/>
      <c r="P939" s="235">
        <f t="shared" si="45"/>
        <v>0</v>
      </c>
      <c r="Q939" s="9"/>
      <c r="R939" s="9"/>
      <c r="S939" s="9"/>
      <c r="T939" s="9"/>
      <c r="U939" s="9"/>
      <c r="V939" s="9"/>
      <c r="W939" s="9"/>
      <c r="X939" s="236"/>
      <c r="Y939" s="237">
        <f t="shared" si="46"/>
        <v>0</v>
      </c>
      <c r="Z939" s="9"/>
      <c r="AA939" s="9"/>
      <c r="AB939" s="9"/>
      <c r="AC939" s="9"/>
      <c r="AD939" s="9"/>
      <c r="AE939" s="9"/>
      <c r="AF939" s="9"/>
      <c r="AG939" s="9"/>
      <c r="AH939" s="237">
        <f t="shared" si="44"/>
        <v>0</v>
      </c>
      <c r="AI939" s="238"/>
      <c r="AJ939" s="9"/>
      <c r="AK939" s="9"/>
      <c r="AL939" s="9"/>
      <c r="AM939" s="9"/>
      <c r="AN939" s="9"/>
      <c r="AO939" s="9"/>
      <c r="AP939" s="9"/>
      <c r="AQ939" s="9"/>
      <c r="AR939" s="9"/>
      <c r="AS939" s="239"/>
    </row>
    <row r="940" spans="1:45">
      <c r="A940" s="9"/>
      <c r="B940" s="9"/>
      <c r="C940" s="9"/>
      <c r="D940" s="9"/>
      <c r="E940" s="9"/>
      <c r="F940" s="9"/>
      <c r="G940" s="9"/>
      <c r="H940" s="9"/>
      <c r="I940" s="9"/>
      <c r="J940" s="9"/>
      <c r="K940" s="9"/>
      <c r="L940" s="9"/>
      <c r="M940" s="9"/>
      <c r="N940" s="9"/>
      <c r="O940" s="9"/>
      <c r="P940" s="235">
        <f t="shared" si="45"/>
        <v>0</v>
      </c>
      <c r="Q940" s="9"/>
      <c r="R940" s="9"/>
      <c r="S940" s="9"/>
      <c r="T940" s="9"/>
      <c r="U940" s="9"/>
      <c r="V940" s="9"/>
      <c r="W940" s="9"/>
      <c r="X940" s="236"/>
      <c r="Y940" s="237">
        <f t="shared" si="46"/>
        <v>0</v>
      </c>
      <c r="Z940" s="9"/>
      <c r="AA940" s="9"/>
      <c r="AB940" s="9"/>
      <c r="AC940" s="9"/>
      <c r="AD940" s="9"/>
      <c r="AE940" s="9"/>
      <c r="AF940" s="9"/>
      <c r="AG940" s="9"/>
      <c r="AH940" s="237">
        <f t="shared" si="44"/>
        <v>0</v>
      </c>
      <c r="AI940" s="238"/>
      <c r="AJ940" s="9"/>
      <c r="AK940" s="9"/>
      <c r="AL940" s="9"/>
      <c r="AM940" s="9"/>
      <c r="AN940" s="9"/>
      <c r="AO940" s="9"/>
      <c r="AP940" s="9"/>
      <c r="AQ940" s="9"/>
      <c r="AR940" s="9"/>
      <c r="AS940" s="239"/>
    </row>
    <row r="941" spans="1:45">
      <c r="A941" s="9"/>
      <c r="B941" s="9"/>
      <c r="C941" s="9"/>
      <c r="D941" s="9"/>
      <c r="E941" s="9"/>
      <c r="F941" s="9"/>
      <c r="G941" s="9"/>
      <c r="H941" s="9"/>
      <c r="I941" s="9"/>
      <c r="J941" s="9"/>
      <c r="K941" s="9"/>
      <c r="L941" s="9"/>
      <c r="M941" s="9"/>
      <c r="N941" s="9"/>
      <c r="O941" s="9"/>
      <c r="P941" s="235">
        <f t="shared" si="45"/>
        <v>0</v>
      </c>
      <c r="Q941" s="9"/>
      <c r="R941" s="9"/>
      <c r="S941" s="9"/>
      <c r="T941" s="9"/>
      <c r="U941" s="9"/>
      <c r="V941" s="9"/>
      <c r="W941" s="9"/>
      <c r="X941" s="236"/>
      <c r="Y941" s="237">
        <f t="shared" si="46"/>
        <v>0</v>
      </c>
      <c r="Z941" s="9"/>
      <c r="AA941" s="9"/>
      <c r="AB941" s="9"/>
      <c r="AC941" s="9"/>
      <c r="AD941" s="9"/>
      <c r="AE941" s="9"/>
      <c r="AF941" s="9"/>
      <c r="AG941" s="9"/>
      <c r="AH941" s="237">
        <f t="shared" si="44"/>
        <v>0</v>
      </c>
      <c r="AI941" s="238"/>
      <c r="AJ941" s="9"/>
      <c r="AK941" s="9"/>
      <c r="AL941" s="9"/>
      <c r="AM941" s="9"/>
      <c r="AN941" s="9"/>
      <c r="AO941" s="9"/>
      <c r="AP941" s="9"/>
      <c r="AQ941" s="9"/>
      <c r="AR941" s="9"/>
      <c r="AS941" s="239"/>
    </row>
    <row r="942" spans="1:45">
      <c r="A942" s="9"/>
      <c r="B942" s="9"/>
      <c r="C942" s="9"/>
      <c r="D942" s="9"/>
      <c r="E942" s="9"/>
      <c r="F942" s="9"/>
      <c r="G942" s="9"/>
      <c r="H942" s="9"/>
      <c r="I942" s="9"/>
      <c r="J942" s="9"/>
      <c r="K942" s="9"/>
      <c r="L942" s="9"/>
      <c r="M942" s="9"/>
      <c r="N942" s="9"/>
      <c r="O942" s="9"/>
      <c r="P942" s="235">
        <f t="shared" si="45"/>
        <v>0</v>
      </c>
      <c r="Q942" s="9"/>
      <c r="R942" s="9"/>
      <c r="S942" s="9"/>
      <c r="T942" s="9"/>
      <c r="U942" s="9"/>
      <c r="V942" s="9"/>
      <c r="W942" s="9"/>
      <c r="X942" s="236"/>
      <c r="Y942" s="237">
        <f t="shared" si="46"/>
        <v>0</v>
      </c>
      <c r="Z942" s="9"/>
      <c r="AA942" s="9"/>
      <c r="AB942" s="9"/>
      <c r="AC942" s="9"/>
      <c r="AD942" s="9"/>
      <c r="AE942" s="9"/>
      <c r="AF942" s="9"/>
      <c r="AG942" s="9"/>
      <c r="AH942" s="237">
        <f t="shared" si="44"/>
        <v>0</v>
      </c>
      <c r="AI942" s="238"/>
      <c r="AJ942" s="9"/>
      <c r="AK942" s="9"/>
      <c r="AL942" s="9"/>
      <c r="AM942" s="9"/>
      <c r="AN942" s="9"/>
      <c r="AO942" s="9"/>
      <c r="AP942" s="9"/>
      <c r="AQ942" s="9"/>
      <c r="AR942" s="9"/>
      <c r="AS942" s="239"/>
    </row>
    <row r="943" spans="1:45">
      <c r="A943" s="9"/>
      <c r="B943" s="9"/>
      <c r="C943" s="9"/>
      <c r="D943" s="9"/>
      <c r="E943" s="9"/>
      <c r="F943" s="9"/>
      <c r="G943" s="9"/>
      <c r="H943" s="9"/>
      <c r="I943" s="9"/>
      <c r="J943" s="9"/>
      <c r="K943" s="9"/>
      <c r="L943" s="9"/>
      <c r="M943" s="9"/>
      <c r="N943" s="9"/>
      <c r="O943" s="9"/>
      <c r="P943" s="235">
        <f t="shared" si="45"/>
        <v>0</v>
      </c>
      <c r="Q943" s="9"/>
      <c r="R943" s="9"/>
      <c r="S943" s="9"/>
      <c r="T943" s="9"/>
      <c r="U943" s="9"/>
      <c r="V943" s="9"/>
      <c r="W943" s="9"/>
      <c r="X943" s="236"/>
      <c r="Y943" s="237">
        <f t="shared" si="46"/>
        <v>0</v>
      </c>
      <c r="Z943" s="9"/>
      <c r="AA943" s="9"/>
      <c r="AB943" s="9"/>
      <c r="AC943" s="9"/>
      <c r="AD943" s="9"/>
      <c r="AE943" s="9"/>
      <c r="AF943" s="9"/>
      <c r="AG943" s="9"/>
      <c r="AH943" s="237">
        <f t="shared" si="44"/>
        <v>0</v>
      </c>
      <c r="AI943" s="238"/>
      <c r="AJ943" s="9"/>
      <c r="AK943" s="9"/>
      <c r="AL943" s="9"/>
      <c r="AM943" s="9"/>
      <c r="AN943" s="9"/>
      <c r="AO943" s="9"/>
      <c r="AP943" s="9"/>
      <c r="AQ943" s="9"/>
      <c r="AR943" s="9"/>
      <c r="AS943" s="239"/>
    </row>
    <row r="944" spans="1:45">
      <c r="A944" s="9"/>
      <c r="B944" s="9"/>
      <c r="C944" s="9"/>
      <c r="D944" s="9"/>
      <c r="E944" s="9"/>
      <c r="F944" s="9"/>
      <c r="G944" s="9"/>
      <c r="H944" s="9"/>
      <c r="I944" s="9"/>
      <c r="J944" s="9"/>
      <c r="K944" s="9"/>
      <c r="L944" s="9"/>
      <c r="M944" s="9"/>
      <c r="N944" s="9"/>
      <c r="O944" s="9"/>
      <c r="P944" s="235">
        <f t="shared" si="45"/>
        <v>0</v>
      </c>
      <c r="Q944" s="9"/>
      <c r="R944" s="9"/>
      <c r="S944" s="9"/>
      <c r="T944" s="9"/>
      <c r="U944" s="9"/>
      <c r="V944" s="9"/>
      <c r="W944" s="9"/>
      <c r="X944" s="236"/>
      <c r="Y944" s="237">
        <f t="shared" si="46"/>
        <v>0</v>
      </c>
      <c r="Z944" s="9"/>
      <c r="AA944" s="9"/>
      <c r="AB944" s="9"/>
      <c r="AC944" s="9"/>
      <c r="AD944" s="9"/>
      <c r="AE944" s="9"/>
      <c r="AF944" s="9"/>
      <c r="AG944" s="9"/>
      <c r="AH944" s="237">
        <f t="shared" si="44"/>
        <v>0</v>
      </c>
      <c r="AI944" s="238"/>
      <c r="AJ944" s="9"/>
      <c r="AK944" s="9"/>
      <c r="AL944" s="9"/>
      <c r="AM944" s="9"/>
      <c r="AN944" s="9"/>
      <c r="AO944" s="9"/>
      <c r="AP944" s="9"/>
      <c r="AQ944" s="9"/>
      <c r="AR944" s="9"/>
      <c r="AS944" s="239"/>
    </row>
    <row r="945" spans="1:45">
      <c r="A945" s="9"/>
      <c r="B945" s="9"/>
      <c r="C945" s="9"/>
      <c r="D945" s="9"/>
      <c r="E945" s="9"/>
      <c r="F945" s="9"/>
      <c r="G945" s="9"/>
      <c r="H945" s="9"/>
      <c r="I945" s="9"/>
      <c r="J945" s="9"/>
      <c r="K945" s="9"/>
      <c r="L945" s="9"/>
      <c r="M945" s="9"/>
      <c r="N945" s="9"/>
      <c r="O945" s="9"/>
      <c r="P945" s="235">
        <f t="shared" si="45"/>
        <v>0</v>
      </c>
      <c r="Q945" s="9"/>
      <c r="R945" s="9"/>
      <c r="S945" s="9"/>
      <c r="T945" s="9"/>
      <c r="U945" s="9"/>
      <c r="V945" s="9"/>
      <c r="W945" s="9"/>
      <c r="X945" s="236"/>
      <c r="Y945" s="237">
        <f t="shared" si="46"/>
        <v>0</v>
      </c>
      <c r="Z945" s="9"/>
      <c r="AA945" s="9"/>
      <c r="AB945" s="9"/>
      <c r="AC945" s="9"/>
      <c r="AD945" s="9"/>
      <c r="AE945" s="9"/>
      <c r="AF945" s="9"/>
      <c r="AG945" s="9"/>
      <c r="AH945" s="237">
        <f t="shared" si="44"/>
        <v>0</v>
      </c>
      <c r="AI945" s="238"/>
      <c r="AJ945" s="9"/>
      <c r="AK945" s="9"/>
      <c r="AL945" s="9"/>
      <c r="AM945" s="9"/>
      <c r="AN945" s="9"/>
      <c r="AO945" s="9"/>
      <c r="AP945" s="9"/>
      <c r="AQ945" s="9"/>
      <c r="AR945" s="9"/>
      <c r="AS945" s="239"/>
    </row>
    <row r="946" spans="1:45">
      <c r="A946" s="9"/>
      <c r="B946" s="9"/>
      <c r="C946" s="9"/>
      <c r="D946" s="9"/>
      <c r="E946" s="9"/>
      <c r="F946" s="9"/>
      <c r="G946" s="9"/>
      <c r="H946" s="9"/>
      <c r="I946" s="9"/>
      <c r="J946" s="9"/>
      <c r="K946" s="9"/>
      <c r="L946" s="9"/>
      <c r="M946" s="9"/>
      <c r="N946" s="9"/>
      <c r="O946" s="9"/>
      <c r="P946" s="235">
        <f t="shared" si="45"/>
        <v>0</v>
      </c>
      <c r="Q946" s="9"/>
      <c r="R946" s="9"/>
      <c r="S946" s="9"/>
      <c r="T946" s="9"/>
      <c r="U946" s="9"/>
      <c r="V946" s="9"/>
      <c r="W946" s="9"/>
      <c r="X946" s="236"/>
      <c r="Y946" s="237">
        <f t="shared" si="46"/>
        <v>0</v>
      </c>
      <c r="Z946" s="9"/>
      <c r="AA946" s="9"/>
      <c r="AB946" s="9"/>
      <c r="AC946" s="9"/>
      <c r="AD946" s="9"/>
      <c r="AE946" s="9"/>
      <c r="AF946" s="9"/>
      <c r="AG946" s="9"/>
      <c r="AH946" s="237">
        <f t="shared" si="44"/>
        <v>0</v>
      </c>
      <c r="AI946" s="238"/>
      <c r="AJ946" s="9"/>
      <c r="AK946" s="9"/>
      <c r="AL946" s="9"/>
      <c r="AM946" s="9"/>
      <c r="AN946" s="9"/>
      <c r="AO946" s="9"/>
      <c r="AP946" s="9"/>
      <c r="AQ946" s="9"/>
      <c r="AR946" s="9"/>
      <c r="AS946" s="239"/>
    </row>
    <row r="947" spans="1:45">
      <c r="A947" s="9"/>
      <c r="B947" s="9"/>
      <c r="C947" s="9"/>
      <c r="D947" s="9"/>
      <c r="E947" s="9"/>
      <c r="F947" s="9"/>
      <c r="G947" s="9"/>
      <c r="H947" s="9"/>
      <c r="I947" s="9"/>
      <c r="J947" s="9"/>
      <c r="K947" s="9"/>
      <c r="L947" s="9"/>
      <c r="M947" s="9"/>
      <c r="N947" s="9"/>
      <c r="O947" s="9"/>
      <c r="P947" s="235">
        <f t="shared" si="45"/>
        <v>0</v>
      </c>
      <c r="Q947" s="9"/>
      <c r="R947" s="9"/>
      <c r="S947" s="9"/>
      <c r="T947" s="9"/>
      <c r="U947" s="9"/>
      <c r="V947" s="9"/>
      <c r="W947" s="9"/>
      <c r="X947" s="236"/>
      <c r="Y947" s="237">
        <f t="shared" si="46"/>
        <v>0</v>
      </c>
      <c r="Z947" s="9"/>
      <c r="AA947" s="9"/>
      <c r="AB947" s="9"/>
      <c r="AC947" s="9"/>
      <c r="AD947" s="9"/>
      <c r="AE947" s="9"/>
      <c r="AF947" s="9"/>
      <c r="AG947" s="9"/>
      <c r="AH947" s="237">
        <f t="shared" si="44"/>
        <v>0</v>
      </c>
      <c r="AI947" s="238"/>
      <c r="AJ947" s="9"/>
      <c r="AK947" s="9"/>
      <c r="AL947" s="9"/>
      <c r="AM947" s="9"/>
      <c r="AN947" s="9"/>
      <c r="AO947" s="9"/>
      <c r="AP947" s="9"/>
      <c r="AQ947" s="9"/>
      <c r="AR947" s="9"/>
      <c r="AS947" s="239"/>
    </row>
    <row r="948" spans="1:45">
      <c r="A948" s="9"/>
      <c r="B948" s="9"/>
      <c r="C948" s="9"/>
      <c r="D948" s="9"/>
      <c r="E948" s="9"/>
      <c r="F948" s="9"/>
      <c r="G948" s="9"/>
      <c r="H948" s="9"/>
      <c r="I948" s="9"/>
      <c r="J948" s="9"/>
      <c r="K948" s="9"/>
      <c r="L948" s="9"/>
      <c r="M948" s="9"/>
      <c r="N948" s="9"/>
      <c r="O948" s="9"/>
      <c r="P948" s="235">
        <f t="shared" si="45"/>
        <v>0</v>
      </c>
      <c r="Q948" s="9"/>
      <c r="R948" s="9"/>
      <c r="S948" s="9"/>
      <c r="T948" s="9"/>
      <c r="U948" s="9"/>
      <c r="V948" s="9"/>
      <c r="W948" s="9"/>
      <c r="X948" s="236"/>
      <c r="Y948" s="237">
        <f t="shared" si="46"/>
        <v>0</v>
      </c>
      <c r="Z948" s="9"/>
      <c r="AA948" s="9"/>
      <c r="AB948" s="9"/>
      <c r="AC948" s="9"/>
      <c r="AD948" s="9"/>
      <c r="AE948" s="9"/>
      <c r="AF948" s="9"/>
      <c r="AG948" s="9"/>
      <c r="AH948" s="237">
        <f t="shared" si="44"/>
        <v>0</v>
      </c>
      <c r="AI948" s="238"/>
      <c r="AJ948" s="9"/>
      <c r="AK948" s="9"/>
      <c r="AL948" s="9"/>
      <c r="AM948" s="9"/>
      <c r="AN948" s="9"/>
      <c r="AO948" s="9"/>
      <c r="AP948" s="9"/>
      <c r="AQ948" s="9"/>
      <c r="AR948" s="9"/>
      <c r="AS948" s="239"/>
    </row>
    <row r="949" spans="1:45">
      <c r="A949" s="9"/>
      <c r="B949" s="9"/>
      <c r="C949" s="9"/>
      <c r="D949" s="9"/>
      <c r="E949" s="9"/>
      <c r="F949" s="9"/>
      <c r="G949" s="9"/>
      <c r="H949" s="9"/>
      <c r="I949" s="9"/>
      <c r="J949" s="9"/>
      <c r="K949" s="9"/>
      <c r="L949" s="9"/>
      <c r="M949" s="9"/>
      <c r="N949" s="9"/>
      <c r="O949" s="9"/>
      <c r="P949" s="235">
        <f t="shared" si="45"/>
        <v>0</v>
      </c>
      <c r="Q949" s="9"/>
      <c r="R949" s="9"/>
      <c r="S949" s="9"/>
      <c r="T949" s="9"/>
      <c r="U949" s="9"/>
      <c r="V949" s="9"/>
      <c r="W949" s="9"/>
      <c r="X949" s="236"/>
      <c r="Y949" s="237">
        <f t="shared" si="46"/>
        <v>0</v>
      </c>
      <c r="Z949" s="9"/>
      <c r="AA949" s="9"/>
      <c r="AB949" s="9"/>
      <c r="AC949" s="9"/>
      <c r="AD949" s="9"/>
      <c r="AE949" s="9"/>
      <c r="AF949" s="9"/>
      <c r="AG949" s="9"/>
      <c r="AH949" s="237">
        <f t="shared" si="44"/>
        <v>0</v>
      </c>
      <c r="AI949" s="238"/>
      <c r="AJ949" s="9"/>
      <c r="AK949" s="9"/>
      <c r="AL949" s="9"/>
      <c r="AM949" s="9"/>
      <c r="AN949" s="9"/>
      <c r="AO949" s="9"/>
      <c r="AP949" s="9"/>
      <c r="AQ949" s="9"/>
      <c r="AR949" s="9"/>
      <c r="AS949" s="239"/>
    </row>
    <row r="950" spans="1:45">
      <c r="A950" s="9"/>
      <c r="B950" s="9"/>
      <c r="C950" s="9"/>
      <c r="D950" s="9"/>
      <c r="E950" s="9"/>
      <c r="F950" s="9"/>
      <c r="G950" s="9"/>
      <c r="H950" s="9"/>
      <c r="I950" s="9"/>
      <c r="J950" s="9"/>
      <c r="K950" s="9"/>
      <c r="L950" s="9"/>
      <c r="M950" s="9"/>
      <c r="N950" s="9"/>
      <c r="O950" s="9"/>
      <c r="P950" s="235">
        <f t="shared" si="45"/>
        <v>0</v>
      </c>
      <c r="Q950" s="9"/>
      <c r="R950" s="9"/>
      <c r="S950" s="9"/>
      <c r="T950" s="9"/>
      <c r="U950" s="9"/>
      <c r="V950" s="9"/>
      <c r="W950" s="9"/>
      <c r="X950" s="236"/>
      <c r="Y950" s="237">
        <f t="shared" si="46"/>
        <v>0</v>
      </c>
      <c r="Z950" s="9"/>
      <c r="AA950" s="9"/>
      <c r="AB950" s="9"/>
      <c r="AC950" s="9"/>
      <c r="AD950" s="9"/>
      <c r="AE950" s="9"/>
      <c r="AF950" s="9"/>
      <c r="AG950" s="9"/>
      <c r="AH950" s="237">
        <f t="shared" si="44"/>
        <v>0</v>
      </c>
      <c r="AI950" s="238"/>
      <c r="AJ950" s="9"/>
      <c r="AK950" s="9"/>
      <c r="AL950" s="9"/>
      <c r="AM950" s="9"/>
      <c r="AN950" s="9"/>
      <c r="AO950" s="9"/>
      <c r="AP950" s="9"/>
      <c r="AQ950" s="9"/>
      <c r="AR950" s="9"/>
      <c r="AS950" s="239"/>
    </row>
    <row r="951" spans="1:45">
      <c r="A951" s="9"/>
      <c r="B951" s="9"/>
      <c r="C951" s="9"/>
      <c r="D951" s="9"/>
      <c r="E951" s="9"/>
      <c r="F951" s="9"/>
      <c r="G951" s="9"/>
      <c r="H951" s="9"/>
      <c r="I951" s="9"/>
      <c r="J951" s="9"/>
      <c r="K951" s="9"/>
      <c r="L951" s="9"/>
      <c r="M951" s="9"/>
      <c r="N951" s="9"/>
      <c r="O951" s="9"/>
      <c r="P951" s="235">
        <f t="shared" si="45"/>
        <v>0</v>
      </c>
      <c r="Q951" s="9"/>
      <c r="R951" s="9"/>
      <c r="S951" s="9"/>
      <c r="T951" s="9"/>
      <c r="U951" s="9"/>
      <c r="V951" s="9"/>
      <c r="W951" s="9"/>
      <c r="X951" s="236"/>
      <c r="Y951" s="237">
        <f t="shared" si="46"/>
        <v>0</v>
      </c>
      <c r="Z951" s="9"/>
      <c r="AA951" s="9"/>
      <c r="AB951" s="9"/>
      <c r="AC951" s="9"/>
      <c r="AD951" s="9"/>
      <c r="AE951" s="9"/>
      <c r="AF951" s="9"/>
      <c r="AG951" s="9"/>
      <c r="AH951" s="237">
        <f t="shared" si="44"/>
        <v>0</v>
      </c>
      <c r="AI951" s="238"/>
      <c r="AJ951" s="9"/>
      <c r="AK951" s="9"/>
      <c r="AL951" s="9"/>
      <c r="AM951" s="9"/>
      <c r="AN951" s="9"/>
      <c r="AO951" s="9"/>
      <c r="AP951" s="9"/>
      <c r="AQ951" s="9"/>
      <c r="AR951" s="9"/>
      <c r="AS951" s="239"/>
    </row>
    <row r="952" spans="1:45">
      <c r="A952" s="9"/>
      <c r="B952" s="9"/>
      <c r="C952" s="9"/>
      <c r="D952" s="9"/>
      <c r="E952" s="9"/>
      <c r="F952" s="9"/>
      <c r="G952" s="9"/>
      <c r="H952" s="9"/>
      <c r="I952" s="9"/>
      <c r="J952" s="9"/>
      <c r="K952" s="9"/>
      <c r="L952" s="9"/>
      <c r="M952" s="9"/>
      <c r="N952" s="9"/>
      <c r="O952" s="9"/>
      <c r="P952" s="235">
        <f t="shared" si="45"/>
        <v>0</v>
      </c>
      <c r="Q952" s="9"/>
      <c r="R952" s="9"/>
      <c r="S952" s="9"/>
      <c r="T952" s="9"/>
      <c r="U952" s="9"/>
      <c r="V952" s="9"/>
      <c r="W952" s="9"/>
      <c r="X952" s="236"/>
      <c r="Y952" s="237">
        <f t="shared" si="46"/>
        <v>0</v>
      </c>
      <c r="Z952" s="9"/>
      <c r="AA952" s="9"/>
      <c r="AB952" s="9"/>
      <c r="AC952" s="9"/>
      <c r="AD952" s="9"/>
      <c r="AE952" s="9"/>
      <c r="AF952" s="9"/>
      <c r="AG952" s="9"/>
      <c r="AH952" s="237">
        <f t="shared" si="44"/>
        <v>0</v>
      </c>
      <c r="AI952" s="238"/>
      <c r="AJ952" s="9"/>
      <c r="AK952" s="9"/>
      <c r="AL952" s="9"/>
      <c r="AM952" s="9"/>
      <c r="AN952" s="9"/>
      <c r="AO952" s="9"/>
      <c r="AP952" s="9"/>
      <c r="AQ952" s="9"/>
      <c r="AR952" s="9"/>
      <c r="AS952" s="239"/>
    </row>
    <row r="953" spans="1:45">
      <c r="A953" s="9"/>
      <c r="B953" s="9"/>
      <c r="C953" s="9"/>
      <c r="D953" s="9"/>
      <c r="E953" s="9"/>
      <c r="F953" s="9"/>
      <c r="G953" s="9"/>
      <c r="H953" s="9"/>
      <c r="I953" s="9"/>
      <c r="J953" s="9"/>
      <c r="K953" s="9"/>
      <c r="L953" s="9"/>
      <c r="M953" s="9"/>
      <c r="N953" s="9"/>
      <c r="O953" s="9"/>
      <c r="P953" s="235">
        <f t="shared" si="45"/>
        <v>0</v>
      </c>
      <c r="Q953" s="9"/>
      <c r="R953" s="9"/>
      <c r="S953" s="9"/>
      <c r="T953" s="9"/>
      <c r="U953" s="9"/>
      <c r="V953" s="9"/>
      <c r="W953" s="9"/>
      <c r="X953" s="236"/>
      <c r="Y953" s="237">
        <f t="shared" si="46"/>
        <v>0</v>
      </c>
      <c r="Z953" s="9"/>
      <c r="AA953" s="9"/>
      <c r="AB953" s="9"/>
      <c r="AC953" s="9"/>
      <c r="AD953" s="9"/>
      <c r="AE953" s="9"/>
      <c r="AF953" s="9"/>
      <c r="AG953" s="9"/>
      <c r="AH953" s="237">
        <f t="shared" si="44"/>
        <v>0</v>
      </c>
      <c r="AI953" s="238"/>
      <c r="AJ953" s="9"/>
      <c r="AK953" s="9"/>
      <c r="AL953" s="9"/>
      <c r="AM953" s="9"/>
      <c r="AN953" s="9"/>
      <c r="AO953" s="9"/>
      <c r="AP953" s="9"/>
      <c r="AQ953" s="9"/>
      <c r="AR953" s="9"/>
      <c r="AS953" s="239"/>
    </row>
    <row r="954" spans="1:45">
      <c r="A954" s="9"/>
      <c r="B954" s="9"/>
      <c r="C954" s="9"/>
      <c r="D954" s="9"/>
      <c r="E954" s="9"/>
      <c r="F954" s="9"/>
      <c r="G954" s="9"/>
      <c r="H954" s="9"/>
      <c r="I954" s="9"/>
      <c r="J954" s="9"/>
      <c r="K954" s="9"/>
      <c r="L954" s="9"/>
      <c r="M954" s="9"/>
      <c r="N954" s="9"/>
      <c r="O954" s="9"/>
      <c r="P954" s="235">
        <f t="shared" si="45"/>
        <v>0</v>
      </c>
      <c r="Q954" s="9"/>
      <c r="R954" s="9"/>
      <c r="S954" s="9"/>
      <c r="T954" s="9"/>
      <c r="U954" s="9"/>
      <c r="V954" s="9"/>
      <c r="W954" s="9"/>
      <c r="X954" s="236"/>
      <c r="Y954" s="237">
        <f t="shared" si="46"/>
        <v>0</v>
      </c>
      <c r="Z954" s="9"/>
      <c r="AA954" s="9"/>
      <c r="AB954" s="9"/>
      <c r="AC954" s="9"/>
      <c r="AD954" s="9"/>
      <c r="AE954" s="9"/>
      <c r="AF954" s="9"/>
      <c r="AG954" s="9"/>
      <c r="AH954" s="237">
        <f t="shared" si="44"/>
        <v>0</v>
      </c>
      <c r="AI954" s="238"/>
      <c r="AJ954" s="9"/>
      <c r="AK954" s="9"/>
      <c r="AL954" s="9"/>
      <c r="AM954" s="9"/>
      <c r="AN954" s="9"/>
      <c r="AO954" s="9"/>
      <c r="AP954" s="9"/>
      <c r="AQ954" s="9"/>
      <c r="AR954" s="9"/>
      <c r="AS954" s="239"/>
    </row>
    <row r="955" spans="1:45">
      <c r="A955" s="9"/>
      <c r="B955" s="9"/>
      <c r="C955" s="9"/>
      <c r="D955" s="9"/>
      <c r="E955" s="9"/>
      <c r="F955" s="9"/>
      <c r="G955" s="9"/>
      <c r="H955" s="9"/>
      <c r="I955" s="9"/>
      <c r="J955" s="9"/>
      <c r="K955" s="9"/>
      <c r="L955" s="9"/>
      <c r="M955" s="9"/>
      <c r="N955" s="9"/>
      <c r="O955" s="9"/>
      <c r="P955" s="235">
        <f t="shared" si="45"/>
        <v>0</v>
      </c>
      <c r="Q955" s="9"/>
      <c r="R955" s="9"/>
      <c r="S955" s="9"/>
      <c r="T955" s="9"/>
      <c r="U955" s="9"/>
      <c r="V955" s="9"/>
      <c r="W955" s="9"/>
      <c r="X955" s="236"/>
      <c r="Y955" s="237">
        <f t="shared" si="46"/>
        <v>0</v>
      </c>
      <c r="Z955" s="9"/>
      <c r="AA955" s="9"/>
      <c r="AB955" s="9"/>
      <c r="AC955" s="9"/>
      <c r="AD955" s="9"/>
      <c r="AE955" s="9"/>
      <c r="AF955" s="9"/>
      <c r="AG955" s="9"/>
      <c r="AH955" s="237">
        <f t="shared" si="44"/>
        <v>0</v>
      </c>
      <c r="AI955" s="238"/>
      <c r="AJ955" s="9"/>
      <c r="AK955" s="9"/>
      <c r="AL955" s="9"/>
      <c r="AM955" s="9"/>
      <c r="AN955" s="9"/>
      <c r="AO955" s="9"/>
      <c r="AP955" s="9"/>
      <c r="AQ955" s="9"/>
      <c r="AR955" s="9"/>
      <c r="AS955" s="239"/>
    </row>
    <row r="956" spans="1:45">
      <c r="A956" s="9"/>
      <c r="B956" s="9"/>
      <c r="C956" s="9"/>
      <c r="D956" s="9"/>
      <c r="E956" s="9"/>
      <c r="F956" s="9"/>
      <c r="G956" s="9"/>
      <c r="H956" s="9"/>
      <c r="I956" s="9"/>
      <c r="J956" s="9"/>
      <c r="K956" s="9"/>
      <c r="L956" s="9"/>
      <c r="M956" s="9"/>
      <c r="N956" s="9"/>
      <c r="O956" s="9"/>
      <c r="P956" s="235">
        <f t="shared" si="45"/>
        <v>0</v>
      </c>
      <c r="Q956" s="9"/>
      <c r="R956" s="9"/>
      <c r="S956" s="9"/>
      <c r="T956" s="9"/>
      <c r="U956" s="9"/>
      <c r="V956" s="9"/>
      <c r="W956" s="9"/>
      <c r="X956" s="236"/>
      <c r="Y956" s="237">
        <f t="shared" si="46"/>
        <v>0</v>
      </c>
      <c r="Z956" s="9"/>
      <c r="AA956" s="9"/>
      <c r="AB956" s="9"/>
      <c r="AC956" s="9"/>
      <c r="AD956" s="9"/>
      <c r="AE956" s="9"/>
      <c r="AF956" s="9"/>
      <c r="AG956" s="9"/>
      <c r="AH956" s="237">
        <f t="shared" si="44"/>
        <v>0</v>
      </c>
      <c r="AI956" s="238"/>
      <c r="AJ956" s="9"/>
      <c r="AK956" s="9"/>
      <c r="AL956" s="9"/>
      <c r="AM956" s="9"/>
      <c r="AN956" s="9"/>
      <c r="AO956" s="9"/>
      <c r="AP956" s="9"/>
      <c r="AQ956" s="9"/>
      <c r="AR956" s="9"/>
      <c r="AS956" s="239"/>
    </row>
    <row r="957" spans="1:45">
      <c r="A957" s="9"/>
      <c r="B957" s="9"/>
      <c r="C957" s="9"/>
      <c r="D957" s="9"/>
      <c r="E957" s="9"/>
      <c r="F957" s="9"/>
      <c r="G957" s="9"/>
      <c r="H957" s="9"/>
      <c r="I957" s="9"/>
      <c r="J957" s="9"/>
      <c r="K957" s="9"/>
      <c r="L957" s="9"/>
      <c r="M957" s="9"/>
      <c r="N957" s="9"/>
      <c r="O957" s="9"/>
      <c r="P957" s="235">
        <f t="shared" si="45"/>
        <v>0</v>
      </c>
      <c r="Q957" s="9"/>
      <c r="R957" s="9"/>
      <c r="S957" s="9"/>
      <c r="T957" s="9"/>
      <c r="U957" s="9"/>
      <c r="V957" s="9"/>
      <c r="W957" s="9"/>
      <c r="X957" s="236"/>
      <c r="Y957" s="237">
        <f t="shared" si="46"/>
        <v>0</v>
      </c>
      <c r="Z957" s="9"/>
      <c r="AA957" s="9"/>
      <c r="AB957" s="9"/>
      <c r="AC957" s="9"/>
      <c r="AD957" s="9"/>
      <c r="AE957" s="9"/>
      <c r="AF957" s="9"/>
      <c r="AG957" s="9"/>
      <c r="AH957" s="237">
        <f t="shared" si="44"/>
        <v>0</v>
      </c>
      <c r="AI957" s="238"/>
      <c r="AJ957" s="9"/>
      <c r="AK957" s="9"/>
      <c r="AL957" s="9"/>
      <c r="AM957" s="9"/>
      <c r="AN957" s="9"/>
      <c r="AO957" s="9"/>
      <c r="AP957" s="9"/>
      <c r="AQ957" s="9"/>
      <c r="AR957" s="9"/>
      <c r="AS957" s="239"/>
    </row>
    <row r="958" spans="1:45">
      <c r="A958" s="9"/>
      <c r="B958" s="9"/>
      <c r="C958" s="9"/>
      <c r="D958" s="9"/>
      <c r="E958" s="9"/>
      <c r="F958" s="9"/>
      <c r="G958" s="9"/>
      <c r="H958" s="9"/>
      <c r="I958" s="9"/>
      <c r="J958" s="9"/>
      <c r="K958" s="9"/>
      <c r="L958" s="9"/>
      <c r="M958" s="9"/>
      <c r="N958" s="9"/>
      <c r="O958" s="9"/>
      <c r="P958" s="235">
        <f t="shared" si="45"/>
        <v>0</v>
      </c>
      <c r="Q958" s="9"/>
      <c r="R958" s="9"/>
      <c r="S958" s="9"/>
      <c r="T958" s="9"/>
      <c r="U958" s="9"/>
      <c r="V958" s="9"/>
      <c r="W958" s="9"/>
      <c r="X958" s="236"/>
      <c r="Y958" s="237">
        <f t="shared" si="46"/>
        <v>0</v>
      </c>
      <c r="Z958" s="9"/>
      <c r="AA958" s="9"/>
      <c r="AB958" s="9"/>
      <c r="AC958" s="9"/>
      <c r="AD958" s="9"/>
      <c r="AE958" s="9"/>
      <c r="AF958" s="9"/>
      <c r="AG958" s="9"/>
      <c r="AH958" s="237">
        <f t="shared" si="44"/>
        <v>0</v>
      </c>
      <c r="AI958" s="238"/>
      <c r="AJ958" s="9"/>
      <c r="AK958" s="9"/>
      <c r="AL958" s="9"/>
      <c r="AM958" s="9"/>
      <c r="AN958" s="9"/>
      <c r="AO958" s="9"/>
      <c r="AP958" s="9"/>
      <c r="AQ958" s="9"/>
      <c r="AR958" s="9"/>
      <c r="AS958" s="239"/>
    </row>
    <row r="959" spans="1:45">
      <c r="A959" s="9"/>
      <c r="B959" s="9"/>
      <c r="C959" s="9"/>
      <c r="D959" s="9"/>
      <c r="E959" s="9"/>
      <c r="F959" s="9"/>
      <c r="G959" s="9"/>
      <c r="H959" s="9"/>
      <c r="I959" s="9"/>
      <c r="J959" s="9"/>
      <c r="K959" s="9"/>
      <c r="L959" s="9"/>
      <c r="M959" s="9"/>
      <c r="N959" s="9"/>
      <c r="O959" s="9"/>
      <c r="P959" s="235">
        <f t="shared" si="45"/>
        <v>0</v>
      </c>
      <c r="Q959" s="9"/>
      <c r="R959" s="9"/>
      <c r="S959" s="9"/>
      <c r="T959" s="9"/>
      <c r="U959" s="9"/>
      <c r="V959" s="9"/>
      <c r="W959" s="9"/>
      <c r="X959" s="236"/>
      <c r="Y959" s="237">
        <f t="shared" si="46"/>
        <v>0</v>
      </c>
      <c r="Z959" s="9"/>
      <c r="AA959" s="9"/>
      <c r="AB959" s="9"/>
      <c r="AC959" s="9"/>
      <c r="AD959" s="9"/>
      <c r="AE959" s="9"/>
      <c r="AF959" s="9"/>
      <c r="AG959" s="9"/>
      <c r="AH959" s="237">
        <f t="shared" si="44"/>
        <v>0</v>
      </c>
      <c r="AI959" s="238"/>
      <c r="AJ959" s="9"/>
      <c r="AK959" s="9"/>
      <c r="AL959" s="9"/>
      <c r="AM959" s="9"/>
      <c r="AN959" s="9"/>
      <c r="AO959" s="9"/>
      <c r="AP959" s="9"/>
      <c r="AQ959" s="9"/>
      <c r="AR959" s="9"/>
      <c r="AS959" s="239"/>
    </row>
    <row r="960" spans="1:45">
      <c r="A960" s="9"/>
      <c r="B960" s="9"/>
      <c r="C960" s="9"/>
      <c r="D960" s="9"/>
      <c r="E960" s="9"/>
      <c r="F960" s="9"/>
      <c r="G960" s="9"/>
      <c r="H960" s="9"/>
      <c r="I960" s="9"/>
      <c r="J960" s="9"/>
      <c r="K960" s="9"/>
      <c r="L960" s="9"/>
      <c r="M960" s="9"/>
      <c r="N960" s="9"/>
      <c r="O960" s="9"/>
      <c r="P960" s="235">
        <f t="shared" si="45"/>
        <v>0</v>
      </c>
      <c r="Q960" s="9"/>
      <c r="R960" s="9"/>
      <c r="S960" s="9"/>
      <c r="T960" s="9"/>
      <c r="U960" s="9"/>
      <c r="V960" s="9"/>
      <c r="W960" s="9"/>
      <c r="X960" s="236"/>
      <c r="Y960" s="237">
        <f t="shared" si="46"/>
        <v>0</v>
      </c>
      <c r="Z960" s="9"/>
      <c r="AA960" s="9"/>
      <c r="AB960" s="9"/>
      <c r="AC960" s="9"/>
      <c r="AD960" s="9"/>
      <c r="AE960" s="9"/>
      <c r="AF960" s="9"/>
      <c r="AG960" s="9"/>
      <c r="AH960" s="237">
        <f t="shared" si="44"/>
        <v>0</v>
      </c>
      <c r="AI960" s="238"/>
      <c r="AJ960" s="9"/>
      <c r="AK960" s="9"/>
      <c r="AL960" s="9"/>
      <c r="AM960" s="9"/>
      <c r="AN960" s="9"/>
      <c r="AO960" s="9"/>
      <c r="AP960" s="9"/>
      <c r="AQ960" s="9"/>
      <c r="AR960" s="9"/>
      <c r="AS960" s="239"/>
    </row>
    <row r="961" spans="1:45">
      <c r="A961" s="9"/>
      <c r="B961" s="9"/>
      <c r="C961" s="9"/>
      <c r="D961" s="9"/>
      <c r="E961" s="9"/>
      <c r="F961" s="9"/>
      <c r="G961" s="9"/>
      <c r="H961" s="9"/>
      <c r="I961" s="9"/>
      <c r="J961" s="9"/>
      <c r="K961" s="9"/>
      <c r="L961" s="9"/>
      <c r="M961" s="9"/>
      <c r="N961" s="9"/>
      <c r="O961" s="9"/>
      <c r="P961" s="235">
        <f t="shared" si="45"/>
        <v>0</v>
      </c>
      <c r="Q961" s="9"/>
      <c r="R961" s="9"/>
      <c r="S961" s="9"/>
      <c r="T961" s="9"/>
      <c r="U961" s="9"/>
      <c r="V961" s="9"/>
      <c r="W961" s="9"/>
      <c r="X961" s="236"/>
      <c r="Y961" s="237">
        <f t="shared" si="46"/>
        <v>0</v>
      </c>
      <c r="Z961" s="9"/>
      <c r="AA961" s="9"/>
      <c r="AB961" s="9"/>
      <c r="AC961" s="9"/>
      <c r="AD961" s="9"/>
      <c r="AE961" s="9"/>
      <c r="AF961" s="9"/>
      <c r="AG961" s="9"/>
      <c r="AH961" s="237">
        <f t="shared" si="44"/>
        <v>0</v>
      </c>
      <c r="AI961" s="238"/>
      <c r="AJ961" s="9"/>
      <c r="AK961" s="9"/>
      <c r="AL961" s="9"/>
      <c r="AM961" s="9"/>
      <c r="AN961" s="9"/>
      <c r="AO961" s="9"/>
      <c r="AP961" s="9"/>
      <c r="AQ961" s="9"/>
      <c r="AR961" s="9"/>
      <c r="AS961" s="239"/>
    </row>
    <row r="962" spans="1:45">
      <c r="A962" s="9"/>
      <c r="B962" s="9"/>
      <c r="C962" s="9"/>
      <c r="D962" s="9"/>
      <c r="E962" s="9"/>
      <c r="F962" s="9"/>
      <c r="G962" s="9"/>
      <c r="H962" s="9"/>
      <c r="I962" s="9"/>
      <c r="J962" s="9"/>
      <c r="K962" s="9"/>
      <c r="L962" s="9"/>
      <c r="M962" s="9"/>
      <c r="N962" s="9"/>
      <c r="O962" s="9"/>
      <c r="P962" s="235">
        <f t="shared" si="45"/>
        <v>0</v>
      </c>
      <c r="Q962" s="9"/>
      <c r="R962" s="9"/>
      <c r="S962" s="9"/>
      <c r="T962" s="9"/>
      <c r="U962" s="9"/>
      <c r="V962" s="9"/>
      <c r="W962" s="9"/>
      <c r="X962" s="236"/>
      <c r="Y962" s="237">
        <f t="shared" si="46"/>
        <v>0</v>
      </c>
      <c r="Z962" s="9"/>
      <c r="AA962" s="9"/>
      <c r="AB962" s="9"/>
      <c r="AC962" s="9"/>
      <c r="AD962" s="9"/>
      <c r="AE962" s="9"/>
      <c r="AF962" s="9"/>
      <c r="AG962" s="9"/>
      <c r="AH962" s="237">
        <f t="shared" si="44"/>
        <v>0</v>
      </c>
      <c r="AI962" s="238"/>
      <c r="AJ962" s="9"/>
      <c r="AK962" s="9"/>
      <c r="AL962" s="9"/>
      <c r="AM962" s="9"/>
      <c r="AN962" s="9"/>
      <c r="AO962" s="9"/>
      <c r="AP962" s="9"/>
      <c r="AQ962" s="9"/>
      <c r="AR962" s="9"/>
      <c r="AS962" s="239"/>
    </row>
    <row r="963" spans="1:45">
      <c r="A963" s="9"/>
      <c r="B963" s="9"/>
      <c r="C963" s="9"/>
      <c r="D963" s="9"/>
      <c r="E963" s="9"/>
      <c r="F963" s="9"/>
      <c r="G963" s="9"/>
      <c r="H963" s="9"/>
      <c r="I963" s="9"/>
      <c r="J963" s="9"/>
      <c r="K963" s="9"/>
      <c r="L963" s="9"/>
      <c r="M963" s="9"/>
      <c r="N963" s="9"/>
      <c r="O963" s="9"/>
      <c r="P963" s="235">
        <f t="shared" si="45"/>
        <v>0</v>
      </c>
      <c r="Q963" s="9"/>
      <c r="R963" s="9"/>
      <c r="S963" s="9"/>
      <c r="T963" s="9"/>
      <c r="U963" s="9"/>
      <c r="V963" s="9"/>
      <c r="W963" s="9"/>
      <c r="X963" s="236"/>
      <c r="Y963" s="237">
        <f t="shared" si="46"/>
        <v>0</v>
      </c>
      <c r="Z963" s="9"/>
      <c r="AA963" s="9"/>
      <c r="AB963" s="9"/>
      <c r="AC963" s="9"/>
      <c r="AD963" s="9"/>
      <c r="AE963" s="9"/>
      <c r="AF963" s="9"/>
      <c r="AG963" s="9"/>
      <c r="AH963" s="237">
        <f t="shared" si="44"/>
        <v>0</v>
      </c>
      <c r="AI963" s="238"/>
      <c r="AJ963" s="9"/>
      <c r="AK963" s="9"/>
      <c r="AL963" s="9"/>
      <c r="AM963" s="9"/>
      <c r="AN963" s="9"/>
      <c r="AO963" s="9"/>
      <c r="AP963" s="9"/>
      <c r="AQ963" s="9"/>
      <c r="AR963" s="9"/>
      <c r="AS963" s="239"/>
    </row>
    <row r="964" spans="1:45">
      <c r="A964" s="9"/>
      <c r="B964" s="9"/>
      <c r="C964" s="9"/>
      <c r="D964" s="9"/>
      <c r="E964" s="9"/>
      <c r="F964" s="9"/>
      <c r="G964" s="9"/>
      <c r="H964" s="9"/>
      <c r="I964" s="9"/>
      <c r="J964" s="9"/>
      <c r="K964" s="9"/>
      <c r="L964" s="9"/>
      <c r="M964" s="9"/>
      <c r="N964" s="9"/>
      <c r="O964" s="9"/>
      <c r="P964" s="235">
        <f t="shared" si="45"/>
        <v>0</v>
      </c>
      <c r="Q964" s="9"/>
      <c r="R964" s="9"/>
      <c r="S964" s="9"/>
      <c r="T964" s="9"/>
      <c r="U964" s="9"/>
      <c r="V964" s="9"/>
      <c r="W964" s="9"/>
      <c r="X964" s="236"/>
      <c r="Y964" s="237">
        <f t="shared" si="46"/>
        <v>0</v>
      </c>
      <c r="Z964" s="9"/>
      <c r="AA964" s="9"/>
      <c r="AB964" s="9"/>
      <c r="AC964" s="9"/>
      <c r="AD964" s="9"/>
      <c r="AE964" s="9"/>
      <c r="AF964" s="9"/>
      <c r="AG964" s="9"/>
      <c r="AH964" s="237">
        <f t="shared" si="44"/>
        <v>0</v>
      </c>
      <c r="AI964" s="238"/>
      <c r="AJ964" s="9"/>
      <c r="AK964" s="9"/>
      <c r="AL964" s="9"/>
      <c r="AM964" s="9"/>
      <c r="AN964" s="9"/>
      <c r="AO964" s="9"/>
      <c r="AP964" s="9"/>
      <c r="AQ964" s="9"/>
      <c r="AR964" s="9"/>
      <c r="AS964" s="239"/>
    </row>
    <row r="965" spans="1:45">
      <c r="A965" s="9"/>
      <c r="B965" s="9"/>
      <c r="C965" s="9"/>
      <c r="D965" s="9"/>
      <c r="E965" s="9"/>
      <c r="F965" s="9"/>
      <c r="G965" s="9"/>
      <c r="H965" s="9"/>
      <c r="I965" s="9"/>
      <c r="J965" s="9"/>
      <c r="K965" s="9"/>
      <c r="L965" s="9"/>
      <c r="M965" s="9"/>
      <c r="N965" s="9"/>
      <c r="O965" s="9"/>
      <c r="P965" s="235">
        <f t="shared" si="45"/>
        <v>0</v>
      </c>
      <c r="Q965" s="9"/>
      <c r="R965" s="9"/>
      <c r="S965" s="9"/>
      <c r="T965" s="9"/>
      <c r="U965" s="9"/>
      <c r="V965" s="9"/>
      <c r="W965" s="9"/>
      <c r="X965" s="236"/>
      <c r="Y965" s="237">
        <f t="shared" si="46"/>
        <v>0</v>
      </c>
      <c r="Z965" s="9"/>
      <c r="AA965" s="9"/>
      <c r="AB965" s="9"/>
      <c r="AC965" s="9"/>
      <c r="AD965" s="9"/>
      <c r="AE965" s="9"/>
      <c r="AF965" s="9"/>
      <c r="AG965" s="9"/>
      <c r="AH965" s="237">
        <f t="shared" si="44"/>
        <v>0</v>
      </c>
      <c r="AI965" s="238"/>
      <c r="AJ965" s="9"/>
      <c r="AK965" s="9"/>
      <c r="AL965" s="9"/>
      <c r="AM965" s="9"/>
      <c r="AN965" s="9"/>
      <c r="AO965" s="9"/>
      <c r="AP965" s="9"/>
      <c r="AQ965" s="9"/>
      <c r="AR965" s="9"/>
      <c r="AS965" s="239"/>
    </row>
    <row r="966" spans="1:45">
      <c r="A966" s="9"/>
      <c r="B966" s="9"/>
      <c r="C966" s="9"/>
      <c r="D966" s="9"/>
      <c r="E966" s="9"/>
      <c r="F966" s="9"/>
      <c r="G966" s="9"/>
      <c r="H966" s="9"/>
      <c r="I966" s="9"/>
      <c r="J966" s="9"/>
      <c r="K966" s="9"/>
      <c r="L966" s="9"/>
      <c r="M966" s="9"/>
      <c r="N966" s="9"/>
      <c r="O966" s="9"/>
      <c r="P966" s="235">
        <f t="shared" si="45"/>
        <v>0</v>
      </c>
      <c r="Q966" s="9"/>
      <c r="R966" s="9"/>
      <c r="S966" s="9"/>
      <c r="T966" s="9"/>
      <c r="U966" s="9"/>
      <c r="V966" s="9"/>
      <c r="W966" s="9"/>
      <c r="X966" s="236"/>
      <c r="Y966" s="237">
        <f t="shared" si="46"/>
        <v>0</v>
      </c>
      <c r="Z966" s="9"/>
      <c r="AA966" s="9"/>
      <c r="AB966" s="9"/>
      <c r="AC966" s="9"/>
      <c r="AD966" s="9"/>
      <c r="AE966" s="9"/>
      <c r="AF966" s="9"/>
      <c r="AG966" s="9"/>
      <c r="AH966" s="237">
        <f t="shared" si="44"/>
        <v>0</v>
      </c>
      <c r="AI966" s="238"/>
      <c r="AJ966" s="9"/>
      <c r="AK966" s="9"/>
      <c r="AL966" s="9"/>
      <c r="AM966" s="9"/>
      <c r="AN966" s="9"/>
      <c r="AO966" s="9"/>
      <c r="AP966" s="9"/>
      <c r="AQ966" s="9"/>
      <c r="AR966" s="9"/>
      <c r="AS966" s="239"/>
    </row>
    <row r="967" spans="1:45">
      <c r="A967" s="9"/>
      <c r="B967" s="9"/>
      <c r="C967" s="9"/>
      <c r="D967" s="9"/>
      <c r="E967" s="9"/>
      <c r="F967" s="9"/>
      <c r="G967" s="9"/>
      <c r="H967" s="9"/>
      <c r="I967" s="9"/>
      <c r="J967" s="9"/>
      <c r="K967" s="9"/>
      <c r="L967" s="9"/>
      <c r="M967" s="9"/>
      <c r="N967" s="9"/>
      <c r="O967" s="9"/>
      <c r="P967" s="235">
        <f t="shared" si="45"/>
        <v>0</v>
      </c>
      <c r="Q967" s="9"/>
      <c r="R967" s="9"/>
      <c r="S967" s="9"/>
      <c r="T967" s="9"/>
      <c r="U967" s="9"/>
      <c r="V967" s="9"/>
      <c r="W967" s="9"/>
      <c r="X967" s="236"/>
      <c r="Y967" s="237">
        <f t="shared" si="46"/>
        <v>0</v>
      </c>
      <c r="Z967" s="9"/>
      <c r="AA967" s="9"/>
      <c r="AB967" s="9"/>
      <c r="AC967" s="9"/>
      <c r="AD967" s="9"/>
      <c r="AE967" s="9"/>
      <c r="AF967" s="9"/>
      <c r="AG967" s="9"/>
      <c r="AH967" s="237">
        <f t="shared" si="44"/>
        <v>0</v>
      </c>
      <c r="AI967" s="238"/>
      <c r="AJ967" s="9"/>
      <c r="AK967" s="9"/>
      <c r="AL967" s="9"/>
      <c r="AM967" s="9"/>
      <c r="AN967" s="9"/>
      <c r="AO967" s="9"/>
      <c r="AP967" s="9"/>
      <c r="AQ967" s="9"/>
      <c r="AR967" s="9"/>
      <c r="AS967" s="239"/>
    </row>
    <row r="968" spans="1:45">
      <c r="A968" s="9"/>
      <c r="B968" s="9"/>
      <c r="C968" s="9"/>
      <c r="D968" s="9"/>
      <c r="E968" s="9"/>
      <c r="F968" s="9"/>
      <c r="G968" s="9"/>
      <c r="H968" s="9"/>
      <c r="I968" s="9"/>
      <c r="J968" s="9"/>
      <c r="K968" s="9"/>
      <c r="L968" s="9"/>
      <c r="M968" s="9"/>
      <c r="N968" s="9"/>
      <c r="O968" s="9"/>
      <c r="P968" s="235">
        <f t="shared" si="45"/>
        <v>0</v>
      </c>
      <c r="Q968" s="9"/>
      <c r="R968" s="9"/>
      <c r="S968" s="9"/>
      <c r="T968" s="9"/>
      <c r="U968" s="9"/>
      <c r="V968" s="9"/>
      <c r="W968" s="9"/>
      <c r="X968" s="236"/>
      <c r="Y968" s="237">
        <f t="shared" si="46"/>
        <v>0</v>
      </c>
      <c r="Z968" s="9"/>
      <c r="AA968" s="9"/>
      <c r="AB968" s="9"/>
      <c r="AC968" s="9"/>
      <c r="AD968" s="9"/>
      <c r="AE968" s="9"/>
      <c r="AF968" s="9"/>
      <c r="AG968" s="9"/>
      <c r="AH968" s="237">
        <f t="shared" si="44"/>
        <v>0</v>
      </c>
      <c r="AI968" s="238"/>
      <c r="AJ968" s="9"/>
      <c r="AK968" s="9"/>
      <c r="AL968" s="9"/>
      <c r="AM968" s="9"/>
      <c r="AN968" s="9"/>
      <c r="AO968" s="9"/>
      <c r="AP968" s="9"/>
      <c r="AQ968" s="9"/>
      <c r="AR968" s="9"/>
      <c r="AS968" s="239"/>
    </row>
    <row r="969" spans="1:45">
      <c r="A969" s="9"/>
      <c r="B969" s="9"/>
      <c r="C969" s="9"/>
      <c r="D969" s="9"/>
      <c r="E969" s="9"/>
      <c r="F969" s="9"/>
      <c r="G969" s="9"/>
      <c r="H969" s="9"/>
      <c r="I969" s="9"/>
      <c r="J969" s="9"/>
      <c r="K969" s="9"/>
      <c r="L969" s="9"/>
      <c r="M969" s="9"/>
      <c r="N969" s="9"/>
      <c r="O969" s="9"/>
      <c r="P969" s="235">
        <f t="shared" si="45"/>
        <v>0</v>
      </c>
      <c r="Q969" s="9"/>
      <c r="R969" s="9"/>
      <c r="S969" s="9"/>
      <c r="T969" s="9"/>
      <c r="U969" s="9"/>
      <c r="V969" s="9"/>
      <c r="W969" s="9"/>
      <c r="X969" s="236"/>
      <c r="Y969" s="237">
        <f t="shared" si="46"/>
        <v>0</v>
      </c>
      <c r="Z969" s="9"/>
      <c r="AA969" s="9"/>
      <c r="AB969" s="9"/>
      <c r="AC969" s="9"/>
      <c r="AD969" s="9"/>
      <c r="AE969" s="9"/>
      <c r="AF969" s="9"/>
      <c r="AG969" s="9"/>
      <c r="AH969" s="237">
        <f t="shared" si="44"/>
        <v>0</v>
      </c>
      <c r="AI969" s="238"/>
      <c r="AJ969" s="9"/>
      <c r="AK969" s="9"/>
      <c r="AL969" s="9"/>
      <c r="AM969" s="9"/>
      <c r="AN969" s="9"/>
      <c r="AO969" s="9"/>
      <c r="AP969" s="9"/>
      <c r="AQ969" s="9"/>
      <c r="AR969" s="9"/>
      <c r="AS969" s="239"/>
    </row>
    <row r="970" spans="1:45">
      <c r="A970" s="9"/>
      <c r="B970" s="9"/>
      <c r="C970" s="9"/>
      <c r="D970" s="9"/>
      <c r="E970" s="9"/>
      <c r="F970" s="9"/>
      <c r="G970" s="9"/>
      <c r="H970" s="9"/>
      <c r="I970" s="9"/>
      <c r="J970" s="9"/>
      <c r="K970" s="9"/>
      <c r="L970" s="9"/>
      <c r="M970" s="9"/>
      <c r="N970" s="9"/>
      <c r="O970" s="9"/>
      <c r="P970" s="235">
        <f t="shared" si="45"/>
        <v>0</v>
      </c>
      <c r="Q970" s="9"/>
      <c r="R970" s="9"/>
      <c r="S970" s="9"/>
      <c r="T970" s="9"/>
      <c r="U970" s="9"/>
      <c r="V970" s="9"/>
      <c r="W970" s="9"/>
      <c r="X970" s="236"/>
      <c r="Y970" s="237">
        <f t="shared" si="46"/>
        <v>0</v>
      </c>
      <c r="Z970" s="9"/>
      <c r="AA970" s="9"/>
      <c r="AB970" s="9"/>
      <c r="AC970" s="9"/>
      <c r="AD970" s="9"/>
      <c r="AE970" s="9"/>
      <c r="AF970" s="9"/>
      <c r="AG970" s="9"/>
      <c r="AH970" s="237">
        <f t="shared" si="44"/>
        <v>0</v>
      </c>
      <c r="AI970" s="238"/>
      <c r="AJ970" s="9"/>
      <c r="AK970" s="9"/>
      <c r="AL970" s="9"/>
      <c r="AM970" s="9"/>
      <c r="AN970" s="9"/>
      <c r="AO970" s="9"/>
      <c r="AP970" s="9"/>
      <c r="AQ970" s="9"/>
      <c r="AR970" s="9"/>
      <c r="AS970" s="239"/>
    </row>
    <row r="971" spans="1:45">
      <c r="A971" s="9"/>
      <c r="B971" s="9"/>
      <c r="C971" s="9"/>
      <c r="D971" s="9"/>
      <c r="E971" s="9"/>
      <c r="F971" s="9"/>
      <c r="G971" s="9"/>
      <c r="H971" s="9"/>
      <c r="I971" s="9"/>
      <c r="J971" s="9"/>
      <c r="K971" s="9"/>
      <c r="L971" s="9"/>
      <c r="M971" s="9"/>
      <c r="N971" s="9"/>
      <c r="O971" s="9"/>
      <c r="P971" s="235">
        <f t="shared" si="45"/>
        <v>0</v>
      </c>
      <c r="Q971" s="9"/>
      <c r="R971" s="9"/>
      <c r="S971" s="9"/>
      <c r="T971" s="9"/>
      <c r="U971" s="9"/>
      <c r="V971" s="9"/>
      <c r="W971" s="9"/>
      <c r="X971" s="236"/>
      <c r="Y971" s="237">
        <f t="shared" si="46"/>
        <v>0</v>
      </c>
      <c r="Z971" s="9"/>
      <c r="AA971" s="9"/>
      <c r="AB971" s="9"/>
      <c r="AC971" s="9"/>
      <c r="AD971" s="9"/>
      <c r="AE971" s="9"/>
      <c r="AF971" s="9"/>
      <c r="AG971" s="9"/>
      <c r="AH971" s="237">
        <f t="shared" si="44"/>
        <v>0</v>
      </c>
      <c r="AI971" s="238"/>
      <c r="AJ971" s="9"/>
      <c r="AK971" s="9"/>
      <c r="AL971" s="9"/>
      <c r="AM971" s="9"/>
      <c r="AN971" s="9"/>
      <c r="AO971" s="9"/>
      <c r="AP971" s="9"/>
      <c r="AQ971" s="9"/>
      <c r="AR971" s="9"/>
      <c r="AS971" s="239"/>
    </row>
    <row r="972" spans="1:45">
      <c r="A972" s="9"/>
      <c r="B972" s="9"/>
      <c r="C972" s="9"/>
      <c r="D972" s="9"/>
      <c r="E972" s="9"/>
      <c r="F972" s="9"/>
      <c r="G972" s="9"/>
      <c r="H972" s="9"/>
      <c r="I972" s="9"/>
      <c r="J972" s="9"/>
      <c r="K972" s="9"/>
      <c r="L972" s="9"/>
      <c r="M972" s="9"/>
      <c r="N972" s="9"/>
      <c r="O972" s="9"/>
      <c r="P972" s="235">
        <f t="shared" si="45"/>
        <v>0</v>
      </c>
      <c r="Q972" s="9"/>
      <c r="R972" s="9"/>
      <c r="S972" s="9"/>
      <c r="T972" s="9"/>
      <c r="U972" s="9"/>
      <c r="V972" s="9"/>
      <c r="W972" s="9"/>
      <c r="X972" s="236"/>
      <c r="Y972" s="237">
        <f t="shared" si="46"/>
        <v>0</v>
      </c>
      <c r="Z972" s="9"/>
      <c r="AA972" s="9"/>
      <c r="AB972" s="9"/>
      <c r="AC972" s="9"/>
      <c r="AD972" s="9"/>
      <c r="AE972" s="9"/>
      <c r="AF972" s="9"/>
      <c r="AG972" s="9"/>
      <c r="AH972" s="237">
        <f t="shared" si="44"/>
        <v>0</v>
      </c>
      <c r="AI972" s="238"/>
      <c r="AJ972" s="9"/>
      <c r="AK972" s="9"/>
      <c r="AL972" s="9"/>
      <c r="AM972" s="9"/>
      <c r="AN972" s="9"/>
      <c r="AO972" s="9"/>
      <c r="AP972" s="9"/>
      <c r="AQ972" s="9"/>
      <c r="AR972" s="9"/>
      <c r="AS972" s="239"/>
    </row>
    <row r="973" spans="1:45">
      <c r="A973" s="9"/>
      <c r="B973" s="9"/>
      <c r="C973" s="9"/>
      <c r="D973" s="9"/>
      <c r="E973" s="9"/>
      <c r="F973" s="9"/>
      <c r="G973" s="9"/>
      <c r="H973" s="9"/>
      <c r="I973" s="9"/>
      <c r="J973" s="9"/>
      <c r="K973" s="9"/>
      <c r="L973" s="9"/>
      <c r="M973" s="9"/>
      <c r="N973" s="9"/>
      <c r="O973" s="9"/>
      <c r="P973" s="235">
        <f t="shared" si="45"/>
        <v>0</v>
      </c>
      <c r="Q973" s="9"/>
      <c r="R973" s="9"/>
      <c r="S973" s="9"/>
      <c r="T973" s="9"/>
      <c r="U973" s="9"/>
      <c r="V973" s="9"/>
      <c r="W973" s="9"/>
      <c r="X973" s="236"/>
      <c r="Y973" s="237">
        <f t="shared" si="46"/>
        <v>0</v>
      </c>
      <c r="Z973" s="9"/>
      <c r="AA973" s="9"/>
      <c r="AB973" s="9"/>
      <c r="AC973" s="9"/>
      <c r="AD973" s="9"/>
      <c r="AE973" s="9"/>
      <c r="AF973" s="9"/>
      <c r="AG973" s="9"/>
      <c r="AH973" s="237">
        <f t="shared" si="44"/>
        <v>0</v>
      </c>
      <c r="AI973" s="238"/>
      <c r="AJ973" s="9"/>
      <c r="AK973" s="9"/>
      <c r="AL973" s="9"/>
      <c r="AM973" s="9"/>
      <c r="AN973" s="9"/>
      <c r="AO973" s="9"/>
      <c r="AP973" s="9"/>
      <c r="AQ973" s="9"/>
      <c r="AR973" s="9"/>
      <c r="AS973" s="239"/>
    </row>
    <row r="974" spans="1:45">
      <c r="A974" s="9"/>
      <c r="B974" s="9"/>
      <c r="C974" s="9"/>
      <c r="D974" s="9"/>
      <c r="E974" s="9"/>
      <c r="F974" s="9"/>
      <c r="G974" s="9"/>
      <c r="H974" s="9"/>
      <c r="I974" s="9"/>
      <c r="J974" s="9"/>
      <c r="K974" s="9"/>
      <c r="L974" s="9"/>
      <c r="M974" s="9"/>
      <c r="N974" s="9"/>
      <c r="O974" s="9"/>
      <c r="P974" s="235">
        <f t="shared" si="45"/>
        <v>0</v>
      </c>
      <c r="Q974" s="9"/>
      <c r="R974" s="9"/>
      <c r="S974" s="9"/>
      <c r="T974" s="9"/>
      <c r="U974" s="9"/>
      <c r="V974" s="9"/>
      <c r="W974" s="9"/>
      <c r="X974" s="236"/>
      <c r="Y974" s="237">
        <f t="shared" si="46"/>
        <v>0</v>
      </c>
      <c r="Z974" s="9"/>
      <c r="AA974" s="9"/>
      <c r="AB974" s="9"/>
      <c r="AC974" s="9"/>
      <c r="AD974" s="9"/>
      <c r="AE974" s="9"/>
      <c r="AF974" s="9"/>
      <c r="AG974" s="9"/>
      <c r="AH974" s="237">
        <f t="shared" ref="AH974:AH1000" si="47">SUM($Z974:$AF974)</f>
        <v>0</v>
      </c>
      <c r="AI974" s="238"/>
      <c r="AJ974" s="9"/>
      <c r="AK974" s="9"/>
      <c r="AL974" s="9"/>
      <c r="AM974" s="9"/>
      <c r="AN974" s="9"/>
      <c r="AO974" s="9"/>
      <c r="AP974" s="9"/>
      <c r="AQ974" s="9"/>
      <c r="AR974" s="9"/>
      <c r="AS974" s="239"/>
    </row>
    <row r="975" spans="1:45">
      <c r="A975" s="9"/>
      <c r="B975" s="9"/>
      <c r="C975" s="9"/>
      <c r="D975" s="9"/>
      <c r="E975" s="9"/>
      <c r="F975" s="9"/>
      <c r="G975" s="9"/>
      <c r="H975" s="9"/>
      <c r="I975" s="9"/>
      <c r="J975" s="9"/>
      <c r="K975" s="9"/>
      <c r="L975" s="9"/>
      <c r="M975" s="9"/>
      <c r="N975" s="9"/>
      <c r="O975" s="9"/>
      <c r="P975" s="235">
        <f t="shared" si="45"/>
        <v>0</v>
      </c>
      <c r="Q975" s="9"/>
      <c r="R975" s="9"/>
      <c r="S975" s="9"/>
      <c r="T975" s="9"/>
      <c r="U975" s="9"/>
      <c r="V975" s="9"/>
      <c r="W975" s="9"/>
      <c r="X975" s="236"/>
      <c r="Y975" s="237">
        <f t="shared" si="46"/>
        <v>0</v>
      </c>
      <c r="Z975" s="9"/>
      <c r="AA975" s="9"/>
      <c r="AB975" s="9"/>
      <c r="AC975" s="9"/>
      <c r="AD975" s="9"/>
      <c r="AE975" s="9"/>
      <c r="AF975" s="9"/>
      <c r="AG975" s="9"/>
      <c r="AH975" s="237">
        <f t="shared" si="47"/>
        <v>0</v>
      </c>
      <c r="AI975" s="238"/>
      <c r="AJ975" s="9"/>
      <c r="AK975" s="9"/>
      <c r="AL975" s="9"/>
      <c r="AM975" s="9"/>
      <c r="AN975" s="9"/>
      <c r="AO975" s="9"/>
      <c r="AP975" s="9"/>
      <c r="AQ975" s="9"/>
      <c r="AR975" s="9"/>
      <c r="AS975" s="239"/>
    </row>
    <row r="976" spans="1:45">
      <c r="A976" s="9"/>
      <c r="B976" s="9"/>
      <c r="C976" s="9"/>
      <c r="D976" s="9"/>
      <c r="E976" s="9"/>
      <c r="F976" s="9"/>
      <c r="G976" s="9"/>
      <c r="H976" s="9"/>
      <c r="I976" s="9"/>
      <c r="J976" s="9"/>
      <c r="K976" s="9"/>
      <c r="L976" s="9"/>
      <c r="M976" s="9"/>
      <c r="N976" s="9"/>
      <c r="O976" s="9"/>
      <c r="P976" s="235">
        <f t="shared" si="45"/>
        <v>0</v>
      </c>
      <c r="Q976" s="9"/>
      <c r="R976" s="9"/>
      <c r="S976" s="9"/>
      <c r="T976" s="9"/>
      <c r="U976" s="9"/>
      <c r="V976" s="9"/>
      <c r="W976" s="9"/>
      <c r="X976" s="236"/>
      <c r="Y976" s="237">
        <f t="shared" si="46"/>
        <v>0</v>
      </c>
      <c r="Z976" s="9"/>
      <c r="AA976" s="9"/>
      <c r="AB976" s="9"/>
      <c r="AC976" s="9"/>
      <c r="AD976" s="9"/>
      <c r="AE976" s="9"/>
      <c r="AF976" s="9"/>
      <c r="AG976" s="9"/>
      <c r="AH976" s="237">
        <f t="shared" si="47"/>
        <v>0</v>
      </c>
      <c r="AI976" s="238"/>
      <c r="AJ976" s="9"/>
      <c r="AK976" s="9"/>
      <c r="AL976" s="9"/>
      <c r="AM976" s="9"/>
      <c r="AN976" s="9"/>
      <c r="AO976" s="9"/>
      <c r="AP976" s="9"/>
      <c r="AQ976" s="9"/>
      <c r="AR976" s="9"/>
      <c r="AS976" s="239"/>
    </row>
    <row r="977" spans="1:45">
      <c r="A977" s="9"/>
      <c r="B977" s="9"/>
      <c r="C977" s="9"/>
      <c r="D977" s="9"/>
      <c r="E977" s="9"/>
      <c r="F977" s="9"/>
      <c r="G977" s="9"/>
      <c r="H977" s="9"/>
      <c r="I977" s="9"/>
      <c r="J977" s="9"/>
      <c r="K977" s="9"/>
      <c r="L977" s="9"/>
      <c r="M977" s="9"/>
      <c r="N977" s="9"/>
      <c r="O977" s="9"/>
      <c r="P977" s="235">
        <f t="shared" si="45"/>
        <v>0</v>
      </c>
      <c r="Q977" s="9"/>
      <c r="R977" s="9"/>
      <c r="S977" s="9"/>
      <c r="T977" s="9"/>
      <c r="U977" s="9"/>
      <c r="V977" s="9"/>
      <c r="W977" s="9"/>
      <c r="X977" s="236"/>
      <c r="Y977" s="237">
        <f t="shared" si="46"/>
        <v>0</v>
      </c>
      <c r="Z977" s="9"/>
      <c r="AA977" s="9"/>
      <c r="AB977" s="9"/>
      <c r="AC977" s="9"/>
      <c r="AD977" s="9"/>
      <c r="AE977" s="9"/>
      <c r="AF977" s="9"/>
      <c r="AG977" s="9"/>
      <c r="AH977" s="237">
        <f t="shared" si="47"/>
        <v>0</v>
      </c>
      <c r="AI977" s="238"/>
      <c r="AJ977" s="9"/>
      <c r="AK977" s="9"/>
      <c r="AL977" s="9"/>
      <c r="AM977" s="9"/>
      <c r="AN977" s="9"/>
      <c r="AO977" s="9"/>
      <c r="AP977" s="9"/>
      <c r="AQ977" s="9"/>
      <c r="AR977" s="9"/>
      <c r="AS977" s="239"/>
    </row>
    <row r="978" spans="1:45">
      <c r="A978" s="9"/>
      <c r="B978" s="9"/>
      <c r="C978" s="9"/>
      <c r="D978" s="9"/>
      <c r="E978" s="9"/>
      <c r="F978" s="9"/>
      <c r="G978" s="9"/>
      <c r="H978" s="9"/>
      <c r="I978" s="9"/>
      <c r="J978" s="9"/>
      <c r="K978" s="9"/>
      <c r="L978" s="9"/>
      <c r="M978" s="9"/>
      <c r="N978" s="9"/>
      <c r="O978" s="9"/>
      <c r="P978" s="235">
        <f t="shared" si="45"/>
        <v>0</v>
      </c>
      <c r="Q978" s="9"/>
      <c r="R978" s="9"/>
      <c r="S978" s="9"/>
      <c r="T978" s="9"/>
      <c r="U978" s="9"/>
      <c r="V978" s="9"/>
      <c r="W978" s="9"/>
      <c r="X978" s="236"/>
      <c r="Y978" s="237">
        <f t="shared" si="46"/>
        <v>0</v>
      </c>
      <c r="Z978" s="9"/>
      <c r="AA978" s="9"/>
      <c r="AB978" s="9"/>
      <c r="AC978" s="9"/>
      <c r="AD978" s="9"/>
      <c r="AE978" s="9"/>
      <c r="AF978" s="9"/>
      <c r="AG978" s="9"/>
      <c r="AH978" s="237">
        <f t="shared" si="47"/>
        <v>0</v>
      </c>
      <c r="AI978" s="238"/>
      <c r="AJ978" s="9"/>
      <c r="AK978" s="9"/>
      <c r="AL978" s="9"/>
      <c r="AM978" s="9"/>
      <c r="AN978" s="9"/>
      <c r="AO978" s="9"/>
      <c r="AP978" s="9"/>
      <c r="AQ978" s="9"/>
      <c r="AR978" s="9"/>
      <c r="AS978" s="239"/>
    </row>
    <row r="979" spans="1:45">
      <c r="A979" s="9"/>
      <c r="B979" s="9"/>
      <c r="C979" s="9"/>
      <c r="D979" s="9"/>
      <c r="E979" s="9"/>
      <c r="F979" s="9"/>
      <c r="G979" s="9"/>
      <c r="H979" s="9"/>
      <c r="I979" s="9"/>
      <c r="J979" s="9"/>
      <c r="K979" s="9"/>
      <c r="L979" s="9"/>
      <c r="M979" s="9"/>
      <c r="N979" s="9"/>
      <c r="O979" s="9"/>
      <c r="P979" s="235">
        <f t="shared" si="45"/>
        <v>0</v>
      </c>
      <c r="Q979" s="9"/>
      <c r="R979" s="9"/>
      <c r="S979" s="9"/>
      <c r="T979" s="9"/>
      <c r="U979" s="9"/>
      <c r="V979" s="9"/>
      <c r="W979" s="9"/>
      <c r="X979" s="236"/>
      <c r="Y979" s="237">
        <f t="shared" si="46"/>
        <v>0</v>
      </c>
      <c r="Z979" s="9"/>
      <c r="AA979" s="9"/>
      <c r="AB979" s="9"/>
      <c r="AC979" s="9"/>
      <c r="AD979" s="9"/>
      <c r="AE979" s="9"/>
      <c r="AF979" s="9"/>
      <c r="AG979" s="9"/>
      <c r="AH979" s="237">
        <f t="shared" si="47"/>
        <v>0</v>
      </c>
      <c r="AI979" s="238"/>
      <c r="AJ979" s="9"/>
      <c r="AK979" s="9"/>
      <c r="AL979" s="9"/>
      <c r="AM979" s="9"/>
      <c r="AN979" s="9"/>
      <c r="AO979" s="9"/>
      <c r="AP979" s="9"/>
      <c r="AQ979" s="9"/>
      <c r="AR979" s="9"/>
      <c r="AS979" s="239"/>
    </row>
    <row r="980" spans="1:45">
      <c r="A980" s="9"/>
      <c r="B980" s="9"/>
      <c r="C980" s="9"/>
      <c r="D980" s="9"/>
      <c r="E980" s="9"/>
      <c r="F980" s="9"/>
      <c r="G980" s="9"/>
      <c r="H980" s="9"/>
      <c r="I980" s="9"/>
      <c r="J980" s="9"/>
      <c r="K980" s="9"/>
      <c r="L980" s="9"/>
      <c r="M980" s="9"/>
      <c r="N980" s="9"/>
      <c r="O980" s="9"/>
      <c r="P980" s="235">
        <f t="shared" ref="P980:P1000" si="48">SUM($H980:$N980)</f>
        <v>0</v>
      </c>
      <c r="Q980" s="9"/>
      <c r="R980" s="9"/>
      <c r="S980" s="9"/>
      <c r="T980" s="9"/>
      <c r="U980" s="9"/>
      <c r="V980" s="9"/>
      <c r="W980" s="9"/>
      <c r="X980" s="236"/>
      <c r="Y980" s="237">
        <f t="shared" ref="Y980:Y1000" si="49">SUM($Q980:$W980)</f>
        <v>0</v>
      </c>
      <c r="Z980" s="9"/>
      <c r="AA980" s="9"/>
      <c r="AB980" s="9"/>
      <c r="AC980" s="9"/>
      <c r="AD980" s="9"/>
      <c r="AE980" s="9"/>
      <c r="AF980" s="9"/>
      <c r="AG980" s="9"/>
      <c r="AH980" s="237">
        <f t="shared" si="47"/>
        <v>0</v>
      </c>
      <c r="AI980" s="238"/>
      <c r="AJ980" s="9"/>
      <c r="AK980" s="9"/>
      <c r="AL980" s="9"/>
      <c r="AM980" s="9"/>
      <c r="AN980" s="9"/>
      <c r="AO980" s="9"/>
      <c r="AP980" s="9"/>
      <c r="AQ980" s="9"/>
      <c r="AR980" s="9"/>
      <c r="AS980" s="239"/>
    </row>
    <row r="981" spans="1:45">
      <c r="A981" s="9"/>
      <c r="B981" s="9"/>
      <c r="C981" s="9"/>
      <c r="D981" s="9"/>
      <c r="E981" s="9"/>
      <c r="F981" s="9"/>
      <c r="G981" s="9"/>
      <c r="H981" s="9"/>
      <c r="I981" s="9"/>
      <c r="J981" s="9"/>
      <c r="K981" s="9"/>
      <c r="L981" s="9"/>
      <c r="M981" s="9"/>
      <c r="N981" s="9"/>
      <c r="O981" s="9"/>
      <c r="P981" s="235">
        <f t="shared" si="48"/>
        <v>0</v>
      </c>
      <c r="Q981" s="9"/>
      <c r="R981" s="9"/>
      <c r="S981" s="9"/>
      <c r="T981" s="9"/>
      <c r="U981" s="9"/>
      <c r="V981" s="9"/>
      <c r="W981" s="9"/>
      <c r="X981" s="236"/>
      <c r="Y981" s="237">
        <f t="shared" si="49"/>
        <v>0</v>
      </c>
      <c r="Z981" s="9"/>
      <c r="AA981" s="9"/>
      <c r="AB981" s="9"/>
      <c r="AC981" s="9"/>
      <c r="AD981" s="9"/>
      <c r="AE981" s="9"/>
      <c r="AF981" s="9"/>
      <c r="AG981" s="9"/>
      <c r="AH981" s="237">
        <f t="shared" si="47"/>
        <v>0</v>
      </c>
      <c r="AI981" s="238"/>
      <c r="AJ981" s="9"/>
      <c r="AK981" s="9"/>
      <c r="AL981" s="9"/>
      <c r="AM981" s="9"/>
      <c r="AN981" s="9"/>
      <c r="AO981" s="9"/>
      <c r="AP981" s="9"/>
      <c r="AQ981" s="9"/>
      <c r="AR981" s="9"/>
      <c r="AS981" s="239"/>
    </row>
    <row r="982" spans="1:45">
      <c r="A982" s="9"/>
      <c r="B982" s="9"/>
      <c r="C982" s="9"/>
      <c r="D982" s="9"/>
      <c r="E982" s="9"/>
      <c r="F982" s="9"/>
      <c r="G982" s="9"/>
      <c r="H982" s="9"/>
      <c r="I982" s="9"/>
      <c r="J982" s="9"/>
      <c r="K982" s="9"/>
      <c r="L982" s="9"/>
      <c r="M982" s="9"/>
      <c r="N982" s="9"/>
      <c r="O982" s="9"/>
      <c r="P982" s="235">
        <f t="shared" si="48"/>
        <v>0</v>
      </c>
      <c r="Q982" s="9"/>
      <c r="R982" s="9"/>
      <c r="S982" s="9"/>
      <c r="T982" s="9"/>
      <c r="U982" s="9"/>
      <c r="V982" s="9"/>
      <c r="W982" s="9"/>
      <c r="X982" s="236"/>
      <c r="Y982" s="237">
        <f t="shared" si="49"/>
        <v>0</v>
      </c>
      <c r="Z982" s="9"/>
      <c r="AA982" s="9"/>
      <c r="AB982" s="9"/>
      <c r="AC982" s="9"/>
      <c r="AD982" s="9"/>
      <c r="AE982" s="9"/>
      <c r="AF982" s="9"/>
      <c r="AG982" s="9"/>
      <c r="AH982" s="237">
        <f t="shared" si="47"/>
        <v>0</v>
      </c>
      <c r="AI982" s="238"/>
      <c r="AJ982" s="9"/>
      <c r="AK982" s="9"/>
      <c r="AL982" s="9"/>
      <c r="AM982" s="9"/>
      <c r="AN982" s="9"/>
      <c r="AO982" s="9"/>
      <c r="AP982" s="9"/>
      <c r="AQ982" s="9"/>
      <c r="AR982" s="9"/>
      <c r="AS982" s="239"/>
    </row>
    <row r="983" spans="1:45">
      <c r="A983" s="9"/>
      <c r="B983" s="9"/>
      <c r="C983" s="9"/>
      <c r="D983" s="9"/>
      <c r="E983" s="9"/>
      <c r="F983" s="9"/>
      <c r="G983" s="9"/>
      <c r="H983" s="9"/>
      <c r="I983" s="9"/>
      <c r="J983" s="9"/>
      <c r="K983" s="9"/>
      <c r="L983" s="9"/>
      <c r="M983" s="9"/>
      <c r="N983" s="9"/>
      <c r="O983" s="9"/>
      <c r="P983" s="235">
        <f t="shared" si="48"/>
        <v>0</v>
      </c>
      <c r="Q983" s="9"/>
      <c r="R983" s="9"/>
      <c r="S983" s="9"/>
      <c r="T983" s="9"/>
      <c r="U983" s="9"/>
      <c r="V983" s="9"/>
      <c r="W983" s="9"/>
      <c r="X983" s="236"/>
      <c r="Y983" s="237">
        <f t="shared" si="49"/>
        <v>0</v>
      </c>
      <c r="Z983" s="9"/>
      <c r="AA983" s="9"/>
      <c r="AB983" s="9"/>
      <c r="AC983" s="9"/>
      <c r="AD983" s="9"/>
      <c r="AE983" s="9"/>
      <c r="AF983" s="9"/>
      <c r="AG983" s="9"/>
      <c r="AH983" s="237">
        <f t="shared" si="47"/>
        <v>0</v>
      </c>
      <c r="AI983" s="238"/>
      <c r="AJ983" s="9"/>
      <c r="AK983" s="9"/>
      <c r="AL983" s="9"/>
      <c r="AM983" s="9"/>
      <c r="AN983" s="9"/>
      <c r="AO983" s="9"/>
      <c r="AP983" s="9"/>
      <c r="AQ983" s="9"/>
      <c r="AR983" s="9"/>
      <c r="AS983" s="239"/>
    </row>
    <row r="984" spans="1:45">
      <c r="A984" s="9"/>
      <c r="B984" s="9"/>
      <c r="C984" s="9"/>
      <c r="D984" s="9"/>
      <c r="E984" s="9"/>
      <c r="F984" s="9"/>
      <c r="G984" s="9"/>
      <c r="H984" s="9"/>
      <c r="I984" s="9"/>
      <c r="J984" s="9"/>
      <c r="K984" s="9"/>
      <c r="L984" s="9"/>
      <c r="M984" s="9"/>
      <c r="N984" s="9"/>
      <c r="O984" s="9"/>
      <c r="P984" s="235">
        <f t="shared" si="48"/>
        <v>0</v>
      </c>
      <c r="Q984" s="9"/>
      <c r="R984" s="9"/>
      <c r="S984" s="9"/>
      <c r="T984" s="9"/>
      <c r="U984" s="9"/>
      <c r="V984" s="9"/>
      <c r="W984" s="9"/>
      <c r="X984" s="236"/>
      <c r="Y984" s="237">
        <f t="shared" si="49"/>
        <v>0</v>
      </c>
      <c r="Z984" s="9"/>
      <c r="AA984" s="9"/>
      <c r="AB984" s="9"/>
      <c r="AC984" s="9"/>
      <c r="AD984" s="9"/>
      <c r="AE984" s="9"/>
      <c r="AF984" s="9"/>
      <c r="AG984" s="9"/>
      <c r="AH984" s="237">
        <f t="shared" si="47"/>
        <v>0</v>
      </c>
      <c r="AI984" s="238"/>
      <c r="AJ984" s="9"/>
      <c r="AK984" s="9"/>
      <c r="AL984" s="9"/>
      <c r="AM984" s="9"/>
      <c r="AN984" s="9"/>
      <c r="AO984" s="9"/>
      <c r="AP984" s="9"/>
      <c r="AQ984" s="9"/>
      <c r="AR984" s="9"/>
      <c r="AS984" s="239"/>
    </row>
    <row r="985" spans="1:45">
      <c r="A985" s="9"/>
      <c r="B985" s="9"/>
      <c r="C985" s="9"/>
      <c r="D985" s="9"/>
      <c r="E985" s="9"/>
      <c r="F985" s="9"/>
      <c r="G985" s="9"/>
      <c r="H985" s="9"/>
      <c r="I985" s="9"/>
      <c r="J985" s="9"/>
      <c r="K985" s="9"/>
      <c r="L985" s="9"/>
      <c r="M985" s="9"/>
      <c r="N985" s="9"/>
      <c r="O985" s="9"/>
      <c r="P985" s="235">
        <f t="shared" si="48"/>
        <v>0</v>
      </c>
      <c r="Q985" s="9"/>
      <c r="R985" s="9"/>
      <c r="S985" s="9"/>
      <c r="T985" s="9"/>
      <c r="U985" s="9"/>
      <c r="V985" s="9"/>
      <c r="W985" s="9"/>
      <c r="X985" s="236"/>
      <c r="Y985" s="237">
        <f t="shared" si="49"/>
        <v>0</v>
      </c>
      <c r="Z985" s="9"/>
      <c r="AA985" s="9"/>
      <c r="AB985" s="9"/>
      <c r="AC985" s="9"/>
      <c r="AD985" s="9"/>
      <c r="AE985" s="9"/>
      <c r="AF985" s="9"/>
      <c r="AG985" s="9"/>
      <c r="AH985" s="237">
        <f t="shared" si="47"/>
        <v>0</v>
      </c>
      <c r="AI985" s="238"/>
      <c r="AJ985" s="9"/>
      <c r="AK985" s="9"/>
      <c r="AL985" s="9"/>
      <c r="AM985" s="9"/>
      <c r="AN985" s="9"/>
      <c r="AO985" s="9"/>
      <c r="AP985" s="9"/>
      <c r="AQ985" s="9"/>
      <c r="AR985" s="9"/>
      <c r="AS985" s="239"/>
    </row>
    <row r="986" spans="1:45">
      <c r="A986" s="9"/>
      <c r="B986" s="9"/>
      <c r="C986" s="9"/>
      <c r="D986" s="9"/>
      <c r="E986" s="9"/>
      <c r="F986" s="9"/>
      <c r="G986" s="9"/>
      <c r="H986" s="9"/>
      <c r="I986" s="9"/>
      <c r="J986" s="9"/>
      <c r="K986" s="9"/>
      <c r="L986" s="9"/>
      <c r="M986" s="9"/>
      <c r="N986" s="9"/>
      <c r="O986" s="9"/>
      <c r="P986" s="235">
        <f t="shared" si="48"/>
        <v>0</v>
      </c>
      <c r="Q986" s="9"/>
      <c r="R986" s="9"/>
      <c r="S986" s="9"/>
      <c r="T986" s="9"/>
      <c r="U986" s="9"/>
      <c r="V986" s="9"/>
      <c r="W986" s="9"/>
      <c r="X986" s="236"/>
      <c r="Y986" s="237">
        <f t="shared" si="49"/>
        <v>0</v>
      </c>
      <c r="Z986" s="9"/>
      <c r="AA986" s="9"/>
      <c r="AB986" s="9"/>
      <c r="AC986" s="9"/>
      <c r="AD986" s="9"/>
      <c r="AE986" s="9"/>
      <c r="AF986" s="9"/>
      <c r="AG986" s="9"/>
      <c r="AH986" s="237">
        <f t="shared" si="47"/>
        <v>0</v>
      </c>
      <c r="AI986" s="238"/>
      <c r="AJ986" s="9"/>
      <c r="AK986" s="9"/>
      <c r="AL986" s="9"/>
      <c r="AM986" s="9"/>
      <c r="AN986" s="9"/>
      <c r="AO986" s="9"/>
      <c r="AP986" s="9"/>
      <c r="AQ986" s="9"/>
      <c r="AR986" s="9"/>
      <c r="AS986" s="239"/>
    </row>
    <row r="987" spans="1:45">
      <c r="A987" s="9"/>
      <c r="B987" s="9"/>
      <c r="C987" s="9"/>
      <c r="D987" s="9"/>
      <c r="E987" s="9"/>
      <c r="F987" s="9"/>
      <c r="G987" s="9"/>
      <c r="H987" s="9"/>
      <c r="I987" s="9"/>
      <c r="J987" s="9"/>
      <c r="K987" s="9"/>
      <c r="L987" s="9"/>
      <c r="M987" s="9"/>
      <c r="N987" s="9"/>
      <c r="O987" s="9"/>
      <c r="P987" s="235">
        <f t="shared" si="48"/>
        <v>0</v>
      </c>
      <c r="Q987" s="9"/>
      <c r="R987" s="9"/>
      <c r="S987" s="9"/>
      <c r="T987" s="9"/>
      <c r="U987" s="9"/>
      <c r="V987" s="9"/>
      <c r="W987" s="9"/>
      <c r="X987" s="236"/>
      <c r="Y987" s="237">
        <f t="shared" si="49"/>
        <v>0</v>
      </c>
      <c r="Z987" s="9"/>
      <c r="AA987" s="9"/>
      <c r="AB987" s="9"/>
      <c r="AC987" s="9"/>
      <c r="AD987" s="9"/>
      <c r="AE987" s="9"/>
      <c r="AF987" s="9"/>
      <c r="AG987" s="9"/>
      <c r="AH987" s="237">
        <f t="shared" si="47"/>
        <v>0</v>
      </c>
      <c r="AI987" s="238"/>
      <c r="AJ987" s="9"/>
      <c r="AK987" s="9"/>
      <c r="AL987" s="9"/>
      <c r="AM987" s="9"/>
      <c r="AN987" s="9"/>
      <c r="AO987" s="9"/>
      <c r="AP987" s="9"/>
      <c r="AQ987" s="9"/>
      <c r="AR987" s="9"/>
      <c r="AS987" s="239"/>
    </row>
    <row r="988" spans="1:45">
      <c r="A988" s="9"/>
      <c r="B988" s="9"/>
      <c r="C988" s="9"/>
      <c r="D988" s="9"/>
      <c r="E988" s="9"/>
      <c r="F988" s="9"/>
      <c r="G988" s="9"/>
      <c r="H988" s="9"/>
      <c r="I988" s="9"/>
      <c r="J988" s="9"/>
      <c r="K988" s="9"/>
      <c r="L988" s="9"/>
      <c r="M988" s="9"/>
      <c r="N988" s="9"/>
      <c r="O988" s="9"/>
      <c r="P988" s="235">
        <f t="shared" si="48"/>
        <v>0</v>
      </c>
      <c r="Q988" s="9"/>
      <c r="R988" s="9"/>
      <c r="S988" s="9"/>
      <c r="T988" s="9"/>
      <c r="U988" s="9"/>
      <c r="V988" s="9"/>
      <c r="W988" s="9"/>
      <c r="X988" s="236"/>
      <c r="Y988" s="237">
        <f t="shared" si="49"/>
        <v>0</v>
      </c>
      <c r="Z988" s="9"/>
      <c r="AA988" s="9"/>
      <c r="AB988" s="9"/>
      <c r="AC988" s="9"/>
      <c r="AD988" s="9"/>
      <c r="AE988" s="9"/>
      <c r="AF988" s="9"/>
      <c r="AG988" s="9"/>
      <c r="AH988" s="237">
        <f t="shared" si="47"/>
        <v>0</v>
      </c>
      <c r="AI988" s="238"/>
      <c r="AJ988" s="9"/>
      <c r="AK988" s="9"/>
      <c r="AL988" s="9"/>
      <c r="AM988" s="9"/>
      <c r="AN988" s="9"/>
      <c r="AO988" s="9"/>
      <c r="AP988" s="9"/>
      <c r="AQ988" s="9"/>
      <c r="AR988" s="9"/>
      <c r="AS988" s="239"/>
    </row>
    <row r="989" spans="1:45">
      <c r="A989" s="9"/>
      <c r="B989" s="9"/>
      <c r="C989" s="9"/>
      <c r="D989" s="9"/>
      <c r="E989" s="9"/>
      <c r="F989" s="9"/>
      <c r="G989" s="9"/>
      <c r="H989" s="9"/>
      <c r="I989" s="9"/>
      <c r="J989" s="9"/>
      <c r="K989" s="9"/>
      <c r="L989" s="9"/>
      <c r="M989" s="9"/>
      <c r="N989" s="9"/>
      <c r="O989" s="9"/>
      <c r="P989" s="235">
        <f t="shared" si="48"/>
        <v>0</v>
      </c>
      <c r="Q989" s="9"/>
      <c r="R989" s="9"/>
      <c r="S989" s="9"/>
      <c r="T989" s="9"/>
      <c r="U989" s="9"/>
      <c r="V989" s="9"/>
      <c r="W989" s="9"/>
      <c r="X989" s="236"/>
      <c r="Y989" s="237">
        <f t="shared" si="49"/>
        <v>0</v>
      </c>
      <c r="Z989" s="9"/>
      <c r="AA989" s="9"/>
      <c r="AB989" s="9"/>
      <c r="AC989" s="9"/>
      <c r="AD989" s="9"/>
      <c r="AE989" s="9"/>
      <c r="AF989" s="9"/>
      <c r="AG989" s="9"/>
      <c r="AH989" s="237">
        <f t="shared" si="47"/>
        <v>0</v>
      </c>
      <c r="AI989" s="238"/>
      <c r="AJ989" s="9"/>
      <c r="AK989" s="9"/>
      <c r="AL989" s="9"/>
      <c r="AM989" s="9"/>
      <c r="AN989" s="9"/>
      <c r="AO989" s="9"/>
      <c r="AP989" s="9"/>
      <c r="AQ989" s="9"/>
      <c r="AR989" s="9"/>
      <c r="AS989" s="239"/>
    </row>
    <row r="990" spans="1:45">
      <c r="A990" s="9"/>
      <c r="B990" s="9"/>
      <c r="C990" s="9"/>
      <c r="D990" s="9"/>
      <c r="E990" s="9"/>
      <c r="F990" s="9"/>
      <c r="G990" s="9"/>
      <c r="H990" s="9"/>
      <c r="I990" s="9"/>
      <c r="J990" s="9"/>
      <c r="K990" s="9"/>
      <c r="L990" s="9"/>
      <c r="M990" s="9"/>
      <c r="N990" s="9"/>
      <c r="O990" s="9"/>
      <c r="P990" s="235">
        <f t="shared" si="48"/>
        <v>0</v>
      </c>
      <c r="Q990" s="9"/>
      <c r="R990" s="9"/>
      <c r="S990" s="9"/>
      <c r="T990" s="9"/>
      <c r="U990" s="9"/>
      <c r="V990" s="9"/>
      <c r="W990" s="9"/>
      <c r="X990" s="236"/>
      <c r="Y990" s="237">
        <f t="shared" si="49"/>
        <v>0</v>
      </c>
      <c r="Z990" s="9"/>
      <c r="AA990" s="9"/>
      <c r="AB990" s="9"/>
      <c r="AC990" s="9"/>
      <c r="AD990" s="9"/>
      <c r="AE990" s="9"/>
      <c r="AF990" s="9"/>
      <c r="AG990" s="9"/>
      <c r="AH990" s="237">
        <f t="shared" si="47"/>
        <v>0</v>
      </c>
      <c r="AI990" s="238"/>
      <c r="AJ990" s="9"/>
      <c r="AK990" s="9"/>
      <c r="AL990" s="9"/>
      <c r="AM990" s="9"/>
      <c r="AN990" s="9"/>
      <c r="AO990" s="9"/>
      <c r="AP990" s="9"/>
      <c r="AQ990" s="9"/>
      <c r="AR990" s="9"/>
      <c r="AS990" s="239"/>
    </row>
    <row r="991" spans="1:45">
      <c r="A991" s="9"/>
      <c r="B991" s="9"/>
      <c r="C991" s="9"/>
      <c r="D991" s="9"/>
      <c r="E991" s="9"/>
      <c r="F991" s="9"/>
      <c r="G991" s="9"/>
      <c r="H991" s="9"/>
      <c r="I991" s="9"/>
      <c r="J991" s="9"/>
      <c r="K991" s="9"/>
      <c r="L991" s="9"/>
      <c r="M991" s="9"/>
      <c r="N991" s="9"/>
      <c r="O991" s="9"/>
      <c r="P991" s="235">
        <f t="shared" si="48"/>
        <v>0</v>
      </c>
      <c r="Q991" s="9"/>
      <c r="R991" s="9"/>
      <c r="S991" s="9"/>
      <c r="T991" s="9"/>
      <c r="U991" s="9"/>
      <c r="V991" s="9"/>
      <c r="W991" s="9"/>
      <c r="X991" s="236"/>
      <c r="Y991" s="237">
        <f t="shared" si="49"/>
        <v>0</v>
      </c>
      <c r="Z991" s="9"/>
      <c r="AA991" s="9"/>
      <c r="AB991" s="9"/>
      <c r="AC991" s="9"/>
      <c r="AD991" s="9"/>
      <c r="AE991" s="9"/>
      <c r="AF991" s="9"/>
      <c r="AG991" s="9"/>
      <c r="AH991" s="237">
        <f t="shared" si="47"/>
        <v>0</v>
      </c>
      <c r="AI991" s="238"/>
      <c r="AJ991" s="9"/>
      <c r="AK991" s="9"/>
      <c r="AL991" s="9"/>
      <c r="AM991" s="9"/>
      <c r="AN991" s="9"/>
      <c r="AO991" s="9"/>
      <c r="AP991" s="9"/>
      <c r="AQ991" s="9"/>
      <c r="AR991" s="9"/>
      <c r="AS991" s="239"/>
    </row>
    <row r="992" spans="1:45">
      <c r="A992" s="9"/>
      <c r="B992" s="9"/>
      <c r="C992" s="9"/>
      <c r="D992" s="9"/>
      <c r="E992" s="9"/>
      <c r="F992" s="9"/>
      <c r="G992" s="9"/>
      <c r="H992" s="9"/>
      <c r="I992" s="9"/>
      <c r="J992" s="9"/>
      <c r="K992" s="9"/>
      <c r="L992" s="9"/>
      <c r="M992" s="9"/>
      <c r="N992" s="9"/>
      <c r="O992" s="9"/>
      <c r="P992" s="235">
        <f t="shared" si="48"/>
        <v>0</v>
      </c>
      <c r="Q992" s="9"/>
      <c r="R992" s="9"/>
      <c r="S992" s="9"/>
      <c r="T992" s="9"/>
      <c r="U992" s="9"/>
      <c r="V992" s="9"/>
      <c r="W992" s="9"/>
      <c r="X992" s="236"/>
      <c r="Y992" s="237">
        <f t="shared" si="49"/>
        <v>0</v>
      </c>
      <c r="Z992" s="9"/>
      <c r="AA992" s="9"/>
      <c r="AB992" s="9"/>
      <c r="AC992" s="9"/>
      <c r="AD992" s="9"/>
      <c r="AE992" s="9"/>
      <c r="AF992" s="9"/>
      <c r="AG992" s="9"/>
      <c r="AH992" s="237">
        <f t="shared" si="47"/>
        <v>0</v>
      </c>
      <c r="AI992" s="238"/>
      <c r="AJ992" s="9"/>
      <c r="AK992" s="9"/>
      <c r="AL992" s="9"/>
      <c r="AM992" s="9"/>
      <c r="AN992" s="9"/>
      <c r="AO992" s="9"/>
      <c r="AP992" s="9"/>
      <c r="AQ992" s="9"/>
      <c r="AR992" s="9"/>
      <c r="AS992" s="239"/>
    </row>
    <row r="993" spans="1:45">
      <c r="A993" s="9"/>
      <c r="B993" s="9"/>
      <c r="C993" s="9"/>
      <c r="D993" s="9"/>
      <c r="E993" s="9"/>
      <c r="F993" s="9"/>
      <c r="G993" s="9"/>
      <c r="H993" s="9"/>
      <c r="I993" s="9"/>
      <c r="J993" s="9"/>
      <c r="K993" s="9"/>
      <c r="L993" s="9"/>
      <c r="M993" s="9"/>
      <c r="N993" s="9"/>
      <c r="O993" s="9"/>
      <c r="P993" s="235">
        <f t="shared" si="48"/>
        <v>0</v>
      </c>
      <c r="Q993" s="9"/>
      <c r="R993" s="9"/>
      <c r="S993" s="9"/>
      <c r="T993" s="9"/>
      <c r="U993" s="9"/>
      <c r="V993" s="9"/>
      <c r="W993" s="9"/>
      <c r="X993" s="236"/>
      <c r="Y993" s="237">
        <f t="shared" si="49"/>
        <v>0</v>
      </c>
      <c r="Z993" s="9"/>
      <c r="AA993" s="9"/>
      <c r="AB993" s="9"/>
      <c r="AC993" s="9"/>
      <c r="AD993" s="9"/>
      <c r="AE993" s="9"/>
      <c r="AF993" s="9"/>
      <c r="AG993" s="9"/>
      <c r="AH993" s="237">
        <f t="shared" si="47"/>
        <v>0</v>
      </c>
      <c r="AI993" s="238"/>
      <c r="AJ993" s="9"/>
      <c r="AK993" s="9"/>
      <c r="AL993" s="9"/>
      <c r="AM993" s="9"/>
      <c r="AN993" s="9"/>
      <c r="AO993" s="9"/>
      <c r="AP993" s="9"/>
      <c r="AQ993" s="9"/>
      <c r="AR993" s="9"/>
      <c r="AS993" s="239"/>
    </row>
    <row r="994" spans="1:45">
      <c r="A994" s="9"/>
      <c r="B994" s="9"/>
      <c r="C994" s="9"/>
      <c r="D994" s="9"/>
      <c r="E994" s="9"/>
      <c r="F994" s="9"/>
      <c r="G994" s="9"/>
      <c r="H994" s="9"/>
      <c r="I994" s="9"/>
      <c r="J994" s="9"/>
      <c r="K994" s="9"/>
      <c r="L994" s="9"/>
      <c r="M994" s="9"/>
      <c r="N994" s="9"/>
      <c r="O994" s="9"/>
      <c r="P994" s="235">
        <f t="shared" si="48"/>
        <v>0</v>
      </c>
      <c r="Q994" s="9"/>
      <c r="R994" s="9"/>
      <c r="S994" s="9"/>
      <c r="T994" s="9"/>
      <c r="U994" s="9"/>
      <c r="V994" s="9"/>
      <c r="W994" s="9"/>
      <c r="X994" s="236"/>
      <c r="Y994" s="237">
        <f t="shared" si="49"/>
        <v>0</v>
      </c>
      <c r="Z994" s="9"/>
      <c r="AA994" s="9"/>
      <c r="AB994" s="9"/>
      <c r="AC994" s="9"/>
      <c r="AD994" s="9"/>
      <c r="AE994" s="9"/>
      <c r="AF994" s="9"/>
      <c r="AG994" s="9"/>
      <c r="AH994" s="237">
        <f t="shared" si="47"/>
        <v>0</v>
      </c>
      <c r="AI994" s="238"/>
      <c r="AJ994" s="9"/>
      <c r="AK994" s="9"/>
      <c r="AL994" s="9"/>
      <c r="AM994" s="9"/>
      <c r="AN994" s="9"/>
      <c r="AO994" s="9"/>
      <c r="AP994" s="9"/>
      <c r="AQ994" s="9"/>
      <c r="AR994" s="9"/>
      <c r="AS994" s="239"/>
    </row>
    <row r="995" spans="1:45">
      <c r="A995" s="9"/>
      <c r="B995" s="9"/>
      <c r="C995" s="9"/>
      <c r="D995" s="9"/>
      <c r="E995" s="9"/>
      <c r="F995" s="9"/>
      <c r="G995" s="9"/>
      <c r="H995" s="9"/>
      <c r="I995" s="9"/>
      <c r="J995" s="9"/>
      <c r="K995" s="9"/>
      <c r="L995" s="9"/>
      <c r="M995" s="9"/>
      <c r="N995" s="9"/>
      <c r="O995" s="9"/>
      <c r="P995" s="235">
        <f t="shared" si="48"/>
        <v>0</v>
      </c>
      <c r="Q995" s="9"/>
      <c r="R995" s="9"/>
      <c r="S995" s="9"/>
      <c r="T995" s="9"/>
      <c r="U995" s="9"/>
      <c r="V995" s="9"/>
      <c r="W995" s="9"/>
      <c r="X995" s="236"/>
      <c r="Y995" s="237">
        <f t="shared" si="49"/>
        <v>0</v>
      </c>
      <c r="Z995" s="9"/>
      <c r="AA995" s="9"/>
      <c r="AB995" s="9"/>
      <c r="AC995" s="9"/>
      <c r="AD995" s="9"/>
      <c r="AE995" s="9"/>
      <c r="AF995" s="9"/>
      <c r="AG995" s="9"/>
      <c r="AH995" s="237">
        <f t="shared" si="47"/>
        <v>0</v>
      </c>
      <c r="AI995" s="238"/>
      <c r="AJ995" s="9"/>
      <c r="AK995" s="9"/>
      <c r="AL995" s="9"/>
      <c r="AM995" s="9"/>
      <c r="AN995" s="9"/>
      <c r="AO995" s="9"/>
      <c r="AP995" s="9"/>
      <c r="AQ995" s="9"/>
      <c r="AR995" s="9"/>
      <c r="AS995" s="239"/>
    </row>
    <row r="996" spans="1:45">
      <c r="A996" s="9"/>
      <c r="B996" s="9"/>
      <c r="C996" s="9"/>
      <c r="D996" s="9"/>
      <c r="E996" s="9"/>
      <c r="F996" s="9"/>
      <c r="G996" s="9"/>
      <c r="H996" s="9"/>
      <c r="I996" s="9"/>
      <c r="J996" s="9"/>
      <c r="K996" s="9"/>
      <c r="L996" s="9"/>
      <c r="M996" s="9"/>
      <c r="N996" s="9"/>
      <c r="O996" s="9"/>
      <c r="P996" s="235">
        <f t="shared" si="48"/>
        <v>0</v>
      </c>
      <c r="Q996" s="9"/>
      <c r="R996" s="9"/>
      <c r="S996" s="9"/>
      <c r="T996" s="9"/>
      <c r="U996" s="9"/>
      <c r="V996" s="9"/>
      <c r="W996" s="9"/>
      <c r="X996" s="236"/>
      <c r="Y996" s="237">
        <f t="shared" si="49"/>
        <v>0</v>
      </c>
      <c r="Z996" s="9"/>
      <c r="AA996" s="9"/>
      <c r="AB996" s="9"/>
      <c r="AC996" s="9"/>
      <c r="AD996" s="9"/>
      <c r="AE996" s="9"/>
      <c r="AF996" s="9"/>
      <c r="AG996" s="9"/>
      <c r="AH996" s="237">
        <f t="shared" si="47"/>
        <v>0</v>
      </c>
      <c r="AI996" s="238"/>
      <c r="AJ996" s="9"/>
      <c r="AK996" s="9"/>
      <c r="AL996" s="9"/>
      <c r="AM996" s="9"/>
      <c r="AN996" s="9"/>
      <c r="AO996" s="9"/>
      <c r="AP996" s="9"/>
      <c r="AQ996" s="9"/>
      <c r="AR996" s="9"/>
      <c r="AS996" s="239"/>
    </row>
    <row r="997" spans="1:45">
      <c r="A997" s="9"/>
      <c r="B997" s="9"/>
      <c r="C997" s="9"/>
      <c r="D997" s="9"/>
      <c r="E997" s="9"/>
      <c r="F997" s="9"/>
      <c r="G997" s="9"/>
      <c r="H997" s="9"/>
      <c r="I997" s="9"/>
      <c r="J997" s="9"/>
      <c r="K997" s="9"/>
      <c r="L997" s="9"/>
      <c r="M997" s="9"/>
      <c r="N997" s="9"/>
      <c r="O997" s="9"/>
      <c r="P997" s="235">
        <f t="shared" si="48"/>
        <v>0</v>
      </c>
      <c r="Q997" s="9"/>
      <c r="R997" s="9"/>
      <c r="S997" s="9"/>
      <c r="T997" s="9"/>
      <c r="U997" s="9"/>
      <c r="V997" s="9"/>
      <c r="W997" s="9"/>
      <c r="X997" s="236"/>
      <c r="Y997" s="237">
        <f t="shared" si="49"/>
        <v>0</v>
      </c>
      <c r="Z997" s="9"/>
      <c r="AA997" s="9"/>
      <c r="AB997" s="9"/>
      <c r="AC997" s="9"/>
      <c r="AD997" s="9"/>
      <c r="AE997" s="9"/>
      <c r="AF997" s="9"/>
      <c r="AG997" s="9"/>
      <c r="AH997" s="237">
        <f t="shared" si="47"/>
        <v>0</v>
      </c>
      <c r="AI997" s="238"/>
      <c r="AJ997" s="9"/>
      <c r="AK997" s="9"/>
      <c r="AL997" s="9"/>
      <c r="AM997" s="9"/>
      <c r="AN997" s="9"/>
      <c r="AO997" s="9"/>
      <c r="AP997" s="9"/>
      <c r="AQ997" s="9"/>
      <c r="AR997" s="9"/>
      <c r="AS997" s="239"/>
    </row>
    <row r="998" spans="1:45">
      <c r="A998" s="9"/>
      <c r="B998" s="9"/>
      <c r="C998" s="9"/>
      <c r="D998" s="9"/>
      <c r="E998" s="9"/>
      <c r="F998" s="9"/>
      <c r="G998" s="9"/>
      <c r="H998" s="9"/>
      <c r="I998" s="9"/>
      <c r="J998" s="9"/>
      <c r="K998" s="9"/>
      <c r="L998" s="9"/>
      <c r="M998" s="9"/>
      <c r="N998" s="9"/>
      <c r="O998" s="9"/>
      <c r="P998" s="235">
        <f t="shared" si="48"/>
        <v>0</v>
      </c>
      <c r="Q998" s="9"/>
      <c r="R998" s="9"/>
      <c r="S998" s="9"/>
      <c r="T998" s="9"/>
      <c r="U998" s="9"/>
      <c r="V998" s="9"/>
      <c r="W998" s="9"/>
      <c r="X998" s="236"/>
      <c r="Y998" s="237">
        <f t="shared" si="49"/>
        <v>0</v>
      </c>
      <c r="Z998" s="9"/>
      <c r="AA998" s="9"/>
      <c r="AB998" s="9"/>
      <c r="AC998" s="9"/>
      <c r="AD998" s="9"/>
      <c r="AE998" s="9"/>
      <c r="AF998" s="9"/>
      <c r="AG998" s="9"/>
      <c r="AH998" s="237">
        <f t="shared" si="47"/>
        <v>0</v>
      </c>
      <c r="AI998" s="238"/>
      <c r="AJ998" s="9"/>
      <c r="AK998" s="9"/>
      <c r="AL998" s="9"/>
      <c r="AM998" s="9"/>
      <c r="AN998" s="9"/>
      <c r="AO998" s="9"/>
      <c r="AP998" s="9"/>
      <c r="AQ998" s="9"/>
      <c r="AR998" s="9"/>
      <c r="AS998" s="239"/>
    </row>
    <row r="999" spans="1:45">
      <c r="A999" s="9"/>
      <c r="B999" s="9"/>
      <c r="C999" s="9"/>
      <c r="D999" s="9"/>
      <c r="E999" s="9"/>
      <c r="F999" s="9"/>
      <c r="G999" s="9"/>
      <c r="H999" s="9"/>
      <c r="I999" s="9"/>
      <c r="J999" s="9"/>
      <c r="K999" s="9"/>
      <c r="L999" s="9"/>
      <c r="M999" s="9"/>
      <c r="N999" s="9"/>
      <c r="O999" s="9"/>
      <c r="P999" s="235">
        <f t="shared" si="48"/>
        <v>0</v>
      </c>
      <c r="Q999" s="9"/>
      <c r="R999" s="9"/>
      <c r="S999" s="9"/>
      <c r="T999" s="9"/>
      <c r="U999" s="9"/>
      <c r="V999" s="9"/>
      <c r="W999" s="9"/>
      <c r="X999" s="236"/>
      <c r="Y999" s="237">
        <f t="shared" si="49"/>
        <v>0</v>
      </c>
      <c r="Z999" s="9"/>
      <c r="AA999" s="9"/>
      <c r="AB999" s="9"/>
      <c r="AC999" s="9"/>
      <c r="AD999" s="9"/>
      <c r="AE999" s="9"/>
      <c r="AF999" s="9"/>
      <c r="AG999" s="9"/>
      <c r="AH999" s="237">
        <f t="shared" si="47"/>
        <v>0</v>
      </c>
      <c r="AI999" s="238"/>
      <c r="AJ999" s="9"/>
      <c r="AK999" s="9"/>
      <c r="AL999" s="9"/>
      <c r="AM999" s="9"/>
      <c r="AN999" s="9"/>
      <c r="AO999" s="9"/>
      <c r="AP999" s="9"/>
      <c r="AQ999" s="9"/>
      <c r="AR999" s="9"/>
      <c r="AS999" s="239"/>
    </row>
    <row r="1000" spans="1:45">
      <c r="A1000" s="9"/>
      <c r="B1000" s="9"/>
      <c r="C1000" s="9"/>
      <c r="D1000" s="9"/>
      <c r="E1000" s="9"/>
      <c r="F1000" s="9"/>
      <c r="G1000" s="9"/>
      <c r="H1000" s="9"/>
      <c r="I1000" s="9"/>
      <c r="J1000" s="9"/>
      <c r="K1000" s="9"/>
      <c r="L1000" s="9"/>
      <c r="M1000" s="9"/>
      <c r="N1000" s="9"/>
      <c r="O1000" s="9"/>
      <c r="P1000" s="235">
        <f t="shared" si="48"/>
        <v>0</v>
      </c>
      <c r="Q1000" s="9"/>
      <c r="R1000" s="9"/>
      <c r="S1000" s="9"/>
      <c r="T1000" s="9"/>
      <c r="U1000" s="9"/>
      <c r="V1000" s="9"/>
      <c r="W1000" s="9"/>
      <c r="X1000" s="236"/>
      <c r="Y1000" s="237">
        <f t="shared" si="49"/>
        <v>0</v>
      </c>
      <c r="Z1000" s="9"/>
      <c r="AA1000" s="9"/>
      <c r="AB1000" s="9"/>
      <c r="AC1000" s="9"/>
      <c r="AD1000" s="9"/>
      <c r="AE1000" s="9"/>
      <c r="AF1000" s="9"/>
      <c r="AG1000" s="9"/>
      <c r="AH1000" s="237">
        <f t="shared" si="47"/>
        <v>0</v>
      </c>
      <c r="AI1000" s="238"/>
      <c r="AJ1000" s="9"/>
      <c r="AK1000" s="9"/>
      <c r="AL1000" s="9"/>
      <c r="AM1000" s="9"/>
      <c r="AN1000" s="9"/>
      <c r="AO1000" s="9"/>
      <c r="AP1000" s="9"/>
      <c r="AQ1000" s="9"/>
      <c r="AR1000" s="9"/>
      <c r="AS1000" s="239"/>
    </row>
  </sheetData>
  <sheetProtection formatCells="0" formatColumns="0" formatRows="0" sort="0"/>
  <mergeCells count="13">
    <mergeCell ref="A3:T3"/>
    <mergeCell ref="R1:U1"/>
    <mergeCell ref="AL9:AM9"/>
    <mergeCell ref="AP9:AR9"/>
    <mergeCell ref="A9:E9"/>
    <mergeCell ref="A10:E10"/>
    <mergeCell ref="F9:G9"/>
    <mergeCell ref="H9:O9"/>
    <mergeCell ref="Q9:W9"/>
    <mergeCell ref="Z9:AH9"/>
    <mergeCell ref="H10:N10"/>
    <mergeCell ref="Q10:W10"/>
    <mergeCell ref="Z10:AF10"/>
  </mergeCells>
  <conditionalFormatting sqref="F13:G59 B193:C1000 F193:G1000 AJ13:AJ1000">
    <cfRule type="expression" dxfId="145" priority="197">
      <formula>AND(ISBLANK(B13),SUM(COUNTIF($A13:$O13,"&lt;&gt;"&amp;""),COUNTIF($Q13:$X13,"&lt;&gt;"&amp;""),COUNTIF($Z13:$AG13,"&lt;&gt;"&amp;""),COUNTIF($AI13:$AS13,"&lt;&gt;"&amp;"")&gt;0))</formula>
    </cfRule>
  </conditionalFormatting>
  <conditionalFormatting sqref="Q13:W13 Z18:AF18 AG13 AA13:AE13 Q193:W1000 Z193:AF1000 AA126:AD126 Z127:AD127 AA128:AD128 Z111:AD120 Z122:AD125 Z121:AC121 Z129:AD138 Z140:AD186 Z188:AD192 Q191:R192 T191:T192 V191:V192 Q15:W30 Q35:W36 Q38:W40 Q53:W54 Z20:AF21">
    <cfRule type="expression" dxfId="144" priority="216">
      <formula>AND(ISBLANK(Q13),SUM(COUNTIF($A13:$O13,"&lt;&gt;"&amp;""),COUNTIF($Q13:$X13,"&lt;&gt;"&amp;""),COUNTIF($Z13:$AG13,"&lt;&gt;"&amp;""),COUNTIF($AI13:$AS13,"&lt;&gt;"&amp;"")&gt;0))</formula>
    </cfRule>
  </conditionalFormatting>
  <conditionalFormatting sqref="AL193:AM1000 AL13:AM65 AO193:AO1000 AO13:AO94 AL72:AM94 AL71 AL67:AM70 AL66">
    <cfRule type="expression" dxfId="143" priority="213">
      <formula>AND(ISBLANK(AJ13),SUM(COUNTIF($H13,"&lt;&gt;"&amp;""),COUNTIF($J13,"&lt;&gt;"&amp;""),COUNTIF($L13,"&lt;&gt;"&amp;""),COUNTIF($Q13,"&lt;&gt;"&amp;""),COUNTIF($S13,"&lt;&gt;"&amp;""),COUNTIF($U13,"&lt;&gt;"&amp;""),COUNTIF($Z13,"&lt;&gt;"&amp;""),COUNTIF($AB13,"&lt;&gt;"&amp;""),COUNTIF($AD13,"&lt;&gt;"&amp;"")&gt;0))</formula>
    </cfRule>
  </conditionalFormatting>
  <conditionalFormatting sqref="AN193:AN1000 AN13:AN94">
    <cfRule type="expression" dxfId="142" priority="192">
      <formula>AND(ISBLANK(AN13),SUM(COUNTIF($I13,"&lt;&gt;"&amp;""),COUNTIF($K13,"&lt;&gt;"&amp;""),COUNTIF($M13,"&lt;&gt;"&amp;""),COUNTIF($R13,"&lt;&gt;"&amp;""),COUNTIF($T13,"&lt;&gt;"&amp;""),COUNTIF($V13,"&lt;&gt;"&amp;""),COUNTIF($AA13,"&lt;&gt;"&amp;""),COUNTIF($AC13,"&lt;&gt;"&amp;""),COUNTIF($AE13,"&lt;&gt;"&amp;"")&gt;0))</formula>
    </cfRule>
  </conditionalFormatting>
  <conditionalFormatting sqref="O111:O1000">
    <cfRule type="expression" dxfId="141" priority="201">
      <formula>AND(ISBLANK(O111),SUM(COUNTIF(H111:O111,"&lt;&gt;"&amp;"")&gt;0))</formula>
    </cfRule>
    <cfRule type="expression" dxfId="140" priority="217">
      <formula>ISTEXT(O111)</formula>
    </cfRule>
  </conditionalFormatting>
  <conditionalFormatting sqref="X13:X18 X111:X1000 X20:X108 AG193:AG1000 AG13:AG94 AG96:AG106 AG108:AG190">
    <cfRule type="expression" dxfId="139" priority="208">
      <formula>ISTEXT(X13)</formula>
    </cfRule>
  </conditionalFormatting>
  <conditionalFormatting sqref="X13:X18 X20:X59 X111:X1000 AG14:AG94 AG193:AG1000">
    <cfRule type="expression" dxfId="138" priority="200">
      <formula>AND(ISBLANK(X13),SUM(COUNTIF(Q13:X13,"&lt;&gt;"&amp;"")&gt;0))</formula>
    </cfRule>
  </conditionalFormatting>
  <conditionalFormatting sqref="H14:N59 H191:N1000">
    <cfRule type="expression" priority="204" stopIfTrue="1">
      <formula>COUNTIF($H14:$N14,"&lt;&gt;"&amp;"")&gt;0</formula>
    </cfRule>
    <cfRule type="expression" dxfId="137" priority="209">
      <formula>AND(ISBLANK(H14),SUM(COUNTIF($A14:$O14,"&lt;&gt;"&amp;""),COUNTIF($Q14:$X14,"&lt;&gt;"&amp;""),COUNTIF($Z14:$AG14,"&lt;&gt;"&amp;""),COUNTIF($AI14:$AS14,"&lt;&gt;"&amp;"")&gt;0))</formula>
    </cfRule>
  </conditionalFormatting>
  <conditionalFormatting sqref="Q13:W13 Q193:W1000 V95:V108 T95:T108 Q95:R108 Q15:W30 Q35:W36 Q38:W40 Q53:W54 Q60:W94 Q191:R192 T191:T192 V191:V192">
    <cfRule type="expression" priority="203" stopIfTrue="1">
      <formula>COUNTIF($Q13:$W13,"&lt;&gt;"&amp;"")&gt;0</formula>
    </cfRule>
  </conditionalFormatting>
  <conditionalFormatting sqref="AA13:AD13 Z18:AF18 Z193:AF1000 AA126:AD126 Z127:AD127 AA128:AD128 Z96:AD102 Z122:AD125 Z121:AC121 Z129:AD138 Z140:AD186 Z188:AD192 Z20:AF21 Z61:AF61 Z68:AF68 Z70:AF71 Z104:AD104 Z106:AD106 Z108:AD120">
    <cfRule type="expression" priority="202" stopIfTrue="1">
      <formula>COUNTIF($Z13:$AF13,"&lt;&gt;"&amp;"")&gt;0</formula>
    </cfRule>
  </conditionalFormatting>
  <conditionalFormatting sqref="A111:A1000 A13:A59 B193:C1000 B109:C190">
    <cfRule type="expression" dxfId="136" priority="198">
      <formula>LEN(A13)&gt;256</formula>
    </cfRule>
  </conditionalFormatting>
  <conditionalFormatting sqref="D61:D1000">
    <cfRule type="expression" dxfId="135" priority="195">
      <formula>LEN(D61)&gt;256</formula>
    </cfRule>
  </conditionalFormatting>
  <conditionalFormatting sqref="E193:E1000 E109:E190">
    <cfRule type="expression" dxfId="134" priority="194">
      <formula>LEN($E$13)&gt;256</formula>
    </cfRule>
  </conditionalFormatting>
  <conditionalFormatting sqref="AS13:AS1000">
    <cfRule type="expression" dxfId="133" priority="193">
      <formula>LEN(AS13)&gt;4000</formula>
    </cfRule>
  </conditionalFormatting>
  <conditionalFormatting sqref="AN193:AN1000 AN131:AN133 AN135 AN13:AN102 AN104:AN128 AN137:AN186 AN188:AN191">
    <cfRule type="expression" dxfId="132" priority="211">
      <formula>LEN(AN13)&gt;256</formula>
    </cfRule>
  </conditionalFormatting>
  <conditionalFormatting sqref="AO13:AO127 AO129:AO1000">
    <cfRule type="expression" dxfId="131" priority="210">
      <formula>LEN(AO13)&gt;256</formula>
    </cfRule>
  </conditionalFormatting>
  <conditionalFormatting sqref="B21">
    <cfRule type="expression" dxfId="130" priority="129">
      <formula>AND(ISBLANK(B21),SUM(COUNTIF(A21:O21,"&lt;&gt;"&amp;""),COUNTIF(Q21,"&lt;&gt;"&amp;""),COUNTIF(S21:T21,"&lt;&gt;"&amp;"")&gt;0))</formula>
    </cfRule>
  </conditionalFormatting>
  <conditionalFormatting sqref="B45">
    <cfRule type="expression" dxfId="129" priority="190">
      <formula>LEN(B45)&gt;256</formula>
    </cfRule>
  </conditionalFormatting>
  <conditionalFormatting sqref="B45">
    <cfRule type="expression" dxfId="128" priority="189">
      <formula>AND(ISBLANK(B45),SUM(COUNTIF(A45:O45,"&lt;&gt;"&amp;""),COUNTIF(Q45,"&lt;&gt;"&amp;""),COUNTIF(S45:T45,"&lt;&gt;"&amp;"")&gt;0))</formula>
    </cfRule>
  </conditionalFormatting>
  <conditionalFormatting sqref="B58">
    <cfRule type="expression" dxfId="127" priority="188">
      <formula>LEN(B58)&gt;256</formula>
    </cfRule>
  </conditionalFormatting>
  <conditionalFormatting sqref="B58">
    <cfRule type="expression" dxfId="126" priority="187">
      <formula>AND(ISBLANK(B58),SUM(COUNTIF(A58:O58,"&lt;&gt;"&amp;""),COUNTIF(Q58,"&lt;&gt;"&amp;""),COUNTIF(S58:T58,"&lt;&gt;"&amp;"")&gt;0))</formula>
    </cfRule>
  </conditionalFormatting>
  <conditionalFormatting sqref="B56">
    <cfRule type="expression" dxfId="125" priority="186">
      <formula>LEN(B56)&gt;256</formula>
    </cfRule>
  </conditionalFormatting>
  <conditionalFormatting sqref="B56">
    <cfRule type="expression" dxfId="124" priority="185">
      <formula>AND(ISBLANK(B56),SUM(COUNTIF(A56:O56,"&lt;&gt;"&amp;""),COUNTIF(Q56,"&lt;&gt;"&amp;""),COUNTIF(S56:T56,"&lt;&gt;"&amp;"")&gt;0))</formula>
    </cfRule>
  </conditionalFormatting>
  <conditionalFormatting sqref="B55">
    <cfRule type="expression" dxfId="123" priority="184">
      <formula>LEN(B55)&gt;256</formula>
    </cfRule>
  </conditionalFormatting>
  <conditionalFormatting sqref="B55">
    <cfRule type="expression" dxfId="122" priority="183">
      <formula>AND(ISBLANK(B55),SUM(COUNTIF(A55:O55,"&lt;&gt;"&amp;""),COUNTIF(Q55,"&lt;&gt;"&amp;""),COUNTIF(S55:T55,"&lt;&gt;"&amp;"")&gt;0))</formula>
    </cfRule>
  </conditionalFormatting>
  <conditionalFormatting sqref="B54">
    <cfRule type="expression" dxfId="121" priority="182">
      <formula>LEN(B54)&gt;256</formula>
    </cfRule>
  </conditionalFormatting>
  <conditionalFormatting sqref="B54">
    <cfRule type="expression" dxfId="120" priority="181">
      <formula>AND(ISBLANK(B54),SUM(COUNTIF(A54:O54,"&lt;&gt;"&amp;""),COUNTIF(Q54,"&lt;&gt;"&amp;""),COUNTIF(S54:T54,"&lt;&gt;"&amp;"")&gt;0))</formula>
    </cfRule>
  </conditionalFormatting>
  <conditionalFormatting sqref="B52">
    <cfRule type="expression" dxfId="119" priority="180">
      <formula>LEN(B52)&gt;256</formula>
    </cfRule>
  </conditionalFormatting>
  <conditionalFormatting sqref="B52">
    <cfRule type="expression" dxfId="118" priority="179">
      <formula>AND(ISBLANK(B52),SUM(COUNTIF(A52:O52,"&lt;&gt;"&amp;""),COUNTIF(Q52,"&lt;&gt;"&amp;""),COUNTIF(S52:T52,"&lt;&gt;"&amp;"")&gt;0))</formula>
    </cfRule>
  </conditionalFormatting>
  <conditionalFormatting sqref="B51">
    <cfRule type="expression" dxfId="117" priority="178">
      <formula>LEN(B51)&gt;256</formula>
    </cfRule>
  </conditionalFormatting>
  <conditionalFormatting sqref="B51">
    <cfRule type="expression" dxfId="116" priority="177">
      <formula>AND(ISBLANK(B51),SUM(COUNTIF(A51:O51,"&lt;&gt;"&amp;""),COUNTIF(Q51,"&lt;&gt;"&amp;""),COUNTIF(S51:T51,"&lt;&gt;"&amp;"")&gt;0))</formula>
    </cfRule>
  </conditionalFormatting>
  <conditionalFormatting sqref="B44">
    <cfRule type="expression" dxfId="115" priority="176">
      <formula>LEN(B44)&gt;256</formula>
    </cfRule>
  </conditionalFormatting>
  <conditionalFormatting sqref="B44">
    <cfRule type="expression" dxfId="114" priority="175">
      <formula>AND(ISBLANK(B44),SUM(COUNTIF(A44:O44,"&lt;&gt;"&amp;""),COUNTIF(Q44,"&lt;&gt;"&amp;""),COUNTIF(S44:T44,"&lt;&gt;"&amp;"")&gt;0))</formula>
    </cfRule>
  </conditionalFormatting>
  <conditionalFormatting sqref="B43">
    <cfRule type="expression" dxfId="113" priority="174">
      <formula>LEN(B43)&gt;256</formula>
    </cfRule>
  </conditionalFormatting>
  <conditionalFormatting sqref="B43">
    <cfRule type="expression" dxfId="112" priority="173">
      <formula>AND(ISBLANK(B43),SUM(COUNTIF(A43:O43,"&lt;&gt;"&amp;""),COUNTIF(Q43,"&lt;&gt;"&amp;""),COUNTIF(S43:T43,"&lt;&gt;"&amp;"")&gt;0))</formula>
    </cfRule>
  </conditionalFormatting>
  <conditionalFormatting sqref="B42">
    <cfRule type="expression" dxfId="111" priority="172">
      <formula>LEN(B42)&gt;256</formula>
    </cfRule>
  </conditionalFormatting>
  <conditionalFormatting sqref="B42">
    <cfRule type="expression" dxfId="110" priority="171">
      <formula>AND(ISBLANK(B42),SUM(COUNTIF(A42:O42,"&lt;&gt;"&amp;""),COUNTIF(Q42,"&lt;&gt;"&amp;""),COUNTIF(S42:T42,"&lt;&gt;"&amp;"")&gt;0))</formula>
    </cfRule>
  </conditionalFormatting>
  <conditionalFormatting sqref="B41">
    <cfRule type="expression" dxfId="109" priority="170">
      <formula>LEN(B41)&gt;256</formula>
    </cfRule>
  </conditionalFormatting>
  <conditionalFormatting sqref="B41">
    <cfRule type="expression" dxfId="108" priority="169">
      <formula>AND(ISBLANK(B41),SUM(COUNTIF(A41:O41,"&lt;&gt;"&amp;""),COUNTIF(Q41,"&lt;&gt;"&amp;""),COUNTIF(S41:T41,"&lt;&gt;"&amp;"")&gt;0))</formula>
    </cfRule>
  </conditionalFormatting>
  <conditionalFormatting sqref="B40">
    <cfRule type="expression" dxfId="107" priority="168">
      <formula>LEN(B40)&gt;256</formula>
    </cfRule>
  </conditionalFormatting>
  <conditionalFormatting sqref="B40">
    <cfRule type="expression" dxfId="106" priority="167">
      <formula>AND(ISBLANK(B40),SUM(COUNTIF(A40:O40,"&lt;&gt;"&amp;""),COUNTIF(Q40,"&lt;&gt;"&amp;""),COUNTIF(S40:T40,"&lt;&gt;"&amp;"")&gt;0))</formula>
    </cfRule>
  </conditionalFormatting>
  <conditionalFormatting sqref="B39">
    <cfRule type="expression" dxfId="105" priority="166">
      <formula>LEN(B39)&gt;256</formula>
    </cfRule>
  </conditionalFormatting>
  <conditionalFormatting sqref="B39">
    <cfRule type="expression" dxfId="104" priority="165">
      <formula>AND(ISBLANK(B39),SUM(COUNTIF(A39:O39,"&lt;&gt;"&amp;""),COUNTIF(Q39,"&lt;&gt;"&amp;""),COUNTIF(S39:T39,"&lt;&gt;"&amp;"")&gt;0))</formula>
    </cfRule>
  </conditionalFormatting>
  <conditionalFormatting sqref="B38">
    <cfRule type="expression" dxfId="103" priority="164">
      <formula>LEN(B38)&gt;256</formula>
    </cfRule>
  </conditionalFormatting>
  <conditionalFormatting sqref="B38">
    <cfRule type="expression" dxfId="102" priority="163">
      <formula>AND(ISBLANK(B38),SUM(COUNTIF(A38:O38,"&lt;&gt;"&amp;""),COUNTIF(Q38,"&lt;&gt;"&amp;""),COUNTIF(S38:T38,"&lt;&gt;"&amp;"")&gt;0))</formula>
    </cfRule>
  </conditionalFormatting>
  <conditionalFormatting sqref="B37">
    <cfRule type="expression" dxfId="101" priority="162">
      <formula>LEN(B37)&gt;256</formula>
    </cfRule>
  </conditionalFormatting>
  <conditionalFormatting sqref="B37">
    <cfRule type="expression" dxfId="100" priority="161">
      <formula>AND(ISBLANK(B37),SUM(COUNTIF(A37:O37,"&lt;&gt;"&amp;""),COUNTIF(Q37,"&lt;&gt;"&amp;""),COUNTIF(S37:T37,"&lt;&gt;"&amp;"")&gt;0))</formula>
    </cfRule>
  </conditionalFormatting>
  <conditionalFormatting sqref="B36">
    <cfRule type="expression" dxfId="99" priority="160">
      <formula>LEN(B36)&gt;256</formula>
    </cfRule>
  </conditionalFormatting>
  <conditionalFormatting sqref="B36">
    <cfRule type="expression" dxfId="98" priority="159">
      <formula>AND(ISBLANK(B36),SUM(COUNTIF(A36:O36,"&lt;&gt;"&amp;""),COUNTIF(Q36,"&lt;&gt;"&amp;""),COUNTIF(S36:T36,"&lt;&gt;"&amp;"")&gt;0))</formula>
    </cfRule>
  </conditionalFormatting>
  <conditionalFormatting sqref="B35">
    <cfRule type="expression" dxfId="97" priority="158">
      <formula>LEN(B35)&gt;256</formula>
    </cfRule>
  </conditionalFormatting>
  <conditionalFormatting sqref="B35">
    <cfRule type="expression" dxfId="96" priority="157">
      <formula>AND(ISBLANK(B35),SUM(COUNTIF(A35:O35,"&lt;&gt;"&amp;""),COUNTIF(Q35,"&lt;&gt;"&amp;""),COUNTIF(S35:T35,"&lt;&gt;"&amp;"")&gt;0))</formula>
    </cfRule>
  </conditionalFormatting>
  <conditionalFormatting sqref="B34">
    <cfRule type="expression" dxfId="95" priority="156">
      <formula>LEN(B34)&gt;256</formula>
    </cfRule>
  </conditionalFormatting>
  <conditionalFormatting sqref="B34">
    <cfRule type="expression" dxfId="94" priority="155">
      <formula>AND(ISBLANK(B34),SUM(COUNTIF(A34:O34,"&lt;&gt;"&amp;""),COUNTIF(Q34,"&lt;&gt;"&amp;""),COUNTIF(S34:T34,"&lt;&gt;"&amp;"")&gt;0))</formula>
    </cfRule>
  </conditionalFormatting>
  <conditionalFormatting sqref="B33">
    <cfRule type="expression" dxfId="93" priority="154">
      <formula>LEN(B33)&gt;256</formula>
    </cfRule>
  </conditionalFormatting>
  <conditionalFormatting sqref="B33">
    <cfRule type="expression" dxfId="92" priority="153">
      <formula>AND(ISBLANK(B33),SUM(COUNTIF(A33:O33,"&lt;&gt;"&amp;""),COUNTIF(Q33,"&lt;&gt;"&amp;""),COUNTIF(S33:T33,"&lt;&gt;"&amp;"")&gt;0))</formula>
    </cfRule>
  </conditionalFormatting>
  <conditionalFormatting sqref="B32">
    <cfRule type="expression" dxfId="91" priority="152">
      <formula>LEN(B32)&gt;256</formula>
    </cfRule>
  </conditionalFormatting>
  <conditionalFormatting sqref="B32">
    <cfRule type="expression" dxfId="90" priority="151">
      <formula>AND(ISBLANK(B32),SUM(COUNTIF(A32:O32,"&lt;&gt;"&amp;""),COUNTIF(Q32,"&lt;&gt;"&amp;""),COUNTIF(S32:T32,"&lt;&gt;"&amp;"")&gt;0))</formula>
    </cfRule>
  </conditionalFormatting>
  <conditionalFormatting sqref="B31">
    <cfRule type="expression" dxfId="89" priority="150">
      <formula>LEN(B31)&gt;256</formula>
    </cfRule>
  </conditionalFormatting>
  <conditionalFormatting sqref="B31">
    <cfRule type="expression" dxfId="88" priority="149">
      <formula>AND(ISBLANK(B31),SUM(COUNTIF(A31:O31,"&lt;&gt;"&amp;""),COUNTIF(Q31,"&lt;&gt;"&amp;""),COUNTIF(S31:T31,"&lt;&gt;"&amp;"")&gt;0))</formula>
    </cfRule>
  </conditionalFormatting>
  <conditionalFormatting sqref="B30">
    <cfRule type="expression" dxfId="87" priority="148">
      <formula>LEN(B30)&gt;256</formula>
    </cfRule>
  </conditionalFormatting>
  <conditionalFormatting sqref="B30">
    <cfRule type="expression" dxfId="86" priority="147">
      <formula>AND(ISBLANK(B30),SUM(COUNTIF(A30:O30,"&lt;&gt;"&amp;""),COUNTIF(Q30,"&lt;&gt;"&amp;""),COUNTIF(S30:T30,"&lt;&gt;"&amp;"")&gt;0))</formula>
    </cfRule>
  </conditionalFormatting>
  <conditionalFormatting sqref="B29">
    <cfRule type="expression" dxfId="85" priority="146">
      <formula>LEN(B29)&gt;256</formula>
    </cfRule>
  </conditionalFormatting>
  <conditionalFormatting sqref="B29">
    <cfRule type="expression" dxfId="84" priority="145">
      <formula>AND(ISBLANK(B29),SUM(COUNTIF(A29:O29,"&lt;&gt;"&amp;""),COUNTIF(Q29,"&lt;&gt;"&amp;""),COUNTIF(S29:T29,"&lt;&gt;"&amp;"")&gt;0))</formula>
    </cfRule>
  </conditionalFormatting>
  <conditionalFormatting sqref="B28">
    <cfRule type="expression" dxfId="83" priority="144">
      <formula>LEN(B28)&gt;256</formula>
    </cfRule>
  </conditionalFormatting>
  <conditionalFormatting sqref="B28">
    <cfRule type="expression" dxfId="82" priority="143">
      <formula>AND(ISBLANK(B28),SUM(COUNTIF(A28:O28,"&lt;&gt;"&amp;""),COUNTIF(Q28,"&lt;&gt;"&amp;""),COUNTIF(S28:T28,"&lt;&gt;"&amp;"")&gt;0))</formula>
    </cfRule>
  </conditionalFormatting>
  <conditionalFormatting sqref="B27">
    <cfRule type="expression" dxfId="81" priority="142">
      <formula>LEN(B27)&gt;256</formula>
    </cfRule>
  </conditionalFormatting>
  <conditionalFormatting sqref="B27">
    <cfRule type="expression" dxfId="80" priority="141">
      <formula>AND(ISBLANK(B27),SUM(COUNTIF(A27:O27,"&lt;&gt;"&amp;""),COUNTIF(Q27,"&lt;&gt;"&amp;""),COUNTIF(S27:T27,"&lt;&gt;"&amp;"")&gt;0))</formula>
    </cfRule>
  </conditionalFormatting>
  <conditionalFormatting sqref="B26">
    <cfRule type="expression" dxfId="79" priority="140">
      <formula>LEN(B26)&gt;256</formula>
    </cfRule>
  </conditionalFormatting>
  <conditionalFormatting sqref="B26">
    <cfRule type="expression" dxfId="78" priority="139">
      <formula>AND(ISBLANK(B26),SUM(COUNTIF(A26:O26,"&lt;&gt;"&amp;""),COUNTIF(Q26,"&lt;&gt;"&amp;""),COUNTIF(S26:T26,"&lt;&gt;"&amp;"")&gt;0))</formula>
    </cfRule>
  </conditionalFormatting>
  <conditionalFormatting sqref="B25">
    <cfRule type="expression" dxfId="77" priority="138">
      <formula>LEN(B25)&gt;256</formula>
    </cfRule>
  </conditionalFormatting>
  <conditionalFormatting sqref="B25">
    <cfRule type="expression" dxfId="76" priority="137">
      <formula>AND(ISBLANK(B25),SUM(COUNTIF(A25:O25,"&lt;&gt;"&amp;""),COUNTIF(Q25,"&lt;&gt;"&amp;""),COUNTIF(S25:T25,"&lt;&gt;"&amp;"")&gt;0))</formula>
    </cfRule>
  </conditionalFormatting>
  <conditionalFormatting sqref="B24">
    <cfRule type="expression" dxfId="75" priority="136">
      <formula>LEN(B24)&gt;256</formula>
    </cfRule>
  </conditionalFormatting>
  <conditionalFormatting sqref="B24">
    <cfRule type="expression" dxfId="74" priority="135">
      <formula>AND(ISBLANK(B24),SUM(COUNTIF(A24:O24,"&lt;&gt;"&amp;""),COUNTIF(Q24,"&lt;&gt;"&amp;""),COUNTIF(S24:T24,"&lt;&gt;"&amp;"")&gt;0))</formula>
    </cfRule>
  </conditionalFormatting>
  <conditionalFormatting sqref="B23">
    <cfRule type="expression" dxfId="73" priority="134">
      <formula>LEN(B23)&gt;256</formula>
    </cfRule>
  </conditionalFormatting>
  <conditionalFormatting sqref="B23">
    <cfRule type="expression" dxfId="72" priority="133">
      <formula>AND(ISBLANK(B23),SUM(COUNTIF(A23:O23,"&lt;&gt;"&amp;""),COUNTIF(Q23,"&lt;&gt;"&amp;""),COUNTIF(S23:T23,"&lt;&gt;"&amp;"")&gt;0))</formula>
    </cfRule>
  </conditionalFormatting>
  <conditionalFormatting sqref="B22">
    <cfRule type="expression" dxfId="71" priority="132">
      <formula>LEN(B22)&gt;256</formula>
    </cfRule>
  </conditionalFormatting>
  <conditionalFormatting sqref="B22">
    <cfRule type="expression" dxfId="70" priority="131">
      <formula>AND(ISBLANK(B22),SUM(COUNTIF(A22:O22,"&lt;&gt;"&amp;""),COUNTIF(Q22,"&lt;&gt;"&amp;""),COUNTIF(S22:T22,"&lt;&gt;"&amp;"")&gt;0))</formula>
    </cfRule>
  </conditionalFormatting>
  <conditionalFormatting sqref="B21">
    <cfRule type="expression" dxfId="69" priority="130">
      <formula>LEN(B21)&gt;256</formula>
    </cfRule>
  </conditionalFormatting>
  <conditionalFormatting sqref="B91">
    <cfRule type="expression" dxfId="68" priority="70">
      <formula>LEN(B91)&gt;256</formula>
    </cfRule>
  </conditionalFormatting>
  <conditionalFormatting sqref="B100">
    <cfRule type="expression" dxfId="67" priority="68">
      <formula>LEN(B100)&gt;256</formula>
    </cfRule>
  </conditionalFormatting>
  <conditionalFormatting sqref="B99">
    <cfRule type="expression" dxfId="66" priority="66">
      <formula>LEN(B99)&gt;256</formula>
    </cfRule>
  </conditionalFormatting>
  <conditionalFormatting sqref="B98">
    <cfRule type="expression" dxfId="65" priority="64">
      <formula>LEN(B98)&gt;256</formula>
    </cfRule>
  </conditionalFormatting>
  <conditionalFormatting sqref="B96">
    <cfRule type="expression" dxfId="64" priority="62">
      <formula>LEN(B96)&gt;256</formula>
    </cfRule>
  </conditionalFormatting>
  <conditionalFormatting sqref="B95">
    <cfRule type="expression" dxfId="63" priority="60">
      <formula>LEN(B95)&gt;256</formula>
    </cfRule>
  </conditionalFormatting>
  <conditionalFormatting sqref="B90">
    <cfRule type="expression" dxfId="62" priority="58">
      <formula>LEN(B90)&gt;256</formula>
    </cfRule>
  </conditionalFormatting>
  <conditionalFormatting sqref="B89">
    <cfRule type="expression" dxfId="61" priority="56">
      <formula>LEN(B89)&gt;256</formula>
    </cfRule>
  </conditionalFormatting>
  <conditionalFormatting sqref="B88">
    <cfRule type="expression" dxfId="60" priority="54">
      <formula>LEN(B88)&gt;256</formula>
    </cfRule>
  </conditionalFormatting>
  <conditionalFormatting sqref="B87">
    <cfRule type="expression" dxfId="59" priority="52">
      <formula>LEN(B87)&gt;256</formula>
    </cfRule>
  </conditionalFormatting>
  <conditionalFormatting sqref="B86">
    <cfRule type="expression" dxfId="58" priority="50">
      <formula>LEN(B86)&gt;256</formula>
    </cfRule>
  </conditionalFormatting>
  <conditionalFormatting sqref="B85">
    <cfRule type="expression" dxfId="57" priority="48">
      <formula>LEN(B85)&gt;256</formula>
    </cfRule>
  </conditionalFormatting>
  <conditionalFormatting sqref="B84">
    <cfRule type="expression" dxfId="56" priority="46">
      <formula>LEN(B84)&gt;256</formula>
    </cfRule>
  </conditionalFormatting>
  <conditionalFormatting sqref="B83">
    <cfRule type="expression" dxfId="55" priority="44">
      <formula>LEN(B83)&gt;256</formula>
    </cfRule>
  </conditionalFormatting>
  <conditionalFormatting sqref="B82">
    <cfRule type="expression" dxfId="54" priority="42">
      <formula>LEN(B82)&gt;256</formula>
    </cfRule>
  </conditionalFormatting>
  <conditionalFormatting sqref="B81">
    <cfRule type="expression" dxfId="53" priority="40">
      <formula>LEN(B81)&gt;256</formula>
    </cfRule>
  </conditionalFormatting>
  <conditionalFormatting sqref="B80">
    <cfRule type="expression" dxfId="52" priority="38">
      <formula>LEN(B80)&gt;256</formula>
    </cfRule>
  </conditionalFormatting>
  <conditionalFormatting sqref="B79">
    <cfRule type="expression" dxfId="51" priority="36">
      <formula>LEN(B79)&gt;256</formula>
    </cfRule>
  </conditionalFormatting>
  <conditionalFormatting sqref="B78">
    <cfRule type="expression" dxfId="50" priority="34">
      <formula>LEN(B78)&gt;256</formula>
    </cfRule>
  </conditionalFormatting>
  <conditionalFormatting sqref="B77">
    <cfRule type="expression" dxfId="49" priority="32">
      <formula>LEN(B77)&gt;256</formula>
    </cfRule>
  </conditionalFormatting>
  <conditionalFormatting sqref="B76">
    <cfRule type="expression" dxfId="48" priority="30">
      <formula>LEN(B76)&gt;256</formula>
    </cfRule>
  </conditionalFormatting>
  <conditionalFormatting sqref="B75">
    <cfRule type="expression" dxfId="47" priority="28">
      <formula>LEN(B75)&gt;256</formula>
    </cfRule>
  </conditionalFormatting>
  <conditionalFormatting sqref="B74">
    <cfRule type="expression" dxfId="46" priority="26">
      <formula>LEN(B74)&gt;256</formula>
    </cfRule>
  </conditionalFormatting>
  <conditionalFormatting sqref="B73">
    <cfRule type="expression" dxfId="45" priority="24">
      <formula>LEN(B73)&gt;256</formula>
    </cfRule>
  </conditionalFormatting>
  <conditionalFormatting sqref="B72">
    <cfRule type="expression" dxfId="44" priority="22">
      <formula>LEN(B72)&gt;256</formula>
    </cfRule>
  </conditionalFormatting>
  <conditionalFormatting sqref="B71">
    <cfRule type="expression" dxfId="43" priority="20">
      <formula>LEN(B71)&gt;256</formula>
    </cfRule>
  </conditionalFormatting>
  <conditionalFormatting sqref="B70">
    <cfRule type="expression" dxfId="42" priority="18">
      <formula>LEN(B70)&gt;256</formula>
    </cfRule>
  </conditionalFormatting>
  <conditionalFormatting sqref="B69">
    <cfRule type="expression" dxfId="41" priority="16">
      <formula>LEN(B69)&gt;256</formula>
    </cfRule>
  </conditionalFormatting>
  <conditionalFormatting sqref="B68">
    <cfRule type="expression" dxfId="40" priority="14">
      <formula>LEN(B68)&gt;256</formula>
    </cfRule>
  </conditionalFormatting>
  <conditionalFormatting sqref="F60:G94">
    <cfRule type="expression" dxfId="39" priority="228">
      <formula>AND(ISBLANK(F60),SUM(COUNTIF($A60:$X60,"&lt;&gt;"&amp;""),COUNTIF($Q60:$X60,"&lt;&gt;"&amp;""),COUNTIF($Z60:$AG60,"&lt;&gt;"&amp;""),COUNTIF($AI60:$AS60,"&lt;&gt;"&amp;"")&gt;0))</formula>
    </cfRule>
  </conditionalFormatting>
  <conditionalFormatting sqref="Q60:W94 Z61:AF61 Z96:AD102 Q95:R108 T95:T108 V95:V108 Z68:AF68 Z70:AF71 Z104:AD104 Z106:AD106 Z108:AD110">
    <cfRule type="expression" dxfId="38" priority="233">
      <formula>AND(ISBLANK(Q60),SUM(COUNTIF($A60:$X60,"&lt;&gt;"&amp;""),COUNTIF($Q60:$X60,"&lt;&gt;"&amp;""),COUNTIF($Z60:$AG60,"&lt;&gt;"&amp;""),COUNTIF($AI60:$AS60,"&lt;&gt;"&amp;"")&gt;0))</formula>
    </cfRule>
  </conditionalFormatting>
  <conditionalFormatting sqref="B68:B91">
    <cfRule type="expression" dxfId="37" priority="268">
      <formula>AND(ISBLANK(B68),SUM(COUNTIF(A68:X68,"&lt;&gt;"&amp;""),COUNTIF(Q68,"&lt;&gt;"&amp;""),COUNTIF(S68:T68,"&lt;&gt;"&amp;"")&gt;0))</formula>
    </cfRule>
  </conditionalFormatting>
  <conditionalFormatting sqref="AG13 AE13">
    <cfRule type="expression" priority="303" stopIfTrue="1">
      <formula>COUNTIF($Z13:$AG13,"&lt;&gt;"&amp;"")&gt;0</formula>
    </cfRule>
  </conditionalFormatting>
  <conditionalFormatting sqref="F109:G190 B109:C190">
    <cfRule type="expression" dxfId="36" priority="305">
      <formula>AND(ISBLANK(B109),SUM(COUNTIF($A111:$O111,"&lt;&gt;"&amp;""),COUNTIF($Q111:$X111,"&lt;&gt;"&amp;""),COUNTIF($Z111:$AG111,"&lt;&gt;"&amp;""),COUNTIF($AI111:$AS111,"&lt;&gt;"&amp;"")&gt;0))</formula>
    </cfRule>
  </conditionalFormatting>
  <conditionalFormatting sqref="B98:B100 B95:B96">
    <cfRule type="expression" dxfId="35" priority="343">
      <formula>AND(ISBLANK(B95),SUM(COUNTIF(A97:X97,"&lt;&gt;"&amp;""),COUNTIF(Q97,"&lt;&gt;"&amp;""),COUNTIF(S97:T97,"&lt;&gt;"&amp;"")&gt;0))</formula>
    </cfRule>
  </conditionalFormatting>
  <conditionalFormatting sqref="F95:G108">
    <cfRule type="expression" dxfId="34" priority="355">
      <formula>AND(ISBLANK(F95),SUM(COUNTIF($A97:$X97,"&lt;&gt;"&amp;""),COUNTIF($Q97:$X97,"&lt;&gt;"&amp;""),COUNTIF($Z97:$AG97,"&lt;&gt;"&amp;""),COUNTIF($AI97:$AS97,"&lt;&gt;"&amp;"")&gt;0))</formula>
    </cfRule>
  </conditionalFormatting>
  <conditionalFormatting sqref="AF129:AF133 Z126 AF109:AF113 AE127:AE128 AE134 AE189:AF190 AF116 AF122:AF125 AF118:AF120 AF140:AF162 AD139 AF135:AF138 AF164:AF184 AE185 AF186 AF188 AD187">
    <cfRule type="expression" dxfId="33" priority="360">
      <formula>AND(ISBLANK(Z109),SUM(COUNTIF($A111:$O111,"&lt;&gt;"&amp;""),COUNTIF($Q111:$X111,"&lt;&gt;"&amp;""),COUNTIF($Z111:$AG111,"&lt;&gt;"&amp;""),COUNTIF($AI111:$AS111,"&lt;&gt;"&amp;"")&gt;0))</formula>
    </cfRule>
  </conditionalFormatting>
  <conditionalFormatting sqref="W95:W108 U95:U106 S95:S106">
    <cfRule type="expression" priority="376" stopIfTrue="1">
      <formula>COUNTIF($Q97:$W97,"&lt;&gt;"&amp;"")&gt;0</formula>
    </cfRule>
  </conditionalFormatting>
  <conditionalFormatting sqref="W95:W108 U95:U106 S95:S106 AF96:AF102 AF104 AF106 AF108">
    <cfRule type="expression" dxfId="32" priority="388">
      <formula>AND(ISBLANK(S95),SUM(COUNTIF($A97:$X97,"&lt;&gt;"&amp;""),COUNTIF($Q97:$X97,"&lt;&gt;"&amp;""),COUNTIF($Z97:$AG97,"&lt;&gt;"&amp;""),COUNTIF($AI97:$AS97,"&lt;&gt;"&amp;"")&gt;0))</formula>
    </cfRule>
  </conditionalFormatting>
  <conditionalFormatting sqref="AL127:AM127 AO127 AL97:AM102 AL122:AM125 AO97:AO120 AO122:AO125 AL129:AM132 AO129:AO138 AL140:AM162 AL188:AM189 AO140:AO186 AO188:AO192 AL164:AM184 AL163 AL135:AM138 AL133 AL106:AM106 AL105 AL108:AM113 AL107 AL116:AM116 AL114:AL115 AL118:AM120 AL117 AL104:AM104 AL186:AM186 AL191:AM192">
    <cfRule type="expression" dxfId="31" priority="443">
      <formula>AND(ISBLANK(AJ97),SUM(COUNTIF($H97,"&lt;&gt;"&amp;""),COUNTIF($J97,"&lt;&gt;"&amp;""),COUNTIF($L97,"&lt;&gt;"&amp;""),COUNTIF($Q97,"&lt;&gt;"&amp;""),COUNTIF($S95,"&lt;&gt;"&amp;""),COUNTIF($U95,"&lt;&gt;"&amp;""),COUNTIF($Z97,"&lt;&gt;"&amp;""),COUNTIF($AB97,"&lt;&gt;"&amp;""),COUNTIF($AD97,"&lt;&gt;"&amp;"")&gt;0))</formula>
    </cfRule>
  </conditionalFormatting>
  <conditionalFormatting sqref="AL95:AM96 AO95:AO96">
    <cfRule type="expression" dxfId="30" priority="445">
      <formula>AND(ISBLANK(AJ95),SUM(COUNTIF($H95,"&lt;&gt;"&amp;""),COUNTIF($J95,"&lt;&gt;"&amp;""),COUNTIF($L95,"&lt;&gt;"&amp;""),COUNTIF($Q95,"&lt;&gt;"&amp;""),COUNTIF(#REF!,"&lt;&gt;"&amp;""),COUNTIF(#REF!,"&lt;&gt;"&amp;""),COUNTIF($Z95,"&lt;&gt;"&amp;""),COUNTIF($AB95,"&lt;&gt;"&amp;""),COUNTIF($AD95,"&lt;&gt;"&amp;"")&gt;0))</formula>
    </cfRule>
  </conditionalFormatting>
  <conditionalFormatting sqref="Z126 AF96:AF102 AF104 AF106 AF129:AF133 AF108:AF113 AE127:AE128 AE134 AE189:AF190 AF116 AF122:AF125 AF118:AF120 AF140:AF162 AF135:AF136 AF138 AD139 AF164:AF184 AF186 AF188 AD187">
    <cfRule type="expression" priority="475" stopIfTrue="1">
      <formula>COUNTIF($Z98:$AF98,"&lt;&gt;"&amp;"")&gt;0</formula>
    </cfRule>
  </conditionalFormatting>
  <conditionalFormatting sqref="AL128">
    <cfRule type="expression" dxfId="29" priority="495">
      <formula>AND(ISBLANK(AJ128),SUM(COUNTIF($H128,"&lt;&gt;"&amp;""),COUNTIF($J128,"&lt;&gt;"&amp;""),COUNTIF($L128,"&lt;&gt;"&amp;""),COUNTIF($Q128,"&lt;&gt;"&amp;""),COUNTIF($S126,"&lt;&gt;"&amp;""),COUNTIF($U126,"&lt;&gt;"&amp;""),COUNTIF($Z126,"&lt;&gt;"&amp;""),COUNTIF($AB128,"&lt;&gt;"&amp;""),COUNTIF($AD128,"&lt;&gt;"&amp;"")&gt;0))</formula>
    </cfRule>
  </conditionalFormatting>
  <conditionalFormatting sqref="AL126:AM126 AO126">
    <cfRule type="expression" dxfId="28" priority="496">
      <formula>AND(ISBLANK(AJ126),SUM(COUNTIF($H126,"&lt;&gt;"&amp;""),COUNTIF($J126,"&lt;&gt;"&amp;""),COUNTIF($L126,"&lt;&gt;"&amp;""),COUNTIF($Q126,"&lt;&gt;"&amp;""),COUNTIF($S124,"&lt;&gt;"&amp;""),COUNTIF($U124,"&lt;&gt;"&amp;""),COUNTIF(#REF!,"&lt;&gt;"&amp;""),COUNTIF($AB126,"&lt;&gt;"&amp;""),COUNTIF($AD126,"&lt;&gt;"&amp;"")&gt;0))</formula>
    </cfRule>
  </conditionalFormatting>
  <conditionalFormatting sqref="AN131:AN133 AN97:AN102 AN137:AN186 AN188:AN191 AN104:AN128 AN135">
    <cfRule type="expression" dxfId="27" priority="515">
      <formula>AND(ISBLANK(AN97),SUM(COUNTIF($I97,"&lt;&gt;"&amp;""),COUNTIF($K97,"&lt;&gt;"&amp;""),COUNTIF($M97,"&lt;&gt;"&amp;""),COUNTIF($R97,"&lt;&gt;"&amp;""),COUNTIF($T97,"&lt;&gt;"&amp;""),COUNTIF($V97,"&lt;&gt;"&amp;""),COUNTIF($AA97,"&lt;&gt;"&amp;""),COUNTIF($AC97,"&lt;&gt;"&amp;""),COUNTIF($AE95,"&lt;&gt;"&amp;"")&gt;0))</formula>
    </cfRule>
  </conditionalFormatting>
  <conditionalFormatting sqref="AN95:AN96">
    <cfRule type="expression" dxfId="26" priority="516">
      <formula>AND(ISBLANK(AN95),SUM(COUNTIF($I95,"&lt;&gt;"&amp;""),COUNTIF($K95,"&lt;&gt;"&amp;""),COUNTIF($M95,"&lt;&gt;"&amp;""),COUNTIF($R95,"&lt;&gt;"&amp;""),COUNTIF($T95,"&lt;&gt;"&amp;""),COUNTIF($V95,"&lt;&gt;"&amp;""),COUNTIF($AA95,"&lt;&gt;"&amp;""),COUNTIF($AC95,"&lt;&gt;"&amp;""),COUNTIF(#REF!,"&lt;&gt;"&amp;"")&gt;0))</formula>
    </cfRule>
  </conditionalFormatting>
  <conditionalFormatting sqref="AG96:AG106 AG108:AG190">
    <cfRule type="expression" dxfId="25" priority="529">
      <formula>AND(ISBLANK(AG96),SUM(COUNTIF(Z98:AG98,"&lt;&gt;"&amp;"")&gt;0))</formula>
    </cfRule>
  </conditionalFormatting>
  <conditionalFormatting sqref="AN128">
    <cfRule type="expression" dxfId="24" priority="10">
      <formula>AND(ISBLANK(AN128),SUM(COUNTIF($I128,"&lt;&gt;"&amp;""),COUNTIF($K128,"&lt;&gt;"&amp;""),COUNTIF($M128,"&lt;&gt;"&amp;""),COUNTIF($R128,"&lt;&gt;"&amp;""),COUNTIF($T128,"&lt;&gt;"&amp;""),COUNTIF($V128,"&lt;&gt;"&amp;""),COUNTIF($AA128,"&lt;&gt;"&amp;""),COUNTIF($AC128,"&lt;&gt;"&amp;""),COUNTIF($AE128,"&lt;&gt;"&amp;"")&gt;0))</formula>
    </cfRule>
  </conditionalFormatting>
  <conditionalFormatting sqref="AN127">
    <cfRule type="expression" dxfId="23" priority="9">
      <formula>AND(ISBLANK(AN127),SUM(COUNTIF($I127,"&lt;&gt;"&amp;""),COUNTIF($K127,"&lt;&gt;"&amp;""),COUNTIF($M127,"&lt;&gt;"&amp;""),COUNTIF($R127,"&lt;&gt;"&amp;""),COUNTIF($T127,"&lt;&gt;"&amp;""),COUNTIF($V127,"&lt;&gt;"&amp;""),COUNTIF($AA127,"&lt;&gt;"&amp;""),COUNTIF($AC127,"&lt;&gt;"&amp;""),COUNTIF($AE127,"&lt;&gt;"&amp;"")&gt;0))</formula>
    </cfRule>
  </conditionalFormatting>
  <conditionalFormatting sqref="AL121:AM121 AO121">
    <cfRule type="expression" dxfId="22" priority="574">
      <formula>AND(ISBLANK(AJ121),SUM(COUNTIF($H121,"&lt;&gt;"&amp;""),COUNTIF($J121,"&lt;&gt;"&amp;""),COUNTIF($L121,"&lt;&gt;"&amp;""),COUNTIF($Q121,"&lt;&gt;"&amp;""),COUNTIF($S119,"&lt;&gt;"&amp;""),COUNTIF($U119,"&lt;&gt;"&amp;""),COUNTIF($Z121,"&lt;&gt;"&amp;""),COUNTIF(#REF!,"&lt;&gt;"&amp;""),COUNTIF($AB121,"&lt;&gt;"&amp;"")&gt;0))</formula>
    </cfRule>
  </conditionalFormatting>
  <conditionalFormatting sqref="AL139:AM139 AO139 AO187">
    <cfRule type="expression" dxfId="21" priority="622">
      <formula>AND(ISBLANK(AJ139),SUM(COUNTIF($H139,"&lt;&gt;"&amp;""),COUNTIF($J139,"&lt;&gt;"&amp;""),COUNTIF($L139,"&lt;&gt;"&amp;""),COUNTIF($Q139,"&lt;&gt;"&amp;""),COUNTIF($S137,"&lt;&gt;"&amp;""),COUNTIF($U137,"&lt;&gt;"&amp;""),COUNTIF($Z139,"&lt;&gt;"&amp;""),COUNTIF($AB139,"&lt;&gt;"&amp;""),COUNTIF(#REF!,"&lt;&gt;"&amp;"")&gt;0))</formula>
    </cfRule>
  </conditionalFormatting>
  <conditionalFormatting sqref="AF137 AE185">
    <cfRule type="expression" priority="627" stopIfTrue="1">
      <formula>COUNTIF($Z139:$AE139,"&lt;&gt;"&amp;"")&gt;0</formula>
    </cfRule>
  </conditionalFormatting>
  <conditionalFormatting sqref="AN185">
    <cfRule type="expression" dxfId="20" priority="8">
      <formula>AND(ISBLANK(AN185),SUM(COUNTIF($I185,"&lt;&gt;"&amp;""),COUNTIF($K185,"&lt;&gt;"&amp;""),COUNTIF($M185,"&lt;&gt;"&amp;""),COUNTIF($R185,"&lt;&gt;"&amp;""),COUNTIF($T185,"&lt;&gt;"&amp;""),COUNTIF($V185,"&lt;&gt;"&amp;""),COUNTIF($AA185,"&lt;&gt;"&amp;""),COUNTIF($AC185,"&lt;&gt;"&amp;""),COUNTIF($AE185,"&lt;&gt;"&amp;"")&gt;0))</formula>
    </cfRule>
  </conditionalFormatting>
  <conditionalFormatting sqref="AN190">
    <cfRule type="expression" dxfId="19" priority="7">
      <formula>AND(ISBLANK(AN190),SUM(COUNTIF($I190,"&lt;&gt;"&amp;""),COUNTIF($K190,"&lt;&gt;"&amp;""),COUNTIF($M190,"&lt;&gt;"&amp;""),COUNTIF($R190,"&lt;&gt;"&amp;""),COUNTIF($T190,"&lt;&gt;"&amp;""),COUNTIF($V190,"&lt;&gt;"&amp;""),COUNTIF($AA190,"&lt;&gt;"&amp;""),COUNTIF($AC190,"&lt;&gt;"&amp;""),COUNTIF($AE190,"&lt;&gt;"&amp;"")&gt;0))</formula>
    </cfRule>
  </conditionalFormatting>
  <conditionalFormatting sqref="AN127">
    <cfRule type="expression" dxfId="18" priority="6">
      <formula>AND(ISBLANK(AN127),SUM(COUNTIF($I127,"&lt;&gt;"&amp;""),COUNTIF($K127,"&lt;&gt;"&amp;""),COUNTIF($M127,"&lt;&gt;"&amp;""),COUNTIF($R127,"&lt;&gt;"&amp;""),COUNTIF($T127,"&lt;&gt;"&amp;""),COUNTIF($V127,"&lt;&gt;"&amp;""),COUNTIF($AA127,"&lt;&gt;"&amp;""),COUNTIF($AC127,"&lt;&gt;"&amp;""),COUNTIF($AE127,"&lt;&gt;"&amp;"")&gt;0))</formula>
    </cfRule>
  </conditionalFormatting>
  <conditionalFormatting sqref="AN128">
    <cfRule type="expression" dxfId="17" priority="5">
      <formula>AND(ISBLANK(AN128),SUM(COUNTIF($I128,"&lt;&gt;"&amp;""),COUNTIF($K128,"&lt;&gt;"&amp;""),COUNTIF($M128,"&lt;&gt;"&amp;""),COUNTIF($R128,"&lt;&gt;"&amp;""),COUNTIF($T128,"&lt;&gt;"&amp;""),COUNTIF($V128,"&lt;&gt;"&amp;""),COUNTIF($AA128,"&lt;&gt;"&amp;""),COUNTIF($AC128,"&lt;&gt;"&amp;""),COUNTIF($AE128,"&lt;&gt;"&amp;"")&gt;0))</formula>
    </cfRule>
  </conditionalFormatting>
  <conditionalFormatting sqref="AN134">
    <cfRule type="expression" dxfId="16" priority="3">
      <formula>AND(ISBLANK(AN134),SUM(COUNTIF($I134,"&lt;&gt;"&amp;""),COUNTIF($K134,"&lt;&gt;"&amp;""),COUNTIF($M134,"&lt;&gt;"&amp;""),COUNTIF($R134,"&lt;&gt;"&amp;""),COUNTIF($T134,"&lt;&gt;"&amp;""),COUNTIF($V134,"&lt;&gt;"&amp;""),COUNTIF($AA134,"&lt;&gt;"&amp;""),COUNTIF($AC134,"&lt;&gt;"&amp;""),COUNTIF($AE134,"&lt;&gt;"&amp;"")&gt;0))</formula>
    </cfRule>
  </conditionalFormatting>
  <conditionalFormatting sqref="AN134">
    <cfRule type="expression" dxfId="15" priority="4">
      <formula>LEN(AN134)&gt;256</formula>
    </cfRule>
  </conditionalFormatting>
  <conditionalFormatting sqref="AN185">
    <cfRule type="expression" dxfId="14" priority="2">
      <formula>AND(ISBLANK(AN185),SUM(COUNTIF($I185,"&lt;&gt;"&amp;""),COUNTIF($K185,"&lt;&gt;"&amp;""),COUNTIF($M185,"&lt;&gt;"&amp;""),COUNTIF($R185,"&lt;&gt;"&amp;""),COUNTIF($T185,"&lt;&gt;"&amp;""),COUNTIF($V185,"&lt;&gt;"&amp;""),COUNTIF($AA185,"&lt;&gt;"&amp;""),COUNTIF($AC185,"&lt;&gt;"&amp;""),COUNTIF($AE185,"&lt;&gt;"&amp;"")&gt;0))</formula>
    </cfRule>
  </conditionalFormatting>
  <conditionalFormatting sqref="AN190">
    <cfRule type="expression" dxfId="13" priority="1">
      <formula>AND(ISBLANK(AN190),SUM(COUNTIF($I190,"&lt;&gt;"&amp;""),COUNTIF($K190,"&lt;&gt;"&amp;""),COUNTIF($M190,"&lt;&gt;"&amp;""),COUNTIF($R190,"&lt;&gt;"&amp;""),COUNTIF($T190,"&lt;&gt;"&amp;""),COUNTIF($V190,"&lt;&gt;"&amp;""),COUNTIF($AA190,"&lt;&gt;"&amp;""),COUNTIF($AC190,"&lt;&gt;"&amp;""),COUNTIF($AE190,"&lt;&gt;"&amp;"")&gt;0))</formula>
    </cfRule>
  </conditionalFormatting>
  <dataValidations count="21">
    <dataValidation type="list" allowBlank="1" showInputMessage="1" showErrorMessage="1" sqref="F1:F3 F9 F13:F190 F193:F1048576" xr:uid="{00000000-0002-0000-0500-000000000000}">
      <formula1>"SFA,SFD,2 to 4,5+,ADU,MH"</formula1>
    </dataValidation>
    <dataValidation type="date" allowBlank="1" showInputMessage="1" showErrorMessage="1" sqref="X9:X11 X1:X5" xr:uid="{00000000-0002-0000-0500-000001000000}">
      <formula1>18264</formula1>
      <formula2>54789</formula2>
    </dataValidation>
    <dataValidation type="date" allowBlank="1" showInputMessage="1" showErrorMessage="1" errorTitle="Please enter a date" error="Please Enter a Date" sqref="O10 O7:O8 U2 O1001:O1048576" xr:uid="{00000000-0002-0000-0500-000002000000}">
      <formula1>18264</formula1>
      <formula2>54789</formula2>
    </dataValidation>
    <dataValidation allowBlank="1" showInputMessage="1" showErrorMessage="1" error="Please enter R for Rental or O for Ownership. Please guess if you do not know. " sqref="G11 G7:G8 G4:G5" xr:uid="{00000000-0002-0000-0500-000003000000}"/>
    <dataValidation type="whole" operator="greaterThanOrEqual" allowBlank="1" showInputMessage="1" showErrorMessage="1" error="Please enter a number." sqref="Q4:T5 R7:W8 AA7:AF8 H7:I8 I11:N11 AA11:AF11 Q1001:W1048576 R11:W11 H4:K5 Q7:Q11 AI7:AI1048576 J7 K7:N8 R2:T2 H12:AH12 Z1:AF5 AI1:AI5 Z7:Z11 V1:W5 U3:U5 H10:H11 H13:N1048576 AG13 Z13:AE13 Z14:AF94 AA128:AD128 Z193:AF1048576 Z129:AD192 Z95:AD120 Z122:AD127 Z121:AC121 AE95:AF138 AD139:AE139 AE140:AF186 AE188:AF190 AD187:AE187" xr:uid="{00000000-0002-0000-0500-000004000000}">
      <formula1>-1000</formula1>
    </dataValidation>
    <dataValidation type="date" allowBlank="1" showInputMessage="1" showErrorMessage="1" error="Please enter a date" sqref="AG10:AG11 AG1:AG5 AG7:AG8 X13:X108 X111:X1000 AG13:AG190 AG193:AG1048576" xr:uid="{00000000-0002-0000-0500-000005000000}">
      <formula1>18264</formula1>
      <formula2>54789</formula2>
    </dataValidation>
    <dataValidation type="whole" allowBlank="1" showInputMessage="1" showErrorMessage="1" error="Please enter the number of years of affordability protections. Enter 1000 if perpetual affordability. " sqref="AO1:AO5 AO7:AO1048576" xr:uid="{00000000-0002-0000-0500-000006000000}">
      <formula1>0</formula1>
      <formula2>1000</formula2>
    </dataValidation>
    <dataValidation type="whole" operator="greaterThanOrEqual" allowBlank="1" showInputMessage="1" showErrorMessage="1" error="Please enter a number" sqref="AQ12:AR12 AP11:AP1048576" xr:uid="{00000000-0002-0000-0500-000007000000}">
      <formula1>0</formula1>
    </dataValidation>
    <dataValidation allowBlank="1" showInputMessage="1" sqref="R1:U1" xr:uid="{00000000-0002-0000-0500-000009000000}"/>
    <dataValidation allowBlank="1" showInputMessage="1" showErrorMessage="1" error="Please enter Y for Yes or N for No" sqref="AJ12" xr:uid="{00000000-0002-0000-0500-00000A000000}"/>
    <dataValidation allowBlank="1" showInputMessage="1" showErrorMessage="1" errorTitle="Please enter a date" error="Please Enter a Date" sqref="O11" xr:uid="{00000000-0002-0000-0500-00000D000000}"/>
    <dataValidation allowBlank="1" showInputMessage="1" showErrorMessage="1" error="Please enter O for Ownership and R for Renter" sqref="AR11" xr:uid="{00000000-0002-0000-0500-00000E000000}"/>
    <dataValidation type="list" allowBlank="1" showInputMessage="1" showErrorMessage="1" error="Please enter &quot;No&quot;,&quot;Yes-But no action taken&quot;, &quot;Yes-Approved&quot; , &quot;Yes-Denied&quot;  " sqref="S3" xr:uid="{00000000-0002-0000-0500-00000F000000}">
      <formula1>"No,Yes-But no action taken,Yes-Approved,Yes-Denied"</formula1>
    </dataValidation>
    <dataValidation type="list" allowBlank="1" showInputMessage="1" showErrorMessage="1" sqref="G1:G3" xr:uid="{00000000-0002-0000-0500-000010000000}">
      <formula1>"R,O"</formula1>
    </dataValidation>
    <dataValidation type="list" allowBlank="1" showInputMessage="1" showErrorMessage="1" sqref="AQ13:AQ1048576" xr:uid="{00000000-0002-0000-0500-000011000000}">
      <formula1>"Demolished,Destroyed"</formula1>
    </dataValidation>
    <dataValidation type="list" allowBlank="1" showInputMessage="1" showErrorMessage="1" error="Please enter Y for Yes or N for No" sqref="AJ13:AK1048576" xr:uid="{00000000-0002-0000-0500-000013000000}">
      <formula1>"Y,N"</formula1>
    </dataValidation>
    <dataValidation type="list" allowBlank="1" showInputMessage="1" showErrorMessage="1" error="Please enter O for Ownership and R for Renter" sqref="AR13:AR1048576" xr:uid="{00000000-0002-0000-0500-000014000000}">
      <formula1>"R,O"</formula1>
    </dataValidation>
    <dataValidation showInputMessage="1" showErrorMessage="1" error="Please enter the current APN before continuing." sqref="C13:C59 C61:C190 C193:C1000" xr:uid="{00000000-0002-0000-0500-000015000000}"/>
    <dataValidation type="date" showInputMessage="1" showErrorMessage="1" errorTitle="Please enter a date" error="Please Enter a Date" sqref="O13:O47 O49:O59 O111:O1000 X60:X108" xr:uid="{00000000-0002-0000-0500-000008000000}">
      <formula1>18264</formula1>
      <formula2>54789</formula2>
    </dataValidation>
    <dataValidation type="list" allowBlank="1" showInputMessage="1" showErrorMessage="1" error="Please enter R for Rental or O for Ownership. Please guess if you do not know. " sqref="G193:G1048576 G13:G190" xr:uid="{00000000-0002-0000-0500-000012000000}">
      <formula1>"R,O"</formula1>
    </dataValidation>
    <dataValidation type="whole" allowBlank="1" showInputMessage="1" showErrorMessage="1" error="Please enter a number greater than 0." sqref="Q13:W94 Q193:W1000 Q95:R192 S95:S190 U95:U190 T95:T192 W95:W190 V95:V192" xr:uid="{00000000-0002-0000-0500-00000B000000}">
      <formula1>0</formula1>
      <formula2>30000</formula2>
    </dataValidation>
  </dataValidations>
  <printOptions horizontalCentered="1"/>
  <pageMargins left="0.7" right="0.7" top="0.75" bottom="0.75" header="0.3" footer="0.3"/>
  <pageSetup paperSize="288" scale="16" fitToHeight="0" orientation="landscape" r:id="rId1"/>
  <extLst>
    <ext xmlns:x14="http://schemas.microsoft.com/office/spreadsheetml/2009/9/main" uri="{CCE6A557-97BC-4b89-ADB6-D9C93CAAB3DF}">
      <x14:dataValidations xmlns:xm="http://schemas.microsoft.com/office/excel/2006/main" count="2">
        <x14:dataValidation type="list" allowBlank="1" showErrorMessage="1" xr:uid="{00000000-0002-0000-0500-000017000000}">
          <x14:formula1>
            <xm:f>'Deed Rest And Asst Pgm Data'!$A$2:$A$35</xm:f>
          </x14:formula1>
          <xm:sqref>AL13:AL1000</xm:sqref>
        </x14:dataValidation>
        <x14:dataValidation type="list" allowBlank="1" showInputMessage="1" showErrorMessage="1" xr:uid="{00000000-0002-0000-0500-000018000000}">
          <x14:formula1>
            <xm:f>'Deed Rest And Asst Pgm Data'!$B$2:$B$4</xm:f>
          </x14:formula1>
          <xm:sqref>AM13:AM1000</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2"/>
  <dimension ref="A1:B35"/>
  <sheetViews>
    <sheetView workbookViewId="0">
      <selection activeCell="C12" sqref="C12"/>
    </sheetView>
  </sheetViews>
  <sheetFormatPr baseColWidth="10" defaultColWidth="8.83203125" defaultRowHeight="15"/>
  <cols>
    <col min="1" max="1" width="14.5" customWidth="1"/>
    <col min="2" max="2" width="16.5" customWidth="1"/>
  </cols>
  <sheetData>
    <row r="1" spans="1:2" s="12" customFormat="1" ht="32">
      <c r="A1" s="12" t="s">
        <v>1248</v>
      </c>
      <c r="B1" s="12" t="s">
        <v>1255</v>
      </c>
    </row>
    <row r="2" spans="1:2">
      <c r="A2" t="s">
        <v>1277</v>
      </c>
      <c r="B2" s="71" t="s">
        <v>1257</v>
      </c>
    </row>
    <row r="3" spans="1:2">
      <c r="A3" t="s">
        <v>1286</v>
      </c>
      <c r="B3" s="71" t="s">
        <v>1256</v>
      </c>
    </row>
    <row r="4" spans="1:2">
      <c r="A4" t="s">
        <v>1259</v>
      </c>
      <c r="B4" t="s">
        <v>1258</v>
      </c>
    </row>
    <row r="5" spans="1:2">
      <c r="A5" t="s">
        <v>1278</v>
      </c>
    </row>
    <row r="6" spans="1:2">
      <c r="A6" t="s">
        <v>1254</v>
      </c>
    </row>
    <row r="7" spans="1:2">
      <c r="A7" t="s">
        <v>1249</v>
      </c>
    </row>
    <row r="8" spans="1:2">
      <c r="A8" t="s">
        <v>1279</v>
      </c>
    </row>
    <row r="9" spans="1:2">
      <c r="A9" t="s">
        <v>1260</v>
      </c>
    </row>
    <row r="10" spans="1:2">
      <c r="A10" t="s">
        <v>1280</v>
      </c>
    </row>
    <row r="11" spans="1:2">
      <c r="A11" t="s">
        <v>1251</v>
      </c>
    </row>
    <row r="12" spans="1:2">
      <c r="A12" t="s">
        <v>1263</v>
      </c>
    </row>
    <row r="13" spans="1:2">
      <c r="A13" t="s">
        <v>1264</v>
      </c>
    </row>
    <row r="14" spans="1:2">
      <c r="A14" t="s">
        <v>1266</v>
      </c>
    </row>
    <row r="15" spans="1:2">
      <c r="A15" t="s">
        <v>1267</v>
      </c>
    </row>
    <row r="16" spans="1:2">
      <c r="A16" t="s">
        <v>1252</v>
      </c>
    </row>
    <row r="17" spans="1:1">
      <c r="A17" t="s">
        <v>1268</v>
      </c>
    </row>
    <row r="18" spans="1:1">
      <c r="A18" t="s">
        <v>1269</v>
      </c>
    </row>
    <row r="19" spans="1:1">
      <c r="A19" t="s">
        <v>1253</v>
      </c>
    </row>
    <row r="20" spans="1:1">
      <c r="A20" t="s">
        <v>1270</v>
      </c>
    </row>
    <row r="21" spans="1:1">
      <c r="A21" t="s">
        <v>1271</v>
      </c>
    </row>
    <row r="22" spans="1:1">
      <c r="A22" t="s">
        <v>1272</v>
      </c>
    </row>
    <row r="23" spans="1:1">
      <c r="A23" t="s">
        <v>1273</v>
      </c>
    </row>
    <row r="24" spans="1:1">
      <c r="A24" t="s">
        <v>1281</v>
      </c>
    </row>
    <row r="25" spans="1:1">
      <c r="A25" t="s">
        <v>1282</v>
      </c>
    </row>
    <row r="26" spans="1:1">
      <c r="A26" t="s">
        <v>1250</v>
      </c>
    </row>
    <row r="27" spans="1:1">
      <c r="A27" t="s">
        <v>1261</v>
      </c>
    </row>
    <row r="28" spans="1:1">
      <c r="A28" t="s">
        <v>1262</v>
      </c>
    </row>
    <row r="29" spans="1:1">
      <c r="A29" t="s">
        <v>1265</v>
      </c>
    </row>
    <row r="30" spans="1:1">
      <c r="A30" t="s">
        <v>1284</v>
      </c>
    </row>
    <row r="31" spans="1:1">
      <c r="A31" t="s">
        <v>1283</v>
      </c>
    </row>
    <row r="32" spans="1:1">
      <c r="A32" t="s">
        <v>1274</v>
      </c>
    </row>
    <row r="33" spans="1:1">
      <c r="A33" t="s">
        <v>1275</v>
      </c>
    </row>
    <row r="34" spans="1:1">
      <c r="A34" t="s">
        <v>1276</v>
      </c>
    </row>
    <row r="35" spans="1:1">
      <c r="A35" t="s">
        <v>1258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
    <pageSetUpPr fitToPage="1"/>
  </sheetPr>
  <dimension ref="A1:AS28"/>
  <sheetViews>
    <sheetView showZeros="0" zoomScaleNormal="100" zoomScaleSheetLayoutView="70" workbookViewId="0">
      <selection activeCell="N17" sqref="N17:N18"/>
    </sheetView>
  </sheetViews>
  <sheetFormatPr baseColWidth="10" defaultColWidth="0" defaultRowHeight="14"/>
  <cols>
    <col min="1" max="1" width="18.5" style="202" customWidth="1"/>
    <col min="2" max="2" width="19.83203125" style="202" bestFit="1" customWidth="1"/>
    <col min="3" max="3" width="17.1640625" style="202" customWidth="1"/>
    <col min="4" max="14" width="15.6640625" style="202" customWidth="1"/>
    <col min="15" max="15" width="1.6640625" style="202" hidden="1" customWidth="1"/>
    <col min="16" max="16384" width="8.83203125" style="202" hidden="1"/>
  </cols>
  <sheetData>
    <row r="1" spans="1:45" s="212" customFormat="1" ht="28.25" customHeight="1">
      <c r="A1" s="270" t="s">
        <v>10</v>
      </c>
      <c r="B1" s="199" t="str">
        <f>'Start Here'!B4</f>
        <v>Livermore</v>
      </c>
      <c r="C1" s="268"/>
      <c r="D1" s="346"/>
      <c r="E1" s="348" t="s">
        <v>8</v>
      </c>
      <c r="F1" s="348"/>
      <c r="G1" s="348"/>
      <c r="H1" s="348"/>
      <c r="I1" s="547" t="s">
        <v>1364</v>
      </c>
      <c r="J1" s="548"/>
      <c r="K1" s="548"/>
      <c r="L1" s="548"/>
      <c r="M1" s="549"/>
      <c r="N1" s="346"/>
      <c r="O1" s="346"/>
      <c r="P1" s="346"/>
      <c r="Q1" s="346"/>
      <c r="R1" s="346"/>
      <c r="S1" s="346"/>
      <c r="T1" s="346"/>
      <c r="U1" s="57"/>
    </row>
    <row r="2" spans="1:45" s="212" customFormat="1" ht="22.5" customHeight="1" thickBot="1">
      <c r="A2" s="270" t="s">
        <v>36</v>
      </c>
      <c r="B2" s="198">
        <f>'Start Here'!B5</f>
        <v>2019</v>
      </c>
      <c r="C2" s="269" t="str">
        <f>'Table A'!C2</f>
        <v>(Jan. 1 - Dec. 31)</v>
      </c>
      <c r="D2" s="346"/>
      <c r="E2" s="348" t="s">
        <v>9</v>
      </c>
      <c r="F2" s="348"/>
      <c r="G2" s="348"/>
      <c r="H2" s="348"/>
      <c r="I2" s="552" t="s">
        <v>1285</v>
      </c>
      <c r="J2" s="553"/>
      <c r="K2" s="553"/>
      <c r="L2" s="553"/>
      <c r="M2" s="554"/>
      <c r="N2" s="346"/>
      <c r="O2" s="346"/>
      <c r="P2" s="346"/>
      <c r="Q2" s="346"/>
      <c r="R2" s="346"/>
      <c r="S2" s="346"/>
      <c r="T2" s="346"/>
      <c r="U2" s="58"/>
    </row>
    <row r="3" spans="1:45" s="212" customFormat="1" ht="15.5" customHeight="1">
      <c r="B3" s="347"/>
      <c r="C3" s="347"/>
      <c r="D3" s="347"/>
      <c r="E3" s="347" t="s">
        <v>1368</v>
      </c>
      <c r="F3" s="349"/>
      <c r="G3" s="349"/>
      <c r="H3" s="349"/>
      <c r="I3" s="347"/>
      <c r="J3" s="347"/>
      <c r="K3" s="347"/>
      <c r="L3" s="347"/>
      <c r="M3" s="347"/>
      <c r="N3" s="347"/>
      <c r="O3" s="347"/>
      <c r="P3" s="347"/>
      <c r="Q3" s="347"/>
      <c r="R3" s="347"/>
      <c r="S3" s="347"/>
      <c r="T3" s="347"/>
      <c r="U3" s="59"/>
    </row>
    <row r="4" spans="1:45" s="61" customFormat="1" ht="5.5" customHeight="1">
      <c r="D4" s="60"/>
      <c r="E4" s="60"/>
      <c r="F4" s="60"/>
      <c r="G4" s="60"/>
      <c r="H4" s="60"/>
    </row>
    <row r="5" spans="1:45" s="61" customFormat="1" ht="6.5" customHeight="1">
      <c r="D5" s="60"/>
      <c r="E5" s="79"/>
      <c r="F5" s="79"/>
      <c r="G5" s="79"/>
      <c r="H5" s="79"/>
    </row>
    <row r="6" spans="1:45" s="280" customFormat="1" ht="12" hidden="1">
      <c r="A6" s="280" t="s">
        <v>1523</v>
      </c>
      <c r="B6" s="280" t="s">
        <v>1524</v>
      </c>
      <c r="C6" s="280" t="s">
        <v>1525</v>
      </c>
      <c r="D6" s="280" t="s">
        <v>1526</v>
      </c>
      <c r="E6" s="280" t="s">
        <v>1527</v>
      </c>
      <c r="F6" s="280" t="s">
        <v>1528</v>
      </c>
      <c r="G6" s="280" t="s">
        <v>1529</v>
      </c>
      <c r="H6" s="280" t="s">
        <v>1530</v>
      </c>
      <c r="I6" s="280" t="s">
        <v>1531</v>
      </c>
      <c r="J6" s="280" t="s">
        <v>1532</v>
      </c>
      <c r="K6" s="280" t="s">
        <v>1533</v>
      </c>
      <c r="L6" s="280" t="s">
        <v>1534</v>
      </c>
      <c r="M6" s="280" t="s">
        <v>1535</v>
      </c>
      <c r="N6" s="280" t="s">
        <v>1536</v>
      </c>
    </row>
    <row r="7" spans="1:45" ht="18">
      <c r="A7" s="556" t="s">
        <v>13</v>
      </c>
      <c r="B7" s="556"/>
      <c r="C7" s="556"/>
      <c r="D7" s="556"/>
      <c r="E7" s="556"/>
      <c r="F7" s="556"/>
      <c r="G7" s="556"/>
      <c r="H7" s="556"/>
      <c r="I7" s="556"/>
      <c r="J7" s="556"/>
      <c r="K7" s="556"/>
      <c r="L7" s="556"/>
      <c r="M7" s="556"/>
      <c r="N7" s="556"/>
    </row>
    <row r="8" spans="1:45" ht="18">
      <c r="A8" s="556" t="s">
        <v>78</v>
      </c>
      <c r="B8" s="556"/>
      <c r="C8" s="556"/>
      <c r="D8" s="556"/>
      <c r="E8" s="556"/>
      <c r="F8" s="556"/>
      <c r="G8" s="556"/>
      <c r="H8" s="556"/>
      <c r="I8" s="556"/>
      <c r="J8" s="556"/>
      <c r="K8" s="556"/>
      <c r="L8" s="556"/>
      <c r="M8" s="556"/>
      <c r="N8" s="556"/>
    </row>
    <row r="9" spans="1:45" ht="18">
      <c r="A9" s="556" t="s">
        <v>14</v>
      </c>
      <c r="B9" s="556"/>
      <c r="C9" s="556"/>
      <c r="D9" s="556"/>
      <c r="E9" s="556"/>
      <c r="F9" s="556"/>
      <c r="G9" s="556"/>
      <c r="H9" s="556"/>
      <c r="I9" s="556"/>
      <c r="J9" s="556"/>
      <c r="K9" s="556"/>
      <c r="L9" s="556"/>
      <c r="M9" s="556"/>
      <c r="N9" s="556"/>
    </row>
    <row r="10" spans="1:45">
      <c r="A10" s="80"/>
      <c r="B10" s="80"/>
      <c r="C10" s="172">
        <v>1</v>
      </c>
      <c r="D10" s="555">
        <v>2</v>
      </c>
      <c r="E10" s="555"/>
      <c r="F10" s="555"/>
      <c r="G10" s="555"/>
      <c r="H10" s="555"/>
      <c r="I10" s="555"/>
      <c r="J10" s="555"/>
      <c r="K10" s="555"/>
      <c r="L10" s="555"/>
      <c r="M10" s="172">
        <v>3</v>
      </c>
      <c r="N10" s="172">
        <v>4</v>
      </c>
    </row>
    <row r="11" spans="1:45" ht="58.5" customHeight="1" thickBot="1">
      <c r="A11" s="560" t="s">
        <v>15</v>
      </c>
      <c r="B11" s="560"/>
      <c r="C11" s="168" t="s">
        <v>77</v>
      </c>
      <c r="D11" s="168">
        <f>VLOOKUP(B1,'Planning Periods'!E2:M540,8,0)</f>
        <v>2015</v>
      </c>
      <c r="E11" s="168">
        <f>IF(ISNUMBER(D11),(IF(VLOOKUP($B$1,'Planning Periods'!$E$2:$M$540,9,0)=D11," ",(D11+1)))," ")</f>
        <v>2016</v>
      </c>
      <c r="F11" s="168">
        <f>IF(ISNUMBER(E11),(IF(VLOOKUP($B$1,'Planning Periods'!$E$2:$M$540,9,0)=E11," ",(E11+1)))," ")</f>
        <v>2017</v>
      </c>
      <c r="G11" s="168">
        <f>IF(ISNUMBER(F11),(IF(VLOOKUP($B$1,'Planning Periods'!$E$2:$M$540,9,0)=F11," ",(F11+1)))," ")</f>
        <v>2018</v>
      </c>
      <c r="H11" s="168">
        <f>IF(ISNUMBER(G11),(IF(VLOOKUP($B$1,'Planning Periods'!$E$2:$M$540,9,0)=G11," ",(G11+1)))," ")</f>
        <v>2019</v>
      </c>
      <c r="I11" s="168">
        <f>IF(ISNUMBER(H11),(IF(VLOOKUP($B$1,'Planning Periods'!$E$2:$M$540,9,0)=H11," ",(H11+1)))," ")</f>
        <v>2020</v>
      </c>
      <c r="J11" s="168">
        <f>IF(ISNUMBER(I11),(IF(VLOOKUP($B$1,'Planning Periods'!$E$2:$M$540,9,0)=I11," ",(I11+1)))," ")</f>
        <v>2021</v>
      </c>
      <c r="K11" s="168">
        <f>IF(ISNUMBER(J11),(IF(VLOOKUP($B$1,'Planning Periods'!$E$2:$M$540,9,0)=J11," ",(J11+1)))," ")</f>
        <v>2022</v>
      </c>
      <c r="L11" s="168">
        <f>IF(ISNUMBER(K11),(IF(VLOOKUP($B$1,'Planning Periods'!$E$2:$M$540,9,0)=K11," ",(K11+1)))," ")</f>
        <v>2023</v>
      </c>
      <c r="M11" s="168" t="s">
        <v>76</v>
      </c>
      <c r="N11" s="156" t="s">
        <v>75</v>
      </c>
    </row>
    <row r="12" spans="1:45" s="150" customFormat="1" ht="15" customHeight="1" thickTop="1">
      <c r="A12" s="232"/>
      <c r="B12" s="232"/>
      <c r="C12" s="233"/>
      <c r="D12" s="234"/>
      <c r="E12" s="232"/>
      <c r="F12" s="232"/>
      <c r="G12" s="233"/>
      <c r="H12" s="233"/>
      <c r="I12" s="233"/>
      <c r="J12" s="233"/>
      <c r="K12" s="233"/>
      <c r="L12" s="233"/>
      <c r="M12" s="233"/>
      <c r="N12" s="233"/>
      <c r="O12" s="233"/>
      <c r="P12" s="233"/>
      <c r="Q12" s="233"/>
      <c r="R12" s="233"/>
      <c r="S12" s="233"/>
      <c r="T12" s="233"/>
      <c r="U12" s="233"/>
      <c r="V12" s="233"/>
      <c r="W12" s="233"/>
      <c r="X12" s="214"/>
      <c r="Y12" s="233"/>
      <c r="Z12" s="233"/>
      <c r="AA12" s="233"/>
      <c r="AB12" s="233"/>
      <c r="AC12" s="233"/>
      <c r="AD12" s="233"/>
      <c r="AE12" s="233"/>
      <c r="AF12" s="233"/>
      <c r="AG12" s="214"/>
      <c r="AH12" s="148"/>
      <c r="AI12" s="149"/>
      <c r="AJ12" s="263"/>
      <c r="AK12" s="263"/>
      <c r="AL12" s="263"/>
      <c r="AM12" s="263"/>
      <c r="AN12" s="263"/>
      <c r="AO12" s="155"/>
      <c r="AP12" s="155"/>
      <c r="AQ12" s="155"/>
      <c r="AR12" s="154"/>
      <c r="AS12" s="259"/>
    </row>
    <row r="13" spans="1:45">
      <c r="A13" s="550" t="s">
        <v>16</v>
      </c>
      <c r="B13" s="169" t="s">
        <v>5</v>
      </c>
      <c r="C13" s="551">
        <f>VLOOKUP($B$1,'RHNA Allocations'!$C$2:$H$540,2,0)</f>
        <v>839</v>
      </c>
      <c r="D13" s="9">
        <f ca="1">IF(D$11=$B$2,'Table A2'!$Q$12+'Table F'!$F$16+'Table F'!$G$16,IF(D$11&lt;$B$2,(VLOOKUP($B$1,INDIRECT("'RHNA " &amp; D$11 &amp; "'!$A:$B"),2,FALSE)),0))</f>
        <v>0</v>
      </c>
      <c r="E13" s="9">
        <f ca="1">IF(E$11=$B$2,'Table A2'!$Q$12+'Table F'!$F$16+'Table F'!$G$16,IF(E$11&lt;$B$2,(VLOOKUP($B$1,INDIRECT("'RHNA " &amp; E$11 &amp; "'!$A:$B"),2,FALSE)),0))</f>
        <v>0</v>
      </c>
      <c r="F13" s="9">
        <f ca="1">IF(F$11=$B$2,'Table A2'!$Q$12+'Table F'!$F$16+'Table F'!$G$16,IF(F$11&lt;$B$2,(VLOOKUP($B$1,INDIRECT("'RHNA " &amp; F$11 &amp; "'!$A:$B"),2,FALSE)),0))</f>
        <v>52</v>
      </c>
      <c r="G13" s="9">
        <f ca="1">IF(G$11=$B$2,'Table A2'!$Q$12+'Table F'!$F$16+'Table F'!$G$16,IF(G$11&lt;$B$2,(VLOOKUP($B$1,INDIRECT("'RHNA " &amp; G$11 &amp; "'!$A:$B"),2,FALSE)),0))</f>
        <v>34</v>
      </c>
      <c r="H13" s="9">
        <f ca="1">IF(H$11=$B$2,'Table A2'!$Q$12+'Table F'!$F$16+'Table F'!$G$16,IF(H$11&lt;$B$2,(VLOOKUP($B$1,INDIRECT("'RHNA " &amp; H$11 &amp; "'!$A:$B"),2,FALSE)),0))</f>
        <v>42</v>
      </c>
      <c r="I13" s="9">
        <f ca="1">IF(I$11=$B$2,'Table A2'!$Q$12+'Table F'!$F$16+'Table F'!$G$16,IF(I$11&lt;$B$2,(VLOOKUP($B$1,INDIRECT("'RHNA " &amp; I$11 &amp; "'!$A:$B"),2,FALSE)),0))</f>
        <v>0</v>
      </c>
      <c r="J13" s="9">
        <f ca="1">IF(J$11=$B$2,'Table A2'!$Q$12+'Table F'!$F$16+'Table F'!$G$16,IF(J$11&lt;$B$2,(VLOOKUP($B$1,INDIRECT("'RHNA " &amp; J$11 &amp; "'!$A:$B"),2,FALSE)),0))</f>
        <v>0</v>
      </c>
      <c r="K13" s="9">
        <f ca="1">IF(K$11=$B$2,'Table A2'!$Q$12+'Table F'!$F$16+'Table F'!$G$16,IF(K$11&lt;$B$2,(VLOOKUP($B$1,INDIRECT("'RHNA " &amp; K$11 &amp; "'!$A:$B"),2,FALSE)),0))</f>
        <v>0</v>
      </c>
      <c r="L13" s="9">
        <f ca="1">IF(L$11=$B$2,'Table A2'!$Q$12+'Table F'!$F$16+'Table F'!$G$16,IF(L$11&lt;$B$2,(VLOOKUP($B$1,INDIRECT("'RHNA " &amp; L$11 &amp; "'!$A:$B"),2,FALSE)),0))</f>
        <v>0</v>
      </c>
      <c r="M13" s="546">
        <f ca="1">SUM(D13:L13)+SUM(D14:L14)</f>
        <v>128</v>
      </c>
      <c r="N13" s="544">
        <f ca="1">MAX(0,C13-M13)</f>
        <v>711</v>
      </c>
      <c r="O13" s="281" t="s">
        <v>1514</v>
      </c>
    </row>
    <row r="14" spans="1:45">
      <c r="A14" s="550"/>
      <c r="B14" s="169" t="s">
        <v>20</v>
      </c>
      <c r="C14" s="551"/>
      <c r="D14" s="9">
        <f ca="1">IF(D$11=$B$2,'Table A2'!$R$12,IF(D$11&lt;$B$2,(VLOOKUP($B$1,INDIRECT("'RHNA " &amp; D$11 &amp; "'!$A:$C"),3,FALSE)),0))</f>
        <v>0</v>
      </c>
      <c r="E14" s="9">
        <f ca="1">IF(E$11=$B$2,'Table A2'!$R$12,IF(E$11&lt;$B$2,(VLOOKUP($B$1,INDIRECT("'RHNA " &amp; E$11 &amp; "'!$A:$C"),3,FALSE)),0))</f>
        <v>0</v>
      </c>
      <c r="F14" s="9">
        <f ca="1">IF(F$11=$B$2,'Table A2'!$R$12,IF(F$11&lt;$B$2,(VLOOKUP($B$1,INDIRECT("'RHNA " &amp; F$11 &amp; "'!$A:$C"),3,FALSE)),0))</f>
        <v>0</v>
      </c>
      <c r="G14" s="9">
        <f ca="1">IF(G$11=$B$2,'Table A2'!$R$12,IF(G$11&lt;$B$2,(VLOOKUP($B$1,INDIRECT("'RHNA " &amp; G$11 &amp; "'!$A:$C"),3,FALSE)),0))</f>
        <v>0</v>
      </c>
      <c r="H14" s="9">
        <f ca="1">IF(H$11=$B$2,'Table A2'!$R$12,IF(H$11&lt;$B$2,(VLOOKUP($B$1,INDIRECT("'RHNA " &amp; H$11 &amp; "'!$A:$C"),3,FALSE)),0))</f>
        <v>0</v>
      </c>
      <c r="I14" s="9">
        <f ca="1">IF(I$11=$B$2,'Table A2'!$R$12,IF(I$11&lt;$B$2,(VLOOKUP($B$1,INDIRECT("'RHNA " &amp; I$11 &amp; "'!$A:$C"),3,FALSE)),0))</f>
        <v>0</v>
      </c>
      <c r="J14" s="9">
        <f ca="1">IF(J$11=$B$2,'Table A2'!$R$12,IF(J$11&lt;$B$2,(VLOOKUP($B$1,INDIRECT("'RHNA " &amp; J$11 &amp; "'!$A:$C"),3,FALSE)),0))</f>
        <v>0</v>
      </c>
      <c r="K14" s="9">
        <f ca="1">IF(K$11=$B$2,'Table A2'!$R$12,IF(K$11&lt;$B$2,(VLOOKUP($B$1,INDIRECT("'RHNA " &amp; K$11 &amp; "'!$A:$C"),3,FALSE)),0))</f>
        <v>0</v>
      </c>
      <c r="L14" s="9">
        <f ca="1">IF(L$11=$B$2,'Table A2'!$R$12,IF(L$11&lt;$B$2,(VLOOKUP($B$1,INDIRECT("'RHNA " &amp; L$11 &amp; "'!$A:$C"),3,FALSE)),0))</f>
        <v>0</v>
      </c>
      <c r="M14" s="545"/>
      <c r="N14" s="545"/>
      <c r="O14" s="281" t="s">
        <v>1515</v>
      </c>
    </row>
    <row r="15" spans="1:45">
      <c r="A15" s="550" t="s">
        <v>17</v>
      </c>
      <c r="B15" s="169" t="s">
        <v>5</v>
      </c>
      <c r="C15" s="551">
        <f>VLOOKUP($B$1,'RHNA Allocations'!$C$2:$H$540,3,0)</f>
        <v>474</v>
      </c>
      <c r="D15" s="9">
        <f ca="1">IF(D$11=$B$2,'Table A2'!$S$12+'Table F'!$H$16,IF(D$11&lt;$B$2,(VLOOKUP($B$1,INDIRECT("'RHNA " &amp; D$11 &amp; "'!$A:$D"),4,FALSE)),0))</f>
        <v>2</v>
      </c>
      <c r="E15" s="9">
        <f ca="1">IF(E$11=$B$2,'Table A2'!$S$12+'Table F'!$H$16,IF(E$11&lt;$B$2,(VLOOKUP($B$1,INDIRECT("'RHNA " &amp; E$11 &amp; "'!$A:$D"),4,FALSE)),0))</f>
        <v>4</v>
      </c>
      <c r="F15" s="9">
        <f ca="1">IF(F$11=$B$2,'Table A2'!$S$12+'Table F'!$H$16,IF(F$11&lt;$B$2,(VLOOKUP($B$1,INDIRECT("'RHNA " &amp; F$11 &amp; "'!$A:$D"),4,FALSE)),0))</f>
        <v>24</v>
      </c>
      <c r="G15" s="9">
        <f ca="1">IF(G$11=$B$2,'Table A2'!$S$12+'Table F'!$H$16,IF(G$11&lt;$B$2,(VLOOKUP($B$1,INDIRECT("'RHNA " &amp; G$11 &amp; "'!$A:$D"),4,FALSE)),0))</f>
        <v>10</v>
      </c>
      <c r="H15" s="9">
        <f ca="1">IF(H$11=$B$2,'Table A2'!$S$12+'Table F'!$H$16,IF(H$11&lt;$B$2,(VLOOKUP($B$1,INDIRECT("'RHNA " &amp; H$11 &amp; "'!$A:$D"),4,FALSE)),0))</f>
        <v>1</v>
      </c>
      <c r="I15" s="9">
        <f ca="1">IF(I$11=$B$2,'Table A2'!$S$12+'Table F'!$H$16,IF(I$11&lt;$B$2,(VLOOKUP($B$1,INDIRECT("'RHNA " &amp; I$11 &amp; "'!$A:$D"),4,FALSE)),0))</f>
        <v>0</v>
      </c>
      <c r="J15" s="9">
        <f ca="1">IF(J$11=$B$2,'Table A2'!$S$12+'Table F'!$H$16,IF(J$11&lt;$B$2,(VLOOKUP($B$1,INDIRECT("'RHNA " &amp; J$11 &amp; "'!$A:$D"),4,FALSE)),0))</f>
        <v>0</v>
      </c>
      <c r="K15" s="9">
        <f ca="1">IF(K$11=$B$2,'Table A2'!$S$12+'Table F'!$H$16,IF(K$11&lt;$B$2,(VLOOKUP($B$1,INDIRECT("'RHNA " &amp; K$11 &amp; "'!$A:$D"),4,FALSE)),0))</f>
        <v>0</v>
      </c>
      <c r="L15" s="9">
        <f ca="1">IF(L$11=$B$2,'Table A2'!$S$12+'Table F'!$H$16,IF(L$11&lt;$B$2,(VLOOKUP($B$1,INDIRECT("'RHNA " &amp; L$11 &amp; "'!$A:$D"),4,FALSE)),0))</f>
        <v>0</v>
      </c>
      <c r="M15" s="546">
        <f ca="1">SUM(D15:L15)+SUM(D16:L16)</f>
        <v>53</v>
      </c>
      <c r="N15" s="544">
        <f ca="1">MAX(0,C15-M15)</f>
        <v>421</v>
      </c>
      <c r="O15" s="281" t="s">
        <v>1516</v>
      </c>
    </row>
    <row r="16" spans="1:45">
      <c r="A16" s="550"/>
      <c r="B16" s="169" t="s">
        <v>20</v>
      </c>
      <c r="C16" s="551"/>
      <c r="D16" s="9">
        <f ca="1">IF(D$11=$B$2,'Table A2'!$T$12,IF(D$11&lt;$B$2,(VLOOKUP($B$1,INDIRECT("'RHNA " &amp; D$11 &amp; "'!$A:$E"),5,FALSE)),0))</f>
        <v>0</v>
      </c>
      <c r="E16" s="9">
        <f ca="1">IF(E$11=$B$2,'Table A2'!$T$12,IF(E$11&lt;$B$2,(VLOOKUP($B$1,INDIRECT("'RHNA " &amp; E$11 &amp; "'!$A:$E"),5,FALSE)),0))</f>
        <v>12</v>
      </c>
      <c r="F16" s="9">
        <f ca="1">IF(F$11=$B$2,'Table A2'!$T$12,IF(F$11&lt;$B$2,(VLOOKUP($B$1,INDIRECT("'RHNA " &amp; F$11 &amp; "'!$A:$E"),5,FALSE)),0))</f>
        <v>0</v>
      </c>
      <c r="G16" s="9">
        <f ca="1">IF(G$11=$B$2,'Table A2'!$T$12,IF(G$11&lt;$B$2,(VLOOKUP($B$1,INDIRECT("'RHNA " &amp; G$11 &amp; "'!$A:$E"),5,FALSE)),0))</f>
        <v>0</v>
      </c>
      <c r="H16" s="9">
        <f ca="1">IF(H$11=$B$2,'Table A2'!$T$12,IF(H$11&lt;$B$2,(VLOOKUP($B$1,INDIRECT("'RHNA " &amp; H$11 &amp; "'!$A:$E"),5,FALSE)),0))</f>
        <v>0</v>
      </c>
      <c r="I16" s="9">
        <f ca="1">IF(I$11=$B$2,'Table A2'!$T$12,IF(I$11&lt;$B$2,(VLOOKUP($B$1,INDIRECT("'RHNA " &amp; I$11 &amp; "'!$A:$E"),5,FALSE)),0))</f>
        <v>0</v>
      </c>
      <c r="J16" s="9">
        <f ca="1">IF(J$11=$B$2,'Table A2'!$T$12,IF(J$11&lt;$B$2,(VLOOKUP($B$1,INDIRECT("'RHNA " &amp; J$11 &amp; "'!$A:$E"),5,FALSE)),0))</f>
        <v>0</v>
      </c>
      <c r="K16" s="9">
        <f ca="1">IF(K$11=$B$2,'Table A2'!$T$12,IF(K$11&lt;$B$2,(VLOOKUP($B$1,INDIRECT("'RHNA " &amp; K$11 &amp; "'!$A:$E"),5,FALSE)),0))</f>
        <v>0</v>
      </c>
      <c r="L16" s="9">
        <f ca="1">IF(L$11=$B$2,'Table A2'!$T$12,IF(L$11&lt;$B$2,(VLOOKUP($B$1,INDIRECT("'RHNA " &amp; L$11 &amp; "'!$A:$E"),5,FALSE)),0))</f>
        <v>0</v>
      </c>
      <c r="M16" s="545"/>
      <c r="N16" s="545"/>
      <c r="O16" s="281" t="s">
        <v>1517</v>
      </c>
    </row>
    <row r="17" spans="1:15">
      <c r="A17" s="550" t="s">
        <v>18</v>
      </c>
      <c r="B17" s="169" t="s">
        <v>5</v>
      </c>
      <c r="C17" s="551">
        <f>VLOOKUP($B$1,'RHNA Allocations'!$C$2:$H$540,4,0)</f>
        <v>496</v>
      </c>
      <c r="D17" s="9">
        <f ca="1">IF(D$11=$B$2,'Table A2'!$U$12,IF(D$11&lt;$B$2,(VLOOKUP($B$1,INDIRECT("'RHNA " &amp; D$11 &amp; "'!$A:$F"),6,FALSE)),0))</f>
        <v>0</v>
      </c>
      <c r="E17" s="9">
        <f ca="1">IF(E$11=$B$2,'Table A2'!$U$12,IF(E$11&lt;$B$2,(VLOOKUP($B$1,INDIRECT("'RHNA " &amp; E$11 &amp; "'!$A:$F"),6,FALSE)),0))</f>
        <v>0</v>
      </c>
      <c r="F17" s="9">
        <f ca="1">IF(F$11=$B$2,'Table A2'!$U$12,IF(F$11&lt;$B$2,(VLOOKUP($B$1,INDIRECT("'RHNA " &amp; F$11 &amp; "'!$A:$F"),6,FALSE)),0))</f>
        <v>0</v>
      </c>
      <c r="G17" s="9">
        <f ca="1">IF(G$11=$B$2,'Table A2'!$U$12,IF(G$11&lt;$B$2,(VLOOKUP($B$1,INDIRECT("'RHNA " &amp; G$11 &amp; "'!$A:$F"),6,FALSE)),0))</f>
        <v>8</v>
      </c>
      <c r="H17" s="9">
        <f ca="1">IF(H$11=$B$2,'Table A2'!$U$12,IF(H$11&lt;$B$2,(VLOOKUP($B$1,INDIRECT("'RHNA " &amp; H$11 &amp; "'!$A:$F"),6,FALSE)),0))</f>
        <v>2</v>
      </c>
      <c r="I17" s="9">
        <f ca="1">IF(I$11=$B$2,'Table A2'!$U$12,IF(I$11&lt;$B$2,(VLOOKUP($B$1,INDIRECT("'RHNA " &amp; I$11 &amp; "'!$A:$F"),6,FALSE)),0))</f>
        <v>0</v>
      </c>
      <c r="J17" s="9">
        <f ca="1">IF(J$11=$B$2,'Table A2'!$U$12,IF(J$11&lt;$B$2,(VLOOKUP($B$1,INDIRECT("'RHNA " &amp; J$11 &amp; "'!$A:$F"),6,FALSE)),0))</f>
        <v>0</v>
      </c>
      <c r="K17" s="9">
        <f ca="1">IF(K$11=$B$2,'Table A2'!$U$12,IF(K$11&lt;$B$2,(VLOOKUP($B$1,INDIRECT("'RHNA " &amp; K$11 &amp; "'!$A:$F"),6,FALSE)),0))</f>
        <v>0</v>
      </c>
      <c r="L17" s="9">
        <f ca="1">IF(L$11=$B$2,'Table A2'!$U$12,IF(L$11&lt;$B$2,(VLOOKUP($B$1,INDIRECT("'RHNA " &amp; L$11 &amp; "'!$A:$F"),6,FALSE)),0))</f>
        <v>0</v>
      </c>
      <c r="M17" s="546">
        <f ca="1">SUM(D17:L17)+SUM(D18:L18)</f>
        <v>488</v>
      </c>
      <c r="N17" s="544">
        <f ca="1">MAX(0,C17-M17)</f>
        <v>8</v>
      </c>
      <c r="O17" s="281" t="s">
        <v>1518</v>
      </c>
    </row>
    <row r="18" spans="1:15">
      <c r="A18" s="550"/>
      <c r="B18" s="169" t="s">
        <v>20</v>
      </c>
      <c r="C18" s="551"/>
      <c r="D18" s="9">
        <f ca="1">IF(D$11=$B$2,'Table A2'!$V$12,IF(D$11&lt;$B$2,(VLOOKUP($B$1,INDIRECT("'RHNA " &amp; D$11 &amp; "'!$A:$G"),7,FALSE)),0))</f>
        <v>14</v>
      </c>
      <c r="E18" s="9">
        <f ca="1">IF(E$11=$B$2,'Table A2'!$V$12,IF(E$11&lt;$B$2,(VLOOKUP($B$1,INDIRECT("'RHNA " &amp; E$11 &amp; "'!$A:$G"),7,FALSE)),0))</f>
        <v>395</v>
      </c>
      <c r="F18" s="9">
        <f ca="1">IF(F$11=$B$2,'Table A2'!$V$12,IF(F$11&lt;$B$2,(VLOOKUP($B$1,INDIRECT("'RHNA " &amp; F$11 &amp; "'!$A:$G"),7,FALSE)),0))</f>
        <v>15</v>
      </c>
      <c r="G18" s="9">
        <f ca="1">IF(G$11=$B$2,'Table A2'!$V$12,IF(G$11&lt;$B$2,(VLOOKUP($B$1,INDIRECT("'RHNA " &amp; G$11 &amp; "'!$A:$G"),7,FALSE)),0))</f>
        <v>18</v>
      </c>
      <c r="H18" s="9">
        <f ca="1">IF(H$11=$B$2,'Table A2'!$V$12,IF(H$11&lt;$B$2,(VLOOKUP($B$1,INDIRECT("'RHNA " &amp; H$11 &amp; "'!$A:$G"),7,FALSE)),0))</f>
        <v>36</v>
      </c>
      <c r="I18" s="9">
        <f ca="1">IF(I$11=$B$2,'Table A2'!$V$12,IF(I$11&lt;$B$2,(VLOOKUP($B$1,INDIRECT("'RHNA " &amp; I$11 &amp; "'!$A:$G"),7,FALSE)),0))</f>
        <v>0</v>
      </c>
      <c r="J18" s="9">
        <f ca="1">IF(J$11=$B$2,'Table A2'!$V$12,IF(J$11&lt;$B$2,(VLOOKUP($B$1,INDIRECT("'RHNA " &amp; J$11 &amp; "'!$A:$G"),7,FALSE)),0))</f>
        <v>0</v>
      </c>
      <c r="K18" s="9">
        <f ca="1">IF(K$11=$B$2,'Table A2'!$V$12,IF(K$11&lt;$B$2,(VLOOKUP($B$1,INDIRECT("'RHNA " &amp; K$11 &amp; "'!$A:$G"),7,FALSE)),0))</f>
        <v>0</v>
      </c>
      <c r="L18" s="9">
        <f ca="1">IF(L$11=$B$2,'Table A2'!$V$12,IF(L$11&lt;$B$2,(VLOOKUP($B$1,INDIRECT("'RHNA " &amp; L$11 &amp; "'!$A:$G"),7,FALSE)),0))</f>
        <v>0</v>
      </c>
      <c r="M18" s="545"/>
      <c r="N18" s="545"/>
      <c r="O18" s="281" t="s">
        <v>1519</v>
      </c>
    </row>
    <row r="19" spans="1:15" ht="15" thickBot="1">
      <c r="A19" s="157" t="s">
        <v>19</v>
      </c>
      <c r="B19" s="158"/>
      <c r="C19" s="159">
        <f>VLOOKUP($B$1,'RHNA Allocations'!$C$2:$H$540,5,0)</f>
        <v>920</v>
      </c>
      <c r="D19" s="10">
        <f ca="1">IF(D$11=$B$2,'Table A2'!$W$12,IF(D$11&lt;$B$2,(VLOOKUP($B$1,INDIRECT("'RHNA " &amp; D$11 &amp; "'!$A:$H"),8,FALSE)),0))</f>
        <v>420</v>
      </c>
      <c r="E19" s="10">
        <f ca="1">IF(E$11=$B$2,'Table A2'!$W$12,IF(E$11&lt;$B$2,(VLOOKUP($B$1,INDIRECT("'RHNA " &amp; E$11 &amp; "'!$A:$H"),8,FALSE)),0))</f>
        <v>15</v>
      </c>
      <c r="F19" s="10">
        <f ca="1">IF(F$11=$B$2,'Table A2'!$W$12,IF(F$11&lt;$B$2,(VLOOKUP($B$1,INDIRECT("'RHNA " &amp; F$11 &amp; "'!$A:$H"),8,FALSE)),0))</f>
        <v>311</v>
      </c>
      <c r="G19" s="10">
        <f ca="1">IF(G$11=$B$2,'Table A2'!$W$12,IF(G$11&lt;$B$2,(VLOOKUP($B$1,INDIRECT("'RHNA " &amp; G$11 &amp; "'!$A:$H"),8,FALSE)),0))</f>
        <v>235</v>
      </c>
      <c r="H19" s="10">
        <f ca="1">IF(H$11=$B$2,'Table A2'!$W$12,IF(H$11&lt;$B$2,(VLOOKUP($B$1,INDIRECT("'RHNA " &amp; H$11 &amp; "'!$A:$H"),8,FALSE)),0))</f>
        <v>260</v>
      </c>
      <c r="I19" s="10">
        <f ca="1">IF(I$11=$B$2,'Table A2'!$W$12,IF(I$11&lt;$B$2,(VLOOKUP($B$1,INDIRECT("'RHNA " &amp; I$11 &amp; "'!$A:$H"),8,FALSE)),0))</f>
        <v>0</v>
      </c>
      <c r="J19" s="10">
        <f ca="1">IF(J$11=$B$2,'Table A2'!$W$12,IF(J$11&lt;$B$2,(VLOOKUP($B$1,INDIRECT("'RHNA " &amp; J$11 &amp; "'!$A:$H"),8,FALSE)),0))</f>
        <v>0</v>
      </c>
      <c r="K19" s="10">
        <f ca="1">IF(K$11=$B$2,'Table A2'!$W$12,IF(K$11&lt;$B$2,(VLOOKUP($B$1,INDIRECT("'RHNA " &amp; K$11 &amp; "'!$A:$H"),8,FALSE)),0))</f>
        <v>0</v>
      </c>
      <c r="L19" s="10">
        <f ca="1">IF(L$11=$B$2,'Table A2'!$W$12,IF(L$11&lt;$B$2,(VLOOKUP($B$1,INDIRECT("'RHNA " &amp; L$11 &amp; "'!$A:$H"),8,FALSE)),0))</f>
        <v>0</v>
      </c>
      <c r="M19" s="160">
        <f ca="1">SUM(D19:L19)</f>
        <v>1241</v>
      </c>
      <c r="N19" s="161">
        <f ca="1">MAX(0,C19-M19)</f>
        <v>0</v>
      </c>
      <c r="O19" s="281" t="s">
        <v>1520</v>
      </c>
    </row>
    <row r="20" spans="1:15" ht="15" thickTop="1">
      <c r="A20" s="557" t="s">
        <v>74</v>
      </c>
      <c r="B20" s="558"/>
      <c r="C20" s="162">
        <f>SUM(C13:C19)</f>
        <v>2729</v>
      </c>
      <c r="D20" s="163"/>
      <c r="E20" s="163"/>
      <c r="F20" s="163"/>
      <c r="G20" s="163"/>
      <c r="H20" s="163"/>
      <c r="I20" s="163"/>
      <c r="J20" s="163"/>
      <c r="K20" s="163"/>
      <c r="L20" s="163"/>
      <c r="M20" s="163"/>
      <c r="N20" s="164"/>
      <c r="O20" s="281" t="s">
        <v>1521</v>
      </c>
    </row>
    <row r="21" spans="1:15">
      <c r="A21" s="559" t="s">
        <v>1749</v>
      </c>
      <c r="B21" s="559"/>
      <c r="C21" s="559"/>
      <c r="D21" s="165">
        <f t="shared" ref="D21:M21" ca="1" si="0">SUM(D13:D19)</f>
        <v>436</v>
      </c>
      <c r="E21" s="165">
        <f t="shared" ca="1" si="0"/>
        <v>426</v>
      </c>
      <c r="F21" s="165">
        <f t="shared" ca="1" si="0"/>
        <v>402</v>
      </c>
      <c r="G21" s="165">
        <f t="shared" ca="1" si="0"/>
        <v>305</v>
      </c>
      <c r="H21" s="165">
        <f t="shared" ca="1" si="0"/>
        <v>341</v>
      </c>
      <c r="I21" s="165">
        <f t="shared" ca="1" si="0"/>
        <v>0</v>
      </c>
      <c r="J21" s="165">
        <f t="shared" ca="1" si="0"/>
        <v>0</v>
      </c>
      <c r="K21" s="165">
        <f t="shared" ca="1" si="0"/>
        <v>0</v>
      </c>
      <c r="L21" s="165">
        <f t="shared" ca="1" si="0"/>
        <v>0</v>
      </c>
      <c r="M21" s="165">
        <f t="shared" ca="1" si="0"/>
        <v>1910</v>
      </c>
      <c r="N21" s="165">
        <f ca="1">SUM(N13:N19)</f>
        <v>1140</v>
      </c>
      <c r="O21" s="281" t="s">
        <v>1522</v>
      </c>
    </row>
    <row r="22" spans="1:15">
      <c r="A22" s="82" t="s">
        <v>73</v>
      </c>
      <c r="B22" s="242"/>
      <c r="C22" s="242"/>
      <c r="D22" s="83"/>
      <c r="E22" s="83"/>
      <c r="F22" s="61"/>
      <c r="G22" s="61"/>
      <c r="H22" s="61"/>
      <c r="I22" s="61"/>
      <c r="J22" s="61"/>
      <c r="K22" s="61"/>
      <c r="L22" s="61"/>
      <c r="M22" s="61"/>
      <c r="N22" s="212"/>
    </row>
    <row r="23" spans="1:15">
      <c r="A23" s="72" t="s">
        <v>101</v>
      </c>
    </row>
    <row r="27" spans="1:15" ht="40.25" customHeight="1"/>
    <row r="28" spans="1:15" ht="29.5" customHeight="1"/>
  </sheetData>
  <sheetProtection formatCells="0" formatColumns="0" formatRows="0" sort="0"/>
  <mergeCells count="21">
    <mergeCell ref="A20:B20"/>
    <mergeCell ref="A21:C21"/>
    <mergeCell ref="A11:B11"/>
    <mergeCell ref="A13:A14"/>
    <mergeCell ref="A15:A16"/>
    <mergeCell ref="N17:N18"/>
    <mergeCell ref="M13:M14"/>
    <mergeCell ref="I1:M1"/>
    <mergeCell ref="M17:M18"/>
    <mergeCell ref="A17:A18"/>
    <mergeCell ref="C13:C14"/>
    <mergeCell ref="C15:C16"/>
    <mergeCell ref="C17:C18"/>
    <mergeCell ref="I2:M2"/>
    <mergeCell ref="M15:M16"/>
    <mergeCell ref="D10:L10"/>
    <mergeCell ref="A7:N7"/>
    <mergeCell ref="A8:N8"/>
    <mergeCell ref="A9:N9"/>
    <mergeCell ref="N13:N14"/>
    <mergeCell ref="N15:N16"/>
  </mergeCells>
  <dataValidations count="3">
    <dataValidation type="list" allowBlank="1" showInputMessage="1" showErrorMessage="1" error="Please enter &quot;No&quot;,&quot;Yes-But no action taken&quot;, &quot;Yes-Approved&quot; , &quot;Yes-Denied&quot;  " sqref="S1:S3" xr:uid="{00000000-0002-0000-0700-000000000000}">
      <formula1>"No,Yes-But no action taken,Yes-Approved,Yes-Denied"</formula1>
    </dataValidation>
    <dataValidation type="list" allowBlank="1" showInputMessage="1" showErrorMessage="1" sqref="F1:F3" xr:uid="{00000000-0002-0000-0700-000001000000}">
      <formula1>"SFA,SFD,2 to 4,5+,ADU,MH"</formula1>
    </dataValidation>
    <dataValidation type="list" allowBlank="1" showInputMessage="1" showErrorMessage="1" sqref="G1:G3" xr:uid="{00000000-0002-0000-0700-000002000000}">
      <formula1>"R,O"</formula1>
    </dataValidation>
  </dataValidations>
  <printOptions horizontalCentered="1"/>
  <pageMargins left="0.7" right="0.7" top="0.75" bottom="0.75" header="0.3" footer="0.3"/>
  <pageSetup scale="53"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O540"/>
  <sheetViews>
    <sheetView topLeftCell="E1" zoomScale="70" zoomScaleNormal="70" zoomScalePageLayoutView="48" workbookViewId="0">
      <selection activeCell="O16" sqref="O16"/>
    </sheetView>
  </sheetViews>
  <sheetFormatPr baseColWidth="10" defaultColWidth="8.83203125" defaultRowHeight="15"/>
  <cols>
    <col min="1" max="1" width="42.1640625" customWidth="1"/>
    <col min="2" max="2" width="24.5" bestFit="1" customWidth="1"/>
    <col min="3" max="3" width="38.83203125" customWidth="1"/>
    <col min="4" max="4" width="35.6640625" customWidth="1"/>
    <col min="5" max="5" width="50.5" style="18" customWidth="1"/>
    <col min="6" max="6" width="17.6640625" customWidth="1"/>
    <col min="7" max="7" width="12" customWidth="1"/>
    <col min="8" max="8" width="23.83203125" customWidth="1"/>
    <col min="9" max="9" width="19.33203125" customWidth="1"/>
    <col min="10" max="10" width="13.83203125" customWidth="1"/>
    <col min="11" max="11" width="15.1640625" customWidth="1"/>
    <col min="13" max="13" width="16.83203125" customWidth="1"/>
    <col min="14" max="14" width="35.6640625" customWidth="1"/>
    <col min="15" max="15" width="19.83203125" style="17" customWidth="1"/>
  </cols>
  <sheetData>
    <row r="1" spans="1:15" s="12" customFormat="1" ht="96">
      <c r="A1" s="27" t="s">
        <v>10</v>
      </c>
      <c r="B1" s="27"/>
      <c r="C1" s="26" t="s">
        <v>745</v>
      </c>
      <c r="D1" s="25" t="s">
        <v>744</v>
      </c>
      <c r="E1" s="24"/>
      <c r="F1" s="12" t="s">
        <v>743</v>
      </c>
      <c r="G1" s="12" t="s">
        <v>742</v>
      </c>
      <c r="H1" s="12" t="s">
        <v>741</v>
      </c>
      <c r="I1" s="12" t="s">
        <v>740</v>
      </c>
      <c r="J1" s="12" t="s">
        <v>739</v>
      </c>
      <c r="K1" s="12" t="s">
        <v>738</v>
      </c>
      <c r="L1" s="12" t="s">
        <v>737</v>
      </c>
      <c r="M1" s="12" t="s">
        <v>736</v>
      </c>
      <c r="N1" s="25" t="s">
        <v>744</v>
      </c>
      <c r="O1" s="23"/>
    </row>
    <row r="2" spans="1:15" ht="16">
      <c r="A2" s="22" t="s">
        <v>359</v>
      </c>
      <c r="B2" s="22" t="s">
        <v>334</v>
      </c>
      <c r="C2" s="21" t="s">
        <v>145</v>
      </c>
      <c r="D2" s="20" t="s">
        <v>144</v>
      </c>
      <c r="E2" s="19" t="str">
        <f t="shared" ref="E2:E65" si="0">(PROPER(A2))</f>
        <v>Adelanto</v>
      </c>
      <c r="F2" s="17">
        <v>41640</v>
      </c>
      <c r="G2" s="17">
        <v>44500</v>
      </c>
      <c r="H2">
        <f t="shared" ref="H2:H65" si="1">YEAR(F2)</f>
        <v>2014</v>
      </c>
      <c r="I2">
        <f t="shared" ref="I2:I65" si="2">YEAR(G2)</f>
        <v>2021</v>
      </c>
      <c r="J2" s="17">
        <v>41562</v>
      </c>
      <c r="K2" s="17">
        <v>44484</v>
      </c>
      <c r="L2">
        <f t="shared" ref="L2:L65" si="3">YEAR(J2)</f>
        <v>2013</v>
      </c>
      <c r="M2">
        <f t="shared" ref="M2:M65" si="4">YEAR(K2)</f>
        <v>2021</v>
      </c>
      <c r="N2" s="20" t="s">
        <v>144</v>
      </c>
    </row>
    <row r="3" spans="1:15" ht="16">
      <c r="A3" s="22" t="s">
        <v>600</v>
      </c>
      <c r="B3" s="22" t="s">
        <v>512</v>
      </c>
      <c r="C3" s="21" t="s">
        <v>145</v>
      </c>
      <c r="D3" s="20" t="s">
        <v>144</v>
      </c>
      <c r="E3" s="19" t="str">
        <f t="shared" si="0"/>
        <v>Agoura Hills</v>
      </c>
      <c r="F3" s="17">
        <v>41640</v>
      </c>
      <c r="G3" s="17">
        <v>44500</v>
      </c>
      <c r="H3">
        <f t="shared" si="1"/>
        <v>2014</v>
      </c>
      <c r="I3">
        <f t="shared" si="2"/>
        <v>2021</v>
      </c>
      <c r="J3" s="17">
        <v>41562</v>
      </c>
      <c r="K3" s="17">
        <v>44484</v>
      </c>
      <c r="L3">
        <f t="shared" si="3"/>
        <v>2013</v>
      </c>
      <c r="M3">
        <f t="shared" si="4"/>
        <v>2021</v>
      </c>
      <c r="N3" s="20" t="s">
        <v>144</v>
      </c>
    </row>
    <row r="4" spans="1:15" ht="16">
      <c r="A4" s="22" t="s">
        <v>735</v>
      </c>
      <c r="B4" s="22" t="s">
        <v>720</v>
      </c>
      <c r="C4" s="21" t="s">
        <v>195</v>
      </c>
      <c r="D4" s="20" t="s">
        <v>194</v>
      </c>
      <c r="E4" s="19" t="str">
        <f t="shared" si="0"/>
        <v>Alameda</v>
      </c>
      <c r="F4" s="17">
        <v>41640</v>
      </c>
      <c r="G4" s="17">
        <v>44865</v>
      </c>
      <c r="H4">
        <f t="shared" si="1"/>
        <v>2014</v>
      </c>
      <c r="I4">
        <f t="shared" si="2"/>
        <v>2022</v>
      </c>
      <c r="J4" s="17">
        <v>42035</v>
      </c>
      <c r="K4" s="17">
        <v>44957</v>
      </c>
      <c r="L4">
        <f t="shared" si="3"/>
        <v>2015</v>
      </c>
      <c r="M4">
        <f t="shared" si="4"/>
        <v>2023</v>
      </c>
      <c r="N4" s="20" t="s">
        <v>194</v>
      </c>
    </row>
    <row r="5" spans="1:15" ht="16">
      <c r="A5" s="22" t="str">
        <f>B5</f>
        <v>Alameda County - Unincorporated</v>
      </c>
      <c r="B5" s="22" t="s">
        <v>734</v>
      </c>
      <c r="C5" s="21" t="s">
        <v>195</v>
      </c>
      <c r="D5" s="20" t="s">
        <v>194</v>
      </c>
      <c r="E5" s="19" t="str">
        <f t="shared" si="0"/>
        <v>Alameda County - Unincorporated</v>
      </c>
      <c r="F5" s="17">
        <v>41640</v>
      </c>
      <c r="G5" s="17">
        <v>44865</v>
      </c>
      <c r="H5">
        <f t="shared" si="1"/>
        <v>2014</v>
      </c>
      <c r="I5">
        <f t="shared" si="2"/>
        <v>2022</v>
      </c>
      <c r="J5" s="17">
        <v>42035</v>
      </c>
      <c r="K5" s="17">
        <v>44957</v>
      </c>
      <c r="L5">
        <f t="shared" si="3"/>
        <v>2015</v>
      </c>
      <c r="M5">
        <f t="shared" si="4"/>
        <v>2023</v>
      </c>
      <c r="N5" s="20" t="s">
        <v>194</v>
      </c>
    </row>
    <row r="6" spans="1:15" ht="16">
      <c r="A6" s="22" t="s">
        <v>733</v>
      </c>
      <c r="B6" s="22" t="s">
        <v>720</v>
      </c>
      <c r="C6" s="21" t="s">
        <v>195</v>
      </c>
      <c r="D6" s="20" t="s">
        <v>194</v>
      </c>
      <c r="E6" s="19" t="str">
        <f t="shared" si="0"/>
        <v>Albany</v>
      </c>
      <c r="F6" s="17">
        <v>41640</v>
      </c>
      <c r="G6" s="17">
        <v>44865</v>
      </c>
      <c r="H6">
        <f t="shared" si="1"/>
        <v>2014</v>
      </c>
      <c r="I6">
        <f t="shared" si="2"/>
        <v>2022</v>
      </c>
      <c r="J6" s="17">
        <v>42035</v>
      </c>
      <c r="K6" s="17">
        <v>44957</v>
      </c>
      <c r="L6">
        <f t="shared" si="3"/>
        <v>2015</v>
      </c>
      <c r="M6">
        <f t="shared" si="4"/>
        <v>2023</v>
      </c>
      <c r="N6" s="20" t="s">
        <v>194</v>
      </c>
    </row>
    <row r="7" spans="1:15" ht="16">
      <c r="A7" s="22" t="s">
        <v>599</v>
      </c>
      <c r="B7" s="22" t="s">
        <v>512</v>
      </c>
      <c r="C7" s="21" t="s">
        <v>145</v>
      </c>
      <c r="D7" s="20" t="s">
        <v>144</v>
      </c>
      <c r="E7" s="19" t="str">
        <f>(PROPER(A7))</f>
        <v>Alhambra</v>
      </c>
      <c r="F7" s="17">
        <v>41640</v>
      </c>
      <c r="G7" s="17">
        <v>44500</v>
      </c>
      <c r="H7">
        <f t="shared" si="1"/>
        <v>2014</v>
      </c>
      <c r="I7">
        <f t="shared" si="2"/>
        <v>2021</v>
      </c>
      <c r="J7" s="17">
        <v>41562</v>
      </c>
      <c r="K7" s="17">
        <v>44484</v>
      </c>
      <c r="L7">
        <f t="shared" si="3"/>
        <v>2013</v>
      </c>
      <c r="M7">
        <f t="shared" si="4"/>
        <v>2021</v>
      </c>
      <c r="N7" s="20" t="s">
        <v>144</v>
      </c>
    </row>
    <row r="8" spans="1:15" ht="16">
      <c r="A8" s="22" t="s">
        <v>448</v>
      </c>
      <c r="B8" s="22" t="s">
        <v>414</v>
      </c>
      <c r="C8" s="21" t="s">
        <v>145</v>
      </c>
      <c r="D8" s="20" t="s">
        <v>144</v>
      </c>
      <c r="E8" s="19" t="str">
        <f t="shared" si="0"/>
        <v>Aliso Viejo</v>
      </c>
      <c r="F8" s="17">
        <v>41640</v>
      </c>
      <c r="G8" s="17">
        <v>44500</v>
      </c>
      <c r="H8">
        <f t="shared" si="1"/>
        <v>2014</v>
      </c>
      <c r="I8">
        <f t="shared" si="2"/>
        <v>2021</v>
      </c>
      <c r="J8" s="17">
        <v>41562</v>
      </c>
      <c r="K8" s="17">
        <v>44484</v>
      </c>
      <c r="L8">
        <f t="shared" si="3"/>
        <v>2013</v>
      </c>
      <c r="M8">
        <f t="shared" si="4"/>
        <v>2021</v>
      </c>
      <c r="N8" s="20" t="s">
        <v>144</v>
      </c>
    </row>
    <row r="9" spans="1:15" ht="16">
      <c r="A9" s="22" t="s">
        <v>1335</v>
      </c>
      <c r="B9" s="22" t="s">
        <v>719</v>
      </c>
      <c r="C9" s="21" t="s">
        <v>159</v>
      </c>
      <c r="D9" s="20" t="s">
        <v>158</v>
      </c>
      <c r="E9" s="19" t="str">
        <f t="shared" si="0"/>
        <v>Alpine County - Unincorporated</v>
      </c>
      <c r="F9" s="17">
        <v>41640</v>
      </c>
      <c r="G9" s="17">
        <v>43646</v>
      </c>
      <c r="H9">
        <f t="shared" si="1"/>
        <v>2014</v>
      </c>
      <c r="I9">
        <f t="shared" si="2"/>
        <v>2019</v>
      </c>
      <c r="J9" s="17">
        <v>41820</v>
      </c>
      <c r="K9" s="17">
        <v>43646</v>
      </c>
      <c r="L9">
        <f t="shared" si="3"/>
        <v>2014</v>
      </c>
      <c r="M9">
        <f t="shared" si="4"/>
        <v>2019</v>
      </c>
      <c r="N9" s="20" t="s">
        <v>158</v>
      </c>
    </row>
    <row r="10" spans="1:15" ht="16">
      <c r="A10" s="22" t="s">
        <v>478</v>
      </c>
      <c r="B10" s="22" t="s">
        <v>477</v>
      </c>
      <c r="C10" s="21" t="s">
        <v>159</v>
      </c>
      <c r="D10" s="20" t="s">
        <v>158</v>
      </c>
      <c r="E10" s="19" t="str">
        <f t="shared" si="0"/>
        <v>Alturas</v>
      </c>
      <c r="F10" s="17">
        <v>41640</v>
      </c>
      <c r="G10" s="17">
        <v>43646</v>
      </c>
      <c r="H10">
        <f t="shared" si="1"/>
        <v>2014</v>
      </c>
      <c r="I10">
        <f t="shared" si="2"/>
        <v>2019</v>
      </c>
      <c r="J10" s="17">
        <v>41820</v>
      </c>
      <c r="K10" s="17">
        <v>43646</v>
      </c>
      <c r="L10">
        <f t="shared" si="3"/>
        <v>2014</v>
      </c>
      <c r="M10">
        <f t="shared" si="4"/>
        <v>2019</v>
      </c>
      <c r="N10" s="20" t="s">
        <v>158</v>
      </c>
    </row>
    <row r="11" spans="1:15" ht="16">
      <c r="A11" s="22" t="s">
        <v>1339</v>
      </c>
      <c r="B11" s="22" t="s">
        <v>713</v>
      </c>
      <c r="C11" s="21" t="s">
        <v>159</v>
      </c>
      <c r="D11" s="20" t="s">
        <v>158</v>
      </c>
      <c r="E11" s="19" t="str">
        <f t="shared" si="0"/>
        <v>Amador City</v>
      </c>
      <c r="F11" s="17">
        <v>41640</v>
      </c>
      <c r="G11" s="17">
        <v>43646</v>
      </c>
      <c r="H11">
        <f t="shared" si="1"/>
        <v>2014</v>
      </c>
      <c r="I11">
        <f t="shared" si="2"/>
        <v>2019</v>
      </c>
      <c r="J11" s="17">
        <v>41820</v>
      </c>
      <c r="K11" s="17">
        <v>43646</v>
      </c>
      <c r="L11">
        <f t="shared" si="3"/>
        <v>2014</v>
      </c>
      <c r="M11">
        <f t="shared" si="4"/>
        <v>2019</v>
      </c>
      <c r="N11" s="20" t="s">
        <v>158</v>
      </c>
    </row>
    <row r="12" spans="1:15" ht="16">
      <c r="A12" s="22" t="str">
        <f>B12</f>
        <v>Amador County - Unincorporated</v>
      </c>
      <c r="B12" s="22" t="s">
        <v>718</v>
      </c>
      <c r="C12" s="21" t="s">
        <v>159</v>
      </c>
      <c r="D12" s="20" t="s">
        <v>158</v>
      </c>
      <c r="E12" s="19" t="str">
        <f t="shared" si="0"/>
        <v>Amador County - Unincorporated</v>
      </c>
      <c r="F12" s="17">
        <v>41640</v>
      </c>
      <c r="G12" s="17">
        <v>43646</v>
      </c>
      <c r="H12">
        <f t="shared" si="1"/>
        <v>2014</v>
      </c>
      <c r="I12">
        <f t="shared" si="2"/>
        <v>2019</v>
      </c>
      <c r="J12" s="17">
        <v>41820</v>
      </c>
      <c r="K12" s="17">
        <v>43646</v>
      </c>
      <c r="L12">
        <f t="shared" si="3"/>
        <v>2014</v>
      </c>
      <c r="M12">
        <f t="shared" si="4"/>
        <v>2019</v>
      </c>
      <c r="N12" s="20" t="s">
        <v>158</v>
      </c>
    </row>
    <row r="13" spans="1:15" ht="16">
      <c r="A13" s="22" t="s">
        <v>459</v>
      </c>
      <c r="B13" s="22" t="s">
        <v>454</v>
      </c>
      <c r="C13" s="21" t="s">
        <v>195</v>
      </c>
      <c r="D13" s="20" t="s">
        <v>194</v>
      </c>
      <c r="E13" s="19" t="str">
        <f t="shared" si="0"/>
        <v>American Canyon</v>
      </c>
      <c r="F13" s="17">
        <v>41640</v>
      </c>
      <c r="G13" s="17">
        <v>44865</v>
      </c>
      <c r="H13">
        <f t="shared" si="1"/>
        <v>2014</v>
      </c>
      <c r="I13">
        <f t="shared" si="2"/>
        <v>2022</v>
      </c>
      <c r="J13" s="17">
        <v>42035</v>
      </c>
      <c r="K13" s="17">
        <v>44957</v>
      </c>
      <c r="L13">
        <f t="shared" si="3"/>
        <v>2015</v>
      </c>
      <c r="M13">
        <f t="shared" si="4"/>
        <v>2023</v>
      </c>
      <c r="N13" s="20" t="s">
        <v>194</v>
      </c>
    </row>
    <row r="14" spans="1:15" ht="16">
      <c r="A14" s="22" t="s">
        <v>447</v>
      </c>
      <c r="B14" s="22" t="s">
        <v>414</v>
      </c>
      <c r="C14" s="21" t="s">
        <v>145</v>
      </c>
      <c r="D14" s="20" t="s">
        <v>144</v>
      </c>
      <c r="E14" s="19" t="str">
        <f t="shared" si="0"/>
        <v>Anaheim</v>
      </c>
      <c r="F14" s="17">
        <v>41640</v>
      </c>
      <c r="G14" s="17">
        <v>44500</v>
      </c>
      <c r="H14">
        <f t="shared" si="1"/>
        <v>2014</v>
      </c>
      <c r="I14">
        <f t="shared" si="2"/>
        <v>2021</v>
      </c>
      <c r="J14" s="17">
        <v>41562</v>
      </c>
      <c r="K14" s="17">
        <v>44484</v>
      </c>
      <c r="L14">
        <f t="shared" si="3"/>
        <v>2013</v>
      </c>
      <c r="M14">
        <f t="shared" si="4"/>
        <v>2021</v>
      </c>
      <c r="N14" s="20" t="s">
        <v>144</v>
      </c>
    </row>
    <row r="15" spans="1:15" ht="16">
      <c r="A15" s="22" t="s">
        <v>234</v>
      </c>
      <c r="B15" s="22" t="s">
        <v>230</v>
      </c>
      <c r="C15" s="21" t="s">
        <v>159</v>
      </c>
      <c r="D15" s="20" t="s">
        <v>158</v>
      </c>
      <c r="E15" s="19" t="str">
        <f t="shared" si="0"/>
        <v>Anderson</v>
      </c>
      <c r="F15" s="17">
        <v>41640</v>
      </c>
      <c r="G15" s="17">
        <v>43646</v>
      </c>
      <c r="H15">
        <f t="shared" si="1"/>
        <v>2014</v>
      </c>
      <c r="I15">
        <f t="shared" si="2"/>
        <v>2019</v>
      </c>
      <c r="J15" s="17">
        <v>41820</v>
      </c>
      <c r="K15" s="17">
        <v>43646</v>
      </c>
      <c r="L15">
        <f t="shared" si="3"/>
        <v>2014</v>
      </c>
      <c r="M15">
        <f t="shared" si="4"/>
        <v>2019</v>
      </c>
      <c r="N15" s="20" t="s">
        <v>158</v>
      </c>
    </row>
    <row r="16" spans="1:15" ht="16">
      <c r="A16" s="22" t="s">
        <v>703</v>
      </c>
      <c r="B16" s="22" t="s">
        <v>702</v>
      </c>
      <c r="C16" s="21" t="s">
        <v>159</v>
      </c>
      <c r="D16" s="20" t="s">
        <v>158</v>
      </c>
      <c r="E16" s="19" t="str">
        <f t="shared" si="0"/>
        <v>Angels Camp</v>
      </c>
      <c r="F16" s="17">
        <v>43466</v>
      </c>
      <c r="G16" s="17">
        <v>46553</v>
      </c>
      <c r="H16">
        <f t="shared" si="1"/>
        <v>2019</v>
      </c>
      <c r="I16">
        <f t="shared" si="2"/>
        <v>2027</v>
      </c>
      <c r="J16" s="17">
        <v>43631</v>
      </c>
      <c r="K16" s="17">
        <v>46553</v>
      </c>
      <c r="L16">
        <f t="shared" si="3"/>
        <v>2019</v>
      </c>
      <c r="M16">
        <f t="shared" si="4"/>
        <v>2027</v>
      </c>
      <c r="N16" s="20" t="s">
        <v>1780</v>
      </c>
    </row>
    <row r="17" spans="1:14" ht="16">
      <c r="A17" s="22" t="s">
        <v>696</v>
      </c>
      <c r="B17" s="22" t="s">
        <v>676</v>
      </c>
      <c r="C17" s="21" t="s">
        <v>195</v>
      </c>
      <c r="D17" s="20" t="s">
        <v>194</v>
      </c>
      <c r="E17" s="19" t="str">
        <f t="shared" si="0"/>
        <v>Antioch</v>
      </c>
      <c r="F17" s="17">
        <v>41640</v>
      </c>
      <c r="G17" s="17">
        <v>44865</v>
      </c>
      <c r="H17">
        <f t="shared" si="1"/>
        <v>2014</v>
      </c>
      <c r="I17">
        <f t="shared" si="2"/>
        <v>2022</v>
      </c>
      <c r="J17" s="17">
        <v>42035</v>
      </c>
      <c r="K17" s="17">
        <v>44957</v>
      </c>
      <c r="L17">
        <f t="shared" si="3"/>
        <v>2015</v>
      </c>
      <c r="M17">
        <f t="shared" si="4"/>
        <v>2023</v>
      </c>
      <c r="N17" s="20" t="s">
        <v>194</v>
      </c>
    </row>
    <row r="18" spans="1:14" ht="16">
      <c r="A18" s="22" t="s">
        <v>358</v>
      </c>
      <c r="B18" s="22" t="s">
        <v>334</v>
      </c>
      <c r="C18" s="21" t="s">
        <v>145</v>
      </c>
      <c r="D18" s="20" t="s">
        <v>144</v>
      </c>
      <c r="E18" s="19" t="str">
        <f t="shared" si="0"/>
        <v>Apple Valley</v>
      </c>
      <c r="F18" s="17">
        <v>41640</v>
      </c>
      <c r="G18" s="17">
        <v>44500</v>
      </c>
      <c r="H18">
        <f t="shared" si="1"/>
        <v>2014</v>
      </c>
      <c r="I18">
        <f t="shared" si="2"/>
        <v>2021</v>
      </c>
      <c r="J18" s="17">
        <v>41562</v>
      </c>
      <c r="K18" s="17">
        <v>44484</v>
      </c>
      <c r="L18">
        <f t="shared" si="3"/>
        <v>2013</v>
      </c>
      <c r="M18">
        <f t="shared" si="4"/>
        <v>2021</v>
      </c>
      <c r="N18" s="20" t="s">
        <v>144</v>
      </c>
    </row>
    <row r="19" spans="1:14" ht="16">
      <c r="A19" s="22" t="s">
        <v>598</v>
      </c>
      <c r="B19" s="22" t="s">
        <v>512</v>
      </c>
      <c r="C19" s="21" t="s">
        <v>145</v>
      </c>
      <c r="D19" s="20" t="s">
        <v>144</v>
      </c>
      <c r="E19" s="19" t="str">
        <f t="shared" si="0"/>
        <v>Arcadia</v>
      </c>
      <c r="F19" s="17">
        <v>41640</v>
      </c>
      <c r="G19" s="17">
        <v>44500</v>
      </c>
      <c r="H19">
        <f t="shared" si="1"/>
        <v>2014</v>
      </c>
      <c r="I19">
        <f t="shared" si="2"/>
        <v>2021</v>
      </c>
      <c r="J19" s="17">
        <v>41562</v>
      </c>
      <c r="K19" s="17">
        <v>44484</v>
      </c>
      <c r="L19">
        <f t="shared" si="3"/>
        <v>2013</v>
      </c>
      <c r="M19">
        <f t="shared" si="4"/>
        <v>2021</v>
      </c>
      <c r="N19" s="20" t="s">
        <v>144</v>
      </c>
    </row>
    <row r="20" spans="1:14" ht="16">
      <c r="A20" s="22" t="s">
        <v>647</v>
      </c>
      <c r="B20" s="22" t="s">
        <v>639</v>
      </c>
      <c r="C20" s="21" t="s">
        <v>159</v>
      </c>
      <c r="D20" s="20" t="s">
        <v>158</v>
      </c>
      <c r="E20" s="19" t="str">
        <f t="shared" si="0"/>
        <v>Arcata</v>
      </c>
      <c r="F20" s="17">
        <v>41640</v>
      </c>
      <c r="G20" s="17">
        <v>43646</v>
      </c>
      <c r="H20">
        <f t="shared" si="1"/>
        <v>2014</v>
      </c>
      <c r="I20">
        <f t="shared" si="2"/>
        <v>2019</v>
      </c>
      <c r="J20" s="17">
        <v>41820</v>
      </c>
      <c r="K20" s="17">
        <v>43646</v>
      </c>
      <c r="L20">
        <f t="shared" si="3"/>
        <v>2014</v>
      </c>
      <c r="M20">
        <f t="shared" si="4"/>
        <v>2019</v>
      </c>
      <c r="N20" s="20" t="s">
        <v>158</v>
      </c>
    </row>
    <row r="21" spans="1:14" ht="16">
      <c r="A21" s="22" t="s">
        <v>301</v>
      </c>
      <c r="B21" s="22" t="s">
        <v>294</v>
      </c>
      <c r="C21" s="21" t="s">
        <v>159</v>
      </c>
      <c r="D21" s="20" t="s">
        <v>158</v>
      </c>
      <c r="E21" s="19" t="str">
        <f t="shared" si="0"/>
        <v>Arroyo Grande</v>
      </c>
      <c r="F21" s="17">
        <v>41640</v>
      </c>
      <c r="G21" s="17">
        <v>43646</v>
      </c>
      <c r="H21">
        <f t="shared" si="1"/>
        <v>2014</v>
      </c>
      <c r="I21">
        <f t="shared" si="2"/>
        <v>2019</v>
      </c>
      <c r="J21" s="17">
        <v>41820</v>
      </c>
      <c r="K21" s="17">
        <v>43646</v>
      </c>
      <c r="L21">
        <f t="shared" si="3"/>
        <v>2014</v>
      </c>
      <c r="M21">
        <f t="shared" si="4"/>
        <v>2019</v>
      </c>
      <c r="N21" s="20" t="s">
        <v>158</v>
      </c>
    </row>
    <row r="22" spans="1:14" ht="16">
      <c r="A22" s="22" t="s">
        <v>597</v>
      </c>
      <c r="B22" s="22" t="s">
        <v>512</v>
      </c>
      <c r="C22" s="21" t="s">
        <v>145</v>
      </c>
      <c r="D22" s="20" t="s">
        <v>144</v>
      </c>
      <c r="E22" s="19" t="str">
        <f t="shared" si="0"/>
        <v>Artesia</v>
      </c>
      <c r="F22" s="17">
        <v>41640</v>
      </c>
      <c r="G22" s="17">
        <v>44500</v>
      </c>
      <c r="H22">
        <f t="shared" si="1"/>
        <v>2014</v>
      </c>
      <c r="I22">
        <f t="shared" si="2"/>
        <v>2021</v>
      </c>
      <c r="J22" s="17">
        <v>41562</v>
      </c>
      <c r="K22" s="17">
        <v>44484</v>
      </c>
      <c r="L22">
        <f t="shared" si="3"/>
        <v>2013</v>
      </c>
      <c r="M22">
        <f t="shared" si="4"/>
        <v>2021</v>
      </c>
      <c r="N22" s="20" t="s">
        <v>144</v>
      </c>
    </row>
    <row r="23" spans="1:14" ht="16">
      <c r="A23" s="22" t="s">
        <v>627</v>
      </c>
      <c r="B23" s="22" t="s">
        <v>615</v>
      </c>
      <c r="C23" s="21" t="s">
        <v>614</v>
      </c>
      <c r="D23" s="20" t="s">
        <v>163</v>
      </c>
      <c r="E23" s="19" t="str">
        <f t="shared" si="0"/>
        <v>Arvin</v>
      </c>
      <c r="F23" s="17">
        <v>41275</v>
      </c>
      <c r="G23" s="17">
        <v>45291</v>
      </c>
      <c r="H23">
        <f t="shared" si="1"/>
        <v>2013</v>
      </c>
      <c r="I23">
        <f t="shared" si="2"/>
        <v>2023</v>
      </c>
      <c r="J23" s="17">
        <v>42369</v>
      </c>
      <c r="K23" s="17">
        <v>45291</v>
      </c>
      <c r="L23">
        <f t="shared" si="3"/>
        <v>2015</v>
      </c>
      <c r="M23">
        <f t="shared" si="4"/>
        <v>2023</v>
      </c>
      <c r="N23" s="20" t="s">
        <v>163</v>
      </c>
    </row>
    <row r="24" spans="1:14" ht="16">
      <c r="A24" s="22" t="s">
        <v>300</v>
      </c>
      <c r="B24" s="22" t="s">
        <v>294</v>
      </c>
      <c r="C24" s="21" t="s">
        <v>159</v>
      </c>
      <c r="D24" s="20" t="s">
        <v>158</v>
      </c>
      <c r="E24" s="19" t="str">
        <f t="shared" si="0"/>
        <v>Atascadero</v>
      </c>
      <c r="F24" s="17">
        <v>41640</v>
      </c>
      <c r="G24" s="17">
        <v>43646</v>
      </c>
      <c r="H24">
        <f t="shared" si="1"/>
        <v>2014</v>
      </c>
      <c r="I24">
        <f t="shared" si="2"/>
        <v>2019</v>
      </c>
      <c r="J24" s="17">
        <v>41820</v>
      </c>
      <c r="K24" s="17">
        <v>43646</v>
      </c>
      <c r="L24">
        <f t="shared" si="3"/>
        <v>2014</v>
      </c>
      <c r="M24">
        <f t="shared" si="4"/>
        <v>2019</v>
      </c>
      <c r="N24" s="20" t="s">
        <v>158</v>
      </c>
    </row>
    <row r="25" spans="1:14" ht="16">
      <c r="A25" s="22" t="s">
        <v>292</v>
      </c>
      <c r="B25" s="22" t="s">
        <v>271</v>
      </c>
      <c r="C25" s="21" t="s">
        <v>195</v>
      </c>
      <c r="D25" s="20" t="s">
        <v>194</v>
      </c>
      <c r="E25" s="19" t="str">
        <f t="shared" si="0"/>
        <v>Atherton</v>
      </c>
      <c r="F25" s="17">
        <v>41640</v>
      </c>
      <c r="G25" s="17">
        <v>44865</v>
      </c>
      <c r="H25">
        <f t="shared" si="1"/>
        <v>2014</v>
      </c>
      <c r="I25">
        <f t="shared" si="2"/>
        <v>2022</v>
      </c>
      <c r="J25" s="17">
        <v>42035</v>
      </c>
      <c r="K25" s="17">
        <v>44957</v>
      </c>
      <c r="L25">
        <f t="shared" si="3"/>
        <v>2015</v>
      </c>
      <c r="M25">
        <f t="shared" si="4"/>
        <v>2023</v>
      </c>
      <c r="N25" s="20" t="s">
        <v>194</v>
      </c>
    </row>
    <row r="26" spans="1:14" ht="16">
      <c r="A26" s="22" t="s">
        <v>487</v>
      </c>
      <c r="B26" s="22" t="s">
        <v>481</v>
      </c>
      <c r="C26" s="21" t="s">
        <v>235</v>
      </c>
      <c r="D26" s="20" t="s">
        <v>479</v>
      </c>
      <c r="E26" s="19" t="str">
        <f t="shared" si="0"/>
        <v>Atwater</v>
      </c>
      <c r="F26" s="17">
        <v>41640</v>
      </c>
      <c r="G26" s="17">
        <v>45291</v>
      </c>
      <c r="H26">
        <f t="shared" si="1"/>
        <v>2014</v>
      </c>
      <c r="I26">
        <f t="shared" si="2"/>
        <v>2023</v>
      </c>
      <c r="J26" s="17">
        <v>42460</v>
      </c>
      <c r="K26" s="17">
        <v>45382</v>
      </c>
      <c r="L26">
        <f t="shared" si="3"/>
        <v>2016</v>
      </c>
      <c r="M26">
        <f t="shared" si="4"/>
        <v>2024</v>
      </c>
      <c r="N26" s="20" t="s">
        <v>479</v>
      </c>
    </row>
    <row r="27" spans="1:14" ht="16">
      <c r="A27" s="22" t="s">
        <v>413</v>
      </c>
      <c r="B27" s="22" t="s">
        <v>406</v>
      </c>
      <c r="C27" s="21" t="s">
        <v>134</v>
      </c>
      <c r="D27" s="20" t="s">
        <v>133</v>
      </c>
      <c r="E27" s="19" t="str">
        <f t="shared" si="0"/>
        <v>Auburn</v>
      </c>
      <c r="F27" s="17">
        <v>41275</v>
      </c>
      <c r="G27" s="17">
        <v>44500</v>
      </c>
      <c r="H27">
        <f t="shared" si="1"/>
        <v>2013</v>
      </c>
      <c r="I27">
        <f t="shared" si="2"/>
        <v>2021</v>
      </c>
      <c r="J27" s="17">
        <v>41578</v>
      </c>
      <c r="K27" s="17">
        <v>44500</v>
      </c>
      <c r="L27">
        <f t="shared" si="3"/>
        <v>2013</v>
      </c>
      <c r="M27">
        <f t="shared" si="4"/>
        <v>2021</v>
      </c>
      <c r="N27" s="20" t="s">
        <v>133</v>
      </c>
    </row>
    <row r="28" spans="1:14" ht="16">
      <c r="A28" s="22" t="s">
        <v>596</v>
      </c>
      <c r="B28" s="22" t="s">
        <v>512</v>
      </c>
      <c r="C28" s="21" t="s">
        <v>145</v>
      </c>
      <c r="D28" s="20" t="s">
        <v>144</v>
      </c>
      <c r="E28" s="19" t="str">
        <f t="shared" si="0"/>
        <v>Avalon</v>
      </c>
      <c r="F28" s="17">
        <v>41640</v>
      </c>
      <c r="G28" s="17">
        <v>44500</v>
      </c>
      <c r="H28">
        <f t="shared" si="1"/>
        <v>2014</v>
      </c>
      <c r="I28">
        <f t="shared" si="2"/>
        <v>2021</v>
      </c>
      <c r="J28" s="17">
        <v>41562</v>
      </c>
      <c r="K28" s="17">
        <v>44484</v>
      </c>
      <c r="L28">
        <f t="shared" si="3"/>
        <v>2013</v>
      </c>
      <c r="M28">
        <f t="shared" si="4"/>
        <v>2021</v>
      </c>
      <c r="N28" s="20" t="s">
        <v>144</v>
      </c>
    </row>
    <row r="29" spans="1:14" ht="16">
      <c r="A29" s="22" t="s">
        <v>613</v>
      </c>
      <c r="B29" s="22" t="s">
        <v>608</v>
      </c>
      <c r="C29" s="21" t="s">
        <v>235</v>
      </c>
      <c r="D29" s="20" t="s">
        <v>507</v>
      </c>
      <c r="E29" s="19" t="str">
        <f t="shared" si="0"/>
        <v>Avenal</v>
      </c>
      <c r="F29" s="17">
        <v>41640</v>
      </c>
      <c r="G29" s="17">
        <v>45291</v>
      </c>
      <c r="H29">
        <f t="shared" si="1"/>
        <v>2014</v>
      </c>
      <c r="I29">
        <f t="shared" si="2"/>
        <v>2023</v>
      </c>
      <c r="J29" s="17">
        <v>42400</v>
      </c>
      <c r="K29" s="17">
        <v>45322</v>
      </c>
      <c r="L29">
        <f t="shared" si="3"/>
        <v>2016</v>
      </c>
      <c r="M29">
        <f t="shared" si="4"/>
        <v>2024</v>
      </c>
      <c r="N29" s="20" t="s">
        <v>507</v>
      </c>
    </row>
    <row r="30" spans="1:14" ht="16">
      <c r="A30" s="22" t="s">
        <v>595</v>
      </c>
      <c r="B30" s="22" t="s">
        <v>512</v>
      </c>
      <c r="C30" s="21" t="s">
        <v>145</v>
      </c>
      <c r="D30" s="20" t="s">
        <v>144</v>
      </c>
      <c r="E30" s="19" t="str">
        <f t="shared" si="0"/>
        <v>Azusa</v>
      </c>
      <c r="F30" s="17">
        <v>41640</v>
      </c>
      <c r="G30" s="17">
        <v>44500</v>
      </c>
      <c r="H30">
        <f t="shared" si="1"/>
        <v>2014</v>
      </c>
      <c r="I30">
        <f t="shared" si="2"/>
        <v>2021</v>
      </c>
      <c r="J30" s="17">
        <v>41562</v>
      </c>
      <c r="K30" s="17">
        <v>44484</v>
      </c>
      <c r="L30">
        <f t="shared" si="3"/>
        <v>2013</v>
      </c>
      <c r="M30">
        <f t="shared" si="4"/>
        <v>2021</v>
      </c>
      <c r="N30" s="20" t="s">
        <v>144</v>
      </c>
    </row>
    <row r="31" spans="1:14" ht="16">
      <c r="A31" s="22" t="s">
        <v>626</v>
      </c>
      <c r="B31" s="22" t="s">
        <v>615</v>
      </c>
      <c r="C31" s="21" t="s">
        <v>614</v>
      </c>
      <c r="D31" s="20" t="s">
        <v>163</v>
      </c>
      <c r="E31" s="19" t="str">
        <f t="shared" si="0"/>
        <v>Bakersfield</v>
      </c>
      <c r="F31" s="17">
        <v>41275</v>
      </c>
      <c r="G31" s="17">
        <v>45291</v>
      </c>
      <c r="H31">
        <f t="shared" si="1"/>
        <v>2013</v>
      </c>
      <c r="I31">
        <f t="shared" si="2"/>
        <v>2023</v>
      </c>
      <c r="J31" s="17">
        <v>42369</v>
      </c>
      <c r="K31" s="17">
        <v>45291</v>
      </c>
      <c r="L31">
        <f t="shared" si="3"/>
        <v>2015</v>
      </c>
      <c r="M31">
        <f t="shared" si="4"/>
        <v>2023</v>
      </c>
      <c r="N31" s="20" t="s">
        <v>163</v>
      </c>
    </row>
    <row r="32" spans="1:14" ht="16">
      <c r="A32" s="22" t="s">
        <v>594</v>
      </c>
      <c r="B32" s="22" t="s">
        <v>512</v>
      </c>
      <c r="C32" s="21" t="s">
        <v>145</v>
      </c>
      <c r="D32" s="20" t="s">
        <v>144</v>
      </c>
      <c r="E32" s="19" t="str">
        <f t="shared" si="0"/>
        <v>Baldwin Park</v>
      </c>
      <c r="F32" s="17">
        <v>41640</v>
      </c>
      <c r="G32" s="17">
        <v>44500</v>
      </c>
      <c r="H32">
        <f t="shared" si="1"/>
        <v>2014</v>
      </c>
      <c r="I32">
        <f t="shared" si="2"/>
        <v>2021</v>
      </c>
      <c r="J32" s="17">
        <v>41562</v>
      </c>
      <c r="K32" s="17">
        <v>44484</v>
      </c>
      <c r="L32">
        <f t="shared" si="3"/>
        <v>2013</v>
      </c>
      <c r="M32">
        <f t="shared" si="4"/>
        <v>2021</v>
      </c>
      <c r="N32" s="20" t="s">
        <v>144</v>
      </c>
    </row>
    <row r="33" spans="1:14" ht="16">
      <c r="A33" s="22" t="s">
        <v>402</v>
      </c>
      <c r="B33" s="22" t="s">
        <v>373</v>
      </c>
      <c r="C33" s="21" t="s">
        <v>145</v>
      </c>
      <c r="D33" s="20" t="s">
        <v>144</v>
      </c>
      <c r="E33" s="19" t="str">
        <f t="shared" si="0"/>
        <v>Banning</v>
      </c>
      <c r="F33" s="17">
        <v>41640</v>
      </c>
      <c r="G33" s="17">
        <v>44500</v>
      </c>
      <c r="H33">
        <f t="shared" si="1"/>
        <v>2014</v>
      </c>
      <c r="I33">
        <f t="shared" si="2"/>
        <v>2021</v>
      </c>
      <c r="J33" s="17">
        <v>41562</v>
      </c>
      <c r="K33" s="17">
        <v>44484</v>
      </c>
      <c r="L33">
        <f t="shared" si="3"/>
        <v>2013</v>
      </c>
      <c r="M33">
        <f t="shared" si="4"/>
        <v>2021</v>
      </c>
      <c r="N33" s="20" t="s">
        <v>144</v>
      </c>
    </row>
    <row r="34" spans="1:14" ht="16">
      <c r="A34" s="22" t="s">
        <v>357</v>
      </c>
      <c r="B34" s="22" t="s">
        <v>334</v>
      </c>
      <c r="C34" s="21" t="s">
        <v>145</v>
      </c>
      <c r="D34" s="20" t="s">
        <v>144</v>
      </c>
      <c r="E34" s="19" t="str">
        <f t="shared" si="0"/>
        <v>Barstow</v>
      </c>
      <c r="F34" s="17">
        <v>41640</v>
      </c>
      <c r="G34" s="17">
        <v>44500</v>
      </c>
      <c r="H34">
        <f t="shared" si="1"/>
        <v>2014</v>
      </c>
      <c r="I34">
        <f t="shared" si="2"/>
        <v>2021</v>
      </c>
      <c r="J34" s="17">
        <v>41562</v>
      </c>
      <c r="K34" s="17">
        <v>44484</v>
      </c>
      <c r="L34">
        <f t="shared" si="3"/>
        <v>2013</v>
      </c>
      <c r="M34">
        <f t="shared" si="4"/>
        <v>2021</v>
      </c>
      <c r="N34" s="20" t="s">
        <v>144</v>
      </c>
    </row>
    <row r="35" spans="1:14" ht="16">
      <c r="A35" s="22" t="s">
        <v>401</v>
      </c>
      <c r="B35" s="22" t="s">
        <v>373</v>
      </c>
      <c r="C35" s="21" t="s">
        <v>145</v>
      </c>
      <c r="D35" s="20" t="s">
        <v>144</v>
      </c>
      <c r="E35" s="19" t="str">
        <f t="shared" si="0"/>
        <v>Beaumont</v>
      </c>
      <c r="F35" s="17">
        <v>41640</v>
      </c>
      <c r="G35" s="17">
        <v>44500</v>
      </c>
      <c r="H35">
        <f t="shared" si="1"/>
        <v>2014</v>
      </c>
      <c r="I35">
        <f t="shared" si="2"/>
        <v>2021</v>
      </c>
      <c r="J35" s="17">
        <v>41562</v>
      </c>
      <c r="K35" s="17">
        <v>44484</v>
      </c>
      <c r="L35">
        <f t="shared" si="3"/>
        <v>2013</v>
      </c>
      <c r="M35">
        <f t="shared" si="4"/>
        <v>2021</v>
      </c>
      <c r="N35" s="20" t="s">
        <v>144</v>
      </c>
    </row>
    <row r="36" spans="1:14" ht="16">
      <c r="A36" s="22" t="s">
        <v>593</v>
      </c>
      <c r="B36" s="22" t="s">
        <v>512</v>
      </c>
      <c r="C36" s="21" t="s">
        <v>145</v>
      </c>
      <c r="D36" s="20" t="s">
        <v>144</v>
      </c>
      <c r="E36" s="19" t="str">
        <f t="shared" si="0"/>
        <v>Bell</v>
      </c>
      <c r="F36" s="17">
        <v>41640</v>
      </c>
      <c r="G36" s="17">
        <v>44500</v>
      </c>
      <c r="H36">
        <f t="shared" si="1"/>
        <v>2014</v>
      </c>
      <c r="I36">
        <f t="shared" si="2"/>
        <v>2021</v>
      </c>
      <c r="J36" s="17">
        <v>41562</v>
      </c>
      <c r="K36" s="17">
        <v>44484</v>
      </c>
      <c r="L36">
        <f t="shared" si="3"/>
        <v>2013</v>
      </c>
      <c r="M36">
        <f t="shared" si="4"/>
        <v>2021</v>
      </c>
      <c r="N36" s="20" t="s">
        <v>144</v>
      </c>
    </row>
    <row r="37" spans="1:14" ht="16">
      <c r="A37" s="22" t="s">
        <v>592</v>
      </c>
      <c r="B37" s="22" t="s">
        <v>512</v>
      </c>
      <c r="C37" s="21" t="s">
        <v>145</v>
      </c>
      <c r="D37" s="20" t="s">
        <v>144</v>
      </c>
      <c r="E37" s="19" t="str">
        <f t="shared" si="0"/>
        <v>Bell Gardens</v>
      </c>
      <c r="F37" s="17">
        <v>41640</v>
      </c>
      <c r="G37" s="17">
        <v>44500</v>
      </c>
      <c r="H37">
        <f t="shared" si="1"/>
        <v>2014</v>
      </c>
      <c r="I37">
        <f t="shared" si="2"/>
        <v>2021</v>
      </c>
      <c r="J37" s="17">
        <v>41562</v>
      </c>
      <c r="K37" s="17">
        <v>44484</v>
      </c>
      <c r="L37">
        <f t="shared" si="3"/>
        <v>2013</v>
      </c>
      <c r="M37">
        <f t="shared" si="4"/>
        <v>2021</v>
      </c>
      <c r="N37" s="20" t="s">
        <v>144</v>
      </c>
    </row>
    <row r="38" spans="1:14" ht="16">
      <c r="A38" s="22" t="s">
        <v>591</v>
      </c>
      <c r="B38" s="22" t="s">
        <v>512</v>
      </c>
      <c r="C38" s="21" t="s">
        <v>145</v>
      </c>
      <c r="D38" s="20" t="s">
        <v>144</v>
      </c>
      <c r="E38" s="19" t="str">
        <f t="shared" si="0"/>
        <v>Bellflower</v>
      </c>
      <c r="F38" s="17">
        <v>41640</v>
      </c>
      <c r="G38" s="17">
        <v>44500</v>
      </c>
      <c r="H38">
        <f t="shared" si="1"/>
        <v>2014</v>
      </c>
      <c r="I38">
        <f t="shared" si="2"/>
        <v>2021</v>
      </c>
      <c r="J38" s="17">
        <v>41562</v>
      </c>
      <c r="K38" s="17">
        <v>44484</v>
      </c>
      <c r="L38">
        <f t="shared" si="3"/>
        <v>2013</v>
      </c>
      <c r="M38">
        <f t="shared" si="4"/>
        <v>2021</v>
      </c>
      <c r="N38" s="20" t="s">
        <v>144</v>
      </c>
    </row>
    <row r="39" spans="1:14" ht="16">
      <c r="A39" s="22" t="s">
        <v>291</v>
      </c>
      <c r="B39" s="22" t="s">
        <v>271</v>
      </c>
      <c r="C39" s="21" t="s">
        <v>195</v>
      </c>
      <c r="D39" s="20" t="s">
        <v>194</v>
      </c>
      <c r="E39" s="19" t="str">
        <f t="shared" si="0"/>
        <v>Belmont</v>
      </c>
      <c r="F39" s="17">
        <v>41640</v>
      </c>
      <c r="G39" s="17">
        <v>44865</v>
      </c>
      <c r="H39">
        <f t="shared" si="1"/>
        <v>2014</v>
      </c>
      <c r="I39">
        <f t="shared" si="2"/>
        <v>2022</v>
      </c>
      <c r="J39" s="17">
        <v>42035</v>
      </c>
      <c r="K39" s="17">
        <v>44957</v>
      </c>
      <c r="L39">
        <f t="shared" si="3"/>
        <v>2015</v>
      </c>
      <c r="M39">
        <f t="shared" si="4"/>
        <v>2023</v>
      </c>
      <c r="N39" s="20" t="s">
        <v>194</v>
      </c>
    </row>
    <row r="40" spans="1:14" ht="16">
      <c r="A40" s="22" t="s">
        <v>506</v>
      </c>
      <c r="B40" s="22" t="s">
        <v>494</v>
      </c>
      <c r="C40" s="21" t="s">
        <v>195</v>
      </c>
      <c r="D40" s="20" t="s">
        <v>194</v>
      </c>
      <c r="E40" s="19" t="str">
        <f t="shared" si="0"/>
        <v>Belvedere</v>
      </c>
      <c r="F40" s="17">
        <v>41640</v>
      </c>
      <c r="G40" s="17">
        <v>44865</v>
      </c>
      <c r="H40">
        <f t="shared" si="1"/>
        <v>2014</v>
      </c>
      <c r="I40">
        <f t="shared" si="2"/>
        <v>2022</v>
      </c>
      <c r="J40" s="17">
        <v>42035</v>
      </c>
      <c r="K40" s="17">
        <v>44957</v>
      </c>
      <c r="L40">
        <f t="shared" si="3"/>
        <v>2015</v>
      </c>
      <c r="M40">
        <f t="shared" si="4"/>
        <v>2023</v>
      </c>
      <c r="N40" s="20" t="s">
        <v>194</v>
      </c>
    </row>
    <row r="41" spans="1:14" ht="16">
      <c r="A41" s="22" t="s">
        <v>215</v>
      </c>
      <c r="B41" s="22" t="s">
        <v>207</v>
      </c>
      <c r="C41" s="21" t="s">
        <v>195</v>
      </c>
      <c r="D41" s="20" t="s">
        <v>194</v>
      </c>
      <c r="E41" s="19" t="str">
        <f t="shared" si="0"/>
        <v>Benicia</v>
      </c>
      <c r="F41" s="17">
        <v>41640</v>
      </c>
      <c r="G41" s="17">
        <v>44865</v>
      </c>
      <c r="H41">
        <f t="shared" si="1"/>
        <v>2014</v>
      </c>
      <c r="I41">
        <f t="shared" si="2"/>
        <v>2022</v>
      </c>
      <c r="J41" s="17">
        <v>42035</v>
      </c>
      <c r="K41" s="17">
        <v>44957</v>
      </c>
      <c r="L41">
        <f t="shared" si="3"/>
        <v>2015</v>
      </c>
      <c r="M41">
        <f t="shared" si="4"/>
        <v>2023</v>
      </c>
      <c r="N41" s="20" t="s">
        <v>194</v>
      </c>
    </row>
    <row r="42" spans="1:14" ht="16">
      <c r="A42" s="22" t="s">
        <v>732</v>
      </c>
      <c r="B42" s="22" t="s">
        <v>720</v>
      </c>
      <c r="C42" s="21" t="s">
        <v>195</v>
      </c>
      <c r="D42" s="20" t="s">
        <v>194</v>
      </c>
      <c r="E42" s="19" t="str">
        <f t="shared" si="0"/>
        <v>Berkeley</v>
      </c>
      <c r="F42" s="17">
        <v>41640</v>
      </c>
      <c r="G42" s="17">
        <v>44865</v>
      </c>
      <c r="H42">
        <f t="shared" si="1"/>
        <v>2014</v>
      </c>
      <c r="I42">
        <f t="shared" si="2"/>
        <v>2022</v>
      </c>
      <c r="J42" s="17">
        <v>42035</v>
      </c>
      <c r="K42" s="17">
        <v>44957</v>
      </c>
      <c r="L42">
        <f t="shared" si="3"/>
        <v>2015</v>
      </c>
      <c r="M42">
        <f t="shared" si="4"/>
        <v>2023</v>
      </c>
      <c r="N42" s="20" t="s">
        <v>194</v>
      </c>
    </row>
    <row r="43" spans="1:14" ht="16">
      <c r="A43" s="22" t="s">
        <v>590</v>
      </c>
      <c r="B43" s="22" t="s">
        <v>512</v>
      </c>
      <c r="C43" s="21" t="s">
        <v>145</v>
      </c>
      <c r="D43" s="20" t="s">
        <v>144</v>
      </c>
      <c r="E43" s="19" t="str">
        <f t="shared" si="0"/>
        <v>Beverly Hills</v>
      </c>
      <c r="F43" s="17">
        <v>41640</v>
      </c>
      <c r="G43" s="17">
        <v>44500</v>
      </c>
      <c r="H43">
        <f t="shared" si="1"/>
        <v>2014</v>
      </c>
      <c r="I43">
        <f t="shared" si="2"/>
        <v>2021</v>
      </c>
      <c r="J43" s="17">
        <v>41562</v>
      </c>
      <c r="K43" s="17">
        <v>44484</v>
      </c>
      <c r="L43">
        <f t="shared" si="3"/>
        <v>2013</v>
      </c>
      <c r="M43">
        <f t="shared" si="4"/>
        <v>2021</v>
      </c>
      <c r="N43" s="20" t="s">
        <v>144</v>
      </c>
    </row>
    <row r="44" spans="1:14" ht="16">
      <c r="A44" s="22" t="s">
        <v>356</v>
      </c>
      <c r="B44" s="22" t="s">
        <v>334</v>
      </c>
      <c r="C44" s="21" t="s">
        <v>145</v>
      </c>
      <c r="D44" s="20" t="s">
        <v>144</v>
      </c>
      <c r="E44" s="19" t="str">
        <f t="shared" si="0"/>
        <v>Big Bear Lake</v>
      </c>
      <c r="F44" s="17">
        <v>41640</v>
      </c>
      <c r="G44" s="17">
        <v>44500</v>
      </c>
      <c r="H44">
        <f t="shared" si="1"/>
        <v>2014</v>
      </c>
      <c r="I44">
        <f t="shared" si="2"/>
        <v>2021</v>
      </c>
      <c r="J44" s="17">
        <v>41562</v>
      </c>
      <c r="K44" s="17">
        <v>44484</v>
      </c>
      <c r="L44">
        <f t="shared" si="3"/>
        <v>2013</v>
      </c>
      <c r="M44">
        <f t="shared" si="4"/>
        <v>2021</v>
      </c>
      <c r="N44" s="20" t="s">
        <v>144</v>
      </c>
    </row>
    <row r="45" spans="1:14" ht="16">
      <c r="A45" s="22" t="s">
        <v>712</v>
      </c>
      <c r="B45" s="22" t="s">
        <v>706</v>
      </c>
      <c r="C45" s="21" t="s">
        <v>705</v>
      </c>
      <c r="D45" s="20" t="s">
        <v>704</v>
      </c>
      <c r="E45" s="19" t="str">
        <f t="shared" si="0"/>
        <v>Biggs</v>
      </c>
      <c r="F45" s="17">
        <v>41640</v>
      </c>
      <c r="G45" s="17">
        <v>44727</v>
      </c>
      <c r="H45">
        <f t="shared" si="1"/>
        <v>2014</v>
      </c>
      <c r="I45">
        <f t="shared" si="2"/>
        <v>2022</v>
      </c>
      <c r="J45" s="17">
        <v>41805</v>
      </c>
      <c r="K45" s="17">
        <v>44727</v>
      </c>
      <c r="L45">
        <f t="shared" si="3"/>
        <v>2014</v>
      </c>
      <c r="M45">
        <f t="shared" si="4"/>
        <v>2022</v>
      </c>
      <c r="N45" s="20" t="s">
        <v>704</v>
      </c>
    </row>
    <row r="46" spans="1:14" ht="16">
      <c r="A46" s="22" t="s">
        <v>629</v>
      </c>
      <c r="B46" s="22" t="s">
        <v>628</v>
      </c>
      <c r="C46" s="21" t="s">
        <v>159</v>
      </c>
      <c r="D46" s="20" t="s">
        <v>158</v>
      </c>
      <c r="E46" s="19" t="str">
        <f t="shared" si="0"/>
        <v>Bishop</v>
      </c>
      <c r="F46" s="17">
        <v>41640</v>
      </c>
      <c r="G46" s="17">
        <v>43646</v>
      </c>
      <c r="H46">
        <f t="shared" si="1"/>
        <v>2014</v>
      </c>
      <c r="I46">
        <f t="shared" si="2"/>
        <v>2019</v>
      </c>
      <c r="J46" s="17">
        <v>41820</v>
      </c>
      <c r="K46" s="17">
        <v>43646</v>
      </c>
      <c r="L46">
        <f t="shared" si="3"/>
        <v>2014</v>
      </c>
      <c r="M46">
        <f t="shared" si="4"/>
        <v>2019</v>
      </c>
      <c r="N46" s="20" t="s">
        <v>158</v>
      </c>
    </row>
    <row r="47" spans="1:14" ht="16">
      <c r="A47" s="22" t="s">
        <v>646</v>
      </c>
      <c r="B47" s="22" t="s">
        <v>639</v>
      </c>
      <c r="C47" s="21" t="s">
        <v>159</v>
      </c>
      <c r="D47" s="20" t="s">
        <v>158</v>
      </c>
      <c r="E47" s="19" t="str">
        <f t="shared" si="0"/>
        <v>Blue Lake</v>
      </c>
      <c r="F47" s="17">
        <v>41640</v>
      </c>
      <c r="G47" s="17">
        <v>43646</v>
      </c>
      <c r="H47">
        <f t="shared" si="1"/>
        <v>2014</v>
      </c>
      <c r="I47">
        <f t="shared" si="2"/>
        <v>2019</v>
      </c>
      <c r="J47" s="17">
        <v>41820</v>
      </c>
      <c r="K47" s="17">
        <v>43646</v>
      </c>
      <c r="L47">
        <f t="shared" si="3"/>
        <v>2014</v>
      </c>
      <c r="M47">
        <f t="shared" si="4"/>
        <v>2019</v>
      </c>
      <c r="N47" s="20" t="s">
        <v>158</v>
      </c>
    </row>
    <row r="48" spans="1:14" ht="16">
      <c r="A48" s="22" t="s">
        <v>400</v>
      </c>
      <c r="B48" s="22" t="s">
        <v>373</v>
      </c>
      <c r="C48" s="21" t="s">
        <v>145</v>
      </c>
      <c r="D48" s="20" t="s">
        <v>144</v>
      </c>
      <c r="E48" s="19" t="str">
        <f t="shared" si="0"/>
        <v>Blythe</v>
      </c>
      <c r="F48" s="17">
        <v>41640</v>
      </c>
      <c r="G48" s="17">
        <v>44500</v>
      </c>
      <c r="H48">
        <f t="shared" si="1"/>
        <v>2014</v>
      </c>
      <c r="I48">
        <f t="shared" si="2"/>
        <v>2021</v>
      </c>
      <c r="J48" s="17">
        <v>41562</v>
      </c>
      <c r="K48" s="17">
        <v>44484</v>
      </c>
      <c r="L48">
        <f t="shared" si="3"/>
        <v>2013</v>
      </c>
      <c r="M48">
        <f t="shared" si="4"/>
        <v>2021</v>
      </c>
      <c r="N48" s="20" t="s">
        <v>144</v>
      </c>
    </row>
    <row r="49" spans="1:14" ht="16">
      <c r="A49" s="22" t="s">
        <v>589</v>
      </c>
      <c r="B49" s="22" t="s">
        <v>512</v>
      </c>
      <c r="C49" s="21" t="s">
        <v>145</v>
      </c>
      <c r="D49" s="20" t="s">
        <v>144</v>
      </c>
      <c r="E49" s="19" t="str">
        <f t="shared" si="0"/>
        <v>Bradbury</v>
      </c>
      <c r="F49" s="17">
        <v>41640</v>
      </c>
      <c r="G49" s="17">
        <v>44500</v>
      </c>
      <c r="H49">
        <f t="shared" si="1"/>
        <v>2014</v>
      </c>
      <c r="I49">
        <f t="shared" si="2"/>
        <v>2021</v>
      </c>
      <c r="J49" s="17">
        <v>41562</v>
      </c>
      <c r="K49" s="17">
        <v>44484</v>
      </c>
      <c r="L49">
        <f t="shared" si="3"/>
        <v>2013</v>
      </c>
      <c r="M49">
        <f t="shared" si="4"/>
        <v>2021</v>
      </c>
      <c r="N49" s="20" t="s">
        <v>144</v>
      </c>
    </row>
    <row r="50" spans="1:14" ht="16">
      <c r="A50" s="22" t="s">
        <v>638</v>
      </c>
      <c r="B50" s="22" t="s">
        <v>630</v>
      </c>
      <c r="C50" s="21" t="s">
        <v>145</v>
      </c>
      <c r="D50" s="20" t="s">
        <v>144</v>
      </c>
      <c r="E50" s="19" t="str">
        <f t="shared" si="0"/>
        <v>Brawley</v>
      </c>
      <c r="F50" s="17">
        <v>41640</v>
      </c>
      <c r="G50" s="17">
        <v>44500</v>
      </c>
      <c r="H50">
        <f t="shared" si="1"/>
        <v>2014</v>
      </c>
      <c r="I50">
        <f t="shared" si="2"/>
        <v>2021</v>
      </c>
      <c r="J50" s="17">
        <v>41562</v>
      </c>
      <c r="K50" s="17">
        <v>44484</v>
      </c>
      <c r="L50">
        <f t="shared" si="3"/>
        <v>2013</v>
      </c>
      <c r="M50">
        <f t="shared" si="4"/>
        <v>2021</v>
      </c>
      <c r="N50" s="20" t="s">
        <v>144</v>
      </c>
    </row>
    <row r="51" spans="1:14" ht="16">
      <c r="A51" s="22" t="s">
        <v>446</v>
      </c>
      <c r="B51" s="22" t="s">
        <v>414</v>
      </c>
      <c r="C51" s="21" t="s">
        <v>145</v>
      </c>
      <c r="D51" s="20" t="s">
        <v>144</v>
      </c>
      <c r="E51" s="19" t="str">
        <f t="shared" si="0"/>
        <v>Brea</v>
      </c>
      <c r="F51" s="17">
        <v>41640</v>
      </c>
      <c r="G51" s="17">
        <v>44500</v>
      </c>
      <c r="H51">
        <f t="shared" si="1"/>
        <v>2014</v>
      </c>
      <c r="I51">
        <f t="shared" si="2"/>
        <v>2021</v>
      </c>
      <c r="J51" s="17">
        <v>41562</v>
      </c>
      <c r="K51" s="17">
        <v>44484</v>
      </c>
      <c r="L51">
        <f t="shared" si="3"/>
        <v>2013</v>
      </c>
      <c r="M51">
        <f t="shared" si="4"/>
        <v>2021</v>
      </c>
      <c r="N51" s="20" t="s">
        <v>144</v>
      </c>
    </row>
    <row r="52" spans="1:14" ht="16">
      <c r="A52" s="22" t="s">
        <v>695</v>
      </c>
      <c r="B52" s="22" t="s">
        <v>676</v>
      </c>
      <c r="C52" s="21" t="s">
        <v>195</v>
      </c>
      <c r="D52" s="20" t="s">
        <v>194</v>
      </c>
      <c r="E52" s="19" t="str">
        <f t="shared" si="0"/>
        <v>Brentwood</v>
      </c>
      <c r="F52" s="17">
        <v>41640</v>
      </c>
      <c r="G52" s="17">
        <v>44865</v>
      </c>
      <c r="H52">
        <f t="shared" si="1"/>
        <v>2014</v>
      </c>
      <c r="I52">
        <f t="shared" si="2"/>
        <v>2022</v>
      </c>
      <c r="J52" s="17">
        <v>42035</v>
      </c>
      <c r="K52" s="17">
        <v>44957</v>
      </c>
      <c r="L52">
        <f t="shared" si="3"/>
        <v>2015</v>
      </c>
      <c r="M52">
        <f t="shared" si="4"/>
        <v>2023</v>
      </c>
      <c r="N52" s="20" t="s">
        <v>194</v>
      </c>
    </row>
    <row r="53" spans="1:14" ht="16">
      <c r="A53" s="22" t="s">
        <v>290</v>
      </c>
      <c r="B53" s="22" t="s">
        <v>271</v>
      </c>
      <c r="C53" s="21" t="s">
        <v>195</v>
      </c>
      <c r="D53" s="20" t="s">
        <v>194</v>
      </c>
      <c r="E53" s="19" t="str">
        <f t="shared" si="0"/>
        <v>Brisbane</v>
      </c>
      <c r="F53" s="17">
        <v>41640</v>
      </c>
      <c r="G53" s="17">
        <v>44865</v>
      </c>
      <c r="H53">
        <f t="shared" si="1"/>
        <v>2014</v>
      </c>
      <c r="I53">
        <f t="shared" si="2"/>
        <v>2022</v>
      </c>
      <c r="J53" s="17">
        <v>42035</v>
      </c>
      <c r="K53" s="17">
        <v>44957</v>
      </c>
      <c r="L53">
        <f t="shared" si="3"/>
        <v>2015</v>
      </c>
      <c r="M53">
        <f t="shared" si="4"/>
        <v>2023</v>
      </c>
      <c r="N53" s="20" t="s">
        <v>194</v>
      </c>
    </row>
    <row r="54" spans="1:14" ht="16">
      <c r="A54" s="22" t="s">
        <v>270</v>
      </c>
      <c r="B54" s="22" t="s">
        <v>261</v>
      </c>
      <c r="C54" s="21" t="s">
        <v>260</v>
      </c>
      <c r="D54" s="20" t="s">
        <v>259</v>
      </c>
      <c r="E54" s="19" t="str">
        <f t="shared" si="0"/>
        <v>Buellton</v>
      </c>
      <c r="F54" s="17">
        <v>41640</v>
      </c>
      <c r="G54" s="17">
        <v>44834</v>
      </c>
      <c r="H54">
        <f t="shared" si="1"/>
        <v>2014</v>
      </c>
      <c r="I54">
        <f t="shared" si="2"/>
        <v>2022</v>
      </c>
      <c r="J54" s="17">
        <v>42050</v>
      </c>
      <c r="K54" s="17">
        <v>44972</v>
      </c>
      <c r="L54">
        <f t="shared" si="3"/>
        <v>2015</v>
      </c>
      <c r="M54">
        <f t="shared" si="4"/>
        <v>2023</v>
      </c>
      <c r="N54" s="20" t="s">
        <v>259</v>
      </c>
    </row>
    <row r="55" spans="1:14" ht="16">
      <c r="A55" s="22" t="s">
        <v>445</v>
      </c>
      <c r="B55" s="22" t="s">
        <v>414</v>
      </c>
      <c r="C55" s="21" t="s">
        <v>145</v>
      </c>
      <c r="D55" s="20" t="s">
        <v>144</v>
      </c>
      <c r="E55" s="19" t="str">
        <f t="shared" si="0"/>
        <v>Buena Park</v>
      </c>
      <c r="F55" s="17">
        <v>41640</v>
      </c>
      <c r="G55" s="17">
        <v>44500</v>
      </c>
      <c r="H55">
        <f t="shared" si="1"/>
        <v>2014</v>
      </c>
      <c r="I55">
        <f t="shared" si="2"/>
        <v>2021</v>
      </c>
      <c r="J55" s="17">
        <v>41562</v>
      </c>
      <c r="K55" s="17">
        <v>44484</v>
      </c>
      <c r="L55">
        <f t="shared" si="3"/>
        <v>2013</v>
      </c>
      <c r="M55">
        <f t="shared" si="4"/>
        <v>2021</v>
      </c>
      <c r="N55" s="20" t="s">
        <v>144</v>
      </c>
    </row>
    <row r="56" spans="1:14" ht="16">
      <c r="A56" s="22" t="s">
        <v>588</v>
      </c>
      <c r="B56" s="22" t="s">
        <v>512</v>
      </c>
      <c r="C56" s="21" t="s">
        <v>145</v>
      </c>
      <c r="D56" s="20" t="s">
        <v>144</v>
      </c>
      <c r="E56" s="19" t="str">
        <f t="shared" si="0"/>
        <v>Burbank</v>
      </c>
      <c r="F56" s="17">
        <v>41640</v>
      </c>
      <c r="G56" s="17">
        <v>44500</v>
      </c>
      <c r="H56">
        <f t="shared" si="1"/>
        <v>2014</v>
      </c>
      <c r="I56">
        <f t="shared" si="2"/>
        <v>2021</v>
      </c>
      <c r="J56" s="17">
        <v>41562</v>
      </c>
      <c r="K56" s="17">
        <v>44484</v>
      </c>
      <c r="L56">
        <f t="shared" si="3"/>
        <v>2013</v>
      </c>
      <c r="M56">
        <f t="shared" si="4"/>
        <v>2021</v>
      </c>
      <c r="N56" s="20" t="s">
        <v>144</v>
      </c>
    </row>
    <row r="57" spans="1:14" ht="16">
      <c r="A57" s="22" t="s">
        <v>289</v>
      </c>
      <c r="B57" s="22" t="s">
        <v>271</v>
      </c>
      <c r="C57" s="21" t="s">
        <v>195</v>
      </c>
      <c r="D57" s="20" t="s">
        <v>194</v>
      </c>
      <c r="E57" s="19" t="str">
        <f t="shared" si="0"/>
        <v>Burlingame</v>
      </c>
      <c r="F57" s="17">
        <v>41640</v>
      </c>
      <c r="G57" s="17">
        <v>44865</v>
      </c>
      <c r="H57">
        <f t="shared" si="1"/>
        <v>2014</v>
      </c>
      <c r="I57">
        <f t="shared" si="2"/>
        <v>2022</v>
      </c>
      <c r="J57" s="17">
        <v>42035</v>
      </c>
      <c r="K57" s="17">
        <v>44957</v>
      </c>
      <c r="L57">
        <f t="shared" si="3"/>
        <v>2015</v>
      </c>
      <c r="M57">
        <f t="shared" si="4"/>
        <v>2023</v>
      </c>
      <c r="N57" s="20" t="s">
        <v>194</v>
      </c>
    </row>
    <row r="58" spans="1:14" ht="16">
      <c r="A58" s="22" t="str">
        <f>B58</f>
        <v>Butte County - Unincorporated</v>
      </c>
      <c r="B58" s="22" t="s">
        <v>711</v>
      </c>
      <c r="C58" s="21" t="s">
        <v>705</v>
      </c>
      <c r="D58" s="20" t="s">
        <v>704</v>
      </c>
      <c r="E58" s="19" t="str">
        <f t="shared" si="0"/>
        <v>Butte County - Unincorporated</v>
      </c>
      <c r="F58" s="17">
        <v>41640</v>
      </c>
      <c r="G58" s="17">
        <v>44727</v>
      </c>
      <c r="H58">
        <f t="shared" si="1"/>
        <v>2014</v>
      </c>
      <c r="I58">
        <f t="shared" si="2"/>
        <v>2022</v>
      </c>
      <c r="J58" s="17">
        <v>41805</v>
      </c>
      <c r="K58" s="17">
        <v>44727</v>
      </c>
      <c r="L58">
        <f t="shared" si="3"/>
        <v>2014</v>
      </c>
      <c r="M58">
        <f t="shared" si="4"/>
        <v>2022</v>
      </c>
      <c r="N58" s="20" t="s">
        <v>704</v>
      </c>
    </row>
    <row r="59" spans="1:14" ht="16">
      <c r="A59" s="22" t="s">
        <v>587</v>
      </c>
      <c r="B59" s="22" t="s">
        <v>512</v>
      </c>
      <c r="C59" s="21" t="s">
        <v>145</v>
      </c>
      <c r="D59" s="20" t="s">
        <v>144</v>
      </c>
      <c r="E59" s="19" t="str">
        <f t="shared" si="0"/>
        <v>Calabasas</v>
      </c>
      <c r="F59" s="17">
        <v>41640</v>
      </c>
      <c r="G59" s="17">
        <v>44500</v>
      </c>
      <c r="H59">
        <f t="shared" si="1"/>
        <v>2014</v>
      </c>
      <c r="I59">
        <f t="shared" si="2"/>
        <v>2021</v>
      </c>
      <c r="J59" s="17">
        <v>41562</v>
      </c>
      <c r="K59" s="17">
        <v>44484</v>
      </c>
      <c r="L59">
        <f t="shared" si="3"/>
        <v>2013</v>
      </c>
      <c r="M59">
        <f t="shared" si="4"/>
        <v>2021</v>
      </c>
      <c r="N59" s="20" t="s">
        <v>144</v>
      </c>
    </row>
    <row r="60" spans="1:14" ht="16">
      <c r="A60" s="22" t="str">
        <f>B60</f>
        <v>Calaveras County - Unincorporated</v>
      </c>
      <c r="B60" s="22" t="s">
        <v>701</v>
      </c>
      <c r="C60" s="21" t="s">
        <v>159</v>
      </c>
      <c r="D60" s="20" t="s">
        <v>158</v>
      </c>
      <c r="E60" s="19" t="str">
        <f t="shared" si="0"/>
        <v>Calaveras County - Unincorporated</v>
      </c>
      <c r="F60" s="17">
        <v>43466</v>
      </c>
      <c r="G60" s="17">
        <v>46934</v>
      </c>
      <c r="H60">
        <f t="shared" si="1"/>
        <v>2019</v>
      </c>
      <c r="I60">
        <f t="shared" si="2"/>
        <v>2028</v>
      </c>
      <c r="J60" s="17">
        <v>43646</v>
      </c>
      <c r="K60" s="17">
        <v>46934</v>
      </c>
      <c r="L60">
        <f t="shared" si="3"/>
        <v>2019</v>
      </c>
      <c r="M60">
        <f t="shared" si="4"/>
        <v>2028</v>
      </c>
      <c r="N60" s="20" t="s">
        <v>158</v>
      </c>
    </row>
    <row r="61" spans="1:14" ht="16">
      <c r="A61" s="22" t="s">
        <v>637</v>
      </c>
      <c r="B61" s="22" t="s">
        <v>630</v>
      </c>
      <c r="C61" s="21" t="s">
        <v>145</v>
      </c>
      <c r="D61" s="20" t="s">
        <v>144</v>
      </c>
      <c r="E61" s="19" t="str">
        <f t="shared" si="0"/>
        <v>Calexico</v>
      </c>
      <c r="F61" s="17">
        <v>41640</v>
      </c>
      <c r="G61" s="17">
        <v>44500</v>
      </c>
      <c r="H61">
        <f t="shared" si="1"/>
        <v>2014</v>
      </c>
      <c r="I61">
        <f t="shared" si="2"/>
        <v>2021</v>
      </c>
      <c r="J61" s="17">
        <v>41562</v>
      </c>
      <c r="K61" s="17">
        <v>44484</v>
      </c>
      <c r="L61">
        <f t="shared" si="3"/>
        <v>2013</v>
      </c>
      <c r="M61">
        <f t="shared" si="4"/>
        <v>2021</v>
      </c>
      <c r="N61" s="20" t="s">
        <v>144</v>
      </c>
    </row>
    <row r="62" spans="1:14" ht="16">
      <c r="A62" s="22" t="s">
        <v>625</v>
      </c>
      <c r="B62" s="22" t="s">
        <v>615</v>
      </c>
      <c r="C62" s="21" t="s">
        <v>614</v>
      </c>
      <c r="D62" s="20" t="s">
        <v>163</v>
      </c>
      <c r="E62" s="19" t="str">
        <f t="shared" si="0"/>
        <v>California City</v>
      </c>
      <c r="F62" s="17">
        <v>41275</v>
      </c>
      <c r="G62" s="17">
        <v>45291</v>
      </c>
      <c r="H62">
        <f t="shared" si="1"/>
        <v>2013</v>
      </c>
      <c r="I62">
        <f t="shared" si="2"/>
        <v>2023</v>
      </c>
      <c r="J62" s="17">
        <v>42369</v>
      </c>
      <c r="K62" s="17">
        <v>45291</v>
      </c>
      <c r="L62">
        <f t="shared" si="3"/>
        <v>2015</v>
      </c>
      <c r="M62">
        <f t="shared" si="4"/>
        <v>2023</v>
      </c>
      <c r="N62" s="20" t="s">
        <v>163</v>
      </c>
    </row>
    <row r="63" spans="1:14" ht="16">
      <c r="A63" s="22" t="s">
        <v>399</v>
      </c>
      <c r="B63" s="22" t="s">
        <v>373</v>
      </c>
      <c r="C63" s="21" t="s">
        <v>145</v>
      </c>
      <c r="D63" s="20" t="s">
        <v>144</v>
      </c>
      <c r="E63" s="19" t="str">
        <f t="shared" si="0"/>
        <v>Calimesa</v>
      </c>
      <c r="F63" s="17">
        <v>41640</v>
      </c>
      <c r="G63" s="17">
        <v>44500</v>
      </c>
      <c r="H63">
        <f t="shared" si="1"/>
        <v>2014</v>
      </c>
      <c r="I63">
        <f t="shared" si="2"/>
        <v>2021</v>
      </c>
      <c r="J63" s="17">
        <v>41562</v>
      </c>
      <c r="K63" s="17">
        <v>44484</v>
      </c>
      <c r="L63">
        <f t="shared" si="3"/>
        <v>2013</v>
      </c>
      <c r="M63">
        <f t="shared" si="4"/>
        <v>2021</v>
      </c>
      <c r="N63" s="20" t="s">
        <v>144</v>
      </c>
    </row>
    <row r="64" spans="1:14" ht="16">
      <c r="A64" s="22" t="s">
        <v>636</v>
      </c>
      <c r="B64" s="22" t="s">
        <v>630</v>
      </c>
      <c r="C64" s="21" t="s">
        <v>145</v>
      </c>
      <c r="D64" s="20" t="s">
        <v>144</v>
      </c>
      <c r="E64" s="19" t="str">
        <f t="shared" si="0"/>
        <v>Calipatria</v>
      </c>
      <c r="F64" s="17">
        <v>41640</v>
      </c>
      <c r="G64" s="17">
        <v>44500</v>
      </c>
      <c r="H64">
        <f t="shared" si="1"/>
        <v>2014</v>
      </c>
      <c r="I64">
        <f t="shared" si="2"/>
        <v>2021</v>
      </c>
      <c r="J64" s="17">
        <v>41562</v>
      </c>
      <c r="K64" s="17">
        <v>44484</v>
      </c>
      <c r="L64">
        <f t="shared" si="3"/>
        <v>2013</v>
      </c>
      <c r="M64">
        <f t="shared" si="4"/>
        <v>2021</v>
      </c>
      <c r="N64" s="20" t="s">
        <v>144</v>
      </c>
    </row>
    <row r="65" spans="1:14" ht="16">
      <c r="A65" s="22" t="s">
        <v>458</v>
      </c>
      <c r="B65" s="22" t="s">
        <v>454</v>
      </c>
      <c r="C65" s="21" t="s">
        <v>195</v>
      </c>
      <c r="D65" s="20" t="s">
        <v>194</v>
      </c>
      <c r="E65" s="19" t="str">
        <f t="shared" si="0"/>
        <v>Calistoga</v>
      </c>
      <c r="F65" s="17">
        <v>41640</v>
      </c>
      <c r="G65" s="17">
        <v>44865</v>
      </c>
      <c r="H65">
        <f t="shared" si="1"/>
        <v>2014</v>
      </c>
      <c r="I65">
        <f t="shared" si="2"/>
        <v>2022</v>
      </c>
      <c r="J65" s="17">
        <v>42035</v>
      </c>
      <c r="K65" s="17">
        <v>44957</v>
      </c>
      <c r="L65">
        <f t="shared" si="3"/>
        <v>2015</v>
      </c>
      <c r="M65">
        <f t="shared" si="4"/>
        <v>2023</v>
      </c>
      <c r="N65" s="20" t="s">
        <v>194</v>
      </c>
    </row>
    <row r="66" spans="1:14" ht="16">
      <c r="A66" s="22" t="s">
        <v>157</v>
      </c>
      <c r="B66" s="22" t="s">
        <v>147</v>
      </c>
      <c r="C66" s="21" t="s">
        <v>145</v>
      </c>
      <c r="D66" s="20" t="s">
        <v>144</v>
      </c>
      <c r="E66" s="19" t="str">
        <f t="shared" ref="E66:E129" si="5">(PROPER(A66))</f>
        <v>Camarillo</v>
      </c>
      <c r="F66" s="17">
        <v>41640</v>
      </c>
      <c r="G66" s="17">
        <v>44500</v>
      </c>
      <c r="H66">
        <f t="shared" ref="H66:H129" si="6">YEAR(F66)</f>
        <v>2014</v>
      </c>
      <c r="I66">
        <f t="shared" ref="I66:I129" si="7">YEAR(G66)</f>
        <v>2021</v>
      </c>
      <c r="J66" s="17">
        <v>41562</v>
      </c>
      <c r="K66" s="17">
        <v>44484</v>
      </c>
      <c r="L66">
        <f t="shared" ref="L66:L129" si="8">YEAR(J66)</f>
        <v>2013</v>
      </c>
      <c r="M66">
        <f t="shared" ref="M66:M129" si="9">YEAR(K66)</f>
        <v>2021</v>
      </c>
      <c r="N66" s="20" t="s">
        <v>144</v>
      </c>
    </row>
    <row r="67" spans="1:14" ht="16">
      <c r="A67" s="22" t="s">
        <v>258</v>
      </c>
      <c r="B67" s="22" t="s">
        <v>242</v>
      </c>
      <c r="C67" s="21" t="s">
        <v>195</v>
      </c>
      <c r="D67" s="20" t="s">
        <v>194</v>
      </c>
      <c r="E67" s="19" t="str">
        <f t="shared" si="5"/>
        <v>Campbell</v>
      </c>
      <c r="F67" s="17">
        <v>41640</v>
      </c>
      <c r="G67" s="17">
        <v>44865</v>
      </c>
      <c r="H67">
        <f t="shared" si="6"/>
        <v>2014</v>
      </c>
      <c r="I67">
        <f t="shared" si="7"/>
        <v>2022</v>
      </c>
      <c r="J67" s="17">
        <v>42035</v>
      </c>
      <c r="K67" s="17">
        <v>44957</v>
      </c>
      <c r="L67">
        <f t="shared" si="8"/>
        <v>2015</v>
      </c>
      <c r="M67">
        <f t="shared" si="9"/>
        <v>2023</v>
      </c>
      <c r="N67" s="20" t="s">
        <v>194</v>
      </c>
    </row>
    <row r="68" spans="1:14" ht="16">
      <c r="A68" s="22" t="s">
        <v>398</v>
      </c>
      <c r="B68" s="22" t="s">
        <v>373</v>
      </c>
      <c r="C68" s="21" t="s">
        <v>145</v>
      </c>
      <c r="D68" s="20" t="s">
        <v>144</v>
      </c>
      <c r="E68" s="19" t="str">
        <f t="shared" si="5"/>
        <v>Canyon Lake</v>
      </c>
      <c r="F68" s="17">
        <v>41640</v>
      </c>
      <c r="G68" s="17">
        <v>44500</v>
      </c>
      <c r="H68">
        <f t="shared" si="6"/>
        <v>2014</v>
      </c>
      <c r="I68">
        <f t="shared" si="7"/>
        <v>2021</v>
      </c>
      <c r="J68" s="17">
        <v>41562</v>
      </c>
      <c r="K68" s="17">
        <v>44484</v>
      </c>
      <c r="L68">
        <f t="shared" si="8"/>
        <v>2013</v>
      </c>
      <c r="M68">
        <f t="shared" si="9"/>
        <v>2021</v>
      </c>
      <c r="N68" s="20" t="s">
        <v>144</v>
      </c>
    </row>
    <row r="69" spans="1:14" ht="16">
      <c r="A69" s="22" t="s">
        <v>241</v>
      </c>
      <c r="B69" s="22" t="s">
        <v>236</v>
      </c>
      <c r="C69" s="21" t="s">
        <v>235</v>
      </c>
      <c r="D69" s="20" t="s">
        <v>163</v>
      </c>
      <c r="E69" s="19" t="str">
        <f t="shared" si="5"/>
        <v>Capitola</v>
      </c>
      <c r="F69" s="17">
        <v>41640</v>
      </c>
      <c r="G69" s="17">
        <v>45291</v>
      </c>
      <c r="H69">
        <f t="shared" si="6"/>
        <v>2014</v>
      </c>
      <c r="I69">
        <f t="shared" si="7"/>
        <v>2023</v>
      </c>
      <c r="J69" s="17">
        <v>42369</v>
      </c>
      <c r="K69" s="17">
        <v>45291</v>
      </c>
      <c r="L69">
        <f t="shared" si="8"/>
        <v>2015</v>
      </c>
      <c r="M69">
        <f t="shared" si="9"/>
        <v>2023</v>
      </c>
      <c r="N69" s="20" t="s">
        <v>163</v>
      </c>
    </row>
    <row r="70" spans="1:14" ht="16">
      <c r="A70" s="22" t="s">
        <v>333</v>
      </c>
      <c r="B70" s="22" t="s">
        <v>314</v>
      </c>
      <c r="C70" s="21" t="s">
        <v>313</v>
      </c>
      <c r="D70" s="20" t="s">
        <v>312</v>
      </c>
      <c r="E70" s="19" t="str">
        <f t="shared" si="5"/>
        <v>Carlsbad</v>
      </c>
      <c r="F70" s="17">
        <v>40179</v>
      </c>
      <c r="G70" s="17">
        <v>44196</v>
      </c>
      <c r="H70">
        <f t="shared" si="6"/>
        <v>2010</v>
      </c>
      <c r="I70">
        <f t="shared" si="7"/>
        <v>2020</v>
      </c>
      <c r="J70" s="17">
        <v>41394</v>
      </c>
      <c r="K70" s="17">
        <v>44316</v>
      </c>
      <c r="L70">
        <f t="shared" si="8"/>
        <v>2013</v>
      </c>
      <c r="M70">
        <f t="shared" si="9"/>
        <v>2021</v>
      </c>
      <c r="N70" s="20" t="s">
        <v>312</v>
      </c>
    </row>
    <row r="71" spans="1:14" ht="16">
      <c r="A71" s="123" t="s">
        <v>1017</v>
      </c>
      <c r="B71" s="22" t="s">
        <v>460</v>
      </c>
      <c r="C71" s="21" t="s">
        <v>235</v>
      </c>
      <c r="D71" s="20" t="s">
        <v>163</v>
      </c>
      <c r="E71" s="19" t="str">
        <f t="shared" si="5"/>
        <v>Carmel-By-The-Sea</v>
      </c>
      <c r="F71" s="17">
        <v>41640</v>
      </c>
      <c r="G71" s="17">
        <v>45291</v>
      </c>
      <c r="H71">
        <f t="shared" si="6"/>
        <v>2014</v>
      </c>
      <c r="I71">
        <f t="shared" si="7"/>
        <v>2023</v>
      </c>
      <c r="J71" s="17">
        <v>42369</v>
      </c>
      <c r="K71" s="17">
        <v>45291</v>
      </c>
      <c r="L71">
        <f t="shared" si="8"/>
        <v>2015</v>
      </c>
      <c r="M71">
        <f t="shared" si="9"/>
        <v>2023</v>
      </c>
      <c r="N71" s="20" t="s">
        <v>163</v>
      </c>
    </row>
    <row r="72" spans="1:14" ht="16">
      <c r="A72" s="22" t="s">
        <v>269</v>
      </c>
      <c r="B72" s="22" t="s">
        <v>261</v>
      </c>
      <c r="C72" s="21" t="s">
        <v>260</v>
      </c>
      <c r="D72" s="20" t="s">
        <v>259</v>
      </c>
      <c r="E72" s="19" t="str">
        <f t="shared" si="5"/>
        <v>Carpinteria</v>
      </c>
      <c r="F72" s="17">
        <v>41640</v>
      </c>
      <c r="G72" s="17">
        <v>44834</v>
      </c>
      <c r="H72">
        <f t="shared" si="6"/>
        <v>2014</v>
      </c>
      <c r="I72">
        <f t="shared" si="7"/>
        <v>2022</v>
      </c>
      <c r="J72" s="17">
        <v>42050</v>
      </c>
      <c r="K72" s="17">
        <v>44972</v>
      </c>
      <c r="L72">
        <f t="shared" si="8"/>
        <v>2015</v>
      </c>
      <c r="M72">
        <f t="shared" si="9"/>
        <v>2023</v>
      </c>
      <c r="N72" s="20" t="s">
        <v>259</v>
      </c>
    </row>
    <row r="73" spans="1:14" ht="16">
      <c r="A73" s="22" t="s">
        <v>586</v>
      </c>
      <c r="B73" s="22" t="s">
        <v>512</v>
      </c>
      <c r="C73" s="21" t="s">
        <v>145</v>
      </c>
      <c r="D73" s="20" t="s">
        <v>144</v>
      </c>
      <c r="E73" s="19" t="str">
        <f t="shared" si="5"/>
        <v>Carson</v>
      </c>
      <c r="F73" s="17">
        <v>41640</v>
      </c>
      <c r="G73" s="17">
        <v>44500</v>
      </c>
      <c r="H73">
        <f t="shared" si="6"/>
        <v>2014</v>
      </c>
      <c r="I73">
        <f t="shared" si="7"/>
        <v>2021</v>
      </c>
      <c r="J73" s="17">
        <v>41562</v>
      </c>
      <c r="K73" s="17">
        <v>44484</v>
      </c>
      <c r="L73">
        <f t="shared" si="8"/>
        <v>2013</v>
      </c>
      <c r="M73">
        <f t="shared" si="9"/>
        <v>2021</v>
      </c>
      <c r="N73" s="20" t="s">
        <v>144</v>
      </c>
    </row>
    <row r="74" spans="1:14" ht="16">
      <c r="A74" s="22" t="s">
        <v>397</v>
      </c>
      <c r="B74" s="22" t="s">
        <v>373</v>
      </c>
      <c r="C74" s="21" t="s">
        <v>145</v>
      </c>
      <c r="D74" s="20" t="s">
        <v>144</v>
      </c>
      <c r="E74" s="19" t="str">
        <f t="shared" si="5"/>
        <v>Cathedral</v>
      </c>
      <c r="F74" s="17">
        <v>41640</v>
      </c>
      <c r="G74" s="17">
        <v>44500</v>
      </c>
      <c r="H74">
        <f t="shared" si="6"/>
        <v>2014</v>
      </c>
      <c r="I74">
        <f t="shared" si="7"/>
        <v>2021</v>
      </c>
      <c r="J74" s="17">
        <v>41562</v>
      </c>
      <c r="K74" s="17">
        <v>44484</v>
      </c>
      <c r="L74">
        <f t="shared" si="8"/>
        <v>2013</v>
      </c>
      <c r="M74">
        <f t="shared" si="9"/>
        <v>2021</v>
      </c>
      <c r="N74" s="20" t="s">
        <v>144</v>
      </c>
    </row>
    <row r="75" spans="1:14" ht="16">
      <c r="A75" s="22" t="s">
        <v>193</v>
      </c>
      <c r="B75" s="22" t="s">
        <v>183</v>
      </c>
      <c r="C75" s="21" t="s">
        <v>164</v>
      </c>
      <c r="D75" s="20" t="s">
        <v>163</v>
      </c>
      <c r="E75" s="19" t="str">
        <f t="shared" si="5"/>
        <v>Ceres</v>
      </c>
      <c r="F75" s="17">
        <v>41640</v>
      </c>
      <c r="G75" s="17">
        <v>45199</v>
      </c>
      <c r="H75">
        <f t="shared" si="6"/>
        <v>2014</v>
      </c>
      <c r="I75">
        <f t="shared" si="7"/>
        <v>2023</v>
      </c>
      <c r="J75" s="17">
        <v>42369</v>
      </c>
      <c r="K75" s="17">
        <v>45291</v>
      </c>
      <c r="L75">
        <f t="shared" si="8"/>
        <v>2015</v>
      </c>
      <c r="M75">
        <f t="shared" si="9"/>
        <v>2023</v>
      </c>
      <c r="N75" s="20" t="s">
        <v>163</v>
      </c>
    </row>
    <row r="76" spans="1:14" ht="16">
      <c r="A76" s="22" t="s">
        <v>585</v>
      </c>
      <c r="B76" s="22" t="s">
        <v>512</v>
      </c>
      <c r="C76" s="21" t="s">
        <v>145</v>
      </c>
      <c r="D76" s="20" t="s">
        <v>144</v>
      </c>
      <c r="E76" s="19" t="str">
        <f t="shared" si="5"/>
        <v>Cerritos</v>
      </c>
      <c r="F76" s="17">
        <v>41640</v>
      </c>
      <c r="G76" s="17">
        <v>44500</v>
      </c>
      <c r="H76">
        <f t="shared" si="6"/>
        <v>2014</v>
      </c>
      <c r="I76">
        <f t="shared" si="7"/>
        <v>2021</v>
      </c>
      <c r="J76" s="17">
        <v>41562</v>
      </c>
      <c r="K76" s="17">
        <v>44484</v>
      </c>
      <c r="L76">
        <f t="shared" si="8"/>
        <v>2013</v>
      </c>
      <c r="M76">
        <f t="shared" si="9"/>
        <v>2021</v>
      </c>
      <c r="N76" s="20" t="s">
        <v>144</v>
      </c>
    </row>
    <row r="77" spans="1:14" ht="16">
      <c r="A77" s="22" t="s">
        <v>710</v>
      </c>
      <c r="B77" s="22" t="s">
        <v>706</v>
      </c>
      <c r="C77" s="21" t="s">
        <v>705</v>
      </c>
      <c r="D77" s="20" t="s">
        <v>704</v>
      </c>
      <c r="E77" s="19" t="str">
        <f t="shared" si="5"/>
        <v>Chico</v>
      </c>
      <c r="F77" s="17">
        <v>41640</v>
      </c>
      <c r="G77" s="17">
        <v>44727</v>
      </c>
      <c r="H77">
        <f t="shared" si="6"/>
        <v>2014</v>
      </c>
      <c r="I77">
        <f t="shared" si="7"/>
        <v>2022</v>
      </c>
      <c r="J77" s="17">
        <v>41805</v>
      </c>
      <c r="K77" s="17">
        <v>44727</v>
      </c>
      <c r="L77">
        <f t="shared" si="8"/>
        <v>2014</v>
      </c>
      <c r="M77">
        <f t="shared" si="9"/>
        <v>2022</v>
      </c>
      <c r="N77" s="20" t="s">
        <v>704</v>
      </c>
    </row>
    <row r="78" spans="1:14" ht="16">
      <c r="A78" s="22" t="s">
        <v>355</v>
      </c>
      <c r="B78" s="22" t="s">
        <v>334</v>
      </c>
      <c r="C78" s="21" t="s">
        <v>145</v>
      </c>
      <c r="D78" s="20" t="s">
        <v>144</v>
      </c>
      <c r="E78" s="19" t="str">
        <f t="shared" si="5"/>
        <v>Chino</v>
      </c>
      <c r="F78" s="17">
        <v>41640</v>
      </c>
      <c r="G78" s="17">
        <v>44500</v>
      </c>
      <c r="H78">
        <f t="shared" si="6"/>
        <v>2014</v>
      </c>
      <c r="I78">
        <f t="shared" si="7"/>
        <v>2021</v>
      </c>
      <c r="J78" s="17">
        <v>41562</v>
      </c>
      <c r="K78" s="17">
        <v>44484</v>
      </c>
      <c r="L78">
        <f t="shared" si="8"/>
        <v>2013</v>
      </c>
      <c r="M78">
        <f t="shared" si="9"/>
        <v>2021</v>
      </c>
      <c r="N78" s="20" t="s">
        <v>144</v>
      </c>
    </row>
    <row r="79" spans="1:14" ht="16">
      <c r="A79" s="22" t="s">
        <v>354</v>
      </c>
      <c r="B79" s="22" t="s">
        <v>334</v>
      </c>
      <c r="C79" s="21" t="s">
        <v>145</v>
      </c>
      <c r="D79" s="20" t="s">
        <v>144</v>
      </c>
      <c r="E79" s="19" t="str">
        <f t="shared" si="5"/>
        <v>Chino Hills</v>
      </c>
      <c r="F79" s="17">
        <v>41640</v>
      </c>
      <c r="G79" s="17">
        <v>44500</v>
      </c>
      <c r="H79">
        <f t="shared" si="6"/>
        <v>2014</v>
      </c>
      <c r="I79">
        <f t="shared" si="7"/>
        <v>2021</v>
      </c>
      <c r="J79" s="17">
        <v>41562</v>
      </c>
      <c r="K79" s="17">
        <v>44484</v>
      </c>
      <c r="L79">
        <f t="shared" si="8"/>
        <v>2013</v>
      </c>
      <c r="M79">
        <f t="shared" si="9"/>
        <v>2021</v>
      </c>
      <c r="N79" s="20" t="s">
        <v>144</v>
      </c>
    </row>
    <row r="80" spans="1:14" ht="16">
      <c r="A80" s="22" t="s">
        <v>511</v>
      </c>
      <c r="B80" s="22" t="s">
        <v>509</v>
      </c>
      <c r="C80" s="21" t="s">
        <v>235</v>
      </c>
      <c r="D80" s="20" t="s">
        <v>507</v>
      </c>
      <c r="E80" s="19" t="str">
        <f t="shared" si="5"/>
        <v>Chowchilla</v>
      </c>
      <c r="F80" s="17">
        <v>41640</v>
      </c>
      <c r="G80" s="17">
        <v>45291</v>
      </c>
      <c r="H80">
        <f t="shared" si="6"/>
        <v>2014</v>
      </c>
      <c r="I80">
        <f t="shared" si="7"/>
        <v>2023</v>
      </c>
      <c r="J80" s="17">
        <v>42400</v>
      </c>
      <c r="K80" s="17">
        <v>45322</v>
      </c>
      <c r="L80">
        <f t="shared" si="8"/>
        <v>2016</v>
      </c>
      <c r="M80">
        <f t="shared" si="9"/>
        <v>2024</v>
      </c>
      <c r="N80" s="20" t="s">
        <v>507</v>
      </c>
    </row>
    <row r="81" spans="1:14" ht="16">
      <c r="A81" s="22" t="s">
        <v>332</v>
      </c>
      <c r="B81" s="22" t="s">
        <v>314</v>
      </c>
      <c r="C81" s="21" t="s">
        <v>313</v>
      </c>
      <c r="D81" s="20" t="s">
        <v>312</v>
      </c>
      <c r="E81" s="19" t="str">
        <f t="shared" si="5"/>
        <v>Chula Vista</v>
      </c>
      <c r="F81" s="17">
        <v>40179</v>
      </c>
      <c r="G81" s="17">
        <v>44196</v>
      </c>
      <c r="H81">
        <f t="shared" si="6"/>
        <v>2010</v>
      </c>
      <c r="I81">
        <f t="shared" si="7"/>
        <v>2020</v>
      </c>
      <c r="J81" s="17">
        <v>41394</v>
      </c>
      <c r="K81" s="17">
        <v>44316</v>
      </c>
      <c r="L81">
        <f t="shared" si="8"/>
        <v>2013</v>
      </c>
      <c r="M81">
        <f t="shared" si="9"/>
        <v>2021</v>
      </c>
      <c r="N81" s="20" t="s">
        <v>312</v>
      </c>
    </row>
    <row r="82" spans="1:14" ht="16">
      <c r="A82" s="22" t="s">
        <v>372</v>
      </c>
      <c r="B82" s="22" t="s">
        <v>365</v>
      </c>
      <c r="C82" s="21" t="s">
        <v>134</v>
      </c>
      <c r="D82" s="20" t="s">
        <v>133</v>
      </c>
      <c r="E82" s="19" t="str">
        <f t="shared" si="5"/>
        <v>Citrus Heights</v>
      </c>
      <c r="F82" s="17">
        <v>41275</v>
      </c>
      <c r="G82" s="17">
        <v>44500</v>
      </c>
      <c r="H82">
        <f t="shared" si="6"/>
        <v>2013</v>
      </c>
      <c r="I82">
        <f t="shared" si="7"/>
        <v>2021</v>
      </c>
      <c r="J82" s="17">
        <v>41578</v>
      </c>
      <c r="K82" s="17">
        <v>44500</v>
      </c>
      <c r="L82">
        <f t="shared" si="8"/>
        <v>2013</v>
      </c>
      <c r="M82">
        <f t="shared" si="9"/>
        <v>2021</v>
      </c>
      <c r="N82" s="20" t="s">
        <v>133</v>
      </c>
    </row>
    <row r="83" spans="1:14" ht="16">
      <c r="A83" s="22" t="s">
        <v>584</v>
      </c>
      <c r="B83" s="22" t="s">
        <v>512</v>
      </c>
      <c r="C83" s="21" t="s">
        <v>145</v>
      </c>
      <c r="D83" s="20" t="s">
        <v>144</v>
      </c>
      <c r="E83" s="19" t="str">
        <f t="shared" si="5"/>
        <v>Claremont</v>
      </c>
      <c r="F83" s="17">
        <v>41640</v>
      </c>
      <c r="G83" s="17">
        <v>44500</v>
      </c>
      <c r="H83">
        <f t="shared" si="6"/>
        <v>2014</v>
      </c>
      <c r="I83">
        <f t="shared" si="7"/>
        <v>2021</v>
      </c>
      <c r="J83" s="17">
        <v>41562</v>
      </c>
      <c r="K83" s="17">
        <v>44484</v>
      </c>
      <c r="L83">
        <f t="shared" si="8"/>
        <v>2013</v>
      </c>
      <c r="M83">
        <f t="shared" si="9"/>
        <v>2021</v>
      </c>
      <c r="N83" s="20" t="s">
        <v>144</v>
      </c>
    </row>
    <row r="84" spans="1:14" ht="16">
      <c r="A84" s="22" t="s">
        <v>694</v>
      </c>
      <c r="B84" s="22" t="s">
        <v>676</v>
      </c>
      <c r="C84" s="21" t="s">
        <v>195</v>
      </c>
      <c r="D84" s="20" t="s">
        <v>194</v>
      </c>
      <c r="E84" s="19" t="str">
        <f t="shared" si="5"/>
        <v>Clayton</v>
      </c>
      <c r="F84" s="17">
        <v>41640</v>
      </c>
      <c r="G84" s="17">
        <v>44865</v>
      </c>
      <c r="H84">
        <f t="shared" si="6"/>
        <v>2014</v>
      </c>
      <c r="I84">
        <f t="shared" si="7"/>
        <v>2022</v>
      </c>
      <c r="J84" s="17">
        <v>42035</v>
      </c>
      <c r="K84" s="17">
        <v>44957</v>
      </c>
      <c r="L84">
        <f t="shared" si="8"/>
        <v>2015</v>
      </c>
      <c r="M84">
        <f t="shared" si="9"/>
        <v>2023</v>
      </c>
      <c r="N84" s="20" t="s">
        <v>194</v>
      </c>
    </row>
    <row r="85" spans="1:14" ht="16">
      <c r="A85" s="22" t="s">
        <v>607</v>
      </c>
      <c r="B85" s="22" t="s">
        <v>604</v>
      </c>
      <c r="C85" s="21" t="s">
        <v>159</v>
      </c>
      <c r="D85" s="20" t="s">
        <v>158</v>
      </c>
      <c r="E85" s="19" t="str">
        <f t="shared" si="5"/>
        <v>Clearlake</v>
      </c>
      <c r="F85" s="17">
        <v>41640</v>
      </c>
      <c r="G85" s="17">
        <v>43646</v>
      </c>
      <c r="H85">
        <f t="shared" si="6"/>
        <v>2014</v>
      </c>
      <c r="I85">
        <f t="shared" si="7"/>
        <v>2019</v>
      </c>
      <c r="J85" s="17">
        <v>41820</v>
      </c>
      <c r="K85" s="17">
        <v>43646</v>
      </c>
      <c r="L85">
        <f t="shared" si="8"/>
        <v>2014</v>
      </c>
      <c r="M85">
        <f t="shared" si="9"/>
        <v>2019</v>
      </c>
      <c r="N85" s="20" t="s">
        <v>158</v>
      </c>
    </row>
    <row r="86" spans="1:14" ht="16">
      <c r="A86" s="22" t="s">
        <v>206</v>
      </c>
      <c r="B86" s="22" t="s">
        <v>196</v>
      </c>
      <c r="C86" s="21" t="s">
        <v>195</v>
      </c>
      <c r="D86" s="20" t="s">
        <v>194</v>
      </c>
      <c r="E86" s="19" t="str">
        <f t="shared" si="5"/>
        <v>Cloverdale</v>
      </c>
      <c r="F86" s="17">
        <v>41640</v>
      </c>
      <c r="G86" s="17">
        <v>44865</v>
      </c>
      <c r="H86">
        <f t="shared" si="6"/>
        <v>2014</v>
      </c>
      <c r="I86">
        <f t="shared" si="7"/>
        <v>2022</v>
      </c>
      <c r="J86" s="17">
        <v>42035</v>
      </c>
      <c r="K86" s="17">
        <v>44957</v>
      </c>
      <c r="L86">
        <f t="shared" si="8"/>
        <v>2015</v>
      </c>
      <c r="M86">
        <f t="shared" si="9"/>
        <v>2023</v>
      </c>
      <c r="N86" s="20" t="s">
        <v>194</v>
      </c>
    </row>
    <row r="87" spans="1:14" ht="16">
      <c r="A87" s="22" t="s">
        <v>668</v>
      </c>
      <c r="B87" s="22" t="s">
        <v>652</v>
      </c>
      <c r="C87" s="21" t="s">
        <v>614</v>
      </c>
      <c r="D87" s="20" t="s">
        <v>163</v>
      </c>
      <c r="E87" s="19" t="str">
        <f t="shared" si="5"/>
        <v>Clovis</v>
      </c>
      <c r="F87" s="17">
        <v>41275</v>
      </c>
      <c r="G87" s="17">
        <v>45291</v>
      </c>
      <c r="H87">
        <f t="shared" si="6"/>
        <v>2013</v>
      </c>
      <c r="I87">
        <f t="shared" si="7"/>
        <v>2023</v>
      </c>
      <c r="J87" s="17">
        <v>42369</v>
      </c>
      <c r="K87" s="17">
        <v>45291</v>
      </c>
      <c r="L87">
        <f t="shared" si="8"/>
        <v>2015</v>
      </c>
      <c r="M87">
        <f t="shared" si="9"/>
        <v>2023</v>
      </c>
      <c r="N87" s="20" t="s">
        <v>163</v>
      </c>
    </row>
    <row r="88" spans="1:14" ht="16">
      <c r="A88" s="22" t="s">
        <v>396</v>
      </c>
      <c r="B88" s="22" t="s">
        <v>373</v>
      </c>
      <c r="C88" s="21" t="s">
        <v>145</v>
      </c>
      <c r="D88" s="20" t="s">
        <v>144</v>
      </c>
      <c r="E88" s="19" t="str">
        <f t="shared" si="5"/>
        <v>Coachella</v>
      </c>
      <c r="F88" s="17">
        <v>41640</v>
      </c>
      <c r="G88" s="17">
        <v>44500</v>
      </c>
      <c r="H88">
        <f t="shared" si="6"/>
        <v>2014</v>
      </c>
      <c r="I88">
        <f t="shared" si="7"/>
        <v>2021</v>
      </c>
      <c r="J88" s="17">
        <v>41562</v>
      </c>
      <c r="K88" s="17">
        <v>44484</v>
      </c>
      <c r="L88">
        <f t="shared" si="8"/>
        <v>2013</v>
      </c>
      <c r="M88">
        <f t="shared" si="9"/>
        <v>2021</v>
      </c>
      <c r="N88" s="20" t="s">
        <v>144</v>
      </c>
    </row>
    <row r="89" spans="1:14" ht="16">
      <c r="A89" s="22" t="s">
        <v>667</v>
      </c>
      <c r="B89" s="22" t="s">
        <v>652</v>
      </c>
      <c r="C89" s="21" t="s">
        <v>614</v>
      </c>
      <c r="D89" s="20" t="s">
        <v>163</v>
      </c>
      <c r="E89" s="19" t="str">
        <f t="shared" si="5"/>
        <v>Coalinga</v>
      </c>
      <c r="F89" s="17">
        <v>41275</v>
      </c>
      <c r="G89" s="17">
        <v>45291</v>
      </c>
      <c r="H89">
        <f t="shared" si="6"/>
        <v>2013</v>
      </c>
      <c r="I89">
        <f t="shared" si="7"/>
        <v>2023</v>
      </c>
      <c r="J89" s="17">
        <v>42369</v>
      </c>
      <c r="K89" s="17">
        <v>45291</v>
      </c>
      <c r="L89">
        <f t="shared" si="8"/>
        <v>2015</v>
      </c>
      <c r="M89">
        <f t="shared" si="9"/>
        <v>2023</v>
      </c>
      <c r="N89" s="20" t="s">
        <v>163</v>
      </c>
    </row>
    <row r="90" spans="1:14" ht="16">
      <c r="A90" s="22" t="s">
        <v>412</v>
      </c>
      <c r="B90" s="22" t="s">
        <v>406</v>
      </c>
      <c r="C90" s="21" t="s">
        <v>134</v>
      </c>
      <c r="D90" s="20" t="s">
        <v>133</v>
      </c>
      <c r="E90" s="19" t="str">
        <f t="shared" si="5"/>
        <v>Colfax</v>
      </c>
      <c r="F90" s="17">
        <v>41275</v>
      </c>
      <c r="G90" s="17">
        <v>44500</v>
      </c>
      <c r="H90">
        <f t="shared" si="6"/>
        <v>2013</v>
      </c>
      <c r="I90">
        <f t="shared" si="7"/>
        <v>2021</v>
      </c>
      <c r="J90" s="17">
        <v>41578</v>
      </c>
      <c r="K90" s="17">
        <v>44500</v>
      </c>
      <c r="L90">
        <f t="shared" si="8"/>
        <v>2013</v>
      </c>
      <c r="M90">
        <f t="shared" si="9"/>
        <v>2021</v>
      </c>
      <c r="N90" s="20" t="s">
        <v>133</v>
      </c>
    </row>
    <row r="91" spans="1:14" ht="16">
      <c r="A91" s="22" t="s">
        <v>288</v>
      </c>
      <c r="B91" s="22" t="s">
        <v>271</v>
      </c>
      <c r="C91" s="21" t="s">
        <v>195</v>
      </c>
      <c r="D91" s="20" t="s">
        <v>194</v>
      </c>
      <c r="E91" s="19" t="str">
        <f t="shared" si="5"/>
        <v>Colma</v>
      </c>
      <c r="F91" s="17">
        <v>41640</v>
      </c>
      <c r="G91" s="17">
        <v>44865</v>
      </c>
      <c r="H91">
        <f t="shared" si="6"/>
        <v>2014</v>
      </c>
      <c r="I91">
        <f t="shared" si="7"/>
        <v>2022</v>
      </c>
      <c r="J91" s="17">
        <v>42035</v>
      </c>
      <c r="K91" s="17">
        <v>44957</v>
      </c>
      <c r="L91">
        <f t="shared" si="8"/>
        <v>2015</v>
      </c>
      <c r="M91">
        <f t="shared" si="9"/>
        <v>2023</v>
      </c>
      <c r="N91" s="20" t="s">
        <v>194</v>
      </c>
    </row>
    <row r="92" spans="1:14" ht="16">
      <c r="A92" s="22" t="s">
        <v>353</v>
      </c>
      <c r="B92" s="22" t="s">
        <v>334</v>
      </c>
      <c r="C92" s="21" t="s">
        <v>145</v>
      </c>
      <c r="D92" s="20" t="s">
        <v>144</v>
      </c>
      <c r="E92" s="19" t="str">
        <f t="shared" si="5"/>
        <v>Colton</v>
      </c>
      <c r="F92" s="17">
        <v>41640</v>
      </c>
      <c r="G92" s="17">
        <v>44500</v>
      </c>
      <c r="H92">
        <f t="shared" si="6"/>
        <v>2014</v>
      </c>
      <c r="I92">
        <f t="shared" si="7"/>
        <v>2021</v>
      </c>
      <c r="J92" s="17">
        <v>41562</v>
      </c>
      <c r="K92" s="17">
        <v>44484</v>
      </c>
      <c r="L92">
        <f t="shared" si="8"/>
        <v>2013</v>
      </c>
      <c r="M92">
        <f t="shared" si="9"/>
        <v>2021</v>
      </c>
      <c r="N92" s="20" t="s">
        <v>144</v>
      </c>
    </row>
    <row r="93" spans="1:14" ht="16">
      <c r="A93" s="22" t="s">
        <v>700</v>
      </c>
      <c r="B93" s="22" t="s">
        <v>697</v>
      </c>
      <c r="C93" s="21" t="s">
        <v>159</v>
      </c>
      <c r="D93" s="20" t="s">
        <v>158</v>
      </c>
      <c r="E93" s="19" t="str">
        <f t="shared" si="5"/>
        <v>Colusa</v>
      </c>
      <c r="F93" s="17">
        <v>41640</v>
      </c>
      <c r="G93" s="17">
        <v>43646</v>
      </c>
      <c r="H93">
        <f t="shared" si="6"/>
        <v>2014</v>
      </c>
      <c r="I93">
        <f t="shared" si="7"/>
        <v>2019</v>
      </c>
      <c r="J93" s="17">
        <v>41820</v>
      </c>
      <c r="K93" s="17">
        <v>43646</v>
      </c>
      <c r="L93">
        <f t="shared" si="8"/>
        <v>2014</v>
      </c>
      <c r="M93">
        <f t="shared" si="9"/>
        <v>2019</v>
      </c>
      <c r="N93" s="20" t="s">
        <v>158</v>
      </c>
    </row>
    <row r="94" spans="1:14" ht="16">
      <c r="A94" s="22" t="str">
        <f>B94</f>
        <v>Colusa County - Unincorporated</v>
      </c>
      <c r="B94" s="22" t="s">
        <v>699</v>
      </c>
      <c r="C94" s="21" t="s">
        <v>159</v>
      </c>
      <c r="D94" s="20" t="s">
        <v>158</v>
      </c>
      <c r="E94" s="19" t="str">
        <f t="shared" si="5"/>
        <v>Colusa County - Unincorporated</v>
      </c>
      <c r="F94" s="17">
        <v>41640</v>
      </c>
      <c r="G94" s="17">
        <v>43646</v>
      </c>
      <c r="H94">
        <f t="shared" si="6"/>
        <v>2014</v>
      </c>
      <c r="I94">
        <f t="shared" si="7"/>
        <v>2019</v>
      </c>
      <c r="J94" s="17">
        <v>41820</v>
      </c>
      <c r="K94" s="17">
        <v>43646</v>
      </c>
      <c r="L94">
        <f t="shared" si="8"/>
        <v>2014</v>
      </c>
      <c r="M94">
        <f t="shared" si="9"/>
        <v>2019</v>
      </c>
      <c r="N94" s="20" t="s">
        <v>158</v>
      </c>
    </row>
    <row r="95" spans="1:14" ht="16">
      <c r="A95" s="22" t="s">
        <v>583</v>
      </c>
      <c r="B95" s="22" t="s">
        <v>512</v>
      </c>
      <c r="C95" s="21" t="s">
        <v>145</v>
      </c>
      <c r="D95" s="20" t="s">
        <v>144</v>
      </c>
      <c r="E95" s="19" t="str">
        <f t="shared" si="5"/>
        <v>Commerce</v>
      </c>
      <c r="F95" s="17">
        <v>41640</v>
      </c>
      <c r="G95" s="17">
        <v>44500</v>
      </c>
      <c r="H95">
        <f t="shared" si="6"/>
        <v>2014</v>
      </c>
      <c r="I95">
        <f t="shared" si="7"/>
        <v>2021</v>
      </c>
      <c r="J95" s="17">
        <v>41562</v>
      </c>
      <c r="K95" s="17">
        <v>44484</v>
      </c>
      <c r="L95">
        <f t="shared" si="8"/>
        <v>2013</v>
      </c>
      <c r="M95">
        <f t="shared" si="9"/>
        <v>2021</v>
      </c>
      <c r="N95" s="20" t="s">
        <v>144</v>
      </c>
    </row>
    <row r="96" spans="1:14" ht="16">
      <c r="A96" s="22" t="s">
        <v>582</v>
      </c>
      <c r="B96" s="22" t="s">
        <v>512</v>
      </c>
      <c r="C96" s="21" t="s">
        <v>145</v>
      </c>
      <c r="D96" s="20" t="s">
        <v>144</v>
      </c>
      <c r="E96" s="19" t="str">
        <f t="shared" si="5"/>
        <v>Compton</v>
      </c>
      <c r="F96" s="17">
        <v>41640</v>
      </c>
      <c r="G96" s="17">
        <v>44500</v>
      </c>
      <c r="H96">
        <f t="shared" si="6"/>
        <v>2014</v>
      </c>
      <c r="I96">
        <f t="shared" si="7"/>
        <v>2021</v>
      </c>
      <c r="J96" s="17">
        <v>41562</v>
      </c>
      <c r="K96" s="17">
        <v>44484</v>
      </c>
      <c r="L96">
        <f t="shared" si="8"/>
        <v>2013</v>
      </c>
      <c r="M96">
        <f t="shared" si="9"/>
        <v>2021</v>
      </c>
      <c r="N96" s="20" t="s">
        <v>144</v>
      </c>
    </row>
    <row r="97" spans="1:14" ht="16">
      <c r="A97" s="22" t="s">
        <v>693</v>
      </c>
      <c r="B97" s="22" t="s">
        <v>676</v>
      </c>
      <c r="C97" s="21" t="s">
        <v>195</v>
      </c>
      <c r="D97" s="20" t="s">
        <v>194</v>
      </c>
      <c r="E97" s="19" t="str">
        <f t="shared" si="5"/>
        <v>Concord</v>
      </c>
      <c r="F97" s="17">
        <v>41640</v>
      </c>
      <c r="G97" s="17">
        <v>44865</v>
      </c>
      <c r="H97">
        <f t="shared" si="6"/>
        <v>2014</v>
      </c>
      <c r="I97">
        <f t="shared" si="7"/>
        <v>2022</v>
      </c>
      <c r="J97" s="17">
        <v>42035</v>
      </c>
      <c r="K97" s="17">
        <v>44957</v>
      </c>
      <c r="L97">
        <f t="shared" si="8"/>
        <v>2015</v>
      </c>
      <c r="M97">
        <f t="shared" si="9"/>
        <v>2023</v>
      </c>
      <c r="N97" s="20" t="s">
        <v>194</v>
      </c>
    </row>
    <row r="98" spans="1:14" ht="16">
      <c r="A98" s="22" t="str">
        <f>B98</f>
        <v>Contra Costa County - Unincorporated</v>
      </c>
      <c r="B98" s="22" t="s">
        <v>692</v>
      </c>
      <c r="C98" s="21" t="s">
        <v>195</v>
      </c>
      <c r="D98" s="20" t="s">
        <v>194</v>
      </c>
      <c r="E98" s="19" t="str">
        <f t="shared" si="5"/>
        <v>Contra Costa County - Unincorporated</v>
      </c>
      <c r="F98" s="17">
        <v>41640</v>
      </c>
      <c r="G98" s="17">
        <v>44865</v>
      </c>
      <c r="H98">
        <f t="shared" si="6"/>
        <v>2014</v>
      </c>
      <c r="I98">
        <f t="shared" si="7"/>
        <v>2022</v>
      </c>
      <c r="J98" s="17">
        <v>42035</v>
      </c>
      <c r="K98" s="17">
        <v>44957</v>
      </c>
      <c r="L98">
        <f t="shared" si="8"/>
        <v>2015</v>
      </c>
      <c r="M98">
        <f t="shared" si="9"/>
        <v>2023</v>
      </c>
      <c r="N98" s="20" t="s">
        <v>194</v>
      </c>
    </row>
    <row r="99" spans="1:14" ht="16">
      <c r="A99" s="22" t="s">
        <v>612</v>
      </c>
      <c r="B99" s="22" t="s">
        <v>608</v>
      </c>
      <c r="C99" s="21" t="s">
        <v>235</v>
      </c>
      <c r="D99" s="20" t="s">
        <v>507</v>
      </c>
      <c r="E99" s="19" t="str">
        <f t="shared" si="5"/>
        <v>Corcoran</v>
      </c>
      <c r="F99" s="17">
        <v>41640</v>
      </c>
      <c r="G99" s="17">
        <v>45291</v>
      </c>
      <c r="H99">
        <f t="shared" si="6"/>
        <v>2014</v>
      </c>
      <c r="I99">
        <f t="shared" si="7"/>
        <v>2023</v>
      </c>
      <c r="J99" s="17">
        <v>42400</v>
      </c>
      <c r="K99" s="17">
        <v>45322</v>
      </c>
      <c r="L99">
        <f t="shared" si="8"/>
        <v>2016</v>
      </c>
      <c r="M99">
        <f t="shared" si="9"/>
        <v>2024</v>
      </c>
      <c r="N99" s="20" t="s">
        <v>507</v>
      </c>
    </row>
    <row r="100" spans="1:14" ht="16">
      <c r="A100" s="22" t="s">
        <v>178</v>
      </c>
      <c r="B100" s="22" t="s">
        <v>175</v>
      </c>
      <c r="C100" s="21" t="s">
        <v>159</v>
      </c>
      <c r="D100" s="20" t="s">
        <v>158</v>
      </c>
      <c r="E100" s="19" t="str">
        <f t="shared" si="5"/>
        <v>Corning</v>
      </c>
      <c r="F100" s="17">
        <v>41640</v>
      </c>
      <c r="G100" s="17">
        <v>43646</v>
      </c>
      <c r="H100">
        <f t="shared" si="6"/>
        <v>2014</v>
      </c>
      <c r="I100">
        <f t="shared" si="7"/>
        <v>2019</v>
      </c>
      <c r="J100" s="17">
        <v>41820</v>
      </c>
      <c r="K100" s="17">
        <v>43646</v>
      </c>
      <c r="L100">
        <f t="shared" si="8"/>
        <v>2014</v>
      </c>
      <c r="M100">
        <f t="shared" si="9"/>
        <v>2019</v>
      </c>
      <c r="N100" s="20" t="s">
        <v>158</v>
      </c>
    </row>
    <row r="101" spans="1:14" ht="16">
      <c r="A101" s="22" t="s">
        <v>395</v>
      </c>
      <c r="B101" s="22" t="s">
        <v>373</v>
      </c>
      <c r="C101" s="21" t="s">
        <v>145</v>
      </c>
      <c r="D101" s="20" t="s">
        <v>144</v>
      </c>
      <c r="E101" s="19" t="str">
        <f t="shared" si="5"/>
        <v>Corona</v>
      </c>
      <c r="F101" s="17">
        <v>41640</v>
      </c>
      <c r="G101" s="17">
        <v>44500</v>
      </c>
      <c r="H101">
        <f t="shared" si="6"/>
        <v>2014</v>
      </c>
      <c r="I101">
        <f t="shared" si="7"/>
        <v>2021</v>
      </c>
      <c r="J101" s="17">
        <v>41562</v>
      </c>
      <c r="K101" s="17">
        <v>44484</v>
      </c>
      <c r="L101">
        <f t="shared" si="8"/>
        <v>2013</v>
      </c>
      <c r="M101">
        <f t="shared" si="9"/>
        <v>2021</v>
      </c>
      <c r="N101" s="20" t="s">
        <v>144</v>
      </c>
    </row>
    <row r="102" spans="1:14" ht="16">
      <c r="A102" s="22" t="s">
        <v>331</v>
      </c>
      <c r="B102" s="22" t="s">
        <v>314</v>
      </c>
      <c r="C102" s="21" t="s">
        <v>313</v>
      </c>
      <c r="D102" s="20" t="s">
        <v>312</v>
      </c>
      <c r="E102" s="19" t="str">
        <f t="shared" si="5"/>
        <v>Coronado</v>
      </c>
      <c r="F102" s="17">
        <v>40179</v>
      </c>
      <c r="G102" s="17">
        <v>44196</v>
      </c>
      <c r="H102">
        <f t="shared" si="6"/>
        <v>2010</v>
      </c>
      <c r="I102">
        <f t="shared" si="7"/>
        <v>2020</v>
      </c>
      <c r="J102" s="17">
        <v>41394</v>
      </c>
      <c r="K102" s="17">
        <v>44316</v>
      </c>
      <c r="L102">
        <f t="shared" si="8"/>
        <v>2013</v>
      </c>
      <c r="M102">
        <f t="shared" si="9"/>
        <v>2021</v>
      </c>
      <c r="N102" s="20" t="s">
        <v>312</v>
      </c>
    </row>
    <row r="103" spans="1:14" ht="16">
      <c r="A103" s="22" t="s">
        <v>505</v>
      </c>
      <c r="B103" s="22" t="s">
        <v>494</v>
      </c>
      <c r="C103" s="21" t="s">
        <v>195</v>
      </c>
      <c r="D103" s="20" t="s">
        <v>194</v>
      </c>
      <c r="E103" s="19" t="str">
        <f t="shared" si="5"/>
        <v>Corte Madera</v>
      </c>
      <c r="F103" s="17">
        <v>41640</v>
      </c>
      <c r="G103" s="17">
        <v>44865</v>
      </c>
      <c r="H103">
        <f t="shared" si="6"/>
        <v>2014</v>
      </c>
      <c r="I103">
        <f t="shared" si="7"/>
        <v>2022</v>
      </c>
      <c r="J103" s="17">
        <v>42035</v>
      </c>
      <c r="K103" s="17">
        <v>44957</v>
      </c>
      <c r="L103">
        <f t="shared" si="8"/>
        <v>2015</v>
      </c>
      <c r="M103">
        <f t="shared" si="9"/>
        <v>2023</v>
      </c>
      <c r="N103" s="20" t="s">
        <v>194</v>
      </c>
    </row>
    <row r="104" spans="1:14" ht="16">
      <c r="A104" s="22" t="s">
        <v>444</v>
      </c>
      <c r="B104" s="22" t="s">
        <v>414</v>
      </c>
      <c r="C104" s="21" t="s">
        <v>145</v>
      </c>
      <c r="D104" s="20" t="s">
        <v>144</v>
      </c>
      <c r="E104" s="19" t="str">
        <f t="shared" si="5"/>
        <v>Costa Mesa</v>
      </c>
      <c r="F104" s="17">
        <v>41640</v>
      </c>
      <c r="G104" s="17">
        <v>44500</v>
      </c>
      <c r="H104">
        <f t="shared" si="6"/>
        <v>2014</v>
      </c>
      <c r="I104">
        <f t="shared" si="7"/>
        <v>2021</v>
      </c>
      <c r="J104" s="17">
        <v>41562</v>
      </c>
      <c r="K104" s="17">
        <v>44484</v>
      </c>
      <c r="L104">
        <f t="shared" si="8"/>
        <v>2013</v>
      </c>
      <c r="M104">
        <f t="shared" si="9"/>
        <v>2021</v>
      </c>
      <c r="N104" s="20" t="s">
        <v>144</v>
      </c>
    </row>
    <row r="105" spans="1:14" ht="16">
      <c r="A105" s="22" t="s">
        <v>205</v>
      </c>
      <c r="B105" s="22" t="s">
        <v>196</v>
      </c>
      <c r="C105" s="21" t="s">
        <v>195</v>
      </c>
      <c r="D105" s="20" t="s">
        <v>194</v>
      </c>
      <c r="E105" s="19" t="str">
        <f t="shared" si="5"/>
        <v>Cotati</v>
      </c>
      <c r="F105" s="17">
        <v>41640</v>
      </c>
      <c r="G105" s="17">
        <v>44865</v>
      </c>
      <c r="H105">
        <f t="shared" si="6"/>
        <v>2014</v>
      </c>
      <c r="I105">
        <f t="shared" si="7"/>
        <v>2022</v>
      </c>
      <c r="J105" s="17">
        <v>42035</v>
      </c>
      <c r="K105" s="17">
        <v>44957</v>
      </c>
      <c r="L105">
        <f t="shared" si="8"/>
        <v>2015</v>
      </c>
      <c r="M105">
        <f t="shared" si="9"/>
        <v>2023</v>
      </c>
      <c r="N105" s="20" t="s">
        <v>194</v>
      </c>
    </row>
    <row r="106" spans="1:14" ht="16">
      <c r="A106" s="22" t="s">
        <v>581</v>
      </c>
      <c r="B106" s="22" t="s">
        <v>512</v>
      </c>
      <c r="C106" s="21" t="s">
        <v>145</v>
      </c>
      <c r="D106" s="20" t="s">
        <v>144</v>
      </c>
      <c r="E106" s="19" t="str">
        <f t="shared" si="5"/>
        <v>Covina</v>
      </c>
      <c r="F106" s="17">
        <v>41640</v>
      </c>
      <c r="G106" s="17">
        <v>44500</v>
      </c>
      <c r="H106">
        <f t="shared" si="6"/>
        <v>2014</v>
      </c>
      <c r="I106">
        <f t="shared" si="7"/>
        <v>2021</v>
      </c>
      <c r="J106" s="17">
        <v>41562</v>
      </c>
      <c r="K106" s="17">
        <v>44484</v>
      </c>
      <c r="L106">
        <f t="shared" si="8"/>
        <v>2013</v>
      </c>
      <c r="M106">
        <f t="shared" si="9"/>
        <v>2021</v>
      </c>
      <c r="N106" s="20" t="s">
        <v>144</v>
      </c>
    </row>
    <row r="107" spans="1:14" ht="16">
      <c r="A107" s="22" t="s">
        <v>675</v>
      </c>
      <c r="B107" s="22" t="s">
        <v>674</v>
      </c>
      <c r="C107" s="21" t="s">
        <v>159</v>
      </c>
      <c r="D107" s="20" t="s">
        <v>158</v>
      </c>
      <c r="E107" s="19" t="str">
        <f t="shared" si="5"/>
        <v>Crescent City</v>
      </c>
      <c r="F107" s="17">
        <v>41640</v>
      </c>
      <c r="G107" s="17">
        <v>43646</v>
      </c>
      <c r="H107">
        <f t="shared" si="6"/>
        <v>2014</v>
      </c>
      <c r="I107">
        <f t="shared" si="7"/>
        <v>2019</v>
      </c>
      <c r="J107" s="17">
        <v>41820</v>
      </c>
      <c r="K107" s="17">
        <v>43646</v>
      </c>
      <c r="L107">
        <f t="shared" si="8"/>
        <v>2014</v>
      </c>
      <c r="M107">
        <f t="shared" si="9"/>
        <v>2019</v>
      </c>
      <c r="N107" s="20" t="s">
        <v>158</v>
      </c>
    </row>
    <row r="108" spans="1:14" ht="16">
      <c r="A108" s="22" t="s">
        <v>580</v>
      </c>
      <c r="B108" s="22" t="s">
        <v>512</v>
      </c>
      <c r="C108" s="21" t="s">
        <v>145</v>
      </c>
      <c r="D108" s="20" t="s">
        <v>144</v>
      </c>
      <c r="E108" s="19" t="str">
        <f t="shared" si="5"/>
        <v>Cudahy</v>
      </c>
      <c r="F108" s="17">
        <v>41640</v>
      </c>
      <c r="G108" s="17">
        <v>44500</v>
      </c>
      <c r="H108">
        <f t="shared" si="6"/>
        <v>2014</v>
      </c>
      <c r="I108">
        <f t="shared" si="7"/>
        <v>2021</v>
      </c>
      <c r="J108" s="17">
        <v>41562</v>
      </c>
      <c r="K108" s="17">
        <v>44484</v>
      </c>
      <c r="L108">
        <f t="shared" si="8"/>
        <v>2013</v>
      </c>
      <c r="M108">
        <f t="shared" si="9"/>
        <v>2021</v>
      </c>
      <c r="N108" s="20" t="s">
        <v>144</v>
      </c>
    </row>
    <row r="109" spans="1:14" ht="16">
      <c r="A109" s="22" t="s">
        <v>579</v>
      </c>
      <c r="B109" s="22" t="s">
        <v>512</v>
      </c>
      <c r="C109" s="21" t="s">
        <v>145</v>
      </c>
      <c r="D109" s="20" t="s">
        <v>144</v>
      </c>
      <c r="E109" s="19" t="str">
        <f t="shared" si="5"/>
        <v>Culver City</v>
      </c>
      <c r="F109" s="17">
        <v>41640</v>
      </c>
      <c r="G109" s="17">
        <v>44500</v>
      </c>
      <c r="H109">
        <f t="shared" si="6"/>
        <v>2014</v>
      </c>
      <c r="I109">
        <f t="shared" si="7"/>
        <v>2021</v>
      </c>
      <c r="J109" s="17">
        <v>41562</v>
      </c>
      <c r="K109" s="17">
        <v>44484</v>
      </c>
      <c r="L109">
        <f t="shared" si="8"/>
        <v>2013</v>
      </c>
      <c r="M109">
        <f t="shared" si="9"/>
        <v>2021</v>
      </c>
      <c r="N109" s="20" t="s">
        <v>144</v>
      </c>
    </row>
    <row r="110" spans="1:14" ht="16">
      <c r="A110" s="22" t="s">
        <v>257</v>
      </c>
      <c r="B110" s="22" t="s">
        <v>242</v>
      </c>
      <c r="C110" s="21" t="s">
        <v>195</v>
      </c>
      <c r="D110" s="20" t="s">
        <v>194</v>
      </c>
      <c r="E110" s="19" t="str">
        <f t="shared" si="5"/>
        <v>Cupertino</v>
      </c>
      <c r="F110" s="17">
        <v>41640</v>
      </c>
      <c r="G110" s="17">
        <v>44865</v>
      </c>
      <c r="H110">
        <f t="shared" si="6"/>
        <v>2014</v>
      </c>
      <c r="I110">
        <f t="shared" si="7"/>
        <v>2022</v>
      </c>
      <c r="J110" s="17">
        <v>42035</v>
      </c>
      <c r="K110" s="17">
        <v>44957</v>
      </c>
      <c r="L110">
        <f t="shared" si="8"/>
        <v>2015</v>
      </c>
      <c r="M110">
        <f t="shared" si="9"/>
        <v>2023</v>
      </c>
      <c r="N110" s="20" t="s">
        <v>194</v>
      </c>
    </row>
    <row r="111" spans="1:14" ht="16">
      <c r="A111" s="22" t="s">
        <v>443</v>
      </c>
      <c r="B111" s="22" t="s">
        <v>414</v>
      </c>
      <c r="C111" s="21" t="s">
        <v>145</v>
      </c>
      <c r="D111" s="20" t="s">
        <v>144</v>
      </c>
      <c r="E111" s="19" t="str">
        <f t="shared" si="5"/>
        <v>Cypress</v>
      </c>
      <c r="F111" s="17">
        <v>41640</v>
      </c>
      <c r="G111" s="17">
        <v>44500</v>
      </c>
      <c r="H111">
        <f t="shared" si="6"/>
        <v>2014</v>
      </c>
      <c r="I111">
        <f t="shared" si="7"/>
        <v>2021</v>
      </c>
      <c r="J111" s="17">
        <v>41562</v>
      </c>
      <c r="K111" s="17">
        <v>44484</v>
      </c>
      <c r="L111">
        <f t="shared" si="8"/>
        <v>2013</v>
      </c>
      <c r="M111">
        <f t="shared" si="9"/>
        <v>2021</v>
      </c>
      <c r="N111" s="20" t="s">
        <v>144</v>
      </c>
    </row>
    <row r="112" spans="1:14" ht="16">
      <c r="A112" s="22" t="s">
        <v>287</v>
      </c>
      <c r="B112" s="22" t="s">
        <v>271</v>
      </c>
      <c r="C112" s="21" t="s">
        <v>195</v>
      </c>
      <c r="D112" s="20" t="s">
        <v>194</v>
      </c>
      <c r="E112" s="19" t="str">
        <f t="shared" si="5"/>
        <v>Daly City</v>
      </c>
      <c r="F112" s="17">
        <v>41640</v>
      </c>
      <c r="G112" s="17">
        <v>44865</v>
      </c>
      <c r="H112">
        <f t="shared" si="6"/>
        <v>2014</v>
      </c>
      <c r="I112">
        <f t="shared" si="7"/>
        <v>2022</v>
      </c>
      <c r="J112" s="17">
        <v>42035</v>
      </c>
      <c r="K112" s="17">
        <v>44957</v>
      </c>
      <c r="L112">
        <f t="shared" si="8"/>
        <v>2015</v>
      </c>
      <c r="M112">
        <f t="shared" si="9"/>
        <v>2023</v>
      </c>
      <c r="N112" s="20" t="s">
        <v>194</v>
      </c>
    </row>
    <row r="113" spans="1:14" ht="16">
      <c r="A113" s="22" t="s">
        <v>442</v>
      </c>
      <c r="B113" s="22" t="s">
        <v>414</v>
      </c>
      <c r="C113" s="21" t="s">
        <v>145</v>
      </c>
      <c r="D113" s="20" t="s">
        <v>144</v>
      </c>
      <c r="E113" s="19" t="str">
        <f t="shared" si="5"/>
        <v>Dana Point</v>
      </c>
      <c r="F113" s="17">
        <v>41640</v>
      </c>
      <c r="G113" s="17">
        <v>44500</v>
      </c>
      <c r="H113">
        <f t="shared" si="6"/>
        <v>2014</v>
      </c>
      <c r="I113">
        <f t="shared" si="7"/>
        <v>2021</v>
      </c>
      <c r="J113" s="17">
        <v>41562</v>
      </c>
      <c r="K113" s="17">
        <v>44484</v>
      </c>
      <c r="L113">
        <f t="shared" si="8"/>
        <v>2013</v>
      </c>
      <c r="M113">
        <f t="shared" si="9"/>
        <v>2021</v>
      </c>
      <c r="N113" s="20" t="s">
        <v>144</v>
      </c>
    </row>
    <row r="114" spans="1:14" ht="16">
      <c r="A114" s="22" t="s">
        <v>691</v>
      </c>
      <c r="B114" s="22" t="s">
        <v>676</v>
      </c>
      <c r="C114" s="21" t="s">
        <v>195</v>
      </c>
      <c r="D114" s="20" t="s">
        <v>194</v>
      </c>
      <c r="E114" s="19" t="str">
        <f t="shared" si="5"/>
        <v>Danville</v>
      </c>
      <c r="F114" s="17">
        <v>41640</v>
      </c>
      <c r="G114" s="17">
        <v>44865</v>
      </c>
      <c r="H114">
        <f t="shared" si="6"/>
        <v>2014</v>
      </c>
      <c r="I114">
        <f t="shared" si="7"/>
        <v>2022</v>
      </c>
      <c r="J114" s="17">
        <v>42035</v>
      </c>
      <c r="K114" s="17">
        <v>44957</v>
      </c>
      <c r="L114">
        <f t="shared" si="8"/>
        <v>2015</v>
      </c>
      <c r="M114">
        <f t="shared" si="9"/>
        <v>2023</v>
      </c>
      <c r="N114" s="20" t="s">
        <v>194</v>
      </c>
    </row>
    <row r="115" spans="1:14" ht="16">
      <c r="A115" s="22" t="s">
        <v>143</v>
      </c>
      <c r="B115" s="22" t="s">
        <v>139</v>
      </c>
      <c r="C115" s="21" t="s">
        <v>134</v>
      </c>
      <c r="D115" s="20" t="s">
        <v>133</v>
      </c>
      <c r="E115" s="19" t="str">
        <f t="shared" si="5"/>
        <v>Davis</v>
      </c>
      <c r="F115" s="17">
        <v>41275</v>
      </c>
      <c r="G115" s="17">
        <v>44500</v>
      </c>
      <c r="H115">
        <f t="shared" si="6"/>
        <v>2013</v>
      </c>
      <c r="I115">
        <f t="shared" si="7"/>
        <v>2021</v>
      </c>
      <c r="J115" s="17">
        <v>41578</v>
      </c>
      <c r="K115" s="17">
        <v>44500</v>
      </c>
      <c r="L115">
        <f t="shared" si="8"/>
        <v>2013</v>
      </c>
      <c r="M115">
        <f t="shared" si="9"/>
        <v>2021</v>
      </c>
      <c r="N115" s="20" t="s">
        <v>133</v>
      </c>
    </row>
    <row r="116" spans="1:14" ht="16">
      <c r="A116" s="22" t="s">
        <v>330</v>
      </c>
      <c r="B116" s="22" t="s">
        <v>314</v>
      </c>
      <c r="C116" s="21" t="s">
        <v>313</v>
      </c>
      <c r="D116" s="20" t="s">
        <v>312</v>
      </c>
      <c r="E116" s="19" t="str">
        <f t="shared" si="5"/>
        <v>Del Mar</v>
      </c>
      <c r="F116" s="17">
        <v>40179</v>
      </c>
      <c r="G116" s="17">
        <v>44196</v>
      </c>
      <c r="H116">
        <f t="shared" si="6"/>
        <v>2010</v>
      </c>
      <c r="I116">
        <f t="shared" si="7"/>
        <v>2020</v>
      </c>
      <c r="J116" s="17">
        <v>41394</v>
      </c>
      <c r="K116" s="17">
        <v>44316</v>
      </c>
      <c r="L116">
        <f t="shared" si="8"/>
        <v>2013</v>
      </c>
      <c r="M116">
        <f t="shared" si="9"/>
        <v>2021</v>
      </c>
      <c r="N116" s="20" t="s">
        <v>312</v>
      </c>
    </row>
    <row r="117" spans="1:14" ht="16">
      <c r="A117" s="22" t="str">
        <f>B117</f>
        <v>Del Norte County - Unincorporated</v>
      </c>
      <c r="B117" s="22" t="s">
        <v>673</v>
      </c>
      <c r="C117" s="21" t="s">
        <v>159</v>
      </c>
      <c r="D117" s="20" t="s">
        <v>158</v>
      </c>
      <c r="E117" s="19" t="str">
        <f t="shared" si="5"/>
        <v>Del Norte County - Unincorporated</v>
      </c>
      <c r="F117" s="17">
        <v>41640</v>
      </c>
      <c r="G117" s="17">
        <v>43646</v>
      </c>
      <c r="H117">
        <f t="shared" si="6"/>
        <v>2014</v>
      </c>
      <c r="I117">
        <f t="shared" si="7"/>
        <v>2019</v>
      </c>
      <c r="J117" s="17">
        <v>41820</v>
      </c>
      <c r="K117" s="17">
        <v>43646</v>
      </c>
      <c r="L117">
        <f t="shared" si="8"/>
        <v>2014</v>
      </c>
      <c r="M117">
        <f t="shared" si="9"/>
        <v>2019</v>
      </c>
      <c r="N117" s="20" t="s">
        <v>158</v>
      </c>
    </row>
    <row r="118" spans="1:14" ht="16">
      <c r="A118" s="22" t="s">
        <v>472</v>
      </c>
      <c r="B118" s="22" t="s">
        <v>460</v>
      </c>
      <c r="C118" s="21" t="s">
        <v>235</v>
      </c>
      <c r="D118" s="20" t="s">
        <v>163</v>
      </c>
      <c r="E118" s="19" t="str">
        <f t="shared" si="5"/>
        <v>Del Rey Oaks</v>
      </c>
      <c r="F118" s="17">
        <v>41640</v>
      </c>
      <c r="G118" s="17">
        <v>45291</v>
      </c>
      <c r="H118">
        <f t="shared" si="6"/>
        <v>2014</v>
      </c>
      <c r="I118">
        <f t="shared" si="7"/>
        <v>2023</v>
      </c>
      <c r="J118" s="17">
        <v>42369</v>
      </c>
      <c r="K118" s="17">
        <v>45291</v>
      </c>
      <c r="L118">
        <f t="shared" si="8"/>
        <v>2015</v>
      </c>
      <c r="M118">
        <f t="shared" si="9"/>
        <v>2023</v>
      </c>
      <c r="N118" s="20" t="s">
        <v>163</v>
      </c>
    </row>
    <row r="119" spans="1:14" ht="16">
      <c r="A119" s="22" t="s">
        <v>624</v>
      </c>
      <c r="B119" s="22" t="s">
        <v>615</v>
      </c>
      <c r="C119" s="21" t="s">
        <v>614</v>
      </c>
      <c r="D119" s="20" t="s">
        <v>163</v>
      </c>
      <c r="E119" s="19" t="str">
        <f t="shared" si="5"/>
        <v>Delano</v>
      </c>
      <c r="F119" s="17">
        <v>41275</v>
      </c>
      <c r="G119" s="17">
        <v>45291</v>
      </c>
      <c r="H119">
        <f t="shared" si="6"/>
        <v>2013</v>
      </c>
      <c r="I119">
        <f t="shared" si="7"/>
        <v>2023</v>
      </c>
      <c r="J119" s="17">
        <v>42369</v>
      </c>
      <c r="K119" s="17">
        <v>45291</v>
      </c>
      <c r="L119">
        <f t="shared" si="8"/>
        <v>2015</v>
      </c>
      <c r="M119">
        <f t="shared" si="9"/>
        <v>2023</v>
      </c>
      <c r="N119" s="20" t="s">
        <v>163</v>
      </c>
    </row>
    <row r="120" spans="1:14" ht="16">
      <c r="A120" s="22" t="s">
        <v>394</v>
      </c>
      <c r="B120" s="22" t="s">
        <v>373</v>
      </c>
      <c r="C120" s="21" t="s">
        <v>145</v>
      </c>
      <c r="D120" s="20" t="s">
        <v>144</v>
      </c>
      <c r="E120" s="19" t="str">
        <f t="shared" si="5"/>
        <v>Desert Hot Springs</v>
      </c>
      <c r="F120" s="17">
        <v>41640</v>
      </c>
      <c r="G120" s="17">
        <v>44500</v>
      </c>
      <c r="H120">
        <f t="shared" si="6"/>
        <v>2014</v>
      </c>
      <c r="I120">
        <f t="shared" si="7"/>
        <v>2021</v>
      </c>
      <c r="J120" s="17">
        <v>41562</v>
      </c>
      <c r="K120" s="17">
        <v>44484</v>
      </c>
      <c r="L120">
        <f t="shared" si="8"/>
        <v>2013</v>
      </c>
      <c r="M120">
        <f t="shared" si="9"/>
        <v>2021</v>
      </c>
      <c r="N120" s="20" t="s">
        <v>144</v>
      </c>
    </row>
    <row r="121" spans="1:14" ht="16">
      <c r="A121" s="22" t="s">
        <v>578</v>
      </c>
      <c r="B121" s="22" t="s">
        <v>512</v>
      </c>
      <c r="C121" s="21" t="s">
        <v>145</v>
      </c>
      <c r="D121" s="20" t="s">
        <v>144</v>
      </c>
      <c r="E121" s="19" t="str">
        <f t="shared" si="5"/>
        <v>Diamond Bar</v>
      </c>
      <c r="F121" s="17">
        <v>41640</v>
      </c>
      <c r="G121" s="17">
        <v>44500</v>
      </c>
      <c r="H121">
        <f t="shared" si="6"/>
        <v>2014</v>
      </c>
      <c r="I121">
        <f t="shared" si="7"/>
        <v>2021</v>
      </c>
      <c r="J121" s="17">
        <v>41562</v>
      </c>
      <c r="K121" s="17">
        <v>44484</v>
      </c>
      <c r="L121">
        <f t="shared" si="8"/>
        <v>2013</v>
      </c>
      <c r="M121">
        <f t="shared" si="9"/>
        <v>2021</v>
      </c>
      <c r="N121" s="20" t="s">
        <v>144</v>
      </c>
    </row>
    <row r="122" spans="1:14" ht="16">
      <c r="A122" s="22" t="s">
        <v>173</v>
      </c>
      <c r="B122" s="22" t="s">
        <v>165</v>
      </c>
      <c r="C122" s="21" t="s">
        <v>164</v>
      </c>
      <c r="D122" s="20" t="s">
        <v>163</v>
      </c>
      <c r="E122" s="19" t="str">
        <f t="shared" si="5"/>
        <v>Dinuba</v>
      </c>
      <c r="F122" s="17">
        <v>41640</v>
      </c>
      <c r="G122" s="17">
        <v>45199</v>
      </c>
      <c r="H122">
        <f t="shared" si="6"/>
        <v>2014</v>
      </c>
      <c r="I122">
        <f t="shared" si="7"/>
        <v>2023</v>
      </c>
      <c r="J122" s="17">
        <v>42369</v>
      </c>
      <c r="K122" s="17">
        <v>45291</v>
      </c>
      <c r="L122">
        <f t="shared" si="8"/>
        <v>2015</v>
      </c>
      <c r="M122">
        <f t="shared" si="9"/>
        <v>2023</v>
      </c>
      <c r="N122" s="20" t="s">
        <v>163</v>
      </c>
    </row>
    <row r="123" spans="1:14" ht="16">
      <c r="A123" s="22" t="s">
        <v>214</v>
      </c>
      <c r="B123" s="22" t="s">
        <v>207</v>
      </c>
      <c r="C123" s="21" t="s">
        <v>195</v>
      </c>
      <c r="D123" s="20" t="s">
        <v>194</v>
      </c>
      <c r="E123" s="19" t="str">
        <f t="shared" si="5"/>
        <v>Dixon</v>
      </c>
      <c r="F123" s="17">
        <v>41640</v>
      </c>
      <c r="G123" s="17">
        <v>44865</v>
      </c>
      <c r="H123">
        <f t="shared" si="6"/>
        <v>2014</v>
      </c>
      <c r="I123">
        <f t="shared" si="7"/>
        <v>2022</v>
      </c>
      <c r="J123" s="17">
        <v>42035</v>
      </c>
      <c r="K123" s="17">
        <v>44957</v>
      </c>
      <c r="L123">
        <f t="shared" si="8"/>
        <v>2015</v>
      </c>
      <c r="M123">
        <f t="shared" si="9"/>
        <v>2023</v>
      </c>
      <c r="N123" s="20" t="s">
        <v>194</v>
      </c>
    </row>
    <row r="124" spans="1:14" ht="16">
      <c r="A124" s="22" t="s">
        <v>226</v>
      </c>
      <c r="B124" s="22" t="s">
        <v>216</v>
      </c>
      <c r="C124" s="21" t="s">
        <v>159</v>
      </c>
      <c r="D124" s="20" t="s">
        <v>158</v>
      </c>
      <c r="E124" s="19" t="str">
        <f t="shared" si="5"/>
        <v>Dorris</v>
      </c>
      <c r="F124" s="17">
        <v>41640</v>
      </c>
      <c r="G124" s="17">
        <v>43646</v>
      </c>
      <c r="H124">
        <f t="shared" si="6"/>
        <v>2014</v>
      </c>
      <c r="I124">
        <f t="shared" si="7"/>
        <v>2019</v>
      </c>
      <c r="J124" s="17">
        <v>41820</v>
      </c>
      <c r="K124" s="17">
        <v>43646</v>
      </c>
      <c r="L124">
        <f t="shared" si="8"/>
        <v>2014</v>
      </c>
      <c r="M124">
        <f t="shared" si="9"/>
        <v>2019</v>
      </c>
      <c r="N124" s="20" t="s">
        <v>158</v>
      </c>
    </row>
    <row r="125" spans="1:14" ht="16">
      <c r="A125" s="22" t="s">
        <v>486</v>
      </c>
      <c r="B125" s="22" t="s">
        <v>481</v>
      </c>
      <c r="C125" s="21" t="s">
        <v>235</v>
      </c>
      <c r="D125" s="20" t="s">
        <v>479</v>
      </c>
      <c r="E125" s="19" t="str">
        <f t="shared" si="5"/>
        <v>Dos Palos</v>
      </c>
      <c r="F125" s="17">
        <v>41640</v>
      </c>
      <c r="G125" s="17">
        <v>45291</v>
      </c>
      <c r="H125">
        <f t="shared" si="6"/>
        <v>2014</v>
      </c>
      <c r="I125">
        <f t="shared" si="7"/>
        <v>2023</v>
      </c>
      <c r="J125" s="17">
        <v>42460</v>
      </c>
      <c r="K125" s="17">
        <v>45382</v>
      </c>
      <c r="L125">
        <f t="shared" si="8"/>
        <v>2016</v>
      </c>
      <c r="M125">
        <f t="shared" si="9"/>
        <v>2024</v>
      </c>
      <c r="N125" s="20" t="s">
        <v>479</v>
      </c>
    </row>
    <row r="126" spans="1:14" ht="16">
      <c r="A126" s="22" t="s">
        <v>577</v>
      </c>
      <c r="B126" s="22" t="s">
        <v>512</v>
      </c>
      <c r="C126" s="21" t="s">
        <v>145</v>
      </c>
      <c r="D126" s="20" t="s">
        <v>144</v>
      </c>
      <c r="E126" s="19" t="str">
        <f t="shared" si="5"/>
        <v>Downey</v>
      </c>
      <c r="F126" s="17">
        <v>41640</v>
      </c>
      <c r="G126" s="17">
        <v>44500</v>
      </c>
      <c r="H126">
        <f t="shared" si="6"/>
        <v>2014</v>
      </c>
      <c r="I126">
        <f t="shared" si="7"/>
        <v>2021</v>
      </c>
      <c r="J126" s="17">
        <v>41562</v>
      </c>
      <c r="K126" s="17">
        <v>44484</v>
      </c>
      <c r="L126">
        <f t="shared" si="8"/>
        <v>2013</v>
      </c>
      <c r="M126">
        <f t="shared" si="9"/>
        <v>2021</v>
      </c>
      <c r="N126" s="20" t="s">
        <v>144</v>
      </c>
    </row>
    <row r="127" spans="1:14" ht="16">
      <c r="A127" s="22" t="s">
        <v>576</v>
      </c>
      <c r="B127" s="22" t="s">
        <v>512</v>
      </c>
      <c r="C127" s="21" t="s">
        <v>145</v>
      </c>
      <c r="D127" s="20" t="s">
        <v>144</v>
      </c>
      <c r="E127" s="19" t="str">
        <f t="shared" si="5"/>
        <v>Duarte</v>
      </c>
      <c r="F127" s="17">
        <v>41640</v>
      </c>
      <c r="G127" s="17">
        <v>44500</v>
      </c>
      <c r="H127">
        <f t="shared" si="6"/>
        <v>2014</v>
      </c>
      <c r="I127">
        <f t="shared" si="7"/>
        <v>2021</v>
      </c>
      <c r="J127" s="17">
        <v>41562</v>
      </c>
      <c r="K127" s="17">
        <v>44484</v>
      </c>
      <c r="L127">
        <f t="shared" si="8"/>
        <v>2013</v>
      </c>
      <c r="M127">
        <f t="shared" si="9"/>
        <v>2021</v>
      </c>
      <c r="N127" s="20" t="s">
        <v>144</v>
      </c>
    </row>
    <row r="128" spans="1:14" ht="16">
      <c r="A128" s="22" t="s">
        <v>731</v>
      </c>
      <c r="B128" s="22" t="s">
        <v>720</v>
      </c>
      <c r="C128" s="21" t="s">
        <v>195</v>
      </c>
      <c r="D128" s="20" t="s">
        <v>194</v>
      </c>
      <c r="E128" s="19" t="str">
        <f t="shared" si="5"/>
        <v>Dublin</v>
      </c>
      <c r="F128" s="17">
        <v>41640</v>
      </c>
      <c r="G128" s="17">
        <v>44865</v>
      </c>
      <c r="H128">
        <f t="shared" si="6"/>
        <v>2014</v>
      </c>
      <c r="I128">
        <f t="shared" si="7"/>
        <v>2022</v>
      </c>
      <c r="J128" s="17">
        <v>42035</v>
      </c>
      <c r="K128" s="17">
        <v>44957</v>
      </c>
      <c r="L128">
        <f t="shared" si="8"/>
        <v>2015</v>
      </c>
      <c r="M128">
        <f t="shared" si="9"/>
        <v>2023</v>
      </c>
      <c r="N128" s="20" t="s">
        <v>194</v>
      </c>
    </row>
    <row r="129" spans="1:14" ht="16">
      <c r="A129" s="22" t="s">
        <v>225</v>
      </c>
      <c r="B129" s="22" t="s">
        <v>216</v>
      </c>
      <c r="C129" s="21" t="s">
        <v>159</v>
      </c>
      <c r="D129" s="20" t="s">
        <v>158</v>
      </c>
      <c r="E129" s="19" t="str">
        <f t="shared" si="5"/>
        <v>Dunsmuir</v>
      </c>
      <c r="F129" s="17">
        <v>41640</v>
      </c>
      <c r="G129" s="17">
        <v>43646</v>
      </c>
      <c r="H129">
        <f t="shared" si="6"/>
        <v>2014</v>
      </c>
      <c r="I129">
        <f t="shared" si="7"/>
        <v>2019</v>
      </c>
      <c r="J129" s="17">
        <v>41820</v>
      </c>
      <c r="K129" s="17">
        <v>43646</v>
      </c>
      <c r="L129">
        <f t="shared" si="8"/>
        <v>2014</v>
      </c>
      <c r="M129">
        <f t="shared" si="9"/>
        <v>2019</v>
      </c>
      <c r="N129" s="20" t="s">
        <v>158</v>
      </c>
    </row>
    <row r="130" spans="1:14" ht="16">
      <c r="A130" s="22" t="s">
        <v>286</v>
      </c>
      <c r="B130" s="22" t="s">
        <v>271</v>
      </c>
      <c r="C130" s="21" t="s">
        <v>195</v>
      </c>
      <c r="D130" s="20" t="s">
        <v>194</v>
      </c>
      <c r="E130" s="19" t="str">
        <f t="shared" ref="E130:E193" si="10">(PROPER(A130))</f>
        <v>East Palo Alto</v>
      </c>
      <c r="F130" s="17">
        <v>41640</v>
      </c>
      <c r="G130" s="17">
        <v>44865</v>
      </c>
      <c r="H130">
        <f t="shared" ref="H130:H193" si="11">YEAR(F130)</f>
        <v>2014</v>
      </c>
      <c r="I130">
        <f t="shared" ref="I130:I193" si="12">YEAR(G130)</f>
        <v>2022</v>
      </c>
      <c r="J130" s="17">
        <v>42035</v>
      </c>
      <c r="K130" s="17">
        <v>44957</v>
      </c>
      <c r="L130">
        <f t="shared" ref="L130:L193" si="13">YEAR(J130)</f>
        <v>2015</v>
      </c>
      <c r="M130">
        <f t="shared" ref="M130:M193" si="14">YEAR(K130)</f>
        <v>2023</v>
      </c>
      <c r="N130" s="20" t="s">
        <v>194</v>
      </c>
    </row>
    <row r="131" spans="1:14" ht="16">
      <c r="A131" s="22" t="s">
        <v>393</v>
      </c>
      <c r="B131" s="22" t="s">
        <v>373</v>
      </c>
      <c r="C131" s="21" t="s">
        <v>145</v>
      </c>
      <c r="D131" s="20" t="s">
        <v>144</v>
      </c>
      <c r="E131" s="19" t="str">
        <f t="shared" si="10"/>
        <v>Eastvale</v>
      </c>
      <c r="F131" s="17">
        <v>41640</v>
      </c>
      <c r="G131" s="17">
        <v>44500</v>
      </c>
      <c r="H131">
        <f t="shared" si="11"/>
        <v>2014</v>
      </c>
      <c r="I131">
        <f t="shared" si="12"/>
        <v>2021</v>
      </c>
      <c r="J131" s="17">
        <v>41562</v>
      </c>
      <c r="K131" s="17">
        <v>44484</v>
      </c>
      <c r="L131">
        <f t="shared" si="13"/>
        <v>2013</v>
      </c>
      <c r="M131">
        <f t="shared" si="14"/>
        <v>2021</v>
      </c>
      <c r="N131" s="20" t="s">
        <v>144</v>
      </c>
    </row>
    <row r="132" spans="1:14" ht="16">
      <c r="A132" s="22" t="s">
        <v>329</v>
      </c>
      <c r="B132" s="22" t="s">
        <v>314</v>
      </c>
      <c r="C132" s="21" t="s">
        <v>313</v>
      </c>
      <c r="D132" s="20" t="s">
        <v>312</v>
      </c>
      <c r="E132" s="19" t="str">
        <f t="shared" si="10"/>
        <v>El Cajon</v>
      </c>
      <c r="F132" s="17">
        <v>40179</v>
      </c>
      <c r="G132" s="17">
        <v>44196</v>
      </c>
      <c r="H132">
        <f t="shared" si="11"/>
        <v>2010</v>
      </c>
      <c r="I132">
        <f t="shared" si="12"/>
        <v>2020</v>
      </c>
      <c r="J132" s="17">
        <v>41394</v>
      </c>
      <c r="K132" s="17">
        <v>44316</v>
      </c>
      <c r="L132">
        <f t="shared" si="13"/>
        <v>2013</v>
      </c>
      <c r="M132">
        <f t="shared" si="14"/>
        <v>2021</v>
      </c>
      <c r="N132" s="20" t="s">
        <v>312</v>
      </c>
    </row>
    <row r="133" spans="1:14" ht="16">
      <c r="A133" s="22" t="s">
        <v>635</v>
      </c>
      <c r="B133" s="22" t="s">
        <v>630</v>
      </c>
      <c r="C133" s="21" t="s">
        <v>145</v>
      </c>
      <c r="D133" s="20" t="s">
        <v>144</v>
      </c>
      <c r="E133" s="19" t="str">
        <f t="shared" si="10"/>
        <v>El Centro</v>
      </c>
      <c r="F133" s="17">
        <v>41640</v>
      </c>
      <c r="G133" s="17">
        <v>44500</v>
      </c>
      <c r="H133">
        <f t="shared" si="11"/>
        <v>2014</v>
      </c>
      <c r="I133">
        <f t="shared" si="12"/>
        <v>2021</v>
      </c>
      <c r="J133" s="17">
        <v>41562</v>
      </c>
      <c r="K133" s="17">
        <v>44484</v>
      </c>
      <c r="L133">
        <f t="shared" si="13"/>
        <v>2013</v>
      </c>
      <c r="M133">
        <f t="shared" si="14"/>
        <v>2021</v>
      </c>
      <c r="N133" s="20" t="s">
        <v>144</v>
      </c>
    </row>
    <row r="134" spans="1:14" ht="16">
      <c r="A134" s="22" t="s">
        <v>690</v>
      </c>
      <c r="B134" s="22" t="s">
        <v>676</v>
      </c>
      <c r="C134" s="21" t="s">
        <v>195</v>
      </c>
      <c r="D134" s="20" t="s">
        <v>194</v>
      </c>
      <c r="E134" s="19" t="str">
        <f t="shared" si="10"/>
        <v>El Cerrito</v>
      </c>
      <c r="F134" s="17">
        <v>41640</v>
      </c>
      <c r="G134" s="17">
        <v>44865</v>
      </c>
      <c r="H134">
        <f t="shared" si="11"/>
        <v>2014</v>
      </c>
      <c r="I134">
        <f t="shared" si="12"/>
        <v>2022</v>
      </c>
      <c r="J134" s="17">
        <v>42035</v>
      </c>
      <c r="K134" s="17">
        <v>44957</v>
      </c>
      <c r="L134">
        <f t="shared" si="13"/>
        <v>2015</v>
      </c>
      <c r="M134">
        <f t="shared" si="14"/>
        <v>2023</v>
      </c>
      <c r="N134" s="20" t="s">
        <v>194</v>
      </c>
    </row>
    <row r="135" spans="1:14" ht="16">
      <c r="A135" s="22" t="str">
        <f>B135</f>
        <v>El Dorado County - Unincorporated</v>
      </c>
      <c r="B135" s="22" t="s">
        <v>672</v>
      </c>
      <c r="C135" s="21" t="s">
        <v>134</v>
      </c>
      <c r="D135" s="20" t="s">
        <v>133</v>
      </c>
      <c r="E135" s="19" t="str">
        <f t="shared" si="10"/>
        <v>El Dorado County - Unincorporated</v>
      </c>
      <c r="F135" s="17">
        <v>41275</v>
      </c>
      <c r="G135" s="17">
        <v>44500</v>
      </c>
      <c r="H135">
        <f t="shared" si="11"/>
        <v>2013</v>
      </c>
      <c r="I135">
        <f t="shared" si="12"/>
        <v>2021</v>
      </c>
      <c r="J135" s="17">
        <v>41578</v>
      </c>
      <c r="K135" s="17">
        <v>44500</v>
      </c>
      <c r="L135">
        <f t="shared" si="13"/>
        <v>2013</v>
      </c>
      <c r="M135">
        <f t="shared" si="14"/>
        <v>2021</v>
      </c>
      <c r="N135" s="20" t="s">
        <v>133</v>
      </c>
    </row>
    <row r="136" spans="1:14" ht="16">
      <c r="A136" s="22" t="s">
        <v>575</v>
      </c>
      <c r="B136" s="22" t="s">
        <v>512</v>
      </c>
      <c r="C136" s="21" t="s">
        <v>145</v>
      </c>
      <c r="D136" s="20" t="s">
        <v>144</v>
      </c>
      <c r="E136" s="19" t="str">
        <f t="shared" si="10"/>
        <v>El Monte</v>
      </c>
      <c r="F136" s="17">
        <v>41640</v>
      </c>
      <c r="G136" s="17">
        <v>44500</v>
      </c>
      <c r="H136">
        <f t="shared" si="11"/>
        <v>2014</v>
      </c>
      <c r="I136">
        <f t="shared" si="12"/>
        <v>2021</v>
      </c>
      <c r="J136" s="17">
        <v>41562</v>
      </c>
      <c r="K136" s="17">
        <v>44484</v>
      </c>
      <c r="L136">
        <f t="shared" si="13"/>
        <v>2013</v>
      </c>
      <c r="M136">
        <f t="shared" si="14"/>
        <v>2021</v>
      </c>
      <c r="N136" s="20" t="s">
        <v>144</v>
      </c>
    </row>
    <row r="137" spans="1:14" ht="16">
      <c r="A137" s="22" t="s">
        <v>574</v>
      </c>
      <c r="B137" s="22" t="s">
        <v>512</v>
      </c>
      <c r="C137" s="21" t="s">
        <v>145</v>
      </c>
      <c r="D137" s="20" t="s">
        <v>144</v>
      </c>
      <c r="E137" s="19" t="str">
        <f t="shared" si="10"/>
        <v>El Segundo</v>
      </c>
      <c r="F137" s="17">
        <v>41640</v>
      </c>
      <c r="G137" s="17">
        <v>44500</v>
      </c>
      <c r="H137">
        <f t="shared" si="11"/>
        <v>2014</v>
      </c>
      <c r="I137">
        <f t="shared" si="12"/>
        <v>2021</v>
      </c>
      <c r="J137" s="17">
        <v>41562</v>
      </c>
      <c r="K137" s="17">
        <v>44484</v>
      </c>
      <c r="L137">
        <f t="shared" si="13"/>
        <v>2013</v>
      </c>
      <c r="M137">
        <f t="shared" si="14"/>
        <v>2021</v>
      </c>
      <c r="N137" s="20" t="s">
        <v>144</v>
      </c>
    </row>
    <row r="138" spans="1:14" ht="16">
      <c r="A138" s="22" t="s">
        <v>371</v>
      </c>
      <c r="B138" s="22" t="s">
        <v>365</v>
      </c>
      <c r="C138" s="21" t="s">
        <v>134</v>
      </c>
      <c r="D138" s="20" t="s">
        <v>133</v>
      </c>
      <c r="E138" s="19" t="str">
        <f t="shared" si="10"/>
        <v>Elk Grove</v>
      </c>
      <c r="F138" s="17">
        <v>41275</v>
      </c>
      <c r="G138" s="17">
        <v>44500</v>
      </c>
      <c r="H138">
        <f t="shared" si="11"/>
        <v>2013</v>
      </c>
      <c r="I138">
        <f t="shared" si="12"/>
        <v>2021</v>
      </c>
      <c r="J138" s="17">
        <v>41578</v>
      </c>
      <c r="K138" s="17">
        <v>44500</v>
      </c>
      <c r="L138">
        <f t="shared" si="13"/>
        <v>2013</v>
      </c>
      <c r="M138">
        <f t="shared" si="14"/>
        <v>2021</v>
      </c>
      <c r="N138" s="20" t="s">
        <v>133</v>
      </c>
    </row>
    <row r="139" spans="1:14" ht="16">
      <c r="A139" s="22" t="s">
        <v>730</v>
      </c>
      <c r="B139" s="22" t="s">
        <v>720</v>
      </c>
      <c r="C139" s="21" t="s">
        <v>195</v>
      </c>
      <c r="D139" s="20" t="s">
        <v>194</v>
      </c>
      <c r="E139" s="19" t="str">
        <f t="shared" si="10"/>
        <v>Emeryville</v>
      </c>
      <c r="F139" s="17">
        <v>41640</v>
      </c>
      <c r="G139" s="17">
        <v>44865</v>
      </c>
      <c r="H139">
        <f t="shared" si="11"/>
        <v>2014</v>
      </c>
      <c r="I139">
        <f t="shared" si="12"/>
        <v>2022</v>
      </c>
      <c r="J139" s="17">
        <v>42035</v>
      </c>
      <c r="K139" s="17">
        <v>44957</v>
      </c>
      <c r="L139">
        <f t="shared" si="13"/>
        <v>2015</v>
      </c>
      <c r="M139">
        <f t="shared" si="14"/>
        <v>2023</v>
      </c>
      <c r="N139" s="20" t="s">
        <v>194</v>
      </c>
    </row>
    <row r="140" spans="1:14" ht="16">
      <c r="A140" s="22" t="s">
        <v>328</v>
      </c>
      <c r="B140" s="22" t="s">
        <v>314</v>
      </c>
      <c r="C140" s="21" t="s">
        <v>313</v>
      </c>
      <c r="D140" s="20" t="s">
        <v>312</v>
      </c>
      <c r="E140" s="19" t="str">
        <f t="shared" si="10"/>
        <v>Encinitas</v>
      </c>
      <c r="F140" s="17">
        <v>40179</v>
      </c>
      <c r="G140" s="17">
        <v>44196</v>
      </c>
      <c r="H140">
        <f t="shared" si="11"/>
        <v>2010</v>
      </c>
      <c r="I140">
        <f t="shared" si="12"/>
        <v>2020</v>
      </c>
      <c r="J140" s="17">
        <v>41394</v>
      </c>
      <c r="K140" s="17">
        <v>44316</v>
      </c>
      <c r="L140">
        <f t="shared" si="13"/>
        <v>2013</v>
      </c>
      <c r="M140">
        <f t="shared" si="14"/>
        <v>2021</v>
      </c>
      <c r="N140" s="20" t="s">
        <v>312</v>
      </c>
    </row>
    <row r="141" spans="1:14" ht="16">
      <c r="A141" s="22" t="s">
        <v>309</v>
      </c>
      <c r="B141" s="22" t="s">
        <v>302</v>
      </c>
      <c r="C141" s="21" t="s">
        <v>235</v>
      </c>
      <c r="D141" s="20" t="s">
        <v>163</v>
      </c>
      <c r="E141" s="19" t="str">
        <f t="shared" si="10"/>
        <v>Escalon</v>
      </c>
      <c r="F141" s="17">
        <v>41640</v>
      </c>
      <c r="G141" s="17">
        <v>45291</v>
      </c>
      <c r="H141">
        <f t="shared" si="11"/>
        <v>2014</v>
      </c>
      <c r="I141">
        <f t="shared" si="12"/>
        <v>2023</v>
      </c>
      <c r="J141" s="17">
        <v>42369</v>
      </c>
      <c r="K141" s="17">
        <v>45291</v>
      </c>
      <c r="L141">
        <f t="shared" si="13"/>
        <v>2015</v>
      </c>
      <c r="M141">
        <f t="shared" si="14"/>
        <v>2023</v>
      </c>
      <c r="N141" s="20" t="s">
        <v>163</v>
      </c>
    </row>
    <row r="142" spans="1:14" ht="16">
      <c r="A142" s="22" t="s">
        <v>327</v>
      </c>
      <c r="B142" s="22" t="s">
        <v>314</v>
      </c>
      <c r="C142" s="21" t="s">
        <v>313</v>
      </c>
      <c r="D142" s="20" t="s">
        <v>312</v>
      </c>
      <c r="E142" s="19" t="str">
        <f t="shared" si="10"/>
        <v>Escondido</v>
      </c>
      <c r="F142" s="17">
        <v>40179</v>
      </c>
      <c r="G142" s="17">
        <v>44196</v>
      </c>
      <c r="H142">
        <f t="shared" si="11"/>
        <v>2010</v>
      </c>
      <c r="I142">
        <f t="shared" si="12"/>
        <v>2020</v>
      </c>
      <c r="J142" s="17">
        <v>41394</v>
      </c>
      <c r="K142" s="17">
        <v>44316</v>
      </c>
      <c r="L142">
        <f t="shared" si="13"/>
        <v>2013</v>
      </c>
      <c r="M142">
        <f t="shared" si="14"/>
        <v>2021</v>
      </c>
      <c r="N142" s="20" t="s">
        <v>312</v>
      </c>
    </row>
    <row r="143" spans="1:14" ht="16">
      <c r="A143" s="22" t="s">
        <v>224</v>
      </c>
      <c r="B143" s="22" t="s">
        <v>216</v>
      </c>
      <c r="C143" s="21" t="s">
        <v>159</v>
      </c>
      <c r="D143" s="20" t="s">
        <v>158</v>
      </c>
      <c r="E143" s="19" t="str">
        <f t="shared" si="10"/>
        <v>Etna</v>
      </c>
      <c r="F143" s="17">
        <v>41640</v>
      </c>
      <c r="G143" s="17">
        <v>43646</v>
      </c>
      <c r="H143">
        <f t="shared" si="11"/>
        <v>2014</v>
      </c>
      <c r="I143">
        <f t="shared" si="12"/>
        <v>2019</v>
      </c>
      <c r="J143" s="17">
        <v>41820</v>
      </c>
      <c r="K143" s="17">
        <v>43646</v>
      </c>
      <c r="L143">
        <f t="shared" si="13"/>
        <v>2014</v>
      </c>
      <c r="M143">
        <f t="shared" si="14"/>
        <v>2019</v>
      </c>
      <c r="N143" s="20" t="s">
        <v>158</v>
      </c>
    </row>
    <row r="144" spans="1:14" ht="16">
      <c r="A144" s="22" t="s">
        <v>645</v>
      </c>
      <c r="B144" s="22" t="s">
        <v>639</v>
      </c>
      <c r="C144" s="21" t="s">
        <v>159</v>
      </c>
      <c r="D144" s="20" t="s">
        <v>158</v>
      </c>
      <c r="E144" s="19" t="str">
        <f t="shared" si="10"/>
        <v>Eureka</v>
      </c>
      <c r="F144" s="17">
        <v>41640</v>
      </c>
      <c r="G144" s="17">
        <v>43646</v>
      </c>
      <c r="H144">
        <f t="shared" si="11"/>
        <v>2014</v>
      </c>
      <c r="I144">
        <f t="shared" si="12"/>
        <v>2019</v>
      </c>
      <c r="J144" s="17">
        <v>41820</v>
      </c>
      <c r="K144" s="17">
        <v>43646</v>
      </c>
      <c r="L144">
        <f t="shared" si="13"/>
        <v>2014</v>
      </c>
      <c r="M144">
        <f t="shared" si="14"/>
        <v>2019</v>
      </c>
      <c r="N144" s="20" t="s">
        <v>158</v>
      </c>
    </row>
    <row r="145" spans="1:14" ht="16">
      <c r="A145" s="22" t="s">
        <v>172</v>
      </c>
      <c r="B145" s="22" t="s">
        <v>165</v>
      </c>
      <c r="C145" s="21" t="s">
        <v>164</v>
      </c>
      <c r="D145" s="20" t="s">
        <v>163</v>
      </c>
      <c r="E145" s="19" t="str">
        <f t="shared" si="10"/>
        <v>Exeter</v>
      </c>
      <c r="F145" s="17">
        <v>41640</v>
      </c>
      <c r="G145" s="17">
        <v>45199</v>
      </c>
      <c r="H145">
        <f t="shared" si="11"/>
        <v>2014</v>
      </c>
      <c r="I145">
        <f t="shared" si="12"/>
        <v>2023</v>
      </c>
      <c r="J145" s="17">
        <v>42369</v>
      </c>
      <c r="K145" s="17">
        <v>45291</v>
      </c>
      <c r="L145">
        <f t="shared" si="13"/>
        <v>2015</v>
      </c>
      <c r="M145">
        <f t="shared" si="14"/>
        <v>2023</v>
      </c>
      <c r="N145" s="20" t="s">
        <v>163</v>
      </c>
    </row>
    <row r="146" spans="1:14" ht="16">
      <c r="A146" s="22" t="s">
        <v>504</v>
      </c>
      <c r="B146" s="22" t="s">
        <v>494</v>
      </c>
      <c r="C146" s="21" t="s">
        <v>195</v>
      </c>
      <c r="D146" s="20" t="s">
        <v>194</v>
      </c>
      <c r="E146" s="19" t="str">
        <f t="shared" si="10"/>
        <v>Fairfax</v>
      </c>
      <c r="F146" s="17">
        <v>41640</v>
      </c>
      <c r="G146" s="17">
        <v>44865</v>
      </c>
      <c r="H146">
        <f t="shared" si="11"/>
        <v>2014</v>
      </c>
      <c r="I146">
        <f t="shared" si="12"/>
        <v>2022</v>
      </c>
      <c r="J146" s="17">
        <v>42035</v>
      </c>
      <c r="K146" s="17">
        <v>44957</v>
      </c>
      <c r="L146">
        <f t="shared" si="13"/>
        <v>2015</v>
      </c>
      <c r="M146">
        <f t="shared" si="14"/>
        <v>2023</v>
      </c>
      <c r="N146" s="20" t="s">
        <v>194</v>
      </c>
    </row>
    <row r="147" spans="1:14" ht="16">
      <c r="A147" s="22" t="s">
        <v>213</v>
      </c>
      <c r="B147" s="22" t="s">
        <v>207</v>
      </c>
      <c r="C147" s="21" t="s">
        <v>195</v>
      </c>
      <c r="D147" s="20" t="s">
        <v>194</v>
      </c>
      <c r="E147" s="19" t="str">
        <f t="shared" si="10"/>
        <v>Fairfield</v>
      </c>
      <c r="F147" s="17">
        <v>41640</v>
      </c>
      <c r="G147" s="17">
        <v>44865</v>
      </c>
      <c r="H147">
        <f t="shared" si="11"/>
        <v>2014</v>
      </c>
      <c r="I147">
        <f t="shared" si="12"/>
        <v>2022</v>
      </c>
      <c r="J147" s="17">
        <v>42035</v>
      </c>
      <c r="K147" s="17">
        <v>44957</v>
      </c>
      <c r="L147">
        <f t="shared" si="13"/>
        <v>2015</v>
      </c>
      <c r="M147">
        <f t="shared" si="14"/>
        <v>2023</v>
      </c>
      <c r="N147" s="20" t="s">
        <v>194</v>
      </c>
    </row>
    <row r="148" spans="1:14" ht="16">
      <c r="A148" s="22" t="s">
        <v>171</v>
      </c>
      <c r="B148" s="22" t="s">
        <v>165</v>
      </c>
      <c r="C148" s="21" t="s">
        <v>164</v>
      </c>
      <c r="D148" s="20" t="s">
        <v>163</v>
      </c>
      <c r="E148" s="19" t="str">
        <f t="shared" si="10"/>
        <v>Farmersville</v>
      </c>
      <c r="F148" s="17">
        <v>41640</v>
      </c>
      <c r="G148" s="17">
        <v>45199</v>
      </c>
      <c r="H148">
        <f t="shared" si="11"/>
        <v>2014</v>
      </c>
      <c r="I148">
        <f t="shared" si="12"/>
        <v>2023</v>
      </c>
      <c r="J148" s="17">
        <v>42369</v>
      </c>
      <c r="K148" s="17">
        <v>45291</v>
      </c>
      <c r="L148">
        <f t="shared" si="13"/>
        <v>2015</v>
      </c>
      <c r="M148">
        <f t="shared" si="14"/>
        <v>2023</v>
      </c>
      <c r="N148" s="20" t="s">
        <v>163</v>
      </c>
    </row>
    <row r="149" spans="1:14" ht="16">
      <c r="A149" s="22" t="s">
        <v>644</v>
      </c>
      <c r="B149" s="22" t="s">
        <v>639</v>
      </c>
      <c r="C149" s="21" t="s">
        <v>159</v>
      </c>
      <c r="D149" s="20" t="s">
        <v>158</v>
      </c>
      <c r="E149" s="19" t="str">
        <f t="shared" si="10"/>
        <v>Ferndale</v>
      </c>
      <c r="F149" s="17">
        <v>41640</v>
      </c>
      <c r="G149" s="17">
        <v>43646</v>
      </c>
      <c r="H149">
        <f t="shared" si="11"/>
        <v>2014</v>
      </c>
      <c r="I149">
        <f t="shared" si="12"/>
        <v>2019</v>
      </c>
      <c r="J149" s="17">
        <v>41820</v>
      </c>
      <c r="K149" s="17">
        <v>43646</v>
      </c>
      <c r="L149">
        <f t="shared" si="13"/>
        <v>2014</v>
      </c>
      <c r="M149">
        <f t="shared" si="14"/>
        <v>2019</v>
      </c>
      <c r="N149" s="20" t="s">
        <v>158</v>
      </c>
    </row>
    <row r="150" spans="1:14" ht="16">
      <c r="A150" s="22" t="s">
        <v>156</v>
      </c>
      <c r="B150" s="22" t="s">
        <v>147</v>
      </c>
      <c r="C150" s="21" t="s">
        <v>145</v>
      </c>
      <c r="D150" s="20" t="s">
        <v>144</v>
      </c>
      <c r="E150" s="19" t="str">
        <f t="shared" si="10"/>
        <v>Fillmore</v>
      </c>
      <c r="F150" s="17">
        <v>41640</v>
      </c>
      <c r="G150" s="17">
        <v>44500</v>
      </c>
      <c r="H150">
        <f t="shared" si="11"/>
        <v>2014</v>
      </c>
      <c r="I150">
        <f t="shared" si="12"/>
        <v>2021</v>
      </c>
      <c r="J150" s="17">
        <v>41562</v>
      </c>
      <c r="K150" s="17">
        <v>44484</v>
      </c>
      <c r="L150">
        <f t="shared" si="13"/>
        <v>2013</v>
      </c>
      <c r="M150">
        <f t="shared" si="14"/>
        <v>2021</v>
      </c>
      <c r="N150" s="20" t="s">
        <v>144</v>
      </c>
    </row>
    <row r="151" spans="1:14" ht="16">
      <c r="A151" s="22" t="s">
        <v>666</v>
      </c>
      <c r="B151" s="22" t="s">
        <v>652</v>
      </c>
      <c r="C151" s="21" t="s">
        <v>614</v>
      </c>
      <c r="D151" s="20" t="s">
        <v>163</v>
      </c>
      <c r="E151" s="19" t="str">
        <f t="shared" si="10"/>
        <v>Firebaugh</v>
      </c>
      <c r="F151" s="17">
        <v>41275</v>
      </c>
      <c r="G151" s="17">
        <v>45291</v>
      </c>
      <c r="H151">
        <f t="shared" si="11"/>
        <v>2013</v>
      </c>
      <c r="I151">
        <f t="shared" si="12"/>
        <v>2023</v>
      </c>
      <c r="J151" s="17">
        <v>42369</v>
      </c>
      <c r="K151" s="17">
        <v>45291</v>
      </c>
      <c r="L151">
        <f t="shared" si="13"/>
        <v>2015</v>
      </c>
      <c r="M151">
        <f t="shared" si="14"/>
        <v>2023</v>
      </c>
      <c r="N151" s="20" t="s">
        <v>163</v>
      </c>
    </row>
    <row r="152" spans="1:14" ht="16">
      <c r="A152" s="22" t="s">
        <v>370</v>
      </c>
      <c r="B152" s="22" t="s">
        <v>365</v>
      </c>
      <c r="C152" s="21" t="s">
        <v>134</v>
      </c>
      <c r="D152" s="20" t="s">
        <v>133</v>
      </c>
      <c r="E152" s="19" t="str">
        <f t="shared" si="10"/>
        <v>Folsom</v>
      </c>
      <c r="F152" s="17">
        <v>41275</v>
      </c>
      <c r="G152" s="17">
        <v>44500</v>
      </c>
      <c r="H152">
        <f t="shared" si="11"/>
        <v>2013</v>
      </c>
      <c r="I152">
        <f t="shared" si="12"/>
        <v>2021</v>
      </c>
      <c r="J152" s="17">
        <v>41578</v>
      </c>
      <c r="K152" s="17">
        <v>44500</v>
      </c>
      <c r="L152">
        <f t="shared" si="13"/>
        <v>2013</v>
      </c>
      <c r="M152">
        <f t="shared" si="14"/>
        <v>2021</v>
      </c>
      <c r="N152" s="20" t="s">
        <v>133</v>
      </c>
    </row>
    <row r="153" spans="1:14" ht="16">
      <c r="A153" s="22" t="s">
        <v>352</v>
      </c>
      <c r="B153" s="22" t="s">
        <v>334</v>
      </c>
      <c r="C153" s="21" t="s">
        <v>145</v>
      </c>
      <c r="D153" s="20" t="s">
        <v>144</v>
      </c>
      <c r="E153" s="19" t="str">
        <f t="shared" si="10"/>
        <v>Fontana</v>
      </c>
      <c r="F153" s="17">
        <v>41640</v>
      </c>
      <c r="G153" s="17">
        <v>44500</v>
      </c>
      <c r="H153">
        <f t="shared" si="11"/>
        <v>2014</v>
      </c>
      <c r="I153">
        <f t="shared" si="12"/>
        <v>2021</v>
      </c>
      <c r="J153" s="17">
        <v>41562</v>
      </c>
      <c r="K153" s="17">
        <v>44484</v>
      </c>
      <c r="L153">
        <f t="shared" si="13"/>
        <v>2013</v>
      </c>
      <c r="M153">
        <f t="shared" si="14"/>
        <v>2021</v>
      </c>
      <c r="N153" s="20" t="s">
        <v>144</v>
      </c>
    </row>
    <row r="154" spans="1:14" ht="16">
      <c r="A154" s="22" t="s">
        <v>493</v>
      </c>
      <c r="B154" s="22" t="s">
        <v>488</v>
      </c>
      <c r="C154" s="21" t="s">
        <v>159</v>
      </c>
      <c r="D154" s="20" t="s">
        <v>158</v>
      </c>
      <c r="E154" s="19" t="str">
        <f t="shared" si="10"/>
        <v>Fort Bragg</v>
      </c>
      <c r="F154" s="17">
        <v>41640</v>
      </c>
      <c r="G154" s="17">
        <v>43646</v>
      </c>
      <c r="H154">
        <f t="shared" si="11"/>
        <v>2014</v>
      </c>
      <c r="I154">
        <f t="shared" si="12"/>
        <v>2019</v>
      </c>
      <c r="J154" s="17">
        <v>41820</v>
      </c>
      <c r="K154" s="17">
        <v>43646</v>
      </c>
      <c r="L154">
        <f t="shared" si="13"/>
        <v>2014</v>
      </c>
      <c r="M154">
        <f t="shared" si="14"/>
        <v>2019</v>
      </c>
      <c r="N154" s="20" t="s">
        <v>158</v>
      </c>
    </row>
    <row r="155" spans="1:14" ht="16">
      <c r="A155" s="22" t="s">
        <v>223</v>
      </c>
      <c r="B155" s="22" t="s">
        <v>216</v>
      </c>
      <c r="C155" s="21" t="s">
        <v>159</v>
      </c>
      <c r="D155" s="20" t="s">
        <v>158</v>
      </c>
      <c r="E155" s="19" t="str">
        <f t="shared" si="10"/>
        <v>Fort Jones</v>
      </c>
      <c r="F155" s="17">
        <v>41640</v>
      </c>
      <c r="G155" s="17">
        <v>43646</v>
      </c>
      <c r="H155">
        <f t="shared" si="11"/>
        <v>2014</v>
      </c>
      <c r="I155">
        <f t="shared" si="12"/>
        <v>2019</v>
      </c>
      <c r="J155" s="17">
        <v>41820</v>
      </c>
      <c r="K155" s="17">
        <v>43646</v>
      </c>
      <c r="L155">
        <f t="shared" si="13"/>
        <v>2014</v>
      </c>
      <c r="M155">
        <f t="shared" si="14"/>
        <v>2019</v>
      </c>
      <c r="N155" s="20" t="s">
        <v>158</v>
      </c>
    </row>
    <row r="156" spans="1:14" ht="16">
      <c r="A156" s="22" t="s">
        <v>643</v>
      </c>
      <c r="B156" s="22" t="s">
        <v>639</v>
      </c>
      <c r="C156" s="21" t="s">
        <v>159</v>
      </c>
      <c r="D156" s="20" t="s">
        <v>158</v>
      </c>
      <c r="E156" s="19" t="str">
        <f t="shared" si="10"/>
        <v>Fortuna</v>
      </c>
      <c r="F156" s="17">
        <v>41640</v>
      </c>
      <c r="G156" s="17">
        <v>43646</v>
      </c>
      <c r="H156">
        <f t="shared" si="11"/>
        <v>2014</v>
      </c>
      <c r="I156">
        <f t="shared" si="12"/>
        <v>2019</v>
      </c>
      <c r="J156" s="17">
        <v>41820</v>
      </c>
      <c r="K156" s="17">
        <v>43646</v>
      </c>
      <c r="L156">
        <f t="shared" si="13"/>
        <v>2014</v>
      </c>
      <c r="M156">
        <f t="shared" si="14"/>
        <v>2019</v>
      </c>
      <c r="N156" s="20" t="s">
        <v>158</v>
      </c>
    </row>
    <row r="157" spans="1:14" ht="16">
      <c r="A157" s="22" t="s">
        <v>285</v>
      </c>
      <c r="B157" s="22" t="s">
        <v>271</v>
      </c>
      <c r="C157" s="21" t="s">
        <v>195</v>
      </c>
      <c r="D157" s="20" t="s">
        <v>194</v>
      </c>
      <c r="E157" s="19" t="str">
        <f t="shared" si="10"/>
        <v>Foster City</v>
      </c>
      <c r="F157" s="17">
        <v>41640</v>
      </c>
      <c r="G157" s="17">
        <v>44865</v>
      </c>
      <c r="H157">
        <f t="shared" si="11"/>
        <v>2014</v>
      </c>
      <c r="I157">
        <f t="shared" si="12"/>
        <v>2022</v>
      </c>
      <c r="J157" s="17">
        <v>42035</v>
      </c>
      <c r="K157" s="17">
        <v>44957</v>
      </c>
      <c r="L157">
        <f t="shared" si="13"/>
        <v>2015</v>
      </c>
      <c r="M157">
        <f t="shared" si="14"/>
        <v>2023</v>
      </c>
      <c r="N157" s="20" t="s">
        <v>194</v>
      </c>
    </row>
    <row r="158" spans="1:14" ht="16">
      <c r="A158" s="22" t="s">
        <v>441</v>
      </c>
      <c r="B158" s="22" t="s">
        <v>414</v>
      </c>
      <c r="C158" s="21" t="s">
        <v>145</v>
      </c>
      <c r="D158" s="20" t="s">
        <v>144</v>
      </c>
      <c r="E158" s="19" t="str">
        <f t="shared" si="10"/>
        <v>Fountain Valley</v>
      </c>
      <c r="F158" s="17">
        <v>41640</v>
      </c>
      <c r="G158" s="17">
        <v>44500</v>
      </c>
      <c r="H158">
        <f t="shared" si="11"/>
        <v>2014</v>
      </c>
      <c r="I158">
        <f t="shared" si="12"/>
        <v>2021</v>
      </c>
      <c r="J158" s="17">
        <v>41562</v>
      </c>
      <c r="K158" s="17">
        <v>44484</v>
      </c>
      <c r="L158">
        <f t="shared" si="13"/>
        <v>2013</v>
      </c>
      <c r="M158">
        <f t="shared" si="14"/>
        <v>2021</v>
      </c>
      <c r="N158" s="20" t="s">
        <v>144</v>
      </c>
    </row>
    <row r="159" spans="1:14" ht="16">
      <c r="A159" s="22" t="s">
        <v>665</v>
      </c>
      <c r="B159" s="22" t="s">
        <v>652</v>
      </c>
      <c r="C159" s="21" t="s">
        <v>614</v>
      </c>
      <c r="D159" s="20" t="s">
        <v>163</v>
      </c>
      <c r="E159" s="19" t="str">
        <f t="shared" si="10"/>
        <v>Fowler</v>
      </c>
      <c r="F159" s="17">
        <v>41275</v>
      </c>
      <c r="G159" s="17">
        <v>45291</v>
      </c>
      <c r="H159">
        <f t="shared" si="11"/>
        <v>2013</v>
      </c>
      <c r="I159">
        <f t="shared" si="12"/>
        <v>2023</v>
      </c>
      <c r="J159" s="17">
        <v>42369</v>
      </c>
      <c r="K159" s="17">
        <v>45291</v>
      </c>
      <c r="L159">
        <f t="shared" si="13"/>
        <v>2015</v>
      </c>
      <c r="M159">
        <f t="shared" si="14"/>
        <v>2023</v>
      </c>
      <c r="N159" s="20" t="s">
        <v>163</v>
      </c>
    </row>
    <row r="160" spans="1:14" ht="16">
      <c r="A160" s="22" t="s">
        <v>729</v>
      </c>
      <c r="B160" s="22" t="s">
        <v>720</v>
      </c>
      <c r="C160" s="21" t="s">
        <v>195</v>
      </c>
      <c r="D160" s="20" t="s">
        <v>194</v>
      </c>
      <c r="E160" s="19" t="str">
        <f t="shared" si="10"/>
        <v>Fremont</v>
      </c>
      <c r="F160" s="17">
        <v>41640</v>
      </c>
      <c r="G160" s="17">
        <v>44865</v>
      </c>
      <c r="H160">
        <f t="shared" si="11"/>
        <v>2014</v>
      </c>
      <c r="I160">
        <f t="shared" si="12"/>
        <v>2022</v>
      </c>
      <c r="J160" s="17">
        <v>42035</v>
      </c>
      <c r="K160" s="17">
        <v>44957</v>
      </c>
      <c r="L160">
        <f t="shared" si="13"/>
        <v>2015</v>
      </c>
      <c r="M160">
        <f t="shared" si="14"/>
        <v>2023</v>
      </c>
      <c r="N160" s="20" t="s">
        <v>194</v>
      </c>
    </row>
    <row r="161" spans="1:14" ht="16">
      <c r="A161" s="22" t="s">
        <v>664</v>
      </c>
      <c r="B161" s="22" t="s">
        <v>652</v>
      </c>
      <c r="C161" s="21" t="s">
        <v>614</v>
      </c>
      <c r="D161" s="20" t="s">
        <v>163</v>
      </c>
      <c r="E161" s="19" t="str">
        <f t="shared" si="10"/>
        <v>Fresno</v>
      </c>
      <c r="F161" s="17">
        <v>41275</v>
      </c>
      <c r="G161" s="17">
        <v>45291</v>
      </c>
      <c r="H161">
        <f t="shared" si="11"/>
        <v>2013</v>
      </c>
      <c r="I161">
        <f t="shared" si="12"/>
        <v>2023</v>
      </c>
      <c r="J161" s="17">
        <v>42369</v>
      </c>
      <c r="K161" s="17">
        <v>45291</v>
      </c>
      <c r="L161">
        <f t="shared" si="13"/>
        <v>2015</v>
      </c>
      <c r="M161">
        <f t="shared" si="14"/>
        <v>2023</v>
      </c>
      <c r="N161" s="20" t="s">
        <v>163</v>
      </c>
    </row>
    <row r="162" spans="1:14" ht="16">
      <c r="A162" s="22" t="str">
        <f>B162</f>
        <v>Fresno County - Unincorporated</v>
      </c>
      <c r="B162" s="22" t="s">
        <v>663</v>
      </c>
      <c r="C162" s="21" t="s">
        <v>614</v>
      </c>
      <c r="D162" s="20" t="s">
        <v>163</v>
      </c>
      <c r="E162" s="19" t="str">
        <f t="shared" si="10"/>
        <v>Fresno County - Unincorporated</v>
      </c>
      <c r="F162" s="17">
        <v>41275</v>
      </c>
      <c r="G162" s="17">
        <v>45291</v>
      </c>
      <c r="H162">
        <f t="shared" si="11"/>
        <v>2013</v>
      </c>
      <c r="I162">
        <f t="shared" si="12"/>
        <v>2023</v>
      </c>
      <c r="J162" s="17">
        <v>42369</v>
      </c>
      <c r="K162" s="17">
        <v>45291</v>
      </c>
      <c r="L162">
        <f t="shared" si="13"/>
        <v>2015</v>
      </c>
      <c r="M162">
        <f t="shared" si="14"/>
        <v>2023</v>
      </c>
      <c r="N162" s="20" t="s">
        <v>163</v>
      </c>
    </row>
    <row r="163" spans="1:14" ht="16">
      <c r="A163" s="22" t="s">
        <v>440</v>
      </c>
      <c r="B163" s="22" t="s">
        <v>414</v>
      </c>
      <c r="C163" s="21" t="s">
        <v>145</v>
      </c>
      <c r="D163" s="20" t="s">
        <v>144</v>
      </c>
      <c r="E163" s="19" t="str">
        <f t="shared" si="10"/>
        <v>Fullerton</v>
      </c>
      <c r="F163" s="17">
        <v>41640</v>
      </c>
      <c r="G163" s="17">
        <v>44500</v>
      </c>
      <c r="H163">
        <f t="shared" si="11"/>
        <v>2014</v>
      </c>
      <c r="I163">
        <f t="shared" si="12"/>
        <v>2021</v>
      </c>
      <c r="J163" s="17">
        <v>41562</v>
      </c>
      <c r="K163" s="17">
        <v>44484</v>
      </c>
      <c r="L163">
        <f t="shared" si="13"/>
        <v>2013</v>
      </c>
      <c r="M163">
        <f t="shared" si="14"/>
        <v>2021</v>
      </c>
      <c r="N163" s="20" t="s">
        <v>144</v>
      </c>
    </row>
    <row r="164" spans="1:14" ht="16">
      <c r="A164" s="22" t="s">
        <v>369</v>
      </c>
      <c r="B164" s="22" t="s">
        <v>365</v>
      </c>
      <c r="C164" s="21" t="s">
        <v>134</v>
      </c>
      <c r="D164" s="20" t="s">
        <v>133</v>
      </c>
      <c r="E164" s="19" t="str">
        <f t="shared" si="10"/>
        <v>Galt</v>
      </c>
      <c r="F164" s="17">
        <v>41275</v>
      </c>
      <c r="G164" s="17">
        <v>44500</v>
      </c>
      <c r="H164">
        <f t="shared" si="11"/>
        <v>2013</v>
      </c>
      <c r="I164">
        <f t="shared" si="12"/>
        <v>2021</v>
      </c>
      <c r="J164" s="17">
        <v>41578</v>
      </c>
      <c r="K164" s="17">
        <v>44500</v>
      </c>
      <c r="L164">
        <f t="shared" si="13"/>
        <v>2013</v>
      </c>
      <c r="M164">
        <f t="shared" si="14"/>
        <v>2021</v>
      </c>
      <c r="N164" s="20" t="s">
        <v>133</v>
      </c>
    </row>
    <row r="165" spans="1:14" ht="16">
      <c r="A165" s="22" t="s">
        <v>439</v>
      </c>
      <c r="B165" s="22" t="s">
        <v>414</v>
      </c>
      <c r="C165" s="21" t="s">
        <v>145</v>
      </c>
      <c r="D165" s="20" t="s">
        <v>144</v>
      </c>
      <c r="E165" s="19" t="str">
        <f t="shared" si="10"/>
        <v>Garden Grove</v>
      </c>
      <c r="F165" s="17">
        <v>41640</v>
      </c>
      <c r="G165" s="17">
        <v>44500</v>
      </c>
      <c r="H165">
        <f t="shared" si="11"/>
        <v>2014</v>
      </c>
      <c r="I165">
        <f t="shared" si="12"/>
        <v>2021</v>
      </c>
      <c r="J165" s="17">
        <v>41562</v>
      </c>
      <c r="K165" s="17">
        <v>44484</v>
      </c>
      <c r="L165">
        <f t="shared" si="13"/>
        <v>2013</v>
      </c>
      <c r="M165">
        <f t="shared" si="14"/>
        <v>2021</v>
      </c>
      <c r="N165" s="20" t="s">
        <v>144</v>
      </c>
    </row>
    <row r="166" spans="1:14" ht="16">
      <c r="A166" s="22" t="s">
        <v>573</v>
      </c>
      <c r="B166" s="22" t="s">
        <v>512</v>
      </c>
      <c r="C166" s="21" t="s">
        <v>145</v>
      </c>
      <c r="D166" s="20" t="s">
        <v>144</v>
      </c>
      <c r="E166" s="19" t="str">
        <f t="shared" si="10"/>
        <v>Gardena</v>
      </c>
      <c r="F166" s="17">
        <v>41640</v>
      </c>
      <c r="G166" s="17">
        <v>44500</v>
      </c>
      <c r="H166">
        <f t="shared" si="11"/>
        <v>2014</v>
      </c>
      <c r="I166">
        <f t="shared" si="12"/>
        <v>2021</v>
      </c>
      <c r="J166" s="17">
        <v>41562</v>
      </c>
      <c r="K166" s="17">
        <v>44484</v>
      </c>
      <c r="L166">
        <f t="shared" si="13"/>
        <v>2013</v>
      </c>
      <c r="M166">
        <f t="shared" si="14"/>
        <v>2021</v>
      </c>
      <c r="N166" s="20" t="s">
        <v>144</v>
      </c>
    </row>
    <row r="167" spans="1:14" ht="16">
      <c r="A167" s="22" t="s">
        <v>256</v>
      </c>
      <c r="B167" s="22" t="s">
        <v>242</v>
      </c>
      <c r="C167" s="21" t="s">
        <v>195</v>
      </c>
      <c r="D167" s="20" t="s">
        <v>194</v>
      </c>
      <c r="E167" s="19" t="str">
        <f t="shared" si="10"/>
        <v>Gilroy</v>
      </c>
      <c r="F167" s="17">
        <v>41640</v>
      </c>
      <c r="G167" s="17">
        <v>44865</v>
      </c>
      <c r="H167">
        <f t="shared" si="11"/>
        <v>2014</v>
      </c>
      <c r="I167">
        <f t="shared" si="12"/>
        <v>2022</v>
      </c>
      <c r="J167" s="17">
        <v>42035</v>
      </c>
      <c r="K167" s="17">
        <v>44957</v>
      </c>
      <c r="L167">
        <f t="shared" si="13"/>
        <v>2015</v>
      </c>
      <c r="M167">
        <f t="shared" si="14"/>
        <v>2023</v>
      </c>
      <c r="N167" s="20" t="s">
        <v>194</v>
      </c>
    </row>
    <row r="168" spans="1:14" ht="16">
      <c r="A168" s="22" t="s">
        <v>572</v>
      </c>
      <c r="B168" s="22" t="s">
        <v>512</v>
      </c>
      <c r="C168" s="21" t="s">
        <v>145</v>
      </c>
      <c r="D168" s="20" t="s">
        <v>144</v>
      </c>
      <c r="E168" s="19" t="str">
        <f t="shared" si="10"/>
        <v>Glendale</v>
      </c>
      <c r="F168" s="17">
        <v>41640</v>
      </c>
      <c r="G168" s="17">
        <v>44500</v>
      </c>
      <c r="H168">
        <f t="shared" si="11"/>
        <v>2014</v>
      </c>
      <c r="I168">
        <f t="shared" si="12"/>
        <v>2021</v>
      </c>
      <c r="J168" s="17">
        <v>41562</v>
      </c>
      <c r="K168" s="17">
        <v>44484</v>
      </c>
      <c r="L168">
        <f t="shared" si="13"/>
        <v>2013</v>
      </c>
      <c r="M168">
        <f t="shared" si="14"/>
        <v>2021</v>
      </c>
      <c r="N168" s="20" t="s">
        <v>144</v>
      </c>
    </row>
    <row r="169" spans="1:14" ht="16">
      <c r="A169" s="22" t="s">
        <v>571</v>
      </c>
      <c r="B169" s="22" t="s">
        <v>512</v>
      </c>
      <c r="C169" s="21" t="s">
        <v>145</v>
      </c>
      <c r="D169" s="20" t="s">
        <v>144</v>
      </c>
      <c r="E169" s="19" t="str">
        <f t="shared" si="10"/>
        <v>Glendora</v>
      </c>
      <c r="F169" s="17">
        <v>41640</v>
      </c>
      <c r="G169" s="17">
        <v>44500</v>
      </c>
      <c r="H169">
        <f t="shared" si="11"/>
        <v>2014</v>
      </c>
      <c r="I169">
        <f t="shared" si="12"/>
        <v>2021</v>
      </c>
      <c r="J169" s="17">
        <v>41562</v>
      </c>
      <c r="K169" s="17">
        <v>44484</v>
      </c>
      <c r="L169">
        <f t="shared" si="13"/>
        <v>2013</v>
      </c>
      <c r="M169">
        <f t="shared" si="14"/>
        <v>2021</v>
      </c>
      <c r="N169" s="20" t="s">
        <v>144</v>
      </c>
    </row>
    <row r="170" spans="1:14" ht="16">
      <c r="A170" s="22" t="str">
        <f>B170</f>
        <v>Glenn County - Unincorporated</v>
      </c>
      <c r="B170" s="22" t="s">
        <v>651</v>
      </c>
      <c r="C170" s="21" t="s">
        <v>159</v>
      </c>
      <c r="D170" s="20" t="s">
        <v>158</v>
      </c>
      <c r="E170" s="19" t="str">
        <f t="shared" si="10"/>
        <v>Glenn County - Unincorporated</v>
      </c>
      <c r="F170" s="17">
        <v>41640</v>
      </c>
      <c r="G170" s="17">
        <v>43646</v>
      </c>
      <c r="H170">
        <f t="shared" si="11"/>
        <v>2014</v>
      </c>
      <c r="I170">
        <f t="shared" si="12"/>
        <v>2019</v>
      </c>
      <c r="J170" s="17">
        <v>41820</v>
      </c>
      <c r="K170" s="17">
        <v>43646</v>
      </c>
      <c r="L170">
        <f t="shared" si="13"/>
        <v>2014</v>
      </c>
      <c r="M170">
        <f t="shared" si="14"/>
        <v>2019</v>
      </c>
      <c r="N170" s="20" t="s">
        <v>158</v>
      </c>
    </row>
    <row r="171" spans="1:14" ht="16">
      <c r="A171" s="22" t="s">
        <v>268</v>
      </c>
      <c r="B171" s="22" t="s">
        <v>261</v>
      </c>
      <c r="C171" s="21" t="s">
        <v>260</v>
      </c>
      <c r="D171" s="20" t="s">
        <v>259</v>
      </c>
      <c r="E171" s="19" t="str">
        <f t="shared" si="10"/>
        <v>Goleta</v>
      </c>
      <c r="F171" s="17">
        <v>41640</v>
      </c>
      <c r="G171" s="17">
        <v>44834</v>
      </c>
      <c r="H171">
        <f t="shared" si="11"/>
        <v>2014</v>
      </c>
      <c r="I171">
        <f t="shared" si="12"/>
        <v>2022</v>
      </c>
      <c r="J171" s="17">
        <v>42050</v>
      </c>
      <c r="K171" s="17">
        <v>44972</v>
      </c>
      <c r="L171">
        <f t="shared" si="13"/>
        <v>2015</v>
      </c>
      <c r="M171">
        <f t="shared" si="14"/>
        <v>2023</v>
      </c>
      <c r="N171" s="20" t="s">
        <v>259</v>
      </c>
    </row>
    <row r="172" spans="1:14" ht="16">
      <c r="A172" s="22" t="s">
        <v>471</v>
      </c>
      <c r="B172" s="22" t="s">
        <v>460</v>
      </c>
      <c r="C172" s="21" t="s">
        <v>235</v>
      </c>
      <c r="D172" s="20" t="s">
        <v>163</v>
      </c>
      <c r="E172" s="19" t="str">
        <f t="shared" si="10"/>
        <v>Gonzales</v>
      </c>
      <c r="F172" s="17">
        <v>41640</v>
      </c>
      <c r="G172" s="17">
        <v>45291</v>
      </c>
      <c r="H172">
        <f t="shared" si="11"/>
        <v>2014</v>
      </c>
      <c r="I172">
        <f t="shared" si="12"/>
        <v>2023</v>
      </c>
      <c r="J172" s="17">
        <v>42369</v>
      </c>
      <c r="K172" s="17">
        <v>45291</v>
      </c>
      <c r="L172">
        <f t="shared" si="13"/>
        <v>2015</v>
      </c>
      <c r="M172">
        <f t="shared" si="14"/>
        <v>2023</v>
      </c>
      <c r="N172" s="20" t="s">
        <v>163</v>
      </c>
    </row>
    <row r="173" spans="1:14" ht="16">
      <c r="A173" s="22" t="s">
        <v>351</v>
      </c>
      <c r="B173" s="22" t="s">
        <v>334</v>
      </c>
      <c r="C173" s="21" t="s">
        <v>145</v>
      </c>
      <c r="D173" s="20" t="s">
        <v>144</v>
      </c>
      <c r="E173" s="19" t="str">
        <f t="shared" si="10"/>
        <v>Grand Terrace</v>
      </c>
      <c r="F173" s="17">
        <v>41640</v>
      </c>
      <c r="G173" s="17">
        <v>44500</v>
      </c>
      <c r="H173">
        <f t="shared" si="11"/>
        <v>2014</v>
      </c>
      <c r="I173">
        <f t="shared" si="12"/>
        <v>2021</v>
      </c>
      <c r="J173" s="17">
        <v>41562</v>
      </c>
      <c r="K173" s="17">
        <v>44484</v>
      </c>
      <c r="L173">
        <f t="shared" si="13"/>
        <v>2013</v>
      </c>
      <c r="M173">
        <f t="shared" si="14"/>
        <v>2021</v>
      </c>
      <c r="N173" s="20" t="s">
        <v>144</v>
      </c>
    </row>
    <row r="174" spans="1:14" ht="16">
      <c r="A174" s="22" t="s">
        <v>453</v>
      </c>
      <c r="B174" s="22" t="s">
        <v>449</v>
      </c>
      <c r="C174" s="21" t="s">
        <v>159</v>
      </c>
      <c r="D174" s="20" t="s">
        <v>158</v>
      </c>
      <c r="E174" s="19" t="str">
        <f t="shared" si="10"/>
        <v>Grass Valley</v>
      </c>
      <c r="F174" s="17">
        <v>41640</v>
      </c>
      <c r="G174" s="17">
        <v>43646</v>
      </c>
      <c r="H174">
        <f t="shared" si="11"/>
        <v>2014</v>
      </c>
      <c r="I174">
        <f t="shared" si="12"/>
        <v>2019</v>
      </c>
      <c r="J174" s="17">
        <v>41820</v>
      </c>
      <c r="K174" s="17">
        <v>43646</v>
      </c>
      <c r="L174">
        <f t="shared" si="13"/>
        <v>2014</v>
      </c>
      <c r="M174">
        <f t="shared" si="14"/>
        <v>2019</v>
      </c>
      <c r="N174" s="20" t="s">
        <v>158</v>
      </c>
    </row>
    <row r="175" spans="1:14" ht="16">
      <c r="A175" s="22" t="s">
        <v>470</v>
      </c>
      <c r="B175" s="22" t="s">
        <v>460</v>
      </c>
      <c r="C175" s="21" t="s">
        <v>235</v>
      </c>
      <c r="D175" s="20" t="s">
        <v>163</v>
      </c>
      <c r="E175" s="19" t="str">
        <f t="shared" si="10"/>
        <v>Greenfield</v>
      </c>
      <c r="F175" s="17">
        <v>41640</v>
      </c>
      <c r="G175" s="17">
        <v>45291</v>
      </c>
      <c r="H175">
        <f t="shared" si="11"/>
        <v>2014</v>
      </c>
      <c r="I175">
        <f t="shared" si="12"/>
        <v>2023</v>
      </c>
      <c r="J175" s="17">
        <v>42369</v>
      </c>
      <c r="K175" s="17">
        <v>45291</v>
      </c>
      <c r="L175">
        <f t="shared" si="13"/>
        <v>2015</v>
      </c>
      <c r="M175">
        <f t="shared" si="14"/>
        <v>2023</v>
      </c>
      <c r="N175" s="20" t="s">
        <v>163</v>
      </c>
    </row>
    <row r="176" spans="1:14" ht="16">
      <c r="A176" s="22" t="s">
        <v>709</v>
      </c>
      <c r="B176" s="22" t="s">
        <v>706</v>
      </c>
      <c r="C176" s="21" t="s">
        <v>705</v>
      </c>
      <c r="D176" s="20" t="s">
        <v>704</v>
      </c>
      <c r="E176" s="19" t="str">
        <f t="shared" si="10"/>
        <v>Gridley</v>
      </c>
      <c r="F176" s="17">
        <v>41640</v>
      </c>
      <c r="G176" s="17">
        <v>44727</v>
      </c>
      <c r="H176">
        <f t="shared" si="11"/>
        <v>2014</v>
      </c>
      <c r="I176">
        <f t="shared" si="12"/>
        <v>2022</v>
      </c>
      <c r="J176" s="17">
        <v>41805</v>
      </c>
      <c r="K176" s="17">
        <v>44727</v>
      </c>
      <c r="L176">
        <f t="shared" si="13"/>
        <v>2014</v>
      </c>
      <c r="M176">
        <f t="shared" si="14"/>
        <v>2022</v>
      </c>
      <c r="N176" s="20" t="s">
        <v>704</v>
      </c>
    </row>
    <row r="177" spans="1:14" ht="16">
      <c r="A177" s="22" t="s">
        <v>299</v>
      </c>
      <c r="B177" s="22" t="s">
        <v>294</v>
      </c>
      <c r="C177" s="21" t="s">
        <v>159</v>
      </c>
      <c r="D177" s="20" t="s">
        <v>158</v>
      </c>
      <c r="E177" s="19" t="str">
        <f t="shared" si="10"/>
        <v>Grover Beach</v>
      </c>
      <c r="F177" s="17">
        <v>41640</v>
      </c>
      <c r="G177" s="17">
        <v>43646</v>
      </c>
      <c r="H177">
        <f t="shared" si="11"/>
        <v>2014</v>
      </c>
      <c r="I177">
        <f t="shared" si="12"/>
        <v>2019</v>
      </c>
      <c r="J177" s="17">
        <v>41820</v>
      </c>
      <c r="K177" s="17">
        <v>43646</v>
      </c>
      <c r="L177">
        <f t="shared" si="13"/>
        <v>2014</v>
      </c>
      <c r="M177">
        <f t="shared" si="14"/>
        <v>2019</v>
      </c>
      <c r="N177" s="20" t="s">
        <v>158</v>
      </c>
    </row>
    <row r="178" spans="1:14" ht="16">
      <c r="A178" s="22" t="s">
        <v>267</v>
      </c>
      <c r="B178" s="22" t="s">
        <v>261</v>
      </c>
      <c r="C178" s="21" t="s">
        <v>260</v>
      </c>
      <c r="D178" s="20" t="s">
        <v>259</v>
      </c>
      <c r="E178" s="19" t="str">
        <f t="shared" si="10"/>
        <v>Guadalupe</v>
      </c>
      <c r="F178" s="17">
        <v>41640</v>
      </c>
      <c r="G178" s="17">
        <v>44834</v>
      </c>
      <c r="H178">
        <f t="shared" si="11"/>
        <v>2014</v>
      </c>
      <c r="I178">
        <f t="shared" si="12"/>
        <v>2022</v>
      </c>
      <c r="J178" s="17">
        <v>42050</v>
      </c>
      <c r="K178" s="17">
        <v>44972</v>
      </c>
      <c r="L178">
        <f t="shared" si="13"/>
        <v>2015</v>
      </c>
      <c r="M178">
        <f t="shared" si="14"/>
        <v>2023</v>
      </c>
      <c r="N178" s="20" t="s">
        <v>259</v>
      </c>
    </row>
    <row r="179" spans="1:14" ht="16">
      <c r="A179" s="22" t="s">
        <v>485</v>
      </c>
      <c r="B179" s="22" t="s">
        <v>481</v>
      </c>
      <c r="C179" s="21" t="s">
        <v>235</v>
      </c>
      <c r="D179" s="20" t="s">
        <v>479</v>
      </c>
      <c r="E179" s="19" t="str">
        <f t="shared" si="10"/>
        <v>Gustine</v>
      </c>
      <c r="F179" s="17">
        <v>41640</v>
      </c>
      <c r="G179" s="17">
        <v>45291</v>
      </c>
      <c r="H179">
        <f t="shared" si="11"/>
        <v>2014</v>
      </c>
      <c r="I179">
        <f t="shared" si="12"/>
        <v>2023</v>
      </c>
      <c r="J179" s="17">
        <v>42460</v>
      </c>
      <c r="K179" s="17">
        <v>45382</v>
      </c>
      <c r="L179">
        <f t="shared" si="13"/>
        <v>2016</v>
      </c>
      <c r="M179">
        <f t="shared" si="14"/>
        <v>2024</v>
      </c>
      <c r="N179" s="20" t="s">
        <v>479</v>
      </c>
    </row>
    <row r="180" spans="1:14" ht="16">
      <c r="A180" s="22" t="s">
        <v>284</v>
      </c>
      <c r="B180" s="22" t="s">
        <v>271</v>
      </c>
      <c r="C180" s="21" t="s">
        <v>195</v>
      </c>
      <c r="D180" s="20" t="s">
        <v>194</v>
      </c>
      <c r="E180" s="19" t="str">
        <f t="shared" si="10"/>
        <v>Half Moon Bay</v>
      </c>
      <c r="F180" s="17">
        <v>41640</v>
      </c>
      <c r="G180" s="17">
        <v>44865</v>
      </c>
      <c r="H180">
        <f t="shared" si="11"/>
        <v>2014</v>
      </c>
      <c r="I180">
        <f t="shared" si="12"/>
        <v>2022</v>
      </c>
      <c r="J180" s="17">
        <v>42035</v>
      </c>
      <c r="K180" s="17">
        <v>44957</v>
      </c>
      <c r="L180">
        <f t="shared" si="13"/>
        <v>2015</v>
      </c>
      <c r="M180">
        <f t="shared" si="14"/>
        <v>2023</v>
      </c>
      <c r="N180" s="20" t="s">
        <v>194</v>
      </c>
    </row>
    <row r="181" spans="1:14" ht="16">
      <c r="A181" s="22" t="s">
        <v>611</v>
      </c>
      <c r="B181" s="22" t="s">
        <v>608</v>
      </c>
      <c r="C181" s="21" t="s">
        <v>235</v>
      </c>
      <c r="D181" s="20" t="s">
        <v>507</v>
      </c>
      <c r="E181" s="19" t="str">
        <f t="shared" si="10"/>
        <v>Hanford</v>
      </c>
      <c r="F181" s="17">
        <v>41640</v>
      </c>
      <c r="G181" s="17">
        <v>45291</v>
      </c>
      <c r="H181">
        <f t="shared" si="11"/>
        <v>2014</v>
      </c>
      <c r="I181">
        <f t="shared" si="12"/>
        <v>2023</v>
      </c>
      <c r="J181" s="17">
        <v>42400</v>
      </c>
      <c r="K181" s="17">
        <v>45322</v>
      </c>
      <c r="L181">
        <f t="shared" si="13"/>
        <v>2016</v>
      </c>
      <c r="M181">
        <f t="shared" si="14"/>
        <v>2024</v>
      </c>
      <c r="N181" s="20" t="s">
        <v>507</v>
      </c>
    </row>
    <row r="182" spans="1:14" ht="16">
      <c r="A182" s="22" t="s">
        <v>570</v>
      </c>
      <c r="B182" s="22" t="s">
        <v>512</v>
      </c>
      <c r="C182" s="21" t="s">
        <v>145</v>
      </c>
      <c r="D182" s="20" t="s">
        <v>144</v>
      </c>
      <c r="E182" s="19" t="str">
        <f t="shared" si="10"/>
        <v>Hawaiian Gardens</v>
      </c>
      <c r="F182" s="17">
        <v>41640</v>
      </c>
      <c r="G182" s="17">
        <v>44500</v>
      </c>
      <c r="H182">
        <f t="shared" si="11"/>
        <v>2014</v>
      </c>
      <c r="I182">
        <f t="shared" si="12"/>
        <v>2021</v>
      </c>
      <c r="J182" s="17">
        <v>41562</v>
      </c>
      <c r="K182" s="17">
        <v>44484</v>
      </c>
      <c r="L182">
        <f t="shared" si="13"/>
        <v>2013</v>
      </c>
      <c r="M182">
        <f t="shared" si="14"/>
        <v>2021</v>
      </c>
      <c r="N182" s="20" t="s">
        <v>144</v>
      </c>
    </row>
    <row r="183" spans="1:14" ht="16">
      <c r="A183" s="22" t="s">
        <v>569</v>
      </c>
      <c r="B183" s="22" t="s">
        <v>512</v>
      </c>
      <c r="C183" s="21" t="s">
        <v>145</v>
      </c>
      <c r="D183" s="20" t="s">
        <v>144</v>
      </c>
      <c r="E183" s="19" t="str">
        <f t="shared" si="10"/>
        <v>Hawthorne</v>
      </c>
      <c r="F183" s="17">
        <v>41640</v>
      </c>
      <c r="G183" s="17">
        <v>44500</v>
      </c>
      <c r="H183">
        <f t="shared" si="11"/>
        <v>2014</v>
      </c>
      <c r="I183">
        <f t="shared" si="12"/>
        <v>2021</v>
      </c>
      <c r="J183" s="17">
        <v>41562</v>
      </c>
      <c r="K183" s="17">
        <v>44484</v>
      </c>
      <c r="L183">
        <f t="shared" si="13"/>
        <v>2013</v>
      </c>
      <c r="M183">
        <f t="shared" si="14"/>
        <v>2021</v>
      </c>
      <c r="N183" s="20" t="s">
        <v>144</v>
      </c>
    </row>
    <row r="184" spans="1:14" ht="16">
      <c r="A184" s="22" t="s">
        <v>728</v>
      </c>
      <c r="B184" s="22" t="s">
        <v>720</v>
      </c>
      <c r="C184" s="21" t="s">
        <v>195</v>
      </c>
      <c r="D184" s="20" t="s">
        <v>194</v>
      </c>
      <c r="E184" s="19" t="str">
        <f t="shared" si="10"/>
        <v>Hayward</v>
      </c>
      <c r="F184" s="17">
        <v>41640</v>
      </c>
      <c r="G184" s="17">
        <v>44865</v>
      </c>
      <c r="H184">
        <f t="shared" si="11"/>
        <v>2014</v>
      </c>
      <c r="I184">
        <f t="shared" si="12"/>
        <v>2022</v>
      </c>
      <c r="J184" s="17">
        <v>42035</v>
      </c>
      <c r="K184" s="17">
        <v>44957</v>
      </c>
      <c r="L184">
        <f t="shared" si="13"/>
        <v>2015</v>
      </c>
      <c r="M184">
        <f t="shared" si="14"/>
        <v>2023</v>
      </c>
      <c r="N184" s="20" t="s">
        <v>194</v>
      </c>
    </row>
    <row r="185" spans="1:14" ht="16">
      <c r="A185" s="22" t="s">
        <v>204</v>
      </c>
      <c r="B185" s="22" t="s">
        <v>196</v>
      </c>
      <c r="C185" s="21" t="s">
        <v>195</v>
      </c>
      <c r="D185" s="20" t="s">
        <v>194</v>
      </c>
      <c r="E185" s="19" t="str">
        <f t="shared" si="10"/>
        <v>Healdsburg</v>
      </c>
      <c r="F185" s="17">
        <v>41640</v>
      </c>
      <c r="G185" s="17">
        <v>44865</v>
      </c>
      <c r="H185">
        <f t="shared" si="11"/>
        <v>2014</v>
      </c>
      <c r="I185">
        <f t="shared" si="12"/>
        <v>2022</v>
      </c>
      <c r="J185" s="17">
        <v>42035</v>
      </c>
      <c r="K185" s="17">
        <v>44957</v>
      </c>
      <c r="L185">
        <f t="shared" si="13"/>
        <v>2015</v>
      </c>
      <c r="M185">
        <f t="shared" si="14"/>
        <v>2023</v>
      </c>
      <c r="N185" s="20" t="s">
        <v>194</v>
      </c>
    </row>
    <row r="186" spans="1:14" ht="16">
      <c r="A186" s="22" t="s">
        <v>392</v>
      </c>
      <c r="B186" s="22" t="s">
        <v>373</v>
      </c>
      <c r="C186" s="21" t="s">
        <v>145</v>
      </c>
      <c r="D186" s="20" t="s">
        <v>144</v>
      </c>
      <c r="E186" s="19" t="str">
        <f t="shared" si="10"/>
        <v>Hemet</v>
      </c>
      <c r="F186" s="17">
        <v>41640</v>
      </c>
      <c r="G186" s="17">
        <v>44500</v>
      </c>
      <c r="H186">
        <f t="shared" si="11"/>
        <v>2014</v>
      </c>
      <c r="I186">
        <f t="shared" si="12"/>
        <v>2021</v>
      </c>
      <c r="J186" s="17">
        <v>41562</v>
      </c>
      <c r="K186" s="17">
        <v>44484</v>
      </c>
      <c r="L186">
        <f t="shared" si="13"/>
        <v>2013</v>
      </c>
      <c r="M186">
        <f t="shared" si="14"/>
        <v>2021</v>
      </c>
      <c r="N186" s="20" t="s">
        <v>144</v>
      </c>
    </row>
    <row r="187" spans="1:14" ht="16">
      <c r="A187" s="22" t="s">
        <v>689</v>
      </c>
      <c r="B187" s="22" t="s">
        <v>676</v>
      </c>
      <c r="C187" s="21" t="s">
        <v>195</v>
      </c>
      <c r="D187" s="20" t="s">
        <v>194</v>
      </c>
      <c r="E187" s="19" t="str">
        <f t="shared" si="10"/>
        <v>Hercules</v>
      </c>
      <c r="F187" s="17">
        <v>41640</v>
      </c>
      <c r="G187" s="17">
        <v>44865</v>
      </c>
      <c r="H187">
        <f t="shared" si="11"/>
        <v>2014</v>
      </c>
      <c r="I187">
        <f t="shared" si="12"/>
        <v>2022</v>
      </c>
      <c r="J187" s="17">
        <v>42035</v>
      </c>
      <c r="K187" s="17">
        <v>44957</v>
      </c>
      <c r="L187">
        <f t="shared" si="13"/>
        <v>2015</v>
      </c>
      <c r="M187">
        <f t="shared" si="14"/>
        <v>2023</v>
      </c>
      <c r="N187" s="20" t="s">
        <v>194</v>
      </c>
    </row>
    <row r="188" spans="1:14" ht="16">
      <c r="A188" s="22" t="s">
        <v>568</v>
      </c>
      <c r="B188" s="22" t="s">
        <v>512</v>
      </c>
      <c r="C188" s="21" t="s">
        <v>145</v>
      </c>
      <c r="D188" s="20" t="s">
        <v>144</v>
      </c>
      <c r="E188" s="19" t="str">
        <f t="shared" si="10"/>
        <v>Hermosa Beach</v>
      </c>
      <c r="F188" s="17">
        <v>41640</v>
      </c>
      <c r="G188" s="17">
        <v>44500</v>
      </c>
      <c r="H188">
        <f t="shared" si="11"/>
        <v>2014</v>
      </c>
      <c r="I188">
        <f t="shared" si="12"/>
        <v>2021</v>
      </c>
      <c r="J188" s="17">
        <v>41562</v>
      </c>
      <c r="K188" s="17">
        <v>44484</v>
      </c>
      <c r="L188">
        <f t="shared" si="13"/>
        <v>2013</v>
      </c>
      <c r="M188">
        <f t="shared" si="14"/>
        <v>2021</v>
      </c>
      <c r="N188" s="20" t="s">
        <v>144</v>
      </c>
    </row>
    <row r="189" spans="1:14" ht="16">
      <c r="A189" s="22" t="s">
        <v>350</v>
      </c>
      <c r="B189" s="22" t="s">
        <v>334</v>
      </c>
      <c r="C189" s="21" t="s">
        <v>145</v>
      </c>
      <c r="D189" s="20" t="s">
        <v>144</v>
      </c>
      <c r="E189" s="19" t="str">
        <f t="shared" si="10"/>
        <v>Hesperia</v>
      </c>
      <c r="F189" s="17">
        <v>41640</v>
      </c>
      <c r="G189" s="17">
        <v>44500</v>
      </c>
      <c r="H189">
        <f t="shared" si="11"/>
        <v>2014</v>
      </c>
      <c r="I189">
        <f t="shared" si="12"/>
        <v>2021</v>
      </c>
      <c r="J189" s="17">
        <v>41562</v>
      </c>
      <c r="K189" s="17">
        <v>44484</v>
      </c>
      <c r="L189">
        <f t="shared" si="13"/>
        <v>2013</v>
      </c>
      <c r="M189">
        <f t="shared" si="14"/>
        <v>2021</v>
      </c>
      <c r="N189" s="20" t="s">
        <v>144</v>
      </c>
    </row>
    <row r="190" spans="1:14" ht="16">
      <c r="A190" s="22" t="s">
        <v>567</v>
      </c>
      <c r="B190" s="22" t="s">
        <v>512</v>
      </c>
      <c r="C190" s="21" t="s">
        <v>145</v>
      </c>
      <c r="D190" s="20" t="s">
        <v>144</v>
      </c>
      <c r="E190" s="19" t="str">
        <f t="shared" si="10"/>
        <v>Hidden Hills</v>
      </c>
      <c r="F190" s="17">
        <v>41640</v>
      </c>
      <c r="G190" s="17">
        <v>44500</v>
      </c>
      <c r="H190">
        <f t="shared" si="11"/>
        <v>2014</v>
      </c>
      <c r="I190">
        <f t="shared" si="12"/>
        <v>2021</v>
      </c>
      <c r="J190" s="17">
        <v>41562</v>
      </c>
      <c r="K190" s="17">
        <v>44484</v>
      </c>
      <c r="L190">
        <f t="shared" si="13"/>
        <v>2013</v>
      </c>
      <c r="M190">
        <f t="shared" si="14"/>
        <v>2021</v>
      </c>
      <c r="N190" s="20" t="s">
        <v>144</v>
      </c>
    </row>
    <row r="191" spans="1:14" ht="16">
      <c r="A191" s="22" t="s">
        <v>349</v>
      </c>
      <c r="B191" s="22" t="s">
        <v>334</v>
      </c>
      <c r="C191" s="21" t="s">
        <v>145</v>
      </c>
      <c r="D191" s="20" t="s">
        <v>144</v>
      </c>
      <c r="E191" s="19" t="str">
        <f t="shared" si="10"/>
        <v>Highland</v>
      </c>
      <c r="F191" s="17">
        <v>41640</v>
      </c>
      <c r="G191" s="17">
        <v>44500</v>
      </c>
      <c r="H191">
        <f t="shared" si="11"/>
        <v>2014</v>
      </c>
      <c r="I191">
        <f t="shared" si="12"/>
        <v>2021</v>
      </c>
      <c r="J191" s="17">
        <v>41562</v>
      </c>
      <c r="K191" s="17">
        <v>44484</v>
      </c>
      <c r="L191">
        <f t="shared" si="13"/>
        <v>2013</v>
      </c>
      <c r="M191">
        <f t="shared" si="14"/>
        <v>2021</v>
      </c>
      <c r="N191" s="20" t="s">
        <v>144</v>
      </c>
    </row>
    <row r="192" spans="1:14" ht="16">
      <c r="A192" s="22" t="s">
        <v>283</v>
      </c>
      <c r="B192" s="22" t="s">
        <v>271</v>
      </c>
      <c r="C192" s="21" t="s">
        <v>195</v>
      </c>
      <c r="D192" s="20" t="s">
        <v>194</v>
      </c>
      <c r="E192" s="19" t="str">
        <f t="shared" si="10"/>
        <v>Hillsborough</v>
      </c>
      <c r="F192" s="17">
        <v>41640</v>
      </c>
      <c r="G192" s="17">
        <v>44865</v>
      </c>
      <c r="H192">
        <f t="shared" si="11"/>
        <v>2014</v>
      </c>
      <c r="I192">
        <f t="shared" si="12"/>
        <v>2022</v>
      </c>
      <c r="J192" s="17">
        <v>42035</v>
      </c>
      <c r="K192" s="17">
        <v>44957</v>
      </c>
      <c r="L192">
        <f t="shared" si="13"/>
        <v>2015</v>
      </c>
      <c r="M192">
        <f t="shared" si="14"/>
        <v>2023</v>
      </c>
      <c r="N192" s="20" t="s">
        <v>194</v>
      </c>
    </row>
    <row r="193" spans="1:14" ht="16">
      <c r="A193" s="22" t="s">
        <v>363</v>
      </c>
      <c r="B193" s="22" t="s">
        <v>360</v>
      </c>
      <c r="C193" s="21" t="s">
        <v>235</v>
      </c>
      <c r="D193" s="20" t="s">
        <v>163</v>
      </c>
      <c r="E193" s="19" t="str">
        <f t="shared" si="10"/>
        <v>Hollister</v>
      </c>
      <c r="F193" s="17">
        <v>41640</v>
      </c>
      <c r="G193" s="17">
        <v>45291</v>
      </c>
      <c r="H193">
        <f t="shared" si="11"/>
        <v>2014</v>
      </c>
      <c r="I193">
        <f t="shared" si="12"/>
        <v>2023</v>
      </c>
      <c r="J193" s="17">
        <v>42369</v>
      </c>
      <c r="K193" s="17">
        <v>45291</v>
      </c>
      <c r="L193">
        <f t="shared" si="13"/>
        <v>2015</v>
      </c>
      <c r="M193">
        <f t="shared" si="14"/>
        <v>2023</v>
      </c>
      <c r="N193" s="20" t="s">
        <v>163</v>
      </c>
    </row>
    <row r="194" spans="1:14" ht="16">
      <c r="A194" s="22" t="s">
        <v>634</v>
      </c>
      <c r="B194" s="22" t="s">
        <v>630</v>
      </c>
      <c r="C194" s="21" t="s">
        <v>145</v>
      </c>
      <c r="D194" s="20" t="s">
        <v>144</v>
      </c>
      <c r="E194" s="19" t="str">
        <f t="shared" ref="E194:E257" si="15">(PROPER(A194))</f>
        <v>Holtville</v>
      </c>
      <c r="F194" s="17">
        <v>41640</v>
      </c>
      <c r="G194" s="17">
        <v>44500</v>
      </c>
      <c r="H194">
        <f t="shared" ref="H194:H257" si="16">YEAR(F194)</f>
        <v>2014</v>
      </c>
      <c r="I194">
        <f t="shared" ref="I194:I257" si="17">YEAR(G194)</f>
        <v>2021</v>
      </c>
      <c r="J194" s="17">
        <v>41562</v>
      </c>
      <c r="K194" s="17">
        <v>44484</v>
      </c>
      <c r="L194">
        <f t="shared" ref="L194:L257" si="18">YEAR(J194)</f>
        <v>2013</v>
      </c>
      <c r="M194">
        <f t="shared" ref="M194:M257" si="19">YEAR(K194)</f>
        <v>2021</v>
      </c>
      <c r="N194" s="20" t="s">
        <v>144</v>
      </c>
    </row>
    <row r="195" spans="1:14" ht="16">
      <c r="A195" s="22" t="s">
        <v>192</v>
      </c>
      <c r="B195" s="22" t="s">
        <v>183</v>
      </c>
      <c r="C195" s="21" t="s">
        <v>164</v>
      </c>
      <c r="D195" s="20" t="s">
        <v>163</v>
      </c>
      <c r="E195" s="19" t="str">
        <f t="shared" si="15"/>
        <v>Hughson</v>
      </c>
      <c r="F195" s="17">
        <v>41640</v>
      </c>
      <c r="G195" s="17">
        <v>45199</v>
      </c>
      <c r="H195">
        <f t="shared" si="16"/>
        <v>2014</v>
      </c>
      <c r="I195">
        <f t="shared" si="17"/>
        <v>2023</v>
      </c>
      <c r="J195" s="17">
        <v>42369</v>
      </c>
      <c r="K195" s="17">
        <v>45291</v>
      </c>
      <c r="L195">
        <f t="shared" si="18"/>
        <v>2015</v>
      </c>
      <c r="M195">
        <f t="shared" si="19"/>
        <v>2023</v>
      </c>
      <c r="N195" s="20" t="s">
        <v>163</v>
      </c>
    </row>
    <row r="196" spans="1:14" ht="16">
      <c r="A196" s="22" t="str">
        <f>B196</f>
        <v>Humboldt County - Unincorporated</v>
      </c>
      <c r="B196" s="22" t="s">
        <v>642</v>
      </c>
      <c r="C196" s="21" t="s">
        <v>159</v>
      </c>
      <c r="D196" s="20" t="s">
        <v>158</v>
      </c>
      <c r="E196" s="19" t="str">
        <f t="shared" si="15"/>
        <v>Humboldt County - Unincorporated</v>
      </c>
      <c r="F196" s="17">
        <v>41640</v>
      </c>
      <c r="G196" s="17">
        <v>43646</v>
      </c>
      <c r="H196">
        <f t="shared" si="16"/>
        <v>2014</v>
      </c>
      <c r="I196">
        <f t="shared" si="17"/>
        <v>2019</v>
      </c>
      <c r="J196" s="17">
        <v>41820</v>
      </c>
      <c r="K196" s="17">
        <v>43646</v>
      </c>
      <c r="L196">
        <f t="shared" si="18"/>
        <v>2014</v>
      </c>
      <c r="M196">
        <f t="shared" si="19"/>
        <v>2019</v>
      </c>
      <c r="N196" s="20" t="s">
        <v>158</v>
      </c>
    </row>
    <row r="197" spans="1:14" ht="16">
      <c r="A197" s="22" t="s">
        <v>438</v>
      </c>
      <c r="B197" s="22" t="s">
        <v>414</v>
      </c>
      <c r="C197" s="21" t="s">
        <v>145</v>
      </c>
      <c r="D197" s="20" t="s">
        <v>144</v>
      </c>
      <c r="E197" s="19" t="str">
        <f t="shared" si="15"/>
        <v>Huntington Beach</v>
      </c>
      <c r="F197" s="17">
        <v>41640</v>
      </c>
      <c r="G197" s="17">
        <v>44500</v>
      </c>
      <c r="H197">
        <f t="shared" si="16"/>
        <v>2014</v>
      </c>
      <c r="I197">
        <f t="shared" si="17"/>
        <v>2021</v>
      </c>
      <c r="J197" s="17">
        <v>41562</v>
      </c>
      <c r="K197" s="17">
        <v>44484</v>
      </c>
      <c r="L197">
        <f t="shared" si="18"/>
        <v>2013</v>
      </c>
      <c r="M197">
        <f t="shared" si="19"/>
        <v>2021</v>
      </c>
      <c r="N197" s="20" t="s">
        <v>144</v>
      </c>
    </row>
    <row r="198" spans="1:14" ht="16">
      <c r="A198" s="22" t="s">
        <v>566</v>
      </c>
      <c r="B198" s="22" t="s">
        <v>512</v>
      </c>
      <c r="C198" s="21" t="s">
        <v>145</v>
      </c>
      <c r="D198" s="20" t="s">
        <v>144</v>
      </c>
      <c r="E198" s="19" t="str">
        <f t="shared" si="15"/>
        <v>Huntington Park</v>
      </c>
      <c r="F198" s="17">
        <v>41640</v>
      </c>
      <c r="G198" s="17">
        <v>44500</v>
      </c>
      <c r="H198">
        <f t="shared" si="16"/>
        <v>2014</v>
      </c>
      <c r="I198">
        <f t="shared" si="17"/>
        <v>2021</v>
      </c>
      <c r="J198" s="17">
        <v>41562</v>
      </c>
      <c r="K198" s="17">
        <v>44484</v>
      </c>
      <c r="L198">
        <f t="shared" si="18"/>
        <v>2013</v>
      </c>
      <c r="M198">
        <f t="shared" si="19"/>
        <v>2021</v>
      </c>
      <c r="N198" s="20" t="s">
        <v>144</v>
      </c>
    </row>
    <row r="199" spans="1:14" ht="16">
      <c r="A199" s="22" t="s">
        <v>662</v>
      </c>
      <c r="B199" s="22" t="s">
        <v>652</v>
      </c>
      <c r="C199" s="21" t="s">
        <v>614</v>
      </c>
      <c r="D199" s="20" t="s">
        <v>163</v>
      </c>
      <c r="E199" s="19" t="str">
        <f t="shared" si="15"/>
        <v>Huron</v>
      </c>
      <c r="F199" s="17">
        <v>41275</v>
      </c>
      <c r="G199" s="17">
        <v>45291</v>
      </c>
      <c r="H199">
        <f t="shared" si="16"/>
        <v>2013</v>
      </c>
      <c r="I199">
        <f t="shared" si="17"/>
        <v>2023</v>
      </c>
      <c r="J199" s="17">
        <v>42369</v>
      </c>
      <c r="K199" s="17">
        <v>45291</v>
      </c>
      <c r="L199">
        <f t="shared" si="18"/>
        <v>2015</v>
      </c>
      <c r="M199">
        <f t="shared" si="19"/>
        <v>2023</v>
      </c>
      <c r="N199" s="20" t="s">
        <v>163</v>
      </c>
    </row>
    <row r="200" spans="1:14" ht="16">
      <c r="A200" s="22" t="s">
        <v>633</v>
      </c>
      <c r="B200" s="22" t="s">
        <v>630</v>
      </c>
      <c r="C200" s="21" t="s">
        <v>145</v>
      </c>
      <c r="D200" s="20" t="s">
        <v>144</v>
      </c>
      <c r="E200" s="19" t="str">
        <f t="shared" si="15"/>
        <v>Imperial</v>
      </c>
      <c r="F200" s="17">
        <v>41640</v>
      </c>
      <c r="G200" s="17">
        <v>44500</v>
      </c>
      <c r="H200">
        <f t="shared" si="16"/>
        <v>2014</v>
      </c>
      <c r="I200">
        <f t="shared" si="17"/>
        <v>2021</v>
      </c>
      <c r="J200" s="17">
        <v>41562</v>
      </c>
      <c r="K200" s="17">
        <v>44484</v>
      </c>
      <c r="L200">
        <f t="shared" si="18"/>
        <v>2013</v>
      </c>
      <c r="M200">
        <f t="shared" si="19"/>
        <v>2021</v>
      </c>
      <c r="N200" s="20" t="s">
        <v>144</v>
      </c>
    </row>
    <row r="201" spans="1:14" ht="16">
      <c r="A201" s="22" t="s">
        <v>326</v>
      </c>
      <c r="B201" s="22" t="s">
        <v>314</v>
      </c>
      <c r="C201" s="21" t="s">
        <v>313</v>
      </c>
      <c r="D201" s="20" t="s">
        <v>312</v>
      </c>
      <c r="E201" s="19" t="str">
        <f t="shared" si="15"/>
        <v>Imperial Beach</v>
      </c>
      <c r="F201" s="17">
        <v>40179</v>
      </c>
      <c r="G201" s="17">
        <v>44196</v>
      </c>
      <c r="H201">
        <f t="shared" si="16"/>
        <v>2010</v>
      </c>
      <c r="I201">
        <f t="shared" si="17"/>
        <v>2020</v>
      </c>
      <c r="J201" s="17">
        <v>41394</v>
      </c>
      <c r="K201" s="17">
        <v>44316</v>
      </c>
      <c r="L201">
        <f t="shared" si="18"/>
        <v>2013</v>
      </c>
      <c r="M201">
        <f t="shared" si="19"/>
        <v>2021</v>
      </c>
      <c r="N201" s="20" t="s">
        <v>312</v>
      </c>
    </row>
    <row r="202" spans="1:14" ht="16">
      <c r="A202" s="22" t="str">
        <f>B202</f>
        <v>Imperial County - Unincorporated</v>
      </c>
      <c r="B202" s="22" t="s">
        <v>632</v>
      </c>
      <c r="C202" s="21" t="s">
        <v>145</v>
      </c>
      <c r="D202" s="20" t="s">
        <v>144</v>
      </c>
      <c r="E202" s="19" t="str">
        <f t="shared" si="15"/>
        <v>Imperial County - Unincorporated</v>
      </c>
      <c r="F202" s="17">
        <v>41640</v>
      </c>
      <c r="G202" s="17">
        <v>44500</v>
      </c>
      <c r="H202">
        <f t="shared" si="16"/>
        <v>2014</v>
      </c>
      <c r="I202">
        <f t="shared" si="17"/>
        <v>2021</v>
      </c>
      <c r="J202" s="17">
        <v>41562</v>
      </c>
      <c r="K202" s="17">
        <v>44484</v>
      </c>
      <c r="L202">
        <f t="shared" si="18"/>
        <v>2013</v>
      </c>
      <c r="M202">
        <f t="shared" si="19"/>
        <v>2021</v>
      </c>
      <c r="N202" s="20" t="s">
        <v>144</v>
      </c>
    </row>
    <row r="203" spans="1:14" ht="16">
      <c r="A203" s="22" t="s">
        <v>391</v>
      </c>
      <c r="B203" s="22" t="s">
        <v>373</v>
      </c>
      <c r="C203" s="21" t="s">
        <v>145</v>
      </c>
      <c r="D203" s="20" t="s">
        <v>144</v>
      </c>
      <c r="E203" s="19" t="str">
        <f t="shared" si="15"/>
        <v>Indian Wells</v>
      </c>
      <c r="F203" s="17">
        <v>41640</v>
      </c>
      <c r="G203" s="17">
        <v>44500</v>
      </c>
      <c r="H203">
        <f t="shared" si="16"/>
        <v>2014</v>
      </c>
      <c r="I203">
        <f t="shared" si="17"/>
        <v>2021</v>
      </c>
      <c r="J203" s="17">
        <v>41562</v>
      </c>
      <c r="K203" s="17">
        <v>44484</v>
      </c>
      <c r="L203">
        <f t="shared" si="18"/>
        <v>2013</v>
      </c>
      <c r="M203">
        <f t="shared" si="19"/>
        <v>2021</v>
      </c>
      <c r="N203" s="20" t="s">
        <v>144</v>
      </c>
    </row>
    <row r="204" spans="1:14" ht="16">
      <c r="A204" s="22" t="s">
        <v>390</v>
      </c>
      <c r="B204" s="22" t="s">
        <v>373</v>
      </c>
      <c r="C204" s="21" t="s">
        <v>145</v>
      </c>
      <c r="D204" s="20" t="s">
        <v>144</v>
      </c>
      <c r="E204" s="19" t="str">
        <f t="shared" si="15"/>
        <v>Indio</v>
      </c>
      <c r="F204" s="17">
        <v>41640</v>
      </c>
      <c r="G204" s="17">
        <v>44500</v>
      </c>
      <c r="H204">
        <f t="shared" si="16"/>
        <v>2014</v>
      </c>
      <c r="I204">
        <f t="shared" si="17"/>
        <v>2021</v>
      </c>
      <c r="J204" s="17">
        <v>41562</v>
      </c>
      <c r="K204" s="17">
        <v>44484</v>
      </c>
      <c r="L204">
        <f t="shared" si="18"/>
        <v>2013</v>
      </c>
      <c r="M204">
        <f t="shared" si="19"/>
        <v>2021</v>
      </c>
      <c r="N204" s="20" t="s">
        <v>144</v>
      </c>
    </row>
    <row r="205" spans="1:14" ht="16">
      <c r="A205" s="22" t="s">
        <v>565</v>
      </c>
      <c r="B205" s="22" t="s">
        <v>512</v>
      </c>
      <c r="C205" s="21" t="s">
        <v>145</v>
      </c>
      <c r="D205" s="20" t="s">
        <v>144</v>
      </c>
      <c r="E205" s="19" t="str">
        <f t="shared" si="15"/>
        <v>Industry</v>
      </c>
      <c r="F205" s="17">
        <v>41640</v>
      </c>
      <c r="G205" s="17">
        <v>44500</v>
      </c>
      <c r="H205">
        <f t="shared" si="16"/>
        <v>2014</v>
      </c>
      <c r="I205">
        <f t="shared" si="17"/>
        <v>2021</v>
      </c>
      <c r="J205" s="17">
        <v>41562</v>
      </c>
      <c r="K205" s="17">
        <v>44484</v>
      </c>
      <c r="L205">
        <f t="shared" si="18"/>
        <v>2013</v>
      </c>
      <c r="M205">
        <f t="shared" si="19"/>
        <v>2021</v>
      </c>
      <c r="N205" s="20" t="s">
        <v>144</v>
      </c>
    </row>
    <row r="206" spans="1:14" ht="16">
      <c r="A206" s="22" t="s">
        <v>564</v>
      </c>
      <c r="B206" s="22" t="s">
        <v>512</v>
      </c>
      <c r="C206" s="21" t="s">
        <v>145</v>
      </c>
      <c r="D206" s="20" t="s">
        <v>144</v>
      </c>
      <c r="E206" s="19" t="str">
        <f t="shared" si="15"/>
        <v>Inglewood</v>
      </c>
      <c r="F206" s="17">
        <v>41640</v>
      </c>
      <c r="G206" s="17">
        <v>44500</v>
      </c>
      <c r="H206">
        <f t="shared" si="16"/>
        <v>2014</v>
      </c>
      <c r="I206">
        <f t="shared" si="17"/>
        <v>2021</v>
      </c>
      <c r="J206" s="17">
        <v>41562</v>
      </c>
      <c r="K206" s="17">
        <v>44484</v>
      </c>
      <c r="L206">
        <f t="shared" si="18"/>
        <v>2013</v>
      </c>
      <c r="M206">
        <f t="shared" si="19"/>
        <v>2021</v>
      </c>
      <c r="N206" s="20" t="s">
        <v>144</v>
      </c>
    </row>
    <row r="207" spans="1:14" ht="16">
      <c r="A207" s="22" t="s">
        <v>1340</v>
      </c>
      <c r="B207" s="22" t="s">
        <v>628</v>
      </c>
      <c r="C207" s="21" t="s">
        <v>159</v>
      </c>
      <c r="D207" s="20" t="s">
        <v>158</v>
      </c>
      <c r="E207" s="19" t="str">
        <f t="shared" si="15"/>
        <v>Inyo County - Unincorporated</v>
      </c>
      <c r="F207" s="17">
        <v>41640</v>
      </c>
      <c r="G207" s="17">
        <v>43646</v>
      </c>
      <c r="H207">
        <f t="shared" si="16"/>
        <v>2014</v>
      </c>
      <c r="I207">
        <f t="shared" si="17"/>
        <v>2019</v>
      </c>
      <c r="J207" s="17">
        <v>41820</v>
      </c>
      <c r="K207" s="17">
        <v>43646</v>
      </c>
      <c r="L207">
        <f t="shared" si="18"/>
        <v>2014</v>
      </c>
      <c r="M207">
        <f t="shared" si="19"/>
        <v>2019</v>
      </c>
      <c r="N207" s="20" t="s">
        <v>158</v>
      </c>
    </row>
    <row r="208" spans="1:14" ht="16">
      <c r="A208" s="22" t="s">
        <v>717</v>
      </c>
      <c r="B208" s="22" t="s">
        <v>713</v>
      </c>
      <c r="C208" s="21" t="s">
        <v>159</v>
      </c>
      <c r="D208" s="20" t="s">
        <v>158</v>
      </c>
      <c r="E208" s="19" t="str">
        <f t="shared" si="15"/>
        <v>Ione</v>
      </c>
      <c r="F208" s="17">
        <v>41640</v>
      </c>
      <c r="G208" s="17">
        <v>43646</v>
      </c>
      <c r="H208">
        <f t="shared" si="16"/>
        <v>2014</v>
      </c>
      <c r="I208">
        <f t="shared" si="17"/>
        <v>2019</v>
      </c>
      <c r="J208" s="17">
        <v>41820</v>
      </c>
      <c r="K208" s="17">
        <v>43646</v>
      </c>
      <c r="L208">
        <f t="shared" si="18"/>
        <v>2014</v>
      </c>
      <c r="M208">
        <f t="shared" si="19"/>
        <v>2019</v>
      </c>
      <c r="N208" s="20" t="s">
        <v>158</v>
      </c>
    </row>
    <row r="209" spans="1:14" ht="16">
      <c r="A209" s="22" t="s">
        <v>437</v>
      </c>
      <c r="B209" s="22" t="s">
        <v>414</v>
      </c>
      <c r="C209" s="21" t="s">
        <v>145</v>
      </c>
      <c r="D209" s="20" t="s">
        <v>144</v>
      </c>
      <c r="E209" s="19" t="str">
        <f t="shared" si="15"/>
        <v>Irvine</v>
      </c>
      <c r="F209" s="17">
        <v>41640</v>
      </c>
      <c r="G209" s="17">
        <v>44500</v>
      </c>
      <c r="H209">
        <f t="shared" si="16"/>
        <v>2014</v>
      </c>
      <c r="I209">
        <f t="shared" si="17"/>
        <v>2021</v>
      </c>
      <c r="J209" s="17">
        <v>41562</v>
      </c>
      <c r="K209" s="17">
        <v>44484</v>
      </c>
      <c r="L209">
        <f t="shared" si="18"/>
        <v>2013</v>
      </c>
      <c r="M209">
        <f t="shared" si="19"/>
        <v>2021</v>
      </c>
      <c r="N209" s="20" t="s">
        <v>144</v>
      </c>
    </row>
    <row r="210" spans="1:14" ht="16">
      <c r="A210" s="22" t="s">
        <v>563</v>
      </c>
      <c r="B210" s="22" t="s">
        <v>512</v>
      </c>
      <c r="C210" s="21" t="s">
        <v>145</v>
      </c>
      <c r="D210" s="20" t="s">
        <v>144</v>
      </c>
      <c r="E210" s="19" t="str">
        <f t="shared" si="15"/>
        <v>Irwindale</v>
      </c>
      <c r="F210" s="17">
        <v>41640</v>
      </c>
      <c r="G210" s="17">
        <v>44500</v>
      </c>
      <c r="H210">
        <f t="shared" si="16"/>
        <v>2014</v>
      </c>
      <c r="I210">
        <f t="shared" si="17"/>
        <v>2021</v>
      </c>
      <c r="J210" s="17">
        <v>41562</v>
      </c>
      <c r="K210" s="17">
        <v>44484</v>
      </c>
      <c r="L210">
        <f t="shared" si="18"/>
        <v>2013</v>
      </c>
      <c r="M210">
        <f t="shared" si="19"/>
        <v>2021</v>
      </c>
      <c r="N210" s="20" t="s">
        <v>144</v>
      </c>
    </row>
    <row r="211" spans="1:14" ht="16">
      <c r="A211" s="22" t="s">
        <v>368</v>
      </c>
      <c r="B211" s="22" t="s">
        <v>365</v>
      </c>
      <c r="C211" s="21" t="s">
        <v>134</v>
      </c>
      <c r="D211" s="20" t="s">
        <v>133</v>
      </c>
      <c r="E211" s="19" t="str">
        <f t="shared" si="15"/>
        <v>Isleton</v>
      </c>
      <c r="F211" s="17">
        <v>41275</v>
      </c>
      <c r="G211" s="17">
        <v>44500</v>
      </c>
      <c r="H211">
        <f t="shared" si="16"/>
        <v>2013</v>
      </c>
      <c r="I211">
        <f t="shared" si="17"/>
        <v>2021</v>
      </c>
      <c r="J211" s="17">
        <v>41578</v>
      </c>
      <c r="K211" s="17">
        <v>44500</v>
      </c>
      <c r="L211">
        <f t="shared" si="18"/>
        <v>2013</v>
      </c>
      <c r="M211">
        <f t="shared" si="19"/>
        <v>2021</v>
      </c>
      <c r="N211" s="20" t="s">
        <v>133</v>
      </c>
    </row>
    <row r="212" spans="1:14" ht="16">
      <c r="A212" s="22" t="s">
        <v>716</v>
      </c>
      <c r="B212" s="22" t="s">
        <v>713</v>
      </c>
      <c r="C212" s="21" t="s">
        <v>159</v>
      </c>
      <c r="D212" s="20" t="s">
        <v>158</v>
      </c>
      <c r="E212" s="19" t="str">
        <f t="shared" si="15"/>
        <v>Jackson</v>
      </c>
      <c r="F212" s="17">
        <v>41640</v>
      </c>
      <c r="G212" s="17">
        <v>43646</v>
      </c>
      <c r="H212">
        <f t="shared" si="16"/>
        <v>2014</v>
      </c>
      <c r="I212">
        <f t="shared" si="17"/>
        <v>2019</v>
      </c>
      <c r="J212" s="17">
        <v>41820</v>
      </c>
      <c r="K212" s="17">
        <v>43646</v>
      </c>
      <c r="L212">
        <f t="shared" si="18"/>
        <v>2014</v>
      </c>
      <c r="M212">
        <f t="shared" si="19"/>
        <v>2019</v>
      </c>
      <c r="N212" s="20" t="s">
        <v>158</v>
      </c>
    </row>
    <row r="213" spans="1:14" ht="16">
      <c r="A213" s="22" t="s">
        <v>389</v>
      </c>
      <c r="B213" s="22" t="s">
        <v>373</v>
      </c>
      <c r="C213" s="21" t="s">
        <v>145</v>
      </c>
      <c r="D213" s="20" t="s">
        <v>144</v>
      </c>
      <c r="E213" s="19" t="str">
        <f t="shared" si="15"/>
        <v>Jurupa Valley</v>
      </c>
      <c r="F213" s="17">
        <v>41640</v>
      </c>
      <c r="G213" s="17">
        <v>44500</v>
      </c>
      <c r="H213">
        <f t="shared" si="16"/>
        <v>2014</v>
      </c>
      <c r="I213">
        <f t="shared" si="17"/>
        <v>2021</v>
      </c>
      <c r="J213" s="17">
        <v>41562</v>
      </c>
      <c r="K213" s="17">
        <v>44484</v>
      </c>
      <c r="L213">
        <f t="shared" si="18"/>
        <v>2013</v>
      </c>
      <c r="M213">
        <f t="shared" si="19"/>
        <v>2021</v>
      </c>
      <c r="N213" s="20" t="s">
        <v>144</v>
      </c>
    </row>
    <row r="214" spans="1:14" ht="16">
      <c r="A214" s="22" t="s">
        <v>661</v>
      </c>
      <c r="B214" s="22" t="s">
        <v>652</v>
      </c>
      <c r="C214" s="21" t="s">
        <v>614</v>
      </c>
      <c r="D214" s="20" t="s">
        <v>163</v>
      </c>
      <c r="E214" s="19" t="str">
        <f t="shared" si="15"/>
        <v>Kerman</v>
      </c>
      <c r="F214" s="17">
        <v>41275</v>
      </c>
      <c r="G214" s="17">
        <v>45291</v>
      </c>
      <c r="H214">
        <f t="shared" si="16"/>
        <v>2013</v>
      </c>
      <c r="I214">
        <f t="shared" si="17"/>
        <v>2023</v>
      </c>
      <c r="J214" s="17">
        <v>42369</v>
      </c>
      <c r="K214" s="17">
        <v>45291</v>
      </c>
      <c r="L214">
        <f t="shared" si="18"/>
        <v>2015</v>
      </c>
      <c r="M214">
        <f t="shared" si="19"/>
        <v>2023</v>
      </c>
      <c r="N214" s="20" t="s">
        <v>163</v>
      </c>
    </row>
    <row r="215" spans="1:14" ht="16">
      <c r="A215" s="22" t="str">
        <f>B215</f>
        <v>Kern County - Unincorporated</v>
      </c>
      <c r="B215" s="22" t="s">
        <v>623</v>
      </c>
      <c r="C215" s="21" t="s">
        <v>614</v>
      </c>
      <c r="D215" s="20" t="s">
        <v>163</v>
      </c>
      <c r="E215" s="19" t="str">
        <f t="shared" si="15"/>
        <v>Kern County - Unincorporated</v>
      </c>
      <c r="F215" s="17">
        <v>41275</v>
      </c>
      <c r="G215" s="17">
        <v>45291</v>
      </c>
      <c r="H215">
        <f t="shared" si="16"/>
        <v>2013</v>
      </c>
      <c r="I215">
        <f t="shared" si="17"/>
        <v>2023</v>
      </c>
      <c r="J215" s="17">
        <v>42369</v>
      </c>
      <c r="K215" s="17">
        <v>45291</v>
      </c>
      <c r="L215">
        <f t="shared" si="18"/>
        <v>2015</v>
      </c>
      <c r="M215">
        <f t="shared" si="19"/>
        <v>2023</v>
      </c>
      <c r="N215" s="20" t="s">
        <v>163</v>
      </c>
    </row>
    <row r="216" spans="1:14" ht="16">
      <c r="A216" s="22" t="s">
        <v>469</v>
      </c>
      <c r="B216" s="22" t="s">
        <v>460</v>
      </c>
      <c r="C216" s="21" t="s">
        <v>235</v>
      </c>
      <c r="D216" s="20" t="s">
        <v>163</v>
      </c>
      <c r="E216" s="19" t="str">
        <f t="shared" si="15"/>
        <v>King City</v>
      </c>
      <c r="F216" s="17">
        <v>41640</v>
      </c>
      <c r="G216" s="17">
        <v>45291</v>
      </c>
      <c r="H216">
        <f t="shared" si="16"/>
        <v>2014</v>
      </c>
      <c r="I216">
        <f t="shared" si="17"/>
        <v>2023</v>
      </c>
      <c r="J216" s="17">
        <v>42369</v>
      </c>
      <c r="K216" s="17">
        <v>45291</v>
      </c>
      <c r="L216">
        <f t="shared" si="18"/>
        <v>2015</v>
      </c>
      <c r="M216">
        <f t="shared" si="19"/>
        <v>2023</v>
      </c>
      <c r="N216" s="20" t="s">
        <v>163</v>
      </c>
    </row>
    <row r="217" spans="1:14" ht="16">
      <c r="A217" s="22" t="str">
        <f>B217</f>
        <v>Kings County - Unincorporated</v>
      </c>
      <c r="B217" s="22" t="s">
        <v>610</v>
      </c>
      <c r="C217" s="21" t="s">
        <v>235</v>
      </c>
      <c r="D217" s="20" t="s">
        <v>507</v>
      </c>
      <c r="E217" s="19" t="str">
        <f t="shared" si="15"/>
        <v>Kings County - Unincorporated</v>
      </c>
      <c r="F217" s="17">
        <v>41640</v>
      </c>
      <c r="G217" s="17">
        <v>45291</v>
      </c>
      <c r="H217">
        <f t="shared" si="16"/>
        <v>2014</v>
      </c>
      <c r="I217">
        <f t="shared" si="17"/>
        <v>2023</v>
      </c>
      <c r="J217" s="17">
        <v>42400</v>
      </c>
      <c r="K217" s="17">
        <v>45322</v>
      </c>
      <c r="L217">
        <f t="shared" si="18"/>
        <v>2016</v>
      </c>
      <c r="M217">
        <f t="shared" si="19"/>
        <v>2024</v>
      </c>
      <c r="N217" s="20" t="s">
        <v>507</v>
      </c>
    </row>
    <row r="218" spans="1:14" ht="16">
      <c r="A218" s="22" t="s">
        <v>660</v>
      </c>
      <c r="B218" s="22" t="s">
        <v>652</v>
      </c>
      <c r="C218" s="21" t="s">
        <v>614</v>
      </c>
      <c r="D218" s="20" t="s">
        <v>163</v>
      </c>
      <c r="E218" s="19" t="str">
        <f t="shared" si="15"/>
        <v>Kingsburg</v>
      </c>
      <c r="F218" s="17">
        <v>41275</v>
      </c>
      <c r="G218" s="17">
        <v>45291</v>
      </c>
      <c r="H218">
        <f t="shared" si="16"/>
        <v>2013</v>
      </c>
      <c r="I218">
        <f t="shared" si="17"/>
        <v>2023</v>
      </c>
      <c r="J218" s="17">
        <v>42369</v>
      </c>
      <c r="K218" s="17">
        <v>45291</v>
      </c>
      <c r="L218">
        <f t="shared" si="18"/>
        <v>2015</v>
      </c>
      <c r="M218">
        <f t="shared" si="19"/>
        <v>2023</v>
      </c>
      <c r="N218" s="20" t="s">
        <v>163</v>
      </c>
    </row>
    <row r="219" spans="1:14" ht="16">
      <c r="A219" s="22" t="s">
        <v>562</v>
      </c>
      <c r="B219" s="22" t="s">
        <v>512</v>
      </c>
      <c r="C219" s="21" t="s">
        <v>145</v>
      </c>
      <c r="D219" s="20" t="s">
        <v>144</v>
      </c>
      <c r="E219" s="19" t="str">
        <f t="shared" si="15"/>
        <v>La Canada Flintridge</v>
      </c>
      <c r="F219" s="17">
        <v>41640</v>
      </c>
      <c r="G219" s="17">
        <v>44500</v>
      </c>
      <c r="H219">
        <f t="shared" si="16"/>
        <v>2014</v>
      </c>
      <c r="I219">
        <f t="shared" si="17"/>
        <v>2021</v>
      </c>
      <c r="J219" s="17">
        <v>41562</v>
      </c>
      <c r="K219" s="17">
        <v>44484</v>
      </c>
      <c r="L219">
        <f t="shared" si="18"/>
        <v>2013</v>
      </c>
      <c r="M219">
        <f t="shared" si="19"/>
        <v>2021</v>
      </c>
      <c r="N219" s="20" t="s">
        <v>144</v>
      </c>
    </row>
    <row r="220" spans="1:14" ht="16">
      <c r="A220" s="22" t="s">
        <v>436</v>
      </c>
      <c r="B220" s="22" t="s">
        <v>414</v>
      </c>
      <c r="C220" s="21" t="s">
        <v>145</v>
      </c>
      <c r="D220" s="20" t="s">
        <v>144</v>
      </c>
      <c r="E220" s="19" t="str">
        <f t="shared" si="15"/>
        <v>La Habra</v>
      </c>
      <c r="F220" s="17">
        <v>41640</v>
      </c>
      <c r="G220" s="17">
        <v>44500</v>
      </c>
      <c r="H220">
        <f t="shared" si="16"/>
        <v>2014</v>
      </c>
      <c r="I220">
        <f t="shared" si="17"/>
        <v>2021</v>
      </c>
      <c r="J220" s="17">
        <v>41562</v>
      </c>
      <c r="K220" s="17">
        <v>44484</v>
      </c>
      <c r="L220">
        <f t="shared" si="18"/>
        <v>2013</v>
      </c>
      <c r="M220">
        <f t="shared" si="19"/>
        <v>2021</v>
      </c>
      <c r="N220" s="20" t="s">
        <v>144</v>
      </c>
    </row>
    <row r="221" spans="1:14" ht="16">
      <c r="A221" s="22" t="s">
        <v>561</v>
      </c>
      <c r="B221" s="22" t="s">
        <v>512</v>
      </c>
      <c r="C221" s="21" t="s">
        <v>145</v>
      </c>
      <c r="D221" s="20" t="s">
        <v>144</v>
      </c>
      <c r="E221" s="19" t="str">
        <f t="shared" si="15"/>
        <v>La Habra Heights</v>
      </c>
      <c r="F221" s="17">
        <v>41640</v>
      </c>
      <c r="G221" s="17">
        <v>44500</v>
      </c>
      <c r="H221">
        <f t="shared" si="16"/>
        <v>2014</v>
      </c>
      <c r="I221">
        <f t="shared" si="17"/>
        <v>2021</v>
      </c>
      <c r="J221" s="17">
        <v>41562</v>
      </c>
      <c r="K221" s="17">
        <v>44484</v>
      </c>
      <c r="L221">
        <f t="shared" si="18"/>
        <v>2013</v>
      </c>
      <c r="M221">
        <f t="shared" si="19"/>
        <v>2021</v>
      </c>
      <c r="N221" s="20" t="s">
        <v>144</v>
      </c>
    </row>
    <row r="222" spans="1:14" ht="16">
      <c r="A222" s="22" t="s">
        <v>325</v>
      </c>
      <c r="B222" s="22" t="s">
        <v>314</v>
      </c>
      <c r="C222" s="21" t="s">
        <v>313</v>
      </c>
      <c r="D222" s="20" t="s">
        <v>312</v>
      </c>
      <c r="E222" s="19" t="str">
        <f t="shared" si="15"/>
        <v>La Mesa</v>
      </c>
      <c r="F222" s="17">
        <v>40179</v>
      </c>
      <c r="G222" s="17">
        <v>44196</v>
      </c>
      <c r="H222">
        <f t="shared" si="16"/>
        <v>2010</v>
      </c>
      <c r="I222">
        <f t="shared" si="17"/>
        <v>2020</v>
      </c>
      <c r="J222" s="17">
        <v>41394</v>
      </c>
      <c r="K222" s="17">
        <v>44316</v>
      </c>
      <c r="L222">
        <f t="shared" si="18"/>
        <v>2013</v>
      </c>
      <c r="M222">
        <f t="shared" si="19"/>
        <v>2021</v>
      </c>
      <c r="N222" s="20" t="s">
        <v>312</v>
      </c>
    </row>
    <row r="223" spans="1:14" ht="16">
      <c r="A223" s="22" t="s">
        <v>560</v>
      </c>
      <c r="B223" s="22" t="s">
        <v>512</v>
      </c>
      <c r="C223" s="21" t="s">
        <v>145</v>
      </c>
      <c r="D223" s="20" t="s">
        <v>144</v>
      </c>
      <c r="E223" s="19" t="str">
        <f t="shared" si="15"/>
        <v>La Mirada</v>
      </c>
      <c r="F223" s="17">
        <v>41640</v>
      </c>
      <c r="G223" s="17">
        <v>44500</v>
      </c>
      <c r="H223">
        <f t="shared" si="16"/>
        <v>2014</v>
      </c>
      <c r="I223">
        <f t="shared" si="17"/>
        <v>2021</v>
      </c>
      <c r="J223" s="17">
        <v>41562</v>
      </c>
      <c r="K223" s="17">
        <v>44484</v>
      </c>
      <c r="L223">
        <f t="shared" si="18"/>
        <v>2013</v>
      </c>
      <c r="M223">
        <f t="shared" si="19"/>
        <v>2021</v>
      </c>
      <c r="N223" s="20" t="s">
        <v>144</v>
      </c>
    </row>
    <row r="224" spans="1:14" ht="16">
      <c r="A224" s="22" t="s">
        <v>435</v>
      </c>
      <c r="B224" s="22" t="s">
        <v>414</v>
      </c>
      <c r="C224" s="21" t="s">
        <v>145</v>
      </c>
      <c r="D224" s="20" t="s">
        <v>144</v>
      </c>
      <c r="E224" s="19" t="str">
        <f t="shared" si="15"/>
        <v>La Palma</v>
      </c>
      <c r="F224" s="17">
        <v>41640</v>
      </c>
      <c r="G224" s="17">
        <v>44500</v>
      </c>
      <c r="H224">
        <f t="shared" si="16"/>
        <v>2014</v>
      </c>
      <c r="I224">
        <f t="shared" si="17"/>
        <v>2021</v>
      </c>
      <c r="J224" s="17">
        <v>41562</v>
      </c>
      <c r="K224" s="17">
        <v>44484</v>
      </c>
      <c r="L224">
        <f t="shared" si="18"/>
        <v>2013</v>
      </c>
      <c r="M224">
        <f t="shared" si="19"/>
        <v>2021</v>
      </c>
      <c r="N224" s="20" t="s">
        <v>144</v>
      </c>
    </row>
    <row r="225" spans="1:14" ht="16">
      <c r="A225" s="22" t="s">
        <v>559</v>
      </c>
      <c r="B225" s="22" t="s">
        <v>512</v>
      </c>
      <c r="C225" s="21" t="s">
        <v>145</v>
      </c>
      <c r="D225" s="20" t="s">
        <v>144</v>
      </c>
      <c r="E225" s="19" t="str">
        <f t="shared" si="15"/>
        <v>La Puente</v>
      </c>
      <c r="F225" s="17">
        <v>41640</v>
      </c>
      <c r="G225" s="17">
        <v>44500</v>
      </c>
      <c r="H225">
        <f t="shared" si="16"/>
        <v>2014</v>
      </c>
      <c r="I225">
        <f t="shared" si="17"/>
        <v>2021</v>
      </c>
      <c r="J225" s="17">
        <v>41562</v>
      </c>
      <c r="K225" s="17">
        <v>44484</v>
      </c>
      <c r="L225">
        <f t="shared" si="18"/>
        <v>2013</v>
      </c>
      <c r="M225">
        <f t="shared" si="19"/>
        <v>2021</v>
      </c>
      <c r="N225" s="20" t="s">
        <v>144</v>
      </c>
    </row>
    <row r="226" spans="1:14" ht="16">
      <c r="A226" s="22" t="s">
        <v>388</v>
      </c>
      <c r="B226" s="22" t="s">
        <v>373</v>
      </c>
      <c r="C226" s="21" t="s">
        <v>145</v>
      </c>
      <c r="D226" s="20" t="s">
        <v>144</v>
      </c>
      <c r="E226" s="19" t="str">
        <f t="shared" si="15"/>
        <v>La Quinta</v>
      </c>
      <c r="F226" s="17">
        <v>41640</v>
      </c>
      <c r="G226" s="17">
        <v>44500</v>
      </c>
      <c r="H226">
        <f t="shared" si="16"/>
        <v>2014</v>
      </c>
      <c r="I226">
        <f t="shared" si="17"/>
        <v>2021</v>
      </c>
      <c r="J226" s="17">
        <v>41562</v>
      </c>
      <c r="K226" s="17">
        <v>44484</v>
      </c>
      <c r="L226">
        <f t="shared" si="18"/>
        <v>2013</v>
      </c>
      <c r="M226">
        <f t="shared" si="19"/>
        <v>2021</v>
      </c>
      <c r="N226" s="20" t="s">
        <v>144</v>
      </c>
    </row>
    <row r="227" spans="1:14" ht="16">
      <c r="A227" s="22" t="s">
        <v>558</v>
      </c>
      <c r="B227" s="22" t="s">
        <v>512</v>
      </c>
      <c r="C227" s="21" t="s">
        <v>145</v>
      </c>
      <c r="D227" s="20" t="s">
        <v>144</v>
      </c>
      <c r="E227" s="19" t="str">
        <f t="shared" si="15"/>
        <v>La Verne</v>
      </c>
      <c r="F227" s="17">
        <v>41640</v>
      </c>
      <c r="G227" s="17">
        <v>44500</v>
      </c>
      <c r="H227">
        <f t="shared" si="16"/>
        <v>2014</v>
      </c>
      <c r="I227">
        <f t="shared" si="17"/>
        <v>2021</v>
      </c>
      <c r="J227" s="17">
        <v>41562</v>
      </c>
      <c r="K227" s="17">
        <v>44484</v>
      </c>
      <c r="L227">
        <f t="shared" si="18"/>
        <v>2013</v>
      </c>
      <c r="M227">
        <f t="shared" si="19"/>
        <v>2021</v>
      </c>
      <c r="N227" s="20" t="s">
        <v>144</v>
      </c>
    </row>
    <row r="228" spans="1:14" ht="16">
      <c r="A228" s="22" t="s">
        <v>688</v>
      </c>
      <c r="B228" s="22" t="s">
        <v>676</v>
      </c>
      <c r="C228" s="21" t="s">
        <v>195</v>
      </c>
      <c r="D228" s="20" t="s">
        <v>194</v>
      </c>
      <c r="E228" s="19" t="str">
        <f t="shared" si="15"/>
        <v>Lafayette</v>
      </c>
      <c r="F228" s="17">
        <v>41640</v>
      </c>
      <c r="G228" s="17">
        <v>44865</v>
      </c>
      <c r="H228">
        <f t="shared" si="16"/>
        <v>2014</v>
      </c>
      <c r="I228">
        <f t="shared" si="17"/>
        <v>2022</v>
      </c>
      <c r="J228" s="17">
        <v>42035</v>
      </c>
      <c r="K228" s="17">
        <v>44957</v>
      </c>
      <c r="L228">
        <f t="shared" si="18"/>
        <v>2015</v>
      </c>
      <c r="M228">
        <f t="shared" si="19"/>
        <v>2023</v>
      </c>
      <c r="N228" s="20" t="s">
        <v>194</v>
      </c>
    </row>
    <row r="229" spans="1:14" ht="16">
      <c r="A229" s="22" t="s">
        <v>434</v>
      </c>
      <c r="B229" s="22" t="s">
        <v>414</v>
      </c>
      <c r="C229" s="21" t="s">
        <v>145</v>
      </c>
      <c r="D229" s="20" t="s">
        <v>144</v>
      </c>
      <c r="E229" s="19" t="str">
        <f t="shared" si="15"/>
        <v>Laguna Beach</v>
      </c>
      <c r="F229" s="17">
        <v>41640</v>
      </c>
      <c r="G229" s="17">
        <v>44500</v>
      </c>
      <c r="H229">
        <f t="shared" si="16"/>
        <v>2014</v>
      </c>
      <c r="I229">
        <f t="shared" si="17"/>
        <v>2021</v>
      </c>
      <c r="J229" s="17">
        <v>41562</v>
      </c>
      <c r="K229" s="17">
        <v>44484</v>
      </c>
      <c r="L229">
        <f t="shared" si="18"/>
        <v>2013</v>
      </c>
      <c r="M229">
        <f t="shared" si="19"/>
        <v>2021</v>
      </c>
      <c r="N229" s="20" t="s">
        <v>144</v>
      </c>
    </row>
    <row r="230" spans="1:14" ht="16">
      <c r="A230" s="22" t="s">
        <v>433</v>
      </c>
      <c r="B230" s="22" t="s">
        <v>414</v>
      </c>
      <c r="C230" s="21" t="s">
        <v>145</v>
      </c>
      <c r="D230" s="20" t="s">
        <v>144</v>
      </c>
      <c r="E230" s="19" t="str">
        <f t="shared" si="15"/>
        <v>Laguna Hills</v>
      </c>
      <c r="F230" s="17">
        <v>41640</v>
      </c>
      <c r="G230" s="17">
        <v>44500</v>
      </c>
      <c r="H230">
        <f t="shared" si="16"/>
        <v>2014</v>
      </c>
      <c r="I230">
        <f t="shared" si="17"/>
        <v>2021</v>
      </c>
      <c r="J230" s="17">
        <v>41562</v>
      </c>
      <c r="K230" s="17">
        <v>44484</v>
      </c>
      <c r="L230">
        <f t="shared" si="18"/>
        <v>2013</v>
      </c>
      <c r="M230">
        <f t="shared" si="19"/>
        <v>2021</v>
      </c>
      <c r="N230" s="20" t="s">
        <v>144</v>
      </c>
    </row>
    <row r="231" spans="1:14" ht="16">
      <c r="A231" s="22" t="s">
        <v>432</v>
      </c>
      <c r="B231" s="22" t="s">
        <v>414</v>
      </c>
      <c r="C231" s="21" t="s">
        <v>145</v>
      </c>
      <c r="D231" s="20" t="s">
        <v>144</v>
      </c>
      <c r="E231" s="19" t="str">
        <f t="shared" si="15"/>
        <v>Laguna Niguel</v>
      </c>
      <c r="F231" s="17">
        <v>41640</v>
      </c>
      <c r="G231" s="17">
        <v>44500</v>
      </c>
      <c r="H231">
        <f t="shared" si="16"/>
        <v>2014</v>
      </c>
      <c r="I231">
        <f t="shared" si="17"/>
        <v>2021</v>
      </c>
      <c r="J231" s="17">
        <v>41562</v>
      </c>
      <c r="K231" s="17">
        <v>44484</v>
      </c>
      <c r="L231">
        <f t="shared" si="18"/>
        <v>2013</v>
      </c>
      <c r="M231">
        <f t="shared" si="19"/>
        <v>2021</v>
      </c>
      <c r="N231" s="20" t="s">
        <v>144</v>
      </c>
    </row>
    <row r="232" spans="1:14" ht="16">
      <c r="A232" s="22" t="s">
        <v>431</v>
      </c>
      <c r="B232" s="22" t="s">
        <v>414</v>
      </c>
      <c r="C232" s="21" t="s">
        <v>145</v>
      </c>
      <c r="D232" s="20" t="s">
        <v>144</v>
      </c>
      <c r="E232" s="19" t="str">
        <f t="shared" si="15"/>
        <v>Laguna Woods</v>
      </c>
      <c r="F232" s="17">
        <v>41640</v>
      </c>
      <c r="G232" s="17">
        <v>44500</v>
      </c>
      <c r="H232">
        <f t="shared" si="16"/>
        <v>2014</v>
      </c>
      <c r="I232">
        <f t="shared" si="17"/>
        <v>2021</v>
      </c>
      <c r="J232" s="17">
        <v>41562</v>
      </c>
      <c r="K232" s="17">
        <v>44484</v>
      </c>
      <c r="L232">
        <f t="shared" si="18"/>
        <v>2013</v>
      </c>
      <c r="M232">
        <f t="shared" si="19"/>
        <v>2021</v>
      </c>
      <c r="N232" s="20" t="s">
        <v>144</v>
      </c>
    </row>
    <row r="233" spans="1:14" ht="16">
      <c r="A233" s="22" t="str">
        <f>B233</f>
        <v>Lake County - Unincorporated</v>
      </c>
      <c r="B233" s="22" t="s">
        <v>606</v>
      </c>
      <c r="C233" s="21" t="s">
        <v>159</v>
      </c>
      <c r="D233" s="20" t="s">
        <v>158</v>
      </c>
      <c r="E233" s="19" t="str">
        <f t="shared" si="15"/>
        <v>Lake County - Unincorporated</v>
      </c>
      <c r="F233" s="17">
        <v>41640</v>
      </c>
      <c r="G233" s="17">
        <v>43646</v>
      </c>
      <c r="H233">
        <f t="shared" si="16"/>
        <v>2014</v>
      </c>
      <c r="I233">
        <f t="shared" si="17"/>
        <v>2019</v>
      </c>
      <c r="J233" s="17">
        <v>41820</v>
      </c>
      <c r="K233" s="17">
        <v>43646</v>
      </c>
      <c r="L233">
        <f t="shared" si="18"/>
        <v>2014</v>
      </c>
      <c r="M233">
        <f t="shared" si="19"/>
        <v>2019</v>
      </c>
      <c r="N233" s="20" t="s">
        <v>158</v>
      </c>
    </row>
    <row r="234" spans="1:14" ht="16">
      <c r="A234" s="22" t="s">
        <v>387</v>
      </c>
      <c r="B234" s="22" t="s">
        <v>373</v>
      </c>
      <c r="C234" s="21" t="s">
        <v>145</v>
      </c>
      <c r="D234" s="20" t="s">
        <v>144</v>
      </c>
      <c r="E234" s="19" t="str">
        <f t="shared" si="15"/>
        <v>Lake Elsinore</v>
      </c>
      <c r="F234" s="17">
        <v>41640</v>
      </c>
      <c r="G234" s="17">
        <v>44500</v>
      </c>
      <c r="H234">
        <f t="shared" si="16"/>
        <v>2014</v>
      </c>
      <c r="I234">
        <f t="shared" si="17"/>
        <v>2021</v>
      </c>
      <c r="J234" s="17">
        <v>41562</v>
      </c>
      <c r="K234" s="17">
        <v>44484</v>
      </c>
      <c r="L234">
        <f t="shared" si="18"/>
        <v>2013</v>
      </c>
      <c r="M234">
        <f t="shared" si="19"/>
        <v>2021</v>
      </c>
      <c r="N234" s="20" t="s">
        <v>144</v>
      </c>
    </row>
    <row r="235" spans="1:14" ht="16">
      <c r="A235" s="22" t="s">
        <v>430</v>
      </c>
      <c r="B235" s="22" t="s">
        <v>414</v>
      </c>
      <c r="C235" s="21" t="s">
        <v>145</v>
      </c>
      <c r="D235" s="20" t="s">
        <v>144</v>
      </c>
      <c r="E235" s="19" t="str">
        <f t="shared" si="15"/>
        <v>Lake Forest</v>
      </c>
      <c r="F235" s="17">
        <v>41640</v>
      </c>
      <c r="G235" s="17">
        <v>44500</v>
      </c>
      <c r="H235">
        <f t="shared" si="16"/>
        <v>2014</v>
      </c>
      <c r="I235">
        <f t="shared" si="17"/>
        <v>2021</v>
      </c>
      <c r="J235" s="17">
        <v>41562</v>
      </c>
      <c r="K235" s="17">
        <v>44484</v>
      </c>
      <c r="L235">
        <f t="shared" si="18"/>
        <v>2013</v>
      </c>
      <c r="M235">
        <f t="shared" si="19"/>
        <v>2021</v>
      </c>
      <c r="N235" s="20" t="s">
        <v>144</v>
      </c>
    </row>
    <row r="236" spans="1:14" ht="16">
      <c r="A236" s="22" t="s">
        <v>605</v>
      </c>
      <c r="B236" s="22" t="s">
        <v>604</v>
      </c>
      <c r="C236" s="21" t="s">
        <v>159</v>
      </c>
      <c r="D236" s="20" t="s">
        <v>158</v>
      </c>
      <c r="E236" s="19" t="str">
        <f t="shared" si="15"/>
        <v>Lakeport</v>
      </c>
      <c r="F236" s="17">
        <v>41640</v>
      </c>
      <c r="G236" s="17">
        <v>43646</v>
      </c>
      <c r="H236">
        <f t="shared" si="16"/>
        <v>2014</v>
      </c>
      <c r="I236">
        <f t="shared" si="17"/>
        <v>2019</v>
      </c>
      <c r="J236" s="17">
        <v>41820</v>
      </c>
      <c r="K236" s="17">
        <v>43646</v>
      </c>
      <c r="L236">
        <f t="shared" si="18"/>
        <v>2014</v>
      </c>
      <c r="M236">
        <f t="shared" si="19"/>
        <v>2019</v>
      </c>
      <c r="N236" s="20" t="s">
        <v>158</v>
      </c>
    </row>
    <row r="237" spans="1:14" ht="16">
      <c r="A237" s="22" t="s">
        <v>557</v>
      </c>
      <c r="B237" s="22" t="s">
        <v>512</v>
      </c>
      <c r="C237" s="21" t="s">
        <v>145</v>
      </c>
      <c r="D237" s="20" t="s">
        <v>144</v>
      </c>
      <c r="E237" s="19" t="str">
        <f t="shared" si="15"/>
        <v>Lakewood</v>
      </c>
      <c r="F237" s="17">
        <v>41640</v>
      </c>
      <c r="G237" s="17">
        <v>44500</v>
      </c>
      <c r="H237">
        <f t="shared" si="16"/>
        <v>2014</v>
      </c>
      <c r="I237">
        <f t="shared" si="17"/>
        <v>2021</v>
      </c>
      <c r="J237" s="17">
        <v>41562</v>
      </c>
      <c r="K237" s="17">
        <v>44484</v>
      </c>
      <c r="L237">
        <f t="shared" si="18"/>
        <v>2013</v>
      </c>
      <c r="M237">
        <f t="shared" si="19"/>
        <v>2021</v>
      </c>
      <c r="N237" s="20" t="s">
        <v>144</v>
      </c>
    </row>
    <row r="238" spans="1:14" ht="16">
      <c r="A238" s="22" t="s">
        <v>556</v>
      </c>
      <c r="B238" s="22" t="s">
        <v>512</v>
      </c>
      <c r="C238" s="21" t="s">
        <v>145</v>
      </c>
      <c r="D238" s="20" t="s">
        <v>144</v>
      </c>
      <c r="E238" s="19" t="str">
        <f t="shared" si="15"/>
        <v>Lancaster</v>
      </c>
      <c r="F238" s="17">
        <v>41640</v>
      </c>
      <c r="G238" s="17">
        <v>44500</v>
      </c>
      <c r="H238">
        <f t="shared" si="16"/>
        <v>2014</v>
      </c>
      <c r="I238">
        <f t="shared" si="17"/>
        <v>2021</v>
      </c>
      <c r="J238" s="17">
        <v>41562</v>
      </c>
      <c r="K238" s="17">
        <v>44484</v>
      </c>
      <c r="L238">
        <f t="shared" si="18"/>
        <v>2013</v>
      </c>
      <c r="M238">
        <f t="shared" si="19"/>
        <v>2021</v>
      </c>
      <c r="N238" s="20" t="s">
        <v>144</v>
      </c>
    </row>
    <row r="239" spans="1:14" ht="16">
      <c r="A239" s="22" t="s">
        <v>503</v>
      </c>
      <c r="B239" s="22" t="s">
        <v>494</v>
      </c>
      <c r="C239" s="21" t="s">
        <v>195</v>
      </c>
      <c r="D239" s="20" t="s">
        <v>194</v>
      </c>
      <c r="E239" s="19" t="str">
        <f t="shared" si="15"/>
        <v>Larkspur</v>
      </c>
      <c r="F239" s="17">
        <v>41640</v>
      </c>
      <c r="G239" s="17">
        <v>44865</v>
      </c>
      <c r="H239">
        <f t="shared" si="16"/>
        <v>2014</v>
      </c>
      <c r="I239">
        <f t="shared" si="17"/>
        <v>2022</v>
      </c>
      <c r="J239" s="17">
        <v>42035</v>
      </c>
      <c r="K239" s="17">
        <v>44957</v>
      </c>
      <c r="L239">
        <f t="shared" si="18"/>
        <v>2015</v>
      </c>
      <c r="M239">
        <f t="shared" si="19"/>
        <v>2023</v>
      </c>
      <c r="N239" s="20" t="s">
        <v>194</v>
      </c>
    </row>
    <row r="240" spans="1:14" ht="16">
      <c r="A240" s="124" t="str">
        <f>B240</f>
        <v>Lassen County - Unincorporated</v>
      </c>
      <c r="B240" s="22" t="s">
        <v>603</v>
      </c>
      <c r="C240" s="21" t="s">
        <v>159</v>
      </c>
      <c r="D240" s="20" t="s">
        <v>158</v>
      </c>
      <c r="E240" s="19" t="str">
        <f t="shared" si="15"/>
        <v>Lassen County - Unincorporated</v>
      </c>
      <c r="F240" s="17">
        <v>41640</v>
      </c>
      <c r="G240" s="17">
        <v>43646</v>
      </c>
      <c r="H240">
        <f t="shared" si="16"/>
        <v>2014</v>
      </c>
      <c r="I240">
        <f t="shared" si="17"/>
        <v>2019</v>
      </c>
      <c r="J240" s="17">
        <v>41820</v>
      </c>
      <c r="K240" s="17">
        <v>43646</v>
      </c>
      <c r="L240">
        <f t="shared" si="18"/>
        <v>2014</v>
      </c>
      <c r="M240">
        <f t="shared" si="19"/>
        <v>2019</v>
      </c>
      <c r="N240" s="20" t="s">
        <v>158</v>
      </c>
    </row>
    <row r="241" spans="1:14" ht="16">
      <c r="A241" s="22" t="s">
        <v>308</v>
      </c>
      <c r="B241" s="22" t="s">
        <v>302</v>
      </c>
      <c r="C241" s="21" t="s">
        <v>235</v>
      </c>
      <c r="D241" s="20" t="s">
        <v>163</v>
      </c>
      <c r="E241" s="19" t="str">
        <f t="shared" si="15"/>
        <v>Lathrop</v>
      </c>
      <c r="F241" s="17">
        <v>41640</v>
      </c>
      <c r="G241" s="17">
        <v>45291</v>
      </c>
      <c r="H241">
        <f t="shared" si="16"/>
        <v>2014</v>
      </c>
      <c r="I241">
        <f t="shared" si="17"/>
        <v>2023</v>
      </c>
      <c r="J241" s="17">
        <v>42369</v>
      </c>
      <c r="K241" s="17">
        <v>45291</v>
      </c>
      <c r="L241">
        <f t="shared" si="18"/>
        <v>2015</v>
      </c>
      <c r="M241">
        <f t="shared" si="19"/>
        <v>2023</v>
      </c>
      <c r="N241" s="20" t="s">
        <v>163</v>
      </c>
    </row>
    <row r="242" spans="1:14" ht="16">
      <c r="A242" s="22" t="s">
        <v>555</v>
      </c>
      <c r="B242" s="22" t="s">
        <v>512</v>
      </c>
      <c r="C242" s="21" t="s">
        <v>145</v>
      </c>
      <c r="D242" s="20" t="s">
        <v>144</v>
      </c>
      <c r="E242" s="19" t="str">
        <f t="shared" si="15"/>
        <v>Lawndale</v>
      </c>
      <c r="F242" s="17">
        <v>41640</v>
      </c>
      <c r="G242" s="17">
        <v>44500</v>
      </c>
      <c r="H242">
        <f t="shared" si="16"/>
        <v>2014</v>
      </c>
      <c r="I242">
        <f t="shared" si="17"/>
        <v>2021</v>
      </c>
      <c r="J242" s="17">
        <v>41562</v>
      </c>
      <c r="K242" s="17">
        <v>44484</v>
      </c>
      <c r="L242">
        <f t="shared" si="18"/>
        <v>2013</v>
      </c>
      <c r="M242">
        <f t="shared" si="19"/>
        <v>2021</v>
      </c>
      <c r="N242" s="20" t="s">
        <v>144</v>
      </c>
    </row>
    <row r="243" spans="1:14" ht="16">
      <c r="A243" s="22" t="s">
        <v>324</v>
      </c>
      <c r="B243" s="22" t="s">
        <v>314</v>
      </c>
      <c r="C243" s="21" t="s">
        <v>313</v>
      </c>
      <c r="D243" s="20" t="s">
        <v>312</v>
      </c>
      <c r="E243" s="19" t="str">
        <f t="shared" si="15"/>
        <v>Lemon Grove</v>
      </c>
      <c r="F243" s="17">
        <v>40179</v>
      </c>
      <c r="G243" s="17">
        <v>44196</v>
      </c>
      <c r="H243">
        <f t="shared" si="16"/>
        <v>2010</v>
      </c>
      <c r="I243">
        <f t="shared" si="17"/>
        <v>2020</v>
      </c>
      <c r="J243" s="17">
        <v>41394</v>
      </c>
      <c r="K243" s="17">
        <v>44316</v>
      </c>
      <c r="L243">
        <f t="shared" si="18"/>
        <v>2013</v>
      </c>
      <c r="M243">
        <f t="shared" si="19"/>
        <v>2021</v>
      </c>
      <c r="N243" s="20" t="s">
        <v>312</v>
      </c>
    </row>
    <row r="244" spans="1:14" ht="16">
      <c r="A244" s="22" t="s">
        <v>609</v>
      </c>
      <c r="B244" s="22" t="s">
        <v>608</v>
      </c>
      <c r="C244" s="21" t="s">
        <v>235</v>
      </c>
      <c r="D244" s="20" t="s">
        <v>507</v>
      </c>
      <c r="E244" s="19" t="str">
        <f t="shared" si="15"/>
        <v>Lemoore</v>
      </c>
      <c r="F244" s="17">
        <v>41640</v>
      </c>
      <c r="G244" s="17">
        <v>45291</v>
      </c>
      <c r="H244">
        <f t="shared" si="16"/>
        <v>2014</v>
      </c>
      <c r="I244">
        <f t="shared" si="17"/>
        <v>2023</v>
      </c>
      <c r="J244" s="17">
        <v>42400</v>
      </c>
      <c r="K244" s="17">
        <v>45322</v>
      </c>
      <c r="L244">
        <f t="shared" si="18"/>
        <v>2016</v>
      </c>
      <c r="M244">
        <f t="shared" si="19"/>
        <v>2024</v>
      </c>
      <c r="N244" s="20" t="s">
        <v>507</v>
      </c>
    </row>
    <row r="245" spans="1:14" ht="16">
      <c r="A245" s="22" t="s">
        <v>411</v>
      </c>
      <c r="B245" s="22" t="s">
        <v>406</v>
      </c>
      <c r="C245" s="21" t="s">
        <v>134</v>
      </c>
      <c r="D245" s="20" t="s">
        <v>133</v>
      </c>
      <c r="E245" s="19" t="str">
        <f t="shared" si="15"/>
        <v>Lincoln</v>
      </c>
      <c r="F245" s="17">
        <v>41275</v>
      </c>
      <c r="G245" s="17">
        <v>44500</v>
      </c>
      <c r="H245">
        <f t="shared" si="16"/>
        <v>2013</v>
      </c>
      <c r="I245">
        <f t="shared" si="17"/>
        <v>2021</v>
      </c>
      <c r="J245" s="17">
        <v>41578</v>
      </c>
      <c r="K245" s="17">
        <v>44500</v>
      </c>
      <c r="L245">
        <f t="shared" si="18"/>
        <v>2013</v>
      </c>
      <c r="M245">
        <f t="shared" si="19"/>
        <v>2021</v>
      </c>
      <c r="N245" s="20" t="s">
        <v>133</v>
      </c>
    </row>
    <row r="246" spans="1:14" ht="16">
      <c r="A246" s="22" t="s">
        <v>170</v>
      </c>
      <c r="B246" s="22" t="s">
        <v>165</v>
      </c>
      <c r="C246" s="21" t="s">
        <v>164</v>
      </c>
      <c r="D246" s="20" t="s">
        <v>163</v>
      </c>
      <c r="E246" s="19" t="str">
        <f t="shared" si="15"/>
        <v>Lindsay</v>
      </c>
      <c r="F246" s="17">
        <v>41640</v>
      </c>
      <c r="G246" s="17">
        <v>45199</v>
      </c>
      <c r="H246">
        <f t="shared" si="16"/>
        <v>2014</v>
      </c>
      <c r="I246">
        <f t="shared" si="17"/>
        <v>2023</v>
      </c>
      <c r="J246" s="17">
        <v>42369</v>
      </c>
      <c r="K246" s="17">
        <v>45291</v>
      </c>
      <c r="L246">
        <f t="shared" si="18"/>
        <v>2015</v>
      </c>
      <c r="M246">
        <f t="shared" si="19"/>
        <v>2023</v>
      </c>
      <c r="N246" s="20" t="s">
        <v>163</v>
      </c>
    </row>
    <row r="247" spans="1:14" ht="16">
      <c r="A247" s="22" t="s">
        <v>182</v>
      </c>
      <c r="B247" s="22" t="s">
        <v>179</v>
      </c>
      <c r="C247" s="21" t="s">
        <v>134</v>
      </c>
      <c r="D247" s="20" t="s">
        <v>133</v>
      </c>
      <c r="E247" s="19" t="str">
        <f t="shared" si="15"/>
        <v>Live Oak</v>
      </c>
      <c r="F247" s="17">
        <v>41275</v>
      </c>
      <c r="G247" s="17">
        <v>44500</v>
      </c>
      <c r="H247">
        <f t="shared" si="16"/>
        <v>2013</v>
      </c>
      <c r="I247">
        <f t="shared" si="17"/>
        <v>2021</v>
      </c>
      <c r="J247" s="17">
        <v>41578</v>
      </c>
      <c r="K247" s="17">
        <v>44500</v>
      </c>
      <c r="L247">
        <f t="shared" si="18"/>
        <v>2013</v>
      </c>
      <c r="M247">
        <f t="shared" si="19"/>
        <v>2021</v>
      </c>
      <c r="N247" s="20" t="s">
        <v>133</v>
      </c>
    </row>
    <row r="248" spans="1:14" ht="16">
      <c r="A248" s="22" t="s">
        <v>727</v>
      </c>
      <c r="B248" s="22" t="s">
        <v>720</v>
      </c>
      <c r="C248" s="21" t="s">
        <v>195</v>
      </c>
      <c r="D248" s="20" t="s">
        <v>194</v>
      </c>
      <c r="E248" s="19" t="str">
        <f t="shared" si="15"/>
        <v>Livermore</v>
      </c>
      <c r="F248" s="17">
        <v>41640</v>
      </c>
      <c r="G248" s="17">
        <v>44865</v>
      </c>
      <c r="H248">
        <f t="shared" si="16"/>
        <v>2014</v>
      </c>
      <c r="I248">
        <f t="shared" si="17"/>
        <v>2022</v>
      </c>
      <c r="J248" s="17">
        <v>42035</v>
      </c>
      <c r="K248" s="17">
        <v>44957</v>
      </c>
      <c r="L248">
        <f t="shared" si="18"/>
        <v>2015</v>
      </c>
      <c r="M248">
        <f t="shared" si="19"/>
        <v>2023</v>
      </c>
      <c r="N248" s="20" t="s">
        <v>194</v>
      </c>
    </row>
    <row r="249" spans="1:14" ht="16">
      <c r="A249" s="22" t="s">
        <v>484</v>
      </c>
      <c r="B249" s="22" t="s">
        <v>481</v>
      </c>
      <c r="C249" s="21" t="s">
        <v>235</v>
      </c>
      <c r="D249" s="20" t="s">
        <v>479</v>
      </c>
      <c r="E249" s="19" t="str">
        <f t="shared" si="15"/>
        <v>Livingston</v>
      </c>
      <c r="F249" s="17">
        <v>41640</v>
      </c>
      <c r="G249" s="17">
        <v>45291</v>
      </c>
      <c r="H249">
        <f t="shared" si="16"/>
        <v>2014</v>
      </c>
      <c r="I249">
        <f t="shared" si="17"/>
        <v>2023</v>
      </c>
      <c r="J249" s="17">
        <v>42460</v>
      </c>
      <c r="K249" s="17">
        <v>45382</v>
      </c>
      <c r="L249">
        <f t="shared" si="18"/>
        <v>2016</v>
      </c>
      <c r="M249">
        <f t="shared" si="19"/>
        <v>2024</v>
      </c>
      <c r="N249" s="20" t="s">
        <v>479</v>
      </c>
    </row>
    <row r="250" spans="1:14" ht="16">
      <c r="A250" s="22" t="s">
        <v>307</v>
      </c>
      <c r="B250" s="22" t="s">
        <v>302</v>
      </c>
      <c r="C250" s="21" t="s">
        <v>235</v>
      </c>
      <c r="D250" s="20" t="s">
        <v>163</v>
      </c>
      <c r="E250" s="19" t="str">
        <f t="shared" si="15"/>
        <v>Lodi</v>
      </c>
      <c r="F250" s="17">
        <v>41640</v>
      </c>
      <c r="G250" s="17">
        <v>45291</v>
      </c>
      <c r="H250">
        <f t="shared" si="16"/>
        <v>2014</v>
      </c>
      <c r="I250">
        <f t="shared" si="17"/>
        <v>2023</v>
      </c>
      <c r="J250" s="17">
        <v>42369</v>
      </c>
      <c r="K250" s="17">
        <v>45291</v>
      </c>
      <c r="L250">
        <f t="shared" si="18"/>
        <v>2015</v>
      </c>
      <c r="M250">
        <f t="shared" si="19"/>
        <v>2023</v>
      </c>
      <c r="N250" s="20" t="s">
        <v>163</v>
      </c>
    </row>
    <row r="251" spans="1:14" ht="16">
      <c r="A251" s="22" t="s">
        <v>348</v>
      </c>
      <c r="B251" s="22" t="s">
        <v>334</v>
      </c>
      <c r="C251" s="21" t="s">
        <v>145</v>
      </c>
      <c r="D251" s="20" t="s">
        <v>144</v>
      </c>
      <c r="E251" s="19" t="str">
        <f t="shared" si="15"/>
        <v>Loma Linda</v>
      </c>
      <c r="F251" s="17">
        <v>41640</v>
      </c>
      <c r="G251" s="17">
        <v>44500</v>
      </c>
      <c r="H251">
        <f t="shared" si="16"/>
        <v>2014</v>
      </c>
      <c r="I251">
        <f t="shared" si="17"/>
        <v>2021</v>
      </c>
      <c r="J251" s="17">
        <v>41562</v>
      </c>
      <c r="K251" s="17">
        <v>44484</v>
      </c>
      <c r="L251">
        <f t="shared" si="18"/>
        <v>2013</v>
      </c>
      <c r="M251">
        <f t="shared" si="19"/>
        <v>2021</v>
      </c>
      <c r="N251" s="20" t="s">
        <v>144</v>
      </c>
    </row>
    <row r="252" spans="1:14" ht="16">
      <c r="A252" s="22" t="s">
        <v>554</v>
      </c>
      <c r="B252" s="22" t="s">
        <v>512</v>
      </c>
      <c r="C252" s="21" t="s">
        <v>145</v>
      </c>
      <c r="D252" s="20" t="s">
        <v>144</v>
      </c>
      <c r="E252" s="19" t="str">
        <f t="shared" si="15"/>
        <v>Lomita</v>
      </c>
      <c r="F252" s="17">
        <v>41640</v>
      </c>
      <c r="G252" s="17">
        <v>44500</v>
      </c>
      <c r="H252">
        <f t="shared" si="16"/>
        <v>2014</v>
      </c>
      <c r="I252">
        <f t="shared" si="17"/>
        <v>2021</v>
      </c>
      <c r="J252" s="17">
        <v>41562</v>
      </c>
      <c r="K252" s="17">
        <v>44484</v>
      </c>
      <c r="L252">
        <f t="shared" si="18"/>
        <v>2013</v>
      </c>
      <c r="M252">
        <f t="shared" si="19"/>
        <v>2021</v>
      </c>
      <c r="N252" s="20" t="s">
        <v>144</v>
      </c>
    </row>
    <row r="253" spans="1:14" ht="16">
      <c r="A253" s="22" t="s">
        <v>266</v>
      </c>
      <c r="B253" s="22" t="s">
        <v>261</v>
      </c>
      <c r="C253" s="21" t="s">
        <v>260</v>
      </c>
      <c r="D253" s="20" t="s">
        <v>259</v>
      </c>
      <c r="E253" s="19" t="str">
        <f t="shared" si="15"/>
        <v>Lompoc</v>
      </c>
      <c r="F253" s="17">
        <v>41640</v>
      </c>
      <c r="G253" s="17">
        <v>44834</v>
      </c>
      <c r="H253">
        <f t="shared" si="16"/>
        <v>2014</v>
      </c>
      <c r="I253">
        <f t="shared" si="17"/>
        <v>2022</v>
      </c>
      <c r="J253" s="17">
        <v>42050</v>
      </c>
      <c r="K253" s="17">
        <v>44972</v>
      </c>
      <c r="L253">
        <f t="shared" si="18"/>
        <v>2015</v>
      </c>
      <c r="M253">
        <f t="shared" si="19"/>
        <v>2023</v>
      </c>
      <c r="N253" s="20" t="s">
        <v>259</v>
      </c>
    </row>
    <row r="254" spans="1:14" ht="16">
      <c r="A254" s="22" t="s">
        <v>553</v>
      </c>
      <c r="B254" s="22" t="s">
        <v>512</v>
      </c>
      <c r="C254" s="21" t="s">
        <v>145</v>
      </c>
      <c r="D254" s="20" t="s">
        <v>144</v>
      </c>
      <c r="E254" s="19" t="str">
        <f t="shared" si="15"/>
        <v>Long Beach</v>
      </c>
      <c r="F254" s="17">
        <v>41640</v>
      </c>
      <c r="G254" s="17">
        <v>44500</v>
      </c>
      <c r="H254">
        <f t="shared" si="16"/>
        <v>2014</v>
      </c>
      <c r="I254">
        <f t="shared" si="17"/>
        <v>2021</v>
      </c>
      <c r="J254" s="17">
        <v>41562</v>
      </c>
      <c r="K254" s="17">
        <v>44484</v>
      </c>
      <c r="L254">
        <f t="shared" si="18"/>
        <v>2013</v>
      </c>
      <c r="M254">
        <f t="shared" si="19"/>
        <v>2021</v>
      </c>
      <c r="N254" s="20" t="s">
        <v>144</v>
      </c>
    </row>
    <row r="255" spans="1:14" ht="16">
      <c r="A255" s="22" t="s">
        <v>410</v>
      </c>
      <c r="B255" s="22" t="s">
        <v>406</v>
      </c>
      <c r="C255" s="21" t="s">
        <v>134</v>
      </c>
      <c r="D255" s="20" t="s">
        <v>133</v>
      </c>
      <c r="E255" s="19" t="str">
        <f t="shared" si="15"/>
        <v>Loomis</v>
      </c>
      <c r="F255" s="17">
        <v>41275</v>
      </c>
      <c r="G255" s="17">
        <v>44500</v>
      </c>
      <c r="H255">
        <f t="shared" si="16"/>
        <v>2013</v>
      </c>
      <c r="I255">
        <f t="shared" si="17"/>
        <v>2021</v>
      </c>
      <c r="J255" s="17">
        <v>41578</v>
      </c>
      <c r="K255" s="17">
        <v>44500</v>
      </c>
      <c r="L255">
        <f t="shared" si="18"/>
        <v>2013</v>
      </c>
      <c r="M255">
        <f t="shared" si="19"/>
        <v>2021</v>
      </c>
      <c r="N255" s="20" t="s">
        <v>133</v>
      </c>
    </row>
    <row r="256" spans="1:14" ht="16">
      <c r="A256" s="22" t="s">
        <v>429</v>
      </c>
      <c r="B256" s="22" t="s">
        <v>414</v>
      </c>
      <c r="C256" s="21" t="s">
        <v>145</v>
      </c>
      <c r="D256" s="20" t="s">
        <v>144</v>
      </c>
      <c r="E256" s="19" t="str">
        <f t="shared" si="15"/>
        <v>Los Alamitos</v>
      </c>
      <c r="F256" s="17">
        <v>41640</v>
      </c>
      <c r="G256" s="17">
        <v>44500</v>
      </c>
      <c r="H256">
        <f t="shared" si="16"/>
        <v>2014</v>
      </c>
      <c r="I256">
        <f t="shared" si="17"/>
        <v>2021</v>
      </c>
      <c r="J256" s="17">
        <v>41562</v>
      </c>
      <c r="K256" s="17">
        <v>44484</v>
      </c>
      <c r="L256">
        <f t="shared" si="18"/>
        <v>2013</v>
      </c>
      <c r="M256">
        <f t="shared" si="19"/>
        <v>2021</v>
      </c>
      <c r="N256" s="20" t="s">
        <v>144</v>
      </c>
    </row>
    <row r="257" spans="1:14" ht="16">
      <c r="A257" s="22" t="s">
        <v>255</v>
      </c>
      <c r="B257" s="22" t="s">
        <v>242</v>
      </c>
      <c r="C257" s="21" t="s">
        <v>195</v>
      </c>
      <c r="D257" s="20" t="s">
        <v>194</v>
      </c>
      <c r="E257" s="19" t="str">
        <f t="shared" si="15"/>
        <v>Los Altos</v>
      </c>
      <c r="F257" s="17">
        <v>41640</v>
      </c>
      <c r="G257" s="17">
        <v>44865</v>
      </c>
      <c r="H257">
        <f t="shared" si="16"/>
        <v>2014</v>
      </c>
      <c r="I257">
        <f t="shared" si="17"/>
        <v>2022</v>
      </c>
      <c r="J257" s="17">
        <v>42035</v>
      </c>
      <c r="K257" s="17">
        <v>44957</v>
      </c>
      <c r="L257">
        <f t="shared" si="18"/>
        <v>2015</v>
      </c>
      <c r="M257">
        <f t="shared" si="19"/>
        <v>2023</v>
      </c>
      <c r="N257" s="20" t="s">
        <v>194</v>
      </c>
    </row>
    <row r="258" spans="1:14" ht="16">
      <c r="A258" s="22" t="s">
        <v>254</v>
      </c>
      <c r="B258" s="22" t="s">
        <v>242</v>
      </c>
      <c r="C258" s="21" t="s">
        <v>195</v>
      </c>
      <c r="D258" s="20" t="s">
        <v>194</v>
      </c>
      <c r="E258" s="19" t="str">
        <f t="shared" ref="E258:E321" si="20">(PROPER(A258))</f>
        <v>Los Altos Hills</v>
      </c>
      <c r="F258" s="17">
        <v>41640</v>
      </c>
      <c r="G258" s="17">
        <v>44865</v>
      </c>
      <c r="H258">
        <f t="shared" ref="H258:H321" si="21">YEAR(F258)</f>
        <v>2014</v>
      </c>
      <c r="I258">
        <f t="shared" ref="I258:I321" si="22">YEAR(G258)</f>
        <v>2022</v>
      </c>
      <c r="J258" s="17">
        <v>42035</v>
      </c>
      <c r="K258" s="17">
        <v>44957</v>
      </c>
      <c r="L258">
        <f t="shared" ref="L258:L321" si="23">YEAR(J258)</f>
        <v>2015</v>
      </c>
      <c r="M258">
        <f t="shared" ref="M258:M321" si="24">YEAR(K258)</f>
        <v>2023</v>
      </c>
      <c r="N258" s="20" t="s">
        <v>194</v>
      </c>
    </row>
    <row r="259" spans="1:14" ht="16">
      <c r="A259" s="22" t="s">
        <v>552</v>
      </c>
      <c r="B259" s="22" t="s">
        <v>512</v>
      </c>
      <c r="C259" s="21" t="s">
        <v>145</v>
      </c>
      <c r="D259" s="20" t="s">
        <v>144</v>
      </c>
      <c r="E259" s="19" t="str">
        <f t="shared" si="20"/>
        <v>Los Angeles</v>
      </c>
      <c r="F259" s="17">
        <v>41640</v>
      </c>
      <c r="G259" s="17">
        <v>44500</v>
      </c>
      <c r="H259">
        <f t="shared" si="21"/>
        <v>2014</v>
      </c>
      <c r="I259">
        <f t="shared" si="22"/>
        <v>2021</v>
      </c>
      <c r="J259" s="17">
        <v>41562</v>
      </c>
      <c r="K259" s="17">
        <v>44484</v>
      </c>
      <c r="L259">
        <f t="shared" si="23"/>
        <v>2013</v>
      </c>
      <c r="M259">
        <f t="shared" si="24"/>
        <v>2021</v>
      </c>
      <c r="N259" s="20" t="s">
        <v>144</v>
      </c>
    </row>
    <row r="260" spans="1:14" ht="16">
      <c r="A260" s="22" t="str">
        <f>B260</f>
        <v>Los Angeles County - Unincorporated</v>
      </c>
      <c r="B260" s="22" t="s">
        <v>551</v>
      </c>
      <c r="C260" s="21" t="s">
        <v>145</v>
      </c>
      <c r="D260" s="20" t="s">
        <v>144</v>
      </c>
      <c r="E260" s="19" t="str">
        <f t="shared" si="20"/>
        <v>Los Angeles County - Unincorporated</v>
      </c>
      <c r="F260" s="17">
        <v>41640</v>
      </c>
      <c r="G260" s="17">
        <v>44500</v>
      </c>
      <c r="H260">
        <f t="shared" si="21"/>
        <v>2014</v>
      </c>
      <c r="I260">
        <f t="shared" si="22"/>
        <v>2021</v>
      </c>
      <c r="J260" s="17">
        <v>41562</v>
      </c>
      <c r="K260" s="17">
        <v>44484</v>
      </c>
      <c r="L260">
        <f t="shared" si="23"/>
        <v>2013</v>
      </c>
      <c r="M260">
        <f t="shared" si="24"/>
        <v>2021</v>
      </c>
      <c r="N260" s="20" t="s">
        <v>144</v>
      </c>
    </row>
    <row r="261" spans="1:14" ht="16">
      <c r="A261" s="22" t="s">
        <v>483</v>
      </c>
      <c r="B261" s="22" t="s">
        <v>481</v>
      </c>
      <c r="C261" s="21" t="s">
        <v>235</v>
      </c>
      <c r="D261" s="20" t="s">
        <v>479</v>
      </c>
      <c r="E261" s="19" t="str">
        <f t="shared" si="20"/>
        <v>Los Banos</v>
      </c>
      <c r="F261" s="17">
        <v>41640</v>
      </c>
      <c r="G261" s="17">
        <v>45291</v>
      </c>
      <c r="H261">
        <f t="shared" si="21"/>
        <v>2014</v>
      </c>
      <c r="I261">
        <f t="shared" si="22"/>
        <v>2023</v>
      </c>
      <c r="J261" s="17">
        <v>42460</v>
      </c>
      <c r="K261" s="17">
        <v>45382</v>
      </c>
      <c r="L261">
        <f t="shared" si="23"/>
        <v>2016</v>
      </c>
      <c r="M261">
        <f t="shared" si="24"/>
        <v>2024</v>
      </c>
      <c r="N261" s="20" t="s">
        <v>479</v>
      </c>
    </row>
    <row r="262" spans="1:14" ht="16">
      <c r="A262" s="22" t="s">
        <v>253</v>
      </c>
      <c r="B262" s="22" t="s">
        <v>242</v>
      </c>
      <c r="C262" s="21" t="s">
        <v>195</v>
      </c>
      <c r="D262" s="20" t="s">
        <v>194</v>
      </c>
      <c r="E262" s="19" t="str">
        <f t="shared" si="20"/>
        <v>Los Gatos</v>
      </c>
      <c r="F262" s="17">
        <v>41640</v>
      </c>
      <c r="G262" s="17">
        <v>44865</v>
      </c>
      <c r="H262">
        <f t="shared" si="21"/>
        <v>2014</v>
      </c>
      <c r="I262">
        <f t="shared" si="22"/>
        <v>2022</v>
      </c>
      <c r="J262" s="17">
        <v>42035</v>
      </c>
      <c r="K262" s="17">
        <v>44957</v>
      </c>
      <c r="L262">
        <f t="shared" si="23"/>
        <v>2015</v>
      </c>
      <c r="M262">
        <f t="shared" si="24"/>
        <v>2023</v>
      </c>
      <c r="N262" s="20" t="s">
        <v>194</v>
      </c>
    </row>
    <row r="263" spans="1:14" ht="16">
      <c r="A263" s="22" t="s">
        <v>229</v>
      </c>
      <c r="B263" s="22" t="s">
        <v>228</v>
      </c>
      <c r="C263" s="21" t="s">
        <v>159</v>
      </c>
      <c r="D263" s="20" t="s">
        <v>158</v>
      </c>
      <c r="E263" s="19" t="str">
        <f t="shared" si="20"/>
        <v>Loyalton</v>
      </c>
      <c r="F263" s="17">
        <v>41640</v>
      </c>
      <c r="G263" s="17">
        <v>43646</v>
      </c>
      <c r="H263">
        <f t="shared" si="21"/>
        <v>2014</v>
      </c>
      <c r="I263">
        <f t="shared" si="22"/>
        <v>2019</v>
      </c>
      <c r="J263" s="17">
        <v>41820</v>
      </c>
      <c r="K263" s="17">
        <v>43646</v>
      </c>
      <c r="L263">
        <f t="shared" si="23"/>
        <v>2014</v>
      </c>
      <c r="M263">
        <f t="shared" si="24"/>
        <v>2019</v>
      </c>
      <c r="N263" s="20" t="s">
        <v>158</v>
      </c>
    </row>
    <row r="264" spans="1:14" ht="16">
      <c r="A264" s="22" t="s">
        <v>550</v>
      </c>
      <c r="B264" s="22" t="s">
        <v>512</v>
      </c>
      <c r="C264" s="21" t="s">
        <v>145</v>
      </c>
      <c r="D264" s="20" t="s">
        <v>144</v>
      </c>
      <c r="E264" s="19" t="str">
        <f t="shared" si="20"/>
        <v>Lynwood</v>
      </c>
      <c r="F264" s="17">
        <v>41640</v>
      </c>
      <c r="G264" s="17">
        <v>44500</v>
      </c>
      <c r="H264">
        <f t="shared" si="21"/>
        <v>2014</v>
      </c>
      <c r="I264">
        <f t="shared" si="22"/>
        <v>2021</v>
      </c>
      <c r="J264" s="17">
        <v>41562</v>
      </c>
      <c r="K264" s="17">
        <v>44484</v>
      </c>
      <c r="L264">
        <f t="shared" si="23"/>
        <v>2013</v>
      </c>
      <c r="M264">
        <f t="shared" si="24"/>
        <v>2021</v>
      </c>
      <c r="N264" s="20" t="s">
        <v>144</v>
      </c>
    </row>
    <row r="265" spans="1:14" ht="16">
      <c r="A265" s="22" t="s">
        <v>510</v>
      </c>
      <c r="B265" s="22" t="s">
        <v>509</v>
      </c>
      <c r="C265" s="21" t="s">
        <v>235</v>
      </c>
      <c r="D265" s="20" t="s">
        <v>507</v>
      </c>
      <c r="E265" s="19" t="str">
        <f t="shared" si="20"/>
        <v>Madera</v>
      </c>
      <c r="F265" s="17">
        <v>41640</v>
      </c>
      <c r="G265" s="17">
        <v>45291</v>
      </c>
      <c r="H265">
        <f t="shared" si="21"/>
        <v>2014</v>
      </c>
      <c r="I265">
        <f t="shared" si="22"/>
        <v>2023</v>
      </c>
      <c r="J265" s="17">
        <v>42400</v>
      </c>
      <c r="K265" s="17">
        <v>45322</v>
      </c>
      <c r="L265">
        <f t="shared" si="23"/>
        <v>2016</v>
      </c>
      <c r="M265">
        <f t="shared" si="24"/>
        <v>2024</v>
      </c>
      <c r="N265" s="20" t="s">
        <v>507</v>
      </c>
    </row>
    <row r="266" spans="1:14" ht="16">
      <c r="A266" s="22" t="str">
        <f>B266</f>
        <v>Madera County - Unincorporated</v>
      </c>
      <c r="B266" s="22" t="s">
        <v>508</v>
      </c>
      <c r="C266" s="21" t="s">
        <v>235</v>
      </c>
      <c r="D266" s="20" t="s">
        <v>507</v>
      </c>
      <c r="E266" s="19" t="str">
        <f t="shared" si="20"/>
        <v>Madera County - Unincorporated</v>
      </c>
      <c r="F266" s="17">
        <v>41640</v>
      </c>
      <c r="G266" s="17">
        <v>45291</v>
      </c>
      <c r="H266">
        <f t="shared" si="21"/>
        <v>2014</v>
      </c>
      <c r="I266">
        <f t="shared" si="22"/>
        <v>2023</v>
      </c>
      <c r="J266" s="17">
        <v>42400</v>
      </c>
      <c r="K266" s="17">
        <v>45322</v>
      </c>
      <c r="L266">
        <f t="shared" si="23"/>
        <v>2016</v>
      </c>
      <c r="M266">
        <f t="shared" si="24"/>
        <v>2024</v>
      </c>
      <c r="N266" s="20" t="s">
        <v>507</v>
      </c>
    </row>
    <row r="267" spans="1:14" ht="16">
      <c r="A267" s="22" t="s">
        <v>549</v>
      </c>
      <c r="B267" s="22" t="s">
        <v>512</v>
      </c>
      <c r="C267" s="21" t="s">
        <v>145</v>
      </c>
      <c r="D267" s="20" t="s">
        <v>144</v>
      </c>
      <c r="E267" s="19" t="str">
        <f t="shared" si="20"/>
        <v>Malibu</v>
      </c>
      <c r="F267" s="17">
        <v>41640</v>
      </c>
      <c r="G267" s="17">
        <v>44500</v>
      </c>
      <c r="H267">
        <f t="shared" si="21"/>
        <v>2014</v>
      </c>
      <c r="I267">
        <f t="shared" si="22"/>
        <v>2021</v>
      </c>
      <c r="J267" s="17">
        <v>41562</v>
      </c>
      <c r="K267" s="17">
        <v>44484</v>
      </c>
      <c r="L267">
        <f t="shared" si="23"/>
        <v>2013</v>
      </c>
      <c r="M267">
        <f t="shared" si="24"/>
        <v>2021</v>
      </c>
      <c r="N267" s="20" t="s">
        <v>144</v>
      </c>
    </row>
    <row r="268" spans="1:14" ht="16">
      <c r="A268" s="22" t="s">
        <v>475</v>
      </c>
      <c r="B268" s="22" t="s">
        <v>474</v>
      </c>
      <c r="C268" s="21" t="s">
        <v>159</v>
      </c>
      <c r="D268" s="20" t="s">
        <v>158</v>
      </c>
      <c r="E268" s="19" t="str">
        <f t="shared" si="20"/>
        <v>Mammoth Lakes</v>
      </c>
      <c r="F268" s="17">
        <v>41640</v>
      </c>
      <c r="G268" s="17">
        <v>43646</v>
      </c>
      <c r="H268">
        <f t="shared" si="21"/>
        <v>2014</v>
      </c>
      <c r="I268">
        <f t="shared" si="22"/>
        <v>2019</v>
      </c>
      <c r="J268" s="17">
        <v>41820</v>
      </c>
      <c r="K268" s="17">
        <v>43646</v>
      </c>
      <c r="L268">
        <f t="shared" si="23"/>
        <v>2014</v>
      </c>
      <c r="M268">
        <f t="shared" si="24"/>
        <v>2019</v>
      </c>
      <c r="N268" s="20" t="s">
        <v>158</v>
      </c>
    </row>
    <row r="269" spans="1:14" ht="16">
      <c r="A269" s="22" t="s">
        <v>548</v>
      </c>
      <c r="B269" s="22" t="s">
        <v>512</v>
      </c>
      <c r="C269" s="21" t="s">
        <v>145</v>
      </c>
      <c r="D269" s="20" t="s">
        <v>144</v>
      </c>
      <c r="E269" s="19" t="str">
        <f t="shared" si="20"/>
        <v>Manhattan Beach</v>
      </c>
      <c r="F269" s="17">
        <v>41640</v>
      </c>
      <c r="G269" s="17">
        <v>44500</v>
      </c>
      <c r="H269">
        <f t="shared" si="21"/>
        <v>2014</v>
      </c>
      <c r="I269">
        <f t="shared" si="22"/>
        <v>2021</v>
      </c>
      <c r="J269" s="17">
        <v>41562</v>
      </c>
      <c r="K269" s="17">
        <v>44484</v>
      </c>
      <c r="L269">
        <f t="shared" si="23"/>
        <v>2013</v>
      </c>
      <c r="M269">
        <f t="shared" si="24"/>
        <v>2021</v>
      </c>
      <c r="N269" s="20" t="s">
        <v>144</v>
      </c>
    </row>
    <row r="270" spans="1:14" ht="16">
      <c r="A270" s="22" t="s">
        <v>306</v>
      </c>
      <c r="B270" s="22" t="s">
        <v>302</v>
      </c>
      <c r="C270" s="21" t="s">
        <v>235</v>
      </c>
      <c r="D270" s="20" t="s">
        <v>163</v>
      </c>
      <c r="E270" s="19" t="str">
        <f t="shared" si="20"/>
        <v>Manteca</v>
      </c>
      <c r="F270" s="17">
        <v>41640</v>
      </c>
      <c r="G270" s="17">
        <v>45291</v>
      </c>
      <c r="H270">
        <f t="shared" si="21"/>
        <v>2014</v>
      </c>
      <c r="I270">
        <f t="shared" si="22"/>
        <v>2023</v>
      </c>
      <c r="J270" s="17">
        <v>42369</v>
      </c>
      <c r="K270" s="17">
        <v>45291</v>
      </c>
      <c r="L270">
        <f t="shared" si="23"/>
        <v>2015</v>
      </c>
      <c r="M270">
        <f t="shared" si="24"/>
        <v>2023</v>
      </c>
      <c r="N270" s="20" t="s">
        <v>163</v>
      </c>
    </row>
    <row r="271" spans="1:14" ht="16">
      <c r="A271" s="22" t="s">
        <v>622</v>
      </c>
      <c r="B271" s="22" t="s">
        <v>615</v>
      </c>
      <c r="C271" s="21" t="s">
        <v>614</v>
      </c>
      <c r="D271" s="20" t="s">
        <v>163</v>
      </c>
      <c r="E271" s="19" t="str">
        <f t="shared" si="20"/>
        <v>Maricopa</v>
      </c>
      <c r="F271" s="17">
        <v>41275</v>
      </c>
      <c r="G271" s="17">
        <v>45291</v>
      </c>
      <c r="H271">
        <f t="shared" si="21"/>
        <v>2013</v>
      </c>
      <c r="I271">
        <f t="shared" si="22"/>
        <v>2023</v>
      </c>
      <c r="J271" s="17">
        <v>42369</v>
      </c>
      <c r="K271" s="17">
        <v>45291</v>
      </c>
      <c r="L271">
        <f t="shared" si="23"/>
        <v>2015</v>
      </c>
      <c r="M271">
        <f t="shared" si="24"/>
        <v>2023</v>
      </c>
      <c r="N271" s="20" t="s">
        <v>163</v>
      </c>
    </row>
    <row r="272" spans="1:14" ht="16">
      <c r="A272" s="22" t="str">
        <f>B272</f>
        <v>Marin County - Unincorporated</v>
      </c>
      <c r="B272" s="22" t="s">
        <v>502</v>
      </c>
      <c r="C272" s="21" t="s">
        <v>195</v>
      </c>
      <c r="D272" s="20" t="s">
        <v>194</v>
      </c>
      <c r="E272" s="19" t="str">
        <f t="shared" si="20"/>
        <v>Marin County - Unincorporated</v>
      </c>
      <c r="F272" s="17">
        <v>41640</v>
      </c>
      <c r="G272" s="17">
        <v>44865</v>
      </c>
      <c r="H272">
        <f t="shared" si="21"/>
        <v>2014</v>
      </c>
      <c r="I272">
        <f t="shared" si="22"/>
        <v>2022</v>
      </c>
      <c r="J272" s="17">
        <v>42035</v>
      </c>
      <c r="K272" s="17">
        <v>44957</v>
      </c>
      <c r="L272">
        <f t="shared" si="23"/>
        <v>2015</v>
      </c>
      <c r="M272">
        <f t="shared" si="24"/>
        <v>2023</v>
      </c>
      <c r="N272" s="20" t="s">
        <v>194</v>
      </c>
    </row>
    <row r="273" spans="1:14" ht="16">
      <c r="A273" s="22" t="s">
        <v>468</v>
      </c>
      <c r="B273" s="22" t="s">
        <v>460</v>
      </c>
      <c r="C273" s="21" t="s">
        <v>235</v>
      </c>
      <c r="D273" s="20" t="s">
        <v>163</v>
      </c>
      <c r="E273" s="19" t="str">
        <f t="shared" si="20"/>
        <v>Marina</v>
      </c>
      <c r="F273" s="17">
        <v>41640</v>
      </c>
      <c r="G273" s="17">
        <v>45291</v>
      </c>
      <c r="H273">
        <f t="shared" si="21"/>
        <v>2014</v>
      </c>
      <c r="I273">
        <f t="shared" si="22"/>
        <v>2023</v>
      </c>
      <c r="J273" s="17">
        <v>42369</v>
      </c>
      <c r="K273" s="17">
        <v>45291</v>
      </c>
      <c r="L273">
        <f t="shared" si="23"/>
        <v>2015</v>
      </c>
      <c r="M273">
        <f t="shared" si="24"/>
        <v>2023</v>
      </c>
      <c r="N273" s="20" t="s">
        <v>163</v>
      </c>
    </row>
    <row r="274" spans="1:14" ht="16">
      <c r="A274" s="22" t="str">
        <f>B274</f>
        <v>Mariposa county - Unincorporated</v>
      </c>
      <c r="B274" s="22" t="s">
        <v>1342</v>
      </c>
      <c r="C274" s="21" t="s">
        <v>159</v>
      </c>
      <c r="D274" s="20" t="s">
        <v>158</v>
      </c>
      <c r="E274" s="19" t="str">
        <f t="shared" si="20"/>
        <v>Mariposa County - Unincorporated</v>
      </c>
      <c r="F274" s="17">
        <v>41640</v>
      </c>
      <c r="G274" s="17">
        <v>43646</v>
      </c>
      <c r="H274">
        <f t="shared" si="21"/>
        <v>2014</v>
      </c>
      <c r="I274">
        <f t="shared" si="22"/>
        <v>2019</v>
      </c>
      <c r="J274" s="17">
        <v>41820</v>
      </c>
      <c r="K274" s="17">
        <v>43646</v>
      </c>
      <c r="L274">
        <f t="shared" si="23"/>
        <v>2014</v>
      </c>
      <c r="M274">
        <f t="shared" si="24"/>
        <v>2019</v>
      </c>
      <c r="N274" s="20" t="s">
        <v>158</v>
      </c>
    </row>
    <row r="275" spans="1:14" ht="16">
      <c r="A275" s="22" t="s">
        <v>687</v>
      </c>
      <c r="B275" s="22" t="s">
        <v>676</v>
      </c>
      <c r="C275" s="21" t="s">
        <v>195</v>
      </c>
      <c r="D275" s="20" t="s">
        <v>194</v>
      </c>
      <c r="E275" s="19" t="str">
        <f t="shared" si="20"/>
        <v>Martinez</v>
      </c>
      <c r="F275" s="17">
        <v>41640</v>
      </c>
      <c r="G275" s="17">
        <v>44865</v>
      </c>
      <c r="H275">
        <f t="shared" si="21"/>
        <v>2014</v>
      </c>
      <c r="I275">
        <f t="shared" si="22"/>
        <v>2022</v>
      </c>
      <c r="J275" s="17">
        <v>42035</v>
      </c>
      <c r="K275" s="17">
        <v>44957</v>
      </c>
      <c r="L275">
        <f t="shared" si="23"/>
        <v>2015</v>
      </c>
      <c r="M275">
        <f t="shared" si="24"/>
        <v>2023</v>
      </c>
      <c r="N275" s="20" t="s">
        <v>194</v>
      </c>
    </row>
    <row r="276" spans="1:14" ht="16">
      <c r="A276" s="22" t="s">
        <v>137</v>
      </c>
      <c r="B276" s="22" t="s">
        <v>135</v>
      </c>
      <c r="C276" s="21" t="s">
        <v>134</v>
      </c>
      <c r="D276" s="20" t="s">
        <v>133</v>
      </c>
      <c r="E276" s="19" t="str">
        <f t="shared" si="20"/>
        <v>Marysville</v>
      </c>
      <c r="F276" s="17">
        <v>41275</v>
      </c>
      <c r="G276" s="17">
        <v>44500</v>
      </c>
      <c r="H276">
        <f t="shared" si="21"/>
        <v>2013</v>
      </c>
      <c r="I276">
        <f t="shared" si="22"/>
        <v>2021</v>
      </c>
      <c r="J276" s="17">
        <v>41578</v>
      </c>
      <c r="K276" s="17">
        <v>44500</v>
      </c>
      <c r="L276">
        <f t="shared" si="23"/>
        <v>2013</v>
      </c>
      <c r="M276">
        <f t="shared" si="24"/>
        <v>2021</v>
      </c>
      <c r="N276" s="20" t="s">
        <v>133</v>
      </c>
    </row>
    <row r="277" spans="1:14" ht="16">
      <c r="A277" s="22" t="s">
        <v>547</v>
      </c>
      <c r="B277" s="22" t="s">
        <v>512</v>
      </c>
      <c r="C277" s="21" t="s">
        <v>145</v>
      </c>
      <c r="D277" s="20" t="s">
        <v>144</v>
      </c>
      <c r="E277" s="19" t="str">
        <f t="shared" si="20"/>
        <v>Maywood</v>
      </c>
      <c r="F277" s="17">
        <v>41640</v>
      </c>
      <c r="G277" s="17">
        <v>44500</v>
      </c>
      <c r="H277">
        <f t="shared" si="21"/>
        <v>2014</v>
      </c>
      <c r="I277">
        <f t="shared" si="22"/>
        <v>2021</v>
      </c>
      <c r="J277" s="17">
        <v>41562</v>
      </c>
      <c r="K277" s="17">
        <v>44484</v>
      </c>
      <c r="L277">
        <f t="shared" si="23"/>
        <v>2013</v>
      </c>
      <c r="M277">
        <f t="shared" si="24"/>
        <v>2021</v>
      </c>
      <c r="N277" s="20" t="s">
        <v>144</v>
      </c>
    </row>
    <row r="278" spans="1:14" ht="16">
      <c r="A278" s="22" t="s">
        <v>621</v>
      </c>
      <c r="B278" s="22" t="s">
        <v>615</v>
      </c>
      <c r="C278" s="21" t="s">
        <v>614</v>
      </c>
      <c r="D278" s="20" t="s">
        <v>163</v>
      </c>
      <c r="E278" s="19" t="str">
        <f t="shared" si="20"/>
        <v>Mcfarland</v>
      </c>
      <c r="F278" s="17">
        <v>41275</v>
      </c>
      <c r="G278" s="17">
        <v>45291</v>
      </c>
      <c r="H278">
        <f t="shared" si="21"/>
        <v>2013</v>
      </c>
      <c r="I278">
        <f t="shared" si="22"/>
        <v>2023</v>
      </c>
      <c r="J278" s="17">
        <v>42369</v>
      </c>
      <c r="K278" s="17">
        <v>45291</v>
      </c>
      <c r="L278">
        <f t="shared" si="23"/>
        <v>2015</v>
      </c>
      <c r="M278">
        <f t="shared" si="24"/>
        <v>2023</v>
      </c>
      <c r="N278" s="20" t="s">
        <v>163</v>
      </c>
    </row>
    <row r="279" spans="1:14" ht="16">
      <c r="A279" s="22" t="str">
        <f>B279</f>
        <v>Mendocino County - Unincorporated</v>
      </c>
      <c r="B279" s="22" t="s">
        <v>492</v>
      </c>
      <c r="C279" s="21" t="s">
        <v>159</v>
      </c>
      <c r="D279" s="20" t="s">
        <v>158</v>
      </c>
      <c r="E279" s="19" t="str">
        <f t="shared" si="20"/>
        <v>Mendocino County - Unincorporated</v>
      </c>
      <c r="F279" s="17">
        <v>41640</v>
      </c>
      <c r="G279" s="17">
        <v>43646</v>
      </c>
      <c r="H279">
        <f t="shared" si="21"/>
        <v>2014</v>
      </c>
      <c r="I279">
        <f t="shared" si="22"/>
        <v>2019</v>
      </c>
      <c r="J279" s="17">
        <v>41820</v>
      </c>
      <c r="K279" s="17">
        <v>43646</v>
      </c>
      <c r="L279">
        <f t="shared" si="23"/>
        <v>2014</v>
      </c>
      <c r="M279">
        <f t="shared" si="24"/>
        <v>2019</v>
      </c>
      <c r="N279" s="20" t="s">
        <v>158</v>
      </c>
    </row>
    <row r="280" spans="1:14" ht="16">
      <c r="A280" s="22" t="s">
        <v>659</v>
      </c>
      <c r="B280" s="22" t="s">
        <v>652</v>
      </c>
      <c r="C280" s="21" t="s">
        <v>614</v>
      </c>
      <c r="D280" s="20" t="s">
        <v>163</v>
      </c>
      <c r="E280" s="19" t="str">
        <f t="shared" si="20"/>
        <v>Mendota</v>
      </c>
      <c r="F280" s="17">
        <v>41275</v>
      </c>
      <c r="G280" s="17">
        <v>45291</v>
      </c>
      <c r="H280">
        <f t="shared" si="21"/>
        <v>2013</v>
      </c>
      <c r="I280">
        <f t="shared" si="22"/>
        <v>2023</v>
      </c>
      <c r="J280" s="17">
        <v>42369</v>
      </c>
      <c r="K280" s="17">
        <v>45291</v>
      </c>
      <c r="L280">
        <f t="shared" si="23"/>
        <v>2015</v>
      </c>
      <c r="M280">
        <f t="shared" si="24"/>
        <v>2023</v>
      </c>
      <c r="N280" s="20" t="s">
        <v>163</v>
      </c>
    </row>
    <row r="281" spans="1:14" ht="16">
      <c r="A281" s="22" t="s">
        <v>386</v>
      </c>
      <c r="B281" s="22" t="s">
        <v>373</v>
      </c>
      <c r="C281" s="21" t="s">
        <v>145</v>
      </c>
      <c r="D281" s="20" t="s">
        <v>144</v>
      </c>
      <c r="E281" s="19" t="str">
        <f t="shared" si="20"/>
        <v>Menifee</v>
      </c>
      <c r="F281" s="17">
        <v>41640</v>
      </c>
      <c r="G281" s="17">
        <v>44500</v>
      </c>
      <c r="H281">
        <f t="shared" si="21"/>
        <v>2014</v>
      </c>
      <c r="I281">
        <f t="shared" si="22"/>
        <v>2021</v>
      </c>
      <c r="J281" s="17">
        <v>41562</v>
      </c>
      <c r="K281" s="17">
        <v>44484</v>
      </c>
      <c r="L281">
        <f t="shared" si="23"/>
        <v>2013</v>
      </c>
      <c r="M281">
        <f t="shared" si="24"/>
        <v>2021</v>
      </c>
      <c r="N281" s="20" t="s">
        <v>144</v>
      </c>
    </row>
    <row r="282" spans="1:14" ht="16">
      <c r="A282" s="22" t="s">
        <v>282</v>
      </c>
      <c r="B282" s="22" t="s">
        <v>271</v>
      </c>
      <c r="C282" s="21" t="s">
        <v>195</v>
      </c>
      <c r="D282" s="20" t="s">
        <v>194</v>
      </c>
      <c r="E282" s="19" t="str">
        <f t="shared" si="20"/>
        <v>Menlo Park</v>
      </c>
      <c r="F282" s="17">
        <v>41640</v>
      </c>
      <c r="G282" s="17">
        <v>44865</v>
      </c>
      <c r="H282">
        <f t="shared" si="21"/>
        <v>2014</v>
      </c>
      <c r="I282">
        <f t="shared" si="22"/>
        <v>2022</v>
      </c>
      <c r="J282" s="17">
        <v>42035</v>
      </c>
      <c r="K282" s="17">
        <v>44957</v>
      </c>
      <c r="L282">
        <f t="shared" si="23"/>
        <v>2015</v>
      </c>
      <c r="M282">
        <f t="shared" si="24"/>
        <v>2023</v>
      </c>
      <c r="N282" s="20" t="s">
        <v>194</v>
      </c>
    </row>
    <row r="283" spans="1:14" ht="16">
      <c r="A283" s="22" t="s">
        <v>482</v>
      </c>
      <c r="B283" s="22" t="s">
        <v>481</v>
      </c>
      <c r="C283" s="21" t="s">
        <v>235</v>
      </c>
      <c r="D283" s="20" t="s">
        <v>479</v>
      </c>
      <c r="E283" s="19" t="str">
        <f t="shared" si="20"/>
        <v>Merced</v>
      </c>
      <c r="F283" s="17">
        <v>41640</v>
      </c>
      <c r="G283" s="17">
        <v>45291</v>
      </c>
      <c r="H283">
        <f t="shared" si="21"/>
        <v>2014</v>
      </c>
      <c r="I283">
        <f t="shared" si="22"/>
        <v>2023</v>
      </c>
      <c r="J283" s="17">
        <v>42460</v>
      </c>
      <c r="K283" s="17">
        <v>45382</v>
      </c>
      <c r="L283">
        <f t="shared" si="23"/>
        <v>2016</v>
      </c>
      <c r="M283">
        <f t="shared" si="24"/>
        <v>2024</v>
      </c>
      <c r="N283" s="20" t="s">
        <v>479</v>
      </c>
    </row>
    <row r="284" spans="1:14" ht="16">
      <c r="A284" s="22" t="str">
        <f>B284</f>
        <v>Merced County - Unincorporated</v>
      </c>
      <c r="B284" s="22" t="s">
        <v>480</v>
      </c>
      <c r="C284" s="21" t="s">
        <v>235</v>
      </c>
      <c r="D284" s="20" t="s">
        <v>479</v>
      </c>
      <c r="E284" s="19" t="str">
        <f t="shared" si="20"/>
        <v>Merced County - Unincorporated</v>
      </c>
      <c r="F284" s="17">
        <v>41640</v>
      </c>
      <c r="G284" s="17">
        <v>45291</v>
      </c>
      <c r="H284">
        <f t="shared" si="21"/>
        <v>2014</v>
      </c>
      <c r="I284">
        <f t="shared" si="22"/>
        <v>2023</v>
      </c>
      <c r="J284" s="17">
        <v>42460</v>
      </c>
      <c r="K284" s="17">
        <v>45382</v>
      </c>
      <c r="L284">
        <f t="shared" si="23"/>
        <v>2016</v>
      </c>
      <c r="M284">
        <f t="shared" si="24"/>
        <v>2024</v>
      </c>
      <c r="N284" s="20" t="s">
        <v>479</v>
      </c>
    </row>
    <row r="285" spans="1:14" ht="16">
      <c r="A285" s="22" t="s">
        <v>501</v>
      </c>
      <c r="B285" s="22" t="s">
        <v>494</v>
      </c>
      <c r="C285" s="21" t="s">
        <v>195</v>
      </c>
      <c r="D285" s="20" t="s">
        <v>194</v>
      </c>
      <c r="E285" s="19" t="str">
        <f t="shared" si="20"/>
        <v>Mill Valley</v>
      </c>
      <c r="F285" s="17">
        <v>41640</v>
      </c>
      <c r="G285" s="17">
        <v>44865</v>
      </c>
      <c r="H285">
        <f t="shared" si="21"/>
        <v>2014</v>
      </c>
      <c r="I285">
        <f t="shared" si="22"/>
        <v>2022</v>
      </c>
      <c r="J285" s="17">
        <v>42035</v>
      </c>
      <c r="K285" s="17">
        <v>44957</v>
      </c>
      <c r="L285">
        <f t="shared" si="23"/>
        <v>2015</v>
      </c>
      <c r="M285">
        <f t="shared" si="24"/>
        <v>2023</v>
      </c>
      <c r="N285" s="20" t="s">
        <v>194</v>
      </c>
    </row>
    <row r="286" spans="1:14" ht="16">
      <c r="A286" s="22" t="s">
        <v>281</v>
      </c>
      <c r="B286" s="22" t="s">
        <v>271</v>
      </c>
      <c r="C286" s="21" t="s">
        <v>195</v>
      </c>
      <c r="D286" s="20" t="s">
        <v>194</v>
      </c>
      <c r="E286" s="19" t="str">
        <f t="shared" si="20"/>
        <v>Millbrae</v>
      </c>
      <c r="F286" s="17">
        <v>41640</v>
      </c>
      <c r="G286" s="17">
        <v>44865</v>
      </c>
      <c r="H286">
        <f t="shared" si="21"/>
        <v>2014</v>
      </c>
      <c r="I286">
        <f t="shared" si="22"/>
        <v>2022</v>
      </c>
      <c r="J286" s="17">
        <v>42035</v>
      </c>
      <c r="K286" s="17">
        <v>44957</v>
      </c>
      <c r="L286">
        <f t="shared" si="23"/>
        <v>2015</v>
      </c>
      <c r="M286">
        <f t="shared" si="24"/>
        <v>2023</v>
      </c>
      <c r="N286" s="20" t="s">
        <v>194</v>
      </c>
    </row>
    <row r="287" spans="1:14" ht="16">
      <c r="A287" s="22" t="s">
        <v>252</v>
      </c>
      <c r="B287" s="22" t="s">
        <v>242</v>
      </c>
      <c r="C287" s="21" t="s">
        <v>195</v>
      </c>
      <c r="D287" s="20" t="s">
        <v>194</v>
      </c>
      <c r="E287" s="19" t="str">
        <f t="shared" si="20"/>
        <v>Milpitas</v>
      </c>
      <c r="F287" s="17">
        <v>41640</v>
      </c>
      <c r="G287" s="17">
        <v>44865</v>
      </c>
      <c r="H287">
        <f t="shared" si="21"/>
        <v>2014</v>
      </c>
      <c r="I287">
        <f t="shared" si="22"/>
        <v>2022</v>
      </c>
      <c r="J287" s="17">
        <v>42035</v>
      </c>
      <c r="K287" s="17">
        <v>44957</v>
      </c>
      <c r="L287">
        <f t="shared" si="23"/>
        <v>2015</v>
      </c>
      <c r="M287">
        <f t="shared" si="24"/>
        <v>2023</v>
      </c>
      <c r="N287" s="20" t="s">
        <v>194</v>
      </c>
    </row>
    <row r="288" spans="1:14" ht="16">
      <c r="A288" s="22" t="s">
        <v>428</v>
      </c>
      <c r="B288" s="22" t="s">
        <v>414</v>
      </c>
      <c r="C288" s="21" t="s">
        <v>145</v>
      </c>
      <c r="D288" s="20" t="s">
        <v>144</v>
      </c>
      <c r="E288" s="19" t="str">
        <f t="shared" si="20"/>
        <v>Mission Viejo</v>
      </c>
      <c r="F288" s="17">
        <v>41640</v>
      </c>
      <c r="G288" s="17">
        <v>44500</v>
      </c>
      <c r="H288">
        <f t="shared" si="21"/>
        <v>2014</v>
      </c>
      <c r="I288">
        <f t="shared" si="22"/>
        <v>2021</v>
      </c>
      <c r="J288" s="17">
        <v>41562</v>
      </c>
      <c r="K288" s="17">
        <v>44484</v>
      </c>
      <c r="L288">
        <f t="shared" si="23"/>
        <v>2013</v>
      </c>
      <c r="M288">
        <f t="shared" si="24"/>
        <v>2021</v>
      </c>
      <c r="N288" s="20" t="s">
        <v>144</v>
      </c>
    </row>
    <row r="289" spans="1:14" ht="16">
      <c r="A289" s="22" t="s">
        <v>191</v>
      </c>
      <c r="B289" s="22" t="s">
        <v>183</v>
      </c>
      <c r="C289" s="21" t="s">
        <v>164</v>
      </c>
      <c r="D289" s="20" t="s">
        <v>163</v>
      </c>
      <c r="E289" s="19" t="str">
        <f t="shared" si="20"/>
        <v>Modesto</v>
      </c>
      <c r="F289" s="17">
        <v>41640</v>
      </c>
      <c r="G289" s="17">
        <v>45199</v>
      </c>
      <c r="H289">
        <f t="shared" si="21"/>
        <v>2014</v>
      </c>
      <c r="I289">
        <f t="shared" si="22"/>
        <v>2023</v>
      </c>
      <c r="J289" s="17">
        <v>42369</v>
      </c>
      <c r="K289" s="17">
        <v>45291</v>
      </c>
      <c r="L289">
        <f t="shared" si="23"/>
        <v>2015</v>
      </c>
      <c r="M289">
        <f t="shared" si="24"/>
        <v>2023</v>
      </c>
      <c r="N289" s="20" t="s">
        <v>163</v>
      </c>
    </row>
    <row r="290" spans="1:14" ht="16">
      <c r="A290" s="22" t="str">
        <f>B290</f>
        <v>Modoc County - Unincorporated</v>
      </c>
      <c r="B290" s="22" t="s">
        <v>476</v>
      </c>
      <c r="C290" s="21" t="s">
        <v>159</v>
      </c>
      <c r="D290" s="20" t="s">
        <v>158</v>
      </c>
      <c r="E290" s="19" t="str">
        <f t="shared" si="20"/>
        <v>Modoc County - Unincorporated</v>
      </c>
      <c r="F290" s="17">
        <v>41640</v>
      </c>
      <c r="G290" s="17">
        <v>43646</v>
      </c>
      <c r="H290">
        <f t="shared" si="21"/>
        <v>2014</v>
      </c>
      <c r="I290">
        <f t="shared" si="22"/>
        <v>2019</v>
      </c>
      <c r="J290" s="17">
        <v>41820</v>
      </c>
      <c r="K290" s="17">
        <v>43646</v>
      </c>
      <c r="L290">
        <f t="shared" si="23"/>
        <v>2014</v>
      </c>
      <c r="M290">
        <f t="shared" si="24"/>
        <v>2019</v>
      </c>
      <c r="N290" s="20" t="s">
        <v>158</v>
      </c>
    </row>
    <row r="291" spans="1:14" ht="16">
      <c r="A291" s="22" t="str">
        <f>B291</f>
        <v>Mono County - Unincorporated</v>
      </c>
      <c r="B291" s="22" t="s">
        <v>473</v>
      </c>
      <c r="C291" s="21" t="s">
        <v>159</v>
      </c>
      <c r="D291" s="20" t="s">
        <v>158</v>
      </c>
      <c r="E291" s="19" t="str">
        <f t="shared" si="20"/>
        <v>Mono County - Unincorporated</v>
      </c>
      <c r="F291" s="17">
        <v>41640</v>
      </c>
      <c r="G291" s="17">
        <v>43646</v>
      </c>
      <c r="H291">
        <f t="shared" si="21"/>
        <v>2014</v>
      </c>
      <c r="I291">
        <f t="shared" si="22"/>
        <v>2019</v>
      </c>
      <c r="J291" s="17">
        <v>41820</v>
      </c>
      <c r="K291" s="17">
        <v>43646</v>
      </c>
      <c r="L291">
        <f t="shared" si="23"/>
        <v>2014</v>
      </c>
      <c r="M291">
        <f t="shared" si="24"/>
        <v>2019</v>
      </c>
      <c r="N291" s="20" t="s">
        <v>158</v>
      </c>
    </row>
    <row r="292" spans="1:14" ht="16">
      <c r="A292" s="22" t="s">
        <v>546</v>
      </c>
      <c r="B292" s="22" t="s">
        <v>512</v>
      </c>
      <c r="C292" s="21" t="s">
        <v>145</v>
      </c>
      <c r="D292" s="20" t="s">
        <v>144</v>
      </c>
      <c r="E292" s="19" t="str">
        <f t="shared" si="20"/>
        <v>Monrovia</v>
      </c>
      <c r="F292" s="17">
        <v>41640</v>
      </c>
      <c r="G292" s="17">
        <v>44500</v>
      </c>
      <c r="H292">
        <f t="shared" si="21"/>
        <v>2014</v>
      </c>
      <c r="I292">
        <f t="shared" si="22"/>
        <v>2021</v>
      </c>
      <c r="J292" s="17">
        <v>41562</v>
      </c>
      <c r="K292" s="17">
        <v>44484</v>
      </c>
      <c r="L292">
        <f t="shared" si="23"/>
        <v>2013</v>
      </c>
      <c r="M292">
        <f t="shared" si="24"/>
        <v>2021</v>
      </c>
      <c r="N292" s="20" t="s">
        <v>144</v>
      </c>
    </row>
    <row r="293" spans="1:14" ht="16">
      <c r="A293" s="22" t="s">
        <v>222</v>
      </c>
      <c r="B293" s="22" t="s">
        <v>216</v>
      </c>
      <c r="C293" s="21" t="s">
        <v>159</v>
      </c>
      <c r="D293" s="20" t="s">
        <v>158</v>
      </c>
      <c r="E293" s="19" t="str">
        <f t="shared" si="20"/>
        <v>Montague</v>
      </c>
      <c r="F293" s="17">
        <v>41640</v>
      </c>
      <c r="G293" s="17">
        <v>43646</v>
      </c>
      <c r="H293">
        <f t="shared" si="21"/>
        <v>2014</v>
      </c>
      <c r="I293">
        <f t="shared" si="22"/>
        <v>2019</v>
      </c>
      <c r="J293" s="17">
        <v>41820</v>
      </c>
      <c r="K293" s="17">
        <v>43646</v>
      </c>
      <c r="L293">
        <f t="shared" si="23"/>
        <v>2014</v>
      </c>
      <c r="M293">
        <f t="shared" si="24"/>
        <v>2019</v>
      </c>
      <c r="N293" s="20" t="s">
        <v>158</v>
      </c>
    </row>
    <row r="294" spans="1:14" ht="16">
      <c r="A294" s="22" t="s">
        <v>347</v>
      </c>
      <c r="B294" s="22" t="s">
        <v>334</v>
      </c>
      <c r="C294" s="21" t="s">
        <v>145</v>
      </c>
      <c r="D294" s="20" t="s">
        <v>144</v>
      </c>
      <c r="E294" s="19" t="str">
        <f t="shared" si="20"/>
        <v>Montclair</v>
      </c>
      <c r="F294" s="17">
        <v>41640</v>
      </c>
      <c r="G294" s="17">
        <v>44500</v>
      </c>
      <c r="H294">
        <f t="shared" si="21"/>
        <v>2014</v>
      </c>
      <c r="I294">
        <f t="shared" si="22"/>
        <v>2021</v>
      </c>
      <c r="J294" s="17">
        <v>41562</v>
      </c>
      <c r="K294" s="17">
        <v>44484</v>
      </c>
      <c r="L294">
        <f t="shared" si="23"/>
        <v>2013</v>
      </c>
      <c r="M294">
        <f t="shared" si="24"/>
        <v>2021</v>
      </c>
      <c r="N294" s="20" t="s">
        <v>144</v>
      </c>
    </row>
    <row r="295" spans="1:14" ht="16">
      <c r="A295" s="22" t="s">
        <v>251</v>
      </c>
      <c r="B295" s="22" t="s">
        <v>242</v>
      </c>
      <c r="C295" s="21" t="s">
        <v>195</v>
      </c>
      <c r="D295" s="20" t="s">
        <v>194</v>
      </c>
      <c r="E295" s="19" t="str">
        <f t="shared" si="20"/>
        <v>Monte Sereno</v>
      </c>
      <c r="F295" s="17">
        <v>41640</v>
      </c>
      <c r="G295" s="17">
        <v>44865</v>
      </c>
      <c r="H295">
        <f t="shared" si="21"/>
        <v>2014</v>
      </c>
      <c r="I295">
        <f t="shared" si="22"/>
        <v>2022</v>
      </c>
      <c r="J295" s="17">
        <v>42035</v>
      </c>
      <c r="K295" s="17">
        <v>44957</v>
      </c>
      <c r="L295">
        <f t="shared" si="23"/>
        <v>2015</v>
      </c>
      <c r="M295">
        <f t="shared" si="24"/>
        <v>2023</v>
      </c>
      <c r="N295" s="20" t="s">
        <v>194</v>
      </c>
    </row>
    <row r="296" spans="1:14" ht="16">
      <c r="A296" s="22" t="s">
        <v>545</v>
      </c>
      <c r="B296" s="22" t="s">
        <v>512</v>
      </c>
      <c r="C296" s="21" t="s">
        <v>145</v>
      </c>
      <c r="D296" s="20" t="s">
        <v>144</v>
      </c>
      <c r="E296" s="19" t="str">
        <f t="shared" si="20"/>
        <v>Montebello</v>
      </c>
      <c r="F296" s="17">
        <v>41640</v>
      </c>
      <c r="G296" s="17">
        <v>44500</v>
      </c>
      <c r="H296">
        <f t="shared" si="21"/>
        <v>2014</v>
      </c>
      <c r="I296">
        <f t="shared" si="22"/>
        <v>2021</v>
      </c>
      <c r="J296" s="17">
        <v>41562</v>
      </c>
      <c r="K296" s="17">
        <v>44484</v>
      </c>
      <c r="L296">
        <f t="shared" si="23"/>
        <v>2013</v>
      </c>
      <c r="M296">
        <f t="shared" si="24"/>
        <v>2021</v>
      </c>
      <c r="N296" s="20" t="s">
        <v>144</v>
      </c>
    </row>
    <row r="297" spans="1:14" ht="16">
      <c r="A297" s="22" t="s">
        <v>467</v>
      </c>
      <c r="B297" s="22" t="s">
        <v>460</v>
      </c>
      <c r="C297" s="21" t="s">
        <v>235</v>
      </c>
      <c r="D297" s="20" t="s">
        <v>163</v>
      </c>
      <c r="E297" s="19" t="str">
        <f t="shared" si="20"/>
        <v>Monterey</v>
      </c>
      <c r="F297" s="17">
        <v>41640</v>
      </c>
      <c r="G297" s="17">
        <v>45291</v>
      </c>
      <c r="H297">
        <f t="shared" si="21"/>
        <v>2014</v>
      </c>
      <c r="I297">
        <f t="shared" si="22"/>
        <v>2023</v>
      </c>
      <c r="J297" s="17">
        <v>42369</v>
      </c>
      <c r="K297" s="17">
        <v>45291</v>
      </c>
      <c r="L297">
        <f t="shared" si="23"/>
        <v>2015</v>
      </c>
      <c r="M297">
        <f t="shared" si="24"/>
        <v>2023</v>
      </c>
      <c r="N297" s="20" t="s">
        <v>163</v>
      </c>
    </row>
    <row r="298" spans="1:14" ht="16">
      <c r="A298" s="22" t="str">
        <f>B298</f>
        <v>Monterey County - Unincorporated</v>
      </c>
      <c r="B298" s="22" t="s">
        <v>466</v>
      </c>
      <c r="C298" s="21" t="s">
        <v>235</v>
      </c>
      <c r="D298" s="20" t="s">
        <v>163</v>
      </c>
      <c r="E298" s="19" t="str">
        <f t="shared" si="20"/>
        <v>Monterey County - Unincorporated</v>
      </c>
      <c r="F298" s="17">
        <v>41640</v>
      </c>
      <c r="G298" s="17">
        <v>45291</v>
      </c>
      <c r="H298">
        <f t="shared" si="21"/>
        <v>2014</v>
      </c>
      <c r="I298">
        <f t="shared" si="22"/>
        <v>2023</v>
      </c>
      <c r="J298" s="17">
        <v>42369</v>
      </c>
      <c r="K298" s="17">
        <v>45291</v>
      </c>
      <c r="L298">
        <f t="shared" si="23"/>
        <v>2015</v>
      </c>
      <c r="M298">
        <f t="shared" si="24"/>
        <v>2023</v>
      </c>
      <c r="N298" s="20" t="s">
        <v>163</v>
      </c>
    </row>
    <row r="299" spans="1:14" ht="16">
      <c r="A299" s="22" t="s">
        <v>544</v>
      </c>
      <c r="B299" s="22" t="s">
        <v>512</v>
      </c>
      <c r="C299" s="21" t="s">
        <v>145</v>
      </c>
      <c r="D299" s="20" t="s">
        <v>144</v>
      </c>
      <c r="E299" s="19" t="str">
        <f t="shared" si="20"/>
        <v>Monterey Park</v>
      </c>
      <c r="F299" s="17">
        <v>41640</v>
      </c>
      <c r="G299" s="17">
        <v>44500</v>
      </c>
      <c r="H299">
        <f t="shared" si="21"/>
        <v>2014</v>
      </c>
      <c r="I299">
        <f t="shared" si="22"/>
        <v>2021</v>
      </c>
      <c r="J299" s="17">
        <v>41562</v>
      </c>
      <c r="K299" s="17">
        <v>44484</v>
      </c>
      <c r="L299">
        <f t="shared" si="23"/>
        <v>2013</v>
      </c>
      <c r="M299">
        <f t="shared" si="24"/>
        <v>2021</v>
      </c>
      <c r="N299" s="20" t="s">
        <v>144</v>
      </c>
    </row>
    <row r="300" spans="1:14" ht="16">
      <c r="A300" s="22" t="s">
        <v>155</v>
      </c>
      <c r="B300" s="22" t="s">
        <v>147</v>
      </c>
      <c r="C300" s="21" t="s">
        <v>145</v>
      </c>
      <c r="D300" s="20" t="s">
        <v>144</v>
      </c>
      <c r="E300" s="19" t="str">
        <f t="shared" si="20"/>
        <v>Moorpark</v>
      </c>
      <c r="F300" s="17">
        <v>41640</v>
      </c>
      <c r="G300" s="17">
        <v>44500</v>
      </c>
      <c r="H300">
        <f t="shared" si="21"/>
        <v>2014</v>
      </c>
      <c r="I300">
        <f t="shared" si="22"/>
        <v>2021</v>
      </c>
      <c r="J300" s="17">
        <v>41562</v>
      </c>
      <c r="K300" s="17">
        <v>44484</v>
      </c>
      <c r="L300">
        <f t="shared" si="23"/>
        <v>2013</v>
      </c>
      <c r="M300">
        <f t="shared" si="24"/>
        <v>2021</v>
      </c>
      <c r="N300" s="20" t="s">
        <v>144</v>
      </c>
    </row>
    <row r="301" spans="1:14" ht="16">
      <c r="A301" s="22" t="s">
        <v>686</v>
      </c>
      <c r="B301" s="22" t="s">
        <v>676</v>
      </c>
      <c r="C301" s="21" t="s">
        <v>195</v>
      </c>
      <c r="D301" s="20" t="s">
        <v>194</v>
      </c>
      <c r="E301" s="19" t="str">
        <f t="shared" si="20"/>
        <v>Moraga</v>
      </c>
      <c r="F301" s="17">
        <v>41640</v>
      </c>
      <c r="G301" s="17">
        <v>44865</v>
      </c>
      <c r="H301">
        <f t="shared" si="21"/>
        <v>2014</v>
      </c>
      <c r="I301">
        <f t="shared" si="22"/>
        <v>2022</v>
      </c>
      <c r="J301" s="17">
        <v>42035</v>
      </c>
      <c r="K301" s="17">
        <v>44957</v>
      </c>
      <c r="L301">
        <f t="shared" si="23"/>
        <v>2015</v>
      </c>
      <c r="M301">
        <f t="shared" si="24"/>
        <v>2023</v>
      </c>
      <c r="N301" s="20" t="s">
        <v>194</v>
      </c>
    </row>
    <row r="302" spans="1:14" ht="16">
      <c r="A302" s="22" t="s">
        <v>385</v>
      </c>
      <c r="B302" s="22" t="s">
        <v>373</v>
      </c>
      <c r="C302" s="21" t="s">
        <v>145</v>
      </c>
      <c r="D302" s="20" t="s">
        <v>144</v>
      </c>
      <c r="E302" s="19" t="str">
        <f t="shared" si="20"/>
        <v>Moreno Valley</v>
      </c>
      <c r="F302" s="17">
        <v>41640</v>
      </c>
      <c r="G302" s="17">
        <v>44500</v>
      </c>
      <c r="H302">
        <f t="shared" si="21"/>
        <v>2014</v>
      </c>
      <c r="I302">
        <f t="shared" si="22"/>
        <v>2021</v>
      </c>
      <c r="J302" s="17">
        <v>41562</v>
      </c>
      <c r="K302" s="17">
        <v>44484</v>
      </c>
      <c r="L302">
        <f t="shared" si="23"/>
        <v>2013</v>
      </c>
      <c r="M302">
        <f t="shared" si="24"/>
        <v>2021</v>
      </c>
      <c r="N302" s="20" t="s">
        <v>144</v>
      </c>
    </row>
    <row r="303" spans="1:14" ht="16">
      <c r="A303" s="22" t="s">
        <v>250</v>
      </c>
      <c r="B303" s="22" t="s">
        <v>242</v>
      </c>
      <c r="C303" s="21" t="s">
        <v>195</v>
      </c>
      <c r="D303" s="20" t="s">
        <v>194</v>
      </c>
      <c r="E303" s="19" t="str">
        <f t="shared" si="20"/>
        <v>Morgan Hill</v>
      </c>
      <c r="F303" s="17">
        <v>41640</v>
      </c>
      <c r="G303" s="17">
        <v>44865</v>
      </c>
      <c r="H303">
        <f t="shared" si="21"/>
        <v>2014</v>
      </c>
      <c r="I303">
        <f t="shared" si="22"/>
        <v>2022</v>
      </c>
      <c r="J303" s="17">
        <v>42035</v>
      </c>
      <c r="K303" s="17">
        <v>44957</v>
      </c>
      <c r="L303">
        <f t="shared" si="23"/>
        <v>2015</v>
      </c>
      <c r="M303">
        <f t="shared" si="24"/>
        <v>2023</v>
      </c>
      <c r="N303" s="20" t="s">
        <v>194</v>
      </c>
    </row>
    <row r="304" spans="1:14" ht="16">
      <c r="A304" s="22" t="s">
        <v>298</v>
      </c>
      <c r="B304" s="22" t="s">
        <v>294</v>
      </c>
      <c r="C304" s="21" t="s">
        <v>159</v>
      </c>
      <c r="D304" s="20" t="s">
        <v>158</v>
      </c>
      <c r="E304" s="19" t="str">
        <f t="shared" si="20"/>
        <v>Morro Bay</v>
      </c>
      <c r="F304" s="17">
        <v>41640</v>
      </c>
      <c r="G304" s="17">
        <v>43646</v>
      </c>
      <c r="H304">
        <f t="shared" si="21"/>
        <v>2014</v>
      </c>
      <c r="I304">
        <f t="shared" si="22"/>
        <v>2019</v>
      </c>
      <c r="J304" s="17">
        <v>41820</v>
      </c>
      <c r="K304" s="17">
        <v>43646</v>
      </c>
      <c r="L304">
        <f t="shared" si="23"/>
        <v>2014</v>
      </c>
      <c r="M304">
        <f t="shared" si="24"/>
        <v>2019</v>
      </c>
      <c r="N304" s="20" t="s">
        <v>158</v>
      </c>
    </row>
    <row r="305" spans="1:14" ht="16">
      <c r="A305" s="22" t="s">
        <v>221</v>
      </c>
      <c r="B305" s="22" t="s">
        <v>216</v>
      </c>
      <c r="C305" s="21" t="s">
        <v>159</v>
      </c>
      <c r="D305" s="20" t="s">
        <v>158</v>
      </c>
      <c r="E305" s="19" t="str">
        <f t="shared" si="20"/>
        <v>Mount Shasta</v>
      </c>
      <c r="F305" s="17">
        <v>41640</v>
      </c>
      <c r="G305" s="17">
        <v>43646</v>
      </c>
      <c r="H305">
        <f t="shared" si="21"/>
        <v>2014</v>
      </c>
      <c r="I305">
        <f t="shared" si="22"/>
        <v>2019</v>
      </c>
      <c r="J305" s="17">
        <v>41820</v>
      </c>
      <c r="K305" s="17">
        <v>43646</v>
      </c>
      <c r="L305">
        <f t="shared" si="23"/>
        <v>2014</v>
      </c>
      <c r="M305">
        <f t="shared" si="24"/>
        <v>2019</v>
      </c>
      <c r="N305" s="20" t="s">
        <v>158</v>
      </c>
    </row>
    <row r="306" spans="1:14" ht="16">
      <c r="A306" s="22" t="s">
        <v>249</v>
      </c>
      <c r="B306" s="22" t="s">
        <v>242</v>
      </c>
      <c r="C306" s="21" t="s">
        <v>195</v>
      </c>
      <c r="D306" s="20" t="s">
        <v>194</v>
      </c>
      <c r="E306" s="19" t="str">
        <f t="shared" si="20"/>
        <v>Mountain View</v>
      </c>
      <c r="F306" s="17">
        <v>41640</v>
      </c>
      <c r="G306" s="17">
        <v>44865</v>
      </c>
      <c r="H306">
        <f t="shared" si="21"/>
        <v>2014</v>
      </c>
      <c r="I306">
        <f t="shared" si="22"/>
        <v>2022</v>
      </c>
      <c r="J306" s="17">
        <v>42035</v>
      </c>
      <c r="K306" s="17">
        <v>44957</v>
      </c>
      <c r="L306">
        <f t="shared" si="23"/>
        <v>2015</v>
      </c>
      <c r="M306">
        <f t="shared" si="24"/>
        <v>2023</v>
      </c>
      <c r="N306" s="20" t="s">
        <v>194</v>
      </c>
    </row>
    <row r="307" spans="1:14" ht="16">
      <c r="A307" s="22" t="s">
        <v>384</v>
      </c>
      <c r="B307" s="22" t="s">
        <v>373</v>
      </c>
      <c r="C307" s="21" t="s">
        <v>145</v>
      </c>
      <c r="D307" s="20" t="s">
        <v>144</v>
      </c>
      <c r="E307" s="19" t="str">
        <f t="shared" si="20"/>
        <v>Murrieta</v>
      </c>
      <c r="F307" s="17">
        <v>41640</v>
      </c>
      <c r="G307" s="17">
        <v>44500</v>
      </c>
      <c r="H307">
        <f t="shared" si="21"/>
        <v>2014</v>
      </c>
      <c r="I307">
        <f t="shared" si="22"/>
        <v>2021</v>
      </c>
      <c r="J307" s="17">
        <v>41562</v>
      </c>
      <c r="K307" s="17">
        <v>44484</v>
      </c>
      <c r="L307">
        <f t="shared" si="23"/>
        <v>2013</v>
      </c>
      <c r="M307">
        <f t="shared" si="24"/>
        <v>2021</v>
      </c>
      <c r="N307" s="20" t="s">
        <v>144</v>
      </c>
    </row>
    <row r="308" spans="1:14" ht="16">
      <c r="A308" s="22" t="s">
        <v>457</v>
      </c>
      <c r="B308" s="22" t="s">
        <v>454</v>
      </c>
      <c r="C308" s="21" t="s">
        <v>195</v>
      </c>
      <c r="D308" s="20" t="s">
        <v>194</v>
      </c>
      <c r="E308" s="19" t="str">
        <f t="shared" si="20"/>
        <v>Napa</v>
      </c>
      <c r="F308" s="17">
        <v>41640</v>
      </c>
      <c r="G308" s="17">
        <v>44865</v>
      </c>
      <c r="H308">
        <f t="shared" si="21"/>
        <v>2014</v>
      </c>
      <c r="I308">
        <f t="shared" si="22"/>
        <v>2022</v>
      </c>
      <c r="J308" s="17">
        <v>42035</v>
      </c>
      <c r="K308" s="17">
        <v>44957</v>
      </c>
      <c r="L308">
        <f t="shared" si="23"/>
        <v>2015</v>
      </c>
      <c r="M308">
        <f t="shared" si="24"/>
        <v>2023</v>
      </c>
      <c r="N308" s="20" t="s">
        <v>194</v>
      </c>
    </row>
    <row r="309" spans="1:14" ht="16">
      <c r="A309" s="22" t="str">
        <f>B309</f>
        <v>Napa County - Unincorporated</v>
      </c>
      <c r="B309" s="22" t="s">
        <v>456</v>
      </c>
      <c r="C309" s="21" t="s">
        <v>195</v>
      </c>
      <c r="D309" s="20" t="s">
        <v>194</v>
      </c>
      <c r="E309" s="19" t="str">
        <f t="shared" si="20"/>
        <v>Napa County - Unincorporated</v>
      </c>
      <c r="F309" s="17">
        <v>41640</v>
      </c>
      <c r="G309" s="17">
        <v>44865</v>
      </c>
      <c r="H309">
        <f t="shared" si="21"/>
        <v>2014</v>
      </c>
      <c r="I309">
        <f t="shared" si="22"/>
        <v>2022</v>
      </c>
      <c r="J309" s="17">
        <v>42035</v>
      </c>
      <c r="K309" s="17">
        <v>44957</v>
      </c>
      <c r="L309">
        <f t="shared" si="23"/>
        <v>2015</v>
      </c>
      <c r="M309">
        <f t="shared" si="24"/>
        <v>2023</v>
      </c>
      <c r="N309" s="20" t="s">
        <v>194</v>
      </c>
    </row>
    <row r="310" spans="1:14" ht="16">
      <c r="A310" s="22" t="s">
        <v>323</v>
      </c>
      <c r="B310" s="22" t="s">
        <v>314</v>
      </c>
      <c r="C310" s="21" t="s">
        <v>313</v>
      </c>
      <c r="D310" s="20" t="s">
        <v>312</v>
      </c>
      <c r="E310" s="19" t="str">
        <f t="shared" si="20"/>
        <v>National City</v>
      </c>
      <c r="F310" s="17">
        <v>40179</v>
      </c>
      <c r="G310" s="17">
        <v>44196</v>
      </c>
      <c r="H310">
        <f t="shared" si="21"/>
        <v>2010</v>
      </c>
      <c r="I310">
        <f t="shared" si="22"/>
        <v>2020</v>
      </c>
      <c r="J310" s="17">
        <v>41394</v>
      </c>
      <c r="K310" s="17">
        <v>44316</v>
      </c>
      <c r="L310">
        <f t="shared" si="23"/>
        <v>2013</v>
      </c>
      <c r="M310">
        <f t="shared" si="24"/>
        <v>2021</v>
      </c>
      <c r="N310" s="20" t="s">
        <v>312</v>
      </c>
    </row>
    <row r="311" spans="1:14" ht="16">
      <c r="A311" s="22" t="s">
        <v>346</v>
      </c>
      <c r="B311" s="22" t="s">
        <v>334</v>
      </c>
      <c r="C311" s="21" t="s">
        <v>145</v>
      </c>
      <c r="D311" s="20" t="s">
        <v>144</v>
      </c>
      <c r="E311" s="19" t="str">
        <f t="shared" si="20"/>
        <v>Needles</v>
      </c>
      <c r="F311" s="17">
        <v>41640</v>
      </c>
      <c r="G311" s="17">
        <v>44500</v>
      </c>
      <c r="H311">
        <f t="shared" si="21"/>
        <v>2014</v>
      </c>
      <c r="I311">
        <f t="shared" si="22"/>
        <v>2021</v>
      </c>
      <c r="J311" s="17">
        <v>41562</v>
      </c>
      <c r="K311" s="17">
        <v>44484</v>
      </c>
      <c r="L311">
        <f t="shared" si="23"/>
        <v>2013</v>
      </c>
      <c r="M311">
        <f t="shared" si="24"/>
        <v>2021</v>
      </c>
      <c r="N311" s="20" t="s">
        <v>144</v>
      </c>
    </row>
    <row r="312" spans="1:14" ht="16">
      <c r="A312" s="22" t="s">
        <v>452</v>
      </c>
      <c r="B312" s="22" t="s">
        <v>449</v>
      </c>
      <c r="C312" s="21" t="s">
        <v>159</v>
      </c>
      <c r="D312" s="20" t="s">
        <v>158</v>
      </c>
      <c r="E312" s="19" t="str">
        <f t="shared" si="20"/>
        <v>Nevada City</v>
      </c>
      <c r="F312" s="17">
        <v>41640</v>
      </c>
      <c r="G312" s="17">
        <v>43646</v>
      </c>
      <c r="H312">
        <f t="shared" si="21"/>
        <v>2014</v>
      </c>
      <c r="I312">
        <f t="shared" si="22"/>
        <v>2019</v>
      </c>
      <c r="J312" s="17">
        <v>41820</v>
      </c>
      <c r="K312" s="17">
        <v>43646</v>
      </c>
      <c r="L312">
        <f t="shared" si="23"/>
        <v>2014</v>
      </c>
      <c r="M312">
        <f t="shared" si="24"/>
        <v>2019</v>
      </c>
      <c r="N312" s="20" t="s">
        <v>158</v>
      </c>
    </row>
    <row r="313" spans="1:14" ht="16">
      <c r="A313" s="22" t="str">
        <f>B313</f>
        <v>Nevada County - Unincorporated</v>
      </c>
      <c r="B313" s="22" t="s">
        <v>451</v>
      </c>
      <c r="C313" s="21" t="s">
        <v>159</v>
      </c>
      <c r="D313" s="20" t="s">
        <v>158</v>
      </c>
      <c r="E313" s="19" t="str">
        <f t="shared" si="20"/>
        <v>Nevada County - Unincorporated</v>
      </c>
      <c r="F313" s="17">
        <v>41640</v>
      </c>
      <c r="G313" s="17">
        <v>43646</v>
      </c>
      <c r="H313">
        <f t="shared" si="21"/>
        <v>2014</v>
      </c>
      <c r="I313">
        <f t="shared" si="22"/>
        <v>2019</v>
      </c>
      <c r="J313" s="17">
        <v>41820</v>
      </c>
      <c r="K313" s="17">
        <v>43646</v>
      </c>
      <c r="L313">
        <f t="shared" si="23"/>
        <v>2014</v>
      </c>
      <c r="M313">
        <f t="shared" si="24"/>
        <v>2019</v>
      </c>
      <c r="N313" s="20" t="s">
        <v>158</v>
      </c>
    </row>
    <row r="314" spans="1:14" ht="16">
      <c r="A314" s="22" t="s">
        <v>726</v>
      </c>
      <c r="B314" s="22" t="s">
        <v>720</v>
      </c>
      <c r="C314" s="21" t="s">
        <v>195</v>
      </c>
      <c r="D314" s="20" t="s">
        <v>194</v>
      </c>
      <c r="E314" s="19" t="str">
        <f t="shared" si="20"/>
        <v>Newark</v>
      </c>
      <c r="F314" s="17">
        <v>41640</v>
      </c>
      <c r="G314" s="17">
        <v>44865</v>
      </c>
      <c r="H314">
        <f t="shared" si="21"/>
        <v>2014</v>
      </c>
      <c r="I314">
        <f t="shared" si="22"/>
        <v>2022</v>
      </c>
      <c r="J314" s="17">
        <v>42035</v>
      </c>
      <c r="K314" s="17">
        <v>44957</v>
      </c>
      <c r="L314">
        <f t="shared" si="23"/>
        <v>2015</v>
      </c>
      <c r="M314">
        <f t="shared" si="24"/>
        <v>2023</v>
      </c>
      <c r="N314" s="20" t="s">
        <v>194</v>
      </c>
    </row>
    <row r="315" spans="1:14" ht="16">
      <c r="A315" s="22" t="s">
        <v>190</v>
      </c>
      <c r="B315" s="22" t="s">
        <v>183</v>
      </c>
      <c r="C315" s="21" t="s">
        <v>164</v>
      </c>
      <c r="D315" s="20" t="s">
        <v>163</v>
      </c>
      <c r="E315" s="19" t="str">
        <f t="shared" si="20"/>
        <v>Newman</v>
      </c>
      <c r="F315" s="17">
        <v>41640</v>
      </c>
      <c r="G315" s="17">
        <v>45199</v>
      </c>
      <c r="H315">
        <f t="shared" si="21"/>
        <v>2014</v>
      </c>
      <c r="I315">
        <f t="shared" si="22"/>
        <v>2023</v>
      </c>
      <c r="J315" s="17">
        <v>42369</v>
      </c>
      <c r="K315" s="17">
        <v>45291</v>
      </c>
      <c r="L315">
        <f t="shared" si="23"/>
        <v>2015</v>
      </c>
      <c r="M315">
        <f t="shared" si="24"/>
        <v>2023</v>
      </c>
      <c r="N315" s="20" t="s">
        <v>163</v>
      </c>
    </row>
    <row r="316" spans="1:14" ht="16">
      <c r="A316" s="22" t="s">
        <v>427</v>
      </c>
      <c r="B316" s="22" t="s">
        <v>414</v>
      </c>
      <c r="C316" s="21" t="s">
        <v>145</v>
      </c>
      <c r="D316" s="20" t="s">
        <v>144</v>
      </c>
      <c r="E316" s="19" t="str">
        <f t="shared" si="20"/>
        <v>Newport Beach</v>
      </c>
      <c r="F316" s="17">
        <v>41640</v>
      </c>
      <c r="G316" s="17">
        <v>44500</v>
      </c>
      <c r="H316">
        <f t="shared" si="21"/>
        <v>2014</v>
      </c>
      <c r="I316">
        <f t="shared" si="22"/>
        <v>2021</v>
      </c>
      <c r="J316" s="17">
        <v>41562</v>
      </c>
      <c r="K316" s="17">
        <v>44484</v>
      </c>
      <c r="L316">
        <f t="shared" si="23"/>
        <v>2013</v>
      </c>
      <c r="M316">
        <f t="shared" si="24"/>
        <v>2021</v>
      </c>
      <c r="N316" s="20" t="s">
        <v>144</v>
      </c>
    </row>
    <row r="317" spans="1:14" ht="16">
      <c r="A317" s="22" t="s">
        <v>383</v>
      </c>
      <c r="B317" s="22" t="s">
        <v>373</v>
      </c>
      <c r="C317" s="21" t="s">
        <v>145</v>
      </c>
      <c r="D317" s="20" t="s">
        <v>144</v>
      </c>
      <c r="E317" s="19" t="str">
        <f t="shared" si="20"/>
        <v>Norco</v>
      </c>
      <c r="F317" s="17">
        <v>41640</v>
      </c>
      <c r="G317" s="17">
        <v>44500</v>
      </c>
      <c r="H317">
        <f t="shared" si="21"/>
        <v>2014</v>
      </c>
      <c r="I317">
        <f t="shared" si="22"/>
        <v>2021</v>
      </c>
      <c r="J317" s="17">
        <v>41562</v>
      </c>
      <c r="K317" s="17">
        <v>44484</v>
      </c>
      <c r="L317">
        <f t="shared" si="23"/>
        <v>2013</v>
      </c>
      <c r="M317">
        <f t="shared" si="24"/>
        <v>2021</v>
      </c>
      <c r="N317" s="20" t="s">
        <v>144</v>
      </c>
    </row>
    <row r="318" spans="1:14" ht="16">
      <c r="A318" s="22" t="s">
        <v>543</v>
      </c>
      <c r="B318" s="22" t="s">
        <v>512</v>
      </c>
      <c r="C318" s="21" t="s">
        <v>145</v>
      </c>
      <c r="D318" s="20" t="s">
        <v>144</v>
      </c>
      <c r="E318" s="19" t="str">
        <f t="shared" si="20"/>
        <v>Norwalk</v>
      </c>
      <c r="F318" s="17">
        <v>41640</v>
      </c>
      <c r="G318" s="17">
        <v>44500</v>
      </c>
      <c r="H318">
        <f t="shared" si="21"/>
        <v>2014</v>
      </c>
      <c r="I318">
        <f t="shared" si="22"/>
        <v>2021</v>
      </c>
      <c r="J318" s="17">
        <v>41562</v>
      </c>
      <c r="K318" s="17">
        <v>44484</v>
      </c>
      <c r="L318">
        <f t="shared" si="23"/>
        <v>2013</v>
      </c>
      <c r="M318">
        <f t="shared" si="24"/>
        <v>2021</v>
      </c>
      <c r="N318" s="20" t="s">
        <v>144</v>
      </c>
    </row>
    <row r="319" spans="1:14" ht="16">
      <c r="A319" s="22" t="s">
        <v>500</v>
      </c>
      <c r="B319" s="22" t="s">
        <v>494</v>
      </c>
      <c r="C319" s="21" t="s">
        <v>195</v>
      </c>
      <c r="D319" s="20" t="s">
        <v>194</v>
      </c>
      <c r="E319" s="19" t="str">
        <f t="shared" si="20"/>
        <v>Novato</v>
      </c>
      <c r="F319" s="17">
        <v>41640</v>
      </c>
      <c r="G319" s="17">
        <v>44865</v>
      </c>
      <c r="H319">
        <f t="shared" si="21"/>
        <v>2014</v>
      </c>
      <c r="I319">
        <f t="shared" si="22"/>
        <v>2022</v>
      </c>
      <c r="J319" s="17">
        <v>42035</v>
      </c>
      <c r="K319" s="17">
        <v>44957</v>
      </c>
      <c r="L319">
        <f t="shared" si="23"/>
        <v>2015</v>
      </c>
      <c r="M319">
        <f t="shared" si="24"/>
        <v>2023</v>
      </c>
      <c r="N319" s="20" t="s">
        <v>194</v>
      </c>
    </row>
    <row r="320" spans="1:14" ht="16">
      <c r="A320" s="22" t="s">
        <v>189</v>
      </c>
      <c r="B320" s="22" t="s">
        <v>183</v>
      </c>
      <c r="C320" s="21" t="s">
        <v>164</v>
      </c>
      <c r="D320" s="20" t="s">
        <v>163</v>
      </c>
      <c r="E320" s="19" t="str">
        <f t="shared" si="20"/>
        <v>Oakdale</v>
      </c>
      <c r="F320" s="17">
        <v>41640</v>
      </c>
      <c r="G320" s="17">
        <v>45199</v>
      </c>
      <c r="H320">
        <f t="shared" si="21"/>
        <v>2014</v>
      </c>
      <c r="I320">
        <f t="shared" si="22"/>
        <v>2023</v>
      </c>
      <c r="J320" s="17">
        <v>42369</v>
      </c>
      <c r="K320" s="17">
        <v>45291</v>
      </c>
      <c r="L320">
        <f t="shared" si="23"/>
        <v>2015</v>
      </c>
      <c r="M320">
        <f t="shared" si="24"/>
        <v>2023</v>
      </c>
      <c r="N320" s="20" t="s">
        <v>163</v>
      </c>
    </row>
    <row r="321" spans="1:14" ht="16">
      <c r="A321" s="22" t="s">
        <v>725</v>
      </c>
      <c r="B321" s="22" t="s">
        <v>720</v>
      </c>
      <c r="C321" s="21" t="s">
        <v>195</v>
      </c>
      <c r="D321" s="20" t="s">
        <v>194</v>
      </c>
      <c r="E321" s="19" t="str">
        <f t="shared" si="20"/>
        <v>Oakland</v>
      </c>
      <c r="F321" s="17">
        <v>41640</v>
      </c>
      <c r="G321" s="17">
        <v>44865</v>
      </c>
      <c r="H321">
        <f t="shared" si="21"/>
        <v>2014</v>
      </c>
      <c r="I321">
        <f t="shared" si="22"/>
        <v>2022</v>
      </c>
      <c r="J321" s="17">
        <v>42035</v>
      </c>
      <c r="K321" s="17">
        <v>44957</v>
      </c>
      <c r="L321">
        <f t="shared" si="23"/>
        <v>2015</v>
      </c>
      <c r="M321">
        <f t="shared" si="24"/>
        <v>2023</v>
      </c>
      <c r="N321" s="20" t="s">
        <v>194</v>
      </c>
    </row>
    <row r="322" spans="1:14" ht="16">
      <c r="A322" s="22" t="s">
        <v>685</v>
      </c>
      <c r="B322" s="22" t="s">
        <v>676</v>
      </c>
      <c r="C322" s="21" t="s">
        <v>195</v>
      </c>
      <c r="D322" s="20" t="s">
        <v>194</v>
      </c>
      <c r="E322" s="19" t="str">
        <f t="shared" ref="E322:E385" si="25">(PROPER(A322))</f>
        <v>Oakley</v>
      </c>
      <c r="F322" s="17">
        <v>41640</v>
      </c>
      <c r="G322" s="17">
        <v>44865</v>
      </c>
      <c r="H322">
        <f t="shared" ref="H322:H385" si="26">YEAR(F322)</f>
        <v>2014</v>
      </c>
      <c r="I322">
        <f t="shared" ref="I322:I385" si="27">YEAR(G322)</f>
        <v>2022</v>
      </c>
      <c r="J322" s="17">
        <v>42035</v>
      </c>
      <c r="K322" s="17">
        <v>44957</v>
      </c>
      <c r="L322">
        <f t="shared" ref="L322:L385" si="28">YEAR(J322)</f>
        <v>2015</v>
      </c>
      <c r="M322">
        <f t="shared" ref="M322:M385" si="29">YEAR(K322)</f>
        <v>2023</v>
      </c>
      <c r="N322" s="20" t="s">
        <v>194</v>
      </c>
    </row>
    <row r="323" spans="1:14" ht="16">
      <c r="A323" s="22" t="s">
        <v>322</v>
      </c>
      <c r="B323" s="22" t="s">
        <v>314</v>
      </c>
      <c r="C323" s="21" t="s">
        <v>313</v>
      </c>
      <c r="D323" s="20" t="s">
        <v>312</v>
      </c>
      <c r="E323" s="19" t="str">
        <f t="shared" si="25"/>
        <v>Oceanside</v>
      </c>
      <c r="F323" s="17">
        <v>40179</v>
      </c>
      <c r="G323" s="17">
        <v>44196</v>
      </c>
      <c r="H323">
        <f t="shared" si="26"/>
        <v>2010</v>
      </c>
      <c r="I323">
        <f t="shared" si="27"/>
        <v>2020</v>
      </c>
      <c r="J323" s="17">
        <v>41394</v>
      </c>
      <c r="K323" s="17">
        <v>44316</v>
      </c>
      <c r="L323">
        <f t="shared" si="28"/>
        <v>2013</v>
      </c>
      <c r="M323">
        <f t="shared" si="29"/>
        <v>2021</v>
      </c>
      <c r="N323" s="20" t="s">
        <v>312</v>
      </c>
    </row>
    <row r="324" spans="1:14" ht="16">
      <c r="A324" s="22" t="s">
        <v>154</v>
      </c>
      <c r="B324" s="22" t="s">
        <v>147</v>
      </c>
      <c r="C324" s="21" t="s">
        <v>145</v>
      </c>
      <c r="D324" s="20" t="s">
        <v>144</v>
      </c>
      <c r="E324" s="19" t="str">
        <f t="shared" si="25"/>
        <v>Ojai</v>
      </c>
      <c r="F324" s="17">
        <v>41640</v>
      </c>
      <c r="G324" s="17">
        <v>44500</v>
      </c>
      <c r="H324">
        <f t="shared" si="26"/>
        <v>2014</v>
      </c>
      <c r="I324">
        <f t="shared" si="27"/>
        <v>2021</v>
      </c>
      <c r="J324" s="17">
        <v>41562</v>
      </c>
      <c r="K324" s="17">
        <v>44484</v>
      </c>
      <c r="L324">
        <f t="shared" si="28"/>
        <v>2013</v>
      </c>
      <c r="M324">
        <f t="shared" si="29"/>
        <v>2021</v>
      </c>
      <c r="N324" s="20" t="s">
        <v>144</v>
      </c>
    </row>
    <row r="325" spans="1:14" ht="16">
      <c r="A325" s="22" t="s">
        <v>345</v>
      </c>
      <c r="B325" s="22" t="s">
        <v>334</v>
      </c>
      <c r="C325" s="21" t="s">
        <v>145</v>
      </c>
      <c r="D325" s="20" t="s">
        <v>144</v>
      </c>
      <c r="E325" s="19" t="str">
        <f t="shared" si="25"/>
        <v>Ontario</v>
      </c>
      <c r="F325" s="17">
        <v>41640</v>
      </c>
      <c r="G325" s="17">
        <v>44500</v>
      </c>
      <c r="H325">
        <f t="shared" si="26"/>
        <v>2014</v>
      </c>
      <c r="I325">
        <f t="shared" si="27"/>
        <v>2021</v>
      </c>
      <c r="J325" s="17">
        <v>41562</v>
      </c>
      <c r="K325" s="17">
        <v>44484</v>
      </c>
      <c r="L325">
        <f t="shared" si="28"/>
        <v>2013</v>
      </c>
      <c r="M325">
        <f t="shared" si="29"/>
        <v>2021</v>
      </c>
      <c r="N325" s="20" t="s">
        <v>144</v>
      </c>
    </row>
    <row r="326" spans="1:14" ht="16">
      <c r="A326" s="22" t="s">
        <v>426</v>
      </c>
      <c r="B326" s="22" t="s">
        <v>414</v>
      </c>
      <c r="C326" s="21" t="s">
        <v>145</v>
      </c>
      <c r="D326" s="20" t="s">
        <v>144</v>
      </c>
      <c r="E326" s="19" t="str">
        <f t="shared" si="25"/>
        <v>Orange</v>
      </c>
      <c r="F326" s="17">
        <v>41640</v>
      </c>
      <c r="G326" s="17">
        <v>44500</v>
      </c>
      <c r="H326">
        <f t="shared" si="26"/>
        <v>2014</v>
      </c>
      <c r="I326">
        <f t="shared" si="27"/>
        <v>2021</v>
      </c>
      <c r="J326" s="17">
        <v>41562</v>
      </c>
      <c r="K326" s="17">
        <v>44484</v>
      </c>
      <c r="L326">
        <f t="shared" si="28"/>
        <v>2013</v>
      </c>
      <c r="M326">
        <f t="shared" si="29"/>
        <v>2021</v>
      </c>
      <c r="N326" s="20" t="s">
        <v>144</v>
      </c>
    </row>
    <row r="327" spans="1:14" ht="16">
      <c r="A327" s="22" t="str">
        <f>B327</f>
        <v>Orange County - Unincorporated</v>
      </c>
      <c r="B327" s="22" t="s">
        <v>425</v>
      </c>
      <c r="C327" s="21" t="s">
        <v>145</v>
      </c>
      <c r="D327" s="20" t="s">
        <v>144</v>
      </c>
      <c r="E327" s="19" t="str">
        <f t="shared" si="25"/>
        <v>Orange County - Unincorporated</v>
      </c>
      <c r="F327" s="17">
        <v>41640</v>
      </c>
      <c r="G327" s="17">
        <v>44500</v>
      </c>
      <c r="H327">
        <f t="shared" si="26"/>
        <v>2014</v>
      </c>
      <c r="I327">
        <f t="shared" si="27"/>
        <v>2021</v>
      </c>
      <c r="J327" s="17">
        <v>41562</v>
      </c>
      <c r="K327" s="17">
        <v>44484</v>
      </c>
      <c r="L327">
        <f t="shared" si="28"/>
        <v>2013</v>
      </c>
      <c r="M327">
        <f t="shared" si="29"/>
        <v>2021</v>
      </c>
      <c r="N327" s="20" t="s">
        <v>144</v>
      </c>
    </row>
    <row r="328" spans="1:14" ht="16">
      <c r="A328" s="22" t="s">
        <v>658</v>
      </c>
      <c r="B328" s="22" t="s">
        <v>652</v>
      </c>
      <c r="C328" s="21" t="s">
        <v>614</v>
      </c>
      <c r="D328" s="20" t="s">
        <v>163</v>
      </c>
      <c r="E328" s="19" t="str">
        <f t="shared" si="25"/>
        <v>Orange Cove</v>
      </c>
      <c r="F328" s="17">
        <v>41275</v>
      </c>
      <c r="G328" s="17">
        <v>45291</v>
      </c>
      <c r="H328">
        <f t="shared" si="26"/>
        <v>2013</v>
      </c>
      <c r="I328">
        <f t="shared" si="27"/>
        <v>2023</v>
      </c>
      <c r="J328" s="17">
        <v>42369</v>
      </c>
      <c r="K328" s="17">
        <v>45291</v>
      </c>
      <c r="L328">
        <f t="shared" si="28"/>
        <v>2015</v>
      </c>
      <c r="M328">
        <f t="shared" si="29"/>
        <v>2023</v>
      </c>
      <c r="N328" s="20" t="s">
        <v>163</v>
      </c>
    </row>
    <row r="329" spans="1:14" ht="16">
      <c r="A329" s="22" t="s">
        <v>684</v>
      </c>
      <c r="B329" s="22" t="s">
        <v>676</v>
      </c>
      <c r="C329" s="21" t="s">
        <v>195</v>
      </c>
      <c r="D329" s="20" t="s">
        <v>194</v>
      </c>
      <c r="E329" s="19" t="str">
        <f t="shared" si="25"/>
        <v>Orinda</v>
      </c>
      <c r="F329" s="17">
        <v>41640</v>
      </c>
      <c r="G329" s="17">
        <v>44865</v>
      </c>
      <c r="H329">
        <f t="shared" si="26"/>
        <v>2014</v>
      </c>
      <c r="I329">
        <f t="shared" si="27"/>
        <v>2022</v>
      </c>
      <c r="J329" s="17">
        <v>42035</v>
      </c>
      <c r="K329" s="17">
        <v>44957</v>
      </c>
      <c r="L329">
        <f t="shared" si="28"/>
        <v>2015</v>
      </c>
      <c r="M329">
        <f t="shared" si="29"/>
        <v>2023</v>
      </c>
      <c r="N329" s="20" t="s">
        <v>194</v>
      </c>
    </row>
    <row r="330" spans="1:14" ht="16">
      <c r="A330" s="22" t="s">
        <v>650</v>
      </c>
      <c r="B330" s="22" t="s">
        <v>648</v>
      </c>
      <c r="C330" s="21" t="s">
        <v>159</v>
      </c>
      <c r="D330" s="20" t="s">
        <v>158</v>
      </c>
      <c r="E330" s="19" t="str">
        <f t="shared" si="25"/>
        <v>Orland</v>
      </c>
      <c r="F330" s="17">
        <v>41640</v>
      </c>
      <c r="G330" s="17">
        <v>43646</v>
      </c>
      <c r="H330">
        <f t="shared" si="26"/>
        <v>2014</v>
      </c>
      <c r="I330">
        <f t="shared" si="27"/>
        <v>2019</v>
      </c>
      <c r="J330" s="17">
        <v>41820</v>
      </c>
      <c r="K330" s="17">
        <v>43646</v>
      </c>
      <c r="L330">
        <f t="shared" si="28"/>
        <v>2014</v>
      </c>
      <c r="M330">
        <f t="shared" si="29"/>
        <v>2019</v>
      </c>
      <c r="N330" s="20" t="s">
        <v>158</v>
      </c>
    </row>
    <row r="331" spans="1:14" ht="16">
      <c r="A331" s="22" t="s">
        <v>708</v>
      </c>
      <c r="B331" s="22" t="s">
        <v>706</v>
      </c>
      <c r="C331" s="21" t="s">
        <v>705</v>
      </c>
      <c r="D331" s="20" t="s">
        <v>704</v>
      </c>
      <c r="E331" s="19" t="str">
        <f t="shared" si="25"/>
        <v>Oroville</v>
      </c>
      <c r="F331" s="17">
        <v>41640</v>
      </c>
      <c r="G331" s="17">
        <v>44727</v>
      </c>
      <c r="H331">
        <f t="shared" si="26"/>
        <v>2014</v>
      </c>
      <c r="I331">
        <f t="shared" si="27"/>
        <v>2022</v>
      </c>
      <c r="J331" s="17">
        <v>41805</v>
      </c>
      <c r="K331" s="17">
        <v>44727</v>
      </c>
      <c r="L331">
        <f t="shared" si="28"/>
        <v>2014</v>
      </c>
      <c r="M331">
        <f t="shared" si="29"/>
        <v>2022</v>
      </c>
      <c r="N331" s="20" t="s">
        <v>704</v>
      </c>
    </row>
    <row r="332" spans="1:14" ht="16">
      <c r="A332" s="22" t="s">
        <v>153</v>
      </c>
      <c r="B332" s="22" t="s">
        <v>147</v>
      </c>
      <c r="C332" s="21" t="s">
        <v>145</v>
      </c>
      <c r="D332" s="20" t="s">
        <v>144</v>
      </c>
      <c r="E332" s="19" t="str">
        <f t="shared" si="25"/>
        <v>Oxnard</v>
      </c>
      <c r="F332" s="17">
        <v>41640</v>
      </c>
      <c r="G332" s="17">
        <v>44500</v>
      </c>
      <c r="H332">
        <f t="shared" si="26"/>
        <v>2014</v>
      </c>
      <c r="I332">
        <f t="shared" si="27"/>
        <v>2021</v>
      </c>
      <c r="J332" s="17">
        <v>41562</v>
      </c>
      <c r="K332" s="17">
        <v>44484</v>
      </c>
      <c r="L332">
        <f t="shared" si="28"/>
        <v>2013</v>
      </c>
      <c r="M332">
        <f t="shared" si="29"/>
        <v>2021</v>
      </c>
      <c r="N332" s="20" t="s">
        <v>144</v>
      </c>
    </row>
    <row r="333" spans="1:14" ht="16">
      <c r="A333" s="22" t="s">
        <v>465</v>
      </c>
      <c r="B333" s="22" t="s">
        <v>460</v>
      </c>
      <c r="C333" s="21" t="s">
        <v>235</v>
      </c>
      <c r="D333" s="20" t="s">
        <v>163</v>
      </c>
      <c r="E333" s="19" t="str">
        <f t="shared" si="25"/>
        <v>Pacific Grove</v>
      </c>
      <c r="F333" s="17">
        <v>41640</v>
      </c>
      <c r="G333" s="17">
        <v>45291</v>
      </c>
      <c r="H333">
        <f t="shared" si="26"/>
        <v>2014</v>
      </c>
      <c r="I333">
        <f t="shared" si="27"/>
        <v>2023</v>
      </c>
      <c r="J333" s="17">
        <v>42369</v>
      </c>
      <c r="K333" s="17">
        <v>45291</v>
      </c>
      <c r="L333">
        <f t="shared" si="28"/>
        <v>2015</v>
      </c>
      <c r="M333">
        <f t="shared" si="29"/>
        <v>2023</v>
      </c>
      <c r="N333" s="20" t="s">
        <v>163</v>
      </c>
    </row>
    <row r="334" spans="1:14" ht="16">
      <c r="A334" s="22" t="s">
        <v>280</v>
      </c>
      <c r="B334" s="22" t="s">
        <v>271</v>
      </c>
      <c r="C334" s="21" t="s">
        <v>195</v>
      </c>
      <c r="D334" s="20" t="s">
        <v>194</v>
      </c>
      <c r="E334" s="19" t="str">
        <f t="shared" si="25"/>
        <v>Pacifica</v>
      </c>
      <c r="F334" s="17">
        <v>41640</v>
      </c>
      <c r="G334" s="17">
        <v>44865</v>
      </c>
      <c r="H334">
        <f t="shared" si="26"/>
        <v>2014</v>
      </c>
      <c r="I334">
        <f t="shared" si="27"/>
        <v>2022</v>
      </c>
      <c r="J334" s="17">
        <v>42035</v>
      </c>
      <c r="K334" s="17">
        <v>44957</v>
      </c>
      <c r="L334">
        <f t="shared" si="28"/>
        <v>2015</v>
      </c>
      <c r="M334">
        <f t="shared" si="29"/>
        <v>2023</v>
      </c>
      <c r="N334" s="20" t="s">
        <v>194</v>
      </c>
    </row>
    <row r="335" spans="1:14" ht="16">
      <c r="A335" s="22" t="s">
        <v>382</v>
      </c>
      <c r="B335" s="22" t="s">
        <v>373</v>
      </c>
      <c r="C335" s="21" t="s">
        <v>145</v>
      </c>
      <c r="D335" s="20" t="s">
        <v>144</v>
      </c>
      <c r="E335" s="19" t="str">
        <f t="shared" si="25"/>
        <v>Palm Desert</v>
      </c>
      <c r="F335" s="17">
        <v>41640</v>
      </c>
      <c r="G335" s="17">
        <v>44500</v>
      </c>
      <c r="H335">
        <f t="shared" si="26"/>
        <v>2014</v>
      </c>
      <c r="I335">
        <f t="shared" si="27"/>
        <v>2021</v>
      </c>
      <c r="J335" s="17">
        <v>41562</v>
      </c>
      <c r="K335" s="17">
        <v>44484</v>
      </c>
      <c r="L335">
        <f t="shared" si="28"/>
        <v>2013</v>
      </c>
      <c r="M335">
        <f t="shared" si="29"/>
        <v>2021</v>
      </c>
      <c r="N335" s="20" t="s">
        <v>144</v>
      </c>
    </row>
    <row r="336" spans="1:14" ht="16">
      <c r="A336" s="22" t="s">
        <v>381</v>
      </c>
      <c r="B336" s="22" t="s">
        <v>373</v>
      </c>
      <c r="C336" s="21" t="s">
        <v>145</v>
      </c>
      <c r="D336" s="20" t="s">
        <v>144</v>
      </c>
      <c r="E336" s="19" t="str">
        <f t="shared" si="25"/>
        <v>Palm Springs</v>
      </c>
      <c r="F336" s="17">
        <v>41640</v>
      </c>
      <c r="G336" s="17">
        <v>44500</v>
      </c>
      <c r="H336">
        <f t="shared" si="26"/>
        <v>2014</v>
      </c>
      <c r="I336">
        <f t="shared" si="27"/>
        <v>2021</v>
      </c>
      <c r="J336" s="17">
        <v>41562</v>
      </c>
      <c r="K336" s="17">
        <v>44484</v>
      </c>
      <c r="L336">
        <f t="shared" si="28"/>
        <v>2013</v>
      </c>
      <c r="M336">
        <f t="shared" si="29"/>
        <v>2021</v>
      </c>
      <c r="N336" s="20" t="s">
        <v>144</v>
      </c>
    </row>
    <row r="337" spans="1:14" ht="16">
      <c r="A337" s="22" t="s">
        <v>542</v>
      </c>
      <c r="B337" s="22" t="s">
        <v>512</v>
      </c>
      <c r="C337" s="21" t="s">
        <v>145</v>
      </c>
      <c r="D337" s="20" t="s">
        <v>144</v>
      </c>
      <c r="E337" s="19" t="str">
        <f t="shared" si="25"/>
        <v>Palmdale</v>
      </c>
      <c r="F337" s="17">
        <v>41640</v>
      </c>
      <c r="G337" s="17">
        <v>44500</v>
      </c>
      <c r="H337">
        <f t="shared" si="26"/>
        <v>2014</v>
      </c>
      <c r="I337">
        <f t="shared" si="27"/>
        <v>2021</v>
      </c>
      <c r="J337" s="17">
        <v>41562</v>
      </c>
      <c r="K337" s="17">
        <v>44484</v>
      </c>
      <c r="L337">
        <f t="shared" si="28"/>
        <v>2013</v>
      </c>
      <c r="M337">
        <f t="shared" si="29"/>
        <v>2021</v>
      </c>
      <c r="N337" s="20" t="s">
        <v>144</v>
      </c>
    </row>
    <row r="338" spans="1:14" ht="16">
      <c r="A338" s="22" t="s">
        <v>248</v>
      </c>
      <c r="B338" s="22" t="s">
        <v>242</v>
      </c>
      <c r="C338" s="21" t="s">
        <v>195</v>
      </c>
      <c r="D338" s="20" t="s">
        <v>194</v>
      </c>
      <c r="E338" s="19" t="str">
        <f t="shared" si="25"/>
        <v>Palo Alto</v>
      </c>
      <c r="F338" s="17">
        <v>41640</v>
      </c>
      <c r="G338" s="17">
        <v>44865</v>
      </c>
      <c r="H338">
        <f t="shared" si="26"/>
        <v>2014</v>
      </c>
      <c r="I338">
        <f t="shared" si="27"/>
        <v>2022</v>
      </c>
      <c r="J338" s="17">
        <v>42035</v>
      </c>
      <c r="K338" s="17">
        <v>44957</v>
      </c>
      <c r="L338">
        <f t="shared" si="28"/>
        <v>2015</v>
      </c>
      <c r="M338">
        <f t="shared" si="29"/>
        <v>2023</v>
      </c>
      <c r="N338" s="20" t="s">
        <v>194</v>
      </c>
    </row>
    <row r="339" spans="1:14" ht="16">
      <c r="A339" s="22" t="s">
        <v>541</v>
      </c>
      <c r="B339" s="22" t="s">
        <v>512</v>
      </c>
      <c r="C339" s="21" t="s">
        <v>145</v>
      </c>
      <c r="D339" s="20" t="s">
        <v>144</v>
      </c>
      <c r="E339" s="19" t="str">
        <f t="shared" si="25"/>
        <v>Palos Verdes Estates</v>
      </c>
      <c r="F339" s="17">
        <v>41640</v>
      </c>
      <c r="G339" s="17">
        <v>44500</v>
      </c>
      <c r="H339">
        <f t="shared" si="26"/>
        <v>2014</v>
      </c>
      <c r="I339">
        <f t="shared" si="27"/>
        <v>2021</v>
      </c>
      <c r="J339" s="17">
        <v>41562</v>
      </c>
      <c r="K339" s="17">
        <v>44484</v>
      </c>
      <c r="L339">
        <f t="shared" si="28"/>
        <v>2013</v>
      </c>
      <c r="M339">
        <f t="shared" si="29"/>
        <v>2021</v>
      </c>
      <c r="N339" s="20" t="s">
        <v>144</v>
      </c>
    </row>
    <row r="340" spans="1:14" ht="16">
      <c r="A340" s="22" t="s">
        <v>707</v>
      </c>
      <c r="B340" s="22" t="s">
        <v>706</v>
      </c>
      <c r="C340" s="21" t="s">
        <v>705</v>
      </c>
      <c r="D340" s="20" t="s">
        <v>704</v>
      </c>
      <c r="E340" s="19" t="str">
        <f t="shared" si="25"/>
        <v>Paradise</v>
      </c>
      <c r="F340" s="17">
        <v>41640</v>
      </c>
      <c r="G340" s="17">
        <v>44727</v>
      </c>
      <c r="H340">
        <f t="shared" si="26"/>
        <v>2014</v>
      </c>
      <c r="I340">
        <f t="shared" si="27"/>
        <v>2022</v>
      </c>
      <c r="J340" s="17">
        <v>41805</v>
      </c>
      <c r="K340" s="17">
        <v>44727</v>
      </c>
      <c r="L340">
        <f t="shared" si="28"/>
        <v>2014</v>
      </c>
      <c r="M340">
        <f t="shared" si="29"/>
        <v>2022</v>
      </c>
      <c r="N340" s="20" t="s">
        <v>704</v>
      </c>
    </row>
    <row r="341" spans="1:14" ht="16">
      <c r="A341" s="22" t="s">
        <v>540</v>
      </c>
      <c r="B341" s="22" t="s">
        <v>512</v>
      </c>
      <c r="C341" s="21" t="s">
        <v>145</v>
      </c>
      <c r="D341" s="20" t="s">
        <v>144</v>
      </c>
      <c r="E341" s="19" t="str">
        <f t="shared" si="25"/>
        <v>Paramount</v>
      </c>
      <c r="F341" s="17">
        <v>41640</v>
      </c>
      <c r="G341" s="17">
        <v>44500</v>
      </c>
      <c r="H341">
        <f t="shared" si="26"/>
        <v>2014</v>
      </c>
      <c r="I341">
        <f t="shared" si="27"/>
        <v>2021</v>
      </c>
      <c r="J341" s="17">
        <v>41562</v>
      </c>
      <c r="K341" s="17">
        <v>44484</v>
      </c>
      <c r="L341">
        <f t="shared" si="28"/>
        <v>2013</v>
      </c>
      <c r="M341">
        <f t="shared" si="29"/>
        <v>2021</v>
      </c>
      <c r="N341" s="20" t="s">
        <v>144</v>
      </c>
    </row>
    <row r="342" spans="1:14" ht="16">
      <c r="A342" s="22" t="s">
        <v>657</v>
      </c>
      <c r="B342" s="22" t="s">
        <v>652</v>
      </c>
      <c r="C342" s="21" t="s">
        <v>614</v>
      </c>
      <c r="D342" s="20" t="s">
        <v>163</v>
      </c>
      <c r="E342" s="19" t="str">
        <f t="shared" si="25"/>
        <v>Parlier</v>
      </c>
      <c r="F342" s="17">
        <v>41275</v>
      </c>
      <c r="G342" s="17">
        <v>45291</v>
      </c>
      <c r="H342">
        <f t="shared" si="26"/>
        <v>2013</v>
      </c>
      <c r="I342">
        <f t="shared" si="27"/>
        <v>2023</v>
      </c>
      <c r="J342" s="17">
        <v>42369</v>
      </c>
      <c r="K342" s="17">
        <v>45291</v>
      </c>
      <c r="L342">
        <f t="shared" si="28"/>
        <v>2015</v>
      </c>
      <c r="M342">
        <f t="shared" si="29"/>
        <v>2023</v>
      </c>
      <c r="N342" s="20" t="s">
        <v>163</v>
      </c>
    </row>
    <row r="343" spans="1:14" ht="16">
      <c r="A343" s="22" t="s">
        <v>539</v>
      </c>
      <c r="B343" s="22" t="s">
        <v>512</v>
      </c>
      <c r="C343" s="21" t="s">
        <v>145</v>
      </c>
      <c r="D343" s="20" t="s">
        <v>144</v>
      </c>
      <c r="E343" s="19" t="str">
        <f t="shared" si="25"/>
        <v>Pasadena</v>
      </c>
      <c r="F343" s="17">
        <v>41640</v>
      </c>
      <c r="G343" s="17">
        <v>44500</v>
      </c>
      <c r="H343">
        <f t="shared" si="26"/>
        <v>2014</v>
      </c>
      <c r="I343">
        <f t="shared" si="27"/>
        <v>2021</v>
      </c>
      <c r="J343" s="17">
        <v>41562</v>
      </c>
      <c r="K343" s="17">
        <v>44484</v>
      </c>
      <c r="L343">
        <f t="shared" si="28"/>
        <v>2013</v>
      </c>
      <c r="M343">
        <f t="shared" si="29"/>
        <v>2021</v>
      </c>
      <c r="N343" s="20" t="s">
        <v>144</v>
      </c>
    </row>
    <row r="344" spans="1:14" ht="16">
      <c r="A344" s="22" t="s">
        <v>297</v>
      </c>
      <c r="B344" s="22" t="s">
        <v>294</v>
      </c>
      <c r="C344" s="21" t="s">
        <v>159</v>
      </c>
      <c r="D344" s="20" t="s">
        <v>158</v>
      </c>
      <c r="E344" s="19" t="str">
        <f t="shared" si="25"/>
        <v>Paso Robles</v>
      </c>
      <c r="F344" s="17">
        <v>41640</v>
      </c>
      <c r="G344" s="17">
        <v>43646</v>
      </c>
      <c r="H344">
        <f t="shared" si="26"/>
        <v>2014</v>
      </c>
      <c r="I344">
        <f t="shared" si="27"/>
        <v>2019</v>
      </c>
      <c r="J344" s="17">
        <v>41820</v>
      </c>
      <c r="K344" s="17">
        <v>43646</v>
      </c>
      <c r="L344">
        <f t="shared" si="28"/>
        <v>2014</v>
      </c>
      <c r="M344">
        <f t="shared" si="29"/>
        <v>2019</v>
      </c>
      <c r="N344" s="20" t="s">
        <v>158</v>
      </c>
    </row>
    <row r="345" spans="1:14" ht="16">
      <c r="A345" s="22" t="s">
        <v>188</v>
      </c>
      <c r="B345" s="22" t="s">
        <v>183</v>
      </c>
      <c r="C345" s="21" t="s">
        <v>164</v>
      </c>
      <c r="D345" s="20" t="s">
        <v>163</v>
      </c>
      <c r="E345" s="19" t="str">
        <f t="shared" si="25"/>
        <v>Patterson</v>
      </c>
      <c r="F345" s="17">
        <v>41640</v>
      </c>
      <c r="G345" s="17">
        <v>45199</v>
      </c>
      <c r="H345">
        <f t="shared" si="26"/>
        <v>2014</v>
      </c>
      <c r="I345">
        <f t="shared" si="27"/>
        <v>2023</v>
      </c>
      <c r="J345" s="17">
        <v>42369</v>
      </c>
      <c r="K345" s="17">
        <v>45291</v>
      </c>
      <c r="L345">
        <f t="shared" si="28"/>
        <v>2015</v>
      </c>
      <c r="M345">
        <f t="shared" si="29"/>
        <v>2023</v>
      </c>
      <c r="N345" s="20" t="s">
        <v>163</v>
      </c>
    </row>
    <row r="346" spans="1:14" ht="16">
      <c r="A346" s="22" t="s">
        <v>380</v>
      </c>
      <c r="B346" s="22" t="s">
        <v>373</v>
      </c>
      <c r="C346" s="21" t="s">
        <v>145</v>
      </c>
      <c r="D346" s="20" t="s">
        <v>144</v>
      </c>
      <c r="E346" s="19" t="str">
        <f t="shared" si="25"/>
        <v>Perris</v>
      </c>
      <c r="F346" s="17">
        <v>41640</v>
      </c>
      <c r="G346" s="17">
        <v>44500</v>
      </c>
      <c r="H346">
        <f t="shared" si="26"/>
        <v>2014</v>
      </c>
      <c r="I346">
        <f t="shared" si="27"/>
        <v>2021</v>
      </c>
      <c r="J346" s="17">
        <v>41562</v>
      </c>
      <c r="K346" s="17">
        <v>44484</v>
      </c>
      <c r="L346">
        <f t="shared" si="28"/>
        <v>2013</v>
      </c>
      <c r="M346">
        <f t="shared" si="29"/>
        <v>2021</v>
      </c>
      <c r="N346" s="20" t="s">
        <v>144</v>
      </c>
    </row>
    <row r="347" spans="1:14" ht="16">
      <c r="A347" s="22" t="s">
        <v>203</v>
      </c>
      <c r="B347" s="22" t="s">
        <v>196</v>
      </c>
      <c r="C347" s="21" t="s">
        <v>195</v>
      </c>
      <c r="D347" s="20" t="s">
        <v>194</v>
      </c>
      <c r="E347" s="19" t="str">
        <f t="shared" si="25"/>
        <v>Petaluma</v>
      </c>
      <c r="F347" s="17">
        <v>41640</v>
      </c>
      <c r="G347" s="17">
        <v>44865</v>
      </c>
      <c r="H347">
        <f t="shared" si="26"/>
        <v>2014</v>
      </c>
      <c r="I347">
        <f t="shared" si="27"/>
        <v>2022</v>
      </c>
      <c r="J347" s="17">
        <v>42035</v>
      </c>
      <c r="K347" s="17">
        <v>44957</v>
      </c>
      <c r="L347">
        <f t="shared" si="28"/>
        <v>2015</v>
      </c>
      <c r="M347">
        <f t="shared" si="29"/>
        <v>2023</v>
      </c>
      <c r="N347" s="20" t="s">
        <v>194</v>
      </c>
    </row>
    <row r="348" spans="1:14" ht="16">
      <c r="A348" s="22" t="s">
        <v>538</v>
      </c>
      <c r="B348" s="22" t="s">
        <v>512</v>
      </c>
      <c r="C348" s="21" t="s">
        <v>145</v>
      </c>
      <c r="D348" s="20" t="s">
        <v>144</v>
      </c>
      <c r="E348" s="19" t="str">
        <f t="shared" si="25"/>
        <v>Pico Rivera</v>
      </c>
      <c r="F348" s="17">
        <v>41640</v>
      </c>
      <c r="G348" s="17">
        <v>44500</v>
      </c>
      <c r="H348">
        <f t="shared" si="26"/>
        <v>2014</v>
      </c>
      <c r="I348">
        <f t="shared" si="27"/>
        <v>2021</v>
      </c>
      <c r="J348" s="17">
        <v>41562</v>
      </c>
      <c r="K348" s="17">
        <v>44484</v>
      </c>
      <c r="L348">
        <f t="shared" si="28"/>
        <v>2013</v>
      </c>
      <c r="M348">
        <f t="shared" si="29"/>
        <v>2021</v>
      </c>
      <c r="N348" s="20" t="s">
        <v>144</v>
      </c>
    </row>
    <row r="349" spans="1:14" ht="16">
      <c r="A349" s="22" t="s">
        <v>724</v>
      </c>
      <c r="B349" s="22" t="s">
        <v>720</v>
      </c>
      <c r="C349" s="21" t="s">
        <v>195</v>
      </c>
      <c r="D349" s="20" t="s">
        <v>194</v>
      </c>
      <c r="E349" s="19" t="str">
        <f t="shared" si="25"/>
        <v>Piedmont</v>
      </c>
      <c r="F349" s="17">
        <v>41640</v>
      </c>
      <c r="G349" s="17">
        <v>44865</v>
      </c>
      <c r="H349">
        <f t="shared" si="26"/>
        <v>2014</v>
      </c>
      <c r="I349">
        <f t="shared" si="27"/>
        <v>2022</v>
      </c>
      <c r="J349" s="17">
        <v>42035</v>
      </c>
      <c r="K349" s="17">
        <v>44957</v>
      </c>
      <c r="L349">
        <f t="shared" si="28"/>
        <v>2015</v>
      </c>
      <c r="M349">
        <f t="shared" si="29"/>
        <v>2023</v>
      </c>
      <c r="N349" s="20" t="s">
        <v>194</v>
      </c>
    </row>
    <row r="350" spans="1:14" ht="16">
      <c r="A350" s="22" t="s">
        <v>683</v>
      </c>
      <c r="B350" s="22" t="s">
        <v>676</v>
      </c>
      <c r="C350" s="21" t="s">
        <v>195</v>
      </c>
      <c r="D350" s="20" t="s">
        <v>194</v>
      </c>
      <c r="E350" s="19" t="str">
        <f t="shared" si="25"/>
        <v>Pinole</v>
      </c>
      <c r="F350" s="17">
        <v>41640</v>
      </c>
      <c r="G350" s="17">
        <v>44865</v>
      </c>
      <c r="H350">
        <f t="shared" si="26"/>
        <v>2014</v>
      </c>
      <c r="I350">
        <f t="shared" si="27"/>
        <v>2022</v>
      </c>
      <c r="J350" s="17">
        <v>42035</v>
      </c>
      <c r="K350" s="17">
        <v>44957</v>
      </c>
      <c r="L350">
        <f t="shared" si="28"/>
        <v>2015</v>
      </c>
      <c r="M350">
        <f t="shared" si="29"/>
        <v>2023</v>
      </c>
      <c r="N350" s="20" t="s">
        <v>194</v>
      </c>
    </row>
    <row r="351" spans="1:14" ht="16">
      <c r="A351" s="22" t="s">
        <v>296</v>
      </c>
      <c r="B351" s="22" t="s">
        <v>294</v>
      </c>
      <c r="C351" s="21" t="s">
        <v>159</v>
      </c>
      <c r="D351" s="20" t="s">
        <v>158</v>
      </c>
      <c r="E351" s="19" t="str">
        <f t="shared" si="25"/>
        <v>Pismo Beach</v>
      </c>
      <c r="F351" s="17">
        <v>41640</v>
      </c>
      <c r="G351" s="17">
        <v>43646</v>
      </c>
      <c r="H351">
        <f t="shared" si="26"/>
        <v>2014</v>
      </c>
      <c r="I351">
        <f t="shared" si="27"/>
        <v>2019</v>
      </c>
      <c r="J351" s="17">
        <v>41820</v>
      </c>
      <c r="K351" s="17">
        <v>43646</v>
      </c>
      <c r="L351">
        <f t="shared" si="28"/>
        <v>2014</v>
      </c>
      <c r="M351">
        <f t="shared" si="29"/>
        <v>2019</v>
      </c>
      <c r="N351" s="20" t="s">
        <v>158</v>
      </c>
    </row>
    <row r="352" spans="1:14" ht="16">
      <c r="A352" s="22" t="s">
        <v>682</v>
      </c>
      <c r="B352" s="22" t="s">
        <v>676</v>
      </c>
      <c r="C352" s="21" t="s">
        <v>195</v>
      </c>
      <c r="D352" s="20" t="s">
        <v>194</v>
      </c>
      <c r="E352" s="19" t="str">
        <f t="shared" si="25"/>
        <v>Pittsburg</v>
      </c>
      <c r="F352" s="17">
        <v>41640</v>
      </c>
      <c r="G352" s="17">
        <v>44865</v>
      </c>
      <c r="H352">
        <f t="shared" si="26"/>
        <v>2014</v>
      </c>
      <c r="I352">
        <f t="shared" si="27"/>
        <v>2022</v>
      </c>
      <c r="J352" s="17">
        <v>42035</v>
      </c>
      <c r="K352" s="17">
        <v>44957</v>
      </c>
      <c r="L352">
        <f t="shared" si="28"/>
        <v>2015</v>
      </c>
      <c r="M352">
        <f t="shared" si="29"/>
        <v>2023</v>
      </c>
      <c r="N352" s="20" t="s">
        <v>194</v>
      </c>
    </row>
    <row r="353" spans="1:14" ht="16">
      <c r="A353" s="22" t="s">
        <v>424</v>
      </c>
      <c r="B353" s="22" t="s">
        <v>414</v>
      </c>
      <c r="C353" s="21" t="s">
        <v>145</v>
      </c>
      <c r="D353" s="20" t="s">
        <v>144</v>
      </c>
      <c r="E353" s="19" t="str">
        <f t="shared" si="25"/>
        <v>Placentia</v>
      </c>
      <c r="F353" s="17">
        <v>41640</v>
      </c>
      <c r="G353" s="17">
        <v>44500</v>
      </c>
      <c r="H353">
        <f t="shared" si="26"/>
        <v>2014</v>
      </c>
      <c r="I353">
        <f t="shared" si="27"/>
        <v>2021</v>
      </c>
      <c r="J353" s="17">
        <v>41562</v>
      </c>
      <c r="K353" s="17">
        <v>44484</v>
      </c>
      <c r="L353">
        <f t="shared" si="28"/>
        <v>2013</v>
      </c>
      <c r="M353">
        <f t="shared" si="29"/>
        <v>2021</v>
      </c>
      <c r="N353" s="20" t="s">
        <v>144</v>
      </c>
    </row>
    <row r="354" spans="1:14" ht="16">
      <c r="A354" s="22" t="str">
        <f>B354</f>
        <v>Placer County - Unincorporated</v>
      </c>
      <c r="B354" s="22" t="s">
        <v>409</v>
      </c>
      <c r="C354" s="21" t="s">
        <v>134</v>
      </c>
      <c r="D354" s="20" t="s">
        <v>133</v>
      </c>
      <c r="E354" s="19" t="str">
        <f t="shared" si="25"/>
        <v>Placer County - Unincorporated</v>
      </c>
      <c r="F354" s="17">
        <v>41275</v>
      </c>
      <c r="G354" s="17">
        <v>44500</v>
      </c>
      <c r="H354">
        <f t="shared" si="26"/>
        <v>2013</v>
      </c>
      <c r="I354">
        <f t="shared" si="27"/>
        <v>2021</v>
      </c>
      <c r="J354" s="17">
        <v>41578</v>
      </c>
      <c r="K354" s="17">
        <v>44500</v>
      </c>
      <c r="L354">
        <f t="shared" si="28"/>
        <v>2013</v>
      </c>
      <c r="M354">
        <f t="shared" si="29"/>
        <v>2021</v>
      </c>
      <c r="N354" s="20" t="s">
        <v>133</v>
      </c>
    </row>
    <row r="355" spans="1:14" ht="16">
      <c r="A355" s="22" t="s">
        <v>671</v>
      </c>
      <c r="B355" s="22" t="s">
        <v>669</v>
      </c>
      <c r="C355" s="21" t="s">
        <v>134</v>
      </c>
      <c r="D355" s="20" t="s">
        <v>133</v>
      </c>
      <c r="E355" s="19" t="str">
        <f t="shared" si="25"/>
        <v>Placerville</v>
      </c>
      <c r="F355" s="17">
        <v>41275</v>
      </c>
      <c r="G355" s="17">
        <v>44500</v>
      </c>
      <c r="H355">
        <f t="shared" si="26"/>
        <v>2013</v>
      </c>
      <c r="I355">
        <f t="shared" si="27"/>
        <v>2021</v>
      </c>
      <c r="J355" s="17">
        <v>41578</v>
      </c>
      <c r="K355" s="17">
        <v>44500</v>
      </c>
      <c r="L355">
        <f t="shared" si="28"/>
        <v>2013</v>
      </c>
      <c r="M355">
        <f t="shared" si="29"/>
        <v>2021</v>
      </c>
      <c r="N355" s="20" t="s">
        <v>133</v>
      </c>
    </row>
    <row r="356" spans="1:14" ht="16">
      <c r="A356" s="22" t="s">
        <v>681</v>
      </c>
      <c r="B356" s="22" t="s">
        <v>676</v>
      </c>
      <c r="C356" s="21" t="s">
        <v>195</v>
      </c>
      <c r="D356" s="20" t="s">
        <v>194</v>
      </c>
      <c r="E356" s="19" t="str">
        <f t="shared" si="25"/>
        <v>Pleasant Hill</v>
      </c>
      <c r="F356" s="17">
        <v>41640</v>
      </c>
      <c r="G356" s="17">
        <v>44865</v>
      </c>
      <c r="H356">
        <f t="shared" si="26"/>
        <v>2014</v>
      </c>
      <c r="I356">
        <f t="shared" si="27"/>
        <v>2022</v>
      </c>
      <c r="J356" s="17">
        <v>42035</v>
      </c>
      <c r="K356" s="17">
        <v>44957</v>
      </c>
      <c r="L356">
        <f t="shared" si="28"/>
        <v>2015</v>
      </c>
      <c r="M356">
        <f t="shared" si="29"/>
        <v>2023</v>
      </c>
      <c r="N356" s="20" t="s">
        <v>194</v>
      </c>
    </row>
    <row r="357" spans="1:14" ht="16">
      <c r="A357" s="22" t="s">
        <v>723</v>
      </c>
      <c r="B357" s="22" t="s">
        <v>720</v>
      </c>
      <c r="C357" s="21" t="s">
        <v>195</v>
      </c>
      <c r="D357" s="20" t="s">
        <v>194</v>
      </c>
      <c r="E357" s="19" t="str">
        <f t="shared" si="25"/>
        <v>Pleasanton</v>
      </c>
      <c r="F357" s="17">
        <v>41640</v>
      </c>
      <c r="G357" s="17">
        <v>44865</v>
      </c>
      <c r="H357">
        <f t="shared" si="26"/>
        <v>2014</v>
      </c>
      <c r="I357">
        <f t="shared" si="27"/>
        <v>2022</v>
      </c>
      <c r="J357" s="17">
        <v>42035</v>
      </c>
      <c r="K357" s="17">
        <v>44957</v>
      </c>
      <c r="L357">
        <f t="shared" si="28"/>
        <v>2015</v>
      </c>
      <c r="M357">
        <f t="shared" si="29"/>
        <v>2023</v>
      </c>
      <c r="N357" s="20" t="s">
        <v>194</v>
      </c>
    </row>
    <row r="358" spans="1:14" ht="16">
      <c r="A358" s="22" t="str">
        <f>B358</f>
        <v>Plumas County - Unincorporated</v>
      </c>
      <c r="B358" s="22" t="s">
        <v>405</v>
      </c>
      <c r="C358" s="21" t="s">
        <v>159</v>
      </c>
      <c r="D358" s="20" t="s">
        <v>158</v>
      </c>
      <c r="E358" s="19" t="str">
        <f t="shared" si="25"/>
        <v>Plumas County - Unincorporated</v>
      </c>
      <c r="F358" s="17">
        <v>41640</v>
      </c>
      <c r="G358" s="17">
        <v>43646</v>
      </c>
      <c r="H358">
        <f t="shared" si="26"/>
        <v>2014</v>
      </c>
      <c r="I358">
        <f t="shared" si="27"/>
        <v>2019</v>
      </c>
      <c r="J358" s="17">
        <v>41820</v>
      </c>
      <c r="K358" s="17">
        <v>43646</v>
      </c>
      <c r="L358">
        <f t="shared" si="28"/>
        <v>2014</v>
      </c>
      <c r="M358">
        <f t="shared" si="29"/>
        <v>2019</v>
      </c>
      <c r="N358" s="20" t="s">
        <v>158</v>
      </c>
    </row>
    <row r="359" spans="1:14" ht="16">
      <c r="A359" s="22" t="s">
        <v>715</v>
      </c>
      <c r="B359" s="22" t="s">
        <v>713</v>
      </c>
      <c r="C359" s="21" t="s">
        <v>159</v>
      </c>
      <c r="D359" s="20" t="s">
        <v>158</v>
      </c>
      <c r="E359" s="19" t="str">
        <f t="shared" si="25"/>
        <v>Plymouth</v>
      </c>
      <c r="F359" s="17">
        <v>41640</v>
      </c>
      <c r="G359" s="17">
        <v>43646</v>
      </c>
      <c r="H359">
        <f t="shared" si="26"/>
        <v>2014</v>
      </c>
      <c r="I359">
        <f t="shared" si="27"/>
        <v>2019</v>
      </c>
      <c r="J359" s="17">
        <v>41820</v>
      </c>
      <c r="K359" s="17">
        <v>43646</v>
      </c>
      <c r="L359">
        <f t="shared" si="28"/>
        <v>2014</v>
      </c>
      <c r="M359">
        <f t="shared" si="29"/>
        <v>2019</v>
      </c>
      <c r="N359" s="20" t="s">
        <v>158</v>
      </c>
    </row>
    <row r="360" spans="1:14" ht="16">
      <c r="A360" s="22" t="s">
        <v>491</v>
      </c>
      <c r="B360" s="22" t="s">
        <v>488</v>
      </c>
      <c r="C360" s="21" t="s">
        <v>159</v>
      </c>
      <c r="D360" s="20" t="s">
        <v>158</v>
      </c>
      <c r="E360" s="19" t="str">
        <f t="shared" si="25"/>
        <v>Point Arena</v>
      </c>
      <c r="F360" s="17">
        <v>41640</v>
      </c>
      <c r="G360" s="17">
        <v>43646</v>
      </c>
      <c r="H360">
        <f t="shared" si="26"/>
        <v>2014</v>
      </c>
      <c r="I360">
        <f t="shared" si="27"/>
        <v>2019</v>
      </c>
      <c r="J360" s="17">
        <v>41820</v>
      </c>
      <c r="K360" s="17">
        <v>43646</v>
      </c>
      <c r="L360">
        <f t="shared" si="28"/>
        <v>2014</v>
      </c>
      <c r="M360">
        <f t="shared" si="29"/>
        <v>2019</v>
      </c>
      <c r="N360" s="20" t="s">
        <v>158</v>
      </c>
    </row>
    <row r="361" spans="1:14" ht="16">
      <c r="A361" s="22" t="s">
        <v>537</v>
      </c>
      <c r="B361" s="22" t="s">
        <v>512</v>
      </c>
      <c r="C361" s="21" t="s">
        <v>145</v>
      </c>
      <c r="D361" s="20" t="s">
        <v>144</v>
      </c>
      <c r="E361" s="19" t="str">
        <f t="shared" si="25"/>
        <v>Pomona</v>
      </c>
      <c r="F361" s="17">
        <v>41640</v>
      </c>
      <c r="G361" s="17">
        <v>44500</v>
      </c>
      <c r="H361">
        <f t="shared" si="26"/>
        <v>2014</v>
      </c>
      <c r="I361">
        <f t="shared" si="27"/>
        <v>2021</v>
      </c>
      <c r="J361" s="17">
        <v>41562</v>
      </c>
      <c r="K361" s="17">
        <v>44484</v>
      </c>
      <c r="L361">
        <f t="shared" si="28"/>
        <v>2013</v>
      </c>
      <c r="M361">
        <f t="shared" si="29"/>
        <v>2021</v>
      </c>
      <c r="N361" s="20" t="s">
        <v>144</v>
      </c>
    </row>
    <row r="362" spans="1:14" ht="16">
      <c r="A362" s="22" t="s">
        <v>152</v>
      </c>
      <c r="B362" s="22" t="s">
        <v>147</v>
      </c>
      <c r="C362" s="21" t="s">
        <v>145</v>
      </c>
      <c r="D362" s="20" t="s">
        <v>144</v>
      </c>
      <c r="E362" s="19" t="str">
        <f t="shared" si="25"/>
        <v>Port Hueneme</v>
      </c>
      <c r="F362" s="17">
        <v>41640</v>
      </c>
      <c r="G362" s="17">
        <v>44500</v>
      </c>
      <c r="H362">
        <f t="shared" si="26"/>
        <v>2014</v>
      </c>
      <c r="I362">
        <f t="shared" si="27"/>
        <v>2021</v>
      </c>
      <c r="J362" s="17">
        <v>41562</v>
      </c>
      <c r="K362" s="17">
        <v>44484</v>
      </c>
      <c r="L362">
        <f t="shared" si="28"/>
        <v>2013</v>
      </c>
      <c r="M362">
        <f t="shared" si="29"/>
        <v>2021</v>
      </c>
      <c r="N362" s="20" t="s">
        <v>144</v>
      </c>
    </row>
    <row r="363" spans="1:14" ht="16">
      <c r="A363" s="22" t="s">
        <v>1346</v>
      </c>
      <c r="B363" s="22" t="s">
        <v>165</v>
      </c>
      <c r="C363" s="21" t="s">
        <v>164</v>
      </c>
      <c r="D363" s="20" t="s">
        <v>163</v>
      </c>
      <c r="E363" s="19" t="str">
        <f t="shared" si="25"/>
        <v>Porterville</v>
      </c>
      <c r="F363" s="17">
        <v>41640</v>
      </c>
      <c r="G363" s="17">
        <v>45199</v>
      </c>
      <c r="H363">
        <f t="shared" si="26"/>
        <v>2014</v>
      </c>
      <c r="I363">
        <f t="shared" si="27"/>
        <v>2023</v>
      </c>
      <c r="J363" s="17">
        <v>42369</v>
      </c>
      <c r="K363" s="17">
        <v>45291</v>
      </c>
      <c r="L363">
        <f t="shared" si="28"/>
        <v>2015</v>
      </c>
      <c r="M363">
        <f t="shared" si="29"/>
        <v>2023</v>
      </c>
      <c r="N363" s="20" t="s">
        <v>163</v>
      </c>
    </row>
    <row r="364" spans="1:14" ht="16">
      <c r="A364" s="22" t="s">
        <v>404</v>
      </c>
      <c r="B364" s="22" t="s">
        <v>403</v>
      </c>
      <c r="C364" s="21" t="s">
        <v>159</v>
      </c>
      <c r="D364" s="20" t="s">
        <v>158</v>
      </c>
      <c r="E364" s="19" t="str">
        <f t="shared" si="25"/>
        <v>Portola</v>
      </c>
      <c r="F364" s="17">
        <v>41640</v>
      </c>
      <c r="G364" s="17">
        <v>43646</v>
      </c>
      <c r="H364">
        <f t="shared" si="26"/>
        <v>2014</v>
      </c>
      <c r="I364">
        <f t="shared" si="27"/>
        <v>2019</v>
      </c>
      <c r="J364" s="17">
        <v>41820</v>
      </c>
      <c r="K364" s="17">
        <v>43646</v>
      </c>
      <c r="L364">
        <f t="shared" si="28"/>
        <v>2014</v>
      </c>
      <c r="M364">
        <f t="shared" si="29"/>
        <v>2019</v>
      </c>
      <c r="N364" s="20" t="s">
        <v>158</v>
      </c>
    </row>
    <row r="365" spans="1:14" ht="16">
      <c r="A365" s="22" t="s">
        <v>279</v>
      </c>
      <c r="B365" s="22" t="s">
        <v>271</v>
      </c>
      <c r="C365" s="21" t="s">
        <v>195</v>
      </c>
      <c r="D365" s="20" t="s">
        <v>194</v>
      </c>
      <c r="E365" s="19" t="str">
        <f t="shared" si="25"/>
        <v>Portola Valley</v>
      </c>
      <c r="F365" s="17">
        <v>41640</v>
      </c>
      <c r="G365" s="17">
        <v>44865</v>
      </c>
      <c r="H365">
        <f t="shared" si="26"/>
        <v>2014</v>
      </c>
      <c r="I365">
        <f t="shared" si="27"/>
        <v>2022</v>
      </c>
      <c r="J365" s="17">
        <v>42035</v>
      </c>
      <c r="K365" s="17">
        <v>44957</v>
      </c>
      <c r="L365">
        <f t="shared" si="28"/>
        <v>2015</v>
      </c>
      <c r="M365">
        <f t="shared" si="29"/>
        <v>2023</v>
      </c>
      <c r="N365" s="20" t="s">
        <v>194</v>
      </c>
    </row>
    <row r="366" spans="1:14" ht="16">
      <c r="A366" s="22" t="s">
        <v>321</v>
      </c>
      <c r="B366" s="22" t="s">
        <v>314</v>
      </c>
      <c r="C366" s="21" t="s">
        <v>313</v>
      </c>
      <c r="D366" s="20" t="s">
        <v>312</v>
      </c>
      <c r="E366" s="19" t="str">
        <f t="shared" si="25"/>
        <v>Poway</v>
      </c>
      <c r="F366" s="17">
        <v>40179</v>
      </c>
      <c r="G366" s="17">
        <v>44196</v>
      </c>
      <c r="H366">
        <f t="shared" si="26"/>
        <v>2010</v>
      </c>
      <c r="I366">
        <f t="shared" si="27"/>
        <v>2020</v>
      </c>
      <c r="J366" s="17">
        <v>41394</v>
      </c>
      <c r="K366" s="17">
        <v>44316</v>
      </c>
      <c r="L366">
        <f t="shared" si="28"/>
        <v>2013</v>
      </c>
      <c r="M366">
        <f t="shared" si="29"/>
        <v>2021</v>
      </c>
      <c r="N366" s="20" t="s">
        <v>312</v>
      </c>
    </row>
    <row r="367" spans="1:14" ht="16">
      <c r="A367" s="22" t="s">
        <v>367</v>
      </c>
      <c r="B367" s="22" t="s">
        <v>365</v>
      </c>
      <c r="C367" s="21" t="s">
        <v>134</v>
      </c>
      <c r="D367" s="20" t="s">
        <v>133</v>
      </c>
      <c r="E367" s="19" t="str">
        <f t="shared" si="25"/>
        <v>Rancho Cordova</v>
      </c>
      <c r="F367" s="17">
        <v>41275</v>
      </c>
      <c r="G367" s="17">
        <v>44500</v>
      </c>
      <c r="H367">
        <f t="shared" si="26"/>
        <v>2013</v>
      </c>
      <c r="I367">
        <f t="shared" si="27"/>
        <v>2021</v>
      </c>
      <c r="J367" s="17">
        <v>41578</v>
      </c>
      <c r="K367" s="17">
        <v>44500</v>
      </c>
      <c r="L367">
        <f t="shared" si="28"/>
        <v>2013</v>
      </c>
      <c r="M367">
        <f t="shared" si="29"/>
        <v>2021</v>
      </c>
      <c r="N367" s="20" t="s">
        <v>133</v>
      </c>
    </row>
    <row r="368" spans="1:14" ht="16">
      <c r="A368" s="22" t="s">
        <v>344</v>
      </c>
      <c r="B368" s="22" t="s">
        <v>334</v>
      </c>
      <c r="C368" s="21" t="s">
        <v>145</v>
      </c>
      <c r="D368" s="20" t="s">
        <v>144</v>
      </c>
      <c r="E368" s="19" t="str">
        <f t="shared" si="25"/>
        <v>Rancho Cucamonga</v>
      </c>
      <c r="F368" s="17">
        <v>41640</v>
      </c>
      <c r="G368" s="17">
        <v>44500</v>
      </c>
      <c r="H368">
        <f t="shared" si="26"/>
        <v>2014</v>
      </c>
      <c r="I368">
        <f t="shared" si="27"/>
        <v>2021</v>
      </c>
      <c r="J368" s="17">
        <v>41562</v>
      </c>
      <c r="K368" s="17">
        <v>44484</v>
      </c>
      <c r="L368">
        <f t="shared" si="28"/>
        <v>2013</v>
      </c>
      <c r="M368">
        <f t="shared" si="29"/>
        <v>2021</v>
      </c>
      <c r="N368" s="20" t="s">
        <v>144</v>
      </c>
    </row>
    <row r="369" spans="1:14" ht="16">
      <c r="A369" s="22" t="s">
        <v>379</v>
      </c>
      <c r="B369" s="22" t="s">
        <v>373</v>
      </c>
      <c r="C369" s="21" t="s">
        <v>145</v>
      </c>
      <c r="D369" s="20" t="s">
        <v>144</v>
      </c>
      <c r="E369" s="19" t="str">
        <f t="shared" si="25"/>
        <v>Rancho Mirage</v>
      </c>
      <c r="F369" s="17">
        <v>41640</v>
      </c>
      <c r="G369" s="17">
        <v>44500</v>
      </c>
      <c r="H369">
        <f t="shared" si="26"/>
        <v>2014</v>
      </c>
      <c r="I369">
        <f t="shared" si="27"/>
        <v>2021</v>
      </c>
      <c r="J369" s="17">
        <v>41562</v>
      </c>
      <c r="K369" s="17">
        <v>44484</v>
      </c>
      <c r="L369">
        <f t="shared" si="28"/>
        <v>2013</v>
      </c>
      <c r="M369">
        <f t="shared" si="29"/>
        <v>2021</v>
      </c>
      <c r="N369" s="20" t="s">
        <v>144</v>
      </c>
    </row>
    <row r="370" spans="1:14" ht="16">
      <c r="A370" s="22" t="s">
        <v>536</v>
      </c>
      <c r="B370" s="22" t="s">
        <v>512</v>
      </c>
      <c r="C370" s="21" t="s">
        <v>145</v>
      </c>
      <c r="D370" s="20" t="s">
        <v>144</v>
      </c>
      <c r="E370" s="19" t="str">
        <f t="shared" si="25"/>
        <v>Rancho Palos Verdes</v>
      </c>
      <c r="F370" s="17">
        <v>41640</v>
      </c>
      <c r="G370" s="17">
        <v>44500</v>
      </c>
      <c r="H370">
        <f t="shared" si="26"/>
        <v>2014</v>
      </c>
      <c r="I370">
        <f t="shared" si="27"/>
        <v>2021</v>
      </c>
      <c r="J370" s="17">
        <v>41562</v>
      </c>
      <c r="K370" s="17">
        <v>44484</v>
      </c>
      <c r="L370">
        <f t="shared" si="28"/>
        <v>2013</v>
      </c>
      <c r="M370">
        <f t="shared" si="29"/>
        <v>2021</v>
      </c>
      <c r="N370" s="20" t="s">
        <v>144</v>
      </c>
    </row>
    <row r="371" spans="1:14" ht="16">
      <c r="A371" s="22" t="s">
        <v>1338</v>
      </c>
      <c r="B371" s="22" t="s">
        <v>414</v>
      </c>
      <c r="C371" s="21" t="s">
        <v>145</v>
      </c>
      <c r="D371" s="20" t="s">
        <v>144</v>
      </c>
      <c r="E371" s="19" t="str">
        <f t="shared" si="25"/>
        <v>Rancho Santa Margarita</v>
      </c>
      <c r="F371" s="17">
        <v>41640</v>
      </c>
      <c r="G371" s="17">
        <v>44500</v>
      </c>
      <c r="H371">
        <f t="shared" si="26"/>
        <v>2014</v>
      </c>
      <c r="I371">
        <f t="shared" si="27"/>
        <v>2021</v>
      </c>
      <c r="J371" s="17">
        <v>41562</v>
      </c>
      <c r="K371" s="17">
        <v>44484</v>
      </c>
      <c r="L371">
        <f t="shared" si="28"/>
        <v>2013</v>
      </c>
      <c r="M371">
        <f t="shared" si="29"/>
        <v>2021</v>
      </c>
      <c r="N371" s="20" t="s">
        <v>144</v>
      </c>
    </row>
    <row r="372" spans="1:14" ht="16">
      <c r="A372" s="22" t="s">
        <v>177</v>
      </c>
      <c r="B372" s="22" t="s">
        <v>175</v>
      </c>
      <c r="C372" s="21" t="s">
        <v>159</v>
      </c>
      <c r="D372" s="20" t="s">
        <v>158</v>
      </c>
      <c r="E372" s="19" t="str">
        <f t="shared" si="25"/>
        <v>Red Bluff</v>
      </c>
      <c r="F372" s="17">
        <v>41640</v>
      </c>
      <c r="G372" s="17">
        <v>43646</v>
      </c>
      <c r="H372">
        <f t="shared" si="26"/>
        <v>2014</v>
      </c>
      <c r="I372">
        <f t="shared" si="27"/>
        <v>2019</v>
      </c>
      <c r="J372" s="17">
        <v>41820</v>
      </c>
      <c r="K372" s="17">
        <v>43646</v>
      </c>
      <c r="L372">
        <f t="shared" si="28"/>
        <v>2014</v>
      </c>
      <c r="M372">
        <f t="shared" si="29"/>
        <v>2019</v>
      </c>
      <c r="N372" s="20" t="s">
        <v>158</v>
      </c>
    </row>
    <row r="373" spans="1:14" ht="16">
      <c r="A373" s="22" t="s">
        <v>233</v>
      </c>
      <c r="B373" s="22" t="s">
        <v>230</v>
      </c>
      <c r="C373" s="21" t="s">
        <v>159</v>
      </c>
      <c r="D373" s="20" t="s">
        <v>158</v>
      </c>
      <c r="E373" s="19" t="str">
        <f t="shared" si="25"/>
        <v>Redding</v>
      </c>
      <c r="F373" s="17">
        <v>41640</v>
      </c>
      <c r="G373" s="17">
        <v>43646</v>
      </c>
      <c r="H373">
        <f t="shared" si="26"/>
        <v>2014</v>
      </c>
      <c r="I373">
        <f t="shared" si="27"/>
        <v>2019</v>
      </c>
      <c r="J373" s="17">
        <v>41820</v>
      </c>
      <c r="K373" s="17">
        <v>43646</v>
      </c>
      <c r="L373">
        <f t="shared" si="28"/>
        <v>2014</v>
      </c>
      <c r="M373">
        <f t="shared" si="29"/>
        <v>2019</v>
      </c>
      <c r="N373" s="20" t="s">
        <v>158</v>
      </c>
    </row>
    <row r="374" spans="1:14" ht="16">
      <c r="A374" s="22" t="s">
        <v>343</v>
      </c>
      <c r="B374" s="22" t="s">
        <v>334</v>
      </c>
      <c r="C374" s="21" t="s">
        <v>145</v>
      </c>
      <c r="D374" s="20" t="s">
        <v>144</v>
      </c>
      <c r="E374" s="19" t="str">
        <f t="shared" si="25"/>
        <v>Redlands</v>
      </c>
      <c r="F374" s="17">
        <v>41640</v>
      </c>
      <c r="G374" s="17">
        <v>44500</v>
      </c>
      <c r="H374">
        <f t="shared" si="26"/>
        <v>2014</v>
      </c>
      <c r="I374">
        <f t="shared" si="27"/>
        <v>2021</v>
      </c>
      <c r="J374" s="17">
        <v>41562</v>
      </c>
      <c r="K374" s="17">
        <v>44484</v>
      </c>
      <c r="L374">
        <f t="shared" si="28"/>
        <v>2013</v>
      </c>
      <c r="M374">
        <f t="shared" si="29"/>
        <v>2021</v>
      </c>
      <c r="N374" s="20" t="s">
        <v>144</v>
      </c>
    </row>
    <row r="375" spans="1:14" ht="16">
      <c r="A375" s="22" t="s">
        <v>535</v>
      </c>
      <c r="B375" s="22" t="s">
        <v>512</v>
      </c>
      <c r="C375" s="21" t="s">
        <v>145</v>
      </c>
      <c r="D375" s="20" t="s">
        <v>144</v>
      </c>
      <c r="E375" s="19" t="str">
        <f t="shared" si="25"/>
        <v>Redondo Beach</v>
      </c>
      <c r="F375" s="17">
        <v>41640</v>
      </c>
      <c r="G375" s="17">
        <v>44500</v>
      </c>
      <c r="H375">
        <f t="shared" si="26"/>
        <v>2014</v>
      </c>
      <c r="I375">
        <f t="shared" si="27"/>
        <v>2021</v>
      </c>
      <c r="J375" s="17">
        <v>41562</v>
      </c>
      <c r="K375" s="17">
        <v>44484</v>
      </c>
      <c r="L375">
        <f t="shared" si="28"/>
        <v>2013</v>
      </c>
      <c r="M375">
        <f t="shared" si="29"/>
        <v>2021</v>
      </c>
      <c r="N375" s="20" t="s">
        <v>144</v>
      </c>
    </row>
    <row r="376" spans="1:14" ht="16">
      <c r="A376" s="22" t="s">
        <v>278</v>
      </c>
      <c r="B376" s="22" t="s">
        <v>271</v>
      </c>
      <c r="C376" s="21" t="s">
        <v>195</v>
      </c>
      <c r="D376" s="20" t="s">
        <v>194</v>
      </c>
      <c r="E376" s="19" t="str">
        <f t="shared" si="25"/>
        <v>Redwood City</v>
      </c>
      <c r="F376" s="17">
        <v>41640</v>
      </c>
      <c r="G376" s="17">
        <v>44865</v>
      </c>
      <c r="H376">
        <f t="shared" si="26"/>
        <v>2014</v>
      </c>
      <c r="I376">
        <f t="shared" si="27"/>
        <v>2022</v>
      </c>
      <c r="J376" s="17">
        <v>42035</v>
      </c>
      <c r="K376" s="17">
        <v>44957</v>
      </c>
      <c r="L376">
        <f t="shared" si="28"/>
        <v>2015</v>
      </c>
      <c r="M376">
        <f t="shared" si="29"/>
        <v>2023</v>
      </c>
      <c r="N376" s="20" t="s">
        <v>194</v>
      </c>
    </row>
    <row r="377" spans="1:14" ht="16">
      <c r="A377" s="22" t="s">
        <v>656</v>
      </c>
      <c r="B377" s="22" t="s">
        <v>652</v>
      </c>
      <c r="C377" s="21" t="s">
        <v>614</v>
      </c>
      <c r="D377" s="20" t="s">
        <v>163</v>
      </c>
      <c r="E377" s="19" t="str">
        <f t="shared" si="25"/>
        <v>Reedley</v>
      </c>
      <c r="F377" s="17">
        <v>41275</v>
      </c>
      <c r="G377" s="17">
        <v>45291</v>
      </c>
      <c r="H377">
        <f t="shared" si="26"/>
        <v>2013</v>
      </c>
      <c r="I377">
        <f t="shared" si="27"/>
        <v>2023</v>
      </c>
      <c r="J377" s="17">
        <v>42369</v>
      </c>
      <c r="K377" s="17">
        <v>45291</v>
      </c>
      <c r="L377">
        <f t="shared" si="28"/>
        <v>2015</v>
      </c>
      <c r="M377">
        <f t="shared" si="29"/>
        <v>2023</v>
      </c>
      <c r="N377" s="20" t="s">
        <v>163</v>
      </c>
    </row>
    <row r="378" spans="1:14" ht="16">
      <c r="A378" s="22" t="s">
        <v>342</v>
      </c>
      <c r="B378" s="22" t="s">
        <v>334</v>
      </c>
      <c r="C378" s="21" t="s">
        <v>145</v>
      </c>
      <c r="D378" s="20" t="s">
        <v>144</v>
      </c>
      <c r="E378" s="19" t="str">
        <f t="shared" si="25"/>
        <v>Rialto</v>
      </c>
      <c r="F378" s="17">
        <v>41640</v>
      </c>
      <c r="G378" s="17">
        <v>44500</v>
      </c>
      <c r="H378">
        <f t="shared" si="26"/>
        <v>2014</v>
      </c>
      <c r="I378">
        <f t="shared" si="27"/>
        <v>2021</v>
      </c>
      <c r="J378" s="17">
        <v>41562</v>
      </c>
      <c r="K378" s="17">
        <v>44484</v>
      </c>
      <c r="L378">
        <f t="shared" si="28"/>
        <v>2013</v>
      </c>
      <c r="M378">
        <f t="shared" si="29"/>
        <v>2021</v>
      </c>
      <c r="N378" s="20" t="s">
        <v>144</v>
      </c>
    </row>
    <row r="379" spans="1:14" ht="16">
      <c r="A379" s="22" t="s">
        <v>680</v>
      </c>
      <c r="B379" s="22" t="s">
        <v>676</v>
      </c>
      <c r="C379" s="21" t="s">
        <v>195</v>
      </c>
      <c r="D379" s="20" t="s">
        <v>194</v>
      </c>
      <c r="E379" s="19" t="str">
        <f t="shared" si="25"/>
        <v>Richmond</v>
      </c>
      <c r="F379" s="17">
        <v>41640</v>
      </c>
      <c r="G379" s="17">
        <v>44865</v>
      </c>
      <c r="H379">
        <f t="shared" si="26"/>
        <v>2014</v>
      </c>
      <c r="I379">
        <f t="shared" si="27"/>
        <v>2022</v>
      </c>
      <c r="J379" s="17">
        <v>42035</v>
      </c>
      <c r="K379" s="17">
        <v>44957</v>
      </c>
      <c r="L379">
        <f t="shared" si="28"/>
        <v>2015</v>
      </c>
      <c r="M379">
        <f t="shared" si="29"/>
        <v>2023</v>
      </c>
      <c r="N379" s="20" t="s">
        <v>194</v>
      </c>
    </row>
    <row r="380" spans="1:14" ht="16">
      <c r="A380" s="22" t="s">
        <v>620</v>
      </c>
      <c r="B380" s="22" t="s">
        <v>615</v>
      </c>
      <c r="C380" s="21" t="s">
        <v>614</v>
      </c>
      <c r="D380" s="20" t="s">
        <v>163</v>
      </c>
      <c r="E380" s="19" t="str">
        <f t="shared" si="25"/>
        <v>Ridgecrest</v>
      </c>
      <c r="F380" s="17">
        <v>41275</v>
      </c>
      <c r="G380" s="17">
        <v>45291</v>
      </c>
      <c r="H380">
        <f t="shared" si="26"/>
        <v>2013</v>
      </c>
      <c r="I380">
        <f t="shared" si="27"/>
        <v>2023</v>
      </c>
      <c r="J380" s="17">
        <v>42369</v>
      </c>
      <c r="K380" s="17">
        <v>45291</v>
      </c>
      <c r="L380">
        <f t="shared" si="28"/>
        <v>2015</v>
      </c>
      <c r="M380">
        <f t="shared" si="29"/>
        <v>2023</v>
      </c>
      <c r="N380" s="20" t="s">
        <v>163</v>
      </c>
    </row>
    <row r="381" spans="1:14" ht="16">
      <c r="A381" s="22" t="s">
        <v>641</v>
      </c>
      <c r="B381" s="22" t="s">
        <v>639</v>
      </c>
      <c r="C381" s="21" t="s">
        <v>159</v>
      </c>
      <c r="D381" s="20" t="s">
        <v>158</v>
      </c>
      <c r="E381" s="19" t="str">
        <f t="shared" si="25"/>
        <v>Rio Dell</v>
      </c>
      <c r="F381" s="17">
        <v>41640</v>
      </c>
      <c r="G381" s="17">
        <v>43646</v>
      </c>
      <c r="H381">
        <f t="shared" si="26"/>
        <v>2014</v>
      </c>
      <c r="I381">
        <f t="shared" si="27"/>
        <v>2019</v>
      </c>
      <c r="J381" s="17">
        <v>41820</v>
      </c>
      <c r="K381" s="17">
        <v>43646</v>
      </c>
      <c r="L381">
        <f t="shared" si="28"/>
        <v>2014</v>
      </c>
      <c r="M381">
        <f t="shared" si="29"/>
        <v>2019</v>
      </c>
      <c r="N381" s="20" t="s">
        <v>158</v>
      </c>
    </row>
    <row r="382" spans="1:14" ht="16">
      <c r="A382" s="22" t="s">
        <v>212</v>
      </c>
      <c r="B382" s="22" t="s">
        <v>207</v>
      </c>
      <c r="C382" s="21" t="s">
        <v>195</v>
      </c>
      <c r="D382" s="20" t="s">
        <v>194</v>
      </c>
      <c r="E382" s="19" t="str">
        <f t="shared" si="25"/>
        <v>Rio Vista</v>
      </c>
      <c r="F382" s="17">
        <v>41640</v>
      </c>
      <c r="G382" s="17">
        <v>44865</v>
      </c>
      <c r="H382">
        <f t="shared" si="26"/>
        <v>2014</v>
      </c>
      <c r="I382">
        <f t="shared" si="27"/>
        <v>2022</v>
      </c>
      <c r="J382" s="17">
        <v>42035</v>
      </c>
      <c r="K382" s="17">
        <v>44957</v>
      </c>
      <c r="L382">
        <f t="shared" si="28"/>
        <v>2015</v>
      </c>
      <c r="M382">
        <f t="shared" si="29"/>
        <v>2023</v>
      </c>
      <c r="N382" s="20" t="s">
        <v>194</v>
      </c>
    </row>
    <row r="383" spans="1:14" ht="16">
      <c r="A383" s="22" t="s">
        <v>305</v>
      </c>
      <c r="B383" s="22" t="s">
        <v>302</v>
      </c>
      <c r="C383" s="21" t="s">
        <v>235</v>
      </c>
      <c r="D383" s="20" t="s">
        <v>163</v>
      </c>
      <c r="E383" s="19" t="str">
        <f t="shared" si="25"/>
        <v>Ripon</v>
      </c>
      <c r="F383" s="17">
        <v>41640</v>
      </c>
      <c r="G383" s="17">
        <v>45291</v>
      </c>
      <c r="H383">
        <f t="shared" si="26"/>
        <v>2014</v>
      </c>
      <c r="I383">
        <f t="shared" si="27"/>
        <v>2023</v>
      </c>
      <c r="J383" s="17">
        <v>42369</v>
      </c>
      <c r="K383" s="17">
        <v>45291</v>
      </c>
      <c r="L383">
        <f t="shared" si="28"/>
        <v>2015</v>
      </c>
      <c r="M383">
        <f t="shared" si="29"/>
        <v>2023</v>
      </c>
      <c r="N383" s="20" t="s">
        <v>163</v>
      </c>
    </row>
    <row r="384" spans="1:14" ht="16">
      <c r="A384" s="22" t="s">
        <v>187</v>
      </c>
      <c r="B384" s="22" t="s">
        <v>183</v>
      </c>
      <c r="C384" s="21" t="s">
        <v>164</v>
      </c>
      <c r="D384" s="20" t="s">
        <v>163</v>
      </c>
      <c r="E384" s="19" t="str">
        <f t="shared" si="25"/>
        <v>Riverbank</v>
      </c>
      <c r="F384" s="17">
        <v>41640</v>
      </c>
      <c r="G384" s="17">
        <v>45199</v>
      </c>
      <c r="H384">
        <f t="shared" si="26"/>
        <v>2014</v>
      </c>
      <c r="I384">
        <f t="shared" si="27"/>
        <v>2023</v>
      </c>
      <c r="J384" s="17">
        <v>42369</v>
      </c>
      <c r="K384" s="17">
        <v>45291</v>
      </c>
      <c r="L384">
        <f t="shared" si="28"/>
        <v>2015</v>
      </c>
      <c r="M384">
        <f t="shared" si="29"/>
        <v>2023</v>
      </c>
      <c r="N384" s="20" t="s">
        <v>163</v>
      </c>
    </row>
    <row r="385" spans="1:14" ht="16">
      <c r="A385" s="22" t="s">
        <v>378</v>
      </c>
      <c r="B385" s="22" t="s">
        <v>373</v>
      </c>
      <c r="C385" s="21" t="s">
        <v>145</v>
      </c>
      <c r="D385" s="20" t="s">
        <v>144</v>
      </c>
      <c r="E385" s="19" t="str">
        <f t="shared" si="25"/>
        <v>Riverside</v>
      </c>
      <c r="F385" s="17">
        <v>41640</v>
      </c>
      <c r="G385" s="17">
        <v>44500</v>
      </c>
      <c r="H385">
        <f t="shared" si="26"/>
        <v>2014</v>
      </c>
      <c r="I385">
        <f t="shared" si="27"/>
        <v>2021</v>
      </c>
      <c r="J385" s="17">
        <v>41562</v>
      </c>
      <c r="K385" s="17">
        <v>44484</v>
      </c>
      <c r="L385">
        <f t="shared" si="28"/>
        <v>2013</v>
      </c>
      <c r="M385">
        <f t="shared" si="29"/>
        <v>2021</v>
      </c>
      <c r="N385" s="20" t="s">
        <v>144</v>
      </c>
    </row>
    <row r="386" spans="1:14" ht="16">
      <c r="A386" s="22" t="str">
        <f>B386</f>
        <v>Riverside County - Unincorporated</v>
      </c>
      <c r="B386" s="22" t="s">
        <v>377</v>
      </c>
      <c r="C386" s="21" t="s">
        <v>145</v>
      </c>
      <c r="D386" s="20" t="s">
        <v>144</v>
      </c>
      <c r="E386" s="19" t="str">
        <f t="shared" ref="E386:E449" si="30">(PROPER(A386))</f>
        <v>Riverside County - Unincorporated</v>
      </c>
      <c r="F386" s="17">
        <v>41640</v>
      </c>
      <c r="G386" s="17">
        <v>44500</v>
      </c>
      <c r="H386">
        <f t="shared" ref="H386:H449" si="31">YEAR(F386)</f>
        <v>2014</v>
      </c>
      <c r="I386">
        <f t="shared" ref="I386:I449" si="32">YEAR(G386)</f>
        <v>2021</v>
      </c>
      <c r="J386" s="17">
        <v>41562</v>
      </c>
      <c r="K386" s="17">
        <v>44484</v>
      </c>
      <c r="L386">
        <f t="shared" ref="L386:L449" si="33">YEAR(J386)</f>
        <v>2013</v>
      </c>
      <c r="M386">
        <f t="shared" ref="M386:M449" si="34">YEAR(K386)</f>
        <v>2021</v>
      </c>
      <c r="N386" s="20" t="s">
        <v>144</v>
      </c>
    </row>
    <row r="387" spans="1:14" ht="16">
      <c r="A387" s="22" t="s">
        <v>408</v>
      </c>
      <c r="B387" s="22" t="s">
        <v>406</v>
      </c>
      <c r="C387" s="21" t="s">
        <v>134</v>
      </c>
      <c r="D387" s="20" t="s">
        <v>133</v>
      </c>
      <c r="E387" s="19" t="str">
        <f t="shared" si="30"/>
        <v>Rocklin</v>
      </c>
      <c r="F387" s="17">
        <v>41275</v>
      </c>
      <c r="G387" s="17">
        <v>44500</v>
      </c>
      <c r="H387">
        <f t="shared" si="31"/>
        <v>2013</v>
      </c>
      <c r="I387">
        <f t="shared" si="32"/>
        <v>2021</v>
      </c>
      <c r="J387" s="17">
        <v>41578</v>
      </c>
      <c r="K387" s="17">
        <v>44500</v>
      </c>
      <c r="L387">
        <f t="shared" si="33"/>
        <v>2013</v>
      </c>
      <c r="M387">
        <f t="shared" si="34"/>
        <v>2021</v>
      </c>
      <c r="N387" s="20" t="s">
        <v>133</v>
      </c>
    </row>
    <row r="388" spans="1:14" ht="16">
      <c r="A388" s="22" t="s">
        <v>202</v>
      </c>
      <c r="B388" s="22" t="s">
        <v>196</v>
      </c>
      <c r="C388" s="21" t="s">
        <v>195</v>
      </c>
      <c r="D388" s="20" t="s">
        <v>194</v>
      </c>
      <c r="E388" s="19" t="str">
        <f t="shared" si="30"/>
        <v>Rohnert Park</v>
      </c>
      <c r="F388" s="17">
        <v>41640</v>
      </c>
      <c r="G388" s="17">
        <v>44865</v>
      </c>
      <c r="H388">
        <f t="shared" si="31"/>
        <v>2014</v>
      </c>
      <c r="I388">
        <f t="shared" si="32"/>
        <v>2022</v>
      </c>
      <c r="J388" s="17">
        <v>42035</v>
      </c>
      <c r="K388" s="17">
        <v>44957</v>
      </c>
      <c r="L388">
        <f t="shared" si="33"/>
        <v>2015</v>
      </c>
      <c r="M388">
        <f t="shared" si="34"/>
        <v>2023</v>
      </c>
      <c r="N388" s="20" t="s">
        <v>194</v>
      </c>
    </row>
    <row r="389" spans="1:14" ht="16">
      <c r="A389" s="22" t="s">
        <v>1341</v>
      </c>
      <c r="B389" s="22" t="s">
        <v>512</v>
      </c>
      <c r="C389" s="21" t="s">
        <v>145</v>
      </c>
      <c r="D389" s="20" t="s">
        <v>144</v>
      </c>
      <c r="E389" s="19" t="str">
        <f t="shared" si="30"/>
        <v>Rolling Hills</v>
      </c>
      <c r="F389" s="17">
        <v>41640</v>
      </c>
      <c r="G389" s="17">
        <v>44500</v>
      </c>
      <c r="H389">
        <f t="shared" si="31"/>
        <v>2014</v>
      </c>
      <c r="I389">
        <f t="shared" si="32"/>
        <v>2021</v>
      </c>
      <c r="J389" s="17">
        <v>41562</v>
      </c>
      <c r="K389" s="17">
        <v>44484</v>
      </c>
      <c r="L389">
        <f t="shared" si="33"/>
        <v>2013</v>
      </c>
      <c r="M389">
        <f t="shared" si="34"/>
        <v>2021</v>
      </c>
      <c r="N389" s="20" t="s">
        <v>144</v>
      </c>
    </row>
    <row r="390" spans="1:14" ht="16">
      <c r="A390" s="22" t="s">
        <v>534</v>
      </c>
      <c r="B390" s="22" t="s">
        <v>512</v>
      </c>
      <c r="C390" s="21" t="s">
        <v>145</v>
      </c>
      <c r="D390" s="20" t="s">
        <v>144</v>
      </c>
      <c r="E390" s="19" t="str">
        <f t="shared" si="30"/>
        <v>Rolling Hills Estates</v>
      </c>
      <c r="F390" s="17">
        <v>41640</v>
      </c>
      <c r="G390" s="17">
        <v>44500</v>
      </c>
      <c r="H390">
        <f t="shared" si="31"/>
        <v>2014</v>
      </c>
      <c r="I390">
        <f t="shared" si="32"/>
        <v>2021</v>
      </c>
      <c r="J390" s="17">
        <v>41562</v>
      </c>
      <c r="K390" s="17">
        <v>44484</v>
      </c>
      <c r="L390">
        <f t="shared" si="33"/>
        <v>2013</v>
      </c>
      <c r="M390">
        <f t="shared" si="34"/>
        <v>2021</v>
      </c>
      <c r="N390" s="20" t="s">
        <v>144</v>
      </c>
    </row>
    <row r="391" spans="1:14" ht="16">
      <c r="A391" s="22" t="s">
        <v>533</v>
      </c>
      <c r="B391" s="22" t="s">
        <v>512</v>
      </c>
      <c r="C391" s="21" t="s">
        <v>145</v>
      </c>
      <c r="D391" s="20" t="s">
        <v>144</v>
      </c>
      <c r="E391" s="19" t="str">
        <f t="shared" si="30"/>
        <v>Rosemead</v>
      </c>
      <c r="F391" s="17">
        <v>41640</v>
      </c>
      <c r="G391" s="17">
        <v>44500</v>
      </c>
      <c r="H391">
        <f t="shared" si="31"/>
        <v>2014</v>
      </c>
      <c r="I391">
        <f t="shared" si="32"/>
        <v>2021</v>
      </c>
      <c r="J391" s="17">
        <v>41562</v>
      </c>
      <c r="K391" s="17">
        <v>44484</v>
      </c>
      <c r="L391">
        <f t="shared" si="33"/>
        <v>2013</v>
      </c>
      <c r="M391">
        <f t="shared" si="34"/>
        <v>2021</v>
      </c>
      <c r="N391" s="20" t="s">
        <v>144</v>
      </c>
    </row>
    <row r="392" spans="1:14" ht="16">
      <c r="A392" s="22" t="s">
        <v>407</v>
      </c>
      <c r="B392" s="22" t="s">
        <v>406</v>
      </c>
      <c r="C392" s="21" t="s">
        <v>134</v>
      </c>
      <c r="D392" s="20" t="s">
        <v>133</v>
      </c>
      <c r="E392" s="19" t="str">
        <f t="shared" si="30"/>
        <v>Roseville</v>
      </c>
      <c r="F392" s="17">
        <v>41275</v>
      </c>
      <c r="G392" s="17">
        <v>44500</v>
      </c>
      <c r="H392">
        <f t="shared" si="31"/>
        <v>2013</v>
      </c>
      <c r="I392">
        <f t="shared" si="32"/>
        <v>2021</v>
      </c>
      <c r="J392" s="17">
        <v>41578</v>
      </c>
      <c r="K392" s="17">
        <v>44500</v>
      </c>
      <c r="L392">
        <f t="shared" si="33"/>
        <v>2013</v>
      </c>
      <c r="M392">
        <f t="shared" si="34"/>
        <v>2021</v>
      </c>
      <c r="N392" s="20" t="s">
        <v>133</v>
      </c>
    </row>
    <row r="393" spans="1:14" ht="16">
      <c r="A393" s="22" t="s">
        <v>499</v>
      </c>
      <c r="B393" s="22" t="s">
        <v>494</v>
      </c>
      <c r="C393" s="21" t="s">
        <v>195</v>
      </c>
      <c r="D393" s="20" t="s">
        <v>194</v>
      </c>
      <c r="E393" s="19" t="str">
        <f t="shared" si="30"/>
        <v>Ross</v>
      </c>
      <c r="F393" s="17">
        <v>41640</v>
      </c>
      <c r="G393" s="17">
        <v>44865</v>
      </c>
      <c r="H393">
        <f t="shared" si="31"/>
        <v>2014</v>
      </c>
      <c r="I393">
        <f t="shared" si="32"/>
        <v>2022</v>
      </c>
      <c r="J393" s="17">
        <v>42035</v>
      </c>
      <c r="K393" s="17">
        <v>44957</v>
      </c>
      <c r="L393">
        <f t="shared" si="33"/>
        <v>2015</v>
      </c>
      <c r="M393">
        <f t="shared" si="34"/>
        <v>2023</v>
      </c>
      <c r="N393" s="20" t="s">
        <v>194</v>
      </c>
    </row>
    <row r="394" spans="1:14" ht="16">
      <c r="A394" s="22" t="s">
        <v>366</v>
      </c>
      <c r="B394" s="22" t="s">
        <v>365</v>
      </c>
      <c r="C394" s="21" t="s">
        <v>134</v>
      </c>
      <c r="D394" s="20" t="s">
        <v>133</v>
      </c>
      <c r="E394" s="19" t="str">
        <f t="shared" si="30"/>
        <v>Sacramento</v>
      </c>
      <c r="F394" s="17">
        <v>41275</v>
      </c>
      <c r="G394" s="17">
        <v>44500</v>
      </c>
      <c r="H394">
        <f t="shared" si="31"/>
        <v>2013</v>
      </c>
      <c r="I394">
        <f t="shared" si="32"/>
        <v>2021</v>
      </c>
      <c r="J394" s="17">
        <v>41578</v>
      </c>
      <c r="K394" s="17">
        <v>44500</v>
      </c>
      <c r="L394">
        <f t="shared" si="33"/>
        <v>2013</v>
      </c>
      <c r="M394">
        <f t="shared" si="34"/>
        <v>2021</v>
      </c>
      <c r="N394" s="20" t="s">
        <v>133</v>
      </c>
    </row>
    <row r="395" spans="1:14" ht="16">
      <c r="A395" s="22" t="str">
        <f>B395</f>
        <v>Sacramento County - Unincorporated</v>
      </c>
      <c r="B395" s="22" t="s">
        <v>364</v>
      </c>
      <c r="C395" s="21" t="s">
        <v>134</v>
      </c>
      <c r="D395" s="20" t="s">
        <v>133</v>
      </c>
      <c r="E395" s="19" t="str">
        <f t="shared" si="30"/>
        <v>Sacramento County - Unincorporated</v>
      </c>
      <c r="F395" s="17">
        <v>41275</v>
      </c>
      <c r="G395" s="17">
        <v>44500</v>
      </c>
      <c r="H395">
        <f t="shared" si="31"/>
        <v>2013</v>
      </c>
      <c r="I395">
        <f t="shared" si="32"/>
        <v>2021</v>
      </c>
      <c r="J395" s="17">
        <v>41578</v>
      </c>
      <c r="K395" s="17">
        <v>44500</v>
      </c>
      <c r="L395">
        <f t="shared" si="33"/>
        <v>2013</v>
      </c>
      <c r="M395">
        <f t="shared" si="34"/>
        <v>2021</v>
      </c>
      <c r="N395" s="20" t="s">
        <v>133</v>
      </c>
    </row>
    <row r="396" spans="1:14" ht="16">
      <c r="A396" s="22" t="s">
        <v>464</v>
      </c>
      <c r="B396" s="22" t="s">
        <v>460</v>
      </c>
      <c r="C396" s="21" t="s">
        <v>235</v>
      </c>
      <c r="D396" s="20" t="s">
        <v>163</v>
      </c>
      <c r="E396" s="19" t="str">
        <f t="shared" si="30"/>
        <v>Salinas</v>
      </c>
      <c r="F396" s="17">
        <v>41640</v>
      </c>
      <c r="G396" s="17">
        <v>45291</v>
      </c>
      <c r="H396">
        <f t="shared" si="31"/>
        <v>2014</v>
      </c>
      <c r="I396">
        <f t="shared" si="32"/>
        <v>2023</v>
      </c>
      <c r="J396" s="17">
        <v>42369</v>
      </c>
      <c r="K396" s="17">
        <v>45291</v>
      </c>
      <c r="L396">
        <f t="shared" si="33"/>
        <v>2015</v>
      </c>
      <c r="M396">
        <f t="shared" si="34"/>
        <v>2023</v>
      </c>
      <c r="N396" s="20" t="s">
        <v>163</v>
      </c>
    </row>
    <row r="397" spans="1:14" ht="16">
      <c r="A397" s="22" t="s">
        <v>498</v>
      </c>
      <c r="B397" s="22" t="s">
        <v>494</v>
      </c>
      <c r="C397" s="21" t="s">
        <v>195</v>
      </c>
      <c r="D397" s="20" t="s">
        <v>194</v>
      </c>
      <c r="E397" s="19" t="str">
        <f t="shared" si="30"/>
        <v>San Anselmo</v>
      </c>
      <c r="F397" s="17">
        <v>41640</v>
      </c>
      <c r="G397" s="17">
        <v>44865</v>
      </c>
      <c r="H397">
        <f t="shared" si="31"/>
        <v>2014</v>
      </c>
      <c r="I397">
        <f t="shared" si="32"/>
        <v>2022</v>
      </c>
      <c r="J397" s="17">
        <v>42035</v>
      </c>
      <c r="K397" s="17">
        <v>44957</v>
      </c>
      <c r="L397">
        <f t="shared" si="33"/>
        <v>2015</v>
      </c>
      <c r="M397">
        <f t="shared" si="34"/>
        <v>2023</v>
      </c>
      <c r="N397" s="20" t="s">
        <v>194</v>
      </c>
    </row>
    <row r="398" spans="1:14" ht="16">
      <c r="A398" s="22" t="str">
        <f>B398</f>
        <v>San Benito County - Unincorporated</v>
      </c>
      <c r="B398" s="22" t="s">
        <v>362</v>
      </c>
      <c r="C398" s="21" t="s">
        <v>235</v>
      </c>
      <c r="D398" s="20" t="s">
        <v>163</v>
      </c>
      <c r="E398" s="19" t="str">
        <f t="shared" si="30"/>
        <v>San Benito County - Unincorporated</v>
      </c>
      <c r="F398" s="17">
        <v>41640</v>
      </c>
      <c r="G398" s="17">
        <v>45291</v>
      </c>
      <c r="H398">
        <f t="shared" si="31"/>
        <v>2014</v>
      </c>
      <c r="I398">
        <f t="shared" si="32"/>
        <v>2023</v>
      </c>
      <c r="J398" s="17">
        <v>42369</v>
      </c>
      <c r="K398" s="17">
        <v>45291</v>
      </c>
      <c r="L398">
        <f t="shared" si="33"/>
        <v>2015</v>
      </c>
      <c r="M398">
        <f t="shared" si="34"/>
        <v>2023</v>
      </c>
      <c r="N398" s="20" t="s">
        <v>163</v>
      </c>
    </row>
    <row r="399" spans="1:14" ht="16">
      <c r="A399" s="22" t="s">
        <v>341</v>
      </c>
      <c r="B399" s="22" t="s">
        <v>334</v>
      </c>
      <c r="C399" s="21" t="s">
        <v>145</v>
      </c>
      <c r="D399" s="20" t="s">
        <v>144</v>
      </c>
      <c r="E399" s="19" t="str">
        <f t="shared" si="30"/>
        <v>San Bernardino</v>
      </c>
      <c r="F399" s="17">
        <v>41640</v>
      </c>
      <c r="G399" s="17">
        <v>44500</v>
      </c>
      <c r="H399">
        <f t="shared" si="31"/>
        <v>2014</v>
      </c>
      <c r="I399">
        <f t="shared" si="32"/>
        <v>2021</v>
      </c>
      <c r="J399" s="17">
        <v>41562</v>
      </c>
      <c r="K399" s="17">
        <v>44484</v>
      </c>
      <c r="L399">
        <f t="shared" si="33"/>
        <v>2013</v>
      </c>
      <c r="M399">
        <f t="shared" si="34"/>
        <v>2021</v>
      </c>
      <c r="N399" s="20" t="s">
        <v>144</v>
      </c>
    </row>
    <row r="400" spans="1:14" ht="16">
      <c r="A400" s="22" t="str">
        <f>B400</f>
        <v>San Bernardino County - Unincorporated</v>
      </c>
      <c r="B400" s="22" t="s">
        <v>340</v>
      </c>
      <c r="C400" s="21" t="s">
        <v>145</v>
      </c>
      <c r="D400" s="20" t="s">
        <v>144</v>
      </c>
      <c r="E400" s="19" t="str">
        <f t="shared" si="30"/>
        <v>San Bernardino County - Unincorporated</v>
      </c>
      <c r="F400" s="17">
        <v>41640</v>
      </c>
      <c r="G400" s="17">
        <v>44500</v>
      </c>
      <c r="H400">
        <f t="shared" si="31"/>
        <v>2014</v>
      </c>
      <c r="I400">
        <f t="shared" si="32"/>
        <v>2021</v>
      </c>
      <c r="J400" s="17">
        <v>41562</v>
      </c>
      <c r="K400" s="17">
        <v>44484</v>
      </c>
      <c r="L400">
        <f t="shared" si="33"/>
        <v>2013</v>
      </c>
      <c r="M400">
        <f t="shared" si="34"/>
        <v>2021</v>
      </c>
      <c r="N400" s="20" t="s">
        <v>144</v>
      </c>
    </row>
    <row r="401" spans="1:14" ht="16">
      <c r="A401" s="22" t="s">
        <v>277</v>
      </c>
      <c r="B401" s="22" t="s">
        <v>271</v>
      </c>
      <c r="C401" s="21" t="s">
        <v>195</v>
      </c>
      <c r="D401" s="20" t="s">
        <v>194</v>
      </c>
      <c r="E401" s="19" t="str">
        <f t="shared" si="30"/>
        <v>San Bruno</v>
      </c>
      <c r="F401" s="17">
        <v>41640</v>
      </c>
      <c r="G401" s="17">
        <v>44865</v>
      </c>
      <c r="H401">
        <f t="shared" si="31"/>
        <v>2014</v>
      </c>
      <c r="I401">
        <f t="shared" si="32"/>
        <v>2022</v>
      </c>
      <c r="J401" s="17">
        <v>42035</v>
      </c>
      <c r="K401" s="17">
        <v>44957</v>
      </c>
      <c r="L401">
        <f t="shared" si="33"/>
        <v>2015</v>
      </c>
      <c r="M401">
        <f t="shared" si="34"/>
        <v>2023</v>
      </c>
      <c r="N401" s="20" t="s">
        <v>194</v>
      </c>
    </row>
    <row r="402" spans="1:14" ht="16">
      <c r="A402" s="22" t="s">
        <v>151</v>
      </c>
      <c r="B402" s="22" t="s">
        <v>147</v>
      </c>
      <c r="C402" s="21" t="s">
        <v>145</v>
      </c>
      <c r="D402" s="20" t="s">
        <v>144</v>
      </c>
      <c r="E402" s="19" t="str">
        <f t="shared" si="30"/>
        <v>San Buenaventura</v>
      </c>
      <c r="F402" s="17">
        <v>41640</v>
      </c>
      <c r="G402" s="17">
        <v>44500</v>
      </c>
      <c r="H402">
        <f t="shared" si="31"/>
        <v>2014</v>
      </c>
      <c r="I402">
        <f t="shared" si="32"/>
        <v>2021</v>
      </c>
      <c r="J402" s="17">
        <v>41562</v>
      </c>
      <c r="K402" s="17">
        <v>44484</v>
      </c>
      <c r="L402">
        <f t="shared" si="33"/>
        <v>2013</v>
      </c>
      <c r="M402">
        <f t="shared" si="34"/>
        <v>2021</v>
      </c>
      <c r="N402" s="20" t="s">
        <v>144</v>
      </c>
    </row>
    <row r="403" spans="1:14" ht="16">
      <c r="A403" s="22" t="s">
        <v>276</v>
      </c>
      <c r="B403" s="22" t="s">
        <v>271</v>
      </c>
      <c r="C403" s="21" t="s">
        <v>195</v>
      </c>
      <c r="D403" s="20" t="s">
        <v>194</v>
      </c>
      <c r="E403" s="19" t="str">
        <f t="shared" si="30"/>
        <v>San Carlos</v>
      </c>
      <c r="F403" s="17">
        <v>41640</v>
      </c>
      <c r="G403" s="17">
        <v>44865</v>
      </c>
      <c r="H403">
        <f t="shared" si="31"/>
        <v>2014</v>
      </c>
      <c r="I403">
        <f t="shared" si="32"/>
        <v>2022</v>
      </c>
      <c r="J403" s="17">
        <v>42035</v>
      </c>
      <c r="K403" s="17">
        <v>44957</v>
      </c>
      <c r="L403">
        <f t="shared" si="33"/>
        <v>2015</v>
      </c>
      <c r="M403">
        <f t="shared" si="34"/>
        <v>2023</v>
      </c>
      <c r="N403" s="20" t="s">
        <v>194</v>
      </c>
    </row>
    <row r="404" spans="1:14" ht="16">
      <c r="A404" s="22" t="s">
        <v>423</v>
      </c>
      <c r="B404" s="22" t="s">
        <v>414</v>
      </c>
      <c r="C404" s="21" t="s">
        <v>145</v>
      </c>
      <c r="D404" s="20" t="s">
        <v>144</v>
      </c>
      <c r="E404" s="19" t="str">
        <f t="shared" si="30"/>
        <v>San Clemente</v>
      </c>
      <c r="F404" s="17">
        <v>41640</v>
      </c>
      <c r="G404" s="17">
        <v>44500</v>
      </c>
      <c r="H404">
        <f t="shared" si="31"/>
        <v>2014</v>
      </c>
      <c r="I404">
        <f t="shared" si="32"/>
        <v>2021</v>
      </c>
      <c r="J404" s="17">
        <v>41562</v>
      </c>
      <c r="K404" s="17">
        <v>44484</v>
      </c>
      <c r="L404">
        <f t="shared" si="33"/>
        <v>2013</v>
      </c>
      <c r="M404">
        <f t="shared" si="34"/>
        <v>2021</v>
      </c>
      <c r="N404" s="20" t="s">
        <v>144</v>
      </c>
    </row>
    <row r="405" spans="1:14" ht="16">
      <c r="A405" s="22" t="s">
        <v>320</v>
      </c>
      <c r="B405" s="22" t="s">
        <v>314</v>
      </c>
      <c r="C405" s="21" t="s">
        <v>313</v>
      </c>
      <c r="D405" s="20" t="s">
        <v>312</v>
      </c>
      <c r="E405" s="19" t="str">
        <f t="shared" si="30"/>
        <v>San Diego</v>
      </c>
      <c r="F405" s="17">
        <v>40179</v>
      </c>
      <c r="G405" s="17">
        <v>44196</v>
      </c>
      <c r="H405">
        <f t="shared" si="31"/>
        <v>2010</v>
      </c>
      <c r="I405">
        <f t="shared" si="32"/>
        <v>2020</v>
      </c>
      <c r="J405" s="17">
        <v>41394</v>
      </c>
      <c r="K405" s="17">
        <v>44316</v>
      </c>
      <c r="L405">
        <f t="shared" si="33"/>
        <v>2013</v>
      </c>
      <c r="M405">
        <f t="shared" si="34"/>
        <v>2021</v>
      </c>
      <c r="N405" s="20" t="s">
        <v>312</v>
      </c>
    </row>
    <row r="406" spans="1:14" ht="16">
      <c r="A406" s="22" t="str">
        <f>B406</f>
        <v>San Diego County - Unincorporated</v>
      </c>
      <c r="B406" s="22" t="s">
        <v>319</v>
      </c>
      <c r="C406" s="21" t="s">
        <v>313</v>
      </c>
      <c r="D406" s="20" t="s">
        <v>312</v>
      </c>
      <c r="E406" s="19" t="str">
        <f t="shared" si="30"/>
        <v>San Diego County - Unincorporated</v>
      </c>
      <c r="F406" s="17">
        <v>40179</v>
      </c>
      <c r="G406" s="17">
        <v>44196</v>
      </c>
      <c r="H406">
        <f t="shared" si="31"/>
        <v>2010</v>
      </c>
      <c r="I406">
        <f t="shared" si="32"/>
        <v>2020</v>
      </c>
      <c r="J406" s="17">
        <v>41394</v>
      </c>
      <c r="K406" s="17">
        <v>44316</v>
      </c>
      <c r="L406">
        <f t="shared" si="33"/>
        <v>2013</v>
      </c>
      <c r="M406">
        <f t="shared" si="34"/>
        <v>2021</v>
      </c>
      <c r="N406" s="20" t="s">
        <v>312</v>
      </c>
    </row>
    <row r="407" spans="1:14" ht="16">
      <c r="A407" s="22" t="s">
        <v>532</v>
      </c>
      <c r="B407" s="22" t="s">
        <v>512</v>
      </c>
      <c r="C407" s="21" t="s">
        <v>145</v>
      </c>
      <c r="D407" s="20" t="s">
        <v>144</v>
      </c>
      <c r="E407" s="19" t="str">
        <f t="shared" si="30"/>
        <v>San Dimas</v>
      </c>
      <c r="F407" s="17">
        <v>41640</v>
      </c>
      <c r="G407" s="17">
        <v>44500</v>
      </c>
      <c r="H407">
        <f t="shared" si="31"/>
        <v>2014</v>
      </c>
      <c r="I407">
        <f t="shared" si="32"/>
        <v>2021</v>
      </c>
      <c r="J407" s="17">
        <v>41562</v>
      </c>
      <c r="K407" s="17">
        <v>44484</v>
      </c>
      <c r="L407">
        <f t="shared" si="33"/>
        <v>2013</v>
      </c>
      <c r="M407">
        <f t="shared" si="34"/>
        <v>2021</v>
      </c>
      <c r="N407" s="20" t="s">
        <v>144</v>
      </c>
    </row>
    <row r="408" spans="1:14" ht="16">
      <c r="A408" s="22" t="s">
        <v>531</v>
      </c>
      <c r="B408" s="22" t="s">
        <v>512</v>
      </c>
      <c r="C408" s="21" t="s">
        <v>145</v>
      </c>
      <c r="D408" s="20" t="s">
        <v>144</v>
      </c>
      <c r="E408" s="19" t="str">
        <f t="shared" si="30"/>
        <v>San Fernando</v>
      </c>
      <c r="F408" s="17">
        <v>41640</v>
      </c>
      <c r="G408" s="17">
        <v>44500</v>
      </c>
      <c r="H408">
        <f t="shared" si="31"/>
        <v>2014</v>
      </c>
      <c r="I408">
        <f t="shared" si="32"/>
        <v>2021</v>
      </c>
      <c r="J408" s="17">
        <v>41562</v>
      </c>
      <c r="K408" s="17">
        <v>44484</v>
      </c>
      <c r="L408">
        <f t="shared" si="33"/>
        <v>2013</v>
      </c>
      <c r="M408">
        <f t="shared" si="34"/>
        <v>2021</v>
      </c>
      <c r="N408" s="20" t="s">
        <v>144</v>
      </c>
    </row>
    <row r="409" spans="1:14" ht="16">
      <c r="A409" s="22" t="s">
        <v>311</v>
      </c>
      <c r="B409" s="22" t="s">
        <v>310</v>
      </c>
      <c r="C409" s="21" t="s">
        <v>195</v>
      </c>
      <c r="D409" s="20" t="s">
        <v>194</v>
      </c>
      <c r="E409" s="19" t="str">
        <f t="shared" si="30"/>
        <v>San Francisco</v>
      </c>
      <c r="F409" s="17">
        <v>41640</v>
      </c>
      <c r="G409" s="17">
        <v>44865</v>
      </c>
      <c r="H409">
        <f t="shared" si="31"/>
        <v>2014</v>
      </c>
      <c r="I409">
        <f t="shared" si="32"/>
        <v>2022</v>
      </c>
      <c r="J409" s="17">
        <v>42035</v>
      </c>
      <c r="K409" s="17">
        <v>44957</v>
      </c>
      <c r="L409">
        <f t="shared" si="33"/>
        <v>2015</v>
      </c>
      <c r="M409">
        <f t="shared" si="34"/>
        <v>2023</v>
      </c>
      <c r="N409" s="20" t="s">
        <v>194</v>
      </c>
    </row>
    <row r="410" spans="1:14" ht="16">
      <c r="A410" s="22" t="s">
        <v>530</v>
      </c>
      <c r="B410" s="22" t="s">
        <v>512</v>
      </c>
      <c r="C410" s="21" t="s">
        <v>145</v>
      </c>
      <c r="D410" s="20" t="s">
        <v>144</v>
      </c>
      <c r="E410" s="19" t="str">
        <f t="shared" si="30"/>
        <v>San Gabriel</v>
      </c>
      <c r="F410" s="17">
        <v>41640</v>
      </c>
      <c r="G410" s="17">
        <v>44500</v>
      </c>
      <c r="H410">
        <f t="shared" si="31"/>
        <v>2014</v>
      </c>
      <c r="I410">
        <f t="shared" si="32"/>
        <v>2021</v>
      </c>
      <c r="J410" s="17">
        <v>41562</v>
      </c>
      <c r="K410" s="17">
        <v>44484</v>
      </c>
      <c r="L410">
        <f t="shared" si="33"/>
        <v>2013</v>
      </c>
      <c r="M410">
        <f t="shared" si="34"/>
        <v>2021</v>
      </c>
      <c r="N410" s="20" t="s">
        <v>144</v>
      </c>
    </row>
    <row r="411" spans="1:14" ht="16">
      <c r="A411" s="22" t="s">
        <v>376</v>
      </c>
      <c r="B411" s="22" t="s">
        <v>373</v>
      </c>
      <c r="C411" s="21" t="s">
        <v>145</v>
      </c>
      <c r="D411" s="20" t="s">
        <v>144</v>
      </c>
      <c r="E411" s="19" t="str">
        <f t="shared" si="30"/>
        <v>San Jacinto</v>
      </c>
      <c r="F411" s="17">
        <v>41640</v>
      </c>
      <c r="G411" s="17">
        <v>44500</v>
      </c>
      <c r="H411">
        <f t="shared" si="31"/>
        <v>2014</v>
      </c>
      <c r="I411">
        <f t="shared" si="32"/>
        <v>2021</v>
      </c>
      <c r="J411" s="17">
        <v>41562</v>
      </c>
      <c r="K411" s="17">
        <v>44484</v>
      </c>
      <c r="L411">
        <f t="shared" si="33"/>
        <v>2013</v>
      </c>
      <c r="M411">
        <f t="shared" si="34"/>
        <v>2021</v>
      </c>
      <c r="N411" s="20" t="s">
        <v>144</v>
      </c>
    </row>
    <row r="412" spans="1:14" ht="16">
      <c r="A412" s="22" t="s">
        <v>655</v>
      </c>
      <c r="B412" s="22" t="s">
        <v>652</v>
      </c>
      <c r="C412" s="21" t="s">
        <v>614</v>
      </c>
      <c r="D412" s="20" t="s">
        <v>163</v>
      </c>
      <c r="E412" s="19" t="str">
        <f t="shared" si="30"/>
        <v>San Joaquin</v>
      </c>
      <c r="F412" s="17">
        <v>41275</v>
      </c>
      <c r="G412" s="17">
        <v>45291</v>
      </c>
      <c r="H412">
        <f t="shared" si="31"/>
        <v>2013</v>
      </c>
      <c r="I412">
        <f t="shared" si="32"/>
        <v>2023</v>
      </c>
      <c r="J412" s="17">
        <v>42369</v>
      </c>
      <c r="K412" s="17">
        <v>45291</v>
      </c>
      <c r="L412">
        <f t="shared" si="33"/>
        <v>2015</v>
      </c>
      <c r="M412">
        <f t="shared" si="34"/>
        <v>2023</v>
      </c>
      <c r="N412" s="20" t="s">
        <v>163</v>
      </c>
    </row>
    <row r="413" spans="1:14" ht="16">
      <c r="A413" s="22" t="s">
        <v>1343</v>
      </c>
      <c r="B413" s="22" t="s">
        <v>302</v>
      </c>
      <c r="C413" s="21" t="s">
        <v>235</v>
      </c>
      <c r="D413" s="20" t="s">
        <v>163</v>
      </c>
      <c r="E413" s="19" t="str">
        <f t="shared" si="30"/>
        <v>San Joaquin County - Unincorporated</v>
      </c>
      <c r="F413" s="17">
        <v>41640</v>
      </c>
      <c r="G413" s="17">
        <v>45291</v>
      </c>
      <c r="H413">
        <f t="shared" si="31"/>
        <v>2014</v>
      </c>
      <c r="I413">
        <f t="shared" si="32"/>
        <v>2023</v>
      </c>
      <c r="J413" s="17">
        <v>42369</v>
      </c>
      <c r="K413" s="17">
        <v>45291</v>
      </c>
      <c r="L413">
        <f t="shared" si="33"/>
        <v>2015</v>
      </c>
      <c r="M413">
        <f t="shared" si="34"/>
        <v>2023</v>
      </c>
      <c r="N413" s="20" t="s">
        <v>163</v>
      </c>
    </row>
    <row r="414" spans="1:14" ht="16">
      <c r="A414" s="22" t="s">
        <v>247</v>
      </c>
      <c r="B414" s="22" t="s">
        <v>242</v>
      </c>
      <c r="C414" s="21" t="s">
        <v>195</v>
      </c>
      <c r="D414" s="20" t="s">
        <v>194</v>
      </c>
      <c r="E414" s="19" t="str">
        <f t="shared" si="30"/>
        <v>San Jose</v>
      </c>
      <c r="F414" s="17">
        <v>41640</v>
      </c>
      <c r="G414" s="17">
        <v>44865</v>
      </c>
      <c r="H414">
        <f t="shared" si="31"/>
        <v>2014</v>
      </c>
      <c r="I414">
        <f t="shared" si="32"/>
        <v>2022</v>
      </c>
      <c r="J414" s="17">
        <v>42035</v>
      </c>
      <c r="K414" s="17">
        <v>44957</v>
      </c>
      <c r="L414">
        <f t="shared" si="33"/>
        <v>2015</v>
      </c>
      <c r="M414">
        <f t="shared" si="34"/>
        <v>2023</v>
      </c>
      <c r="N414" s="20" t="s">
        <v>194</v>
      </c>
    </row>
    <row r="415" spans="1:14" ht="16">
      <c r="A415" s="22" t="s">
        <v>361</v>
      </c>
      <c r="B415" s="22" t="s">
        <v>360</v>
      </c>
      <c r="C415" s="21" t="s">
        <v>235</v>
      </c>
      <c r="D415" s="20" t="s">
        <v>163</v>
      </c>
      <c r="E415" s="19" t="str">
        <f t="shared" si="30"/>
        <v>San Juan Bautista</v>
      </c>
      <c r="F415" s="17">
        <v>41640</v>
      </c>
      <c r="G415" s="17">
        <v>45291</v>
      </c>
      <c r="H415">
        <f t="shared" si="31"/>
        <v>2014</v>
      </c>
      <c r="I415">
        <f t="shared" si="32"/>
        <v>2023</v>
      </c>
      <c r="J415" s="17">
        <v>42369</v>
      </c>
      <c r="K415" s="17">
        <v>45291</v>
      </c>
      <c r="L415">
        <f t="shared" si="33"/>
        <v>2015</v>
      </c>
      <c r="M415">
        <f t="shared" si="34"/>
        <v>2023</v>
      </c>
      <c r="N415" s="20" t="s">
        <v>163</v>
      </c>
    </row>
    <row r="416" spans="1:14" ht="16">
      <c r="A416" s="22" t="s">
        <v>422</v>
      </c>
      <c r="B416" s="22" t="s">
        <v>414</v>
      </c>
      <c r="C416" s="21" t="s">
        <v>145</v>
      </c>
      <c r="D416" s="20" t="s">
        <v>144</v>
      </c>
      <c r="E416" s="19" t="str">
        <f t="shared" si="30"/>
        <v>San Juan Capistrano</v>
      </c>
      <c r="F416" s="17">
        <v>41640</v>
      </c>
      <c r="G416" s="17">
        <v>44500</v>
      </c>
      <c r="H416">
        <f t="shared" si="31"/>
        <v>2014</v>
      </c>
      <c r="I416">
        <f t="shared" si="32"/>
        <v>2021</v>
      </c>
      <c r="J416" s="17">
        <v>41562</v>
      </c>
      <c r="K416" s="17">
        <v>44484</v>
      </c>
      <c r="L416">
        <f t="shared" si="33"/>
        <v>2013</v>
      </c>
      <c r="M416">
        <f t="shared" si="34"/>
        <v>2021</v>
      </c>
      <c r="N416" s="20" t="s">
        <v>144</v>
      </c>
    </row>
    <row r="417" spans="1:14" ht="16">
      <c r="A417" s="22" t="s">
        <v>722</v>
      </c>
      <c r="B417" s="22" t="s">
        <v>720</v>
      </c>
      <c r="C417" s="21" t="s">
        <v>195</v>
      </c>
      <c r="D417" s="20" t="s">
        <v>194</v>
      </c>
      <c r="E417" s="19" t="str">
        <f t="shared" si="30"/>
        <v>San Leandro</v>
      </c>
      <c r="F417" s="17">
        <v>41640</v>
      </c>
      <c r="G417" s="17">
        <v>44865</v>
      </c>
      <c r="H417">
        <f t="shared" si="31"/>
        <v>2014</v>
      </c>
      <c r="I417">
        <f t="shared" si="32"/>
        <v>2022</v>
      </c>
      <c r="J417" s="17">
        <v>42035</v>
      </c>
      <c r="K417" s="17">
        <v>44957</v>
      </c>
      <c r="L417">
        <f t="shared" si="33"/>
        <v>2015</v>
      </c>
      <c r="M417">
        <f t="shared" si="34"/>
        <v>2023</v>
      </c>
      <c r="N417" s="20" t="s">
        <v>194</v>
      </c>
    </row>
    <row r="418" spans="1:14" ht="16">
      <c r="A418" s="22" t="s">
        <v>295</v>
      </c>
      <c r="B418" s="22" t="s">
        <v>294</v>
      </c>
      <c r="C418" s="21" t="s">
        <v>159</v>
      </c>
      <c r="D418" s="20" t="s">
        <v>158</v>
      </c>
      <c r="E418" s="19" t="str">
        <f t="shared" si="30"/>
        <v>San Luis Obispo</v>
      </c>
      <c r="F418" s="17">
        <v>41640</v>
      </c>
      <c r="G418" s="17">
        <v>43646</v>
      </c>
      <c r="H418">
        <f t="shared" si="31"/>
        <v>2014</v>
      </c>
      <c r="I418">
        <f t="shared" si="32"/>
        <v>2019</v>
      </c>
      <c r="J418" s="17">
        <v>41820</v>
      </c>
      <c r="K418" s="17">
        <v>43646</v>
      </c>
      <c r="L418">
        <f t="shared" si="33"/>
        <v>2014</v>
      </c>
      <c r="M418">
        <f t="shared" si="34"/>
        <v>2019</v>
      </c>
      <c r="N418" s="20" t="s">
        <v>158</v>
      </c>
    </row>
    <row r="419" spans="1:14" ht="16">
      <c r="A419" s="22" t="str">
        <f>B419</f>
        <v>San Luis Obispo County - Unincorporated</v>
      </c>
      <c r="B419" s="22" t="s">
        <v>293</v>
      </c>
      <c r="C419" s="21" t="s">
        <v>159</v>
      </c>
      <c r="D419" s="20" t="s">
        <v>158</v>
      </c>
      <c r="E419" s="19" t="str">
        <f t="shared" si="30"/>
        <v>San Luis Obispo County - Unincorporated</v>
      </c>
      <c r="F419" s="17">
        <v>41640</v>
      </c>
      <c r="G419" s="17">
        <v>43646</v>
      </c>
      <c r="H419">
        <f t="shared" si="31"/>
        <v>2014</v>
      </c>
      <c r="I419">
        <f t="shared" si="32"/>
        <v>2019</v>
      </c>
      <c r="J419" s="17">
        <v>41820</v>
      </c>
      <c r="K419" s="17">
        <v>43646</v>
      </c>
      <c r="L419">
        <f t="shared" si="33"/>
        <v>2014</v>
      </c>
      <c r="M419">
        <f t="shared" si="34"/>
        <v>2019</v>
      </c>
      <c r="N419" s="20" t="s">
        <v>158</v>
      </c>
    </row>
    <row r="420" spans="1:14" ht="16">
      <c r="A420" s="22" t="s">
        <v>318</v>
      </c>
      <c r="B420" s="22" t="s">
        <v>314</v>
      </c>
      <c r="C420" s="21" t="s">
        <v>313</v>
      </c>
      <c r="D420" s="20" t="s">
        <v>312</v>
      </c>
      <c r="E420" s="19" t="str">
        <f t="shared" si="30"/>
        <v>San Marcos</v>
      </c>
      <c r="F420" s="17">
        <v>40179</v>
      </c>
      <c r="G420" s="17">
        <v>44196</v>
      </c>
      <c r="H420">
        <f t="shared" si="31"/>
        <v>2010</v>
      </c>
      <c r="I420">
        <f t="shared" si="32"/>
        <v>2020</v>
      </c>
      <c r="J420" s="17">
        <v>41394</v>
      </c>
      <c r="K420" s="17">
        <v>44316</v>
      </c>
      <c r="L420">
        <f t="shared" si="33"/>
        <v>2013</v>
      </c>
      <c r="M420">
        <f t="shared" si="34"/>
        <v>2021</v>
      </c>
      <c r="N420" s="20" t="s">
        <v>312</v>
      </c>
    </row>
    <row r="421" spans="1:14" ht="16">
      <c r="A421" s="22" t="s">
        <v>529</v>
      </c>
      <c r="B421" s="22" t="s">
        <v>512</v>
      </c>
      <c r="C421" s="21" t="s">
        <v>145</v>
      </c>
      <c r="D421" s="20" t="s">
        <v>144</v>
      </c>
      <c r="E421" s="19" t="str">
        <f t="shared" si="30"/>
        <v>San Marino</v>
      </c>
      <c r="F421" s="17">
        <v>41640</v>
      </c>
      <c r="G421" s="17">
        <v>44500</v>
      </c>
      <c r="H421">
        <f t="shared" si="31"/>
        <v>2014</v>
      </c>
      <c r="I421">
        <f t="shared" si="32"/>
        <v>2021</v>
      </c>
      <c r="J421" s="17">
        <v>41562</v>
      </c>
      <c r="K421" s="17">
        <v>44484</v>
      </c>
      <c r="L421">
        <f t="shared" si="33"/>
        <v>2013</v>
      </c>
      <c r="M421">
        <f t="shared" si="34"/>
        <v>2021</v>
      </c>
      <c r="N421" s="20" t="s">
        <v>144</v>
      </c>
    </row>
    <row r="422" spans="1:14" ht="16">
      <c r="A422" s="22" t="s">
        <v>275</v>
      </c>
      <c r="B422" s="22" t="s">
        <v>271</v>
      </c>
      <c r="C422" s="21" t="s">
        <v>195</v>
      </c>
      <c r="D422" s="20" t="s">
        <v>194</v>
      </c>
      <c r="E422" s="19" t="str">
        <f t="shared" si="30"/>
        <v>San Mateo</v>
      </c>
      <c r="F422" s="17">
        <v>41640</v>
      </c>
      <c r="G422" s="17">
        <v>44865</v>
      </c>
      <c r="H422">
        <f t="shared" si="31"/>
        <v>2014</v>
      </c>
      <c r="I422">
        <f t="shared" si="32"/>
        <v>2022</v>
      </c>
      <c r="J422" s="17">
        <v>42035</v>
      </c>
      <c r="K422" s="17">
        <v>44957</v>
      </c>
      <c r="L422">
        <f t="shared" si="33"/>
        <v>2015</v>
      </c>
      <c r="M422">
        <f t="shared" si="34"/>
        <v>2023</v>
      </c>
      <c r="N422" s="20" t="s">
        <v>194</v>
      </c>
    </row>
    <row r="423" spans="1:14" ht="16">
      <c r="A423" s="22" t="str">
        <f>B423</f>
        <v>San Mateo County - Unincorporated</v>
      </c>
      <c r="B423" s="22" t="s">
        <v>274</v>
      </c>
      <c r="C423" s="21" t="s">
        <v>195</v>
      </c>
      <c r="D423" s="20" t="s">
        <v>194</v>
      </c>
      <c r="E423" s="19" t="str">
        <f t="shared" si="30"/>
        <v>San Mateo County - Unincorporated</v>
      </c>
      <c r="F423" s="17">
        <v>41640</v>
      </c>
      <c r="G423" s="17">
        <v>44865</v>
      </c>
      <c r="H423">
        <f t="shared" si="31"/>
        <v>2014</v>
      </c>
      <c r="I423">
        <f t="shared" si="32"/>
        <v>2022</v>
      </c>
      <c r="J423" s="17">
        <v>42035</v>
      </c>
      <c r="K423" s="17">
        <v>44957</v>
      </c>
      <c r="L423">
        <f t="shared" si="33"/>
        <v>2015</v>
      </c>
      <c r="M423">
        <f t="shared" si="34"/>
        <v>2023</v>
      </c>
      <c r="N423" s="20" t="s">
        <v>194</v>
      </c>
    </row>
    <row r="424" spans="1:14" ht="16">
      <c r="A424" s="22" t="s">
        <v>679</v>
      </c>
      <c r="B424" s="22" t="s">
        <v>676</v>
      </c>
      <c r="C424" s="21" t="s">
        <v>195</v>
      </c>
      <c r="D424" s="20" t="s">
        <v>194</v>
      </c>
      <c r="E424" s="19" t="str">
        <f t="shared" si="30"/>
        <v>San Pablo</v>
      </c>
      <c r="F424" s="17">
        <v>41640</v>
      </c>
      <c r="G424" s="17">
        <v>44865</v>
      </c>
      <c r="H424">
        <f t="shared" si="31"/>
        <v>2014</v>
      </c>
      <c r="I424">
        <f t="shared" si="32"/>
        <v>2022</v>
      </c>
      <c r="J424" s="17">
        <v>42035</v>
      </c>
      <c r="K424" s="17">
        <v>44957</v>
      </c>
      <c r="L424">
        <f t="shared" si="33"/>
        <v>2015</v>
      </c>
      <c r="M424">
        <f t="shared" si="34"/>
        <v>2023</v>
      </c>
      <c r="N424" s="20" t="s">
        <v>194</v>
      </c>
    </row>
    <row r="425" spans="1:14" ht="16">
      <c r="A425" s="22" t="s">
        <v>497</v>
      </c>
      <c r="B425" s="22" t="s">
        <v>494</v>
      </c>
      <c r="C425" s="21" t="s">
        <v>195</v>
      </c>
      <c r="D425" s="20" t="s">
        <v>194</v>
      </c>
      <c r="E425" s="19" t="str">
        <f t="shared" si="30"/>
        <v>San Rafael</v>
      </c>
      <c r="F425" s="17">
        <v>41640</v>
      </c>
      <c r="G425" s="17">
        <v>44865</v>
      </c>
      <c r="H425">
        <f t="shared" si="31"/>
        <v>2014</v>
      </c>
      <c r="I425">
        <f t="shared" si="32"/>
        <v>2022</v>
      </c>
      <c r="J425" s="17">
        <v>42035</v>
      </c>
      <c r="K425" s="17">
        <v>44957</v>
      </c>
      <c r="L425">
        <f t="shared" si="33"/>
        <v>2015</v>
      </c>
      <c r="M425">
        <f t="shared" si="34"/>
        <v>2023</v>
      </c>
      <c r="N425" s="20" t="s">
        <v>194</v>
      </c>
    </row>
    <row r="426" spans="1:14" ht="16">
      <c r="A426" s="22" t="s">
        <v>678</v>
      </c>
      <c r="B426" s="22" t="s">
        <v>676</v>
      </c>
      <c r="C426" s="21" t="s">
        <v>195</v>
      </c>
      <c r="D426" s="20" t="s">
        <v>194</v>
      </c>
      <c r="E426" s="19" t="str">
        <f t="shared" si="30"/>
        <v>San Ramon</v>
      </c>
      <c r="F426" s="17">
        <v>41640</v>
      </c>
      <c r="G426" s="17">
        <v>44865</v>
      </c>
      <c r="H426">
        <f t="shared" si="31"/>
        <v>2014</v>
      </c>
      <c r="I426">
        <f t="shared" si="32"/>
        <v>2022</v>
      </c>
      <c r="J426" s="17">
        <v>42035</v>
      </c>
      <c r="K426" s="17">
        <v>44957</v>
      </c>
      <c r="L426">
        <f t="shared" si="33"/>
        <v>2015</v>
      </c>
      <c r="M426">
        <f t="shared" si="34"/>
        <v>2023</v>
      </c>
      <c r="N426" s="20" t="s">
        <v>194</v>
      </c>
    </row>
    <row r="427" spans="1:14" ht="16">
      <c r="A427" s="22" t="s">
        <v>463</v>
      </c>
      <c r="B427" s="22" t="s">
        <v>460</v>
      </c>
      <c r="C427" s="21" t="s">
        <v>235</v>
      </c>
      <c r="D427" s="20" t="s">
        <v>163</v>
      </c>
      <c r="E427" s="19" t="str">
        <f t="shared" si="30"/>
        <v>Sand City</v>
      </c>
      <c r="F427" s="17">
        <v>41640</v>
      </c>
      <c r="G427" s="17">
        <v>45291</v>
      </c>
      <c r="H427">
        <f t="shared" si="31"/>
        <v>2014</v>
      </c>
      <c r="I427">
        <f t="shared" si="32"/>
        <v>2023</v>
      </c>
      <c r="J427" s="17">
        <v>42369</v>
      </c>
      <c r="K427" s="17">
        <v>45291</v>
      </c>
      <c r="L427">
        <f t="shared" si="33"/>
        <v>2015</v>
      </c>
      <c r="M427">
        <f t="shared" si="34"/>
        <v>2023</v>
      </c>
      <c r="N427" s="20" t="s">
        <v>163</v>
      </c>
    </row>
    <row r="428" spans="1:14" ht="16">
      <c r="A428" s="22" t="s">
        <v>654</v>
      </c>
      <c r="B428" s="22" t="s">
        <v>652</v>
      </c>
      <c r="C428" s="21" t="s">
        <v>614</v>
      </c>
      <c r="D428" s="20" t="s">
        <v>163</v>
      </c>
      <c r="E428" s="19" t="str">
        <f t="shared" si="30"/>
        <v>Sanger</v>
      </c>
      <c r="F428" s="17">
        <v>41275</v>
      </c>
      <c r="G428" s="17">
        <v>45291</v>
      </c>
      <c r="H428">
        <f t="shared" si="31"/>
        <v>2013</v>
      </c>
      <c r="I428">
        <f t="shared" si="32"/>
        <v>2023</v>
      </c>
      <c r="J428" s="17">
        <v>42369</v>
      </c>
      <c r="K428" s="17">
        <v>45291</v>
      </c>
      <c r="L428">
        <f t="shared" si="33"/>
        <v>2015</v>
      </c>
      <c r="M428">
        <f t="shared" si="34"/>
        <v>2023</v>
      </c>
      <c r="N428" s="20" t="s">
        <v>163</v>
      </c>
    </row>
    <row r="429" spans="1:14" ht="16">
      <c r="A429" s="22" t="s">
        <v>421</v>
      </c>
      <c r="B429" s="22" t="s">
        <v>414</v>
      </c>
      <c r="C429" s="21" t="s">
        <v>145</v>
      </c>
      <c r="D429" s="20" t="s">
        <v>144</v>
      </c>
      <c r="E429" s="19" t="str">
        <f t="shared" si="30"/>
        <v>Santa Ana</v>
      </c>
      <c r="F429" s="17">
        <v>41640</v>
      </c>
      <c r="G429" s="17">
        <v>44500</v>
      </c>
      <c r="H429">
        <f t="shared" si="31"/>
        <v>2014</v>
      </c>
      <c r="I429">
        <f t="shared" si="32"/>
        <v>2021</v>
      </c>
      <c r="J429" s="17">
        <v>41562</v>
      </c>
      <c r="K429" s="17">
        <v>44484</v>
      </c>
      <c r="L429">
        <f t="shared" si="33"/>
        <v>2013</v>
      </c>
      <c r="M429">
        <f t="shared" si="34"/>
        <v>2021</v>
      </c>
      <c r="N429" s="20" t="s">
        <v>144</v>
      </c>
    </row>
    <row r="430" spans="1:14" ht="16">
      <c r="A430" s="22" t="s">
        <v>265</v>
      </c>
      <c r="B430" s="22" t="s">
        <v>261</v>
      </c>
      <c r="C430" s="21" t="s">
        <v>260</v>
      </c>
      <c r="D430" s="20" t="s">
        <v>259</v>
      </c>
      <c r="E430" s="19" t="str">
        <f t="shared" si="30"/>
        <v>Santa Barbara</v>
      </c>
      <c r="F430" s="17">
        <v>41640</v>
      </c>
      <c r="G430" s="17">
        <v>44834</v>
      </c>
      <c r="H430">
        <f t="shared" si="31"/>
        <v>2014</v>
      </c>
      <c r="I430">
        <f t="shared" si="32"/>
        <v>2022</v>
      </c>
      <c r="J430" s="17">
        <v>42050</v>
      </c>
      <c r="K430" s="17">
        <v>44972</v>
      </c>
      <c r="L430">
        <f t="shared" si="33"/>
        <v>2015</v>
      </c>
      <c r="M430">
        <f t="shared" si="34"/>
        <v>2023</v>
      </c>
      <c r="N430" s="20" t="s">
        <v>259</v>
      </c>
    </row>
    <row r="431" spans="1:14" ht="16">
      <c r="A431" s="22" t="str">
        <f>B431</f>
        <v>Santa Barbara County - Unincorporated</v>
      </c>
      <c r="B431" s="22" t="s">
        <v>264</v>
      </c>
      <c r="C431" s="21" t="s">
        <v>260</v>
      </c>
      <c r="D431" s="20" t="s">
        <v>259</v>
      </c>
      <c r="E431" s="19" t="str">
        <f t="shared" si="30"/>
        <v>Santa Barbara County - Unincorporated</v>
      </c>
      <c r="F431" s="17">
        <v>41640</v>
      </c>
      <c r="G431" s="17">
        <v>44834</v>
      </c>
      <c r="H431">
        <f t="shared" si="31"/>
        <v>2014</v>
      </c>
      <c r="I431">
        <f t="shared" si="32"/>
        <v>2022</v>
      </c>
      <c r="J431" s="17">
        <v>42050</v>
      </c>
      <c r="K431" s="17">
        <v>44972</v>
      </c>
      <c r="L431">
        <f t="shared" si="33"/>
        <v>2015</v>
      </c>
      <c r="M431">
        <f t="shared" si="34"/>
        <v>2023</v>
      </c>
      <c r="N431" s="20" t="s">
        <v>259</v>
      </c>
    </row>
    <row r="432" spans="1:14" ht="16">
      <c r="A432" s="22" t="s">
        <v>246</v>
      </c>
      <c r="B432" s="22" t="s">
        <v>242</v>
      </c>
      <c r="C432" s="21" t="s">
        <v>195</v>
      </c>
      <c r="D432" s="20" t="s">
        <v>194</v>
      </c>
      <c r="E432" s="19" t="str">
        <f t="shared" si="30"/>
        <v>Santa Clara</v>
      </c>
      <c r="F432" s="17">
        <v>41640</v>
      </c>
      <c r="G432" s="17">
        <v>44865</v>
      </c>
      <c r="H432">
        <f t="shared" si="31"/>
        <v>2014</v>
      </c>
      <c r="I432">
        <f t="shared" si="32"/>
        <v>2022</v>
      </c>
      <c r="J432" s="17">
        <v>42035</v>
      </c>
      <c r="K432" s="17">
        <v>44957</v>
      </c>
      <c r="L432">
        <f t="shared" si="33"/>
        <v>2015</v>
      </c>
      <c r="M432">
        <f t="shared" si="34"/>
        <v>2023</v>
      </c>
      <c r="N432" s="20" t="s">
        <v>194</v>
      </c>
    </row>
    <row r="433" spans="1:14" ht="16">
      <c r="A433" s="22" t="str">
        <f>B433</f>
        <v>Santa Clara County - Unincorporated</v>
      </c>
      <c r="B433" s="22" t="s">
        <v>245</v>
      </c>
      <c r="C433" s="21" t="s">
        <v>195</v>
      </c>
      <c r="D433" s="20" t="s">
        <v>194</v>
      </c>
      <c r="E433" s="19" t="str">
        <f t="shared" si="30"/>
        <v>Santa Clara County - Unincorporated</v>
      </c>
      <c r="F433" s="17">
        <v>41640</v>
      </c>
      <c r="G433" s="17">
        <v>44865</v>
      </c>
      <c r="H433">
        <f t="shared" si="31"/>
        <v>2014</v>
      </c>
      <c r="I433">
        <f t="shared" si="32"/>
        <v>2022</v>
      </c>
      <c r="J433" s="17">
        <v>42035</v>
      </c>
      <c r="K433" s="17">
        <v>44957</v>
      </c>
      <c r="L433">
        <f t="shared" si="33"/>
        <v>2015</v>
      </c>
      <c r="M433">
        <f t="shared" si="34"/>
        <v>2023</v>
      </c>
      <c r="N433" s="20" t="s">
        <v>194</v>
      </c>
    </row>
    <row r="434" spans="1:14" ht="16">
      <c r="A434" s="22" t="s">
        <v>528</v>
      </c>
      <c r="B434" s="22" t="s">
        <v>512</v>
      </c>
      <c r="C434" s="21" t="s">
        <v>145</v>
      </c>
      <c r="D434" s="20" t="s">
        <v>144</v>
      </c>
      <c r="E434" s="19" t="str">
        <f t="shared" si="30"/>
        <v>Santa Clarita</v>
      </c>
      <c r="F434" s="17">
        <v>41640</v>
      </c>
      <c r="G434" s="17">
        <v>44500</v>
      </c>
      <c r="H434">
        <f t="shared" si="31"/>
        <v>2014</v>
      </c>
      <c r="I434">
        <f t="shared" si="32"/>
        <v>2021</v>
      </c>
      <c r="J434" s="17">
        <v>41562</v>
      </c>
      <c r="K434" s="17">
        <v>44484</v>
      </c>
      <c r="L434">
        <f t="shared" si="33"/>
        <v>2013</v>
      </c>
      <c r="M434">
        <f t="shared" si="34"/>
        <v>2021</v>
      </c>
      <c r="N434" s="20" t="s">
        <v>144</v>
      </c>
    </row>
    <row r="435" spans="1:14" ht="16">
      <c r="A435" s="22" t="s">
        <v>240</v>
      </c>
      <c r="B435" s="22" t="s">
        <v>236</v>
      </c>
      <c r="C435" s="21" t="s">
        <v>235</v>
      </c>
      <c r="D435" s="20" t="s">
        <v>163</v>
      </c>
      <c r="E435" s="19" t="str">
        <f t="shared" si="30"/>
        <v>Santa Cruz</v>
      </c>
      <c r="F435" s="17">
        <v>41640</v>
      </c>
      <c r="G435" s="17">
        <v>45291</v>
      </c>
      <c r="H435">
        <f t="shared" si="31"/>
        <v>2014</v>
      </c>
      <c r="I435">
        <f t="shared" si="32"/>
        <v>2023</v>
      </c>
      <c r="J435" s="17">
        <v>42369</v>
      </c>
      <c r="K435" s="17">
        <v>45291</v>
      </c>
      <c r="L435">
        <f t="shared" si="33"/>
        <v>2015</v>
      </c>
      <c r="M435">
        <f t="shared" si="34"/>
        <v>2023</v>
      </c>
      <c r="N435" s="20" t="s">
        <v>163</v>
      </c>
    </row>
    <row r="436" spans="1:14" ht="16">
      <c r="A436" s="22" t="str">
        <f>B436</f>
        <v>Santa Cruz County - Unincorporated</v>
      </c>
      <c r="B436" s="22" t="s">
        <v>239</v>
      </c>
      <c r="C436" s="21" t="s">
        <v>235</v>
      </c>
      <c r="D436" s="20" t="s">
        <v>163</v>
      </c>
      <c r="E436" s="19" t="str">
        <f t="shared" si="30"/>
        <v>Santa Cruz County - Unincorporated</v>
      </c>
      <c r="F436" s="17">
        <v>41640</v>
      </c>
      <c r="G436" s="17">
        <v>45291</v>
      </c>
      <c r="H436">
        <f t="shared" si="31"/>
        <v>2014</v>
      </c>
      <c r="I436">
        <f t="shared" si="32"/>
        <v>2023</v>
      </c>
      <c r="J436" s="17">
        <v>42369</v>
      </c>
      <c r="K436" s="17">
        <v>45291</v>
      </c>
      <c r="L436">
        <f t="shared" si="33"/>
        <v>2015</v>
      </c>
      <c r="M436">
        <f t="shared" si="34"/>
        <v>2023</v>
      </c>
      <c r="N436" s="20" t="s">
        <v>163</v>
      </c>
    </row>
    <row r="437" spans="1:14" ht="16">
      <c r="A437" s="22" t="s">
        <v>527</v>
      </c>
      <c r="B437" s="22" t="s">
        <v>512</v>
      </c>
      <c r="C437" s="21" t="s">
        <v>145</v>
      </c>
      <c r="D437" s="20" t="s">
        <v>144</v>
      </c>
      <c r="E437" s="19" t="str">
        <f t="shared" si="30"/>
        <v>Santa Fe Springs</v>
      </c>
      <c r="F437" s="17">
        <v>41640</v>
      </c>
      <c r="G437" s="17">
        <v>44500</v>
      </c>
      <c r="H437">
        <f t="shared" si="31"/>
        <v>2014</v>
      </c>
      <c r="I437">
        <f t="shared" si="32"/>
        <v>2021</v>
      </c>
      <c r="J437" s="17">
        <v>41562</v>
      </c>
      <c r="K437" s="17">
        <v>44484</v>
      </c>
      <c r="L437">
        <f t="shared" si="33"/>
        <v>2013</v>
      </c>
      <c r="M437">
        <f t="shared" si="34"/>
        <v>2021</v>
      </c>
      <c r="N437" s="20" t="s">
        <v>144</v>
      </c>
    </row>
    <row r="438" spans="1:14" ht="16">
      <c r="A438" s="22" t="s">
        <v>263</v>
      </c>
      <c r="B438" s="22" t="s">
        <v>261</v>
      </c>
      <c r="C438" s="21" t="s">
        <v>260</v>
      </c>
      <c r="D438" s="20" t="s">
        <v>259</v>
      </c>
      <c r="E438" s="19" t="str">
        <f t="shared" si="30"/>
        <v>Santa Maria</v>
      </c>
      <c r="F438" s="17">
        <v>41640</v>
      </c>
      <c r="G438" s="17">
        <v>44834</v>
      </c>
      <c r="H438">
        <f t="shared" si="31"/>
        <v>2014</v>
      </c>
      <c r="I438">
        <f t="shared" si="32"/>
        <v>2022</v>
      </c>
      <c r="J438" s="17">
        <v>42050</v>
      </c>
      <c r="K438" s="17">
        <v>44972</v>
      </c>
      <c r="L438">
        <f t="shared" si="33"/>
        <v>2015</v>
      </c>
      <c r="M438">
        <f t="shared" si="34"/>
        <v>2023</v>
      </c>
      <c r="N438" s="20" t="s">
        <v>259</v>
      </c>
    </row>
    <row r="439" spans="1:14" ht="16">
      <c r="A439" s="22" t="s">
        <v>526</v>
      </c>
      <c r="B439" s="22" t="s">
        <v>512</v>
      </c>
      <c r="C439" s="21" t="s">
        <v>145</v>
      </c>
      <c r="D439" s="20" t="s">
        <v>144</v>
      </c>
      <c r="E439" s="19" t="str">
        <f t="shared" si="30"/>
        <v>Santa Monica</v>
      </c>
      <c r="F439" s="17">
        <v>41640</v>
      </c>
      <c r="G439" s="17">
        <v>44500</v>
      </c>
      <c r="H439">
        <f t="shared" si="31"/>
        <v>2014</v>
      </c>
      <c r="I439">
        <f t="shared" si="32"/>
        <v>2021</v>
      </c>
      <c r="J439" s="17">
        <v>41562</v>
      </c>
      <c r="K439" s="17">
        <v>44484</v>
      </c>
      <c r="L439">
        <f t="shared" si="33"/>
        <v>2013</v>
      </c>
      <c r="M439">
        <f t="shared" si="34"/>
        <v>2021</v>
      </c>
      <c r="N439" s="20" t="s">
        <v>144</v>
      </c>
    </row>
    <row r="440" spans="1:14" ht="16">
      <c r="A440" s="22" t="s">
        <v>150</v>
      </c>
      <c r="B440" s="22" t="s">
        <v>147</v>
      </c>
      <c r="C440" s="21" t="s">
        <v>145</v>
      </c>
      <c r="D440" s="20" t="s">
        <v>144</v>
      </c>
      <c r="E440" s="19" t="str">
        <f t="shared" si="30"/>
        <v>Santa Paula</v>
      </c>
      <c r="F440" s="17">
        <v>41640</v>
      </c>
      <c r="G440" s="17">
        <v>44500</v>
      </c>
      <c r="H440">
        <f t="shared" si="31"/>
        <v>2014</v>
      </c>
      <c r="I440">
        <f t="shared" si="32"/>
        <v>2021</v>
      </c>
      <c r="J440" s="17">
        <v>41562</v>
      </c>
      <c r="K440" s="17">
        <v>44484</v>
      </c>
      <c r="L440">
        <f t="shared" si="33"/>
        <v>2013</v>
      </c>
      <c r="M440">
        <f t="shared" si="34"/>
        <v>2021</v>
      </c>
      <c r="N440" s="20" t="s">
        <v>144</v>
      </c>
    </row>
    <row r="441" spans="1:14" ht="16">
      <c r="A441" s="22" t="s">
        <v>201</v>
      </c>
      <c r="B441" s="22" t="s">
        <v>196</v>
      </c>
      <c r="C441" s="21" t="s">
        <v>195</v>
      </c>
      <c r="D441" s="20" t="s">
        <v>194</v>
      </c>
      <c r="E441" s="19" t="str">
        <f t="shared" si="30"/>
        <v>Santa Rosa</v>
      </c>
      <c r="F441" s="17">
        <v>41640</v>
      </c>
      <c r="G441" s="17">
        <v>44865</v>
      </c>
      <c r="H441">
        <f t="shared" si="31"/>
        <v>2014</v>
      </c>
      <c r="I441">
        <f t="shared" si="32"/>
        <v>2022</v>
      </c>
      <c r="J441" s="17">
        <v>42035</v>
      </c>
      <c r="K441" s="17">
        <v>44957</v>
      </c>
      <c r="L441">
        <f t="shared" si="33"/>
        <v>2015</v>
      </c>
      <c r="M441">
        <f t="shared" si="34"/>
        <v>2023</v>
      </c>
      <c r="N441" s="20" t="s">
        <v>194</v>
      </c>
    </row>
    <row r="442" spans="1:14" ht="16">
      <c r="A442" s="22" t="s">
        <v>317</v>
      </c>
      <c r="B442" s="22" t="s">
        <v>314</v>
      </c>
      <c r="C442" s="21" t="s">
        <v>313</v>
      </c>
      <c r="D442" s="20" t="s">
        <v>312</v>
      </c>
      <c r="E442" s="19" t="str">
        <f t="shared" si="30"/>
        <v>Santee</v>
      </c>
      <c r="F442" s="17">
        <v>40179</v>
      </c>
      <c r="G442" s="17">
        <v>44196</v>
      </c>
      <c r="H442">
        <f t="shared" si="31"/>
        <v>2010</v>
      </c>
      <c r="I442">
        <f t="shared" si="32"/>
        <v>2020</v>
      </c>
      <c r="J442" s="17">
        <v>41394</v>
      </c>
      <c r="K442" s="17">
        <v>44316</v>
      </c>
      <c r="L442">
        <f t="shared" si="33"/>
        <v>2013</v>
      </c>
      <c r="M442">
        <f t="shared" si="34"/>
        <v>2021</v>
      </c>
      <c r="N442" s="20" t="s">
        <v>312</v>
      </c>
    </row>
    <row r="443" spans="1:14" ht="16">
      <c r="A443" s="22" t="s">
        <v>244</v>
      </c>
      <c r="B443" s="22" t="s">
        <v>242</v>
      </c>
      <c r="C443" s="21" t="s">
        <v>195</v>
      </c>
      <c r="D443" s="20" t="s">
        <v>194</v>
      </c>
      <c r="E443" s="19" t="str">
        <f t="shared" si="30"/>
        <v>Saratoga</v>
      </c>
      <c r="F443" s="17">
        <v>41640</v>
      </c>
      <c r="G443" s="17">
        <v>44865</v>
      </c>
      <c r="H443">
        <f t="shared" si="31"/>
        <v>2014</v>
      </c>
      <c r="I443">
        <f t="shared" si="32"/>
        <v>2022</v>
      </c>
      <c r="J443" s="17">
        <v>42035</v>
      </c>
      <c r="K443" s="17">
        <v>44957</v>
      </c>
      <c r="L443">
        <f t="shared" si="33"/>
        <v>2015</v>
      </c>
      <c r="M443">
        <f t="shared" si="34"/>
        <v>2023</v>
      </c>
      <c r="N443" s="20" t="s">
        <v>194</v>
      </c>
    </row>
    <row r="444" spans="1:14" ht="16">
      <c r="A444" s="22" t="s">
        <v>496</v>
      </c>
      <c r="B444" s="22" t="s">
        <v>494</v>
      </c>
      <c r="C444" s="21" t="s">
        <v>195</v>
      </c>
      <c r="D444" s="20" t="s">
        <v>194</v>
      </c>
      <c r="E444" s="19" t="str">
        <f t="shared" si="30"/>
        <v>Sausalito</v>
      </c>
      <c r="F444" s="17">
        <v>41640</v>
      </c>
      <c r="G444" s="17">
        <v>44865</v>
      </c>
      <c r="H444">
        <f t="shared" si="31"/>
        <v>2014</v>
      </c>
      <c r="I444">
        <f t="shared" si="32"/>
        <v>2022</v>
      </c>
      <c r="J444" s="17">
        <v>42035</v>
      </c>
      <c r="K444" s="17">
        <v>44957</v>
      </c>
      <c r="L444">
        <f t="shared" si="33"/>
        <v>2015</v>
      </c>
      <c r="M444">
        <f t="shared" si="34"/>
        <v>2023</v>
      </c>
      <c r="N444" s="20" t="s">
        <v>194</v>
      </c>
    </row>
    <row r="445" spans="1:14" ht="16">
      <c r="A445" s="22" t="s">
        <v>238</v>
      </c>
      <c r="B445" s="22" t="s">
        <v>236</v>
      </c>
      <c r="C445" s="21" t="s">
        <v>235</v>
      </c>
      <c r="D445" s="20" t="s">
        <v>163</v>
      </c>
      <c r="E445" s="19" t="str">
        <f t="shared" si="30"/>
        <v>Scotts Valley</v>
      </c>
      <c r="F445" s="17">
        <v>41640</v>
      </c>
      <c r="G445" s="17">
        <v>45291</v>
      </c>
      <c r="H445">
        <f t="shared" si="31"/>
        <v>2014</v>
      </c>
      <c r="I445">
        <f t="shared" si="32"/>
        <v>2023</v>
      </c>
      <c r="J445" s="17">
        <v>42369</v>
      </c>
      <c r="K445" s="17">
        <v>45291</v>
      </c>
      <c r="L445">
        <f t="shared" si="33"/>
        <v>2015</v>
      </c>
      <c r="M445">
        <f t="shared" si="34"/>
        <v>2023</v>
      </c>
      <c r="N445" s="20" t="s">
        <v>163</v>
      </c>
    </row>
    <row r="446" spans="1:14" ht="16">
      <c r="A446" s="22" t="s">
        <v>420</v>
      </c>
      <c r="B446" s="22" t="s">
        <v>414</v>
      </c>
      <c r="C446" s="21" t="s">
        <v>145</v>
      </c>
      <c r="D446" s="20" t="s">
        <v>144</v>
      </c>
      <c r="E446" s="19" t="str">
        <f t="shared" si="30"/>
        <v>Seal Beach</v>
      </c>
      <c r="F446" s="17">
        <v>41640</v>
      </c>
      <c r="G446" s="17">
        <v>44500</v>
      </c>
      <c r="H446">
        <f t="shared" si="31"/>
        <v>2014</v>
      </c>
      <c r="I446">
        <f t="shared" si="32"/>
        <v>2021</v>
      </c>
      <c r="J446" s="17">
        <v>41562</v>
      </c>
      <c r="K446" s="17">
        <v>44484</v>
      </c>
      <c r="L446">
        <f t="shared" si="33"/>
        <v>2013</v>
      </c>
      <c r="M446">
        <f t="shared" si="34"/>
        <v>2021</v>
      </c>
      <c r="N446" s="20" t="s">
        <v>144</v>
      </c>
    </row>
    <row r="447" spans="1:14" ht="16">
      <c r="A447" s="22" t="s">
        <v>462</v>
      </c>
      <c r="B447" s="22" t="s">
        <v>460</v>
      </c>
      <c r="C447" s="21" t="s">
        <v>235</v>
      </c>
      <c r="D447" s="20" t="s">
        <v>163</v>
      </c>
      <c r="E447" s="19" t="str">
        <f t="shared" si="30"/>
        <v>Seaside</v>
      </c>
      <c r="F447" s="17">
        <v>41640</v>
      </c>
      <c r="G447" s="17">
        <v>45291</v>
      </c>
      <c r="H447">
        <f t="shared" si="31"/>
        <v>2014</v>
      </c>
      <c r="I447">
        <f t="shared" si="32"/>
        <v>2023</v>
      </c>
      <c r="J447" s="17">
        <v>42369</v>
      </c>
      <c r="K447" s="17">
        <v>45291</v>
      </c>
      <c r="L447">
        <f t="shared" si="33"/>
        <v>2015</v>
      </c>
      <c r="M447">
        <f t="shared" si="34"/>
        <v>2023</v>
      </c>
      <c r="N447" s="20" t="s">
        <v>163</v>
      </c>
    </row>
    <row r="448" spans="1:14" ht="16">
      <c r="A448" s="22" t="s">
        <v>200</v>
      </c>
      <c r="B448" s="22" t="s">
        <v>196</v>
      </c>
      <c r="C448" s="21" t="s">
        <v>195</v>
      </c>
      <c r="D448" s="20" t="s">
        <v>194</v>
      </c>
      <c r="E448" s="19" t="str">
        <f t="shared" si="30"/>
        <v>Sebastopol</v>
      </c>
      <c r="F448" s="17">
        <v>41640</v>
      </c>
      <c r="G448" s="17">
        <v>44865</v>
      </c>
      <c r="H448">
        <f t="shared" si="31"/>
        <v>2014</v>
      </c>
      <c r="I448">
        <f t="shared" si="32"/>
        <v>2022</v>
      </c>
      <c r="J448" s="17">
        <v>42035</v>
      </c>
      <c r="K448" s="17">
        <v>44957</v>
      </c>
      <c r="L448">
        <f t="shared" si="33"/>
        <v>2015</v>
      </c>
      <c r="M448">
        <f t="shared" si="34"/>
        <v>2023</v>
      </c>
      <c r="N448" s="20" t="s">
        <v>194</v>
      </c>
    </row>
    <row r="449" spans="1:14" ht="16">
      <c r="A449" s="22" t="s">
        <v>653</v>
      </c>
      <c r="B449" s="22" t="s">
        <v>652</v>
      </c>
      <c r="C449" s="21" t="s">
        <v>614</v>
      </c>
      <c r="D449" s="20" t="s">
        <v>163</v>
      </c>
      <c r="E449" s="19" t="str">
        <f t="shared" si="30"/>
        <v>Selma</v>
      </c>
      <c r="F449" s="17">
        <v>41275</v>
      </c>
      <c r="G449" s="17">
        <v>45291</v>
      </c>
      <c r="H449">
        <f t="shared" si="31"/>
        <v>2013</v>
      </c>
      <c r="I449">
        <f t="shared" si="32"/>
        <v>2023</v>
      </c>
      <c r="J449" s="17">
        <v>42369</v>
      </c>
      <c r="K449" s="17">
        <v>45291</v>
      </c>
      <c r="L449">
        <f t="shared" si="33"/>
        <v>2015</v>
      </c>
      <c r="M449">
        <f t="shared" si="34"/>
        <v>2023</v>
      </c>
      <c r="N449" s="20" t="s">
        <v>163</v>
      </c>
    </row>
    <row r="450" spans="1:14" ht="16">
      <c r="A450" s="22" t="s">
        <v>619</v>
      </c>
      <c r="B450" s="22" t="s">
        <v>615</v>
      </c>
      <c r="C450" s="21" t="s">
        <v>614</v>
      </c>
      <c r="D450" s="20" t="s">
        <v>163</v>
      </c>
      <c r="E450" s="19" t="str">
        <f t="shared" ref="E450:E513" si="35">(PROPER(A450))</f>
        <v>Shafter</v>
      </c>
      <c r="F450" s="17">
        <v>41275</v>
      </c>
      <c r="G450" s="17">
        <v>45291</v>
      </c>
      <c r="H450">
        <f t="shared" ref="H450:H513" si="36">YEAR(F450)</f>
        <v>2013</v>
      </c>
      <c r="I450">
        <f t="shared" ref="I450:I513" si="37">YEAR(G450)</f>
        <v>2023</v>
      </c>
      <c r="J450" s="17">
        <v>42369</v>
      </c>
      <c r="K450" s="17">
        <v>45291</v>
      </c>
      <c r="L450">
        <f t="shared" ref="L450:L513" si="38">YEAR(J450)</f>
        <v>2015</v>
      </c>
      <c r="M450">
        <f t="shared" ref="M450:M513" si="39">YEAR(K450)</f>
        <v>2023</v>
      </c>
      <c r="N450" s="20" t="s">
        <v>163</v>
      </c>
    </row>
    <row r="451" spans="1:14" ht="16">
      <c r="A451" s="22" t="str">
        <f>B451</f>
        <v>Shasta County - Unincorporated</v>
      </c>
      <c r="B451" s="22" t="s">
        <v>232</v>
      </c>
      <c r="C451" s="21" t="s">
        <v>159</v>
      </c>
      <c r="D451" s="20" t="s">
        <v>158</v>
      </c>
      <c r="E451" s="19" t="str">
        <f t="shared" si="35"/>
        <v>Shasta County - Unincorporated</v>
      </c>
      <c r="F451" s="17">
        <v>41640</v>
      </c>
      <c r="G451" s="17">
        <v>43646</v>
      </c>
      <c r="H451">
        <f t="shared" si="36"/>
        <v>2014</v>
      </c>
      <c r="I451">
        <f t="shared" si="37"/>
        <v>2019</v>
      </c>
      <c r="J451" s="17">
        <v>41820</v>
      </c>
      <c r="K451" s="17">
        <v>43646</v>
      </c>
      <c r="L451">
        <f t="shared" si="38"/>
        <v>2014</v>
      </c>
      <c r="M451">
        <f t="shared" si="39"/>
        <v>2019</v>
      </c>
      <c r="N451" s="20" t="s">
        <v>158</v>
      </c>
    </row>
    <row r="452" spans="1:14" ht="16">
      <c r="A452" s="22" t="s">
        <v>231</v>
      </c>
      <c r="B452" s="22" t="s">
        <v>230</v>
      </c>
      <c r="C452" s="21" t="s">
        <v>159</v>
      </c>
      <c r="D452" s="20" t="s">
        <v>158</v>
      </c>
      <c r="E452" s="19" t="str">
        <f t="shared" si="35"/>
        <v>Shasta Lake</v>
      </c>
      <c r="F452" s="17">
        <v>41640</v>
      </c>
      <c r="G452" s="17">
        <v>43646</v>
      </c>
      <c r="H452">
        <f t="shared" si="36"/>
        <v>2014</v>
      </c>
      <c r="I452">
        <f t="shared" si="37"/>
        <v>2019</v>
      </c>
      <c r="J452" s="17">
        <v>41820</v>
      </c>
      <c r="K452" s="17">
        <v>43646</v>
      </c>
      <c r="L452">
        <f t="shared" si="38"/>
        <v>2014</v>
      </c>
      <c r="M452">
        <f t="shared" si="39"/>
        <v>2019</v>
      </c>
      <c r="N452" s="20" t="s">
        <v>158</v>
      </c>
    </row>
    <row r="453" spans="1:14" ht="16">
      <c r="A453" s="22" t="str">
        <f>B453</f>
        <v>Sierra County - Unincorporated</v>
      </c>
      <c r="B453" s="22" t="s">
        <v>227</v>
      </c>
      <c r="C453" s="21" t="s">
        <v>159</v>
      </c>
      <c r="D453" s="20" t="s">
        <v>158</v>
      </c>
      <c r="E453" s="19" t="str">
        <f t="shared" si="35"/>
        <v>Sierra County - Unincorporated</v>
      </c>
      <c r="F453" s="17">
        <v>41640</v>
      </c>
      <c r="G453" s="17">
        <v>43646</v>
      </c>
      <c r="H453">
        <f t="shared" si="36"/>
        <v>2014</v>
      </c>
      <c r="I453">
        <f t="shared" si="37"/>
        <v>2019</v>
      </c>
      <c r="J453" s="17">
        <v>41820</v>
      </c>
      <c r="K453" s="17">
        <v>43646</v>
      </c>
      <c r="L453">
        <f t="shared" si="38"/>
        <v>2014</v>
      </c>
      <c r="M453">
        <f t="shared" si="39"/>
        <v>2019</v>
      </c>
      <c r="N453" s="20" t="s">
        <v>158</v>
      </c>
    </row>
    <row r="454" spans="1:14" ht="16">
      <c r="A454" s="22" t="s">
        <v>525</v>
      </c>
      <c r="B454" s="22" t="s">
        <v>512</v>
      </c>
      <c r="C454" s="21" t="s">
        <v>145</v>
      </c>
      <c r="D454" s="20" t="s">
        <v>144</v>
      </c>
      <c r="E454" s="19" t="str">
        <f t="shared" si="35"/>
        <v>Sierra Madre</v>
      </c>
      <c r="F454" s="17">
        <v>41640</v>
      </c>
      <c r="G454" s="17">
        <v>44500</v>
      </c>
      <c r="H454">
        <f t="shared" si="36"/>
        <v>2014</v>
      </c>
      <c r="I454">
        <f t="shared" si="37"/>
        <v>2021</v>
      </c>
      <c r="J454" s="17">
        <v>41562</v>
      </c>
      <c r="K454" s="17">
        <v>44484</v>
      </c>
      <c r="L454">
        <f t="shared" si="38"/>
        <v>2013</v>
      </c>
      <c r="M454">
        <f t="shared" si="39"/>
        <v>2021</v>
      </c>
      <c r="N454" s="20" t="s">
        <v>144</v>
      </c>
    </row>
    <row r="455" spans="1:14" ht="16">
      <c r="A455" s="22" t="s">
        <v>524</v>
      </c>
      <c r="B455" s="22" t="s">
        <v>512</v>
      </c>
      <c r="C455" s="21" t="s">
        <v>145</v>
      </c>
      <c r="D455" s="20" t="s">
        <v>144</v>
      </c>
      <c r="E455" s="19" t="str">
        <f t="shared" si="35"/>
        <v>Signal Hill</v>
      </c>
      <c r="F455" s="17">
        <v>41640</v>
      </c>
      <c r="G455" s="17">
        <v>44500</v>
      </c>
      <c r="H455">
        <f t="shared" si="36"/>
        <v>2014</v>
      </c>
      <c r="I455">
        <f t="shared" si="37"/>
        <v>2021</v>
      </c>
      <c r="J455" s="17">
        <v>41562</v>
      </c>
      <c r="K455" s="17">
        <v>44484</v>
      </c>
      <c r="L455">
        <f t="shared" si="38"/>
        <v>2013</v>
      </c>
      <c r="M455">
        <f t="shared" si="39"/>
        <v>2021</v>
      </c>
      <c r="N455" s="20" t="s">
        <v>144</v>
      </c>
    </row>
    <row r="456" spans="1:14" ht="16">
      <c r="A456" s="22" t="s">
        <v>149</v>
      </c>
      <c r="B456" s="22" t="s">
        <v>147</v>
      </c>
      <c r="C456" s="21" t="s">
        <v>145</v>
      </c>
      <c r="D456" s="20" t="s">
        <v>144</v>
      </c>
      <c r="E456" s="19" t="str">
        <f t="shared" si="35"/>
        <v>Simi Valley</v>
      </c>
      <c r="F456" s="17">
        <v>41640</v>
      </c>
      <c r="G456" s="17">
        <v>44500</v>
      </c>
      <c r="H456">
        <f t="shared" si="36"/>
        <v>2014</v>
      </c>
      <c r="I456">
        <f t="shared" si="37"/>
        <v>2021</v>
      </c>
      <c r="J456" s="17">
        <v>41562</v>
      </c>
      <c r="K456" s="17">
        <v>44484</v>
      </c>
      <c r="L456">
        <f t="shared" si="38"/>
        <v>2013</v>
      </c>
      <c r="M456">
        <f t="shared" si="39"/>
        <v>2021</v>
      </c>
      <c r="N456" s="20" t="s">
        <v>144</v>
      </c>
    </row>
    <row r="457" spans="1:14" ht="16">
      <c r="A457" s="22" t="str">
        <f>B457</f>
        <v>Siskiyou County - Unincorporated</v>
      </c>
      <c r="B457" s="22" t="s">
        <v>220</v>
      </c>
      <c r="C457" s="21" t="s">
        <v>159</v>
      </c>
      <c r="D457" s="20" t="s">
        <v>158</v>
      </c>
      <c r="E457" s="19" t="str">
        <f t="shared" si="35"/>
        <v>Siskiyou County - Unincorporated</v>
      </c>
      <c r="F457" s="17">
        <v>41640</v>
      </c>
      <c r="G457" s="17">
        <v>43646</v>
      </c>
      <c r="H457">
        <f t="shared" si="36"/>
        <v>2014</v>
      </c>
      <c r="I457">
        <f t="shared" si="37"/>
        <v>2019</v>
      </c>
      <c r="J457" s="17">
        <v>41820</v>
      </c>
      <c r="K457" s="17">
        <v>43646</v>
      </c>
      <c r="L457">
        <f t="shared" si="38"/>
        <v>2014</v>
      </c>
      <c r="M457">
        <f t="shared" si="39"/>
        <v>2019</v>
      </c>
      <c r="N457" s="20" t="s">
        <v>158</v>
      </c>
    </row>
    <row r="458" spans="1:14" ht="16">
      <c r="A458" s="22" t="s">
        <v>316</v>
      </c>
      <c r="B458" s="22" t="s">
        <v>314</v>
      </c>
      <c r="C458" s="21" t="s">
        <v>313</v>
      </c>
      <c r="D458" s="20" t="s">
        <v>312</v>
      </c>
      <c r="E458" s="19" t="str">
        <f t="shared" si="35"/>
        <v>Solana Beach</v>
      </c>
      <c r="F458" s="17">
        <v>40179</v>
      </c>
      <c r="G458" s="17">
        <v>44196</v>
      </c>
      <c r="H458">
        <f t="shared" si="36"/>
        <v>2010</v>
      </c>
      <c r="I458">
        <f t="shared" si="37"/>
        <v>2020</v>
      </c>
      <c r="J458" s="17">
        <v>41394</v>
      </c>
      <c r="K458" s="17">
        <v>44316</v>
      </c>
      <c r="L458">
        <f t="shared" si="38"/>
        <v>2013</v>
      </c>
      <c r="M458">
        <f t="shared" si="39"/>
        <v>2021</v>
      </c>
      <c r="N458" s="20" t="s">
        <v>312</v>
      </c>
    </row>
    <row r="459" spans="1:14" ht="16">
      <c r="A459" s="22" t="str">
        <f>B459</f>
        <v>Solano County - Unincorporated</v>
      </c>
      <c r="B459" s="22" t="s">
        <v>211</v>
      </c>
      <c r="C459" s="21" t="s">
        <v>195</v>
      </c>
      <c r="D459" s="20" t="s">
        <v>194</v>
      </c>
      <c r="E459" s="19" t="str">
        <f t="shared" si="35"/>
        <v>Solano County - Unincorporated</v>
      </c>
      <c r="F459" s="17">
        <v>41640</v>
      </c>
      <c r="G459" s="17">
        <v>44865</v>
      </c>
      <c r="H459">
        <f t="shared" si="36"/>
        <v>2014</v>
      </c>
      <c r="I459">
        <f t="shared" si="37"/>
        <v>2022</v>
      </c>
      <c r="J459" s="17">
        <v>42035</v>
      </c>
      <c r="K459" s="17">
        <v>44957</v>
      </c>
      <c r="L459">
        <f t="shared" si="38"/>
        <v>2015</v>
      </c>
      <c r="M459">
        <f t="shared" si="39"/>
        <v>2023</v>
      </c>
      <c r="N459" s="20" t="s">
        <v>194</v>
      </c>
    </row>
    <row r="460" spans="1:14" ht="16">
      <c r="A460" s="22" t="s">
        <v>461</v>
      </c>
      <c r="B460" s="22" t="s">
        <v>460</v>
      </c>
      <c r="C460" s="21" t="s">
        <v>235</v>
      </c>
      <c r="D460" s="20" t="s">
        <v>163</v>
      </c>
      <c r="E460" s="19" t="str">
        <f t="shared" si="35"/>
        <v>Soledad</v>
      </c>
      <c r="F460" s="17">
        <v>41640</v>
      </c>
      <c r="G460" s="17">
        <v>45291</v>
      </c>
      <c r="H460">
        <f t="shared" si="36"/>
        <v>2014</v>
      </c>
      <c r="I460">
        <f t="shared" si="37"/>
        <v>2023</v>
      </c>
      <c r="J460" s="17">
        <v>42369</v>
      </c>
      <c r="K460" s="17">
        <v>45291</v>
      </c>
      <c r="L460">
        <f t="shared" si="38"/>
        <v>2015</v>
      </c>
      <c r="M460">
        <f t="shared" si="39"/>
        <v>2023</v>
      </c>
      <c r="N460" s="20" t="s">
        <v>163</v>
      </c>
    </row>
    <row r="461" spans="1:14" ht="16">
      <c r="A461" s="22" t="s">
        <v>262</v>
      </c>
      <c r="B461" s="22" t="s">
        <v>261</v>
      </c>
      <c r="C461" s="21" t="s">
        <v>260</v>
      </c>
      <c r="D461" s="20" t="s">
        <v>259</v>
      </c>
      <c r="E461" s="19" t="str">
        <f t="shared" si="35"/>
        <v>Solvang</v>
      </c>
      <c r="F461" s="17">
        <v>41640</v>
      </c>
      <c r="G461" s="17">
        <v>44834</v>
      </c>
      <c r="H461">
        <f t="shared" si="36"/>
        <v>2014</v>
      </c>
      <c r="I461">
        <f t="shared" si="37"/>
        <v>2022</v>
      </c>
      <c r="J461" s="17">
        <v>42050</v>
      </c>
      <c r="K461" s="17">
        <v>44972</v>
      </c>
      <c r="L461">
        <f t="shared" si="38"/>
        <v>2015</v>
      </c>
      <c r="M461">
        <f t="shared" si="39"/>
        <v>2023</v>
      </c>
      <c r="N461" s="20" t="s">
        <v>259</v>
      </c>
    </row>
    <row r="462" spans="1:14" ht="16">
      <c r="A462" s="22" t="s">
        <v>199</v>
      </c>
      <c r="B462" s="22" t="s">
        <v>196</v>
      </c>
      <c r="C462" s="21" t="s">
        <v>195</v>
      </c>
      <c r="D462" s="20" t="s">
        <v>194</v>
      </c>
      <c r="E462" s="19" t="str">
        <f t="shared" si="35"/>
        <v>Sonoma</v>
      </c>
      <c r="F462" s="17">
        <v>41640</v>
      </c>
      <c r="G462" s="17">
        <v>44865</v>
      </c>
      <c r="H462">
        <f t="shared" si="36"/>
        <v>2014</v>
      </c>
      <c r="I462">
        <f t="shared" si="37"/>
        <v>2022</v>
      </c>
      <c r="J462" s="17">
        <v>42035</v>
      </c>
      <c r="K462" s="17">
        <v>44957</v>
      </c>
      <c r="L462">
        <f t="shared" si="38"/>
        <v>2015</v>
      </c>
      <c r="M462">
        <f t="shared" si="39"/>
        <v>2023</v>
      </c>
      <c r="N462" s="20" t="s">
        <v>194</v>
      </c>
    </row>
    <row r="463" spans="1:14" ht="16">
      <c r="A463" s="22" t="str">
        <f>B463</f>
        <v>Sonoma County - Unincorporated</v>
      </c>
      <c r="B463" s="22" t="s">
        <v>198</v>
      </c>
      <c r="C463" s="21" t="s">
        <v>195</v>
      </c>
      <c r="D463" s="20" t="s">
        <v>194</v>
      </c>
      <c r="E463" s="19" t="str">
        <f t="shared" si="35"/>
        <v>Sonoma County - Unincorporated</v>
      </c>
      <c r="F463" s="17">
        <v>41640</v>
      </c>
      <c r="G463" s="17">
        <v>44865</v>
      </c>
      <c r="H463">
        <f t="shared" si="36"/>
        <v>2014</v>
      </c>
      <c r="I463">
        <f t="shared" si="37"/>
        <v>2022</v>
      </c>
      <c r="J463" s="17">
        <v>42035</v>
      </c>
      <c r="K463" s="17">
        <v>44957</v>
      </c>
      <c r="L463">
        <f t="shared" si="38"/>
        <v>2015</v>
      </c>
      <c r="M463">
        <f t="shared" si="39"/>
        <v>2023</v>
      </c>
      <c r="N463" s="20" t="s">
        <v>194</v>
      </c>
    </row>
    <row r="464" spans="1:14" ht="16">
      <c r="A464" s="22" t="s">
        <v>162</v>
      </c>
      <c r="B464" s="22" t="s">
        <v>161</v>
      </c>
      <c r="C464" s="21" t="s">
        <v>159</v>
      </c>
      <c r="D464" s="20" t="s">
        <v>158</v>
      </c>
      <c r="E464" s="19" t="str">
        <f t="shared" si="35"/>
        <v>Sonora</v>
      </c>
      <c r="F464" s="17">
        <v>41640</v>
      </c>
      <c r="G464" s="17">
        <v>43646</v>
      </c>
      <c r="H464">
        <f t="shared" si="36"/>
        <v>2014</v>
      </c>
      <c r="I464">
        <f t="shared" si="37"/>
        <v>2019</v>
      </c>
      <c r="J464" s="17">
        <v>41820</v>
      </c>
      <c r="K464" s="17">
        <v>43646</v>
      </c>
      <c r="L464">
        <f t="shared" si="38"/>
        <v>2014</v>
      </c>
      <c r="M464">
        <f t="shared" si="39"/>
        <v>2019</v>
      </c>
      <c r="N464" s="20" t="s">
        <v>158</v>
      </c>
    </row>
    <row r="465" spans="1:14" ht="16">
      <c r="A465" s="22" t="s">
        <v>523</v>
      </c>
      <c r="B465" s="22" t="s">
        <v>512</v>
      </c>
      <c r="C465" s="21" t="s">
        <v>145</v>
      </c>
      <c r="D465" s="20" t="s">
        <v>144</v>
      </c>
      <c r="E465" s="19" t="str">
        <f t="shared" si="35"/>
        <v>South El Monte</v>
      </c>
      <c r="F465" s="17">
        <v>41640</v>
      </c>
      <c r="G465" s="17">
        <v>44500</v>
      </c>
      <c r="H465">
        <f t="shared" si="36"/>
        <v>2014</v>
      </c>
      <c r="I465">
        <f t="shared" si="37"/>
        <v>2021</v>
      </c>
      <c r="J465" s="17">
        <v>41562</v>
      </c>
      <c r="K465" s="17">
        <v>44484</v>
      </c>
      <c r="L465">
        <f t="shared" si="38"/>
        <v>2013</v>
      </c>
      <c r="M465">
        <f t="shared" si="39"/>
        <v>2021</v>
      </c>
      <c r="N465" s="20" t="s">
        <v>144</v>
      </c>
    </row>
    <row r="466" spans="1:14" ht="16">
      <c r="A466" s="22" t="s">
        <v>522</v>
      </c>
      <c r="B466" s="22" t="s">
        <v>512</v>
      </c>
      <c r="C466" s="21" t="s">
        <v>145</v>
      </c>
      <c r="D466" s="20" t="s">
        <v>144</v>
      </c>
      <c r="E466" s="19" t="str">
        <f t="shared" si="35"/>
        <v>South Gate</v>
      </c>
      <c r="F466" s="17">
        <v>41640</v>
      </c>
      <c r="G466" s="17">
        <v>44500</v>
      </c>
      <c r="H466">
        <f t="shared" si="36"/>
        <v>2014</v>
      </c>
      <c r="I466">
        <f t="shared" si="37"/>
        <v>2021</v>
      </c>
      <c r="J466" s="17">
        <v>41562</v>
      </c>
      <c r="K466" s="17">
        <v>44484</v>
      </c>
      <c r="L466">
        <f t="shared" si="38"/>
        <v>2013</v>
      </c>
      <c r="M466">
        <f t="shared" si="39"/>
        <v>2021</v>
      </c>
      <c r="N466" s="20" t="s">
        <v>144</v>
      </c>
    </row>
    <row r="467" spans="1:14" ht="16">
      <c r="A467" s="22" t="s">
        <v>670</v>
      </c>
      <c r="B467" s="22" t="s">
        <v>669</v>
      </c>
      <c r="C467" s="21" t="s">
        <v>134</v>
      </c>
      <c r="D467" s="20" t="s">
        <v>133</v>
      </c>
      <c r="E467" s="19" t="str">
        <f t="shared" si="35"/>
        <v>South Lake Tahoe</v>
      </c>
      <c r="F467" s="17">
        <v>41275</v>
      </c>
      <c r="G467" s="17">
        <v>44500</v>
      </c>
      <c r="H467">
        <f t="shared" si="36"/>
        <v>2013</v>
      </c>
      <c r="I467">
        <f t="shared" si="37"/>
        <v>2021</v>
      </c>
      <c r="J467" s="17">
        <v>41578</v>
      </c>
      <c r="K467" s="17">
        <v>44500</v>
      </c>
      <c r="L467">
        <f t="shared" si="38"/>
        <v>2013</v>
      </c>
      <c r="M467">
        <f t="shared" si="39"/>
        <v>2021</v>
      </c>
      <c r="N467" s="20" t="s">
        <v>133</v>
      </c>
    </row>
    <row r="468" spans="1:14" ht="16">
      <c r="A468" s="22" t="s">
        <v>521</v>
      </c>
      <c r="B468" s="22" t="s">
        <v>512</v>
      </c>
      <c r="C468" s="21" t="s">
        <v>145</v>
      </c>
      <c r="D468" s="20" t="s">
        <v>144</v>
      </c>
      <c r="E468" s="19" t="str">
        <f t="shared" si="35"/>
        <v>South Pasadena</v>
      </c>
      <c r="F468" s="17">
        <v>41640</v>
      </c>
      <c r="G468" s="17">
        <v>44500</v>
      </c>
      <c r="H468">
        <f t="shared" si="36"/>
        <v>2014</v>
      </c>
      <c r="I468">
        <f t="shared" si="37"/>
        <v>2021</v>
      </c>
      <c r="J468" s="17">
        <v>41562</v>
      </c>
      <c r="K468" s="17">
        <v>44484</v>
      </c>
      <c r="L468">
        <f t="shared" si="38"/>
        <v>2013</v>
      </c>
      <c r="M468">
        <f t="shared" si="39"/>
        <v>2021</v>
      </c>
      <c r="N468" s="20" t="s">
        <v>144</v>
      </c>
    </row>
    <row r="469" spans="1:14" ht="16">
      <c r="A469" s="22" t="s">
        <v>273</v>
      </c>
      <c r="B469" s="22" t="s">
        <v>271</v>
      </c>
      <c r="C469" s="21" t="s">
        <v>195</v>
      </c>
      <c r="D469" s="20" t="s">
        <v>194</v>
      </c>
      <c r="E469" s="19" t="str">
        <f t="shared" si="35"/>
        <v>South San Francisco</v>
      </c>
      <c r="F469" s="17">
        <v>41640</v>
      </c>
      <c r="G469" s="17">
        <v>44865</v>
      </c>
      <c r="H469">
        <f t="shared" si="36"/>
        <v>2014</v>
      </c>
      <c r="I469">
        <f t="shared" si="37"/>
        <v>2022</v>
      </c>
      <c r="J469" s="17">
        <v>42035</v>
      </c>
      <c r="K469" s="17">
        <v>44957</v>
      </c>
      <c r="L469">
        <f t="shared" si="38"/>
        <v>2015</v>
      </c>
      <c r="M469">
        <f t="shared" si="39"/>
        <v>2023</v>
      </c>
      <c r="N469" s="20" t="s">
        <v>194</v>
      </c>
    </row>
    <row r="470" spans="1:14" ht="16">
      <c r="A470" s="22" t="s">
        <v>1003</v>
      </c>
      <c r="B470" s="22" t="s">
        <v>454</v>
      </c>
      <c r="C470" s="21" t="s">
        <v>195</v>
      </c>
      <c r="D470" s="20" t="s">
        <v>194</v>
      </c>
      <c r="E470" s="19" t="str">
        <f t="shared" si="35"/>
        <v>St. Helena</v>
      </c>
      <c r="F470" s="17">
        <v>41640</v>
      </c>
      <c r="G470" s="17">
        <v>44865</v>
      </c>
      <c r="H470">
        <f t="shared" si="36"/>
        <v>2014</v>
      </c>
      <c r="I470">
        <f t="shared" si="37"/>
        <v>2022</v>
      </c>
      <c r="J470" s="17">
        <v>42035</v>
      </c>
      <c r="K470" s="17">
        <v>44957</v>
      </c>
      <c r="L470">
        <f t="shared" si="38"/>
        <v>2015</v>
      </c>
      <c r="M470">
        <f t="shared" si="39"/>
        <v>2023</v>
      </c>
      <c r="N470" s="20" t="s">
        <v>194</v>
      </c>
    </row>
    <row r="471" spans="1:14" ht="16">
      <c r="A471" s="22" t="str">
        <f>B471</f>
        <v>Stanislaus County - Unincorporated</v>
      </c>
      <c r="B471" s="22" t="s">
        <v>186</v>
      </c>
      <c r="C471" s="21" t="s">
        <v>164</v>
      </c>
      <c r="D471" s="20" t="s">
        <v>163</v>
      </c>
      <c r="E471" s="19" t="str">
        <f t="shared" si="35"/>
        <v>Stanislaus County - Unincorporated</v>
      </c>
      <c r="F471" s="17">
        <v>41640</v>
      </c>
      <c r="G471" s="17">
        <v>45199</v>
      </c>
      <c r="H471">
        <f t="shared" si="36"/>
        <v>2014</v>
      </c>
      <c r="I471">
        <f t="shared" si="37"/>
        <v>2023</v>
      </c>
      <c r="J471" s="17">
        <v>42369</v>
      </c>
      <c r="K471" s="17">
        <v>45291</v>
      </c>
      <c r="L471">
        <f t="shared" si="38"/>
        <v>2015</v>
      </c>
      <c r="M471">
        <f t="shared" si="39"/>
        <v>2023</v>
      </c>
      <c r="N471" s="20" t="s">
        <v>163</v>
      </c>
    </row>
    <row r="472" spans="1:14" ht="16">
      <c r="A472" s="22" t="s">
        <v>419</v>
      </c>
      <c r="B472" s="22" t="s">
        <v>414</v>
      </c>
      <c r="C472" s="21" t="s">
        <v>145</v>
      </c>
      <c r="D472" s="20" t="s">
        <v>144</v>
      </c>
      <c r="E472" s="19" t="str">
        <f t="shared" si="35"/>
        <v>Stanton</v>
      </c>
      <c r="F472" s="17">
        <v>41640</v>
      </c>
      <c r="G472" s="17">
        <v>44500</v>
      </c>
      <c r="H472">
        <f t="shared" si="36"/>
        <v>2014</v>
      </c>
      <c r="I472">
        <f t="shared" si="37"/>
        <v>2021</v>
      </c>
      <c r="J472" s="17">
        <v>41562</v>
      </c>
      <c r="K472" s="17">
        <v>44484</v>
      </c>
      <c r="L472">
        <f t="shared" si="38"/>
        <v>2013</v>
      </c>
      <c r="M472">
        <f t="shared" si="39"/>
        <v>2021</v>
      </c>
      <c r="N472" s="20" t="s">
        <v>144</v>
      </c>
    </row>
    <row r="473" spans="1:14" ht="16">
      <c r="A473" s="22" t="s">
        <v>304</v>
      </c>
      <c r="B473" s="22" t="s">
        <v>302</v>
      </c>
      <c r="C473" s="21" t="s">
        <v>235</v>
      </c>
      <c r="D473" s="20" t="s">
        <v>163</v>
      </c>
      <c r="E473" s="19" t="str">
        <f t="shared" si="35"/>
        <v>Stockton</v>
      </c>
      <c r="F473" s="17">
        <v>41640</v>
      </c>
      <c r="G473" s="17">
        <v>45291</v>
      </c>
      <c r="H473">
        <f t="shared" si="36"/>
        <v>2014</v>
      </c>
      <c r="I473">
        <f t="shared" si="37"/>
        <v>2023</v>
      </c>
      <c r="J473" s="17">
        <v>42369</v>
      </c>
      <c r="K473" s="17">
        <v>45291</v>
      </c>
      <c r="L473">
        <f t="shared" si="38"/>
        <v>2015</v>
      </c>
      <c r="M473">
        <f t="shared" si="39"/>
        <v>2023</v>
      </c>
      <c r="N473" s="20" t="s">
        <v>163</v>
      </c>
    </row>
    <row r="474" spans="1:14" ht="16">
      <c r="A474" s="22" t="s">
        <v>210</v>
      </c>
      <c r="B474" s="22" t="s">
        <v>207</v>
      </c>
      <c r="C474" s="21" t="s">
        <v>195</v>
      </c>
      <c r="D474" s="20" t="s">
        <v>194</v>
      </c>
      <c r="E474" s="19" t="str">
        <f t="shared" si="35"/>
        <v>Suisun City</v>
      </c>
      <c r="F474" s="17">
        <v>41640</v>
      </c>
      <c r="G474" s="17">
        <v>44865</v>
      </c>
      <c r="H474">
        <f t="shared" si="36"/>
        <v>2014</v>
      </c>
      <c r="I474">
        <f t="shared" si="37"/>
        <v>2022</v>
      </c>
      <c r="J474" s="17">
        <v>42035</v>
      </c>
      <c r="K474" s="17">
        <v>44957</v>
      </c>
      <c r="L474">
        <f t="shared" si="38"/>
        <v>2015</v>
      </c>
      <c r="M474">
        <f t="shared" si="39"/>
        <v>2023</v>
      </c>
      <c r="N474" s="20" t="s">
        <v>194</v>
      </c>
    </row>
    <row r="475" spans="1:14" ht="16">
      <c r="A475" s="22" t="s">
        <v>243</v>
      </c>
      <c r="B475" s="22" t="s">
        <v>242</v>
      </c>
      <c r="C475" s="21" t="s">
        <v>195</v>
      </c>
      <c r="D475" s="20" t="s">
        <v>194</v>
      </c>
      <c r="E475" s="19" t="str">
        <f t="shared" si="35"/>
        <v>Sunnyvale</v>
      </c>
      <c r="F475" s="17">
        <v>41640</v>
      </c>
      <c r="G475" s="17">
        <v>44865</v>
      </c>
      <c r="H475">
        <f t="shared" si="36"/>
        <v>2014</v>
      </c>
      <c r="I475">
        <f t="shared" si="37"/>
        <v>2022</v>
      </c>
      <c r="J475" s="17">
        <v>42035</v>
      </c>
      <c r="K475" s="17">
        <v>44957</v>
      </c>
      <c r="L475">
        <f t="shared" si="38"/>
        <v>2015</v>
      </c>
      <c r="M475">
        <f t="shared" si="39"/>
        <v>2023</v>
      </c>
      <c r="N475" s="20" t="s">
        <v>194</v>
      </c>
    </row>
    <row r="476" spans="1:14" ht="16">
      <c r="A476" s="22" t="s">
        <v>602</v>
      </c>
      <c r="B476" s="22" t="s">
        <v>601</v>
      </c>
      <c r="C476" s="21" t="s">
        <v>159</v>
      </c>
      <c r="D476" s="20" t="s">
        <v>158</v>
      </c>
      <c r="E476" s="19" t="str">
        <f t="shared" si="35"/>
        <v>Susanville</v>
      </c>
      <c r="F476" s="17">
        <v>41640</v>
      </c>
      <c r="G476" s="17">
        <v>43646</v>
      </c>
      <c r="H476">
        <f t="shared" si="36"/>
        <v>2014</v>
      </c>
      <c r="I476">
        <f t="shared" si="37"/>
        <v>2019</v>
      </c>
      <c r="J476" s="17">
        <v>41820</v>
      </c>
      <c r="K476" s="17">
        <v>43646</v>
      </c>
      <c r="L476">
        <f t="shared" si="38"/>
        <v>2014</v>
      </c>
      <c r="M476">
        <f t="shared" si="39"/>
        <v>2019</v>
      </c>
      <c r="N476" s="20" t="s">
        <v>158</v>
      </c>
    </row>
    <row r="477" spans="1:14" ht="16">
      <c r="A477" s="22" t="str">
        <f>B477</f>
        <v>Sutter County - Unincorporated</v>
      </c>
      <c r="B477" s="22" t="s">
        <v>181</v>
      </c>
      <c r="C477" s="21" t="s">
        <v>134</v>
      </c>
      <c r="D477" s="20" t="s">
        <v>133</v>
      </c>
      <c r="E477" s="19" t="str">
        <f t="shared" si="35"/>
        <v>Sutter County - Unincorporated</v>
      </c>
      <c r="F477" s="17">
        <v>41275</v>
      </c>
      <c r="G477" s="17">
        <v>44500</v>
      </c>
      <c r="H477">
        <f t="shared" si="36"/>
        <v>2013</v>
      </c>
      <c r="I477">
        <f t="shared" si="37"/>
        <v>2021</v>
      </c>
      <c r="J477" s="17">
        <v>41578</v>
      </c>
      <c r="K477" s="17">
        <v>44500</v>
      </c>
      <c r="L477">
        <f t="shared" si="38"/>
        <v>2013</v>
      </c>
      <c r="M477">
        <f t="shared" si="39"/>
        <v>2021</v>
      </c>
      <c r="N477" s="20" t="s">
        <v>133</v>
      </c>
    </row>
    <row r="478" spans="1:14" ht="16">
      <c r="A478" s="22" t="s">
        <v>714</v>
      </c>
      <c r="B478" s="22" t="s">
        <v>713</v>
      </c>
      <c r="C478" s="21" t="s">
        <v>159</v>
      </c>
      <c r="D478" s="20" t="s">
        <v>158</v>
      </c>
      <c r="E478" s="19" t="str">
        <f t="shared" si="35"/>
        <v>Sutter Creek</v>
      </c>
      <c r="F478" s="17">
        <v>41640</v>
      </c>
      <c r="G478" s="17">
        <v>43646</v>
      </c>
      <c r="H478">
        <f t="shared" si="36"/>
        <v>2014</v>
      </c>
      <c r="I478">
        <f t="shared" si="37"/>
        <v>2019</v>
      </c>
      <c r="J478" s="17">
        <v>41820</v>
      </c>
      <c r="K478" s="17">
        <v>43646</v>
      </c>
      <c r="L478">
        <f t="shared" si="38"/>
        <v>2014</v>
      </c>
      <c r="M478">
        <f t="shared" si="39"/>
        <v>2019</v>
      </c>
      <c r="N478" s="20" t="s">
        <v>158</v>
      </c>
    </row>
    <row r="479" spans="1:14" ht="16">
      <c r="A479" s="22" t="s">
        <v>618</v>
      </c>
      <c r="B479" s="22" t="s">
        <v>615</v>
      </c>
      <c r="C479" s="21" t="s">
        <v>614</v>
      </c>
      <c r="D479" s="20" t="s">
        <v>163</v>
      </c>
      <c r="E479" s="19" t="str">
        <f t="shared" si="35"/>
        <v>Taft</v>
      </c>
      <c r="F479" s="17">
        <v>41275</v>
      </c>
      <c r="G479" s="17">
        <v>45291</v>
      </c>
      <c r="H479">
        <f t="shared" si="36"/>
        <v>2013</v>
      </c>
      <c r="I479">
        <f t="shared" si="37"/>
        <v>2023</v>
      </c>
      <c r="J479" s="17">
        <v>42369</v>
      </c>
      <c r="K479" s="17">
        <v>45291</v>
      </c>
      <c r="L479">
        <f t="shared" si="38"/>
        <v>2015</v>
      </c>
      <c r="M479">
        <f t="shared" si="39"/>
        <v>2023</v>
      </c>
      <c r="N479" s="20" t="s">
        <v>163</v>
      </c>
    </row>
    <row r="480" spans="1:14" ht="16">
      <c r="A480" s="22" t="s">
        <v>617</v>
      </c>
      <c r="B480" s="22" t="s">
        <v>615</v>
      </c>
      <c r="C480" s="21" t="s">
        <v>614</v>
      </c>
      <c r="D480" s="20" t="s">
        <v>163</v>
      </c>
      <c r="E480" s="19" t="str">
        <f t="shared" si="35"/>
        <v>Tehachapi</v>
      </c>
      <c r="F480" s="17">
        <v>41275</v>
      </c>
      <c r="G480" s="17">
        <v>45291</v>
      </c>
      <c r="H480">
        <f t="shared" si="36"/>
        <v>2013</v>
      </c>
      <c r="I480">
        <f t="shared" si="37"/>
        <v>2023</v>
      </c>
      <c r="J480" s="17">
        <v>42369</v>
      </c>
      <c r="K480" s="17">
        <v>45291</v>
      </c>
      <c r="L480">
        <f t="shared" si="38"/>
        <v>2015</v>
      </c>
      <c r="M480">
        <f t="shared" si="39"/>
        <v>2023</v>
      </c>
      <c r="N480" s="20" t="s">
        <v>163</v>
      </c>
    </row>
    <row r="481" spans="1:14" ht="16">
      <c r="A481" s="22" t="s">
        <v>176</v>
      </c>
      <c r="B481" s="22" t="s">
        <v>175</v>
      </c>
      <c r="C481" s="21" t="s">
        <v>159</v>
      </c>
      <c r="D481" s="20" t="s">
        <v>158</v>
      </c>
      <c r="E481" s="19" t="str">
        <f t="shared" si="35"/>
        <v>Tehama</v>
      </c>
      <c r="F481" s="17">
        <v>41640</v>
      </c>
      <c r="G481" s="17">
        <v>43646</v>
      </c>
      <c r="H481">
        <f t="shared" si="36"/>
        <v>2014</v>
      </c>
      <c r="I481">
        <f t="shared" si="37"/>
        <v>2019</v>
      </c>
      <c r="J481" s="17">
        <v>41820</v>
      </c>
      <c r="K481" s="17">
        <v>43646</v>
      </c>
      <c r="L481">
        <f t="shared" si="38"/>
        <v>2014</v>
      </c>
      <c r="M481">
        <f t="shared" si="39"/>
        <v>2019</v>
      </c>
      <c r="N481" s="20" t="s">
        <v>158</v>
      </c>
    </row>
    <row r="482" spans="1:14" ht="16">
      <c r="A482" s="22" t="str">
        <f>B482</f>
        <v>Tehama County - Unincorporated</v>
      </c>
      <c r="B482" s="22" t="s">
        <v>174</v>
      </c>
      <c r="C482" s="21" t="s">
        <v>159</v>
      </c>
      <c r="D482" s="20" t="s">
        <v>158</v>
      </c>
      <c r="E482" s="19" t="str">
        <f t="shared" si="35"/>
        <v>Tehama County - Unincorporated</v>
      </c>
      <c r="F482" s="17">
        <v>41640</v>
      </c>
      <c r="G482" s="17">
        <v>43646</v>
      </c>
      <c r="H482">
        <f t="shared" si="36"/>
        <v>2014</v>
      </c>
      <c r="I482">
        <f t="shared" si="37"/>
        <v>2019</v>
      </c>
      <c r="J482" s="17">
        <v>41820</v>
      </c>
      <c r="K482" s="17">
        <v>43646</v>
      </c>
      <c r="L482">
        <f t="shared" si="38"/>
        <v>2014</v>
      </c>
      <c r="M482">
        <f t="shared" si="39"/>
        <v>2019</v>
      </c>
      <c r="N482" s="20" t="s">
        <v>158</v>
      </c>
    </row>
    <row r="483" spans="1:14" ht="16">
      <c r="A483" s="22" t="s">
        <v>375</v>
      </c>
      <c r="B483" s="22" t="s">
        <v>373</v>
      </c>
      <c r="C483" s="21" t="s">
        <v>145</v>
      </c>
      <c r="D483" s="20" t="s">
        <v>144</v>
      </c>
      <c r="E483" s="19" t="str">
        <f t="shared" si="35"/>
        <v>Temecula</v>
      </c>
      <c r="F483" s="17">
        <v>41640</v>
      </c>
      <c r="G483" s="17">
        <v>44500</v>
      </c>
      <c r="H483">
        <f t="shared" si="36"/>
        <v>2014</v>
      </c>
      <c r="I483">
        <f t="shared" si="37"/>
        <v>2021</v>
      </c>
      <c r="J483" s="17">
        <v>41562</v>
      </c>
      <c r="K483" s="17">
        <v>44484</v>
      </c>
      <c r="L483">
        <f t="shared" si="38"/>
        <v>2013</v>
      </c>
      <c r="M483">
        <f t="shared" si="39"/>
        <v>2021</v>
      </c>
      <c r="N483" s="20" t="s">
        <v>144</v>
      </c>
    </row>
    <row r="484" spans="1:14" ht="16">
      <c r="A484" s="22" t="s">
        <v>520</v>
      </c>
      <c r="B484" s="22" t="s">
        <v>512</v>
      </c>
      <c r="C484" s="21" t="s">
        <v>145</v>
      </c>
      <c r="D484" s="20" t="s">
        <v>144</v>
      </c>
      <c r="E484" s="19" t="str">
        <f t="shared" si="35"/>
        <v>Temple City</v>
      </c>
      <c r="F484" s="17">
        <v>41640</v>
      </c>
      <c r="G484" s="17">
        <v>44500</v>
      </c>
      <c r="H484">
        <f t="shared" si="36"/>
        <v>2014</v>
      </c>
      <c r="I484">
        <f t="shared" si="37"/>
        <v>2021</v>
      </c>
      <c r="J484" s="17">
        <v>41562</v>
      </c>
      <c r="K484" s="17">
        <v>44484</v>
      </c>
      <c r="L484">
        <f t="shared" si="38"/>
        <v>2013</v>
      </c>
      <c r="M484">
        <f t="shared" si="39"/>
        <v>2021</v>
      </c>
      <c r="N484" s="20" t="s">
        <v>144</v>
      </c>
    </row>
    <row r="485" spans="1:14" ht="16">
      <c r="A485" s="22" t="s">
        <v>148</v>
      </c>
      <c r="B485" s="22" t="s">
        <v>147</v>
      </c>
      <c r="C485" s="21" t="s">
        <v>145</v>
      </c>
      <c r="D485" s="20" t="s">
        <v>144</v>
      </c>
      <c r="E485" s="19" t="str">
        <f t="shared" si="35"/>
        <v>Thousand Oaks</v>
      </c>
      <c r="F485" s="17">
        <v>41640</v>
      </c>
      <c r="G485" s="17">
        <v>44500</v>
      </c>
      <c r="H485">
        <f t="shared" si="36"/>
        <v>2014</v>
      </c>
      <c r="I485">
        <f t="shared" si="37"/>
        <v>2021</v>
      </c>
      <c r="J485" s="17">
        <v>41562</v>
      </c>
      <c r="K485" s="17">
        <v>44484</v>
      </c>
      <c r="L485">
        <f t="shared" si="38"/>
        <v>2013</v>
      </c>
      <c r="M485">
        <f t="shared" si="39"/>
        <v>2021</v>
      </c>
      <c r="N485" s="20" t="s">
        <v>144</v>
      </c>
    </row>
    <row r="486" spans="1:14" ht="16">
      <c r="A486" s="22" t="s">
        <v>495</v>
      </c>
      <c r="B486" s="22" t="s">
        <v>494</v>
      </c>
      <c r="C486" s="21" t="s">
        <v>195</v>
      </c>
      <c r="D486" s="20" t="s">
        <v>194</v>
      </c>
      <c r="E486" s="19" t="str">
        <f t="shared" si="35"/>
        <v>Tiburon</v>
      </c>
      <c r="F486" s="17">
        <v>41640</v>
      </c>
      <c r="G486" s="17">
        <v>44865</v>
      </c>
      <c r="H486">
        <f t="shared" si="36"/>
        <v>2014</v>
      </c>
      <c r="I486">
        <f t="shared" si="37"/>
        <v>2022</v>
      </c>
      <c r="J486" s="17">
        <v>42035</v>
      </c>
      <c r="K486" s="17">
        <v>44957</v>
      </c>
      <c r="L486">
        <f t="shared" si="38"/>
        <v>2015</v>
      </c>
      <c r="M486">
        <f t="shared" si="39"/>
        <v>2023</v>
      </c>
      <c r="N486" s="20" t="s">
        <v>194</v>
      </c>
    </row>
    <row r="487" spans="1:14" ht="16">
      <c r="A487" s="22" t="s">
        <v>519</v>
      </c>
      <c r="B487" s="22" t="s">
        <v>512</v>
      </c>
      <c r="C487" s="21" t="s">
        <v>145</v>
      </c>
      <c r="D487" s="20" t="s">
        <v>144</v>
      </c>
      <c r="E487" s="19" t="str">
        <f t="shared" si="35"/>
        <v>Torrance</v>
      </c>
      <c r="F487" s="17">
        <v>41640</v>
      </c>
      <c r="G487" s="17">
        <v>44500</v>
      </c>
      <c r="H487">
        <f t="shared" si="36"/>
        <v>2014</v>
      </c>
      <c r="I487">
        <f t="shared" si="37"/>
        <v>2021</v>
      </c>
      <c r="J487" s="17">
        <v>41562</v>
      </c>
      <c r="K487" s="17">
        <v>44484</v>
      </c>
      <c r="L487">
        <f t="shared" si="38"/>
        <v>2013</v>
      </c>
      <c r="M487">
        <f t="shared" si="39"/>
        <v>2021</v>
      </c>
      <c r="N487" s="20" t="s">
        <v>144</v>
      </c>
    </row>
    <row r="488" spans="1:14" ht="16">
      <c r="A488" s="22" t="s">
        <v>303</v>
      </c>
      <c r="B488" s="22" t="s">
        <v>302</v>
      </c>
      <c r="C488" s="21" t="s">
        <v>235</v>
      </c>
      <c r="D488" s="20" t="s">
        <v>163</v>
      </c>
      <c r="E488" s="19" t="str">
        <f t="shared" si="35"/>
        <v>Tracy</v>
      </c>
      <c r="F488" s="17">
        <v>41640</v>
      </c>
      <c r="G488" s="17">
        <v>45291</v>
      </c>
      <c r="H488">
        <f t="shared" si="36"/>
        <v>2014</v>
      </c>
      <c r="I488">
        <f t="shared" si="37"/>
        <v>2023</v>
      </c>
      <c r="J488" s="17">
        <v>42369</v>
      </c>
      <c r="K488" s="17">
        <v>45291</v>
      </c>
      <c r="L488">
        <f t="shared" si="38"/>
        <v>2015</v>
      </c>
      <c r="M488">
        <f t="shared" si="39"/>
        <v>2023</v>
      </c>
      <c r="N488" s="20" t="s">
        <v>163</v>
      </c>
    </row>
    <row r="489" spans="1:14" ht="16">
      <c r="A489" s="22" t="s">
        <v>640</v>
      </c>
      <c r="B489" s="22" t="s">
        <v>639</v>
      </c>
      <c r="C489" s="21" t="s">
        <v>159</v>
      </c>
      <c r="D489" s="20" t="s">
        <v>158</v>
      </c>
      <c r="E489" s="19" t="str">
        <f t="shared" si="35"/>
        <v>Trinidad</v>
      </c>
      <c r="F489" s="17">
        <v>41640</v>
      </c>
      <c r="G489" s="17">
        <v>43646</v>
      </c>
      <c r="H489">
        <f t="shared" si="36"/>
        <v>2014</v>
      </c>
      <c r="I489">
        <f t="shared" si="37"/>
        <v>2019</v>
      </c>
      <c r="J489" s="17">
        <v>41820</v>
      </c>
      <c r="K489" s="17">
        <v>43646</v>
      </c>
      <c r="L489">
        <f t="shared" si="38"/>
        <v>2014</v>
      </c>
      <c r="M489">
        <f t="shared" si="39"/>
        <v>2019</v>
      </c>
      <c r="N489" s="20" t="s">
        <v>158</v>
      </c>
    </row>
    <row r="490" spans="1:14" ht="16">
      <c r="A490" s="22" t="str">
        <f>B490</f>
        <v>Trinity County - Unincorporated</v>
      </c>
      <c r="B490" s="22" t="s">
        <v>1353</v>
      </c>
      <c r="C490" s="21" t="s">
        <v>159</v>
      </c>
      <c r="D490" s="20" t="s">
        <v>158</v>
      </c>
      <c r="E490" s="19" t="str">
        <f t="shared" si="35"/>
        <v>Trinity County - Unincorporated</v>
      </c>
      <c r="F490" s="17">
        <v>41640</v>
      </c>
      <c r="G490" s="17">
        <v>43646</v>
      </c>
      <c r="H490">
        <f t="shared" si="36"/>
        <v>2014</v>
      </c>
      <c r="I490">
        <f t="shared" si="37"/>
        <v>2019</v>
      </c>
      <c r="J490" s="17">
        <v>41820</v>
      </c>
      <c r="K490" s="17">
        <v>43646</v>
      </c>
      <c r="L490">
        <f t="shared" si="38"/>
        <v>2014</v>
      </c>
      <c r="M490">
        <f t="shared" si="39"/>
        <v>2019</v>
      </c>
      <c r="N490" s="20" t="s">
        <v>158</v>
      </c>
    </row>
    <row r="491" spans="1:14" ht="16">
      <c r="A491" s="22" t="s">
        <v>450</v>
      </c>
      <c r="B491" s="22" t="s">
        <v>449</v>
      </c>
      <c r="C491" s="21" t="s">
        <v>159</v>
      </c>
      <c r="D491" s="20" t="s">
        <v>158</v>
      </c>
      <c r="E491" s="19" t="str">
        <f t="shared" si="35"/>
        <v>Truckee</v>
      </c>
      <c r="F491" s="17">
        <v>41640</v>
      </c>
      <c r="G491" s="17">
        <v>43646</v>
      </c>
      <c r="H491">
        <f t="shared" si="36"/>
        <v>2014</v>
      </c>
      <c r="I491">
        <f t="shared" si="37"/>
        <v>2019</v>
      </c>
      <c r="J491" s="17">
        <v>41820</v>
      </c>
      <c r="K491" s="17">
        <v>43646</v>
      </c>
      <c r="L491">
        <f t="shared" si="38"/>
        <v>2014</v>
      </c>
      <c r="M491">
        <f t="shared" si="39"/>
        <v>2019</v>
      </c>
      <c r="N491" s="20" t="s">
        <v>158</v>
      </c>
    </row>
    <row r="492" spans="1:14" ht="16">
      <c r="A492" s="22" t="s">
        <v>169</v>
      </c>
      <c r="B492" s="22" t="s">
        <v>165</v>
      </c>
      <c r="C492" s="21" t="s">
        <v>164</v>
      </c>
      <c r="D492" s="20" t="s">
        <v>163</v>
      </c>
      <c r="E492" s="19" t="str">
        <f t="shared" si="35"/>
        <v>Tulare</v>
      </c>
      <c r="F492" s="17">
        <v>41640</v>
      </c>
      <c r="G492" s="17">
        <v>45199</v>
      </c>
      <c r="H492">
        <f t="shared" si="36"/>
        <v>2014</v>
      </c>
      <c r="I492">
        <f t="shared" si="37"/>
        <v>2023</v>
      </c>
      <c r="J492" s="17">
        <v>42369</v>
      </c>
      <c r="K492" s="17">
        <v>45291</v>
      </c>
      <c r="L492">
        <f t="shared" si="38"/>
        <v>2015</v>
      </c>
      <c r="M492">
        <f t="shared" si="39"/>
        <v>2023</v>
      </c>
      <c r="N492" s="20" t="s">
        <v>163</v>
      </c>
    </row>
    <row r="493" spans="1:14" ht="16">
      <c r="A493" s="22" t="str">
        <f>B493</f>
        <v>Tulare County - Unincorporated</v>
      </c>
      <c r="B493" s="22" t="s">
        <v>168</v>
      </c>
      <c r="C493" s="21" t="s">
        <v>164</v>
      </c>
      <c r="D493" s="20" t="s">
        <v>163</v>
      </c>
      <c r="E493" s="19" t="str">
        <f t="shared" si="35"/>
        <v>Tulare County - Unincorporated</v>
      </c>
      <c r="F493" s="17">
        <v>41640</v>
      </c>
      <c r="G493" s="17">
        <v>45199</v>
      </c>
      <c r="H493">
        <f t="shared" si="36"/>
        <v>2014</v>
      </c>
      <c r="I493">
        <f t="shared" si="37"/>
        <v>2023</v>
      </c>
      <c r="J493" s="17">
        <v>42369</v>
      </c>
      <c r="K493" s="17">
        <v>45291</v>
      </c>
      <c r="L493">
        <f t="shared" si="38"/>
        <v>2015</v>
      </c>
      <c r="M493">
        <f t="shared" si="39"/>
        <v>2023</v>
      </c>
      <c r="N493" s="20" t="s">
        <v>163</v>
      </c>
    </row>
    <row r="494" spans="1:14" ht="16">
      <c r="A494" s="22" t="s">
        <v>219</v>
      </c>
      <c r="B494" s="22" t="s">
        <v>216</v>
      </c>
      <c r="C494" s="21" t="s">
        <v>159</v>
      </c>
      <c r="D494" s="20" t="s">
        <v>158</v>
      </c>
      <c r="E494" s="19" t="str">
        <f t="shared" si="35"/>
        <v>Tulelake</v>
      </c>
      <c r="F494" s="17">
        <v>41640</v>
      </c>
      <c r="G494" s="17">
        <v>43646</v>
      </c>
      <c r="H494">
        <f t="shared" si="36"/>
        <v>2014</v>
      </c>
      <c r="I494">
        <f t="shared" si="37"/>
        <v>2019</v>
      </c>
      <c r="J494" s="17">
        <v>41820</v>
      </c>
      <c r="K494" s="17">
        <v>43646</v>
      </c>
      <c r="L494">
        <f t="shared" si="38"/>
        <v>2014</v>
      </c>
      <c r="M494">
        <f t="shared" si="39"/>
        <v>2019</v>
      </c>
      <c r="N494" s="20" t="s">
        <v>158</v>
      </c>
    </row>
    <row r="495" spans="1:14" ht="16">
      <c r="A495" s="22" t="str">
        <f>B495</f>
        <v>Tuolumne County - Unincorporated</v>
      </c>
      <c r="B495" s="22" t="s">
        <v>160</v>
      </c>
      <c r="C495" s="21" t="s">
        <v>159</v>
      </c>
      <c r="D495" s="20" t="s">
        <v>158</v>
      </c>
      <c r="E495" s="19" t="str">
        <f t="shared" si="35"/>
        <v>Tuolumne County - Unincorporated</v>
      </c>
      <c r="F495" s="17">
        <v>41640</v>
      </c>
      <c r="G495" s="17">
        <v>43646</v>
      </c>
      <c r="H495">
        <f t="shared" si="36"/>
        <v>2014</v>
      </c>
      <c r="I495">
        <f t="shared" si="37"/>
        <v>2019</v>
      </c>
      <c r="J495" s="17">
        <v>41820</v>
      </c>
      <c r="K495" s="17">
        <v>43646</v>
      </c>
      <c r="L495">
        <f t="shared" si="38"/>
        <v>2014</v>
      </c>
      <c r="M495">
        <f t="shared" si="39"/>
        <v>2019</v>
      </c>
      <c r="N495" s="20" t="s">
        <v>158</v>
      </c>
    </row>
    <row r="496" spans="1:14" ht="16">
      <c r="A496" s="22" t="s">
        <v>185</v>
      </c>
      <c r="B496" s="22" t="s">
        <v>183</v>
      </c>
      <c r="C496" s="21" t="s">
        <v>164</v>
      </c>
      <c r="D496" s="20" t="s">
        <v>163</v>
      </c>
      <c r="E496" s="19" t="str">
        <f t="shared" si="35"/>
        <v>Turlock</v>
      </c>
      <c r="F496" s="17">
        <v>41640</v>
      </c>
      <c r="G496" s="17">
        <v>45199</v>
      </c>
      <c r="H496">
        <f t="shared" si="36"/>
        <v>2014</v>
      </c>
      <c r="I496">
        <f t="shared" si="37"/>
        <v>2023</v>
      </c>
      <c r="J496" s="17">
        <v>42369</v>
      </c>
      <c r="K496" s="17">
        <v>45291</v>
      </c>
      <c r="L496">
        <f t="shared" si="38"/>
        <v>2015</v>
      </c>
      <c r="M496">
        <f t="shared" si="39"/>
        <v>2023</v>
      </c>
      <c r="N496" s="20" t="s">
        <v>163</v>
      </c>
    </row>
    <row r="497" spans="1:14" ht="16">
      <c r="A497" s="22" t="s">
        <v>418</v>
      </c>
      <c r="B497" s="22" t="s">
        <v>414</v>
      </c>
      <c r="C497" s="21" t="s">
        <v>145</v>
      </c>
      <c r="D497" s="20" t="s">
        <v>144</v>
      </c>
      <c r="E497" s="19" t="str">
        <f t="shared" si="35"/>
        <v>Tustin</v>
      </c>
      <c r="F497" s="17">
        <v>41640</v>
      </c>
      <c r="G497" s="17">
        <v>44500</v>
      </c>
      <c r="H497">
        <f t="shared" si="36"/>
        <v>2014</v>
      </c>
      <c r="I497">
        <f t="shared" si="37"/>
        <v>2021</v>
      </c>
      <c r="J497" s="17">
        <v>41562</v>
      </c>
      <c r="K497" s="17">
        <v>44484</v>
      </c>
      <c r="L497">
        <f t="shared" si="38"/>
        <v>2013</v>
      </c>
      <c r="M497">
        <f t="shared" si="39"/>
        <v>2021</v>
      </c>
      <c r="N497" s="20" t="s">
        <v>144</v>
      </c>
    </row>
    <row r="498" spans="1:14" ht="16">
      <c r="A498" s="22" t="s">
        <v>339</v>
      </c>
      <c r="B498" s="22" t="s">
        <v>334</v>
      </c>
      <c r="C498" s="21" t="s">
        <v>145</v>
      </c>
      <c r="D498" s="20" t="s">
        <v>144</v>
      </c>
      <c r="E498" s="19" t="str">
        <f t="shared" si="35"/>
        <v>Twentynine Palms</v>
      </c>
      <c r="F498" s="17">
        <v>41640</v>
      </c>
      <c r="G498" s="17">
        <v>44500</v>
      </c>
      <c r="H498">
        <f t="shared" si="36"/>
        <v>2014</v>
      </c>
      <c r="I498">
        <f t="shared" si="37"/>
        <v>2021</v>
      </c>
      <c r="J498" s="17">
        <v>41562</v>
      </c>
      <c r="K498" s="17">
        <v>44484</v>
      </c>
      <c r="L498">
        <f t="shared" si="38"/>
        <v>2013</v>
      </c>
      <c r="M498">
        <f t="shared" si="39"/>
        <v>2021</v>
      </c>
      <c r="N498" s="20" t="s">
        <v>144</v>
      </c>
    </row>
    <row r="499" spans="1:14" ht="16">
      <c r="A499" s="22" t="s">
        <v>490</v>
      </c>
      <c r="B499" s="22" t="s">
        <v>488</v>
      </c>
      <c r="C499" s="21" t="s">
        <v>159</v>
      </c>
      <c r="D499" s="20" t="s">
        <v>158</v>
      </c>
      <c r="E499" s="19" t="str">
        <f t="shared" si="35"/>
        <v>Ukiah</v>
      </c>
      <c r="F499" s="17">
        <v>41640</v>
      </c>
      <c r="G499" s="17">
        <v>43646</v>
      </c>
      <c r="H499">
        <f t="shared" si="36"/>
        <v>2014</v>
      </c>
      <c r="I499">
        <f t="shared" si="37"/>
        <v>2019</v>
      </c>
      <c r="J499" s="17">
        <v>41820</v>
      </c>
      <c r="K499" s="17">
        <v>43646</v>
      </c>
      <c r="L499">
        <f t="shared" si="38"/>
        <v>2014</v>
      </c>
      <c r="M499">
        <f t="shared" si="39"/>
        <v>2019</v>
      </c>
      <c r="N499" s="20" t="s">
        <v>158</v>
      </c>
    </row>
    <row r="500" spans="1:14" ht="16">
      <c r="A500" s="22" t="s">
        <v>721</v>
      </c>
      <c r="B500" s="22" t="s">
        <v>720</v>
      </c>
      <c r="C500" s="21" t="s">
        <v>195</v>
      </c>
      <c r="D500" s="20" t="s">
        <v>194</v>
      </c>
      <c r="E500" s="19" t="str">
        <f t="shared" si="35"/>
        <v>Union City</v>
      </c>
      <c r="F500" s="17">
        <v>41640</v>
      </c>
      <c r="G500" s="17">
        <v>44865</v>
      </c>
      <c r="H500">
        <f t="shared" si="36"/>
        <v>2014</v>
      </c>
      <c r="I500">
        <f t="shared" si="37"/>
        <v>2022</v>
      </c>
      <c r="J500" s="17">
        <v>42035</v>
      </c>
      <c r="K500" s="17">
        <v>44957</v>
      </c>
      <c r="L500">
        <f t="shared" si="38"/>
        <v>2015</v>
      </c>
      <c r="M500">
        <f t="shared" si="39"/>
        <v>2023</v>
      </c>
      <c r="N500" s="20" t="s">
        <v>194</v>
      </c>
    </row>
    <row r="501" spans="1:14" ht="16">
      <c r="A501" s="22" t="s">
        <v>338</v>
      </c>
      <c r="B501" s="22" t="s">
        <v>334</v>
      </c>
      <c r="C501" s="21" t="s">
        <v>145</v>
      </c>
      <c r="D501" s="20" t="s">
        <v>144</v>
      </c>
      <c r="E501" s="19" t="str">
        <f t="shared" si="35"/>
        <v>Upland</v>
      </c>
      <c r="F501" s="17">
        <v>41640</v>
      </c>
      <c r="G501" s="17">
        <v>44500</v>
      </c>
      <c r="H501">
        <f t="shared" si="36"/>
        <v>2014</v>
      </c>
      <c r="I501">
        <f t="shared" si="37"/>
        <v>2021</v>
      </c>
      <c r="J501" s="17">
        <v>41562</v>
      </c>
      <c r="K501" s="17">
        <v>44484</v>
      </c>
      <c r="L501">
        <f t="shared" si="38"/>
        <v>2013</v>
      </c>
      <c r="M501">
        <f t="shared" si="39"/>
        <v>2021</v>
      </c>
      <c r="N501" s="20" t="s">
        <v>144</v>
      </c>
    </row>
    <row r="502" spans="1:14" ht="16">
      <c r="A502" s="22" t="s">
        <v>209</v>
      </c>
      <c r="B502" s="22" t="s">
        <v>207</v>
      </c>
      <c r="C502" s="21" t="s">
        <v>195</v>
      </c>
      <c r="D502" s="20" t="s">
        <v>194</v>
      </c>
      <c r="E502" s="19" t="str">
        <f t="shared" si="35"/>
        <v>Vacaville</v>
      </c>
      <c r="F502" s="17">
        <v>41640</v>
      </c>
      <c r="G502" s="17">
        <v>44865</v>
      </c>
      <c r="H502">
        <f t="shared" si="36"/>
        <v>2014</v>
      </c>
      <c r="I502">
        <f t="shared" si="37"/>
        <v>2022</v>
      </c>
      <c r="J502" s="17">
        <v>42035</v>
      </c>
      <c r="K502" s="17">
        <v>44957</v>
      </c>
      <c r="L502">
        <f t="shared" si="38"/>
        <v>2015</v>
      </c>
      <c r="M502">
        <f t="shared" si="39"/>
        <v>2023</v>
      </c>
      <c r="N502" s="20" t="s">
        <v>194</v>
      </c>
    </row>
    <row r="503" spans="1:14" ht="16">
      <c r="A503" s="22" t="s">
        <v>208</v>
      </c>
      <c r="B503" s="22" t="s">
        <v>207</v>
      </c>
      <c r="C503" s="21" t="s">
        <v>195</v>
      </c>
      <c r="D503" s="20" t="s">
        <v>194</v>
      </c>
      <c r="E503" s="19" t="str">
        <f t="shared" si="35"/>
        <v>Vallejo</v>
      </c>
      <c r="F503" s="17">
        <v>41640</v>
      </c>
      <c r="G503" s="17">
        <v>44865</v>
      </c>
      <c r="H503">
        <f t="shared" si="36"/>
        <v>2014</v>
      </c>
      <c r="I503">
        <f t="shared" si="37"/>
        <v>2022</v>
      </c>
      <c r="J503" s="17">
        <v>42035</v>
      </c>
      <c r="K503" s="17">
        <v>44957</v>
      </c>
      <c r="L503">
        <f t="shared" si="38"/>
        <v>2015</v>
      </c>
      <c r="M503">
        <f t="shared" si="39"/>
        <v>2023</v>
      </c>
      <c r="N503" s="20" t="s">
        <v>194</v>
      </c>
    </row>
    <row r="504" spans="1:14" ht="16">
      <c r="A504" s="22" t="str">
        <f>B504</f>
        <v>Ventura County - Unincorporated</v>
      </c>
      <c r="B504" s="22" t="s">
        <v>146</v>
      </c>
      <c r="C504" s="21" t="s">
        <v>145</v>
      </c>
      <c r="D504" s="20" t="s">
        <v>144</v>
      </c>
      <c r="E504" s="19" t="str">
        <f t="shared" si="35"/>
        <v>Ventura County - Unincorporated</v>
      </c>
      <c r="F504" s="17">
        <v>41640</v>
      </c>
      <c r="G504" s="17">
        <v>44500</v>
      </c>
      <c r="H504">
        <f t="shared" si="36"/>
        <v>2014</v>
      </c>
      <c r="I504">
        <f t="shared" si="37"/>
        <v>2021</v>
      </c>
      <c r="J504" s="17">
        <v>41562</v>
      </c>
      <c r="K504" s="17">
        <v>44484</v>
      </c>
      <c r="L504">
        <f t="shared" si="38"/>
        <v>2013</v>
      </c>
      <c r="M504">
        <f t="shared" si="39"/>
        <v>2021</v>
      </c>
      <c r="N504" s="20" t="s">
        <v>144</v>
      </c>
    </row>
    <row r="505" spans="1:14" ht="16">
      <c r="A505" s="22" t="s">
        <v>518</v>
      </c>
      <c r="B505" s="22" t="s">
        <v>512</v>
      </c>
      <c r="C505" s="21" t="s">
        <v>145</v>
      </c>
      <c r="D505" s="20" t="s">
        <v>144</v>
      </c>
      <c r="E505" s="19" t="str">
        <f t="shared" si="35"/>
        <v>Vernon</v>
      </c>
      <c r="F505" s="17">
        <v>41640</v>
      </c>
      <c r="G505" s="17">
        <v>44500</v>
      </c>
      <c r="H505">
        <f t="shared" si="36"/>
        <v>2014</v>
      </c>
      <c r="I505">
        <f t="shared" si="37"/>
        <v>2021</v>
      </c>
      <c r="J505" s="17">
        <v>41562</v>
      </c>
      <c r="K505" s="17">
        <v>44484</v>
      </c>
      <c r="L505">
        <f t="shared" si="38"/>
        <v>2013</v>
      </c>
      <c r="M505">
        <f t="shared" si="39"/>
        <v>2021</v>
      </c>
      <c r="N505" s="20" t="s">
        <v>144</v>
      </c>
    </row>
    <row r="506" spans="1:14" ht="16">
      <c r="A506" s="22" t="s">
        <v>337</v>
      </c>
      <c r="B506" s="22" t="s">
        <v>334</v>
      </c>
      <c r="C506" s="21" t="s">
        <v>145</v>
      </c>
      <c r="D506" s="20" t="s">
        <v>144</v>
      </c>
      <c r="E506" s="19" t="str">
        <f t="shared" si="35"/>
        <v>Victorville</v>
      </c>
      <c r="F506" s="17">
        <v>41640</v>
      </c>
      <c r="G506" s="17">
        <v>44500</v>
      </c>
      <c r="H506">
        <f t="shared" si="36"/>
        <v>2014</v>
      </c>
      <c r="I506">
        <f t="shared" si="37"/>
        <v>2021</v>
      </c>
      <c r="J506" s="17">
        <v>41562</v>
      </c>
      <c r="K506" s="17">
        <v>44484</v>
      </c>
      <c r="L506">
        <f t="shared" si="38"/>
        <v>2013</v>
      </c>
      <c r="M506">
        <f t="shared" si="39"/>
        <v>2021</v>
      </c>
      <c r="N506" s="20" t="s">
        <v>144</v>
      </c>
    </row>
    <row r="507" spans="1:14" ht="16">
      <c r="A507" s="22" t="s">
        <v>417</v>
      </c>
      <c r="B507" s="22" t="s">
        <v>414</v>
      </c>
      <c r="C507" s="21" t="s">
        <v>145</v>
      </c>
      <c r="D507" s="20" t="s">
        <v>144</v>
      </c>
      <c r="E507" s="19" t="str">
        <f t="shared" si="35"/>
        <v>Villa Park</v>
      </c>
      <c r="F507" s="17">
        <v>41640</v>
      </c>
      <c r="G507" s="17">
        <v>44500</v>
      </c>
      <c r="H507">
        <f t="shared" si="36"/>
        <v>2014</v>
      </c>
      <c r="I507">
        <f t="shared" si="37"/>
        <v>2021</v>
      </c>
      <c r="J507" s="17">
        <v>41562</v>
      </c>
      <c r="K507" s="17">
        <v>44484</v>
      </c>
      <c r="L507">
        <f t="shared" si="38"/>
        <v>2013</v>
      </c>
      <c r="M507">
        <f t="shared" si="39"/>
        <v>2021</v>
      </c>
      <c r="N507" s="20" t="s">
        <v>144</v>
      </c>
    </row>
    <row r="508" spans="1:14" ht="16">
      <c r="A508" s="22" t="s">
        <v>167</v>
      </c>
      <c r="B508" s="22" t="s">
        <v>165</v>
      </c>
      <c r="C508" s="21" t="s">
        <v>164</v>
      </c>
      <c r="D508" s="20" t="s">
        <v>163</v>
      </c>
      <c r="E508" s="19" t="str">
        <f t="shared" si="35"/>
        <v>Visalia</v>
      </c>
      <c r="F508" s="17">
        <v>41640</v>
      </c>
      <c r="G508" s="17">
        <v>45199</v>
      </c>
      <c r="H508">
        <f t="shared" si="36"/>
        <v>2014</v>
      </c>
      <c r="I508">
        <f t="shared" si="37"/>
        <v>2023</v>
      </c>
      <c r="J508" s="17">
        <v>42369</v>
      </c>
      <c r="K508" s="17">
        <v>45291</v>
      </c>
      <c r="L508">
        <f t="shared" si="38"/>
        <v>2015</v>
      </c>
      <c r="M508">
        <f t="shared" si="39"/>
        <v>2023</v>
      </c>
      <c r="N508" s="20" t="s">
        <v>163</v>
      </c>
    </row>
    <row r="509" spans="1:14" ht="16">
      <c r="A509" s="22" t="s">
        <v>315</v>
      </c>
      <c r="B509" s="22" t="s">
        <v>314</v>
      </c>
      <c r="C509" s="21" t="s">
        <v>313</v>
      </c>
      <c r="D509" s="20" t="s">
        <v>312</v>
      </c>
      <c r="E509" s="19" t="str">
        <f t="shared" si="35"/>
        <v>Vista</v>
      </c>
      <c r="F509" s="17">
        <v>40179</v>
      </c>
      <c r="G509" s="17">
        <v>44196</v>
      </c>
      <c r="H509">
        <f t="shared" si="36"/>
        <v>2010</v>
      </c>
      <c r="I509">
        <f t="shared" si="37"/>
        <v>2020</v>
      </c>
      <c r="J509" s="17">
        <v>41394</v>
      </c>
      <c r="K509" s="17">
        <v>44316</v>
      </c>
      <c r="L509">
        <f t="shared" si="38"/>
        <v>2013</v>
      </c>
      <c r="M509">
        <f t="shared" si="39"/>
        <v>2021</v>
      </c>
      <c r="N509" s="20" t="s">
        <v>312</v>
      </c>
    </row>
    <row r="510" spans="1:14" ht="16">
      <c r="A510" s="22" t="s">
        <v>517</v>
      </c>
      <c r="B510" s="22" t="s">
        <v>512</v>
      </c>
      <c r="C510" s="21" t="s">
        <v>145</v>
      </c>
      <c r="D510" s="20" t="s">
        <v>144</v>
      </c>
      <c r="E510" s="19" t="str">
        <f t="shared" si="35"/>
        <v>Walnut</v>
      </c>
      <c r="F510" s="17">
        <v>41640</v>
      </c>
      <c r="G510" s="17">
        <v>44500</v>
      </c>
      <c r="H510">
        <f t="shared" si="36"/>
        <v>2014</v>
      </c>
      <c r="I510">
        <f t="shared" si="37"/>
        <v>2021</v>
      </c>
      <c r="J510" s="17">
        <v>41562</v>
      </c>
      <c r="K510" s="17">
        <v>44484</v>
      </c>
      <c r="L510">
        <f t="shared" si="38"/>
        <v>2013</v>
      </c>
      <c r="M510">
        <f t="shared" si="39"/>
        <v>2021</v>
      </c>
      <c r="N510" s="20" t="s">
        <v>144</v>
      </c>
    </row>
    <row r="511" spans="1:14" ht="16">
      <c r="A511" s="22" t="s">
        <v>677</v>
      </c>
      <c r="B511" s="22" t="s">
        <v>676</v>
      </c>
      <c r="C511" s="21" t="s">
        <v>195</v>
      </c>
      <c r="D511" s="20" t="s">
        <v>194</v>
      </c>
      <c r="E511" s="19" t="str">
        <f t="shared" si="35"/>
        <v>Walnut Creek</v>
      </c>
      <c r="F511" s="17">
        <v>41640</v>
      </c>
      <c r="G511" s="17">
        <v>44865</v>
      </c>
      <c r="H511">
        <f t="shared" si="36"/>
        <v>2014</v>
      </c>
      <c r="I511">
        <f t="shared" si="37"/>
        <v>2022</v>
      </c>
      <c r="J511" s="17">
        <v>42035</v>
      </c>
      <c r="K511" s="17">
        <v>44957</v>
      </c>
      <c r="L511">
        <f t="shared" si="38"/>
        <v>2015</v>
      </c>
      <c r="M511">
        <f t="shared" si="39"/>
        <v>2023</v>
      </c>
      <c r="N511" s="20" t="s">
        <v>194</v>
      </c>
    </row>
    <row r="512" spans="1:14" ht="16">
      <c r="A512" s="22" t="s">
        <v>616</v>
      </c>
      <c r="B512" s="22" t="s">
        <v>615</v>
      </c>
      <c r="C512" s="21" t="s">
        <v>614</v>
      </c>
      <c r="D512" s="20" t="s">
        <v>163</v>
      </c>
      <c r="E512" s="19" t="str">
        <f t="shared" si="35"/>
        <v>Wasco</v>
      </c>
      <c r="F512" s="17">
        <v>41275</v>
      </c>
      <c r="G512" s="17">
        <v>45291</v>
      </c>
      <c r="H512">
        <f t="shared" si="36"/>
        <v>2013</v>
      </c>
      <c r="I512">
        <f t="shared" si="37"/>
        <v>2023</v>
      </c>
      <c r="J512" s="17">
        <v>42369</v>
      </c>
      <c r="K512" s="17">
        <v>45291</v>
      </c>
      <c r="L512">
        <f t="shared" si="38"/>
        <v>2015</v>
      </c>
      <c r="M512">
        <f t="shared" si="39"/>
        <v>2023</v>
      </c>
      <c r="N512" s="20" t="s">
        <v>163</v>
      </c>
    </row>
    <row r="513" spans="1:14" ht="16">
      <c r="A513" s="22" t="s">
        <v>184</v>
      </c>
      <c r="B513" s="22" t="s">
        <v>183</v>
      </c>
      <c r="C513" s="21" t="s">
        <v>164</v>
      </c>
      <c r="D513" s="20" t="s">
        <v>163</v>
      </c>
      <c r="E513" s="19" t="str">
        <f t="shared" si="35"/>
        <v>Waterford</v>
      </c>
      <c r="F513" s="17">
        <v>41640</v>
      </c>
      <c r="G513" s="17">
        <v>45199</v>
      </c>
      <c r="H513">
        <f t="shared" si="36"/>
        <v>2014</v>
      </c>
      <c r="I513">
        <f t="shared" si="37"/>
        <v>2023</v>
      </c>
      <c r="J513" s="17">
        <v>42369</v>
      </c>
      <c r="K513" s="17">
        <v>45291</v>
      </c>
      <c r="L513">
        <f t="shared" si="38"/>
        <v>2015</v>
      </c>
      <c r="M513">
        <f t="shared" si="39"/>
        <v>2023</v>
      </c>
      <c r="N513" s="20" t="s">
        <v>163</v>
      </c>
    </row>
    <row r="514" spans="1:14" ht="16">
      <c r="A514" s="22" t="s">
        <v>237</v>
      </c>
      <c r="B514" s="22" t="s">
        <v>236</v>
      </c>
      <c r="C514" s="21" t="s">
        <v>235</v>
      </c>
      <c r="D514" s="20" t="s">
        <v>163</v>
      </c>
      <c r="E514" s="19" t="str">
        <f t="shared" ref="E514:E540" si="40">(PROPER(A514))</f>
        <v>Watsonville</v>
      </c>
      <c r="F514" s="17">
        <v>41640</v>
      </c>
      <c r="G514" s="17">
        <v>45291</v>
      </c>
      <c r="H514">
        <f t="shared" ref="H514:H540" si="41">YEAR(F514)</f>
        <v>2014</v>
      </c>
      <c r="I514">
        <f t="shared" ref="I514:I540" si="42">YEAR(G514)</f>
        <v>2023</v>
      </c>
      <c r="J514" s="17">
        <v>42369</v>
      </c>
      <c r="K514" s="17">
        <v>45291</v>
      </c>
      <c r="L514">
        <f t="shared" ref="L514:L540" si="43">YEAR(J514)</f>
        <v>2015</v>
      </c>
      <c r="M514">
        <f t="shared" ref="M514:M540" si="44">YEAR(K514)</f>
        <v>2023</v>
      </c>
      <c r="N514" s="20" t="s">
        <v>163</v>
      </c>
    </row>
    <row r="515" spans="1:14" ht="16">
      <c r="A515" s="22" t="s">
        <v>218</v>
      </c>
      <c r="B515" s="22" t="s">
        <v>216</v>
      </c>
      <c r="C515" s="21" t="s">
        <v>159</v>
      </c>
      <c r="D515" s="20" t="s">
        <v>158</v>
      </c>
      <c r="E515" s="19" t="str">
        <f t="shared" si="40"/>
        <v>Weed</v>
      </c>
      <c r="F515" s="17">
        <v>41640</v>
      </c>
      <c r="G515" s="17">
        <v>43646</v>
      </c>
      <c r="H515">
        <f t="shared" si="41"/>
        <v>2014</v>
      </c>
      <c r="I515">
        <f t="shared" si="42"/>
        <v>2019</v>
      </c>
      <c r="J515" s="17">
        <v>41820</v>
      </c>
      <c r="K515" s="17">
        <v>43646</v>
      </c>
      <c r="L515">
        <f t="shared" si="43"/>
        <v>2014</v>
      </c>
      <c r="M515">
        <f t="shared" si="44"/>
        <v>2019</v>
      </c>
      <c r="N515" s="20" t="s">
        <v>158</v>
      </c>
    </row>
    <row r="516" spans="1:14" ht="16">
      <c r="A516" s="22" t="s">
        <v>516</v>
      </c>
      <c r="B516" s="22" t="s">
        <v>512</v>
      </c>
      <c r="C516" s="21" t="s">
        <v>145</v>
      </c>
      <c r="D516" s="20" t="s">
        <v>144</v>
      </c>
      <c r="E516" s="19" t="str">
        <f t="shared" si="40"/>
        <v>West Covina</v>
      </c>
      <c r="F516" s="17">
        <v>41640</v>
      </c>
      <c r="G516" s="17">
        <v>44500</v>
      </c>
      <c r="H516">
        <f t="shared" si="41"/>
        <v>2014</v>
      </c>
      <c r="I516">
        <f t="shared" si="42"/>
        <v>2021</v>
      </c>
      <c r="J516" s="17">
        <v>41562</v>
      </c>
      <c r="K516" s="17">
        <v>44484</v>
      </c>
      <c r="L516">
        <f t="shared" si="43"/>
        <v>2013</v>
      </c>
      <c r="M516">
        <f t="shared" si="44"/>
        <v>2021</v>
      </c>
      <c r="N516" s="20" t="s">
        <v>144</v>
      </c>
    </row>
    <row r="517" spans="1:14" ht="16">
      <c r="A517" s="22" t="s">
        <v>515</v>
      </c>
      <c r="B517" s="22" t="s">
        <v>512</v>
      </c>
      <c r="C517" s="21" t="s">
        <v>145</v>
      </c>
      <c r="D517" s="20" t="s">
        <v>144</v>
      </c>
      <c r="E517" s="19" t="str">
        <f t="shared" si="40"/>
        <v>West Hollywood</v>
      </c>
      <c r="F517" s="17">
        <v>41640</v>
      </c>
      <c r="G517" s="17">
        <v>44500</v>
      </c>
      <c r="H517">
        <f t="shared" si="41"/>
        <v>2014</v>
      </c>
      <c r="I517">
        <f t="shared" si="42"/>
        <v>2021</v>
      </c>
      <c r="J517" s="17">
        <v>41562</v>
      </c>
      <c r="K517" s="17">
        <v>44484</v>
      </c>
      <c r="L517">
        <f t="shared" si="43"/>
        <v>2013</v>
      </c>
      <c r="M517">
        <f t="shared" si="44"/>
        <v>2021</v>
      </c>
      <c r="N517" s="20" t="s">
        <v>144</v>
      </c>
    </row>
    <row r="518" spans="1:14" ht="16">
      <c r="A518" s="22" t="s">
        <v>142</v>
      </c>
      <c r="B518" s="22" t="s">
        <v>139</v>
      </c>
      <c r="C518" s="21" t="s">
        <v>134</v>
      </c>
      <c r="D518" s="20" t="s">
        <v>133</v>
      </c>
      <c r="E518" s="19" t="str">
        <f t="shared" si="40"/>
        <v>West Sacramento</v>
      </c>
      <c r="F518" s="17">
        <v>41275</v>
      </c>
      <c r="G518" s="17">
        <v>44500</v>
      </c>
      <c r="H518">
        <f t="shared" si="41"/>
        <v>2013</v>
      </c>
      <c r="I518">
        <f t="shared" si="42"/>
        <v>2021</v>
      </c>
      <c r="J518" s="17">
        <v>41578</v>
      </c>
      <c r="K518" s="17">
        <v>44500</v>
      </c>
      <c r="L518">
        <f t="shared" si="43"/>
        <v>2013</v>
      </c>
      <c r="M518">
        <f t="shared" si="44"/>
        <v>2021</v>
      </c>
      <c r="N518" s="20" t="s">
        <v>133</v>
      </c>
    </row>
    <row r="519" spans="1:14" ht="16">
      <c r="A519" s="22" t="s">
        <v>514</v>
      </c>
      <c r="B519" s="22" t="s">
        <v>512</v>
      </c>
      <c r="C519" s="21" t="s">
        <v>145</v>
      </c>
      <c r="D519" s="20" t="s">
        <v>144</v>
      </c>
      <c r="E519" s="19" t="str">
        <f t="shared" si="40"/>
        <v>Westlake Village</v>
      </c>
      <c r="F519" s="17">
        <v>41640</v>
      </c>
      <c r="G519" s="17">
        <v>44500</v>
      </c>
      <c r="H519">
        <f t="shared" si="41"/>
        <v>2014</v>
      </c>
      <c r="I519">
        <f t="shared" si="42"/>
        <v>2021</v>
      </c>
      <c r="J519" s="17">
        <v>41562</v>
      </c>
      <c r="K519" s="17">
        <v>44484</v>
      </c>
      <c r="L519">
        <f t="shared" si="43"/>
        <v>2013</v>
      </c>
      <c r="M519">
        <f t="shared" si="44"/>
        <v>2021</v>
      </c>
      <c r="N519" s="20" t="s">
        <v>144</v>
      </c>
    </row>
    <row r="520" spans="1:14" ht="16">
      <c r="A520" s="22" t="s">
        <v>416</v>
      </c>
      <c r="B520" s="22" t="s">
        <v>414</v>
      </c>
      <c r="C520" s="21" t="s">
        <v>145</v>
      </c>
      <c r="D520" s="20" t="s">
        <v>144</v>
      </c>
      <c r="E520" s="19" t="str">
        <f t="shared" si="40"/>
        <v>Westminster</v>
      </c>
      <c r="F520" s="17">
        <v>41640</v>
      </c>
      <c r="G520" s="17">
        <v>44500</v>
      </c>
      <c r="H520">
        <f t="shared" si="41"/>
        <v>2014</v>
      </c>
      <c r="I520">
        <f t="shared" si="42"/>
        <v>2021</v>
      </c>
      <c r="J520" s="17">
        <v>41562</v>
      </c>
      <c r="K520" s="17">
        <v>44484</v>
      </c>
      <c r="L520">
        <f t="shared" si="43"/>
        <v>2013</v>
      </c>
      <c r="M520">
        <f t="shared" si="44"/>
        <v>2021</v>
      </c>
      <c r="N520" s="20" t="s">
        <v>144</v>
      </c>
    </row>
    <row r="521" spans="1:14" ht="16">
      <c r="A521" s="22" t="s">
        <v>631</v>
      </c>
      <c r="B521" s="22" t="s">
        <v>630</v>
      </c>
      <c r="C521" s="21" t="s">
        <v>145</v>
      </c>
      <c r="D521" s="20" t="s">
        <v>144</v>
      </c>
      <c r="E521" s="19" t="str">
        <f t="shared" si="40"/>
        <v>Westmorland</v>
      </c>
      <c r="F521" s="17">
        <v>41640</v>
      </c>
      <c r="G521" s="17">
        <v>44500</v>
      </c>
      <c r="H521">
        <f t="shared" si="41"/>
        <v>2014</v>
      </c>
      <c r="I521">
        <f t="shared" si="42"/>
        <v>2021</v>
      </c>
      <c r="J521" s="17">
        <v>41562</v>
      </c>
      <c r="K521" s="17">
        <v>44484</v>
      </c>
      <c r="L521">
        <f t="shared" si="43"/>
        <v>2013</v>
      </c>
      <c r="M521">
        <f t="shared" si="44"/>
        <v>2021</v>
      </c>
      <c r="N521" s="20" t="s">
        <v>144</v>
      </c>
    </row>
    <row r="522" spans="1:14" ht="16">
      <c r="A522" s="22" t="s">
        <v>136</v>
      </c>
      <c r="B522" s="22" t="s">
        <v>135</v>
      </c>
      <c r="C522" s="21" t="s">
        <v>134</v>
      </c>
      <c r="D522" s="20" t="s">
        <v>133</v>
      </c>
      <c r="E522" s="19" t="str">
        <f t="shared" si="40"/>
        <v>Wheatland</v>
      </c>
      <c r="F522" s="17">
        <v>41275</v>
      </c>
      <c r="G522" s="17">
        <v>44500</v>
      </c>
      <c r="H522">
        <f t="shared" si="41"/>
        <v>2013</v>
      </c>
      <c r="I522">
        <f t="shared" si="42"/>
        <v>2021</v>
      </c>
      <c r="J522" s="17">
        <v>41578</v>
      </c>
      <c r="K522" s="17">
        <v>44500</v>
      </c>
      <c r="L522">
        <f t="shared" si="43"/>
        <v>2013</v>
      </c>
      <c r="M522">
        <f t="shared" si="44"/>
        <v>2021</v>
      </c>
      <c r="N522" s="20" t="s">
        <v>133</v>
      </c>
    </row>
    <row r="523" spans="1:14" ht="16">
      <c r="A523" s="22" t="s">
        <v>513</v>
      </c>
      <c r="B523" s="22" t="s">
        <v>512</v>
      </c>
      <c r="C523" s="21" t="s">
        <v>145</v>
      </c>
      <c r="D523" s="20" t="s">
        <v>144</v>
      </c>
      <c r="E523" s="19" t="str">
        <f t="shared" si="40"/>
        <v>Whittier</v>
      </c>
      <c r="F523" s="17">
        <v>41640</v>
      </c>
      <c r="G523" s="17">
        <v>44500</v>
      </c>
      <c r="H523">
        <f t="shared" si="41"/>
        <v>2014</v>
      </c>
      <c r="I523">
        <f t="shared" si="42"/>
        <v>2021</v>
      </c>
      <c r="J523" s="17">
        <v>41562</v>
      </c>
      <c r="K523" s="17">
        <v>44484</v>
      </c>
      <c r="L523">
        <f t="shared" si="43"/>
        <v>2013</v>
      </c>
      <c r="M523">
        <f t="shared" si="44"/>
        <v>2021</v>
      </c>
      <c r="N523" s="20" t="s">
        <v>144</v>
      </c>
    </row>
    <row r="524" spans="1:14" ht="16">
      <c r="A524" s="22" t="s">
        <v>374</v>
      </c>
      <c r="B524" s="22" t="s">
        <v>373</v>
      </c>
      <c r="C524" s="21" t="s">
        <v>145</v>
      </c>
      <c r="D524" s="20" t="s">
        <v>144</v>
      </c>
      <c r="E524" s="19" t="str">
        <f t="shared" si="40"/>
        <v>Wildomar</v>
      </c>
      <c r="F524" s="17">
        <v>41640</v>
      </c>
      <c r="G524" s="17">
        <v>44500</v>
      </c>
      <c r="H524">
        <f t="shared" si="41"/>
        <v>2014</v>
      </c>
      <c r="I524">
        <f t="shared" si="42"/>
        <v>2021</v>
      </c>
      <c r="J524" s="17">
        <v>41562</v>
      </c>
      <c r="K524" s="17">
        <v>44484</v>
      </c>
      <c r="L524">
        <f t="shared" si="43"/>
        <v>2013</v>
      </c>
      <c r="M524">
        <f t="shared" si="44"/>
        <v>2021</v>
      </c>
      <c r="N524" s="20" t="s">
        <v>144</v>
      </c>
    </row>
    <row r="525" spans="1:14" ht="16">
      <c r="A525" s="22" t="s">
        <v>698</v>
      </c>
      <c r="B525" s="22" t="s">
        <v>697</v>
      </c>
      <c r="C525" s="21" t="s">
        <v>159</v>
      </c>
      <c r="D525" s="20" t="s">
        <v>158</v>
      </c>
      <c r="E525" s="19" t="str">
        <f t="shared" si="40"/>
        <v>Williams</v>
      </c>
      <c r="F525" s="17">
        <v>41640</v>
      </c>
      <c r="G525" s="17">
        <v>43646</v>
      </c>
      <c r="H525">
        <f t="shared" si="41"/>
        <v>2014</v>
      </c>
      <c r="I525">
        <f t="shared" si="42"/>
        <v>2019</v>
      </c>
      <c r="J525" s="17">
        <v>41820</v>
      </c>
      <c r="K525" s="17">
        <v>43646</v>
      </c>
      <c r="L525">
        <f t="shared" si="43"/>
        <v>2014</v>
      </c>
      <c r="M525">
        <f t="shared" si="44"/>
        <v>2019</v>
      </c>
      <c r="N525" s="20" t="s">
        <v>158</v>
      </c>
    </row>
    <row r="526" spans="1:14" ht="16">
      <c r="A526" s="22" t="s">
        <v>489</v>
      </c>
      <c r="B526" s="22" t="s">
        <v>488</v>
      </c>
      <c r="C526" s="21" t="s">
        <v>159</v>
      </c>
      <c r="D526" s="20" t="s">
        <v>158</v>
      </c>
      <c r="E526" s="19" t="str">
        <f t="shared" si="40"/>
        <v>Willits</v>
      </c>
      <c r="F526" s="17">
        <v>41640</v>
      </c>
      <c r="G526" s="17">
        <v>43646</v>
      </c>
      <c r="H526">
        <f t="shared" si="41"/>
        <v>2014</v>
      </c>
      <c r="I526">
        <f t="shared" si="42"/>
        <v>2019</v>
      </c>
      <c r="J526" s="17">
        <v>41820</v>
      </c>
      <c r="K526" s="17">
        <v>43646</v>
      </c>
      <c r="L526">
        <f t="shared" si="43"/>
        <v>2014</v>
      </c>
      <c r="M526">
        <f t="shared" si="44"/>
        <v>2019</v>
      </c>
      <c r="N526" s="20" t="s">
        <v>158</v>
      </c>
    </row>
    <row r="527" spans="1:14" ht="16">
      <c r="A527" s="22" t="s">
        <v>649</v>
      </c>
      <c r="B527" s="22" t="s">
        <v>648</v>
      </c>
      <c r="C527" s="21" t="s">
        <v>159</v>
      </c>
      <c r="D527" s="20" t="s">
        <v>158</v>
      </c>
      <c r="E527" s="19" t="str">
        <f t="shared" si="40"/>
        <v>Willows</v>
      </c>
      <c r="F527" s="17">
        <v>41640</v>
      </c>
      <c r="G527" s="17">
        <v>43646</v>
      </c>
      <c r="H527">
        <f t="shared" si="41"/>
        <v>2014</v>
      </c>
      <c r="I527">
        <f t="shared" si="42"/>
        <v>2019</v>
      </c>
      <c r="J527" s="17">
        <v>41820</v>
      </c>
      <c r="K527" s="17">
        <v>43646</v>
      </c>
      <c r="L527">
        <f t="shared" si="43"/>
        <v>2014</v>
      </c>
      <c r="M527">
        <f t="shared" si="44"/>
        <v>2019</v>
      </c>
      <c r="N527" s="20" t="s">
        <v>158</v>
      </c>
    </row>
    <row r="528" spans="1:14" ht="16">
      <c r="A528" s="22" t="s">
        <v>197</v>
      </c>
      <c r="B528" s="22" t="s">
        <v>196</v>
      </c>
      <c r="C528" s="21" t="s">
        <v>195</v>
      </c>
      <c r="D528" s="20" t="s">
        <v>194</v>
      </c>
      <c r="E528" s="19" t="str">
        <f t="shared" si="40"/>
        <v>Windsor</v>
      </c>
      <c r="F528" s="17">
        <v>41640</v>
      </c>
      <c r="G528" s="17">
        <v>44865</v>
      </c>
      <c r="H528">
        <f t="shared" si="41"/>
        <v>2014</v>
      </c>
      <c r="I528">
        <f t="shared" si="42"/>
        <v>2022</v>
      </c>
      <c r="J528" s="17">
        <v>42035</v>
      </c>
      <c r="K528" s="17">
        <v>44957</v>
      </c>
      <c r="L528">
        <f t="shared" si="43"/>
        <v>2015</v>
      </c>
      <c r="M528">
        <f t="shared" si="44"/>
        <v>2023</v>
      </c>
      <c r="N528" s="20" t="s">
        <v>194</v>
      </c>
    </row>
    <row r="529" spans="1:14" ht="16">
      <c r="A529" s="22" t="s">
        <v>141</v>
      </c>
      <c r="B529" s="22" t="s">
        <v>139</v>
      </c>
      <c r="C529" s="21" t="s">
        <v>134</v>
      </c>
      <c r="D529" s="20" t="s">
        <v>133</v>
      </c>
      <c r="E529" s="19" t="str">
        <f t="shared" si="40"/>
        <v>Winters</v>
      </c>
      <c r="F529" s="17">
        <v>41275</v>
      </c>
      <c r="G529" s="17">
        <v>44500</v>
      </c>
      <c r="H529">
        <f t="shared" si="41"/>
        <v>2013</v>
      </c>
      <c r="I529">
        <f t="shared" si="42"/>
        <v>2021</v>
      </c>
      <c r="J529" s="17">
        <v>41578</v>
      </c>
      <c r="K529" s="17">
        <v>44500</v>
      </c>
      <c r="L529">
        <f t="shared" si="43"/>
        <v>2013</v>
      </c>
      <c r="M529">
        <f t="shared" si="44"/>
        <v>2021</v>
      </c>
      <c r="N529" s="20" t="s">
        <v>133</v>
      </c>
    </row>
    <row r="530" spans="1:14" ht="16">
      <c r="A530" s="22" t="s">
        <v>166</v>
      </c>
      <c r="B530" s="22" t="s">
        <v>165</v>
      </c>
      <c r="C530" s="21" t="s">
        <v>164</v>
      </c>
      <c r="D530" s="20" t="s">
        <v>163</v>
      </c>
      <c r="E530" s="19" t="str">
        <f t="shared" si="40"/>
        <v>Woodlake</v>
      </c>
      <c r="F530" s="17">
        <v>41640</v>
      </c>
      <c r="G530" s="17">
        <v>45199</v>
      </c>
      <c r="H530">
        <f t="shared" si="41"/>
        <v>2014</v>
      </c>
      <c r="I530">
        <f t="shared" si="42"/>
        <v>2023</v>
      </c>
      <c r="J530" s="17">
        <v>42369</v>
      </c>
      <c r="K530" s="17">
        <v>45291</v>
      </c>
      <c r="L530">
        <f t="shared" si="43"/>
        <v>2015</v>
      </c>
      <c r="M530">
        <f t="shared" si="44"/>
        <v>2023</v>
      </c>
      <c r="N530" s="20" t="s">
        <v>163</v>
      </c>
    </row>
    <row r="531" spans="1:14" ht="16">
      <c r="A531" s="22" t="s">
        <v>140</v>
      </c>
      <c r="B531" s="22" t="s">
        <v>139</v>
      </c>
      <c r="C531" s="21" t="s">
        <v>134</v>
      </c>
      <c r="D531" s="20" t="s">
        <v>133</v>
      </c>
      <c r="E531" s="19" t="str">
        <f t="shared" si="40"/>
        <v>Woodland</v>
      </c>
      <c r="F531" s="17">
        <v>41275</v>
      </c>
      <c r="G531" s="17">
        <v>44500</v>
      </c>
      <c r="H531">
        <f t="shared" si="41"/>
        <v>2013</v>
      </c>
      <c r="I531">
        <f t="shared" si="42"/>
        <v>2021</v>
      </c>
      <c r="J531" s="17">
        <v>41578</v>
      </c>
      <c r="K531" s="17">
        <v>44500</v>
      </c>
      <c r="L531">
        <f t="shared" si="43"/>
        <v>2013</v>
      </c>
      <c r="M531">
        <f t="shared" si="44"/>
        <v>2021</v>
      </c>
      <c r="N531" s="20" t="s">
        <v>133</v>
      </c>
    </row>
    <row r="532" spans="1:14" ht="16">
      <c r="A532" s="22" t="s">
        <v>272</v>
      </c>
      <c r="B532" s="22" t="s">
        <v>271</v>
      </c>
      <c r="C532" s="21" t="s">
        <v>195</v>
      </c>
      <c r="D532" s="20" t="s">
        <v>194</v>
      </c>
      <c r="E532" s="19" t="str">
        <f t="shared" si="40"/>
        <v>Woodside</v>
      </c>
      <c r="F532" s="17">
        <v>41640</v>
      </c>
      <c r="G532" s="17">
        <v>44865</v>
      </c>
      <c r="H532">
        <f t="shared" si="41"/>
        <v>2014</v>
      </c>
      <c r="I532">
        <f t="shared" si="42"/>
        <v>2022</v>
      </c>
      <c r="J532" s="17">
        <v>42035</v>
      </c>
      <c r="K532" s="17">
        <v>44957</v>
      </c>
      <c r="L532">
        <f t="shared" si="43"/>
        <v>2015</v>
      </c>
      <c r="M532">
        <f t="shared" si="44"/>
        <v>2023</v>
      </c>
      <c r="N532" s="20" t="s">
        <v>194</v>
      </c>
    </row>
    <row r="533" spans="1:14" ht="16">
      <c r="A533" s="22" t="str">
        <f>B533</f>
        <v>Yolo County - Unincorporated</v>
      </c>
      <c r="B533" s="22" t="s">
        <v>138</v>
      </c>
      <c r="C533" s="21" t="s">
        <v>134</v>
      </c>
      <c r="D533" s="20" t="s">
        <v>133</v>
      </c>
      <c r="E533" s="19" t="str">
        <f t="shared" si="40"/>
        <v>Yolo County - Unincorporated</v>
      </c>
      <c r="F533" s="17">
        <v>41275</v>
      </c>
      <c r="G533" s="17">
        <v>44500</v>
      </c>
      <c r="H533">
        <f t="shared" si="41"/>
        <v>2013</v>
      </c>
      <c r="I533">
        <f t="shared" si="42"/>
        <v>2021</v>
      </c>
      <c r="J533" s="17">
        <v>41578</v>
      </c>
      <c r="K533" s="17">
        <v>44500</v>
      </c>
      <c r="L533">
        <f t="shared" si="43"/>
        <v>2013</v>
      </c>
      <c r="M533">
        <f t="shared" si="44"/>
        <v>2021</v>
      </c>
      <c r="N533" s="20" t="s">
        <v>133</v>
      </c>
    </row>
    <row r="534" spans="1:14" ht="16">
      <c r="A534" s="22" t="s">
        <v>415</v>
      </c>
      <c r="B534" s="22" t="s">
        <v>414</v>
      </c>
      <c r="C534" s="21" t="s">
        <v>145</v>
      </c>
      <c r="D534" s="20" t="s">
        <v>144</v>
      </c>
      <c r="E534" s="19" t="str">
        <f t="shared" si="40"/>
        <v>Yorba Linda</v>
      </c>
      <c r="F534" s="17">
        <v>41640</v>
      </c>
      <c r="G534" s="17">
        <v>44500</v>
      </c>
      <c r="H534">
        <f t="shared" si="41"/>
        <v>2014</v>
      </c>
      <c r="I534">
        <f t="shared" si="42"/>
        <v>2021</v>
      </c>
      <c r="J534" s="17">
        <v>41562</v>
      </c>
      <c r="K534" s="17">
        <v>44484</v>
      </c>
      <c r="L534">
        <f t="shared" si="43"/>
        <v>2013</v>
      </c>
      <c r="M534">
        <f t="shared" si="44"/>
        <v>2021</v>
      </c>
      <c r="N534" s="20" t="s">
        <v>144</v>
      </c>
    </row>
    <row r="535" spans="1:14" ht="16">
      <c r="A535" s="22" t="s">
        <v>455</v>
      </c>
      <c r="B535" s="22" t="s">
        <v>454</v>
      </c>
      <c r="C535" s="21" t="s">
        <v>195</v>
      </c>
      <c r="D535" s="20" t="s">
        <v>194</v>
      </c>
      <c r="E535" s="19" t="str">
        <f t="shared" si="40"/>
        <v>Yountville</v>
      </c>
      <c r="F535" s="17">
        <v>41640</v>
      </c>
      <c r="G535" s="17">
        <v>44865</v>
      </c>
      <c r="H535">
        <f t="shared" si="41"/>
        <v>2014</v>
      </c>
      <c r="I535">
        <f t="shared" si="42"/>
        <v>2022</v>
      </c>
      <c r="J535" s="17">
        <v>42035</v>
      </c>
      <c r="K535" s="17">
        <v>44957</v>
      </c>
      <c r="L535">
        <f t="shared" si="43"/>
        <v>2015</v>
      </c>
      <c r="M535">
        <f t="shared" si="44"/>
        <v>2023</v>
      </c>
      <c r="N535" s="20" t="s">
        <v>194</v>
      </c>
    </row>
    <row r="536" spans="1:14" ht="16">
      <c r="A536" s="22" t="s">
        <v>217</v>
      </c>
      <c r="B536" s="22" t="s">
        <v>216</v>
      </c>
      <c r="C536" s="21" t="s">
        <v>159</v>
      </c>
      <c r="D536" s="20" t="s">
        <v>158</v>
      </c>
      <c r="E536" s="19" t="str">
        <f t="shared" si="40"/>
        <v>Yreka</v>
      </c>
      <c r="F536" s="17">
        <v>41640</v>
      </c>
      <c r="G536" s="17">
        <v>43646</v>
      </c>
      <c r="H536">
        <f t="shared" si="41"/>
        <v>2014</v>
      </c>
      <c r="I536">
        <f t="shared" si="42"/>
        <v>2019</v>
      </c>
      <c r="J536" s="17">
        <v>41820</v>
      </c>
      <c r="K536" s="17">
        <v>43646</v>
      </c>
      <c r="L536">
        <f t="shared" si="43"/>
        <v>2014</v>
      </c>
      <c r="M536">
        <f t="shared" si="44"/>
        <v>2019</v>
      </c>
      <c r="N536" s="20" t="s">
        <v>158</v>
      </c>
    </row>
    <row r="537" spans="1:14" ht="16">
      <c r="A537" s="22" t="s">
        <v>180</v>
      </c>
      <c r="B537" s="22" t="s">
        <v>179</v>
      </c>
      <c r="C537" s="21" t="s">
        <v>134</v>
      </c>
      <c r="D537" s="20" t="s">
        <v>133</v>
      </c>
      <c r="E537" s="19" t="str">
        <f t="shared" si="40"/>
        <v>Yuba City</v>
      </c>
      <c r="F537" s="17">
        <v>41275</v>
      </c>
      <c r="G537" s="17">
        <v>44500</v>
      </c>
      <c r="H537">
        <f t="shared" si="41"/>
        <v>2013</v>
      </c>
      <c r="I537">
        <f t="shared" si="42"/>
        <v>2021</v>
      </c>
      <c r="J537" s="17">
        <v>41578</v>
      </c>
      <c r="K537" s="17">
        <v>44500</v>
      </c>
      <c r="L537">
        <f t="shared" si="43"/>
        <v>2013</v>
      </c>
      <c r="M537">
        <f t="shared" si="44"/>
        <v>2021</v>
      </c>
      <c r="N537" s="20" t="s">
        <v>133</v>
      </c>
    </row>
    <row r="538" spans="1:14" ht="16">
      <c r="A538" s="22" t="s">
        <v>1344</v>
      </c>
      <c r="B538" s="22" t="s">
        <v>135</v>
      </c>
      <c r="C538" s="21" t="s">
        <v>134</v>
      </c>
      <c r="D538" s="20" t="s">
        <v>133</v>
      </c>
      <c r="E538" s="19" t="str">
        <f t="shared" si="40"/>
        <v>Yuba County - Unincorporated</v>
      </c>
      <c r="F538" s="17">
        <v>41275</v>
      </c>
      <c r="G538" s="17">
        <v>44500</v>
      </c>
      <c r="H538">
        <f t="shared" si="41"/>
        <v>2013</v>
      </c>
      <c r="I538">
        <f t="shared" si="42"/>
        <v>2021</v>
      </c>
      <c r="J538" s="17">
        <v>41578</v>
      </c>
      <c r="K538" s="17">
        <v>44500</v>
      </c>
      <c r="L538">
        <f t="shared" si="43"/>
        <v>2013</v>
      </c>
      <c r="M538">
        <f t="shared" si="44"/>
        <v>2021</v>
      </c>
      <c r="N538" s="20" t="s">
        <v>133</v>
      </c>
    </row>
    <row r="539" spans="1:14" ht="16">
      <c r="A539" s="22" t="s">
        <v>336</v>
      </c>
      <c r="B539" s="22" t="s">
        <v>334</v>
      </c>
      <c r="C539" s="21" t="s">
        <v>145</v>
      </c>
      <c r="D539" s="20" t="s">
        <v>144</v>
      </c>
      <c r="E539" s="19" t="str">
        <f t="shared" si="40"/>
        <v>Yucaipa</v>
      </c>
      <c r="F539" s="17">
        <v>41640</v>
      </c>
      <c r="G539" s="17">
        <v>44500</v>
      </c>
      <c r="H539">
        <f t="shared" si="41"/>
        <v>2014</v>
      </c>
      <c r="I539">
        <f t="shared" si="42"/>
        <v>2021</v>
      </c>
      <c r="J539" s="17">
        <v>41562</v>
      </c>
      <c r="K539" s="17">
        <v>44484</v>
      </c>
      <c r="L539">
        <f t="shared" si="43"/>
        <v>2013</v>
      </c>
      <c r="M539">
        <f t="shared" si="44"/>
        <v>2021</v>
      </c>
      <c r="N539" s="20" t="s">
        <v>144</v>
      </c>
    </row>
    <row r="540" spans="1:14" ht="16">
      <c r="A540" s="22" t="s">
        <v>335</v>
      </c>
      <c r="B540" s="22" t="s">
        <v>334</v>
      </c>
      <c r="C540" s="21" t="s">
        <v>145</v>
      </c>
      <c r="D540" s="20" t="s">
        <v>144</v>
      </c>
      <c r="E540" s="19" t="str">
        <f t="shared" si="40"/>
        <v>Yucca Valley</v>
      </c>
      <c r="F540" s="17">
        <v>41640</v>
      </c>
      <c r="G540" s="17">
        <v>44500</v>
      </c>
      <c r="H540">
        <f t="shared" si="41"/>
        <v>2014</v>
      </c>
      <c r="I540">
        <f t="shared" si="42"/>
        <v>2021</v>
      </c>
      <c r="J540" s="17">
        <v>41562</v>
      </c>
      <c r="K540" s="17">
        <v>44484</v>
      </c>
      <c r="L540">
        <f t="shared" si="43"/>
        <v>2013</v>
      </c>
      <c r="M540">
        <f t="shared" si="44"/>
        <v>2021</v>
      </c>
      <c r="N540" s="20" t="s">
        <v>144</v>
      </c>
    </row>
  </sheetData>
  <autoFilter ref="A1:O540" xr:uid="{00000000-0009-0000-0000-000008000000}">
    <sortState ref="A2:O540">
      <sortCondition ref="A1:A540"/>
    </sortState>
  </autoFilter>
  <conditionalFormatting sqref="L2:L540">
    <cfRule type="expression" dxfId="12" priority="1">
      <formula>$H2=$L2</formula>
    </cfRule>
    <cfRule type="expression" dxfId="11" priority="2">
      <formula>$L2&lt;$H2</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dimension ref="A1:H2433"/>
  <sheetViews>
    <sheetView workbookViewId="0">
      <selection activeCell="L17" sqref="L17"/>
    </sheetView>
  </sheetViews>
  <sheetFormatPr baseColWidth="10" defaultColWidth="8.83203125" defaultRowHeight="15"/>
  <cols>
    <col min="1" max="1" width="38.1640625" customWidth="1"/>
    <col min="2" max="2" width="8.83203125" style="330"/>
    <col min="3" max="3" width="8.83203125" style="325" customWidth="1"/>
    <col min="7" max="7" width="10" customWidth="1"/>
    <col min="8" max="8" width="11.83203125" bestFit="1" customWidth="1"/>
  </cols>
  <sheetData>
    <row r="1" spans="1:8">
      <c r="A1" s="96" t="s">
        <v>1334</v>
      </c>
      <c r="B1" s="337" t="s">
        <v>1539</v>
      </c>
      <c r="C1" s="338" t="s">
        <v>1540</v>
      </c>
      <c r="D1" s="339" t="s">
        <v>1541</v>
      </c>
      <c r="E1" s="339" t="s">
        <v>1542</v>
      </c>
      <c r="F1" s="335" t="s">
        <v>1543</v>
      </c>
      <c r="G1" s="335" t="s">
        <v>1544</v>
      </c>
      <c r="H1" s="340" t="s">
        <v>1545</v>
      </c>
    </row>
    <row r="2" spans="1:8">
      <c r="A2" s="103" t="s">
        <v>921</v>
      </c>
      <c r="B2" s="333">
        <v>0</v>
      </c>
      <c r="C2" s="325">
        <v>0</v>
      </c>
      <c r="D2" s="325">
        <v>0</v>
      </c>
      <c r="E2" s="325">
        <v>0</v>
      </c>
      <c r="G2" s="325">
        <v>0</v>
      </c>
      <c r="H2" s="325">
        <v>0</v>
      </c>
    </row>
    <row r="3" spans="1:8">
      <c r="A3" s="103" t="s">
        <v>1128</v>
      </c>
      <c r="B3" s="334">
        <v>0</v>
      </c>
      <c r="C3" s="325">
        <v>0</v>
      </c>
      <c r="D3" s="325">
        <v>0</v>
      </c>
      <c r="E3" s="325">
        <v>0</v>
      </c>
      <c r="G3" s="325">
        <v>0</v>
      </c>
      <c r="H3" s="325">
        <v>0</v>
      </c>
    </row>
    <row r="4" spans="1:8">
      <c r="A4" s="103" t="s">
        <v>1225</v>
      </c>
      <c r="B4" s="334" t="s">
        <v>1538</v>
      </c>
      <c r="C4" s="325" t="s">
        <v>1538</v>
      </c>
      <c r="D4" s="325" t="s">
        <v>1538</v>
      </c>
      <c r="E4" s="325" t="s">
        <v>1538</v>
      </c>
      <c r="G4" s="325" t="s">
        <v>1538</v>
      </c>
      <c r="H4" s="325" t="s">
        <v>1538</v>
      </c>
    </row>
    <row r="5" spans="1:8">
      <c r="A5" s="103" t="s">
        <v>734</v>
      </c>
      <c r="B5" s="334" t="s">
        <v>1538</v>
      </c>
      <c r="C5" s="325" t="s">
        <v>1538</v>
      </c>
      <c r="D5" s="325" t="s">
        <v>1538</v>
      </c>
      <c r="E5" s="325" t="s">
        <v>1538</v>
      </c>
      <c r="G5" s="325" t="s">
        <v>1538</v>
      </c>
      <c r="H5" s="325" t="s">
        <v>1538</v>
      </c>
    </row>
    <row r="6" spans="1:8">
      <c r="A6" s="103" t="s">
        <v>1237</v>
      </c>
      <c r="B6" s="334" t="s">
        <v>1538</v>
      </c>
      <c r="C6" s="325" t="s">
        <v>1538</v>
      </c>
      <c r="D6" s="325" t="s">
        <v>1538</v>
      </c>
      <c r="E6" s="325" t="s">
        <v>1538</v>
      </c>
      <c r="G6" s="325" t="s">
        <v>1538</v>
      </c>
      <c r="H6" s="325" t="s">
        <v>1538</v>
      </c>
    </row>
    <row r="7" spans="1:8">
      <c r="A7" s="103" t="s">
        <v>1127</v>
      </c>
      <c r="B7" s="333">
        <v>0</v>
      </c>
      <c r="C7" s="325">
        <v>0</v>
      </c>
      <c r="D7" s="325">
        <v>0</v>
      </c>
      <c r="E7" s="325">
        <v>0</v>
      </c>
      <c r="G7" s="325">
        <v>0</v>
      </c>
      <c r="H7" s="325">
        <v>0</v>
      </c>
    </row>
    <row r="8" spans="1:8">
      <c r="A8" s="103" t="s">
        <v>997</v>
      </c>
      <c r="B8" s="326">
        <v>0</v>
      </c>
      <c r="C8" s="325">
        <v>0</v>
      </c>
      <c r="D8" s="325">
        <v>0</v>
      </c>
      <c r="E8" s="325">
        <v>0</v>
      </c>
      <c r="G8" s="325">
        <v>0</v>
      </c>
      <c r="H8" s="325">
        <v>0</v>
      </c>
    </row>
    <row r="9" spans="1:8">
      <c r="A9" s="103" t="s">
        <v>1335</v>
      </c>
      <c r="B9" s="326" t="s">
        <v>1538</v>
      </c>
      <c r="C9" s="325" t="s">
        <v>1538</v>
      </c>
      <c r="D9" s="325" t="s">
        <v>1538</v>
      </c>
      <c r="E9" s="325" t="s">
        <v>1538</v>
      </c>
      <c r="G9" s="325" t="s">
        <v>1538</v>
      </c>
      <c r="H9" s="325" t="s">
        <v>1538</v>
      </c>
    </row>
    <row r="10" spans="1:8">
      <c r="A10" s="103" t="s">
        <v>1019</v>
      </c>
      <c r="B10" s="326" t="s">
        <v>1538</v>
      </c>
      <c r="C10" s="325" t="s">
        <v>1538</v>
      </c>
      <c r="D10" s="325" t="s">
        <v>1538</v>
      </c>
      <c r="E10" s="325" t="s">
        <v>1538</v>
      </c>
      <c r="G10" s="325" t="s">
        <v>1538</v>
      </c>
      <c r="H10" s="325" t="s">
        <v>1538</v>
      </c>
    </row>
    <row r="11" spans="1:8">
      <c r="A11" s="103" t="s">
        <v>1223</v>
      </c>
      <c r="B11" s="326" t="s">
        <v>1538</v>
      </c>
      <c r="C11" s="325" t="s">
        <v>1538</v>
      </c>
      <c r="D11" s="325" t="s">
        <v>1538</v>
      </c>
      <c r="E11" s="325" t="s">
        <v>1538</v>
      </c>
      <c r="G11" s="325" t="s">
        <v>1538</v>
      </c>
      <c r="H11" s="325" t="s">
        <v>1538</v>
      </c>
    </row>
    <row r="12" spans="1:8">
      <c r="A12" s="103" t="s">
        <v>718</v>
      </c>
      <c r="B12" s="326" t="s">
        <v>1538</v>
      </c>
      <c r="C12" s="325" t="s">
        <v>1538</v>
      </c>
      <c r="D12" s="325" t="s">
        <v>1538</v>
      </c>
      <c r="E12" s="325" t="s">
        <v>1538</v>
      </c>
      <c r="G12" s="325" t="s">
        <v>1538</v>
      </c>
      <c r="H12" s="325" t="s">
        <v>1538</v>
      </c>
    </row>
    <row r="13" spans="1:8">
      <c r="A13" s="103" t="s">
        <v>1005</v>
      </c>
      <c r="B13" s="326" t="s">
        <v>1538</v>
      </c>
      <c r="C13" s="325" t="s">
        <v>1538</v>
      </c>
      <c r="D13" s="325" t="s">
        <v>1538</v>
      </c>
      <c r="E13" s="325" t="s">
        <v>1538</v>
      </c>
      <c r="G13" s="325" t="s">
        <v>1538</v>
      </c>
      <c r="H13" s="325" t="s">
        <v>1538</v>
      </c>
    </row>
    <row r="14" spans="1:8">
      <c r="A14" s="103" t="s">
        <v>996</v>
      </c>
      <c r="B14" s="327">
        <v>0</v>
      </c>
      <c r="C14" s="325">
        <v>0</v>
      </c>
      <c r="D14" s="325">
        <v>0</v>
      </c>
      <c r="E14" s="325">
        <v>0</v>
      </c>
      <c r="G14" s="325">
        <v>0</v>
      </c>
      <c r="H14" s="325">
        <v>0</v>
      </c>
    </row>
    <row r="15" spans="1:8">
      <c r="A15" s="103" t="s">
        <v>824</v>
      </c>
      <c r="B15" s="326" t="s">
        <v>1538</v>
      </c>
      <c r="C15" s="325" t="s">
        <v>1538</v>
      </c>
      <c r="D15" s="325" t="s">
        <v>1538</v>
      </c>
      <c r="E15" s="325" t="s">
        <v>1538</v>
      </c>
      <c r="G15" s="325" t="s">
        <v>1538</v>
      </c>
      <c r="H15" s="325" t="s">
        <v>1538</v>
      </c>
    </row>
    <row r="16" spans="1:8">
      <c r="A16" s="103" t="s">
        <v>1337</v>
      </c>
      <c r="B16" s="326" t="s">
        <v>1538</v>
      </c>
      <c r="C16" s="325" t="s">
        <v>1538</v>
      </c>
      <c r="D16" s="325" t="s">
        <v>1538</v>
      </c>
      <c r="E16" s="325" t="s">
        <v>1538</v>
      </c>
      <c r="G16" s="325" t="s">
        <v>1538</v>
      </c>
      <c r="H16" s="325" t="s">
        <v>1538</v>
      </c>
    </row>
    <row r="17" spans="1:8">
      <c r="A17" s="103" t="s">
        <v>1209</v>
      </c>
      <c r="B17" s="326" t="s">
        <v>1538</v>
      </c>
      <c r="C17" s="325" t="s">
        <v>1538</v>
      </c>
      <c r="D17" s="325" t="s">
        <v>1538</v>
      </c>
      <c r="E17" s="325" t="s">
        <v>1538</v>
      </c>
      <c r="G17" s="325" t="s">
        <v>1538</v>
      </c>
      <c r="H17" s="325" t="s">
        <v>1538</v>
      </c>
    </row>
    <row r="18" spans="1:8">
      <c r="A18" s="103" t="s">
        <v>1325</v>
      </c>
      <c r="B18" s="326">
        <v>0</v>
      </c>
      <c r="C18" s="325">
        <v>0</v>
      </c>
      <c r="D18" s="325">
        <v>0</v>
      </c>
      <c r="E18" s="325">
        <v>0</v>
      </c>
      <c r="G18" s="325">
        <v>0</v>
      </c>
      <c r="H18" s="325">
        <v>0</v>
      </c>
    </row>
    <row r="19" spans="1:8">
      <c r="A19" s="103" t="s">
        <v>1126</v>
      </c>
      <c r="B19" s="326">
        <v>0</v>
      </c>
      <c r="C19" s="325">
        <v>0</v>
      </c>
      <c r="D19" s="325">
        <v>0</v>
      </c>
      <c r="E19" s="325">
        <v>0</v>
      </c>
      <c r="G19" s="325">
        <v>0</v>
      </c>
      <c r="H19" s="325">
        <v>0</v>
      </c>
    </row>
    <row r="20" spans="1:8">
      <c r="A20" s="103" t="s">
        <v>1168</v>
      </c>
      <c r="B20" s="326" t="s">
        <v>1538</v>
      </c>
      <c r="C20" s="325" t="s">
        <v>1538</v>
      </c>
      <c r="D20" s="325" t="s">
        <v>1538</v>
      </c>
      <c r="E20" s="325" t="s">
        <v>1538</v>
      </c>
      <c r="G20" s="325" t="s">
        <v>1538</v>
      </c>
      <c r="H20" s="325" t="s">
        <v>1538</v>
      </c>
    </row>
    <row r="21" spans="1:8">
      <c r="A21" s="103" t="s">
        <v>871</v>
      </c>
      <c r="B21" s="326" t="s">
        <v>1538</v>
      </c>
      <c r="C21" s="325" t="s">
        <v>1538</v>
      </c>
      <c r="D21" s="325" t="s">
        <v>1538</v>
      </c>
      <c r="E21" s="325" t="s">
        <v>1538</v>
      </c>
      <c r="G21" s="325" t="s">
        <v>1538</v>
      </c>
      <c r="H21" s="325" t="s">
        <v>1538</v>
      </c>
    </row>
    <row r="22" spans="1:8">
      <c r="A22" s="103" t="s">
        <v>1125</v>
      </c>
      <c r="B22" s="326">
        <v>0</v>
      </c>
      <c r="C22" s="325">
        <v>0</v>
      </c>
      <c r="D22" s="325">
        <v>0</v>
      </c>
      <c r="E22" s="325">
        <v>0</v>
      </c>
      <c r="G22" s="325">
        <v>0</v>
      </c>
      <c r="H22" s="325">
        <v>0</v>
      </c>
    </row>
    <row r="23" spans="1:8">
      <c r="A23" s="103" t="s">
        <v>1150</v>
      </c>
      <c r="B23" s="326">
        <v>0</v>
      </c>
      <c r="C23" s="325">
        <v>0</v>
      </c>
      <c r="D23" s="325">
        <v>0</v>
      </c>
      <c r="E23" s="325">
        <v>0</v>
      </c>
      <c r="G23" s="325">
        <v>0</v>
      </c>
      <c r="H23" s="325">
        <v>0</v>
      </c>
    </row>
    <row r="24" spans="1:8">
      <c r="A24" s="103" t="s">
        <v>870</v>
      </c>
      <c r="B24" s="326" t="s">
        <v>1538</v>
      </c>
      <c r="C24" s="325" t="s">
        <v>1538</v>
      </c>
      <c r="D24" s="325" t="s">
        <v>1538</v>
      </c>
      <c r="E24" s="325" t="s">
        <v>1538</v>
      </c>
      <c r="G24" s="325" t="s">
        <v>1538</v>
      </c>
      <c r="H24" s="325" t="s">
        <v>1538</v>
      </c>
    </row>
    <row r="25" spans="1:8">
      <c r="A25" s="103" t="s">
        <v>1326</v>
      </c>
      <c r="B25" s="326" t="s">
        <v>1538</v>
      </c>
      <c r="C25" s="325" t="s">
        <v>1538</v>
      </c>
      <c r="D25" s="325" t="s">
        <v>1538</v>
      </c>
      <c r="E25" s="325" t="s">
        <v>1538</v>
      </c>
      <c r="G25" s="325" t="s">
        <v>1538</v>
      </c>
      <c r="H25" s="325" t="s">
        <v>1538</v>
      </c>
    </row>
    <row r="26" spans="1:8">
      <c r="A26" s="103" t="s">
        <v>1026</v>
      </c>
      <c r="B26" s="326" t="s">
        <v>1538</v>
      </c>
      <c r="C26" s="325" t="s">
        <v>1538</v>
      </c>
      <c r="D26" s="325" t="s">
        <v>1538</v>
      </c>
      <c r="E26" s="325" t="s">
        <v>1538</v>
      </c>
      <c r="G26" s="325" t="s">
        <v>1538</v>
      </c>
      <c r="H26" s="325" t="s">
        <v>1538</v>
      </c>
    </row>
    <row r="27" spans="1:8">
      <c r="A27" s="103" t="s">
        <v>963</v>
      </c>
      <c r="B27" s="326">
        <v>0</v>
      </c>
      <c r="C27" s="325">
        <v>0</v>
      </c>
      <c r="D27" s="325">
        <v>0</v>
      </c>
      <c r="E27" s="325">
        <v>0</v>
      </c>
      <c r="G27" s="325">
        <v>2</v>
      </c>
      <c r="H27" s="325">
        <v>10</v>
      </c>
    </row>
    <row r="28" spans="1:8">
      <c r="A28" s="103" t="s">
        <v>1124</v>
      </c>
      <c r="B28" s="326">
        <v>0</v>
      </c>
      <c r="C28" s="325">
        <v>0</v>
      </c>
      <c r="D28" s="325">
        <v>0</v>
      </c>
      <c r="E28" s="325">
        <v>0</v>
      </c>
      <c r="G28" s="325">
        <v>0</v>
      </c>
      <c r="H28" s="325">
        <v>0</v>
      </c>
    </row>
    <row r="29" spans="1:8">
      <c r="A29" s="103" t="s">
        <v>1138</v>
      </c>
      <c r="B29" s="326" t="s">
        <v>1538</v>
      </c>
      <c r="C29" s="325" t="s">
        <v>1538</v>
      </c>
      <c r="D29" s="325" t="s">
        <v>1538</v>
      </c>
      <c r="E29" s="325" t="s">
        <v>1538</v>
      </c>
      <c r="G29" s="325" t="s">
        <v>1538</v>
      </c>
      <c r="H29" s="325" t="s">
        <v>1538</v>
      </c>
    </row>
    <row r="30" spans="1:8">
      <c r="A30" s="103" t="s">
        <v>1123</v>
      </c>
      <c r="B30" s="326">
        <v>0</v>
      </c>
      <c r="C30" s="325">
        <v>0</v>
      </c>
      <c r="D30" s="325">
        <v>0</v>
      </c>
      <c r="E30" s="325">
        <v>0</v>
      </c>
      <c r="G30" s="325">
        <v>0</v>
      </c>
      <c r="H30" s="325">
        <v>0</v>
      </c>
    </row>
    <row r="31" spans="1:8">
      <c r="A31" s="103" t="s">
        <v>1149</v>
      </c>
      <c r="B31" s="326">
        <v>0</v>
      </c>
      <c r="C31" s="325">
        <v>0</v>
      </c>
      <c r="D31" s="325">
        <v>0</v>
      </c>
      <c r="E31" s="325">
        <v>0</v>
      </c>
      <c r="G31" s="325">
        <v>0</v>
      </c>
      <c r="H31" s="325">
        <v>0</v>
      </c>
    </row>
    <row r="32" spans="1:8">
      <c r="A32" s="103" t="s">
        <v>1122</v>
      </c>
      <c r="B32" s="326">
        <v>0</v>
      </c>
      <c r="C32" s="325">
        <v>0</v>
      </c>
      <c r="D32" s="325">
        <v>0</v>
      </c>
      <c r="E32" s="325">
        <v>0</v>
      </c>
      <c r="G32" s="325">
        <v>0</v>
      </c>
      <c r="H32" s="325">
        <v>0</v>
      </c>
    </row>
    <row r="33" spans="1:8">
      <c r="A33" s="103" t="s">
        <v>955</v>
      </c>
      <c r="B33" s="326">
        <v>0</v>
      </c>
      <c r="C33" s="325">
        <v>0</v>
      </c>
      <c r="D33" s="325">
        <v>0</v>
      </c>
      <c r="E33" s="325">
        <v>0</v>
      </c>
      <c r="G33" s="325">
        <v>0</v>
      </c>
      <c r="H33" s="325">
        <v>0</v>
      </c>
    </row>
    <row r="34" spans="1:8">
      <c r="A34" s="103" t="s">
        <v>920</v>
      </c>
      <c r="B34" s="326">
        <v>0</v>
      </c>
      <c r="C34" s="325">
        <v>0</v>
      </c>
      <c r="D34" s="325">
        <v>0</v>
      </c>
      <c r="E34" s="325">
        <v>0</v>
      </c>
      <c r="G34" s="325">
        <v>0</v>
      </c>
      <c r="H34" s="325">
        <v>0</v>
      </c>
    </row>
    <row r="35" spans="1:8">
      <c r="A35" s="103" t="s">
        <v>954</v>
      </c>
      <c r="B35" s="326">
        <v>0</v>
      </c>
      <c r="C35" s="325">
        <v>0</v>
      </c>
      <c r="D35" s="325">
        <v>0</v>
      </c>
      <c r="E35" s="325">
        <v>0</v>
      </c>
      <c r="G35" s="325">
        <v>0</v>
      </c>
      <c r="H35" s="325">
        <v>0</v>
      </c>
    </row>
    <row r="36" spans="1:8">
      <c r="A36" s="103" t="s">
        <v>1121</v>
      </c>
      <c r="B36" s="326">
        <v>0</v>
      </c>
      <c r="C36" s="325">
        <v>0</v>
      </c>
      <c r="D36" s="325">
        <v>0</v>
      </c>
      <c r="E36" s="325">
        <v>0</v>
      </c>
      <c r="G36" s="325">
        <v>0</v>
      </c>
      <c r="H36" s="325">
        <v>0</v>
      </c>
    </row>
    <row r="37" spans="1:8">
      <c r="A37" s="103" t="s">
        <v>1120</v>
      </c>
      <c r="B37" s="326">
        <v>0</v>
      </c>
      <c r="C37" s="325">
        <v>0</v>
      </c>
      <c r="D37" s="325">
        <v>0</v>
      </c>
      <c r="E37" s="325">
        <v>0</v>
      </c>
      <c r="G37" s="325">
        <v>0</v>
      </c>
      <c r="H37" s="325">
        <v>0</v>
      </c>
    </row>
    <row r="38" spans="1:8">
      <c r="A38" s="103" t="s">
        <v>1119</v>
      </c>
      <c r="B38" s="331">
        <v>0</v>
      </c>
      <c r="C38" s="325">
        <v>0</v>
      </c>
      <c r="D38" s="325">
        <v>0</v>
      </c>
      <c r="E38" s="325">
        <v>0</v>
      </c>
      <c r="G38" s="325">
        <v>0</v>
      </c>
      <c r="H38" s="325">
        <v>0</v>
      </c>
    </row>
    <row r="39" spans="1:8">
      <c r="A39" s="103" t="s">
        <v>864</v>
      </c>
      <c r="B39" s="330" t="s">
        <v>1538</v>
      </c>
      <c r="C39" s="325" t="s">
        <v>1538</v>
      </c>
      <c r="D39" s="325" t="s">
        <v>1538</v>
      </c>
      <c r="E39" s="325" t="s">
        <v>1538</v>
      </c>
      <c r="G39" s="325" t="s">
        <v>1538</v>
      </c>
      <c r="H39" s="325" t="s">
        <v>1538</v>
      </c>
    </row>
    <row r="40" spans="1:8">
      <c r="A40" s="103" t="s">
        <v>1038</v>
      </c>
      <c r="B40" s="330" t="s">
        <v>1538</v>
      </c>
      <c r="C40" s="325" t="s">
        <v>1538</v>
      </c>
      <c r="D40" s="325" t="s">
        <v>1538</v>
      </c>
      <c r="E40" s="325" t="s">
        <v>1538</v>
      </c>
      <c r="G40" s="325" t="s">
        <v>1538</v>
      </c>
      <c r="H40" s="325" t="s">
        <v>1538</v>
      </c>
    </row>
    <row r="41" spans="1:8">
      <c r="A41" s="103" t="s">
        <v>808</v>
      </c>
      <c r="B41" s="330" t="s">
        <v>1538</v>
      </c>
      <c r="C41" s="325" t="s">
        <v>1538</v>
      </c>
      <c r="D41" s="325" t="s">
        <v>1538</v>
      </c>
      <c r="E41" s="325" t="s">
        <v>1538</v>
      </c>
      <c r="G41" s="325" t="s">
        <v>1538</v>
      </c>
      <c r="H41" s="325" t="s">
        <v>1538</v>
      </c>
    </row>
    <row r="42" spans="1:8">
      <c r="A42" s="103" t="s">
        <v>1236</v>
      </c>
      <c r="B42" s="331" t="s">
        <v>1538</v>
      </c>
      <c r="C42" s="325" t="s">
        <v>1538</v>
      </c>
      <c r="D42" s="325" t="s">
        <v>1538</v>
      </c>
      <c r="E42" s="325" t="s">
        <v>1538</v>
      </c>
      <c r="G42" s="325" t="s">
        <v>1538</v>
      </c>
      <c r="H42" s="325" t="s">
        <v>1538</v>
      </c>
    </row>
    <row r="43" spans="1:8">
      <c r="A43" s="103" t="s">
        <v>1118</v>
      </c>
      <c r="B43" s="330">
        <v>0</v>
      </c>
      <c r="C43" s="325">
        <v>0</v>
      </c>
      <c r="D43" s="325">
        <v>0</v>
      </c>
      <c r="E43" s="325">
        <v>0</v>
      </c>
      <c r="G43" s="325">
        <v>0</v>
      </c>
      <c r="H43" s="325">
        <v>0</v>
      </c>
    </row>
    <row r="44" spans="1:8">
      <c r="A44" s="103" t="s">
        <v>919</v>
      </c>
      <c r="B44" s="330">
        <v>0</v>
      </c>
      <c r="C44" s="325">
        <v>0</v>
      </c>
      <c r="D44" s="325">
        <v>0</v>
      </c>
      <c r="E44" s="325">
        <v>0</v>
      </c>
      <c r="G44" s="325">
        <v>0</v>
      </c>
      <c r="H44" s="325">
        <v>0</v>
      </c>
    </row>
    <row r="45" spans="1:8">
      <c r="A45" s="103" t="s">
        <v>1217</v>
      </c>
      <c r="B45" s="330" t="s">
        <v>1538</v>
      </c>
      <c r="C45" s="325" t="s">
        <v>1538</v>
      </c>
      <c r="D45" s="325" t="s">
        <v>1538</v>
      </c>
      <c r="E45" s="325" t="s">
        <v>1538</v>
      </c>
      <c r="G45" s="325" t="s">
        <v>1538</v>
      </c>
      <c r="H45" s="325" t="s">
        <v>1538</v>
      </c>
    </row>
    <row r="46" spans="1:8">
      <c r="A46" s="103" t="s">
        <v>1152</v>
      </c>
      <c r="B46" s="326" t="s">
        <v>1538</v>
      </c>
      <c r="C46" s="325" t="s">
        <v>1538</v>
      </c>
      <c r="D46" s="325" t="s">
        <v>1538</v>
      </c>
      <c r="E46" s="325" t="s">
        <v>1538</v>
      </c>
      <c r="G46" s="325" t="s">
        <v>1538</v>
      </c>
      <c r="H46" s="325" t="s">
        <v>1538</v>
      </c>
    </row>
    <row r="47" spans="1:8">
      <c r="A47" s="103" t="s">
        <v>1167</v>
      </c>
      <c r="B47" s="326" t="s">
        <v>1538</v>
      </c>
      <c r="C47" s="325" t="s">
        <v>1538</v>
      </c>
      <c r="D47" s="325" t="s">
        <v>1538</v>
      </c>
      <c r="E47" s="325" t="s">
        <v>1538</v>
      </c>
      <c r="G47" s="325" t="s">
        <v>1538</v>
      </c>
      <c r="H47" s="325" t="s">
        <v>1538</v>
      </c>
    </row>
    <row r="48" spans="1:8">
      <c r="A48" s="103" t="s">
        <v>953</v>
      </c>
      <c r="B48" s="326">
        <v>0</v>
      </c>
      <c r="C48" s="325">
        <v>0</v>
      </c>
      <c r="D48" s="325">
        <v>0</v>
      </c>
      <c r="E48" s="325">
        <v>0</v>
      </c>
      <c r="G48" s="325">
        <v>0</v>
      </c>
      <c r="H48" s="325">
        <v>0</v>
      </c>
    </row>
    <row r="49" spans="1:8">
      <c r="A49" s="103" t="s">
        <v>1117</v>
      </c>
      <c r="B49" s="326">
        <v>0</v>
      </c>
      <c r="C49" s="325">
        <v>0</v>
      </c>
      <c r="D49" s="325">
        <v>0</v>
      </c>
      <c r="E49" s="325">
        <v>0</v>
      </c>
      <c r="G49" s="325">
        <v>0</v>
      </c>
      <c r="H49" s="325">
        <v>0</v>
      </c>
    </row>
    <row r="50" spans="1:8">
      <c r="A50" s="103" t="s">
        <v>1160</v>
      </c>
      <c r="B50" s="326">
        <v>0</v>
      </c>
      <c r="C50" s="325">
        <v>0</v>
      </c>
      <c r="D50" s="325">
        <v>0</v>
      </c>
      <c r="E50" s="325">
        <v>0</v>
      </c>
      <c r="G50" s="325">
        <v>0</v>
      </c>
      <c r="H50" s="325">
        <v>0</v>
      </c>
    </row>
    <row r="51" spans="1:8">
      <c r="A51" s="103" t="s">
        <v>995</v>
      </c>
      <c r="B51" s="326">
        <v>0</v>
      </c>
      <c r="C51" s="325">
        <v>0</v>
      </c>
      <c r="D51" s="325">
        <v>0</v>
      </c>
      <c r="E51" s="325">
        <v>0</v>
      </c>
      <c r="G51" s="325">
        <v>0</v>
      </c>
      <c r="H51" s="325">
        <v>0</v>
      </c>
    </row>
    <row r="52" spans="1:8">
      <c r="A52" s="103" t="s">
        <v>1208</v>
      </c>
      <c r="B52" s="326" t="s">
        <v>1538</v>
      </c>
      <c r="C52" s="325" t="s">
        <v>1538</v>
      </c>
      <c r="D52" s="325" t="s">
        <v>1538</v>
      </c>
      <c r="E52" s="325" t="s">
        <v>1538</v>
      </c>
      <c r="G52" s="325" t="s">
        <v>1538</v>
      </c>
      <c r="H52" s="325" t="s">
        <v>1538</v>
      </c>
    </row>
    <row r="53" spans="1:8">
      <c r="A53" s="103" t="s">
        <v>863</v>
      </c>
      <c r="B53" s="326" t="s">
        <v>1538</v>
      </c>
      <c r="C53" s="325" t="s">
        <v>1538</v>
      </c>
      <c r="D53" s="325" t="s">
        <v>1538</v>
      </c>
      <c r="E53" s="325" t="s">
        <v>1538</v>
      </c>
      <c r="G53" s="325" t="s">
        <v>1538</v>
      </c>
      <c r="H53" s="325" t="s">
        <v>1538</v>
      </c>
    </row>
    <row r="54" spans="1:8">
      <c r="A54" s="103" t="s">
        <v>849</v>
      </c>
      <c r="B54" s="326" t="s">
        <v>1538</v>
      </c>
      <c r="C54" s="325" t="s">
        <v>1538</v>
      </c>
      <c r="D54" s="325" t="s">
        <v>1538</v>
      </c>
      <c r="E54" s="325" t="s">
        <v>1538</v>
      </c>
      <c r="G54" s="325" t="s">
        <v>1538</v>
      </c>
      <c r="H54" s="325" t="s">
        <v>1538</v>
      </c>
    </row>
    <row r="55" spans="1:8">
      <c r="A55" s="103" t="s">
        <v>994</v>
      </c>
      <c r="B55" s="326">
        <v>0</v>
      </c>
      <c r="C55" s="325">
        <v>0</v>
      </c>
      <c r="D55" s="325">
        <v>0</v>
      </c>
      <c r="E55" s="325">
        <v>0</v>
      </c>
      <c r="G55" s="325">
        <v>0</v>
      </c>
      <c r="H55" s="325">
        <v>0</v>
      </c>
    </row>
    <row r="56" spans="1:8">
      <c r="A56" s="103" t="s">
        <v>1116</v>
      </c>
      <c r="B56" s="326">
        <v>0</v>
      </c>
      <c r="C56" s="325">
        <v>0</v>
      </c>
      <c r="D56" s="325">
        <v>0</v>
      </c>
      <c r="E56" s="325">
        <v>0</v>
      </c>
      <c r="G56" s="325">
        <v>0</v>
      </c>
      <c r="H56" s="325">
        <v>0</v>
      </c>
    </row>
    <row r="57" spans="1:8">
      <c r="A57" s="103" t="s">
        <v>862</v>
      </c>
      <c r="B57" s="326" t="s">
        <v>1538</v>
      </c>
      <c r="C57" s="325" t="s">
        <v>1538</v>
      </c>
      <c r="D57" s="325" t="s">
        <v>1538</v>
      </c>
      <c r="E57" s="325" t="s">
        <v>1538</v>
      </c>
      <c r="G57" s="325" t="s">
        <v>1538</v>
      </c>
      <c r="H57" s="325" t="s">
        <v>1538</v>
      </c>
    </row>
    <row r="58" spans="1:8">
      <c r="A58" s="103" t="s">
        <v>711</v>
      </c>
      <c r="B58" s="326" t="s">
        <v>1538</v>
      </c>
      <c r="C58" s="325" t="s">
        <v>1538</v>
      </c>
      <c r="D58" s="325" t="s">
        <v>1538</v>
      </c>
      <c r="E58" s="325" t="s">
        <v>1538</v>
      </c>
      <c r="G58" s="325" t="s">
        <v>1538</v>
      </c>
      <c r="H58" s="325" t="s">
        <v>1538</v>
      </c>
    </row>
    <row r="59" spans="1:8">
      <c r="A59" s="103" t="s">
        <v>1115</v>
      </c>
      <c r="B59" s="326">
        <v>0</v>
      </c>
      <c r="C59" s="325">
        <v>0</v>
      </c>
      <c r="D59" s="325">
        <v>0</v>
      </c>
      <c r="E59" s="325">
        <v>0</v>
      </c>
      <c r="G59" s="325">
        <v>0</v>
      </c>
      <c r="H59" s="325">
        <v>0</v>
      </c>
    </row>
    <row r="60" spans="1:8">
      <c r="A60" s="103" t="s">
        <v>701</v>
      </c>
      <c r="B60" s="326" t="s">
        <v>1538</v>
      </c>
      <c r="C60" s="325" t="s">
        <v>1538</v>
      </c>
      <c r="D60" s="325" t="s">
        <v>1538</v>
      </c>
      <c r="E60" s="325" t="s">
        <v>1538</v>
      </c>
      <c r="G60" s="325" t="s">
        <v>1538</v>
      </c>
      <c r="H60" s="325" t="s">
        <v>1538</v>
      </c>
    </row>
    <row r="61" spans="1:8">
      <c r="A61" s="103" t="s">
        <v>1159</v>
      </c>
      <c r="B61" s="326">
        <v>0</v>
      </c>
      <c r="C61" s="325">
        <v>0</v>
      </c>
      <c r="D61" s="325">
        <v>0</v>
      </c>
      <c r="E61" s="325">
        <v>0</v>
      </c>
      <c r="G61" s="325">
        <v>0</v>
      </c>
      <c r="H61" s="325">
        <v>0</v>
      </c>
    </row>
    <row r="62" spans="1:8">
      <c r="A62" s="103" t="s">
        <v>1148</v>
      </c>
      <c r="B62" s="326">
        <v>0</v>
      </c>
      <c r="C62" s="325">
        <v>0</v>
      </c>
      <c r="D62" s="325">
        <v>0</v>
      </c>
      <c r="E62" s="325">
        <v>0</v>
      </c>
      <c r="G62" s="325">
        <v>0</v>
      </c>
      <c r="H62" s="325">
        <v>0</v>
      </c>
    </row>
    <row r="63" spans="1:8">
      <c r="A63" s="103" t="s">
        <v>952</v>
      </c>
      <c r="B63" s="331">
        <v>0</v>
      </c>
      <c r="C63" s="325">
        <v>0</v>
      </c>
      <c r="D63" s="325">
        <v>0</v>
      </c>
      <c r="E63" s="325">
        <v>0</v>
      </c>
      <c r="G63" s="325">
        <v>0</v>
      </c>
      <c r="H63" s="325">
        <v>0</v>
      </c>
    </row>
    <row r="64" spans="1:8">
      <c r="A64" s="103" t="s">
        <v>1158</v>
      </c>
      <c r="B64" s="330">
        <v>0</v>
      </c>
      <c r="C64" s="325">
        <v>0</v>
      </c>
      <c r="D64" s="325">
        <v>0</v>
      </c>
      <c r="E64" s="325">
        <v>0</v>
      </c>
      <c r="G64" s="325">
        <v>0</v>
      </c>
      <c r="H64" s="325">
        <v>0</v>
      </c>
    </row>
    <row r="65" spans="1:8">
      <c r="A65" s="103" t="s">
        <v>1004</v>
      </c>
      <c r="B65" s="330" t="s">
        <v>1538</v>
      </c>
      <c r="C65" s="325" t="s">
        <v>1538</v>
      </c>
      <c r="D65" s="325" t="s">
        <v>1538</v>
      </c>
      <c r="E65" s="325" t="s">
        <v>1538</v>
      </c>
      <c r="G65" s="325" t="s">
        <v>1538</v>
      </c>
      <c r="H65" s="325" t="s">
        <v>1538</v>
      </c>
    </row>
    <row r="66" spans="1:8">
      <c r="A66" s="103" t="s">
        <v>766</v>
      </c>
      <c r="B66" s="330">
        <v>0</v>
      </c>
      <c r="C66" s="325">
        <v>0</v>
      </c>
      <c r="D66" s="325">
        <v>0</v>
      </c>
      <c r="E66" s="325">
        <v>0</v>
      </c>
      <c r="G66" s="325">
        <v>0</v>
      </c>
      <c r="H66" s="325">
        <v>0</v>
      </c>
    </row>
    <row r="67" spans="1:8">
      <c r="A67" s="103" t="s">
        <v>841</v>
      </c>
      <c r="B67" s="330" t="s">
        <v>1538</v>
      </c>
      <c r="C67" s="325" t="s">
        <v>1538</v>
      </c>
      <c r="D67" s="325" t="s">
        <v>1538</v>
      </c>
      <c r="E67" s="325" t="s">
        <v>1538</v>
      </c>
      <c r="G67" s="325" t="s">
        <v>1538</v>
      </c>
      <c r="H67" s="325" t="s">
        <v>1538</v>
      </c>
    </row>
    <row r="68" spans="1:8">
      <c r="A68" s="103" t="s">
        <v>951</v>
      </c>
      <c r="B68" s="326">
        <v>0</v>
      </c>
      <c r="C68" s="325">
        <v>0</v>
      </c>
      <c r="D68" s="325">
        <v>0</v>
      </c>
      <c r="E68" s="325">
        <v>0</v>
      </c>
      <c r="G68" s="325">
        <v>0</v>
      </c>
      <c r="H68" s="325">
        <v>0</v>
      </c>
    </row>
    <row r="69" spans="1:8">
      <c r="A69" s="103" t="s">
        <v>828</v>
      </c>
      <c r="B69" s="326" t="s">
        <v>1538</v>
      </c>
      <c r="C69" s="325" t="s">
        <v>1538</v>
      </c>
      <c r="D69" s="325" t="s">
        <v>1538</v>
      </c>
      <c r="E69" s="325" t="s">
        <v>1538</v>
      </c>
      <c r="G69" s="325" t="s">
        <v>1538</v>
      </c>
      <c r="H69" s="325" t="s">
        <v>1538</v>
      </c>
    </row>
    <row r="70" spans="1:8">
      <c r="A70" s="103" t="s">
        <v>898</v>
      </c>
      <c r="B70" s="326">
        <v>35</v>
      </c>
      <c r="C70" s="325">
        <v>0</v>
      </c>
      <c r="D70" s="325">
        <v>28</v>
      </c>
      <c r="E70" s="325">
        <v>1</v>
      </c>
      <c r="G70" s="325">
        <v>104</v>
      </c>
      <c r="H70" s="325">
        <v>1136</v>
      </c>
    </row>
    <row r="71" spans="1:8">
      <c r="A71" s="103" t="s">
        <v>1537</v>
      </c>
      <c r="B71" s="326" t="s">
        <v>1538</v>
      </c>
      <c r="C71" s="325" t="s">
        <v>1538</v>
      </c>
      <c r="D71" s="325" t="s">
        <v>1538</v>
      </c>
      <c r="E71" s="325" t="s">
        <v>1538</v>
      </c>
      <c r="G71" s="325" t="s">
        <v>1538</v>
      </c>
      <c r="H71" s="325" t="s">
        <v>1538</v>
      </c>
    </row>
    <row r="72" spans="1:8">
      <c r="A72" s="103" t="s">
        <v>848</v>
      </c>
      <c r="B72" s="326" t="s">
        <v>1538</v>
      </c>
      <c r="C72" s="325" t="s">
        <v>1538</v>
      </c>
      <c r="D72" s="325" t="s">
        <v>1538</v>
      </c>
      <c r="E72" s="325" t="s">
        <v>1538</v>
      </c>
      <c r="G72" s="325" t="s">
        <v>1538</v>
      </c>
      <c r="H72" s="325" t="s">
        <v>1538</v>
      </c>
    </row>
    <row r="73" spans="1:8">
      <c r="A73" s="103" t="s">
        <v>1114</v>
      </c>
      <c r="B73" s="326">
        <v>0</v>
      </c>
      <c r="C73" s="325">
        <v>0</v>
      </c>
      <c r="D73" s="325">
        <v>0</v>
      </c>
      <c r="E73" s="325">
        <v>0</v>
      </c>
      <c r="G73" s="325">
        <v>0</v>
      </c>
      <c r="H73" s="325">
        <v>0</v>
      </c>
    </row>
    <row r="74" spans="1:8">
      <c r="A74" s="103" t="s">
        <v>1322</v>
      </c>
      <c r="B74" s="326">
        <v>0</v>
      </c>
      <c r="C74" s="325">
        <v>0</v>
      </c>
      <c r="D74" s="325">
        <v>0</v>
      </c>
      <c r="E74" s="325">
        <v>0</v>
      </c>
      <c r="G74" s="325">
        <v>0</v>
      </c>
      <c r="H74" s="325">
        <v>0</v>
      </c>
    </row>
    <row r="75" spans="1:8">
      <c r="A75" s="103" t="s">
        <v>792</v>
      </c>
      <c r="B75" s="326" t="s">
        <v>1538</v>
      </c>
      <c r="C75" s="325" t="s">
        <v>1538</v>
      </c>
      <c r="D75" s="325" t="s">
        <v>1538</v>
      </c>
      <c r="E75" s="325" t="s">
        <v>1538</v>
      </c>
      <c r="G75" s="325" t="s">
        <v>1538</v>
      </c>
      <c r="H75" s="325" t="s">
        <v>1538</v>
      </c>
    </row>
    <row r="76" spans="1:8">
      <c r="A76" s="103" t="s">
        <v>1113</v>
      </c>
      <c r="B76" s="326">
        <v>0</v>
      </c>
      <c r="C76" s="325">
        <v>0</v>
      </c>
      <c r="D76" s="325">
        <v>0</v>
      </c>
      <c r="E76" s="325">
        <v>0</v>
      </c>
      <c r="G76" s="325">
        <v>0</v>
      </c>
      <c r="H76" s="325">
        <v>0</v>
      </c>
    </row>
    <row r="77" spans="1:8">
      <c r="A77" s="103" t="s">
        <v>1216</v>
      </c>
      <c r="B77" s="326" t="s">
        <v>1538</v>
      </c>
      <c r="C77" s="325" t="s">
        <v>1538</v>
      </c>
      <c r="D77" s="325" t="s">
        <v>1538</v>
      </c>
      <c r="E77" s="325" t="s">
        <v>1538</v>
      </c>
      <c r="G77" s="325" t="s">
        <v>1538</v>
      </c>
      <c r="H77" s="325" t="s">
        <v>1538</v>
      </c>
    </row>
    <row r="78" spans="1:8">
      <c r="A78" s="103" t="s">
        <v>918</v>
      </c>
      <c r="B78" s="326">
        <v>0</v>
      </c>
      <c r="C78" s="325">
        <v>0</v>
      </c>
      <c r="D78" s="325">
        <v>0</v>
      </c>
      <c r="E78" s="325">
        <v>0</v>
      </c>
      <c r="G78" s="325">
        <v>0</v>
      </c>
      <c r="H78" s="325">
        <v>0</v>
      </c>
    </row>
    <row r="79" spans="1:8">
      <c r="A79" s="103" t="s">
        <v>917</v>
      </c>
      <c r="B79" s="326">
        <v>0</v>
      </c>
      <c r="C79" s="325">
        <v>0</v>
      </c>
      <c r="D79" s="325">
        <v>0</v>
      </c>
      <c r="E79" s="325">
        <v>0</v>
      </c>
      <c r="G79" s="325">
        <v>0</v>
      </c>
      <c r="H79" s="325">
        <v>0</v>
      </c>
    </row>
    <row r="80" spans="1:8">
      <c r="A80" s="103" t="s">
        <v>1040</v>
      </c>
      <c r="B80" s="326" t="s">
        <v>1538</v>
      </c>
      <c r="C80" s="325" t="s">
        <v>1538</v>
      </c>
      <c r="D80" s="325" t="s">
        <v>1538</v>
      </c>
      <c r="E80" s="325" t="s">
        <v>1538</v>
      </c>
      <c r="G80" s="325" t="s">
        <v>1538</v>
      </c>
      <c r="H80" s="325" t="s">
        <v>1538</v>
      </c>
    </row>
    <row r="81" spans="1:8">
      <c r="A81" s="103" t="s">
        <v>897</v>
      </c>
      <c r="B81" s="326">
        <v>69</v>
      </c>
      <c r="C81" s="325">
        <v>0</v>
      </c>
      <c r="D81" s="325">
        <v>371</v>
      </c>
      <c r="E81" s="325">
        <v>0</v>
      </c>
      <c r="G81" s="325">
        <v>302</v>
      </c>
      <c r="H81" s="325">
        <v>2300</v>
      </c>
    </row>
    <row r="82" spans="1:8">
      <c r="A82" s="103" t="s">
        <v>931</v>
      </c>
      <c r="B82" s="326">
        <v>0</v>
      </c>
      <c r="C82" s="325">
        <v>0</v>
      </c>
      <c r="D82" s="325">
        <v>0</v>
      </c>
      <c r="E82" s="325">
        <v>1</v>
      </c>
      <c r="G82" s="325">
        <v>0</v>
      </c>
      <c r="H82" s="325">
        <v>1</v>
      </c>
    </row>
    <row r="83" spans="1:8">
      <c r="A83" s="103" t="s">
        <v>1112</v>
      </c>
      <c r="B83" s="326">
        <v>0</v>
      </c>
      <c r="C83" s="325">
        <v>0</v>
      </c>
      <c r="D83" s="325">
        <v>0</v>
      </c>
      <c r="E83" s="325">
        <v>0</v>
      </c>
      <c r="G83" s="325">
        <v>0</v>
      </c>
      <c r="H83" s="325">
        <v>0</v>
      </c>
    </row>
    <row r="84" spans="1:8">
      <c r="A84" s="103" t="s">
        <v>1207</v>
      </c>
      <c r="B84" s="326" t="s">
        <v>1538</v>
      </c>
      <c r="C84" s="325" t="s">
        <v>1538</v>
      </c>
      <c r="D84" s="325" t="s">
        <v>1538</v>
      </c>
      <c r="E84" s="325" t="s">
        <v>1538</v>
      </c>
      <c r="G84" s="325" t="s">
        <v>1538</v>
      </c>
      <c r="H84" s="325" t="s">
        <v>1538</v>
      </c>
    </row>
    <row r="85" spans="1:8">
      <c r="A85" s="103" t="s">
        <v>1133</v>
      </c>
      <c r="B85" s="326" t="s">
        <v>1538</v>
      </c>
      <c r="C85" s="325" t="s">
        <v>1538</v>
      </c>
      <c r="D85" s="325" t="s">
        <v>1538</v>
      </c>
      <c r="E85" s="325" t="s">
        <v>1538</v>
      </c>
      <c r="G85" s="325" t="s">
        <v>1538</v>
      </c>
      <c r="H85" s="325" t="s">
        <v>1538</v>
      </c>
    </row>
    <row r="86" spans="1:8">
      <c r="A86" s="103" t="s">
        <v>800</v>
      </c>
      <c r="B86" s="326" t="s">
        <v>1538</v>
      </c>
      <c r="C86" s="325" t="s">
        <v>1538</v>
      </c>
      <c r="D86" s="325" t="s">
        <v>1538</v>
      </c>
      <c r="E86" s="325" t="s">
        <v>1538</v>
      </c>
      <c r="G86" s="325" t="s">
        <v>1538</v>
      </c>
      <c r="H86" s="325" t="s">
        <v>1538</v>
      </c>
    </row>
    <row r="87" spans="1:8">
      <c r="A87" s="103" t="s">
        <v>1185</v>
      </c>
      <c r="B87" s="326">
        <v>0</v>
      </c>
      <c r="C87" s="325">
        <v>0</v>
      </c>
      <c r="D87" s="325">
        <v>0</v>
      </c>
      <c r="E87" s="325">
        <v>0</v>
      </c>
      <c r="G87" s="325">
        <v>0</v>
      </c>
      <c r="H87" s="325">
        <v>0</v>
      </c>
    </row>
    <row r="88" spans="1:8">
      <c r="A88" s="103" t="s">
        <v>950</v>
      </c>
      <c r="B88" s="326">
        <v>0</v>
      </c>
      <c r="C88" s="325">
        <v>0</v>
      </c>
      <c r="D88" s="325">
        <v>0</v>
      </c>
      <c r="E88" s="325">
        <v>0</v>
      </c>
      <c r="G88" s="325">
        <v>0</v>
      </c>
      <c r="H88" s="325">
        <v>0</v>
      </c>
    </row>
    <row r="89" spans="1:8">
      <c r="A89" s="103" t="s">
        <v>1184</v>
      </c>
      <c r="B89" s="326">
        <v>0</v>
      </c>
      <c r="C89" s="325">
        <v>0</v>
      </c>
      <c r="D89" s="325">
        <v>0</v>
      </c>
      <c r="E89" s="325">
        <v>0</v>
      </c>
      <c r="G89" s="325">
        <v>0</v>
      </c>
      <c r="H89" s="325">
        <v>0</v>
      </c>
    </row>
    <row r="90" spans="1:8">
      <c r="A90" s="103" t="s">
        <v>962</v>
      </c>
      <c r="B90" s="326">
        <v>0</v>
      </c>
      <c r="C90" s="325">
        <v>0</v>
      </c>
      <c r="D90" s="325">
        <v>0</v>
      </c>
      <c r="E90" s="325">
        <v>0</v>
      </c>
      <c r="G90" s="325">
        <v>0</v>
      </c>
      <c r="H90" s="325">
        <v>0</v>
      </c>
    </row>
    <row r="91" spans="1:8">
      <c r="A91" s="103" t="s">
        <v>1327</v>
      </c>
      <c r="B91" s="326" t="s">
        <v>1538</v>
      </c>
      <c r="C91" s="325" t="s">
        <v>1538</v>
      </c>
      <c r="D91" s="325" t="s">
        <v>1538</v>
      </c>
      <c r="E91" s="325" t="s">
        <v>1538</v>
      </c>
      <c r="G91" s="325" t="s">
        <v>1538</v>
      </c>
      <c r="H91" s="325" t="s">
        <v>1538</v>
      </c>
    </row>
    <row r="92" spans="1:8">
      <c r="A92" s="103" t="s">
        <v>916</v>
      </c>
      <c r="B92" s="326">
        <v>0</v>
      </c>
      <c r="C92" s="325">
        <v>0</v>
      </c>
      <c r="D92" s="325">
        <v>0</v>
      </c>
      <c r="E92" s="325">
        <v>0</v>
      </c>
      <c r="G92" s="325">
        <v>0</v>
      </c>
      <c r="H92" s="325">
        <v>0</v>
      </c>
    </row>
    <row r="93" spans="1:8">
      <c r="A93" s="103" t="s">
        <v>1211</v>
      </c>
      <c r="B93" s="326" t="s">
        <v>1538</v>
      </c>
      <c r="C93" s="325" t="s">
        <v>1538</v>
      </c>
      <c r="D93" s="325" t="s">
        <v>1538</v>
      </c>
      <c r="E93" s="325" t="s">
        <v>1538</v>
      </c>
      <c r="G93" s="325" t="s">
        <v>1538</v>
      </c>
      <c r="H93" s="325" t="s">
        <v>1538</v>
      </c>
    </row>
    <row r="94" spans="1:8">
      <c r="A94" s="103" t="s">
        <v>699</v>
      </c>
      <c r="B94" s="326" t="s">
        <v>1538</v>
      </c>
      <c r="C94" s="325" t="s">
        <v>1538</v>
      </c>
      <c r="D94" s="325" t="s">
        <v>1538</v>
      </c>
      <c r="E94" s="325" t="s">
        <v>1538</v>
      </c>
      <c r="G94" s="325" t="s">
        <v>1538</v>
      </c>
      <c r="H94" s="325" t="s">
        <v>1538</v>
      </c>
    </row>
    <row r="95" spans="1:8">
      <c r="A95" s="103" t="s">
        <v>1111</v>
      </c>
      <c r="B95" s="326">
        <v>0</v>
      </c>
      <c r="C95" s="325">
        <v>0</v>
      </c>
      <c r="D95" s="325">
        <v>0</v>
      </c>
      <c r="E95" s="325">
        <v>0</v>
      </c>
      <c r="G95" s="325">
        <v>0</v>
      </c>
      <c r="H95" s="325">
        <v>0</v>
      </c>
    </row>
    <row r="96" spans="1:8">
      <c r="A96" s="103" t="s">
        <v>1110</v>
      </c>
      <c r="B96" s="326">
        <v>0</v>
      </c>
      <c r="C96" s="325">
        <v>0</v>
      </c>
      <c r="D96" s="325">
        <v>0</v>
      </c>
      <c r="E96" s="325">
        <v>0</v>
      </c>
      <c r="G96" s="325">
        <v>0</v>
      </c>
      <c r="H96" s="325">
        <v>0</v>
      </c>
    </row>
    <row r="97" spans="1:8">
      <c r="A97" s="103" t="s">
        <v>1206</v>
      </c>
      <c r="B97" s="326" t="s">
        <v>1538</v>
      </c>
      <c r="C97" s="325" t="s">
        <v>1538</v>
      </c>
      <c r="D97" s="325" t="s">
        <v>1538</v>
      </c>
      <c r="E97" s="325" t="s">
        <v>1538</v>
      </c>
      <c r="G97" s="325" t="s">
        <v>1538</v>
      </c>
      <c r="H97" s="325" t="s">
        <v>1538</v>
      </c>
    </row>
    <row r="98" spans="1:8">
      <c r="A98" s="103" t="s">
        <v>692</v>
      </c>
      <c r="B98" s="326" t="s">
        <v>1538</v>
      </c>
      <c r="C98" s="325" t="s">
        <v>1538</v>
      </c>
      <c r="D98" s="325" t="s">
        <v>1538</v>
      </c>
      <c r="E98" s="325" t="s">
        <v>1538</v>
      </c>
      <c r="G98" s="325" t="s">
        <v>1538</v>
      </c>
      <c r="H98" s="325" t="s">
        <v>1538</v>
      </c>
    </row>
    <row r="99" spans="1:8">
      <c r="A99" s="103" t="s">
        <v>1137</v>
      </c>
      <c r="B99" s="326" t="s">
        <v>1538</v>
      </c>
      <c r="C99" s="325" t="s">
        <v>1538</v>
      </c>
      <c r="D99" s="325" t="s">
        <v>1538</v>
      </c>
      <c r="E99" s="325" t="s">
        <v>1538</v>
      </c>
      <c r="G99" s="325" t="s">
        <v>1538</v>
      </c>
      <c r="H99" s="325" t="s">
        <v>1538</v>
      </c>
    </row>
    <row r="100" spans="1:8">
      <c r="A100" s="103" t="s">
        <v>779</v>
      </c>
      <c r="B100" s="326" t="s">
        <v>1538</v>
      </c>
      <c r="C100" s="325" t="s">
        <v>1538</v>
      </c>
      <c r="D100" s="325" t="s">
        <v>1538</v>
      </c>
      <c r="E100" s="325" t="s">
        <v>1538</v>
      </c>
      <c r="G100" s="325" t="s">
        <v>1538</v>
      </c>
      <c r="H100" s="325" t="s">
        <v>1538</v>
      </c>
    </row>
    <row r="101" spans="1:8">
      <c r="A101" s="103" t="s">
        <v>949</v>
      </c>
      <c r="B101" s="326">
        <v>0</v>
      </c>
      <c r="C101" s="325">
        <v>0</v>
      </c>
      <c r="D101" s="325">
        <v>0</v>
      </c>
      <c r="E101" s="325">
        <v>0</v>
      </c>
      <c r="G101" s="325">
        <v>0</v>
      </c>
      <c r="H101" s="325">
        <v>0</v>
      </c>
    </row>
    <row r="102" spans="1:8">
      <c r="A102" s="103" t="s">
        <v>896</v>
      </c>
      <c r="B102" s="326">
        <v>0</v>
      </c>
      <c r="C102" s="325">
        <v>0</v>
      </c>
      <c r="D102" s="325">
        <v>0</v>
      </c>
      <c r="E102" s="325">
        <v>0</v>
      </c>
      <c r="G102" s="325">
        <v>0</v>
      </c>
      <c r="H102" s="325">
        <v>113</v>
      </c>
    </row>
    <row r="103" spans="1:8">
      <c r="A103" s="103" t="s">
        <v>1314</v>
      </c>
      <c r="B103" s="326" t="s">
        <v>1538</v>
      </c>
      <c r="C103" s="325" t="s">
        <v>1538</v>
      </c>
      <c r="D103" s="325" t="s">
        <v>1538</v>
      </c>
      <c r="E103" s="325" t="s">
        <v>1538</v>
      </c>
      <c r="G103" s="325" t="s">
        <v>1538</v>
      </c>
      <c r="H103" s="325" t="s">
        <v>1538</v>
      </c>
    </row>
    <row r="104" spans="1:8">
      <c r="A104" s="103" t="s">
        <v>993</v>
      </c>
      <c r="B104" s="326">
        <v>0</v>
      </c>
      <c r="C104" s="325">
        <v>0</v>
      </c>
      <c r="D104" s="325">
        <v>0</v>
      </c>
      <c r="E104" s="325">
        <v>0</v>
      </c>
      <c r="G104" s="325">
        <v>0</v>
      </c>
      <c r="H104" s="325">
        <v>0</v>
      </c>
    </row>
    <row r="105" spans="1:8">
      <c r="A105" s="103" t="s">
        <v>799</v>
      </c>
      <c r="B105" s="326" t="s">
        <v>1538</v>
      </c>
      <c r="C105" s="325" t="s">
        <v>1538</v>
      </c>
      <c r="D105" s="325" t="s">
        <v>1538</v>
      </c>
      <c r="E105" s="325" t="s">
        <v>1538</v>
      </c>
      <c r="G105" s="325" t="s">
        <v>1538</v>
      </c>
      <c r="H105" s="325" t="s">
        <v>1538</v>
      </c>
    </row>
    <row r="106" spans="1:8">
      <c r="A106" s="103" t="s">
        <v>1109</v>
      </c>
      <c r="B106" s="326">
        <v>0</v>
      </c>
      <c r="C106" s="325">
        <v>0</v>
      </c>
      <c r="D106" s="325">
        <v>0</v>
      </c>
      <c r="E106" s="325">
        <v>0</v>
      </c>
      <c r="G106" s="325">
        <v>0</v>
      </c>
      <c r="H106" s="325">
        <v>0</v>
      </c>
    </row>
    <row r="107" spans="1:8">
      <c r="A107" s="103" t="s">
        <v>1189</v>
      </c>
      <c r="B107" s="326" t="s">
        <v>1538</v>
      </c>
      <c r="C107" s="325" t="s">
        <v>1538</v>
      </c>
      <c r="D107" s="325" t="s">
        <v>1538</v>
      </c>
      <c r="E107" s="325" t="s">
        <v>1538</v>
      </c>
      <c r="G107" s="325" t="s">
        <v>1538</v>
      </c>
      <c r="H107" s="325" t="s">
        <v>1538</v>
      </c>
    </row>
    <row r="108" spans="1:8">
      <c r="A108" s="103" t="s">
        <v>1108</v>
      </c>
      <c r="B108" s="326">
        <v>0</v>
      </c>
      <c r="C108" s="325">
        <v>0</v>
      </c>
      <c r="D108" s="325">
        <v>0</v>
      </c>
      <c r="E108" s="325">
        <v>0</v>
      </c>
      <c r="G108" s="325">
        <v>0</v>
      </c>
      <c r="H108" s="325">
        <v>0</v>
      </c>
    </row>
    <row r="109" spans="1:8">
      <c r="A109" s="103" t="s">
        <v>1107</v>
      </c>
      <c r="B109" s="326">
        <v>0</v>
      </c>
      <c r="C109" s="325">
        <v>0</v>
      </c>
      <c r="D109" s="325">
        <v>0</v>
      </c>
      <c r="E109" s="325">
        <v>0</v>
      </c>
      <c r="G109" s="325">
        <v>0</v>
      </c>
      <c r="H109" s="325">
        <v>0</v>
      </c>
    </row>
    <row r="110" spans="1:8">
      <c r="A110" s="103" t="s">
        <v>840</v>
      </c>
      <c r="B110" s="326" t="s">
        <v>1538</v>
      </c>
      <c r="C110" s="325" t="s">
        <v>1538</v>
      </c>
      <c r="D110" s="325" t="s">
        <v>1538</v>
      </c>
      <c r="E110" s="325" t="s">
        <v>1538</v>
      </c>
      <c r="G110" s="325" t="s">
        <v>1538</v>
      </c>
      <c r="H110" s="325" t="s">
        <v>1538</v>
      </c>
    </row>
    <row r="111" spans="1:8">
      <c r="A111" s="103" t="s">
        <v>992</v>
      </c>
      <c r="B111" s="326">
        <v>0</v>
      </c>
      <c r="C111" s="325">
        <v>0</v>
      </c>
      <c r="D111" s="325">
        <v>0</v>
      </c>
      <c r="E111" s="325">
        <v>0</v>
      </c>
      <c r="G111" s="325">
        <v>0</v>
      </c>
      <c r="H111" s="325">
        <v>0</v>
      </c>
    </row>
    <row r="112" spans="1:8">
      <c r="A112" s="103" t="s">
        <v>861</v>
      </c>
      <c r="B112" s="326" t="s">
        <v>1538</v>
      </c>
      <c r="C112" s="325" t="s">
        <v>1538</v>
      </c>
      <c r="D112" s="325" t="s">
        <v>1538</v>
      </c>
      <c r="E112" s="325" t="s">
        <v>1538</v>
      </c>
      <c r="G112" s="325" t="s">
        <v>1538</v>
      </c>
      <c r="H112" s="325" t="s">
        <v>1538</v>
      </c>
    </row>
    <row r="113" spans="1:8">
      <c r="A113" s="103" t="s">
        <v>991</v>
      </c>
      <c r="B113" s="326">
        <v>0</v>
      </c>
      <c r="C113" s="325">
        <v>0</v>
      </c>
      <c r="D113" s="325">
        <v>0</v>
      </c>
      <c r="E113" s="325">
        <v>0</v>
      </c>
      <c r="G113" s="325">
        <v>0</v>
      </c>
      <c r="H113" s="325">
        <v>0</v>
      </c>
    </row>
    <row r="114" spans="1:8">
      <c r="A114" s="103" t="s">
        <v>1312</v>
      </c>
      <c r="B114" s="326" t="s">
        <v>1538</v>
      </c>
      <c r="C114" s="325" t="s">
        <v>1538</v>
      </c>
      <c r="D114" s="325" t="s">
        <v>1538</v>
      </c>
      <c r="E114" s="325" t="s">
        <v>1538</v>
      </c>
      <c r="G114" s="325" t="s">
        <v>1538</v>
      </c>
      <c r="H114" s="325" t="s">
        <v>1538</v>
      </c>
    </row>
    <row r="115" spans="1:8">
      <c r="A115" s="103" t="s">
        <v>755</v>
      </c>
      <c r="B115" s="326">
        <v>0</v>
      </c>
      <c r="C115" s="325">
        <v>0</v>
      </c>
      <c r="D115" s="325">
        <v>0</v>
      </c>
      <c r="E115" s="325">
        <v>3</v>
      </c>
      <c r="G115" s="325">
        <v>13</v>
      </c>
      <c r="H115" s="325">
        <v>38</v>
      </c>
    </row>
    <row r="116" spans="1:8">
      <c r="A116" s="103" t="s">
        <v>895</v>
      </c>
      <c r="B116" s="326">
        <v>0</v>
      </c>
      <c r="C116" s="325">
        <v>0</v>
      </c>
      <c r="D116" s="325">
        <v>0</v>
      </c>
      <c r="E116" s="325">
        <v>0</v>
      </c>
      <c r="G116" s="325">
        <v>0</v>
      </c>
      <c r="H116" s="325">
        <v>7</v>
      </c>
    </row>
    <row r="117" spans="1:8">
      <c r="A117" s="103" t="s">
        <v>673</v>
      </c>
      <c r="B117" s="326" t="s">
        <v>1538</v>
      </c>
      <c r="C117" s="325" t="s">
        <v>1538</v>
      </c>
      <c r="D117" s="325" t="s">
        <v>1538</v>
      </c>
      <c r="E117" s="325" t="s">
        <v>1538</v>
      </c>
      <c r="G117" s="325" t="s">
        <v>1538</v>
      </c>
      <c r="H117" s="325" t="s">
        <v>1538</v>
      </c>
    </row>
    <row r="118" spans="1:8">
      <c r="A118" s="103" t="s">
        <v>1016</v>
      </c>
      <c r="B118" s="326" t="s">
        <v>1538</v>
      </c>
      <c r="C118" s="325" t="s">
        <v>1538</v>
      </c>
      <c r="D118" s="325" t="s">
        <v>1538</v>
      </c>
      <c r="E118" s="325" t="s">
        <v>1538</v>
      </c>
      <c r="G118" s="325" t="s">
        <v>1538</v>
      </c>
      <c r="H118" s="325" t="s">
        <v>1538</v>
      </c>
    </row>
    <row r="119" spans="1:8">
      <c r="A119" s="103" t="s">
        <v>1147</v>
      </c>
      <c r="B119" s="326">
        <v>0</v>
      </c>
      <c r="C119" s="325">
        <v>0</v>
      </c>
      <c r="D119" s="325">
        <v>0</v>
      </c>
      <c r="E119" s="325">
        <v>0</v>
      </c>
      <c r="G119" s="325">
        <v>0</v>
      </c>
      <c r="H119" s="325">
        <v>0</v>
      </c>
    </row>
    <row r="120" spans="1:8">
      <c r="A120" s="103" t="s">
        <v>948</v>
      </c>
      <c r="B120" s="326">
        <v>0</v>
      </c>
      <c r="C120" s="325">
        <v>0</v>
      </c>
      <c r="D120" s="325">
        <v>0</v>
      </c>
      <c r="E120" s="325">
        <v>0</v>
      </c>
      <c r="G120" s="325">
        <v>0</v>
      </c>
      <c r="H120" s="325">
        <v>0</v>
      </c>
    </row>
    <row r="121" spans="1:8">
      <c r="A121" s="103" t="s">
        <v>1106</v>
      </c>
      <c r="B121" s="326">
        <v>0</v>
      </c>
      <c r="C121" s="325">
        <v>0</v>
      </c>
      <c r="D121" s="325">
        <v>0</v>
      </c>
      <c r="E121" s="325">
        <v>0</v>
      </c>
      <c r="G121" s="325">
        <v>0</v>
      </c>
      <c r="H121" s="325">
        <v>0</v>
      </c>
    </row>
    <row r="122" spans="1:8">
      <c r="A122" s="103" t="s">
        <v>776</v>
      </c>
      <c r="B122" s="326" t="s">
        <v>1538</v>
      </c>
      <c r="C122" s="325" t="s">
        <v>1538</v>
      </c>
      <c r="D122" s="325" t="s">
        <v>1538</v>
      </c>
      <c r="E122" s="325" t="s">
        <v>1538</v>
      </c>
      <c r="G122" s="325" t="s">
        <v>1538</v>
      </c>
      <c r="H122" s="325" t="s">
        <v>1538</v>
      </c>
    </row>
    <row r="123" spans="1:8">
      <c r="A123" s="103" t="s">
        <v>807</v>
      </c>
      <c r="B123" s="326" t="s">
        <v>1538</v>
      </c>
      <c r="C123" s="325" t="s">
        <v>1538</v>
      </c>
      <c r="D123" s="325" t="s">
        <v>1538</v>
      </c>
      <c r="E123" s="325" t="s">
        <v>1538</v>
      </c>
      <c r="G123" s="325" t="s">
        <v>1538</v>
      </c>
      <c r="H123" s="325" t="s">
        <v>1538</v>
      </c>
    </row>
    <row r="124" spans="1:8">
      <c r="A124" s="103" t="s">
        <v>818</v>
      </c>
      <c r="B124" s="326" t="s">
        <v>1538</v>
      </c>
      <c r="C124" s="325" t="s">
        <v>1538</v>
      </c>
      <c r="D124" s="325" t="s">
        <v>1538</v>
      </c>
      <c r="E124" s="325" t="s">
        <v>1538</v>
      </c>
      <c r="G124" s="325" t="s">
        <v>1538</v>
      </c>
      <c r="H124" s="325" t="s">
        <v>1538</v>
      </c>
    </row>
    <row r="125" spans="1:8">
      <c r="A125" s="103" t="s">
        <v>1025</v>
      </c>
      <c r="B125" s="326" t="s">
        <v>1538</v>
      </c>
      <c r="C125" s="325" t="s">
        <v>1538</v>
      </c>
      <c r="D125" s="325" t="s">
        <v>1538</v>
      </c>
      <c r="E125" s="325" t="s">
        <v>1538</v>
      </c>
      <c r="G125" s="325" t="s">
        <v>1538</v>
      </c>
      <c r="H125" s="325" t="s">
        <v>1538</v>
      </c>
    </row>
    <row r="126" spans="1:8">
      <c r="A126" s="103" t="s">
        <v>1105</v>
      </c>
      <c r="B126" s="326">
        <v>0</v>
      </c>
      <c r="C126" s="325">
        <v>0</v>
      </c>
      <c r="D126" s="325">
        <v>0</v>
      </c>
      <c r="E126" s="325">
        <v>0</v>
      </c>
      <c r="G126" s="325">
        <v>0</v>
      </c>
      <c r="H126" s="325">
        <v>0</v>
      </c>
    </row>
    <row r="127" spans="1:8">
      <c r="A127" s="103" t="s">
        <v>1104</v>
      </c>
      <c r="B127" s="331">
        <v>0</v>
      </c>
      <c r="C127" s="325">
        <v>0</v>
      </c>
      <c r="D127" s="325">
        <v>0</v>
      </c>
      <c r="E127" s="325">
        <v>0</v>
      </c>
      <c r="G127" s="325">
        <v>0</v>
      </c>
      <c r="H127" s="325">
        <v>0</v>
      </c>
    </row>
    <row r="128" spans="1:8">
      <c r="A128" s="103" t="s">
        <v>1235</v>
      </c>
      <c r="B128" s="330" t="s">
        <v>1538</v>
      </c>
      <c r="C128" s="325" t="s">
        <v>1538</v>
      </c>
      <c r="D128" s="325" t="s">
        <v>1538</v>
      </c>
      <c r="E128" s="325" t="s">
        <v>1538</v>
      </c>
      <c r="G128" s="325" t="s">
        <v>1538</v>
      </c>
      <c r="H128" s="325" t="s">
        <v>1538</v>
      </c>
    </row>
    <row r="129" spans="1:8">
      <c r="A129" s="103" t="s">
        <v>817</v>
      </c>
      <c r="B129" s="330" t="s">
        <v>1538</v>
      </c>
      <c r="C129" s="325" t="s">
        <v>1538</v>
      </c>
      <c r="D129" s="325" t="s">
        <v>1538</v>
      </c>
      <c r="E129" s="325" t="s">
        <v>1538</v>
      </c>
      <c r="G129" s="325" t="s">
        <v>1538</v>
      </c>
      <c r="H129" s="325" t="s">
        <v>1538</v>
      </c>
    </row>
    <row r="130" spans="1:8">
      <c r="A130" s="103" t="s">
        <v>860</v>
      </c>
      <c r="B130" s="330" t="s">
        <v>1538</v>
      </c>
      <c r="C130" s="325" t="s">
        <v>1538</v>
      </c>
      <c r="D130" s="325" t="s">
        <v>1538</v>
      </c>
      <c r="E130" s="325" t="s">
        <v>1538</v>
      </c>
      <c r="G130" s="325" t="s">
        <v>1538</v>
      </c>
      <c r="H130" s="325" t="s">
        <v>1538</v>
      </c>
    </row>
    <row r="131" spans="1:8">
      <c r="A131" s="103" t="s">
        <v>1323</v>
      </c>
      <c r="B131" s="330">
        <v>0</v>
      </c>
      <c r="C131" s="325">
        <v>0</v>
      </c>
      <c r="D131" s="325">
        <v>0</v>
      </c>
      <c r="E131" s="325">
        <v>0</v>
      </c>
      <c r="G131" s="325">
        <v>0</v>
      </c>
      <c r="H131" s="325">
        <v>0</v>
      </c>
    </row>
    <row r="132" spans="1:8">
      <c r="A132" s="103" t="s">
        <v>894</v>
      </c>
      <c r="B132" s="330">
        <v>48</v>
      </c>
      <c r="C132" s="325">
        <v>0</v>
      </c>
      <c r="D132" s="325">
        <v>2</v>
      </c>
      <c r="E132" s="325">
        <v>0</v>
      </c>
      <c r="G132" s="325">
        <v>24</v>
      </c>
      <c r="H132" s="325">
        <v>12</v>
      </c>
    </row>
    <row r="133" spans="1:8">
      <c r="A133" s="103" t="s">
        <v>1157</v>
      </c>
      <c r="B133" s="326">
        <v>0</v>
      </c>
      <c r="C133" s="325">
        <v>0</v>
      </c>
      <c r="D133" s="325">
        <v>0</v>
      </c>
      <c r="E133" s="325">
        <v>0</v>
      </c>
      <c r="G133" s="325">
        <v>0</v>
      </c>
      <c r="H133" s="325">
        <v>0</v>
      </c>
    </row>
    <row r="134" spans="1:8">
      <c r="A134" s="103" t="s">
        <v>1205</v>
      </c>
      <c r="B134" s="326" t="s">
        <v>1538</v>
      </c>
      <c r="C134" s="325" t="s">
        <v>1538</v>
      </c>
      <c r="D134" s="325" t="s">
        <v>1538</v>
      </c>
      <c r="E134" s="325" t="s">
        <v>1538</v>
      </c>
      <c r="G134" s="325" t="s">
        <v>1538</v>
      </c>
      <c r="H134" s="325" t="s">
        <v>1538</v>
      </c>
    </row>
    <row r="135" spans="1:8">
      <c r="A135" s="103" t="s">
        <v>672</v>
      </c>
      <c r="B135" s="326">
        <v>42</v>
      </c>
      <c r="C135" s="325">
        <v>0</v>
      </c>
      <c r="D135" s="325">
        <v>29</v>
      </c>
      <c r="E135" s="325">
        <v>0</v>
      </c>
      <c r="G135" s="325">
        <v>7</v>
      </c>
      <c r="H135" s="325">
        <v>685</v>
      </c>
    </row>
    <row r="136" spans="1:8">
      <c r="A136" s="103" t="s">
        <v>1103</v>
      </c>
      <c r="B136" s="326">
        <v>0</v>
      </c>
      <c r="C136" s="325">
        <v>0</v>
      </c>
      <c r="D136" s="325">
        <v>0</v>
      </c>
      <c r="E136" s="325">
        <v>0</v>
      </c>
      <c r="G136" s="325">
        <v>0</v>
      </c>
      <c r="H136" s="325">
        <v>0</v>
      </c>
    </row>
    <row r="137" spans="1:8">
      <c r="A137" s="103" t="s">
        <v>1102</v>
      </c>
      <c r="B137" s="326">
        <v>0</v>
      </c>
      <c r="C137" s="325">
        <v>0</v>
      </c>
      <c r="D137" s="325">
        <v>0</v>
      </c>
      <c r="E137" s="325">
        <v>0</v>
      </c>
      <c r="G137" s="325">
        <v>0</v>
      </c>
      <c r="H137" s="325">
        <v>0</v>
      </c>
    </row>
    <row r="138" spans="1:8">
      <c r="A138" s="103" t="s">
        <v>930</v>
      </c>
      <c r="B138" s="326">
        <v>0</v>
      </c>
      <c r="C138" s="325">
        <v>0</v>
      </c>
      <c r="D138" s="325">
        <v>0</v>
      </c>
      <c r="E138" s="325">
        <v>0</v>
      </c>
      <c r="G138" s="325">
        <v>173</v>
      </c>
      <c r="H138" s="325">
        <v>196</v>
      </c>
    </row>
    <row r="139" spans="1:8">
      <c r="A139" s="103" t="s">
        <v>1234</v>
      </c>
      <c r="B139" s="326" t="s">
        <v>1538</v>
      </c>
      <c r="C139" s="325" t="s">
        <v>1538</v>
      </c>
      <c r="D139" s="325" t="s">
        <v>1538</v>
      </c>
      <c r="E139" s="325" t="s">
        <v>1538</v>
      </c>
      <c r="G139" s="325" t="s">
        <v>1538</v>
      </c>
      <c r="H139" s="325" t="s">
        <v>1538</v>
      </c>
    </row>
    <row r="140" spans="1:8">
      <c r="A140" s="103" t="s">
        <v>893</v>
      </c>
      <c r="B140" s="326">
        <v>31</v>
      </c>
      <c r="C140" s="325">
        <v>1</v>
      </c>
      <c r="D140" s="325">
        <v>9</v>
      </c>
      <c r="E140" s="325">
        <v>1</v>
      </c>
      <c r="G140" s="325">
        <v>0</v>
      </c>
      <c r="H140" s="325">
        <v>283</v>
      </c>
    </row>
    <row r="141" spans="1:8">
      <c r="A141" s="103" t="s">
        <v>880</v>
      </c>
      <c r="B141" s="326" t="s">
        <v>1538</v>
      </c>
      <c r="C141" s="325" t="s">
        <v>1538</v>
      </c>
      <c r="D141" s="325" t="s">
        <v>1538</v>
      </c>
      <c r="E141" s="325" t="s">
        <v>1538</v>
      </c>
      <c r="G141" s="325" t="s">
        <v>1538</v>
      </c>
      <c r="H141" s="325" t="s">
        <v>1538</v>
      </c>
    </row>
    <row r="142" spans="1:8">
      <c r="A142" s="103" t="s">
        <v>892</v>
      </c>
      <c r="B142" s="326">
        <v>46</v>
      </c>
      <c r="C142" s="325">
        <v>0</v>
      </c>
      <c r="D142" s="325">
        <v>44</v>
      </c>
      <c r="E142" s="325">
        <v>0</v>
      </c>
      <c r="G142" s="325">
        <v>7</v>
      </c>
      <c r="H142" s="325">
        <v>497</v>
      </c>
    </row>
    <row r="143" spans="1:8">
      <c r="A143" s="103" t="s">
        <v>816</v>
      </c>
      <c r="B143" s="326" t="s">
        <v>1538</v>
      </c>
      <c r="C143" s="325" t="s">
        <v>1538</v>
      </c>
      <c r="D143" s="325" t="s">
        <v>1538</v>
      </c>
      <c r="E143" s="325" t="s">
        <v>1538</v>
      </c>
      <c r="G143" s="325" t="s">
        <v>1538</v>
      </c>
      <c r="H143" s="325" t="s">
        <v>1538</v>
      </c>
    </row>
    <row r="144" spans="1:8">
      <c r="A144" s="103" t="s">
        <v>1166</v>
      </c>
      <c r="B144" s="326" t="s">
        <v>1538</v>
      </c>
      <c r="C144" s="325" t="s">
        <v>1538</v>
      </c>
      <c r="D144" s="325" t="s">
        <v>1538</v>
      </c>
      <c r="E144" s="325" t="s">
        <v>1538</v>
      </c>
      <c r="G144" s="325" t="s">
        <v>1538</v>
      </c>
      <c r="H144" s="325" t="s">
        <v>1538</v>
      </c>
    </row>
    <row r="145" spans="1:8">
      <c r="A145" s="103" t="s">
        <v>775</v>
      </c>
      <c r="B145" s="326" t="s">
        <v>1538</v>
      </c>
      <c r="C145" s="325" t="s">
        <v>1538</v>
      </c>
      <c r="D145" s="325" t="s">
        <v>1538</v>
      </c>
      <c r="E145" s="325" t="s">
        <v>1538</v>
      </c>
      <c r="G145" s="325" t="s">
        <v>1538</v>
      </c>
      <c r="H145" s="325" t="s">
        <v>1538</v>
      </c>
    </row>
    <row r="146" spans="1:8">
      <c r="A146" s="103" t="s">
        <v>1315</v>
      </c>
      <c r="B146" s="326" t="s">
        <v>1538</v>
      </c>
      <c r="C146" s="325" t="s">
        <v>1538</v>
      </c>
      <c r="D146" s="325" t="s">
        <v>1538</v>
      </c>
      <c r="E146" s="325" t="s">
        <v>1538</v>
      </c>
      <c r="G146" s="325" t="s">
        <v>1538</v>
      </c>
      <c r="H146" s="325" t="s">
        <v>1538</v>
      </c>
    </row>
    <row r="147" spans="1:8">
      <c r="A147" s="103" t="s">
        <v>806</v>
      </c>
      <c r="B147" s="326" t="s">
        <v>1538</v>
      </c>
      <c r="C147" s="325" t="s">
        <v>1538</v>
      </c>
      <c r="D147" s="325" t="s">
        <v>1538</v>
      </c>
      <c r="E147" s="325" t="s">
        <v>1538</v>
      </c>
      <c r="G147" s="325" t="s">
        <v>1538</v>
      </c>
      <c r="H147" s="325" t="s">
        <v>1538</v>
      </c>
    </row>
    <row r="148" spans="1:8">
      <c r="A148" s="103" t="s">
        <v>774</v>
      </c>
      <c r="B148" s="326" t="s">
        <v>1538</v>
      </c>
      <c r="C148" s="325" t="s">
        <v>1538</v>
      </c>
      <c r="D148" s="325" t="s">
        <v>1538</v>
      </c>
      <c r="E148" s="325" t="s">
        <v>1538</v>
      </c>
      <c r="G148" s="325" t="s">
        <v>1538</v>
      </c>
      <c r="H148" s="325" t="s">
        <v>1538</v>
      </c>
    </row>
    <row r="149" spans="1:8">
      <c r="A149" s="103" t="s">
        <v>1165</v>
      </c>
      <c r="B149" s="326" t="s">
        <v>1538</v>
      </c>
      <c r="C149" s="325" t="s">
        <v>1538</v>
      </c>
      <c r="D149" s="325" t="s">
        <v>1538</v>
      </c>
      <c r="E149" s="325" t="s">
        <v>1538</v>
      </c>
      <c r="G149" s="325" t="s">
        <v>1538</v>
      </c>
      <c r="H149" s="325" t="s">
        <v>1538</v>
      </c>
    </row>
    <row r="150" spans="1:8">
      <c r="A150" s="103" t="s">
        <v>765</v>
      </c>
      <c r="B150" s="326">
        <v>0</v>
      </c>
      <c r="C150" s="325">
        <v>0</v>
      </c>
      <c r="D150" s="325">
        <v>0</v>
      </c>
      <c r="E150" s="325">
        <v>0</v>
      </c>
      <c r="G150" s="325">
        <v>0</v>
      </c>
      <c r="H150" s="325">
        <v>0</v>
      </c>
    </row>
    <row r="151" spans="1:8">
      <c r="A151" s="103" t="s">
        <v>1183</v>
      </c>
      <c r="B151" s="326">
        <v>0</v>
      </c>
      <c r="C151" s="325">
        <v>0</v>
      </c>
      <c r="D151" s="325">
        <v>0</v>
      </c>
      <c r="E151" s="325">
        <v>0</v>
      </c>
      <c r="G151" s="325">
        <v>0</v>
      </c>
      <c r="H151" s="325">
        <v>0</v>
      </c>
    </row>
    <row r="152" spans="1:8">
      <c r="A152" s="103" t="s">
        <v>929</v>
      </c>
      <c r="B152" s="326">
        <v>0</v>
      </c>
      <c r="C152" s="325">
        <v>0</v>
      </c>
      <c r="D152" s="325">
        <v>0</v>
      </c>
      <c r="E152" s="325">
        <v>0</v>
      </c>
      <c r="G152" s="325">
        <v>28</v>
      </c>
      <c r="H152" s="325">
        <v>302</v>
      </c>
    </row>
    <row r="153" spans="1:8">
      <c r="A153" s="103" t="s">
        <v>915</v>
      </c>
      <c r="B153" s="326">
        <v>0</v>
      </c>
      <c r="C153" s="325">
        <v>0</v>
      </c>
      <c r="D153" s="325">
        <v>0</v>
      </c>
      <c r="E153" s="325">
        <v>0</v>
      </c>
      <c r="G153" s="325">
        <v>0</v>
      </c>
      <c r="H153" s="325">
        <v>0</v>
      </c>
    </row>
    <row r="154" spans="1:8">
      <c r="A154" s="103" t="s">
        <v>1031</v>
      </c>
      <c r="B154" s="326" t="s">
        <v>1538</v>
      </c>
      <c r="C154" s="325" t="s">
        <v>1538</v>
      </c>
      <c r="D154" s="325" t="s">
        <v>1538</v>
      </c>
      <c r="E154" s="325" t="s">
        <v>1538</v>
      </c>
      <c r="G154" s="325" t="s">
        <v>1538</v>
      </c>
      <c r="H154" s="325" t="s">
        <v>1538</v>
      </c>
    </row>
    <row r="155" spans="1:8">
      <c r="A155" s="103" t="s">
        <v>815</v>
      </c>
      <c r="B155" s="326" t="s">
        <v>1538</v>
      </c>
      <c r="C155" s="325" t="s">
        <v>1538</v>
      </c>
      <c r="D155" s="325" t="s">
        <v>1538</v>
      </c>
      <c r="E155" s="325" t="s">
        <v>1538</v>
      </c>
      <c r="G155" s="325" t="s">
        <v>1538</v>
      </c>
      <c r="H155" s="325" t="s">
        <v>1538</v>
      </c>
    </row>
    <row r="156" spans="1:8">
      <c r="A156" s="103" t="s">
        <v>1164</v>
      </c>
      <c r="B156" s="326" t="s">
        <v>1538</v>
      </c>
      <c r="C156" s="325" t="s">
        <v>1538</v>
      </c>
      <c r="D156" s="325" t="s">
        <v>1538</v>
      </c>
      <c r="E156" s="325" t="s">
        <v>1538</v>
      </c>
      <c r="G156" s="325" t="s">
        <v>1538</v>
      </c>
      <c r="H156" s="325" t="s">
        <v>1538</v>
      </c>
    </row>
    <row r="157" spans="1:8">
      <c r="A157" s="103" t="s">
        <v>859</v>
      </c>
      <c r="B157" s="326" t="s">
        <v>1538</v>
      </c>
      <c r="C157" s="325" t="s">
        <v>1538</v>
      </c>
      <c r="D157" s="325" t="s">
        <v>1538</v>
      </c>
      <c r="E157" s="325" t="s">
        <v>1538</v>
      </c>
      <c r="G157" s="325" t="s">
        <v>1538</v>
      </c>
      <c r="H157" s="325" t="s">
        <v>1538</v>
      </c>
    </row>
    <row r="158" spans="1:8">
      <c r="A158" s="103" t="s">
        <v>990</v>
      </c>
      <c r="B158" s="326">
        <v>0</v>
      </c>
      <c r="C158" s="325">
        <v>0</v>
      </c>
      <c r="D158" s="325">
        <v>0</v>
      </c>
      <c r="E158" s="325">
        <v>0</v>
      </c>
      <c r="G158" s="325">
        <v>0</v>
      </c>
      <c r="H158" s="325">
        <v>0</v>
      </c>
    </row>
    <row r="159" spans="1:8">
      <c r="A159" s="103" t="s">
        <v>1182</v>
      </c>
      <c r="B159" s="326">
        <v>0</v>
      </c>
      <c r="C159" s="325">
        <v>0</v>
      </c>
      <c r="D159" s="325">
        <v>0</v>
      </c>
      <c r="E159" s="325">
        <v>0</v>
      </c>
      <c r="G159" s="325">
        <v>0</v>
      </c>
      <c r="H159" s="325">
        <v>0</v>
      </c>
    </row>
    <row r="160" spans="1:8">
      <c r="A160" s="103" t="s">
        <v>1233</v>
      </c>
      <c r="B160" s="326" t="s">
        <v>1538</v>
      </c>
      <c r="C160" s="325" t="s">
        <v>1538</v>
      </c>
      <c r="D160" s="325" t="s">
        <v>1538</v>
      </c>
      <c r="E160" s="325" t="s">
        <v>1538</v>
      </c>
      <c r="G160" s="325" t="s">
        <v>1538</v>
      </c>
      <c r="H160" s="325" t="s">
        <v>1538</v>
      </c>
    </row>
    <row r="161" spans="1:8">
      <c r="A161" s="103" t="s">
        <v>1173</v>
      </c>
      <c r="B161" s="326">
        <v>0</v>
      </c>
      <c r="C161" s="325">
        <v>0</v>
      </c>
      <c r="D161" s="325">
        <v>0</v>
      </c>
      <c r="E161" s="325">
        <v>0</v>
      </c>
      <c r="G161" s="325">
        <v>0</v>
      </c>
      <c r="H161" s="325">
        <v>0</v>
      </c>
    </row>
    <row r="162" spans="1:8">
      <c r="A162" s="103" t="s">
        <v>663</v>
      </c>
      <c r="B162" s="326">
        <v>0</v>
      </c>
      <c r="C162" s="325">
        <v>0</v>
      </c>
      <c r="D162" s="325">
        <v>0</v>
      </c>
      <c r="E162" s="325">
        <v>0</v>
      </c>
      <c r="G162" s="325">
        <v>0</v>
      </c>
      <c r="H162" s="325">
        <v>0</v>
      </c>
    </row>
    <row r="163" spans="1:8">
      <c r="A163" s="103" t="s">
        <v>989</v>
      </c>
      <c r="B163" s="326">
        <v>0</v>
      </c>
      <c r="C163" s="325">
        <v>0</v>
      </c>
      <c r="D163" s="325">
        <v>0</v>
      </c>
      <c r="E163" s="325">
        <v>0</v>
      </c>
      <c r="G163" s="325">
        <v>0</v>
      </c>
      <c r="H163" s="325">
        <v>0</v>
      </c>
    </row>
    <row r="164" spans="1:8">
      <c r="A164" s="103" t="s">
        <v>928</v>
      </c>
      <c r="B164" s="326">
        <v>0</v>
      </c>
      <c r="C164" s="325">
        <v>0</v>
      </c>
      <c r="D164" s="325">
        <v>0</v>
      </c>
      <c r="E164" s="325">
        <v>0</v>
      </c>
      <c r="G164" s="325">
        <v>0</v>
      </c>
      <c r="H164" s="325">
        <v>41</v>
      </c>
    </row>
    <row r="165" spans="1:8">
      <c r="A165" s="103" t="s">
        <v>988</v>
      </c>
      <c r="B165" s="326">
        <v>0</v>
      </c>
      <c r="C165" s="325">
        <v>0</v>
      </c>
      <c r="D165" s="325">
        <v>0</v>
      </c>
      <c r="E165" s="325">
        <v>0</v>
      </c>
      <c r="G165" s="325">
        <v>0</v>
      </c>
      <c r="H165" s="325">
        <v>0</v>
      </c>
    </row>
    <row r="166" spans="1:8">
      <c r="A166" s="103" t="s">
        <v>1101</v>
      </c>
      <c r="B166" s="326">
        <v>0</v>
      </c>
      <c r="C166" s="325">
        <v>0</v>
      </c>
      <c r="D166" s="325">
        <v>0</v>
      </c>
      <c r="E166" s="325">
        <v>0</v>
      </c>
      <c r="G166" s="325">
        <v>0</v>
      </c>
      <c r="H166" s="325">
        <v>0</v>
      </c>
    </row>
    <row r="167" spans="1:8">
      <c r="A167" s="103" t="s">
        <v>839</v>
      </c>
      <c r="B167" s="326" t="s">
        <v>1538</v>
      </c>
      <c r="C167" s="325" t="s">
        <v>1538</v>
      </c>
      <c r="D167" s="325" t="s">
        <v>1538</v>
      </c>
      <c r="E167" s="325" t="s">
        <v>1538</v>
      </c>
      <c r="G167" s="325" t="s">
        <v>1538</v>
      </c>
      <c r="H167" s="325" t="s">
        <v>1538</v>
      </c>
    </row>
    <row r="168" spans="1:8">
      <c r="A168" s="103" t="s">
        <v>1100</v>
      </c>
      <c r="B168" s="326">
        <v>0</v>
      </c>
      <c r="C168" s="325">
        <v>0</v>
      </c>
      <c r="D168" s="325">
        <v>0</v>
      </c>
      <c r="E168" s="325">
        <v>0</v>
      </c>
      <c r="G168" s="325">
        <v>0</v>
      </c>
      <c r="H168" s="325">
        <v>0</v>
      </c>
    </row>
    <row r="169" spans="1:8">
      <c r="A169" s="103" t="s">
        <v>1099</v>
      </c>
      <c r="B169" s="326">
        <v>0</v>
      </c>
      <c r="C169" s="325">
        <v>0</v>
      </c>
      <c r="D169" s="325">
        <v>0</v>
      </c>
      <c r="E169" s="325">
        <v>0</v>
      </c>
      <c r="G169" s="325">
        <v>0</v>
      </c>
      <c r="H169" s="325">
        <v>0</v>
      </c>
    </row>
    <row r="170" spans="1:8">
      <c r="A170" s="103" t="s">
        <v>651</v>
      </c>
      <c r="B170" s="326" t="s">
        <v>1538</v>
      </c>
      <c r="C170" s="325" t="s">
        <v>1538</v>
      </c>
      <c r="D170" s="325" t="s">
        <v>1538</v>
      </c>
      <c r="E170" s="325" t="s">
        <v>1538</v>
      </c>
      <c r="G170" s="325" t="s">
        <v>1538</v>
      </c>
      <c r="H170" s="325" t="s">
        <v>1538</v>
      </c>
    </row>
    <row r="171" spans="1:8">
      <c r="A171" s="103" t="s">
        <v>847</v>
      </c>
      <c r="B171" s="326" t="s">
        <v>1538</v>
      </c>
      <c r="C171" s="325" t="s">
        <v>1538</v>
      </c>
      <c r="D171" s="325" t="s">
        <v>1538</v>
      </c>
      <c r="E171" s="325" t="s">
        <v>1538</v>
      </c>
      <c r="G171" s="325" t="s">
        <v>1538</v>
      </c>
      <c r="H171" s="325" t="s">
        <v>1538</v>
      </c>
    </row>
    <row r="172" spans="1:8">
      <c r="A172" s="103" t="s">
        <v>1015</v>
      </c>
      <c r="B172" s="326" t="s">
        <v>1538</v>
      </c>
      <c r="C172" s="325" t="s">
        <v>1538</v>
      </c>
      <c r="D172" s="325" t="s">
        <v>1538</v>
      </c>
      <c r="E172" s="325" t="s">
        <v>1538</v>
      </c>
      <c r="G172" s="325" t="s">
        <v>1538</v>
      </c>
      <c r="H172" s="325" t="s">
        <v>1538</v>
      </c>
    </row>
    <row r="173" spans="1:8">
      <c r="A173" s="103" t="s">
        <v>914</v>
      </c>
      <c r="B173" s="326">
        <v>0</v>
      </c>
      <c r="C173" s="325">
        <v>0</v>
      </c>
      <c r="D173" s="325">
        <v>0</v>
      </c>
      <c r="E173" s="325">
        <v>0</v>
      </c>
      <c r="G173" s="325">
        <v>0</v>
      </c>
      <c r="H173" s="325">
        <v>0</v>
      </c>
    </row>
    <row r="174" spans="1:8">
      <c r="A174" s="103" t="s">
        <v>1001</v>
      </c>
      <c r="B174" s="326" t="s">
        <v>1538</v>
      </c>
      <c r="C174" s="325" t="s">
        <v>1538</v>
      </c>
      <c r="D174" s="325" t="s">
        <v>1538</v>
      </c>
      <c r="E174" s="325" t="s">
        <v>1538</v>
      </c>
      <c r="G174" s="325" t="s">
        <v>1538</v>
      </c>
      <c r="H174" s="325" t="s">
        <v>1538</v>
      </c>
    </row>
    <row r="175" spans="1:8">
      <c r="A175" s="103" t="s">
        <v>1014</v>
      </c>
      <c r="B175" s="326" t="s">
        <v>1538</v>
      </c>
      <c r="C175" s="325" t="s">
        <v>1538</v>
      </c>
      <c r="D175" s="325" t="s">
        <v>1538</v>
      </c>
      <c r="E175" s="325" t="s">
        <v>1538</v>
      </c>
      <c r="G175" s="325" t="s">
        <v>1538</v>
      </c>
      <c r="H175" s="325" t="s">
        <v>1538</v>
      </c>
    </row>
    <row r="176" spans="1:8">
      <c r="A176" s="103" t="s">
        <v>1215</v>
      </c>
      <c r="B176" s="326" t="s">
        <v>1538</v>
      </c>
      <c r="C176" s="325" t="s">
        <v>1538</v>
      </c>
      <c r="D176" s="325" t="s">
        <v>1538</v>
      </c>
      <c r="E176" s="325" t="s">
        <v>1538</v>
      </c>
      <c r="G176" s="325" t="s">
        <v>1538</v>
      </c>
      <c r="H176" s="325" t="s">
        <v>1538</v>
      </c>
    </row>
    <row r="177" spans="1:8">
      <c r="A177" s="103" t="s">
        <v>869</v>
      </c>
      <c r="B177" s="326" t="s">
        <v>1538</v>
      </c>
      <c r="C177" s="325" t="s">
        <v>1538</v>
      </c>
      <c r="D177" s="325" t="s">
        <v>1538</v>
      </c>
      <c r="E177" s="325" t="s">
        <v>1538</v>
      </c>
      <c r="G177" s="325" t="s">
        <v>1538</v>
      </c>
      <c r="H177" s="325" t="s">
        <v>1538</v>
      </c>
    </row>
    <row r="178" spans="1:8">
      <c r="A178" s="103" t="s">
        <v>846</v>
      </c>
      <c r="B178" s="326" t="s">
        <v>1538</v>
      </c>
      <c r="C178" s="325" t="s">
        <v>1538</v>
      </c>
      <c r="D178" s="325" t="s">
        <v>1538</v>
      </c>
      <c r="E178" s="325" t="s">
        <v>1538</v>
      </c>
      <c r="G178" s="325" t="s">
        <v>1538</v>
      </c>
      <c r="H178" s="325" t="s">
        <v>1538</v>
      </c>
    </row>
    <row r="179" spans="1:8">
      <c r="A179" s="103" t="s">
        <v>1024</v>
      </c>
      <c r="B179" s="326" t="s">
        <v>1538</v>
      </c>
      <c r="C179" s="325" t="s">
        <v>1538</v>
      </c>
      <c r="D179" s="325" t="s">
        <v>1538</v>
      </c>
      <c r="E179" s="325" t="s">
        <v>1538</v>
      </c>
      <c r="G179" s="325" t="s">
        <v>1538</v>
      </c>
      <c r="H179" s="325" t="s">
        <v>1538</v>
      </c>
    </row>
    <row r="180" spans="1:8">
      <c r="A180" s="103" t="s">
        <v>858</v>
      </c>
      <c r="B180" s="326" t="s">
        <v>1538</v>
      </c>
      <c r="C180" s="325" t="s">
        <v>1538</v>
      </c>
      <c r="D180" s="325" t="s">
        <v>1538</v>
      </c>
      <c r="E180" s="325" t="s">
        <v>1538</v>
      </c>
      <c r="G180" s="325" t="s">
        <v>1538</v>
      </c>
      <c r="H180" s="325" t="s">
        <v>1538</v>
      </c>
    </row>
    <row r="181" spans="1:8">
      <c r="A181" s="103" t="s">
        <v>1136</v>
      </c>
      <c r="B181" s="326" t="s">
        <v>1538</v>
      </c>
      <c r="C181" s="325" t="s">
        <v>1538</v>
      </c>
      <c r="D181" s="325" t="s">
        <v>1538</v>
      </c>
      <c r="E181" s="325" t="s">
        <v>1538</v>
      </c>
      <c r="G181" s="325" t="s">
        <v>1538</v>
      </c>
      <c r="H181" s="325" t="s">
        <v>1538</v>
      </c>
    </row>
    <row r="182" spans="1:8">
      <c r="A182" s="103" t="s">
        <v>1098</v>
      </c>
      <c r="B182" s="326">
        <v>0</v>
      </c>
      <c r="C182" s="325">
        <v>0</v>
      </c>
      <c r="D182" s="325">
        <v>0</v>
      </c>
      <c r="E182" s="325">
        <v>0</v>
      </c>
      <c r="G182" s="325">
        <v>0</v>
      </c>
      <c r="H182" s="325">
        <v>0</v>
      </c>
    </row>
    <row r="183" spans="1:8">
      <c r="A183" s="103" t="s">
        <v>1097</v>
      </c>
      <c r="B183" s="326">
        <v>0</v>
      </c>
      <c r="C183" s="325">
        <v>0</v>
      </c>
      <c r="D183" s="325">
        <v>0</v>
      </c>
      <c r="E183" s="325">
        <v>0</v>
      </c>
      <c r="G183" s="325">
        <v>0</v>
      </c>
      <c r="H183" s="325">
        <v>0</v>
      </c>
    </row>
    <row r="184" spans="1:8">
      <c r="A184" s="103" t="s">
        <v>1232</v>
      </c>
      <c r="B184" s="326" t="s">
        <v>1538</v>
      </c>
      <c r="C184" s="325" t="s">
        <v>1538</v>
      </c>
      <c r="D184" s="325" t="s">
        <v>1538</v>
      </c>
      <c r="E184" s="325" t="s">
        <v>1538</v>
      </c>
      <c r="G184" s="325" t="s">
        <v>1538</v>
      </c>
      <c r="H184" s="325" t="s">
        <v>1538</v>
      </c>
    </row>
    <row r="185" spans="1:8">
      <c r="A185" s="103" t="s">
        <v>798</v>
      </c>
      <c r="B185" s="326" t="s">
        <v>1538</v>
      </c>
      <c r="C185" s="325" t="s">
        <v>1538</v>
      </c>
      <c r="D185" s="325" t="s">
        <v>1538</v>
      </c>
      <c r="E185" s="325" t="s">
        <v>1538</v>
      </c>
      <c r="G185" s="325" t="s">
        <v>1538</v>
      </c>
      <c r="H185" s="325" t="s">
        <v>1538</v>
      </c>
    </row>
    <row r="186" spans="1:8">
      <c r="A186" s="103" t="s">
        <v>947</v>
      </c>
      <c r="B186" s="326">
        <v>0</v>
      </c>
      <c r="C186" s="325">
        <v>0</v>
      </c>
      <c r="D186" s="325">
        <v>0</v>
      </c>
      <c r="E186" s="325">
        <v>0</v>
      </c>
      <c r="G186" s="325">
        <v>0</v>
      </c>
      <c r="H186" s="325">
        <v>0</v>
      </c>
    </row>
    <row r="187" spans="1:8">
      <c r="A187" s="103" t="s">
        <v>1204</v>
      </c>
      <c r="B187" s="326" t="s">
        <v>1538</v>
      </c>
      <c r="C187" s="325" t="s">
        <v>1538</v>
      </c>
      <c r="D187" s="325" t="s">
        <v>1538</v>
      </c>
      <c r="E187" s="325" t="s">
        <v>1538</v>
      </c>
      <c r="G187" s="325" t="s">
        <v>1538</v>
      </c>
      <c r="H187" s="325" t="s">
        <v>1538</v>
      </c>
    </row>
    <row r="188" spans="1:8">
      <c r="A188" s="103" t="s">
        <v>1096</v>
      </c>
      <c r="B188" s="326">
        <v>0</v>
      </c>
      <c r="C188" s="325">
        <v>0</v>
      </c>
      <c r="D188" s="325">
        <v>0</v>
      </c>
      <c r="E188" s="325">
        <v>0</v>
      </c>
      <c r="G188" s="325">
        <v>0</v>
      </c>
      <c r="H188" s="325">
        <v>0</v>
      </c>
    </row>
    <row r="189" spans="1:8">
      <c r="A189" s="103" t="s">
        <v>913</v>
      </c>
      <c r="B189" s="326">
        <v>0</v>
      </c>
      <c r="C189" s="325">
        <v>0</v>
      </c>
      <c r="D189" s="325">
        <v>0</v>
      </c>
      <c r="E189" s="325">
        <v>0</v>
      </c>
      <c r="G189" s="325">
        <v>0</v>
      </c>
      <c r="H189" s="325">
        <v>0</v>
      </c>
    </row>
    <row r="190" spans="1:8">
      <c r="A190" s="103" t="s">
        <v>1095</v>
      </c>
      <c r="B190" s="326">
        <v>0</v>
      </c>
      <c r="C190" s="325">
        <v>0</v>
      </c>
      <c r="D190" s="325">
        <v>0</v>
      </c>
      <c r="E190" s="325">
        <v>0</v>
      </c>
      <c r="G190" s="325">
        <v>0</v>
      </c>
      <c r="H190" s="325">
        <v>0</v>
      </c>
    </row>
    <row r="191" spans="1:8">
      <c r="A191" s="103" t="s">
        <v>912</v>
      </c>
      <c r="B191" s="326">
        <v>0</v>
      </c>
      <c r="C191" s="325">
        <v>0</v>
      </c>
      <c r="D191" s="325">
        <v>0</v>
      </c>
      <c r="E191" s="325">
        <v>0</v>
      </c>
      <c r="G191" s="325">
        <v>0</v>
      </c>
      <c r="H191" s="325">
        <v>0</v>
      </c>
    </row>
    <row r="192" spans="1:8">
      <c r="A192" s="103" t="s">
        <v>1328</v>
      </c>
      <c r="B192" s="326" t="s">
        <v>1538</v>
      </c>
      <c r="C192" s="325" t="s">
        <v>1538</v>
      </c>
      <c r="D192" s="325" t="s">
        <v>1538</v>
      </c>
      <c r="E192" s="325" t="s">
        <v>1538</v>
      </c>
      <c r="G192" s="325" t="s">
        <v>1538</v>
      </c>
      <c r="H192" s="325" t="s">
        <v>1538</v>
      </c>
    </row>
    <row r="193" spans="1:8">
      <c r="A193" s="103" t="s">
        <v>924</v>
      </c>
      <c r="B193" s="326" t="s">
        <v>1538</v>
      </c>
      <c r="C193" s="325" t="s">
        <v>1538</v>
      </c>
      <c r="D193" s="325" t="s">
        <v>1538</v>
      </c>
      <c r="E193" s="325" t="s">
        <v>1538</v>
      </c>
      <c r="G193" s="325" t="s">
        <v>1538</v>
      </c>
      <c r="H193" s="325" t="s">
        <v>1538</v>
      </c>
    </row>
    <row r="194" spans="1:8">
      <c r="A194" s="103" t="s">
        <v>1156</v>
      </c>
      <c r="B194" s="326">
        <v>0</v>
      </c>
      <c r="C194" s="325">
        <v>0</v>
      </c>
      <c r="D194" s="325">
        <v>0</v>
      </c>
      <c r="E194" s="325">
        <v>0</v>
      </c>
      <c r="G194" s="325">
        <v>0</v>
      </c>
      <c r="H194" s="325">
        <v>0</v>
      </c>
    </row>
    <row r="195" spans="1:8">
      <c r="A195" s="103" t="s">
        <v>791</v>
      </c>
      <c r="B195" s="326" t="s">
        <v>1538</v>
      </c>
      <c r="C195" s="325" t="s">
        <v>1538</v>
      </c>
      <c r="D195" s="325" t="s">
        <v>1538</v>
      </c>
      <c r="E195" s="325" t="s">
        <v>1538</v>
      </c>
      <c r="G195" s="325" t="s">
        <v>1538</v>
      </c>
      <c r="H195" s="325" t="s">
        <v>1538</v>
      </c>
    </row>
    <row r="196" spans="1:8">
      <c r="A196" s="103" t="s">
        <v>642</v>
      </c>
      <c r="B196" s="326" t="s">
        <v>1538</v>
      </c>
      <c r="C196" s="325" t="s">
        <v>1538</v>
      </c>
      <c r="D196" s="325" t="s">
        <v>1538</v>
      </c>
      <c r="E196" s="325" t="s">
        <v>1538</v>
      </c>
      <c r="G196" s="325" t="s">
        <v>1538</v>
      </c>
      <c r="H196" s="325" t="s">
        <v>1538</v>
      </c>
    </row>
    <row r="197" spans="1:8">
      <c r="A197" s="103" t="s">
        <v>987</v>
      </c>
      <c r="B197" s="326">
        <v>0</v>
      </c>
      <c r="C197" s="325">
        <v>0</v>
      </c>
      <c r="D197" s="325">
        <v>0</v>
      </c>
      <c r="E197" s="325">
        <v>0</v>
      </c>
      <c r="G197" s="325">
        <v>0</v>
      </c>
      <c r="H197" s="325">
        <v>0</v>
      </c>
    </row>
    <row r="198" spans="1:8">
      <c r="A198" s="103" t="s">
        <v>1094</v>
      </c>
      <c r="B198" s="326">
        <v>0</v>
      </c>
      <c r="C198" s="325">
        <v>0</v>
      </c>
      <c r="D198" s="325">
        <v>0</v>
      </c>
      <c r="E198" s="325">
        <v>0</v>
      </c>
      <c r="G198" s="325">
        <v>0</v>
      </c>
      <c r="H198" s="325">
        <v>0</v>
      </c>
    </row>
    <row r="199" spans="1:8">
      <c r="A199" s="103" t="s">
        <v>1181</v>
      </c>
      <c r="B199" s="326">
        <v>0</v>
      </c>
      <c r="C199" s="325">
        <v>0</v>
      </c>
      <c r="D199" s="325">
        <v>0</v>
      </c>
      <c r="E199" s="325">
        <v>0</v>
      </c>
      <c r="G199" s="325">
        <v>0</v>
      </c>
      <c r="H199" s="325">
        <v>0</v>
      </c>
    </row>
    <row r="200" spans="1:8">
      <c r="A200" s="103" t="s">
        <v>1155</v>
      </c>
      <c r="B200" s="326">
        <v>0</v>
      </c>
      <c r="C200" s="325">
        <v>0</v>
      </c>
      <c r="D200" s="325">
        <v>0</v>
      </c>
      <c r="E200" s="325">
        <v>0</v>
      </c>
      <c r="G200" s="325">
        <v>0</v>
      </c>
      <c r="H200" s="325">
        <v>0</v>
      </c>
    </row>
    <row r="201" spans="1:8">
      <c r="A201" s="103" t="s">
        <v>891</v>
      </c>
      <c r="B201" s="326">
        <v>3</v>
      </c>
      <c r="C201" s="325">
        <v>0</v>
      </c>
      <c r="D201" s="325">
        <v>26</v>
      </c>
      <c r="E201" s="325">
        <v>0</v>
      </c>
      <c r="G201" s="325">
        <v>5</v>
      </c>
      <c r="H201" s="325">
        <v>22</v>
      </c>
    </row>
    <row r="202" spans="1:8">
      <c r="A202" s="103" t="s">
        <v>632</v>
      </c>
      <c r="B202" s="326">
        <v>0</v>
      </c>
      <c r="C202" s="325">
        <v>0</v>
      </c>
      <c r="D202" s="325">
        <v>0</v>
      </c>
      <c r="E202" s="325">
        <v>0</v>
      </c>
      <c r="G202" s="325">
        <v>0</v>
      </c>
      <c r="H202" s="325">
        <v>0</v>
      </c>
    </row>
    <row r="203" spans="1:8">
      <c r="A203" s="103" t="s">
        <v>946</v>
      </c>
      <c r="B203" s="326">
        <v>0</v>
      </c>
      <c r="C203" s="325">
        <v>0</v>
      </c>
      <c r="D203" s="325">
        <v>0</v>
      </c>
      <c r="E203" s="325">
        <v>0</v>
      </c>
      <c r="G203" s="325">
        <v>0</v>
      </c>
      <c r="H203" s="325">
        <v>0</v>
      </c>
    </row>
    <row r="204" spans="1:8">
      <c r="A204" s="103" t="s">
        <v>945</v>
      </c>
      <c r="B204" s="326">
        <v>0</v>
      </c>
      <c r="C204" s="325">
        <v>0</v>
      </c>
      <c r="D204" s="325">
        <v>0</v>
      </c>
      <c r="E204" s="325">
        <v>0</v>
      </c>
      <c r="G204" s="325">
        <v>0</v>
      </c>
      <c r="H204" s="325">
        <v>0</v>
      </c>
    </row>
    <row r="205" spans="1:8">
      <c r="A205" s="103" t="s">
        <v>1093</v>
      </c>
      <c r="B205" s="331">
        <v>0</v>
      </c>
      <c r="C205" s="325">
        <v>0</v>
      </c>
      <c r="D205" s="325">
        <v>0</v>
      </c>
      <c r="E205" s="325">
        <v>0</v>
      </c>
      <c r="G205" s="325">
        <v>0</v>
      </c>
      <c r="H205" s="325">
        <v>0</v>
      </c>
    </row>
    <row r="206" spans="1:8">
      <c r="A206" s="103" t="s">
        <v>1092</v>
      </c>
      <c r="B206" s="330">
        <v>0</v>
      </c>
      <c r="C206" s="325">
        <v>0</v>
      </c>
      <c r="D206" s="325">
        <v>0</v>
      </c>
      <c r="E206" s="325">
        <v>0</v>
      </c>
      <c r="G206" s="325">
        <v>0</v>
      </c>
      <c r="H206" s="325">
        <v>0</v>
      </c>
    </row>
    <row r="207" spans="1:8">
      <c r="A207" s="103" t="s">
        <v>1151</v>
      </c>
      <c r="B207" s="330" t="s">
        <v>1538</v>
      </c>
      <c r="C207" s="325" t="s">
        <v>1538</v>
      </c>
      <c r="D207" s="325" t="s">
        <v>1538</v>
      </c>
      <c r="E207" s="325" t="s">
        <v>1538</v>
      </c>
      <c r="G207" s="325" t="s">
        <v>1538</v>
      </c>
      <c r="H207" s="325" t="s">
        <v>1538</v>
      </c>
    </row>
    <row r="208" spans="1:8">
      <c r="A208" s="103" t="s">
        <v>1222</v>
      </c>
      <c r="B208" s="330" t="s">
        <v>1538</v>
      </c>
      <c r="C208" s="325" t="s">
        <v>1538</v>
      </c>
      <c r="D208" s="325" t="s">
        <v>1538</v>
      </c>
      <c r="E208" s="325" t="s">
        <v>1538</v>
      </c>
      <c r="G208" s="325" t="s">
        <v>1538</v>
      </c>
      <c r="H208" s="325" t="s">
        <v>1538</v>
      </c>
    </row>
    <row r="209" spans="1:8">
      <c r="A209" s="103" t="s">
        <v>986</v>
      </c>
      <c r="B209" s="330">
        <v>0</v>
      </c>
      <c r="C209" s="325">
        <v>0</v>
      </c>
      <c r="D209" s="325">
        <v>0</v>
      </c>
      <c r="E209" s="325">
        <v>0</v>
      </c>
      <c r="G209" s="325">
        <v>0</v>
      </c>
      <c r="H209" s="325">
        <v>0</v>
      </c>
    </row>
    <row r="210" spans="1:8">
      <c r="A210" s="103" t="s">
        <v>1091</v>
      </c>
      <c r="B210" s="331">
        <v>0</v>
      </c>
      <c r="C210" s="325">
        <v>0</v>
      </c>
      <c r="D210" s="325">
        <v>0</v>
      </c>
      <c r="E210" s="325">
        <v>0</v>
      </c>
      <c r="G210" s="325">
        <v>0</v>
      </c>
      <c r="H210" s="325">
        <v>0</v>
      </c>
    </row>
    <row r="211" spans="1:8">
      <c r="A211" s="103" t="s">
        <v>927</v>
      </c>
      <c r="B211" s="330">
        <v>0</v>
      </c>
      <c r="C211" s="325">
        <v>0</v>
      </c>
      <c r="D211" s="325">
        <v>0</v>
      </c>
      <c r="E211" s="325">
        <v>0</v>
      </c>
      <c r="G211" s="325">
        <v>0</v>
      </c>
      <c r="H211" s="325">
        <v>0</v>
      </c>
    </row>
    <row r="212" spans="1:8">
      <c r="A212" s="103" t="s">
        <v>1221</v>
      </c>
      <c r="B212" s="330" t="s">
        <v>1538</v>
      </c>
      <c r="C212" s="325" t="s">
        <v>1538</v>
      </c>
      <c r="D212" s="325" t="s">
        <v>1538</v>
      </c>
      <c r="E212" s="325" t="s">
        <v>1538</v>
      </c>
      <c r="G212" s="325" t="s">
        <v>1538</v>
      </c>
      <c r="H212" s="325" t="s">
        <v>1538</v>
      </c>
    </row>
    <row r="213" spans="1:8">
      <c r="A213" s="103" t="s">
        <v>1345</v>
      </c>
      <c r="B213" s="330">
        <v>0</v>
      </c>
      <c r="C213" s="325">
        <v>0</v>
      </c>
      <c r="D213" s="325">
        <v>0</v>
      </c>
      <c r="E213" s="325">
        <v>0</v>
      </c>
      <c r="G213" s="325">
        <v>0</v>
      </c>
      <c r="H213" s="325">
        <v>0</v>
      </c>
    </row>
    <row r="214" spans="1:8">
      <c r="A214" s="103" t="s">
        <v>1180</v>
      </c>
      <c r="B214" s="330">
        <v>0</v>
      </c>
      <c r="C214" s="325">
        <v>0</v>
      </c>
      <c r="D214" s="325">
        <v>0</v>
      </c>
      <c r="E214" s="325">
        <v>0</v>
      </c>
      <c r="G214" s="325">
        <v>0</v>
      </c>
      <c r="H214" s="325">
        <v>0</v>
      </c>
    </row>
    <row r="215" spans="1:8">
      <c r="A215" s="103" t="s">
        <v>623</v>
      </c>
      <c r="B215" s="331">
        <v>0</v>
      </c>
      <c r="C215" s="325">
        <v>0</v>
      </c>
      <c r="D215" s="325">
        <v>0</v>
      </c>
      <c r="E215" s="325">
        <v>0</v>
      </c>
      <c r="G215" s="325">
        <v>0</v>
      </c>
      <c r="H215" s="325">
        <v>0</v>
      </c>
    </row>
    <row r="216" spans="1:8">
      <c r="A216" s="103" t="s">
        <v>1013</v>
      </c>
      <c r="B216" s="330" t="s">
        <v>1538</v>
      </c>
      <c r="C216" s="325" t="s">
        <v>1538</v>
      </c>
      <c r="D216" s="325" t="s">
        <v>1538</v>
      </c>
      <c r="E216" s="325" t="s">
        <v>1538</v>
      </c>
      <c r="G216" s="325" t="s">
        <v>1538</v>
      </c>
      <c r="H216" s="325" t="s">
        <v>1538</v>
      </c>
    </row>
    <row r="217" spans="1:8">
      <c r="A217" s="103" t="s">
        <v>610</v>
      </c>
      <c r="B217" s="330" t="s">
        <v>1538</v>
      </c>
      <c r="C217" s="325" t="s">
        <v>1538</v>
      </c>
      <c r="D217" s="325" t="s">
        <v>1538</v>
      </c>
      <c r="E217" s="325" t="s">
        <v>1538</v>
      </c>
      <c r="G217" s="325" t="s">
        <v>1538</v>
      </c>
      <c r="H217" s="325" t="s">
        <v>1538</v>
      </c>
    </row>
    <row r="218" spans="1:8">
      <c r="A218" s="103" t="s">
        <v>1179</v>
      </c>
      <c r="B218" s="330">
        <v>0</v>
      </c>
      <c r="C218" s="325">
        <v>0</v>
      </c>
      <c r="D218" s="325">
        <v>0</v>
      </c>
      <c r="E218" s="325">
        <v>0</v>
      </c>
      <c r="G218" s="325">
        <v>0</v>
      </c>
      <c r="H218" s="325">
        <v>0</v>
      </c>
    </row>
    <row r="219" spans="1:8">
      <c r="A219" s="103" t="s">
        <v>1090</v>
      </c>
      <c r="B219" s="330">
        <v>0</v>
      </c>
      <c r="C219" s="325">
        <v>0</v>
      </c>
      <c r="D219" s="325">
        <v>0</v>
      </c>
      <c r="E219" s="325">
        <v>0</v>
      </c>
      <c r="G219" s="325">
        <v>0</v>
      </c>
      <c r="H219" s="325">
        <v>0</v>
      </c>
    </row>
    <row r="220" spans="1:8">
      <c r="A220" s="103" t="s">
        <v>985</v>
      </c>
      <c r="B220" s="326">
        <v>0</v>
      </c>
      <c r="C220" s="325">
        <v>0</v>
      </c>
      <c r="D220" s="325">
        <v>0</v>
      </c>
      <c r="E220" s="325">
        <v>0</v>
      </c>
      <c r="G220" s="325">
        <v>0</v>
      </c>
      <c r="H220" s="325">
        <v>0</v>
      </c>
    </row>
    <row r="221" spans="1:8">
      <c r="A221" s="103" t="s">
        <v>1089</v>
      </c>
      <c r="B221" s="326">
        <v>0</v>
      </c>
      <c r="C221" s="325">
        <v>0</v>
      </c>
      <c r="D221" s="325">
        <v>0</v>
      </c>
      <c r="E221" s="325">
        <v>0</v>
      </c>
      <c r="G221" s="325">
        <v>0</v>
      </c>
      <c r="H221" s="325">
        <v>0</v>
      </c>
    </row>
    <row r="222" spans="1:8">
      <c r="A222" s="103" t="s">
        <v>890</v>
      </c>
      <c r="B222" s="326">
        <v>0</v>
      </c>
      <c r="C222" s="325">
        <v>0</v>
      </c>
      <c r="D222" s="325">
        <v>0</v>
      </c>
      <c r="E222" s="325">
        <v>0</v>
      </c>
      <c r="G222" s="325">
        <v>0</v>
      </c>
      <c r="H222" s="325">
        <v>68</v>
      </c>
    </row>
    <row r="223" spans="1:8">
      <c r="A223" s="103" t="s">
        <v>1088</v>
      </c>
      <c r="B223" s="326">
        <v>0</v>
      </c>
      <c r="C223" s="325">
        <v>0</v>
      </c>
      <c r="D223" s="325">
        <v>0</v>
      </c>
      <c r="E223" s="325">
        <v>0</v>
      </c>
      <c r="G223" s="325">
        <v>0</v>
      </c>
      <c r="H223" s="325">
        <v>0</v>
      </c>
    </row>
    <row r="224" spans="1:8">
      <c r="A224" s="103" t="s">
        <v>984</v>
      </c>
      <c r="B224" s="326">
        <v>0</v>
      </c>
      <c r="C224" s="325">
        <v>0</v>
      </c>
      <c r="D224" s="325">
        <v>0</v>
      </c>
      <c r="E224" s="325">
        <v>0</v>
      </c>
      <c r="G224" s="325">
        <v>0</v>
      </c>
      <c r="H224" s="325">
        <v>0</v>
      </c>
    </row>
    <row r="225" spans="1:8">
      <c r="A225" s="103" t="s">
        <v>1087</v>
      </c>
      <c r="B225" s="326">
        <v>0</v>
      </c>
      <c r="C225" s="325">
        <v>0</v>
      </c>
      <c r="D225" s="325">
        <v>0</v>
      </c>
      <c r="E225" s="325">
        <v>0</v>
      </c>
      <c r="G225" s="325">
        <v>0</v>
      </c>
      <c r="H225" s="325">
        <v>0</v>
      </c>
    </row>
    <row r="226" spans="1:8">
      <c r="A226" s="103" t="s">
        <v>944</v>
      </c>
      <c r="B226" s="326">
        <v>0</v>
      </c>
      <c r="C226" s="325">
        <v>0</v>
      </c>
      <c r="D226" s="325">
        <v>0</v>
      </c>
      <c r="E226" s="325">
        <v>0</v>
      </c>
      <c r="G226" s="325">
        <v>0</v>
      </c>
      <c r="H226" s="325">
        <v>0</v>
      </c>
    </row>
    <row r="227" spans="1:8">
      <c r="A227" s="103" t="s">
        <v>1086</v>
      </c>
      <c r="B227" s="326">
        <v>0</v>
      </c>
      <c r="C227" s="325">
        <v>0</v>
      </c>
      <c r="D227" s="325">
        <v>0</v>
      </c>
      <c r="E227" s="325">
        <v>0</v>
      </c>
      <c r="G227" s="325">
        <v>0</v>
      </c>
      <c r="H227" s="325">
        <v>0</v>
      </c>
    </row>
    <row r="228" spans="1:8">
      <c r="A228" s="103" t="s">
        <v>1203</v>
      </c>
      <c r="B228" s="326" t="s">
        <v>1538</v>
      </c>
      <c r="C228" s="325" t="s">
        <v>1538</v>
      </c>
      <c r="D228" s="325" t="s">
        <v>1538</v>
      </c>
      <c r="E228" s="325" t="s">
        <v>1538</v>
      </c>
      <c r="G228" s="325" t="s">
        <v>1538</v>
      </c>
      <c r="H228" s="325" t="s">
        <v>1538</v>
      </c>
    </row>
    <row r="229" spans="1:8">
      <c r="A229" s="103" t="s">
        <v>983</v>
      </c>
      <c r="B229" s="326">
        <v>0</v>
      </c>
      <c r="C229" s="325">
        <v>0</v>
      </c>
      <c r="D229" s="325">
        <v>0</v>
      </c>
      <c r="E229" s="325">
        <v>0</v>
      </c>
      <c r="G229" s="325">
        <v>0</v>
      </c>
      <c r="H229" s="325">
        <v>0</v>
      </c>
    </row>
    <row r="230" spans="1:8">
      <c r="A230" s="103" t="s">
        <v>982</v>
      </c>
      <c r="B230" s="326">
        <v>0</v>
      </c>
      <c r="C230" s="325">
        <v>0</v>
      </c>
      <c r="D230" s="325">
        <v>0</v>
      </c>
      <c r="E230" s="325">
        <v>0</v>
      </c>
      <c r="G230" s="325">
        <v>0</v>
      </c>
      <c r="H230" s="325">
        <v>0</v>
      </c>
    </row>
    <row r="231" spans="1:8">
      <c r="A231" s="103" t="s">
        <v>981</v>
      </c>
      <c r="B231" s="326">
        <v>0</v>
      </c>
      <c r="C231" s="325">
        <v>0</v>
      </c>
      <c r="D231" s="325">
        <v>0</v>
      </c>
      <c r="E231" s="325">
        <v>0</v>
      </c>
      <c r="G231" s="325">
        <v>0</v>
      </c>
      <c r="H231" s="325">
        <v>0</v>
      </c>
    </row>
    <row r="232" spans="1:8">
      <c r="A232" s="103" t="s">
        <v>980</v>
      </c>
      <c r="B232" s="326">
        <v>0</v>
      </c>
      <c r="C232" s="325">
        <v>0</v>
      </c>
      <c r="D232" s="325">
        <v>0</v>
      </c>
      <c r="E232" s="325">
        <v>0</v>
      </c>
      <c r="G232" s="325">
        <v>0</v>
      </c>
      <c r="H232" s="325">
        <v>0</v>
      </c>
    </row>
    <row r="233" spans="1:8">
      <c r="A233" s="103" t="s">
        <v>606</v>
      </c>
      <c r="B233" s="326" t="s">
        <v>1538</v>
      </c>
      <c r="C233" s="325" t="s">
        <v>1538</v>
      </c>
      <c r="D233" s="325" t="s">
        <v>1538</v>
      </c>
      <c r="E233" s="325" t="s">
        <v>1538</v>
      </c>
      <c r="G233" s="325" t="s">
        <v>1538</v>
      </c>
      <c r="H233" s="325" t="s">
        <v>1538</v>
      </c>
    </row>
    <row r="234" spans="1:8">
      <c r="A234" s="103" t="s">
        <v>943</v>
      </c>
      <c r="B234" s="326">
        <v>0</v>
      </c>
      <c r="C234" s="325">
        <v>0</v>
      </c>
      <c r="D234" s="325">
        <v>0</v>
      </c>
      <c r="E234" s="325">
        <v>0</v>
      </c>
      <c r="G234" s="325">
        <v>0</v>
      </c>
      <c r="H234" s="325">
        <v>0</v>
      </c>
    </row>
    <row r="235" spans="1:8">
      <c r="A235" s="103" t="s">
        <v>979</v>
      </c>
      <c r="B235" s="326">
        <v>0</v>
      </c>
      <c r="C235" s="325">
        <v>0</v>
      </c>
      <c r="D235" s="325">
        <v>0</v>
      </c>
      <c r="E235" s="325">
        <v>0</v>
      </c>
      <c r="G235" s="325">
        <v>0</v>
      </c>
      <c r="H235" s="325">
        <v>0</v>
      </c>
    </row>
    <row r="236" spans="1:8">
      <c r="A236" s="103" t="s">
        <v>1131</v>
      </c>
      <c r="B236" s="326" t="s">
        <v>1538</v>
      </c>
      <c r="C236" s="325" t="s">
        <v>1538</v>
      </c>
      <c r="D236" s="325" t="s">
        <v>1538</v>
      </c>
      <c r="E236" s="325" t="s">
        <v>1538</v>
      </c>
      <c r="G236" s="325" t="s">
        <v>1538</v>
      </c>
      <c r="H236" s="325" t="s">
        <v>1538</v>
      </c>
    </row>
    <row r="237" spans="1:8">
      <c r="A237" s="103" t="s">
        <v>1085</v>
      </c>
      <c r="B237" s="326">
        <v>0</v>
      </c>
      <c r="C237" s="325">
        <v>0</v>
      </c>
      <c r="D237" s="325">
        <v>0</v>
      </c>
      <c r="E237" s="325">
        <v>0</v>
      </c>
      <c r="G237" s="325">
        <v>0</v>
      </c>
      <c r="H237" s="325">
        <v>0</v>
      </c>
    </row>
    <row r="238" spans="1:8">
      <c r="A238" s="103" t="s">
        <v>1084</v>
      </c>
      <c r="B238" s="326">
        <v>0</v>
      </c>
      <c r="C238" s="325">
        <v>0</v>
      </c>
      <c r="D238" s="325">
        <v>0</v>
      </c>
      <c r="E238" s="325">
        <v>0</v>
      </c>
      <c r="G238" s="325">
        <v>0</v>
      </c>
      <c r="H238" s="325">
        <v>0</v>
      </c>
    </row>
    <row r="239" spans="1:8">
      <c r="A239" s="103" t="s">
        <v>1037</v>
      </c>
      <c r="B239" s="326" t="s">
        <v>1538</v>
      </c>
      <c r="C239" s="325" t="s">
        <v>1538</v>
      </c>
      <c r="D239" s="325" t="s">
        <v>1538</v>
      </c>
      <c r="E239" s="325" t="s">
        <v>1538</v>
      </c>
      <c r="G239" s="325" t="s">
        <v>1538</v>
      </c>
      <c r="H239" s="325" t="s">
        <v>1538</v>
      </c>
    </row>
    <row r="240" spans="1:8">
      <c r="A240" s="103" t="s">
        <v>603</v>
      </c>
      <c r="B240" s="326" t="s">
        <v>1538</v>
      </c>
      <c r="C240" s="325" t="s">
        <v>1538</v>
      </c>
      <c r="D240" s="325" t="s">
        <v>1538</v>
      </c>
      <c r="E240" s="325" t="s">
        <v>1538</v>
      </c>
      <c r="G240" s="325" t="s">
        <v>1538</v>
      </c>
      <c r="H240" s="325" t="s">
        <v>1538</v>
      </c>
    </row>
    <row r="241" spans="1:8">
      <c r="A241" s="103" t="s">
        <v>879</v>
      </c>
      <c r="B241" s="326" t="s">
        <v>1538</v>
      </c>
      <c r="C241" s="325" t="s">
        <v>1538</v>
      </c>
      <c r="D241" s="325" t="s">
        <v>1538</v>
      </c>
      <c r="E241" s="325" t="s">
        <v>1538</v>
      </c>
      <c r="G241" s="325" t="s">
        <v>1538</v>
      </c>
      <c r="H241" s="325" t="s">
        <v>1538</v>
      </c>
    </row>
    <row r="242" spans="1:8">
      <c r="A242" s="103" t="s">
        <v>1083</v>
      </c>
      <c r="B242" s="326">
        <v>0</v>
      </c>
      <c r="C242" s="325">
        <v>0</v>
      </c>
      <c r="D242" s="325">
        <v>0</v>
      </c>
      <c r="E242" s="325">
        <v>0</v>
      </c>
      <c r="G242" s="325">
        <v>0</v>
      </c>
      <c r="H242" s="325">
        <v>0</v>
      </c>
    </row>
    <row r="243" spans="1:8">
      <c r="A243" s="103" t="s">
        <v>889</v>
      </c>
      <c r="B243" s="326">
        <v>89</v>
      </c>
      <c r="C243" s="325">
        <v>0</v>
      </c>
      <c r="D243" s="325">
        <v>81</v>
      </c>
      <c r="E243" s="325">
        <v>0</v>
      </c>
      <c r="G243" s="325">
        <v>6</v>
      </c>
      <c r="H243" s="325">
        <v>1</v>
      </c>
    </row>
    <row r="244" spans="1:8">
      <c r="A244" s="103" t="s">
        <v>1134</v>
      </c>
      <c r="B244" s="326" t="s">
        <v>1538</v>
      </c>
      <c r="C244" s="325" t="s">
        <v>1538</v>
      </c>
      <c r="D244" s="325" t="s">
        <v>1538</v>
      </c>
      <c r="E244" s="325" t="s">
        <v>1538</v>
      </c>
      <c r="G244" s="325" t="s">
        <v>1538</v>
      </c>
      <c r="H244" s="325" t="s">
        <v>1538</v>
      </c>
    </row>
    <row r="245" spans="1:8">
      <c r="A245" s="103" t="s">
        <v>961</v>
      </c>
      <c r="B245" s="326">
        <v>0</v>
      </c>
      <c r="C245" s="325">
        <v>0</v>
      </c>
      <c r="D245" s="325">
        <v>0</v>
      </c>
      <c r="E245" s="325">
        <v>0</v>
      </c>
      <c r="G245" s="325">
        <v>0</v>
      </c>
      <c r="H245" s="325">
        <v>246</v>
      </c>
    </row>
    <row r="246" spans="1:8">
      <c r="A246" s="103" t="s">
        <v>773</v>
      </c>
      <c r="B246" s="326" t="s">
        <v>1538</v>
      </c>
      <c r="C246" s="325" t="s">
        <v>1538</v>
      </c>
      <c r="D246" s="325" t="s">
        <v>1538</v>
      </c>
      <c r="E246" s="325" t="s">
        <v>1538</v>
      </c>
      <c r="G246" s="325" t="s">
        <v>1538</v>
      </c>
      <c r="H246" s="325" t="s">
        <v>1538</v>
      </c>
    </row>
    <row r="247" spans="1:8">
      <c r="A247" s="103" t="s">
        <v>782</v>
      </c>
      <c r="B247" s="326">
        <v>0</v>
      </c>
      <c r="C247" s="325">
        <v>0</v>
      </c>
      <c r="D247" s="325">
        <v>0</v>
      </c>
      <c r="E247" s="325">
        <v>0</v>
      </c>
      <c r="G247" s="325">
        <v>0</v>
      </c>
      <c r="H247" s="325">
        <v>0</v>
      </c>
    </row>
    <row r="248" spans="1:8">
      <c r="A248" s="103" t="s">
        <v>1231</v>
      </c>
      <c r="B248" s="326" t="s">
        <v>1538</v>
      </c>
      <c r="C248" s="325" t="s">
        <v>1538</v>
      </c>
      <c r="D248" s="325" t="s">
        <v>1538</v>
      </c>
      <c r="E248" s="325" t="s">
        <v>1538</v>
      </c>
      <c r="G248" s="325" t="s">
        <v>1538</v>
      </c>
      <c r="H248" s="325" t="s">
        <v>1538</v>
      </c>
    </row>
    <row r="249" spans="1:8">
      <c r="A249" s="103" t="s">
        <v>1023</v>
      </c>
      <c r="B249" s="326" t="s">
        <v>1538</v>
      </c>
      <c r="C249" s="325" t="s">
        <v>1538</v>
      </c>
      <c r="D249" s="325" t="s">
        <v>1538</v>
      </c>
      <c r="E249" s="325" t="s">
        <v>1538</v>
      </c>
      <c r="G249" s="325" t="s">
        <v>1538</v>
      </c>
      <c r="H249" s="325" t="s">
        <v>1538</v>
      </c>
    </row>
    <row r="250" spans="1:8">
      <c r="A250" s="103" t="s">
        <v>878</v>
      </c>
      <c r="B250" s="326" t="s">
        <v>1538</v>
      </c>
      <c r="C250" s="325" t="s">
        <v>1538</v>
      </c>
      <c r="D250" s="325" t="s">
        <v>1538</v>
      </c>
      <c r="E250" s="325" t="s">
        <v>1538</v>
      </c>
      <c r="G250" s="325" t="s">
        <v>1538</v>
      </c>
      <c r="H250" s="325" t="s">
        <v>1538</v>
      </c>
    </row>
    <row r="251" spans="1:8">
      <c r="A251" s="103" t="s">
        <v>911</v>
      </c>
      <c r="B251" s="326">
        <v>0</v>
      </c>
      <c r="C251" s="325">
        <v>0</v>
      </c>
      <c r="D251" s="325">
        <v>0</v>
      </c>
      <c r="E251" s="325">
        <v>0</v>
      </c>
      <c r="G251" s="325">
        <v>0</v>
      </c>
      <c r="H251" s="325">
        <v>0</v>
      </c>
    </row>
    <row r="252" spans="1:8">
      <c r="A252" s="103" t="s">
        <v>1082</v>
      </c>
      <c r="B252" s="326">
        <v>0</v>
      </c>
      <c r="C252" s="325">
        <v>0</v>
      </c>
      <c r="D252" s="325">
        <v>0</v>
      </c>
      <c r="E252" s="325">
        <v>0</v>
      </c>
      <c r="G252" s="325">
        <v>0</v>
      </c>
      <c r="H252" s="325">
        <v>0</v>
      </c>
    </row>
    <row r="253" spans="1:8">
      <c r="A253" s="103" t="s">
        <v>845</v>
      </c>
      <c r="B253" s="326" t="s">
        <v>1538</v>
      </c>
      <c r="C253" s="325" t="s">
        <v>1538</v>
      </c>
      <c r="D253" s="325" t="s">
        <v>1538</v>
      </c>
      <c r="E253" s="325" t="s">
        <v>1538</v>
      </c>
      <c r="G253" s="325" t="s">
        <v>1538</v>
      </c>
      <c r="H253" s="325" t="s">
        <v>1538</v>
      </c>
    </row>
    <row r="254" spans="1:8">
      <c r="A254" s="103" t="s">
        <v>1081</v>
      </c>
      <c r="B254" s="326">
        <v>0</v>
      </c>
      <c r="C254" s="325">
        <v>0</v>
      </c>
      <c r="D254" s="325">
        <v>0</v>
      </c>
      <c r="E254" s="325">
        <v>0</v>
      </c>
      <c r="G254" s="325">
        <v>0</v>
      </c>
      <c r="H254" s="325">
        <v>0</v>
      </c>
    </row>
    <row r="255" spans="1:8">
      <c r="A255" s="103" t="s">
        <v>1321</v>
      </c>
      <c r="B255" s="326">
        <v>0</v>
      </c>
      <c r="C255" s="325">
        <v>0</v>
      </c>
      <c r="D255" s="325">
        <v>0</v>
      </c>
      <c r="E255" s="325">
        <v>0</v>
      </c>
      <c r="G255" s="325">
        <v>0</v>
      </c>
      <c r="H255" s="325">
        <v>0</v>
      </c>
    </row>
    <row r="256" spans="1:8">
      <c r="A256" s="103" t="s">
        <v>978</v>
      </c>
      <c r="B256" s="326">
        <v>0</v>
      </c>
      <c r="C256" s="325">
        <v>0</v>
      </c>
      <c r="D256" s="325">
        <v>0</v>
      </c>
      <c r="E256" s="325">
        <v>0</v>
      </c>
      <c r="G256" s="325">
        <v>0</v>
      </c>
      <c r="H256" s="325">
        <v>0</v>
      </c>
    </row>
    <row r="257" spans="1:8">
      <c r="A257" s="103" t="s">
        <v>838</v>
      </c>
      <c r="B257" s="326" t="s">
        <v>1538</v>
      </c>
      <c r="C257" s="325" t="s">
        <v>1538</v>
      </c>
      <c r="D257" s="325" t="s">
        <v>1538</v>
      </c>
      <c r="E257" s="325" t="s">
        <v>1538</v>
      </c>
      <c r="G257" s="325" t="s">
        <v>1538</v>
      </c>
      <c r="H257" s="325" t="s">
        <v>1538</v>
      </c>
    </row>
    <row r="258" spans="1:8">
      <c r="A258" s="103" t="s">
        <v>1331</v>
      </c>
      <c r="B258" s="326" t="s">
        <v>1538</v>
      </c>
      <c r="C258" s="325" t="s">
        <v>1538</v>
      </c>
      <c r="D258" s="325" t="s">
        <v>1538</v>
      </c>
      <c r="E258" s="325" t="s">
        <v>1538</v>
      </c>
      <c r="G258" s="325" t="s">
        <v>1538</v>
      </c>
      <c r="H258" s="325" t="s">
        <v>1538</v>
      </c>
    </row>
    <row r="259" spans="1:8">
      <c r="A259" s="103" t="s">
        <v>1042</v>
      </c>
      <c r="B259" s="326">
        <v>0</v>
      </c>
      <c r="C259" s="325">
        <v>0</v>
      </c>
      <c r="D259" s="325">
        <v>0</v>
      </c>
      <c r="E259" s="325">
        <v>0</v>
      </c>
      <c r="G259" s="325">
        <v>0</v>
      </c>
      <c r="H259" s="325">
        <v>0</v>
      </c>
    </row>
    <row r="260" spans="1:8">
      <c r="A260" s="103" t="s">
        <v>551</v>
      </c>
      <c r="B260" s="326">
        <v>0</v>
      </c>
      <c r="C260" s="325">
        <v>0</v>
      </c>
      <c r="D260" s="325">
        <v>0</v>
      </c>
      <c r="E260" s="325">
        <v>0</v>
      </c>
      <c r="G260" s="325">
        <v>0</v>
      </c>
      <c r="H260" s="325">
        <v>0</v>
      </c>
    </row>
    <row r="261" spans="1:8">
      <c r="A261" s="103" t="s">
        <v>1022</v>
      </c>
      <c r="B261" s="326" t="s">
        <v>1538</v>
      </c>
      <c r="C261" s="325" t="s">
        <v>1538</v>
      </c>
      <c r="D261" s="325" t="s">
        <v>1538</v>
      </c>
      <c r="E261" s="325" t="s">
        <v>1538</v>
      </c>
      <c r="G261" s="325" t="s">
        <v>1538</v>
      </c>
      <c r="H261" s="325" t="s">
        <v>1538</v>
      </c>
    </row>
    <row r="262" spans="1:8">
      <c r="A262" s="103" t="s">
        <v>1332</v>
      </c>
      <c r="B262" s="326" t="s">
        <v>1538</v>
      </c>
      <c r="C262" s="325" t="s">
        <v>1538</v>
      </c>
      <c r="D262" s="325" t="s">
        <v>1538</v>
      </c>
      <c r="E262" s="325" t="s">
        <v>1538</v>
      </c>
      <c r="G262" s="325" t="s">
        <v>1538</v>
      </c>
      <c r="H262" s="325" t="s">
        <v>1538</v>
      </c>
    </row>
    <row r="263" spans="1:8">
      <c r="A263" s="103" t="s">
        <v>819</v>
      </c>
      <c r="B263" s="326" t="s">
        <v>1538</v>
      </c>
      <c r="C263" s="325" t="s">
        <v>1538</v>
      </c>
      <c r="D263" s="325" t="s">
        <v>1538</v>
      </c>
      <c r="E263" s="325" t="s">
        <v>1538</v>
      </c>
      <c r="G263" s="325" t="s">
        <v>1538</v>
      </c>
      <c r="H263" s="325" t="s">
        <v>1538</v>
      </c>
    </row>
    <row r="264" spans="1:8">
      <c r="A264" s="103" t="s">
        <v>1080</v>
      </c>
      <c r="B264" s="326">
        <v>0</v>
      </c>
      <c r="C264" s="325">
        <v>0</v>
      </c>
      <c r="D264" s="325">
        <v>0</v>
      </c>
      <c r="E264" s="325">
        <v>0</v>
      </c>
      <c r="G264" s="325">
        <v>0</v>
      </c>
      <c r="H264" s="325">
        <v>0</v>
      </c>
    </row>
    <row r="265" spans="1:8">
      <c r="A265" s="103" t="s">
        <v>1039</v>
      </c>
      <c r="B265" s="326" t="s">
        <v>1538</v>
      </c>
      <c r="C265" s="325" t="s">
        <v>1538</v>
      </c>
      <c r="D265" s="325" t="s">
        <v>1538</v>
      </c>
      <c r="E265" s="325" t="s">
        <v>1538</v>
      </c>
      <c r="G265" s="325" t="s">
        <v>1538</v>
      </c>
      <c r="H265" s="325" t="s">
        <v>1538</v>
      </c>
    </row>
    <row r="266" spans="1:8">
      <c r="A266" s="103" t="s">
        <v>508</v>
      </c>
      <c r="B266" s="326" t="s">
        <v>1538</v>
      </c>
      <c r="C266" s="325" t="s">
        <v>1538</v>
      </c>
      <c r="D266" s="325" t="s">
        <v>1538</v>
      </c>
      <c r="E266" s="325" t="s">
        <v>1538</v>
      </c>
      <c r="G266" s="325" t="s">
        <v>1538</v>
      </c>
      <c r="H266" s="325" t="s">
        <v>1538</v>
      </c>
    </row>
    <row r="267" spans="1:8">
      <c r="A267" s="103" t="s">
        <v>1079</v>
      </c>
      <c r="B267" s="326">
        <v>0</v>
      </c>
      <c r="C267" s="325">
        <v>0</v>
      </c>
      <c r="D267" s="325">
        <v>0</v>
      </c>
      <c r="E267" s="325">
        <v>0</v>
      </c>
      <c r="G267" s="325">
        <v>0</v>
      </c>
      <c r="H267" s="325">
        <v>0</v>
      </c>
    </row>
    <row r="268" spans="1:8">
      <c r="A268" s="103" t="s">
        <v>1319</v>
      </c>
      <c r="B268" s="326" t="s">
        <v>1538</v>
      </c>
      <c r="C268" s="325" t="s">
        <v>1538</v>
      </c>
      <c r="D268" s="325" t="s">
        <v>1538</v>
      </c>
      <c r="E268" s="325" t="s">
        <v>1538</v>
      </c>
      <c r="G268" s="325" t="s">
        <v>1538</v>
      </c>
      <c r="H268" s="325" t="s">
        <v>1538</v>
      </c>
    </row>
    <row r="269" spans="1:8">
      <c r="A269" s="103" t="s">
        <v>1078</v>
      </c>
      <c r="B269" s="326">
        <v>0</v>
      </c>
      <c r="C269" s="325">
        <v>0</v>
      </c>
      <c r="D269" s="325">
        <v>0</v>
      </c>
      <c r="E269" s="325">
        <v>0</v>
      </c>
      <c r="G269" s="325">
        <v>0</v>
      </c>
      <c r="H269" s="325">
        <v>0</v>
      </c>
    </row>
    <row r="270" spans="1:8">
      <c r="A270" s="103" t="s">
        <v>877</v>
      </c>
      <c r="B270" s="326" t="s">
        <v>1538</v>
      </c>
      <c r="C270" s="325" t="s">
        <v>1538</v>
      </c>
      <c r="D270" s="325" t="s">
        <v>1538</v>
      </c>
      <c r="E270" s="325" t="s">
        <v>1538</v>
      </c>
      <c r="G270" s="325" t="s">
        <v>1538</v>
      </c>
      <c r="H270" s="325" t="s">
        <v>1538</v>
      </c>
    </row>
    <row r="271" spans="1:8">
      <c r="A271" s="103" t="s">
        <v>1146</v>
      </c>
      <c r="B271" s="326">
        <v>0</v>
      </c>
      <c r="C271" s="325">
        <v>0</v>
      </c>
      <c r="D271" s="325">
        <v>0</v>
      </c>
      <c r="E271" s="325">
        <v>0</v>
      </c>
      <c r="G271" s="325">
        <v>0</v>
      </c>
      <c r="H271" s="325">
        <v>0</v>
      </c>
    </row>
    <row r="272" spans="1:8">
      <c r="A272" s="103" t="s">
        <v>502</v>
      </c>
      <c r="B272" s="326" t="s">
        <v>1538</v>
      </c>
      <c r="C272" s="325" t="s">
        <v>1538</v>
      </c>
      <c r="D272" s="325" t="s">
        <v>1538</v>
      </c>
      <c r="E272" s="325" t="s">
        <v>1538</v>
      </c>
      <c r="G272" s="325" t="s">
        <v>1538</v>
      </c>
      <c r="H272" s="325" t="s">
        <v>1538</v>
      </c>
    </row>
    <row r="273" spans="1:8">
      <c r="A273" s="103" t="s">
        <v>1012</v>
      </c>
      <c r="B273" s="326" t="s">
        <v>1538</v>
      </c>
      <c r="C273" s="325" t="s">
        <v>1538</v>
      </c>
      <c r="D273" s="325" t="s">
        <v>1538</v>
      </c>
      <c r="E273" s="325" t="s">
        <v>1538</v>
      </c>
      <c r="G273" s="325" t="s">
        <v>1538</v>
      </c>
      <c r="H273" s="325" t="s">
        <v>1538</v>
      </c>
    </row>
    <row r="274" spans="1:8">
      <c r="A274" s="103" t="s">
        <v>1336</v>
      </c>
      <c r="B274" s="331" t="s">
        <v>1538</v>
      </c>
      <c r="C274" s="325" t="s">
        <v>1538</v>
      </c>
      <c r="D274" s="325" t="s">
        <v>1538</v>
      </c>
      <c r="E274" s="325" t="s">
        <v>1538</v>
      </c>
      <c r="G274" s="325" t="s">
        <v>1538</v>
      </c>
      <c r="H274" s="325" t="s">
        <v>1538</v>
      </c>
    </row>
    <row r="275" spans="1:8">
      <c r="A275" s="103" t="s">
        <v>1202</v>
      </c>
      <c r="B275" s="330" t="s">
        <v>1538</v>
      </c>
      <c r="C275" s="325" t="s">
        <v>1538</v>
      </c>
      <c r="D275" s="325" t="s">
        <v>1538</v>
      </c>
      <c r="E275" s="325" t="s">
        <v>1538</v>
      </c>
      <c r="G275" s="325" t="s">
        <v>1538</v>
      </c>
      <c r="H275" s="325" t="s">
        <v>1538</v>
      </c>
    </row>
    <row r="276" spans="1:8">
      <c r="A276" s="103" t="s">
        <v>750</v>
      </c>
      <c r="B276" s="330">
        <v>0</v>
      </c>
      <c r="C276" s="325">
        <v>0</v>
      </c>
      <c r="D276" s="325">
        <v>0</v>
      </c>
      <c r="E276" s="325">
        <v>0</v>
      </c>
      <c r="G276" s="325">
        <v>0</v>
      </c>
      <c r="H276" s="325">
        <v>0</v>
      </c>
    </row>
    <row r="277" spans="1:8">
      <c r="A277" s="103" t="s">
        <v>1077</v>
      </c>
      <c r="B277" s="330">
        <v>0</v>
      </c>
      <c r="C277" s="325">
        <v>0</v>
      </c>
      <c r="D277" s="325">
        <v>0</v>
      </c>
      <c r="E277" s="325">
        <v>0</v>
      </c>
      <c r="G277" s="325">
        <v>0</v>
      </c>
      <c r="H277" s="325">
        <v>0</v>
      </c>
    </row>
    <row r="278" spans="1:8">
      <c r="A278" s="103" t="s">
        <v>1313</v>
      </c>
      <c r="B278" s="330">
        <v>0</v>
      </c>
      <c r="C278" s="325">
        <v>0</v>
      </c>
      <c r="D278" s="325">
        <v>0</v>
      </c>
      <c r="E278" s="325">
        <v>0</v>
      </c>
      <c r="G278" s="325">
        <v>0</v>
      </c>
      <c r="H278" s="325">
        <v>0</v>
      </c>
    </row>
    <row r="279" spans="1:8">
      <c r="A279" s="103" t="s">
        <v>492</v>
      </c>
      <c r="B279" s="326" t="s">
        <v>1538</v>
      </c>
      <c r="C279" s="325" t="s">
        <v>1538</v>
      </c>
      <c r="D279" s="325" t="s">
        <v>1538</v>
      </c>
      <c r="E279" s="325" t="s">
        <v>1538</v>
      </c>
      <c r="G279" s="325" t="s">
        <v>1538</v>
      </c>
      <c r="H279" s="325" t="s">
        <v>1538</v>
      </c>
    </row>
    <row r="280" spans="1:8">
      <c r="A280" s="103" t="s">
        <v>1178</v>
      </c>
      <c r="B280" s="326">
        <v>0</v>
      </c>
      <c r="C280" s="325">
        <v>0</v>
      </c>
      <c r="D280" s="325">
        <v>0</v>
      </c>
      <c r="E280" s="325">
        <v>0</v>
      </c>
      <c r="G280" s="325">
        <v>0</v>
      </c>
      <c r="H280" s="325">
        <v>0</v>
      </c>
    </row>
    <row r="281" spans="1:8">
      <c r="A281" s="103" t="s">
        <v>942</v>
      </c>
      <c r="B281" s="326">
        <v>0</v>
      </c>
      <c r="C281" s="325">
        <v>0</v>
      </c>
      <c r="D281" s="325">
        <v>0</v>
      </c>
      <c r="E281" s="325">
        <v>0</v>
      </c>
      <c r="G281" s="325">
        <v>0</v>
      </c>
      <c r="H281" s="325">
        <v>0</v>
      </c>
    </row>
    <row r="282" spans="1:8">
      <c r="A282" s="103" t="s">
        <v>857</v>
      </c>
      <c r="B282" s="326" t="s">
        <v>1538</v>
      </c>
      <c r="C282" s="325" t="s">
        <v>1538</v>
      </c>
      <c r="D282" s="325" t="s">
        <v>1538</v>
      </c>
      <c r="E282" s="325" t="s">
        <v>1538</v>
      </c>
      <c r="G282" s="325" t="s">
        <v>1538</v>
      </c>
      <c r="H282" s="325" t="s">
        <v>1538</v>
      </c>
    </row>
    <row r="283" spans="1:8">
      <c r="A283" s="103" t="s">
        <v>1021</v>
      </c>
      <c r="B283" s="326" t="s">
        <v>1538</v>
      </c>
      <c r="C283" s="325" t="s">
        <v>1538</v>
      </c>
      <c r="D283" s="325" t="s">
        <v>1538</v>
      </c>
      <c r="E283" s="325" t="s">
        <v>1538</v>
      </c>
      <c r="G283" s="325" t="s">
        <v>1538</v>
      </c>
      <c r="H283" s="325" t="s">
        <v>1538</v>
      </c>
    </row>
    <row r="284" spans="1:8">
      <c r="A284" s="103" t="s">
        <v>480</v>
      </c>
      <c r="B284" s="326" t="s">
        <v>1538</v>
      </c>
      <c r="C284" s="325" t="s">
        <v>1538</v>
      </c>
      <c r="D284" s="325" t="s">
        <v>1538</v>
      </c>
      <c r="E284" s="325" t="s">
        <v>1538</v>
      </c>
      <c r="G284" s="325" t="s">
        <v>1538</v>
      </c>
      <c r="H284" s="325" t="s">
        <v>1538</v>
      </c>
    </row>
    <row r="285" spans="1:8">
      <c r="A285" s="103" t="s">
        <v>1036</v>
      </c>
      <c r="B285" s="326" t="s">
        <v>1538</v>
      </c>
      <c r="C285" s="325" t="s">
        <v>1538</v>
      </c>
      <c r="D285" s="325" t="s">
        <v>1538</v>
      </c>
      <c r="E285" s="325" t="s">
        <v>1538</v>
      </c>
      <c r="G285" s="325" t="s">
        <v>1538</v>
      </c>
      <c r="H285" s="325" t="s">
        <v>1538</v>
      </c>
    </row>
    <row r="286" spans="1:8">
      <c r="A286" s="103" t="s">
        <v>856</v>
      </c>
      <c r="B286" s="326" t="s">
        <v>1538</v>
      </c>
      <c r="C286" s="325" t="s">
        <v>1538</v>
      </c>
      <c r="D286" s="325" t="s">
        <v>1538</v>
      </c>
      <c r="E286" s="325" t="s">
        <v>1538</v>
      </c>
      <c r="G286" s="325" t="s">
        <v>1538</v>
      </c>
      <c r="H286" s="325" t="s">
        <v>1538</v>
      </c>
    </row>
    <row r="287" spans="1:8">
      <c r="A287" s="103" t="s">
        <v>837</v>
      </c>
      <c r="B287" s="326" t="s">
        <v>1538</v>
      </c>
      <c r="C287" s="325" t="s">
        <v>1538</v>
      </c>
      <c r="D287" s="325" t="s">
        <v>1538</v>
      </c>
      <c r="E287" s="325" t="s">
        <v>1538</v>
      </c>
      <c r="G287" s="325" t="s">
        <v>1538</v>
      </c>
      <c r="H287" s="325" t="s">
        <v>1538</v>
      </c>
    </row>
    <row r="288" spans="1:8">
      <c r="A288" s="103" t="s">
        <v>977</v>
      </c>
      <c r="B288" s="326">
        <v>0</v>
      </c>
      <c r="C288" s="325">
        <v>0</v>
      </c>
      <c r="D288" s="325">
        <v>0</v>
      </c>
      <c r="E288" s="325">
        <v>0</v>
      </c>
      <c r="G288" s="325">
        <v>0</v>
      </c>
      <c r="H288" s="325">
        <v>0</v>
      </c>
    </row>
    <row r="289" spans="1:8">
      <c r="A289" s="103" t="s">
        <v>790</v>
      </c>
      <c r="B289" s="326" t="s">
        <v>1538</v>
      </c>
      <c r="C289" s="325" t="s">
        <v>1538</v>
      </c>
      <c r="D289" s="325" t="s">
        <v>1538</v>
      </c>
      <c r="E289" s="325" t="s">
        <v>1538</v>
      </c>
      <c r="G289" s="325" t="s">
        <v>1538</v>
      </c>
      <c r="H289" s="325" t="s">
        <v>1538</v>
      </c>
    </row>
    <row r="290" spans="1:8">
      <c r="A290" s="103" t="s">
        <v>476</v>
      </c>
      <c r="B290" s="326" t="s">
        <v>1538</v>
      </c>
      <c r="C290" s="325" t="s">
        <v>1538</v>
      </c>
      <c r="D290" s="325" t="s">
        <v>1538</v>
      </c>
      <c r="E290" s="325" t="s">
        <v>1538</v>
      </c>
      <c r="G290" s="325" t="s">
        <v>1538</v>
      </c>
      <c r="H290" s="325" t="s">
        <v>1538</v>
      </c>
    </row>
    <row r="291" spans="1:8">
      <c r="A291" s="103" t="s">
        <v>473</v>
      </c>
      <c r="B291" s="326" t="s">
        <v>1538</v>
      </c>
      <c r="C291" s="325" t="s">
        <v>1538</v>
      </c>
      <c r="D291" s="325" t="s">
        <v>1538</v>
      </c>
      <c r="E291" s="325" t="s">
        <v>1538</v>
      </c>
      <c r="G291" s="325" t="s">
        <v>1538</v>
      </c>
      <c r="H291" s="325" t="s">
        <v>1538</v>
      </c>
    </row>
    <row r="292" spans="1:8">
      <c r="A292" s="103" t="s">
        <v>1076</v>
      </c>
      <c r="B292" s="326">
        <v>0</v>
      </c>
      <c r="C292" s="325">
        <v>0</v>
      </c>
      <c r="D292" s="325">
        <v>0</v>
      </c>
      <c r="E292" s="325">
        <v>0</v>
      </c>
      <c r="G292" s="325">
        <v>0</v>
      </c>
      <c r="H292" s="325">
        <v>0</v>
      </c>
    </row>
    <row r="293" spans="1:8">
      <c r="A293" s="103" t="s">
        <v>814</v>
      </c>
      <c r="B293" s="326" t="s">
        <v>1538</v>
      </c>
      <c r="C293" s="325" t="s">
        <v>1538</v>
      </c>
      <c r="D293" s="325" t="s">
        <v>1538</v>
      </c>
      <c r="E293" s="325" t="s">
        <v>1538</v>
      </c>
      <c r="G293" s="325" t="s">
        <v>1538</v>
      </c>
      <c r="H293" s="325" t="s">
        <v>1538</v>
      </c>
    </row>
    <row r="294" spans="1:8">
      <c r="A294" s="103" t="s">
        <v>910</v>
      </c>
      <c r="B294" s="326">
        <v>0</v>
      </c>
      <c r="C294" s="325">
        <v>0</v>
      </c>
      <c r="D294" s="325">
        <v>0</v>
      </c>
      <c r="E294" s="325">
        <v>0</v>
      </c>
      <c r="G294" s="325">
        <v>0</v>
      </c>
      <c r="H294" s="325">
        <v>0</v>
      </c>
    </row>
    <row r="295" spans="1:8">
      <c r="A295" s="103" t="s">
        <v>836</v>
      </c>
      <c r="B295" s="326" t="s">
        <v>1538</v>
      </c>
      <c r="C295" s="325" t="s">
        <v>1538</v>
      </c>
      <c r="D295" s="325" t="s">
        <v>1538</v>
      </c>
      <c r="E295" s="325" t="s">
        <v>1538</v>
      </c>
      <c r="G295" s="325" t="s">
        <v>1538</v>
      </c>
      <c r="H295" s="325" t="s">
        <v>1538</v>
      </c>
    </row>
    <row r="296" spans="1:8">
      <c r="A296" s="103" t="s">
        <v>1075</v>
      </c>
      <c r="B296" s="326">
        <v>0</v>
      </c>
      <c r="C296" s="325">
        <v>0</v>
      </c>
      <c r="D296" s="325">
        <v>0</v>
      </c>
      <c r="E296" s="325">
        <v>0</v>
      </c>
      <c r="G296" s="325">
        <v>0</v>
      </c>
      <c r="H296" s="325">
        <v>0</v>
      </c>
    </row>
    <row r="297" spans="1:8">
      <c r="A297" s="103" t="s">
        <v>1007</v>
      </c>
      <c r="B297" s="326" t="s">
        <v>1538</v>
      </c>
      <c r="C297" s="325" t="s">
        <v>1538</v>
      </c>
      <c r="D297" s="325" t="s">
        <v>1538</v>
      </c>
      <c r="E297" s="325" t="s">
        <v>1538</v>
      </c>
      <c r="G297" s="325" t="s">
        <v>1538</v>
      </c>
      <c r="H297" s="325" t="s">
        <v>1538</v>
      </c>
    </row>
    <row r="298" spans="1:8">
      <c r="A298" s="103" t="s">
        <v>466</v>
      </c>
      <c r="B298" s="326" t="s">
        <v>1538</v>
      </c>
      <c r="C298" s="325" t="s">
        <v>1538</v>
      </c>
      <c r="D298" s="325" t="s">
        <v>1538</v>
      </c>
      <c r="E298" s="325" t="s">
        <v>1538</v>
      </c>
      <c r="G298" s="325" t="s">
        <v>1538</v>
      </c>
      <c r="H298" s="325" t="s">
        <v>1538</v>
      </c>
    </row>
    <row r="299" spans="1:8">
      <c r="A299" s="103" t="s">
        <v>1074</v>
      </c>
      <c r="B299" s="326">
        <v>0</v>
      </c>
      <c r="C299" s="325">
        <v>0</v>
      </c>
      <c r="D299" s="325">
        <v>0</v>
      </c>
      <c r="E299" s="325">
        <v>0</v>
      </c>
      <c r="G299" s="325">
        <v>0</v>
      </c>
      <c r="H299" s="325">
        <v>0</v>
      </c>
    </row>
    <row r="300" spans="1:8">
      <c r="A300" s="103" t="s">
        <v>764</v>
      </c>
      <c r="B300" s="326">
        <v>0</v>
      </c>
      <c r="C300" s="325">
        <v>0</v>
      </c>
      <c r="D300" s="325">
        <v>0</v>
      </c>
      <c r="E300" s="325">
        <v>0</v>
      </c>
      <c r="G300" s="325">
        <v>0</v>
      </c>
      <c r="H300" s="325">
        <v>0</v>
      </c>
    </row>
    <row r="301" spans="1:8">
      <c r="A301" s="103" t="s">
        <v>1201</v>
      </c>
      <c r="B301" s="326" t="s">
        <v>1538</v>
      </c>
      <c r="C301" s="325" t="s">
        <v>1538</v>
      </c>
      <c r="D301" s="325" t="s">
        <v>1538</v>
      </c>
      <c r="E301" s="325" t="s">
        <v>1538</v>
      </c>
      <c r="G301" s="325" t="s">
        <v>1538</v>
      </c>
      <c r="H301" s="325" t="s">
        <v>1538</v>
      </c>
    </row>
    <row r="302" spans="1:8">
      <c r="A302" s="103" t="s">
        <v>941</v>
      </c>
      <c r="B302" s="331">
        <v>0</v>
      </c>
      <c r="C302" s="325">
        <v>0</v>
      </c>
      <c r="D302" s="325">
        <v>0</v>
      </c>
      <c r="E302" s="325">
        <v>0</v>
      </c>
      <c r="G302" s="325">
        <v>0</v>
      </c>
      <c r="H302" s="325">
        <v>0</v>
      </c>
    </row>
    <row r="303" spans="1:8">
      <c r="A303" s="103" t="s">
        <v>835</v>
      </c>
      <c r="B303" s="330" t="s">
        <v>1538</v>
      </c>
      <c r="C303" s="325" t="s">
        <v>1538</v>
      </c>
      <c r="D303" s="325" t="s">
        <v>1538</v>
      </c>
      <c r="E303" s="325" t="s">
        <v>1538</v>
      </c>
      <c r="G303" s="325" t="s">
        <v>1538</v>
      </c>
      <c r="H303" s="325" t="s">
        <v>1538</v>
      </c>
    </row>
    <row r="304" spans="1:8">
      <c r="A304" s="103" t="s">
        <v>868</v>
      </c>
      <c r="B304" s="330" t="s">
        <v>1538</v>
      </c>
      <c r="C304" s="325" t="s">
        <v>1538</v>
      </c>
      <c r="D304" s="325" t="s">
        <v>1538</v>
      </c>
      <c r="E304" s="325" t="s">
        <v>1538</v>
      </c>
      <c r="G304" s="325" t="s">
        <v>1538</v>
      </c>
      <c r="H304" s="325" t="s">
        <v>1538</v>
      </c>
    </row>
    <row r="305" spans="1:8">
      <c r="A305" s="103" t="s">
        <v>813</v>
      </c>
      <c r="B305" s="330" t="s">
        <v>1538</v>
      </c>
      <c r="C305" s="325" t="s">
        <v>1538</v>
      </c>
      <c r="D305" s="325" t="s">
        <v>1538</v>
      </c>
      <c r="E305" s="325" t="s">
        <v>1538</v>
      </c>
      <c r="G305" s="325" t="s">
        <v>1538</v>
      </c>
      <c r="H305" s="325" t="s">
        <v>1538</v>
      </c>
    </row>
    <row r="306" spans="1:8">
      <c r="A306" s="103" t="s">
        <v>834</v>
      </c>
      <c r="B306" s="330" t="s">
        <v>1538</v>
      </c>
      <c r="C306" s="325" t="s">
        <v>1538</v>
      </c>
      <c r="D306" s="325" t="s">
        <v>1538</v>
      </c>
      <c r="E306" s="325" t="s">
        <v>1538</v>
      </c>
      <c r="G306" s="325" t="s">
        <v>1538</v>
      </c>
      <c r="H306" s="325" t="s">
        <v>1538</v>
      </c>
    </row>
    <row r="307" spans="1:8">
      <c r="A307" s="103" t="s">
        <v>940</v>
      </c>
      <c r="B307" s="326">
        <v>0</v>
      </c>
      <c r="C307" s="325">
        <v>0</v>
      </c>
      <c r="D307" s="325">
        <v>0</v>
      </c>
      <c r="E307" s="325">
        <v>0</v>
      </c>
      <c r="G307" s="325">
        <v>0</v>
      </c>
      <c r="H307" s="325">
        <v>0</v>
      </c>
    </row>
    <row r="308" spans="1:8">
      <c r="A308" s="103" t="s">
        <v>1002</v>
      </c>
      <c r="B308" s="326" t="s">
        <v>1538</v>
      </c>
      <c r="C308" s="325" t="s">
        <v>1538</v>
      </c>
      <c r="D308" s="325" t="s">
        <v>1538</v>
      </c>
      <c r="E308" s="325" t="s">
        <v>1538</v>
      </c>
      <c r="G308" s="325" t="s">
        <v>1538</v>
      </c>
      <c r="H308" s="325" t="s">
        <v>1538</v>
      </c>
    </row>
    <row r="309" spans="1:8">
      <c r="A309" s="103" t="s">
        <v>456</v>
      </c>
      <c r="B309" s="326" t="s">
        <v>1538</v>
      </c>
      <c r="C309" s="325" t="s">
        <v>1538</v>
      </c>
      <c r="D309" s="325" t="s">
        <v>1538</v>
      </c>
      <c r="E309" s="325" t="s">
        <v>1538</v>
      </c>
      <c r="G309" s="325" t="s">
        <v>1538</v>
      </c>
      <c r="H309" s="325" t="s">
        <v>1538</v>
      </c>
    </row>
    <row r="310" spans="1:8">
      <c r="A310" s="103" t="s">
        <v>888</v>
      </c>
      <c r="B310" s="326">
        <v>0</v>
      </c>
      <c r="C310" s="325">
        <v>0</v>
      </c>
      <c r="D310" s="325">
        <v>8</v>
      </c>
      <c r="E310" s="325">
        <v>0</v>
      </c>
      <c r="G310" s="325">
        <v>0</v>
      </c>
      <c r="H310" s="325">
        <v>67</v>
      </c>
    </row>
    <row r="311" spans="1:8">
      <c r="A311" s="103" t="s">
        <v>909</v>
      </c>
      <c r="B311" s="326">
        <v>0</v>
      </c>
      <c r="C311" s="325">
        <v>0</v>
      </c>
      <c r="D311" s="325">
        <v>0</v>
      </c>
      <c r="E311" s="325">
        <v>0</v>
      </c>
      <c r="G311" s="325">
        <v>0</v>
      </c>
      <c r="H311" s="325">
        <v>0</v>
      </c>
    </row>
    <row r="312" spans="1:8">
      <c r="A312" s="103" t="s">
        <v>1000</v>
      </c>
      <c r="B312" s="326" t="s">
        <v>1538</v>
      </c>
      <c r="C312" s="325" t="s">
        <v>1538</v>
      </c>
      <c r="D312" s="325" t="s">
        <v>1538</v>
      </c>
      <c r="E312" s="325" t="s">
        <v>1538</v>
      </c>
      <c r="G312" s="325" t="s">
        <v>1538</v>
      </c>
      <c r="H312" s="325" t="s">
        <v>1538</v>
      </c>
    </row>
    <row r="313" spans="1:8">
      <c r="A313" s="103" t="s">
        <v>451</v>
      </c>
      <c r="B313" s="326" t="s">
        <v>1538</v>
      </c>
      <c r="C313" s="325" t="s">
        <v>1538</v>
      </c>
      <c r="D313" s="325" t="s">
        <v>1538</v>
      </c>
      <c r="E313" s="325" t="s">
        <v>1538</v>
      </c>
      <c r="G313" s="325" t="s">
        <v>1538</v>
      </c>
      <c r="H313" s="325" t="s">
        <v>1538</v>
      </c>
    </row>
    <row r="314" spans="1:8">
      <c r="A314" s="103" t="s">
        <v>1230</v>
      </c>
      <c r="B314" s="326" t="s">
        <v>1538</v>
      </c>
      <c r="C314" s="325" t="s">
        <v>1538</v>
      </c>
      <c r="D314" s="325" t="s">
        <v>1538</v>
      </c>
      <c r="E314" s="325" t="s">
        <v>1538</v>
      </c>
      <c r="G314" s="325" t="s">
        <v>1538</v>
      </c>
      <c r="H314" s="325" t="s">
        <v>1538</v>
      </c>
    </row>
    <row r="315" spans="1:8">
      <c r="A315" s="103" t="s">
        <v>789</v>
      </c>
      <c r="B315" s="331" t="s">
        <v>1538</v>
      </c>
      <c r="C315" s="325" t="s">
        <v>1538</v>
      </c>
      <c r="D315" s="325" t="s">
        <v>1538</v>
      </c>
      <c r="E315" s="325" t="s">
        <v>1538</v>
      </c>
      <c r="G315" s="325" t="s">
        <v>1538</v>
      </c>
      <c r="H315" s="325" t="s">
        <v>1538</v>
      </c>
    </row>
    <row r="316" spans="1:8">
      <c r="A316" s="103" t="s">
        <v>976</v>
      </c>
      <c r="B316" s="330">
        <v>0</v>
      </c>
      <c r="C316" s="325">
        <v>0</v>
      </c>
      <c r="D316" s="325">
        <v>0</v>
      </c>
      <c r="E316" s="325">
        <v>0</v>
      </c>
      <c r="G316" s="325">
        <v>0</v>
      </c>
      <c r="H316" s="325">
        <v>0</v>
      </c>
    </row>
    <row r="317" spans="1:8">
      <c r="A317" s="103" t="s">
        <v>939</v>
      </c>
      <c r="B317" s="330">
        <v>0</v>
      </c>
      <c r="C317" s="325">
        <v>0</v>
      </c>
      <c r="D317" s="325">
        <v>0</v>
      </c>
      <c r="E317" s="325">
        <v>0</v>
      </c>
      <c r="G317" s="325">
        <v>0</v>
      </c>
      <c r="H317" s="325">
        <v>0</v>
      </c>
    </row>
    <row r="318" spans="1:8">
      <c r="A318" s="103" t="s">
        <v>1073</v>
      </c>
      <c r="B318" s="330">
        <v>0</v>
      </c>
      <c r="C318" s="325">
        <v>0</v>
      </c>
      <c r="D318" s="325">
        <v>0</v>
      </c>
      <c r="E318" s="325">
        <v>0</v>
      </c>
      <c r="G318" s="325">
        <v>0</v>
      </c>
      <c r="H318" s="325">
        <v>0</v>
      </c>
    </row>
    <row r="319" spans="1:8">
      <c r="A319" s="103" t="s">
        <v>1035</v>
      </c>
      <c r="B319" s="326" t="s">
        <v>1538</v>
      </c>
      <c r="C319" s="325" t="s">
        <v>1538</v>
      </c>
      <c r="D319" s="325" t="s">
        <v>1538</v>
      </c>
      <c r="E319" s="325" t="s">
        <v>1538</v>
      </c>
      <c r="G319" s="325" t="s">
        <v>1538</v>
      </c>
      <c r="H319" s="325" t="s">
        <v>1538</v>
      </c>
    </row>
    <row r="320" spans="1:8">
      <c r="A320" s="103" t="s">
        <v>788</v>
      </c>
      <c r="B320" s="326" t="s">
        <v>1538</v>
      </c>
      <c r="C320" s="325" t="s">
        <v>1538</v>
      </c>
      <c r="D320" s="325" t="s">
        <v>1538</v>
      </c>
      <c r="E320" s="325" t="s">
        <v>1538</v>
      </c>
      <c r="G320" s="325" t="s">
        <v>1538</v>
      </c>
      <c r="H320" s="325" t="s">
        <v>1538</v>
      </c>
    </row>
    <row r="321" spans="1:8">
      <c r="A321" s="103" t="s">
        <v>1229</v>
      </c>
      <c r="B321" s="326" t="s">
        <v>1538</v>
      </c>
      <c r="C321" s="325" t="s">
        <v>1538</v>
      </c>
      <c r="D321" s="325" t="s">
        <v>1538</v>
      </c>
      <c r="E321" s="325" t="s">
        <v>1538</v>
      </c>
      <c r="G321" s="325" t="s">
        <v>1538</v>
      </c>
      <c r="H321" s="325" t="s">
        <v>1538</v>
      </c>
    </row>
    <row r="322" spans="1:8">
      <c r="A322" s="103" t="s">
        <v>1200</v>
      </c>
      <c r="B322" s="326" t="s">
        <v>1538</v>
      </c>
      <c r="C322" s="325" t="s">
        <v>1538</v>
      </c>
      <c r="D322" s="325" t="s">
        <v>1538</v>
      </c>
      <c r="E322" s="325" t="s">
        <v>1538</v>
      </c>
      <c r="G322" s="325" t="s">
        <v>1538</v>
      </c>
      <c r="H322" s="325" t="s">
        <v>1538</v>
      </c>
    </row>
    <row r="323" spans="1:8">
      <c r="A323" s="103" t="s">
        <v>887</v>
      </c>
      <c r="B323" s="326">
        <v>244</v>
      </c>
      <c r="C323" s="325">
        <v>23</v>
      </c>
      <c r="D323" s="325">
        <v>55</v>
      </c>
      <c r="E323" s="325">
        <v>2</v>
      </c>
      <c r="G323" s="325">
        <v>102</v>
      </c>
      <c r="H323" s="325">
        <v>362</v>
      </c>
    </row>
    <row r="324" spans="1:8">
      <c r="A324" s="103" t="s">
        <v>763</v>
      </c>
      <c r="B324" s="326">
        <v>0</v>
      </c>
      <c r="C324" s="325">
        <v>0</v>
      </c>
      <c r="D324" s="325">
        <v>0</v>
      </c>
      <c r="E324" s="325">
        <v>0</v>
      </c>
      <c r="G324" s="325">
        <v>0</v>
      </c>
      <c r="H324" s="325">
        <v>0</v>
      </c>
    </row>
    <row r="325" spans="1:8">
      <c r="A325" s="103" t="s">
        <v>908</v>
      </c>
      <c r="B325" s="326">
        <v>0</v>
      </c>
      <c r="C325" s="325">
        <v>0</v>
      </c>
      <c r="D325" s="325">
        <v>0</v>
      </c>
      <c r="E325" s="325">
        <v>0</v>
      </c>
      <c r="G325" s="325">
        <v>0</v>
      </c>
      <c r="H325" s="325">
        <v>0</v>
      </c>
    </row>
    <row r="326" spans="1:8">
      <c r="A326" s="103" t="s">
        <v>965</v>
      </c>
      <c r="B326" s="326">
        <v>0</v>
      </c>
      <c r="C326" s="325">
        <v>0</v>
      </c>
      <c r="D326" s="325">
        <v>0</v>
      </c>
      <c r="E326" s="325">
        <v>0</v>
      </c>
      <c r="G326" s="325">
        <v>0</v>
      </c>
      <c r="H326" s="325">
        <v>0</v>
      </c>
    </row>
    <row r="327" spans="1:8">
      <c r="A327" s="103" t="s">
        <v>425</v>
      </c>
      <c r="B327" s="326">
        <v>0</v>
      </c>
      <c r="C327" s="325">
        <v>0</v>
      </c>
      <c r="D327" s="325">
        <v>0</v>
      </c>
      <c r="E327" s="325">
        <v>0</v>
      </c>
      <c r="G327" s="325">
        <v>0</v>
      </c>
      <c r="H327" s="325">
        <v>0</v>
      </c>
    </row>
    <row r="328" spans="1:8">
      <c r="A328" s="103" t="s">
        <v>1177</v>
      </c>
      <c r="B328" s="326">
        <v>0</v>
      </c>
      <c r="C328" s="325">
        <v>0</v>
      </c>
      <c r="D328" s="325">
        <v>0</v>
      </c>
      <c r="E328" s="325">
        <v>0</v>
      </c>
      <c r="G328" s="325">
        <v>0</v>
      </c>
      <c r="H328" s="325">
        <v>0</v>
      </c>
    </row>
    <row r="329" spans="1:8">
      <c r="A329" s="103" t="s">
        <v>1199</v>
      </c>
      <c r="B329" s="326" t="s">
        <v>1538</v>
      </c>
      <c r="C329" s="325" t="s">
        <v>1538</v>
      </c>
      <c r="D329" s="325" t="s">
        <v>1538</v>
      </c>
      <c r="E329" s="325" t="s">
        <v>1538</v>
      </c>
      <c r="G329" s="325" t="s">
        <v>1538</v>
      </c>
      <c r="H329" s="325" t="s">
        <v>1538</v>
      </c>
    </row>
    <row r="330" spans="1:8">
      <c r="A330" s="103" t="s">
        <v>1171</v>
      </c>
      <c r="B330" s="326" t="s">
        <v>1538</v>
      </c>
      <c r="C330" s="325" t="s">
        <v>1538</v>
      </c>
      <c r="D330" s="325" t="s">
        <v>1538</v>
      </c>
      <c r="E330" s="325" t="s">
        <v>1538</v>
      </c>
      <c r="G330" s="325" t="s">
        <v>1538</v>
      </c>
      <c r="H330" s="325" t="s">
        <v>1538</v>
      </c>
    </row>
    <row r="331" spans="1:8">
      <c r="A331" s="103" t="s">
        <v>1214</v>
      </c>
      <c r="B331" s="326" t="s">
        <v>1538</v>
      </c>
      <c r="C331" s="325" t="s">
        <v>1538</v>
      </c>
      <c r="D331" s="325" t="s">
        <v>1538</v>
      </c>
      <c r="E331" s="325" t="s">
        <v>1538</v>
      </c>
      <c r="G331" s="325" t="s">
        <v>1538</v>
      </c>
      <c r="H331" s="325" t="s">
        <v>1538</v>
      </c>
    </row>
    <row r="332" spans="1:8">
      <c r="A332" s="103" t="s">
        <v>762</v>
      </c>
      <c r="B332" s="326">
        <v>0</v>
      </c>
      <c r="C332" s="325">
        <v>0</v>
      </c>
      <c r="D332" s="325">
        <v>0</v>
      </c>
      <c r="E332" s="325">
        <v>0</v>
      </c>
      <c r="G332" s="325">
        <v>0</v>
      </c>
      <c r="H332" s="325">
        <v>0</v>
      </c>
    </row>
    <row r="333" spans="1:8">
      <c r="A333" s="103" t="s">
        <v>1011</v>
      </c>
      <c r="B333" s="326" t="s">
        <v>1538</v>
      </c>
      <c r="C333" s="325" t="s">
        <v>1538</v>
      </c>
      <c r="D333" s="325" t="s">
        <v>1538</v>
      </c>
      <c r="E333" s="325" t="s">
        <v>1538</v>
      </c>
      <c r="G333" s="325" t="s">
        <v>1538</v>
      </c>
      <c r="H333" s="325" t="s">
        <v>1538</v>
      </c>
    </row>
    <row r="334" spans="1:8">
      <c r="A334" s="103" t="s">
        <v>855</v>
      </c>
      <c r="B334" s="326" t="s">
        <v>1538</v>
      </c>
      <c r="C334" s="325" t="s">
        <v>1538</v>
      </c>
      <c r="D334" s="325" t="s">
        <v>1538</v>
      </c>
      <c r="E334" s="325" t="s">
        <v>1538</v>
      </c>
      <c r="G334" s="325" t="s">
        <v>1538</v>
      </c>
      <c r="H334" s="325" t="s">
        <v>1538</v>
      </c>
    </row>
    <row r="335" spans="1:8">
      <c r="A335" s="103" t="s">
        <v>938</v>
      </c>
      <c r="B335" s="326">
        <v>0</v>
      </c>
      <c r="C335" s="325">
        <v>0</v>
      </c>
      <c r="D335" s="325">
        <v>0</v>
      </c>
      <c r="E335" s="325">
        <v>0</v>
      </c>
      <c r="G335" s="325">
        <v>0</v>
      </c>
      <c r="H335" s="325">
        <v>0</v>
      </c>
    </row>
    <row r="336" spans="1:8">
      <c r="A336" s="103" t="s">
        <v>937</v>
      </c>
      <c r="B336" s="326">
        <v>0</v>
      </c>
      <c r="C336" s="325">
        <v>0</v>
      </c>
      <c r="D336" s="325">
        <v>0</v>
      </c>
      <c r="E336" s="325">
        <v>0</v>
      </c>
      <c r="G336" s="325">
        <v>0</v>
      </c>
      <c r="H336" s="325">
        <v>0</v>
      </c>
    </row>
    <row r="337" spans="1:8">
      <c r="A337" s="103" t="s">
        <v>1072</v>
      </c>
      <c r="B337" s="326">
        <v>0</v>
      </c>
      <c r="C337" s="325">
        <v>0</v>
      </c>
      <c r="D337" s="325">
        <v>0</v>
      </c>
      <c r="E337" s="325">
        <v>0</v>
      </c>
      <c r="G337" s="325">
        <v>0</v>
      </c>
      <c r="H337" s="325">
        <v>0</v>
      </c>
    </row>
    <row r="338" spans="1:8">
      <c r="A338" s="103" t="s">
        <v>833</v>
      </c>
      <c r="B338" s="326" t="s">
        <v>1538</v>
      </c>
      <c r="C338" s="325" t="s">
        <v>1538</v>
      </c>
      <c r="D338" s="325" t="s">
        <v>1538</v>
      </c>
      <c r="E338" s="325" t="s">
        <v>1538</v>
      </c>
      <c r="G338" s="325" t="s">
        <v>1538</v>
      </c>
      <c r="H338" s="325" t="s">
        <v>1538</v>
      </c>
    </row>
    <row r="339" spans="1:8">
      <c r="A339" s="103" t="s">
        <v>1071</v>
      </c>
      <c r="B339" s="326">
        <v>0</v>
      </c>
      <c r="C339" s="325">
        <v>0</v>
      </c>
      <c r="D339" s="325">
        <v>0</v>
      </c>
      <c r="E339" s="325">
        <v>0</v>
      </c>
      <c r="G339" s="325">
        <v>0</v>
      </c>
      <c r="H339" s="325">
        <v>0</v>
      </c>
    </row>
    <row r="340" spans="1:8">
      <c r="A340" s="103" t="s">
        <v>1311</v>
      </c>
      <c r="B340" s="326" t="s">
        <v>1538</v>
      </c>
      <c r="C340" s="325" t="s">
        <v>1538</v>
      </c>
      <c r="D340" s="325" t="s">
        <v>1538</v>
      </c>
      <c r="E340" s="325" t="s">
        <v>1538</v>
      </c>
      <c r="G340" s="325" t="s">
        <v>1538</v>
      </c>
      <c r="H340" s="325" t="s">
        <v>1538</v>
      </c>
    </row>
    <row r="341" spans="1:8">
      <c r="A341" s="103" t="s">
        <v>1070</v>
      </c>
      <c r="B341" s="326">
        <v>0</v>
      </c>
      <c r="C341" s="325">
        <v>0</v>
      </c>
      <c r="D341" s="325">
        <v>0</v>
      </c>
      <c r="E341" s="325">
        <v>0</v>
      </c>
      <c r="G341" s="325">
        <v>0</v>
      </c>
      <c r="H341" s="325">
        <v>0</v>
      </c>
    </row>
    <row r="342" spans="1:8">
      <c r="A342" s="103" t="s">
        <v>1176</v>
      </c>
      <c r="B342" s="326">
        <v>0</v>
      </c>
      <c r="C342" s="325">
        <v>0</v>
      </c>
      <c r="D342" s="325">
        <v>0</v>
      </c>
      <c r="E342" s="325">
        <v>0</v>
      </c>
      <c r="G342" s="325">
        <v>0</v>
      </c>
      <c r="H342" s="325">
        <v>0</v>
      </c>
    </row>
    <row r="343" spans="1:8">
      <c r="A343" s="103" t="s">
        <v>1069</v>
      </c>
      <c r="B343" s="326">
        <v>0</v>
      </c>
      <c r="C343" s="325">
        <v>0</v>
      </c>
      <c r="D343" s="325">
        <v>0</v>
      </c>
      <c r="E343" s="325">
        <v>0</v>
      </c>
      <c r="G343" s="325">
        <v>0</v>
      </c>
      <c r="H343" s="325">
        <v>0</v>
      </c>
    </row>
    <row r="344" spans="1:8">
      <c r="A344" s="103" t="s">
        <v>867</v>
      </c>
      <c r="B344" s="326" t="s">
        <v>1538</v>
      </c>
      <c r="C344" s="325" t="s">
        <v>1538</v>
      </c>
      <c r="D344" s="325" t="s">
        <v>1538</v>
      </c>
      <c r="E344" s="325" t="s">
        <v>1538</v>
      </c>
      <c r="G344" s="325" t="s">
        <v>1538</v>
      </c>
      <c r="H344" s="325" t="s">
        <v>1538</v>
      </c>
    </row>
    <row r="345" spans="1:8">
      <c r="A345" s="103" t="s">
        <v>787</v>
      </c>
      <c r="B345" s="326" t="s">
        <v>1538</v>
      </c>
      <c r="C345" s="325" t="s">
        <v>1538</v>
      </c>
      <c r="D345" s="325" t="s">
        <v>1538</v>
      </c>
      <c r="E345" s="325" t="s">
        <v>1538</v>
      </c>
      <c r="G345" s="325" t="s">
        <v>1538</v>
      </c>
      <c r="H345" s="325" t="s">
        <v>1538</v>
      </c>
    </row>
    <row r="346" spans="1:8">
      <c r="A346" s="103" t="s">
        <v>936</v>
      </c>
      <c r="B346" s="326">
        <v>0</v>
      </c>
      <c r="C346" s="325">
        <v>0</v>
      </c>
      <c r="D346" s="325">
        <v>0</v>
      </c>
      <c r="E346" s="325">
        <v>0</v>
      </c>
      <c r="G346" s="325">
        <v>0</v>
      </c>
      <c r="H346" s="325">
        <v>0</v>
      </c>
    </row>
    <row r="347" spans="1:8">
      <c r="A347" s="103" t="s">
        <v>797</v>
      </c>
      <c r="B347" s="326" t="s">
        <v>1538</v>
      </c>
      <c r="C347" s="325" t="s">
        <v>1538</v>
      </c>
      <c r="D347" s="325" t="s">
        <v>1538</v>
      </c>
      <c r="E347" s="325" t="s">
        <v>1538</v>
      </c>
      <c r="G347" s="325" t="s">
        <v>1538</v>
      </c>
      <c r="H347" s="325" t="s">
        <v>1538</v>
      </c>
    </row>
    <row r="348" spans="1:8">
      <c r="A348" s="103" t="s">
        <v>1068</v>
      </c>
      <c r="B348" s="326">
        <v>0</v>
      </c>
      <c r="C348" s="325">
        <v>0</v>
      </c>
      <c r="D348" s="325">
        <v>0</v>
      </c>
      <c r="E348" s="325">
        <v>0</v>
      </c>
      <c r="G348" s="325">
        <v>0</v>
      </c>
      <c r="H348" s="325">
        <v>0</v>
      </c>
    </row>
    <row r="349" spans="1:8">
      <c r="A349" s="103" t="s">
        <v>1228</v>
      </c>
      <c r="B349" s="326" t="s">
        <v>1538</v>
      </c>
      <c r="C349" s="325" t="s">
        <v>1538</v>
      </c>
      <c r="D349" s="325" t="s">
        <v>1538</v>
      </c>
      <c r="E349" s="325" t="s">
        <v>1538</v>
      </c>
      <c r="G349" s="325" t="s">
        <v>1538</v>
      </c>
      <c r="H349" s="325" t="s">
        <v>1538</v>
      </c>
    </row>
    <row r="350" spans="1:8">
      <c r="A350" s="103" t="s">
        <v>1198</v>
      </c>
      <c r="B350" s="326" t="s">
        <v>1538</v>
      </c>
      <c r="C350" s="325" t="s">
        <v>1538</v>
      </c>
      <c r="D350" s="325" t="s">
        <v>1538</v>
      </c>
      <c r="E350" s="325" t="s">
        <v>1538</v>
      </c>
      <c r="G350" s="325" t="s">
        <v>1538</v>
      </c>
      <c r="H350" s="325" t="s">
        <v>1538</v>
      </c>
    </row>
    <row r="351" spans="1:8">
      <c r="A351" s="103" t="s">
        <v>866</v>
      </c>
      <c r="B351" s="326" t="s">
        <v>1538</v>
      </c>
      <c r="C351" s="325" t="s">
        <v>1538</v>
      </c>
      <c r="D351" s="325" t="s">
        <v>1538</v>
      </c>
      <c r="E351" s="325" t="s">
        <v>1538</v>
      </c>
      <c r="G351" s="325" t="s">
        <v>1538</v>
      </c>
      <c r="H351" s="325" t="s">
        <v>1538</v>
      </c>
    </row>
    <row r="352" spans="1:8">
      <c r="A352" s="103" t="s">
        <v>1197</v>
      </c>
      <c r="B352" s="326" t="s">
        <v>1538</v>
      </c>
      <c r="C352" s="325" t="s">
        <v>1538</v>
      </c>
      <c r="D352" s="325" t="s">
        <v>1538</v>
      </c>
      <c r="E352" s="325" t="s">
        <v>1538</v>
      </c>
      <c r="G352" s="325" t="s">
        <v>1538</v>
      </c>
      <c r="H352" s="325" t="s">
        <v>1538</v>
      </c>
    </row>
    <row r="353" spans="1:8">
      <c r="A353" s="103" t="s">
        <v>975</v>
      </c>
      <c r="B353" s="326">
        <v>0</v>
      </c>
      <c r="C353" s="325">
        <v>0</v>
      </c>
      <c r="D353" s="325">
        <v>0</v>
      </c>
      <c r="E353" s="325">
        <v>0</v>
      </c>
      <c r="G353" s="325">
        <v>0</v>
      </c>
      <c r="H353" s="325">
        <v>0</v>
      </c>
    </row>
    <row r="354" spans="1:8">
      <c r="A354" s="103" t="s">
        <v>409</v>
      </c>
      <c r="B354" s="326">
        <v>0</v>
      </c>
      <c r="C354" s="325">
        <v>0</v>
      </c>
      <c r="D354" s="325">
        <v>4</v>
      </c>
      <c r="E354" s="325">
        <v>14</v>
      </c>
      <c r="G354" s="325">
        <v>2</v>
      </c>
      <c r="H354" s="325">
        <v>241</v>
      </c>
    </row>
    <row r="355" spans="1:8">
      <c r="A355" s="103" t="s">
        <v>1188</v>
      </c>
      <c r="B355" s="326">
        <v>0</v>
      </c>
      <c r="C355" s="325">
        <v>0</v>
      </c>
      <c r="D355" s="325">
        <v>0</v>
      </c>
      <c r="E355" s="325">
        <v>0</v>
      </c>
      <c r="G355" s="325">
        <v>5</v>
      </c>
      <c r="H355" s="325">
        <v>47</v>
      </c>
    </row>
    <row r="356" spans="1:8">
      <c r="A356" s="103" t="s">
        <v>1196</v>
      </c>
      <c r="B356" s="331" t="s">
        <v>1538</v>
      </c>
      <c r="C356" s="325" t="s">
        <v>1538</v>
      </c>
      <c r="D356" s="325" t="s">
        <v>1538</v>
      </c>
      <c r="E356" s="325" t="s">
        <v>1538</v>
      </c>
      <c r="G356" s="325" t="s">
        <v>1538</v>
      </c>
      <c r="H356" s="325" t="s">
        <v>1538</v>
      </c>
    </row>
    <row r="357" spans="1:8">
      <c r="A357" s="103" t="s">
        <v>1227</v>
      </c>
      <c r="B357" s="330" t="s">
        <v>1538</v>
      </c>
      <c r="C357" s="325" t="s">
        <v>1538</v>
      </c>
      <c r="D357" s="325" t="s">
        <v>1538</v>
      </c>
      <c r="E357" s="325" t="s">
        <v>1538</v>
      </c>
      <c r="G357" s="325" t="s">
        <v>1538</v>
      </c>
      <c r="H357" s="325" t="s">
        <v>1538</v>
      </c>
    </row>
    <row r="358" spans="1:8">
      <c r="A358" s="103" t="s">
        <v>405</v>
      </c>
      <c r="B358" s="330" t="s">
        <v>1538</v>
      </c>
      <c r="C358" s="325" t="s">
        <v>1538</v>
      </c>
      <c r="D358" s="325" t="s">
        <v>1538</v>
      </c>
      <c r="E358" s="325" t="s">
        <v>1538</v>
      </c>
      <c r="G358" s="325" t="s">
        <v>1538</v>
      </c>
      <c r="H358" s="325" t="s">
        <v>1538</v>
      </c>
    </row>
    <row r="359" spans="1:8">
      <c r="A359" s="103" t="s">
        <v>1220</v>
      </c>
      <c r="B359" s="330" t="s">
        <v>1538</v>
      </c>
      <c r="C359" s="325" t="s">
        <v>1538</v>
      </c>
      <c r="D359" s="325" t="s">
        <v>1538</v>
      </c>
      <c r="E359" s="325" t="s">
        <v>1538</v>
      </c>
      <c r="G359" s="325" t="s">
        <v>1538</v>
      </c>
      <c r="H359" s="325" t="s">
        <v>1538</v>
      </c>
    </row>
    <row r="360" spans="1:8">
      <c r="A360" s="103" t="s">
        <v>1030</v>
      </c>
      <c r="B360" s="326" t="s">
        <v>1538</v>
      </c>
      <c r="C360" s="325" t="s">
        <v>1538</v>
      </c>
      <c r="D360" s="325" t="s">
        <v>1538</v>
      </c>
      <c r="E360" s="325" t="s">
        <v>1538</v>
      </c>
      <c r="G360" s="325" t="s">
        <v>1538</v>
      </c>
      <c r="H360" s="325" t="s">
        <v>1538</v>
      </c>
    </row>
    <row r="361" spans="1:8">
      <c r="A361" s="103" t="s">
        <v>1067</v>
      </c>
      <c r="B361" s="326">
        <v>0</v>
      </c>
      <c r="C361" s="325">
        <v>0</v>
      </c>
      <c r="D361" s="325">
        <v>0</v>
      </c>
      <c r="E361" s="325">
        <v>0</v>
      </c>
      <c r="G361" s="325">
        <v>0</v>
      </c>
      <c r="H361" s="325">
        <v>0</v>
      </c>
    </row>
    <row r="362" spans="1:8">
      <c r="A362" s="103" t="s">
        <v>761</v>
      </c>
      <c r="B362" s="326">
        <v>0</v>
      </c>
      <c r="C362" s="325">
        <v>0</v>
      </c>
      <c r="D362" s="325">
        <v>0</v>
      </c>
      <c r="E362" s="325">
        <v>0</v>
      </c>
      <c r="G362" s="325">
        <v>0</v>
      </c>
      <c r="H362" s="325">
        <v>0</v>
      </c>
    </row>
    <row r="363" spans="1:8">
      <c r="A363" s="103" t="s">
        <v>772</v>
      </c>
      <c r="B363" s="326" t="s">
        <v>1538</v>
      </c>
      <c r="C363" s="325" t="s">
        <v>1538</v>
      </c>
      <c r="D363" s="325" t="s">
        <v>1538</v>
      </c>
      <c r="E363" s="325" t="s">
        <v>1538</v>
      </c>
      <c r="G363" s="325" t="s">
        <v>1538</v>
      </c>
      <c r="H363" s="325" t="s">
        <v>1538</v>
      </c>
    </row>
    <row r="364" spans="1:8">
      <c r="A364" s="103" t="s">
        <v>956</v>
      </c>
      <c r="B364" s="326" t="s">
        <v>1538</v>
      </c>
      <c r="C364" s="325" t="s">
        <v>1538</v>
      </c>
      <c r="D364" s="325" t="s">
        <v>1538</v>
      </c>
      <c r="E364" s="325" t="s">
        <v>1538</v>
      </c>
      <c r="G364" s="325" t="s">
        <v>1538</v>
      </c>
      <c r="H364" s="325" t="s">
        <v>1538</v>
      </c>
    </row>
    <row r="365" spans="1:8">
      <c r="A365" s="103" t="s">
        <v>1329</v>
      </c>
      <c r="B365" s="326" t="s">
        <v>1538</v>
      </c>
      <c r="C365" s="325" t="s">
        <v>1538</v>
      </c>
      <c r="D365" s="325" t="s">
        <v>1538</v>
      </c>
      <c r="E365" s="325" t="s">
        <v>1538</v>
      </c>
      <c r="G365" s="325" t="s">
        <v>1538</v>
      </c>
      <c r="H365" s="325" t="s">
        <v>1538</v>
      </c>
    </row>
    <row r="366" spans="1:8">
      <c r="A366" s="103" t="s">
        <v>886</v>
      </c>
      <c r="B366" s="326">
        <v>26</v>
      </c>
      <c r="C366" s="325">
        <v>0</v>
      </c>
      <c r="D366" s="325">
        <v>26</v>
      </c>
      <c r="E366" s="325">
        <v>0</v>
      </c>
      <c r="G366" s="325">
        <v>0</v>
      </c>
      <c r="H366" s="325">
        <v>64</v>
      </c>
    </row>
    <row r="367" spans="1:8">
      <c r="A367" s="103" t="s">
        <v>926</v>
      </c>
      <c r="B367" s="326">
        <v>0</v>
      </c>
      <c r="C367" s="325">
        <v>0</v>
      </c>
      <c r="D367" s="325">
        <v>0</v>
      </c>
      <c r="E367" s="325">
        <v>0</v>
      </c>
      <c r="G367" s="325">
        <v>0</v>
      </c>
      <c r="H367" s="325">
        <v>331</v>
      </c>
    </row>
    <row r="368" spans="1:8">
      <c r="A368" s="103" t="s">
        <v>907</v>
      </c>
      <c r="B368" s="326">
        <v>0</v>
      </c>
      <c r="C368" s="325">
        <v>0</v>
      </c>
      <c r="D368" s="325">
        <v>0</v>
      </c>
      <c r="E368" s="325">
        <v>0</v>
      </c>
      <c r="G368" s="325">
        <v>0</v>
      </c>
      <c r="H368" s="325">
        <v>0</v>
      </c>
    </row>
    <row r="369" spans="1:8">
      <c r="A369" s="103" t="s">
        <v>935</v>
      </c>
      <c r="B369" s="326">
        <v>0</v>
      </c>
      <c r="C369" s="325">
        <v>0</v>
      </c>
      <c r="D369" s="325">
        <v>0</v>
      </c>
      <c r="E369" s="325">
        <v>0</v>
      </c>
      <c r="G369" s="325">
        <v>0</v>
      </c>
      <c r="H369" s="325">
        <v>0</v>
      </c>
    </row>
    <row r="370" spans="1:8">
      <c r="A370" s="103" t="s">
        <v>1066</v>
      </c>
      <c r="B370" s="326">
        <v>0</v>
      </c>
      <c r="C370" s="325">
        <v>0</v>
      </c>
      <c r="D370" s="325">
        <v>0</v>
      </c>
      <c r="E370" s="325">
        <v>0</v>
      </c>
      <c r="G370" s="325">
        <v>0</v>
      </c>
      <c r="H370" s="325">
        <v>0</v>
      </c>
    </row>
    <row r="371" spans="1:8">
      <c r="A371" s="103" t="s">
        <v>974</v>
      </c>
      <c r="B371" s="326">
        <v>0</v>
      </c>
      <c r="C371" s="325">
        <v>0</v>
      </c>
      <c r="D371" s="325">
        <v>0</v>
      </c>
      <c r="E371" s="325">
        <v>0</v>
      </c>
      <c r="G371" s="325">
        <v>0</v>
      </c>
      <c r="H371" s="325">
        <v>0</v>
      </c>
    </row>
    <row r="372" spans="1:8">
      <c r="A372" s="103" t="s">
        <v>778</v>
      </c>
      <c r="B372" s="326" t="s">
        <v>1538</v>
      </c>
      <c r="C372" s="325" t="s">
        <v>1538</v>
      </c>
      <c r="D372" s="325" t="s">
        <v>1538</v>
      </c>
      <c r="E372" s="325" t="s">
        <v>1538</v>
      </c>
      <c r="G372" s="325" t="s">
        <v>1538</v>
      </c>
      <c r="H372" s="325" t="s">
        <v>1538</v>
      </c>
    </row>
    <row r="373" spans="1:8">
      <c r="A373" s="103" t="s">
        <v>823</v>
      </c>
      <c r="B373" s="326" t="s">
        <v>1538</v>
      </c>
      <c r="C373" s="325" t="s">
        <v>1538</v>
      </c>
      <c r="D373" s="325" t="s">
        <v>1538</v>
      </c>
      <c r="E373" s="325" t="s">
        <v>1538</v>
      </c>
      <c r="G373" s="325" t="s">
        <v>1538</v>
      </c>
      <c r="H373" s="325" t="s">
        <v>1538</v>
      </c>
    </row>
    <row r="374" spans="1:8">
      <c r="A374" s="103" t="s">
        <v>906</v>
      </c>
      <c r="B374" s="326">
        <v>0</v>
      </c>
      <c r="C374" s="325">
        <v>0</v>
      </c>
      <c r="D374" s="325">
        <v>0</v>
      </c>
      <c r="E374" s="325">
        <v>0</v>
      </c>
      <c r="G374" s="325">
        <v>0</v>
      </c>
      <c r="H374" s="325">
        <v>0</v>
      </c>
    </row>
    <row r="375" spans="1:8">
      <c r="A375" s="103" t="s">
        <v>1065</v>
      </c>
      <c r="B375" s="326">
        <v>0</v>
      </c>
      <c r="C375" s="325">
        <v>0</v>
      </c>
      <c r="D375" s="325">
        <v>0</v>
      </c>
      <c r="E375" s="325">
        <v>0</v>
      </c>
      <c r="G375" s="325">
        <v>0</v>
      </c>
      <c r="H375" s="325">
        <v>0</v>
      </c>
    </row>
    <row r="376" spans="1:8">
      <c r="A376" s="103" t="s">
        <v>854</v>
      </c>
      <c r="B376" s="326" t="s">
        <v>1538</v>
      </c>
      <c r="C376" s="325" t="s">
        <v>1538</v>
      </c>
      <c r="D376" s="325" t="s">
        <v>1538</v>
      </c>
      <c r="E376" s="325" t="s">
        <v>1538</v>
      </c>
      <c r="G376" s="325" t="s">
        <v>1538</v>
      </c>
      <c r="H376" s="325" t="s">
        <v>1538</v>
      </c>
    </row>
    <row r="377" spans="1:8">
      <c r="A377" s="103" t="s">
        <v>1175</v>
      </c>
      <c r="B377" s="326">
        <v>0</v>
      </c>
      <c r="C377" s="325">
        <v>0</v>
      </c>
      <c r="D377" s="325">
        <v>0</v>
      </c>
      <c r="E377" s="325">
        <v>0</v>
      </c>
      <c r="G377" s="325">
        <v>0</v>
      </c>
      <c r="H377" s="325">
        <v>0</v>
      </c>
    </row>
    <row r="378" spans="1:8">
      <c r="A378" s="103" t="s">
        <v>905</v>
      </c>
      <c r="B378" s="326">
        <v>0</v>
      </c>
      <c r="C378" s="325">
        <v>0</v>
      </c>
      <c r="D378" s="325">
        <v>0</v>
      </c>
      <c r="E378" s="325">
        <v>0</v>
      </c>
      <c r="G378" s="325">
        <v>0</v>
      </c>
      <c r="H378" s="325">
        <v>0</v>
      </c>
    </row>
    <row r="379" spans="1:8">
      <c r="A379" s="103" t="s">
        <v>1195</v>
      </c>
      <c r="B379" s="326" t="s">
        <v>1538</v>
      </c>
      <c r="C379" s="325" t="s">
        <v>1538</v>
      </c>
      <c r="D379" s="325" t="s">
        <v>1538</v>
      </c>
      <c r="E379" s="325" t="s">
        <v>1538</v>
      </c>
      <c r="G379" s="325" t="s">
        <v>1538</v>
      </c>
      <c r="H379" s="325" t="s">
        <v>1538</v>
      </c>
    </row>
    <row r="380" spans="1:8">
      <c r="A380" s="103" t="s">
        <v>1144</v>
      </c>
      <c r="B380" s="326">
        <v>0</v>
      </c>
      <c r="C380" s="325">
        <v>0</v>
      </c>
      <c r="D380" s="325">
        <v>0</v>
      </c>
      <c r="E380" s="325">
        <v>0</v>
      </c>
      <c r="G380" s="325">
        <v>0</v>
      </c>
      <c r="H380" s="325">
        <v>0</v>
      </c>
    </row>
    <row r="381" spans="1:8">
      <c r="A381" s="103" t="s">
        <v>1163</v>
      </c>
      <c r="B381" s="326" t="s">
        <v>1538</v>
      </c>
      <c r="C381" s="325" t="s">
        <v>1538</v>
      </c>
      <c r="D381" s="325" t="s">
        <v>1538</v>
      </c>
      <c r="E381" s="325" t="s">
        <v>1538</v>
      </c>
      <c r="G381" s="325" t="s">
        <v>1538</v>
      </c>
      <c r="H381" s="325" t="s">
        <v>1538</v>
      </c>
    </row>
    <row r="382" spans="1:8">
      <c r="A382" s="103" t="s">
        <v>805</v>
      </c>
      <c r="B382" s="326" t="s">
        <v>1538</v>
      </c>
      <c r="C382" s="325" t="s">
        <v>1538</v>
      </c>
      <c r="D382" s="325" t="s">
        <v>1538</v>
      </c>
      <c r="E382" s="325" t="s">
        <v>1538</v>
      </c>
      <c r="G382" s="325" t="s">
        <v>1538</v>
      </c>
      <c r="H382" s="325" t="s">
        <v>1538</v>
      </c>
    </row>
    <row r="383" spans="1:8">
      <c r="A383" s="103" t="s">
        <v>876</v>
      </c>
      <c r="B383" s="326" t="s">
        <v>1538</v>
      </c>
      <c r="C383" s="325" t="s">
        <v>1538</v>
      </c>
      <c r="D383" s="325" t="s">
        <v>1538</v>
      </c>
      <c r="E383" s="325" t="s">
        <v>1538</v>
      </c>
      <c r="G383" s="325" t="s">
        <v>1538</v>
      </c>
      <c r="H383" s="325" t="s">
        <v>1538</v>
      </c>
    </row>
    <row r="384" spans="1:8">
      <c r="A384" s="103" t="s">
        <v>786</v>
      </c>
      <c r="B384" s="326" t="s">
        <v>1538</v>
      </c>
      <c r="C384" s="325" t="s">
        <v>1538</v>
      </c>
      <c r="D384" s="325" t="s">
        <v>1538</v>
      </c>
      <c r="E384" s="325" t="s">
        <v>1538</v>
      </c>
      <c r="G384" s="325" t="s">
        <v>1538</v>
      </c>
      <c r="H384" s="325" t="s">
        <v>1538</v>
      </c>
    </row>
    <row r="385" spans="1:8">
      <c r="A385" s="103" t="s">
        <v>932</v>
      </c>
      <c r="B385" s="326">
        <v>0</v>
      </c>
      <c r="C385" s="325">
        <v>0</v>
      </c>
      <c r="D385" s="325">
        <v>0</v>
      </c>
      <c r="E385" s="325">
        <v>0</v>
      </c>
      <c r="G385" s="325">
        <v>0</v>
      </c>
      <c r="H385" s="325">
        <v>0</v>
      </c>
    </row>
    <row r="386" spans="1:8">
      <c r="A386" s="103" t="s">
        <v>377</v>
      </c>
      <c r="B386" s="326">
        <v>0</v>
      </c>
      <c r="C386" s="325">
        <v>0</v>
      </c>
      <c r="D386" s="325">
        <v>0</v>
      </c>
      <c r="E386" s="325">
        <v>0</v>
      </c>
      <c r="G386" s="325">
        <v>0</v>
      </c>
      <c r="H386" s="325">
        <v>0</v>
      </c>
    </row>
    <row r="387" spans="1:8">
      <c r="A387" s="103" t="s">
        <v>960</v>
      </c>
      <c r="B387" s="326">
        <v>0</v>
      </c>
      <c r="C387" s="325">
        <v>0</v>
      </c>
      <c r="D387" s="325">
        <v>0</v>
      </c>
      <c r="E387" s="325">
        <v>0</v>
      </c>
      <c r="G387" s="325">
        <v>0</v>
      </c>
      <c r="H387" s="325">
        <v>0</v>
      </c>
    </row>
    <row r="388" spans="1:8">
      <c r="A388" s="103" t="s">
        <v>796</v>
      </c>
      <c r="B388" s="326" t="s">
        <v>1538</v>
      </c>
      <c r="C388" s="325" t="s">
        <v>1538</v>
      </c>
      <c r="D388" s="325" t="s">
        <v>1538</v>
      </c>
      <c r="E388" s="325" t="s">
        <v>1538</v>
      </c>
      <c r="G388" s="325" t="s">
        <v>1538</v>
      </c>
      <c r="H388" s="325" t="s">
        <v>1538</v>
      </c>
    </row>
    <row r="389" spans="1:8">
      <c r="A389" s="103" t="s">
        <v>1064</v>
      </c>
      <c r="B389" s="326">
        <v>0</v>
      </c>
      <c r="C389" s="325">
        <v>0</v>
      </c>
      <c r="D389" s="325">
        <v>0</v>
      </c>
      <c r="E389" s="325">
        <v>0</v>
      </c>
      <c r="G389" s="325">
        <v>0</v>
      </c>
      <c r="H389" s="325">
        <v>0</v>
      </c>
    </row>
    <row r="390" spans="1:8">
      <c r="A390" s="103" t="s">
        <v>1063</v>
      </c>
      <c r="B390" s="326">
        <v>0</v>
      </c>
      <c r="C390" s="325">
        <v>0</v>
      </c>
      <c r="D390" s="325">
        <v>0</v>
      </c>
      <c r="E390" s="325">
        <v>0</v>
      </c>
      <c r="G390" s="325">
        <v>0</v>
      </c>
      <c r="H390" s="325">
        <v>0</v>
      </c>
    </row>
    <row r="391" spans="1:8">
      <c r="A391" s="103" t="s">
        <v>1062</v>
      </c>
      <c r="B391" s="326">
        <v>0</v>
      </c>
      <c r="C391" s="325">
        <v>0</v>
      </c>
      <c r="D391" s="325">
        <v>0</v>
      </c>
      <c r="E391" s="325">
        <v>0</v>
      </c>
      <c r="G391" s="325">
        <v>0</v>
      </c>
      <c r="H391" s="325">
        <v>0</v>
      </c>
    </row>
    <row r="392" spans="1:8">
      <c r="A392" s="103" t="s">
        <v>958</v>
      </c>
      <c r="B392" s="326">
        <v>0</v>
      </c>
      <c r="C392" s="325">
        <v>0</v>
      </c>
      <c r="D392" s="325">
        <v>0</v>
      </c>
      <c r="E392" s="325">
        <v>0</v>
      </c>
      <c r="G392" s="325">
        <v>142</v>
      </c>
      <c r="H392" s="325">
        <v>384</v>
      </c>
    </row>
    <row r="393" spans="1:8">
      <c r="A393" s="103" t="s">
        <v>1316</v>
      </c>
      <c r="B393" s="326" t="s">
        <v>1538</v>
      </c>
      <c r="C393" s="325" t="s">
        <v>1538</v>
      </c>
      <c r="D393" s="325" t="s">
        <v>1538</v>
      </c>
      <c r="E393" s="325" t="s">
        <v>1538</v>
      </c>
      <c r="G393" s="325" t="s">
        <v>1538</v>
      </c>
      <c r="H393" s="325" t="s">
        <v>1538</v>
      </c>
    </row>
    <row r="394" spans="1:8">
      <c r="A394" s="103" t="s">
        <v>925</v>
      </c>
      <c r="B394" s="326">
        <v>62</v>
      </c>
      <c r="C394" s="325">
        <v>33</v>
      </c>
      <c r="D394" s="325">
        <v>24</v>
      </c>
      <c r="E394" s="325">
        <v>113</v>
      </c>
      <c r="G394" s="325">
        <v>34</v>
      </c>
      <c r="H394" s="325">
        <v>153</v>
      </c>
    </row>
    <row r="395" spans="1:8">
      <c r="A395" s="103" t="s">
        <v>364</v>
      </c>
      <c r="B395" s="326">
        <v>0</v>
      </c>
      <c r="C395" s="325">
        <v>0</v>
      </c>
      <c r="D395" s="325">
        <v>0</v>
      </c>
      <c r="E395" s="325">
        <v>0</v>
      </c>
      <c r="G395" s="325">
        <v>137</v>
      </c>
      <c r="H395" s="325">
        <v>268</v>
      </c>
    </row>
    <row r="396" spans="1:8">
      <c r="A396" s="103" t="s">
        <v>1010</v>
      </c>
      <c r="B396" s="326" t="s">
        <v>1538</v>
      </c>
      <c r="C396" s="325" t="s">
        <v>1538</v>
      </c>
      <c r="D396" s="325" t="s">
        <v>1538</v>
      </c>
      <c r="E396" s="325" t="s">
        <v>1538</v>
      </c>
      <c r="G396" s="325" t="s">
        <v>1538</v>
      </c>
      <c r="H396" s="325" t="s">
        <v>1538</v>
      </c>
    </row>
    <row r="397" spans="1:8">
      <c r="A397" s="103" t="s">
        <v>1317</v>
      </c>
      <c r="B397" s="326" t="s">
        <v>1538</v>
      </c>
      <c r="C397" s="325" t="s">
        <v>1538</v>
      </c>
      <c r="D397" s="325" t="s">
        <v>1538</v>
      </c>
      <c r="E397" s="325" t="s">
        <v>1538</v>
      </c>
      <c r="G397" s="325" t="s">
        <v>1538</v>
      </c>
      <c r="H397" s="325" t="s">
        <v>1538</v>
      </c>
    </row>
    <row r="398" spans="1:8">
      <c r="A398" s="103" t="s">
        <v>362</v>
      </c>
      <c r="B398" s="326" t="s">
        <v>1538</v>
      </c>
      <c r="C398" s="325" t="s">
        <v>1538</v>
      </c>
      <c r="D398" s="325" t="s">
        <v>1538</v>
      </c>
      <c r="E398" s="325" t="s">
        <v>1538</v>
      </c>
      <c r="G398" s="325" t="s">
        <v>1538</v>
      </c>
      <c r="H398" s="325" t="s">
        <v>1538</v>
      </c>
    </row>
    <row r="399" spans="1:8">
      <c r="A399" s="103" t="s">
        <v>900</v>
      </c>
      <c r="B399" s="326">
        <v>0</v>
      </c>
      <c r="C399" s="325">
        <v>0</v>
      </c>
      <c r="D399" s="325">
        <v>0</v>
      </c>
      <c r="E399" s="325">
        <v>0</v>
      </c>
      <c r="G399" s="325">
        <v>0</v>
      </c>
      <c r="H399" s="325">
        <v>0</v>
      </c>
    </row>
    <row r="400" spans="1:8">
      <c r="A400" s="103" t="s">
        <v>340</v>
      </c>
      <c r="B400" s="326">
        <v>0</v>
      </c>
      <c r="C400" s="325">
        <v>0</v>
      </c>
      <c r="D400" s="325">
        <v>0</v>
      </c>
      <c r="E400" s="325">
        <v>0</v>
      </c>
      <c r="G400" s="325">
        <v>0</v>
      </c>
      <c r="H400" s="325">
        <v>0</v>
      </c>
    </row>
    <row r="401" spans="1:8">
      <c r="A401" s="103" t="s">
        <v>853</v>
      </c>
      <c r="B401" s="326" t="s">
        <v>1538</v>
      </c>
      <c r="C401" s="325" t="s">
        <v>1538</v>
      </c>
      <c r="D401" s="325" t="s">
        <v>1538</v>
      </c>
      <c r="E401" s="325" t="s">
        <v>1538</v>
      </c>
      <c r="G401" s="325" t="s">
        <v>1538</v>
      </c>
      <c r="H401" s="325" t="s">
        <v>1538</v>
      </c>
    </row>
    <row r="402" spans="1:8">
      <c r="A402" s="103" t="s">
        <v>760</v>
      </c>
      <c r="B402" s="326">
        <v>0</v>
      </c>
      <c r="C402" s="325">
        <v>0</v>
      </c>
      <c r="D402" s="325">
        <v>0</v>
      </c>
      <c r="E402" s="325">
        <v>0</v>
      </c>
      <c r="G402" s="325">
        <v>0</v>
      </c>
      <c r="H402" s="325">
        <v>0</v>
      </c>
    </row>
    <row r="403" spans="1:8">
      <c r="A403" s="103" t="s">
        <v>852</v>
      </c>
      <c r="B403" s="326" t="s">
        <v>1538</v>
      </c>
      <c r="C403" s="325" t="s">
        <v>1538</v>
      </c>
      <c r="D403" s="325" t="s">
        <v>1538</v>
      </c>
      <c r="E403" s="325" t="s">
        <v>1538</v>
      </c>
      <c r="G403" s="325" t="s">
        <v>1538</v>
      </c>
      <c r="H403" s="325" t="s">
        <v>1538</v>
      </c>
    </row>
    <row r="404" spans="1:8">
      <c r="A404" s="103" t="s">
        <v>973</v>
      </c>
      <c r="B404" s="326">
        <v>0</v>
      </c>
      <c r="C404" s="325">
        <v>0</v>
      </c>
      <c r="D404" s="325">
        <v>0</v>
      </c>
      <c r="E404" s="325">
        <v>0</v>
      </c>
      <c r="G404" s="325">
        <v>0</v>
      </c>
      <c r="H404" s="325">
        <v>0</v>
      </c>
    </row>
    <row r="405" spans="1:8">
      <c r="A405" s="103" t="s">
        <v>882</v>
      </c>
      <c r="B405" s="326">
        <v>609</v>
      </c>
      <c r="C405" s="325">
        <v>0</v>
      </c>
      <c r="D405" s="325">
        <v>915</v>
      </c>
      <c r="E405" s="325">
        <v>0</v>
      </c>
      <c r="G405" s="325">
        <v>0</v>
      </c>
      <c r="H405" s="325">
        <v>7665</v>
      </c>
    </row>
    <row r="406" spans="1:8">
      <c r="A406" s="103" t="s">
        <v>319</v>
      </c>
      <c r="B406" s="326">
        <v>23</v>
      </c>
      <c r="C406" s="325">
        <v>0</v>
      </c>
      <c r="D406" s="325">
        <v>145</v>
      </c>
      <c r="E406" s="325">
        <v>0</v>
      </c>
      <c r="G406" s="325">
        <v>200</v>
      </c>
      <c r="H406" s="325">
        <v>1225</v>
      </c>
    </row>
    <row r="407" spans="1:8">
      <c r="A407" s="103" t="s">
        <v>1061</v>
      </c>
      <c r="B407" s="326">
        <v>0</v>
      </c>
      <c r="C407" s="325">
        <v>0</v>
      </c>
      <c r="D407" s="325">
        <v>0</v>
      </c>
      <c r="E407" s="325">
        <v>0</v>
      </c>
      <c r="G407" s="325">
        <v>0</v>
      </c>
      <c r="H407" s="325">
        <v>0</v>
      </c>
    </row>
    <row r="408" spans="1:8">
      <c r="A408" s="103" t="s">
        <v>1060</v>
      </c>
      <c r="B408" s="326">
        <v>0</v>
      </c>
      <c r="C408" s="325">
        <v>0</v>
      </c>
      <c r="D408" s="325">
        <v>0</v>
      </c>
      <c r="E408" s="325">
        <v>0</v>
      </c>
      <c r="G408" s="325">
        <v>0</v>
      </c>
      <c r="H408" s="325">
        <v>0</v>
      </c>
    </row>
    <row r="409" spans="1:8">
      <c r="A409" s="103" t="s">
        <v>746</v>
      </c>
      <c r="B409" s="326" t="s">
        <v>1538</v>
      </c>
      <c r="C409" s="325" t="s">
        <v>1538</v>
      </c>
      <c r="D409" s="325" t="s">
        <v>1538</v>
      </c>
      <c r="E409" s="325" t="s">
        <v>1538</v>
      </c>
      <c r="G409" s="325" t="s">
        <v>1538</v>
      </c>
      <c r="H409" s="325" t="s">
        <v>1538</v>
      </c>
    </row>
    <row r="410" spans="1:8">
      <c r="A410" s="103" t="s">
        <v>1059</v>
      </c>
      <c r="B410" s="326">
        <v>0</v>
      </c>
      <c r="C410" s="325">
        <v>0</v>
      </c>
      <c r="D410" s="325">
        <v>0</v>
      </c>
      <c r="E410" s="325">
        <v>0</v>
      </c>
      <c r="G410" s="325">
        <v>0</v>
      </c>
      <c r="H410" s="325">
        <v>0</v>
      </c>
    </row>
    <row r="411" spans="1:8">
      <c r="A411" s="103" t="s">
        <v>934</v>
      </c>
      <c r="B411" s="326">
        <v>0</v>
      </c>
      <c r="C411" s="325">
        <v>0</v>
      </c>
      <c r="D411" s="325">
        <v>0</v>
      </c>
      <c r="E411" s="325">
        <v>0</v>
      </c>
      <c r="G411" s="325">
        <v>0</v>
      </c>
      <c r="H411" s="325">
        <v>0</v>
      </c>
    </row>
    <row r="412" spans="1:8">
      <c r="A412" s="103" t="s">
        <v>874</v>
      </c>
      <c r="B412" s="326">
        <v>0</v>
      </c>
      <c r="C412" s="325">
        <v>0</v>
      </c>
      <c r="D412" s="325">
        <v>0</v>
      </c>
      <c r="E412" s="325">
        <v>0</v>
      </c>
      <c r="G412" s="325">
        <v>0</v>
      </c>
      <c r="H412" s="325">
        <v>0</v>
      </c>
    </row>
    <row r="413" spans="1:8">
      <c r="A413" s="103" t="s">
        <v>872</v>
      </c>
      <c r="B413" s="326" t="s">
        <v>1538</v>
      </c>
      <c r="C413" s="325" t="s">
        <v>1538</v>
      </c>
      <c r="D413" s="325" t="s">
        <v>1538</v>
      </c>
      <c r="E413" s="325" t="s">
        <v>1538</v>
      </c>
      <c r="G413" s="325" t="s">
        <v>1538</v>
      </c>
      <c r="H413" s="325" t="s">
        <v>1538</v>
      </c>
    </row>
    <row r="414" spans="1:8">
      <c r="A414" s="103" t="s">
        <v>832</v>
      </c>
      <c r="B414" s="326" t="s">
        <v>1538</v>
      </c>
      <c r="C414" s="325" t="s">
        <v>1538</v>
      </c>
      <c r="D414" s="325" t="s">
        <v>1538</v>
      </c>
      <c r="E414" s="325" t="s">
        <v>1538</v>
      </c>
      <c r="G414" s="325" t="s">
        <v>1538</v>
      </c>
      <c r="H414" s="325" t="s">
        <v>1538</v>
      </c>
    </row>
    <row r="415" spans="1:8">
      <c r="A415" s="103" t="s">
        <v>922</v>
      </c>
      <c r="B415" s="326" t="s">
        <v>1538</v>
      </c>
      <c r="C415" s="325" t="s">
        <v>1538</v>
      </c>
      <c r="D415" s="325" t="s">
        <v>1538</v>
      </c>
      <c r="E415" s="325" t="s">
        <v>1538</v>
      </c>
      <c r="G415" s="325" t="s">
        <v>1538</v>
      </c>
      <c r="H415" s="325" t="s">
        <v>1538</v>
      </c>
    </row>
    <row r="416" spans="1:8">
      <c r="A416" s="103" t="s">
        <v>972</v>
      </c>
      <c r="B416" s="331">
        <v>0</v>
      </c>
      <c r="C416" s="325">
        <v>0</v>
      </c>
      <c r="D416" s="325">
        <v>0</v>
      </c>
      <c r="E416" s="325">
        <v>0</v>
      </c>
      <c r="G416" s="325">
        <v>0</v>
      </c>
      <c r="H416" s="325">
        <v>0</v>
      </c>
    </row>
    <row r="417" spans="1:8">
      <c r="A417" s="103" t="s">
        <v>1226</v>
      </c>
      <c r="B417" s="330" t="s">
        <v>1538</v>
      </c>
      <c r="C417" s="325" t="s">
        <v>1538</v>
      </c>
      <c r="D417" s="325" t="s">
        <v>1538</v>
      </c>
      <c r="E417" s="325" t="s">
        <v>1538</v>
      </c>
      <c r="G417" s="325" t="s">
        <v>1538</v>
      </c>
      <c r="H417" s="325" t="s">
        <v>1538</v>
      </c>
    </row>
    <row r="418" spans="1:8">
      <c r="A418" s="103" t="s">
        <v>865</v>
      </c>
      <c r="B418" s="330" t="s">
        <v>1538</v>
      </c>
      <c r="C418" s="325" t="s">
        <v>1538</v>
      </c>
      <c r="D418" s="325" t="s">
        <v>1538</v>
      </c>
      <c r="E418" s="325" t="s">
        <v>1538</v>
      </c>
      <c r="G418" s="325" t="s">
        <v>1538</v>
      </c>
      <c r="H418" s="325" t="s">
        <v>1538</v>
      </c>
    </row>
    <row r="419" spans="1:8">
      <c r="A419" s="103" t="s">
        <v>293</v>
      </c>
      <c r="B419" s="330" t="s">
        <v>1538</v>
      </c>
      <c r="C419" s="325" t="s">
        <v>1538</v>
      </c>
      <c r="D419" s="325" t="s">
        <v>1538</v>
      </c>
      <c r="E419" s="325" t="s">
        <v>1538</v>
      </c>
      <c r="G419" s="325" t="s">
        <v>1538</v>
      </c>
      <c r="H419" s="325" t="s">
        <v>1538</v>
      </c>
    </row>
    <row r="420" spans="1:8">
      <c r="A420" s="103" t="s">
        <v>885</v>
      </c>
      <c r="B420" s="326">
        <v>136</v>
      </c>
      <c r="C420" s="325">
        <v>0</v>
      </c>
      <c r="D420" s="325">
        <v>50</v>
      </c>
      <c r="E420" s="325">
        <v>0</v>
      </c>
      <c r="G420" s="325">
        <v>63</v>
      </c>
      <c r="H420" s="325">
        <v>1684</v>
      </c>
    </row>
    <row r="421" spans="1:8">
      <c r="A421" s="103" t="s">
        <v>1058</v>
      </c>
      <c r="B421" s="326">
        <v>0</v>
      </c>
      <c r="C421" s="325">
        <v>0</v>
      </c>
      <c r="D421" s="325">
        <v>0</v>
      </c>
      <c r="E421" s="325">
        <v>0</v>
      </c>
      <c r="G421" s="325">
        <v>0</v>
      </c>
      <c r="H421" s="325">
        <v>0</v>
      </c>
    </row>
    <row r="422" spans="1:8">
      <c r="A422" s="103" t="s">
        <v>850</v>
      </c>
      <c r="B422" s="326" t="s">
        <v>1538</v>
      </c>
      <c r="C422" s="325" t="s">
        <v>1538</v>
      </c>
      <c r="D422" s="325" t="s">
        <v>1538</v>
      </c>
      <c r="E422" s="325" t="s">
        <v>1538</v>
      </c>
      <c r="G422" s="325" t="s">
        <v>1538</v>
      </c>
      <c r="H422" s="325" t="s">
        <v>1538</v>
      </c>
    </row>
    <row r="423" spans="1:8">
      <c r="A423" s="103" t="s">
        <v>274</v>
      </c>
      <c r="B423" s="326" t="s">
        <v>1538</v>
      </c>
      <c r="C423" s="325" t="s">
        <v>1538</v>
      </c>
      <c r="D423" s="325" t="s">
        <v>1538</v>
      </c>
      <c r="E423" s="325" t="s">
        <v>1538</v>
      </c>
      <c r="G423" s="325" t="s">
        <v>1538</v>
      </c>
      <c r="H423" s="325" t="s">
        <v>1538</v>
      </c>
    </row>
    <row r="424" spans="1:8">
      <c r="A424" s="103" t="s">
        <v>1194</v>
      </c>
      <c r="B424" s="326" t="s">
        <v>1538</v>
      </c>
      <c r="C424" s="325" t="s">
        <v>1538</v>
      </c>
      <c r="D424" s="325" t="s">
        <v>1538</v>
      </c>
      <c r="E424" s="325" t="s">
        <v>1538</v>
      </c>
      <c r="G424" s="325" t="s">
        <v>1538</v>
      </c>
      <c r="H424" s="325" t="s">
        <v>1538</v>
      </c>
    </row>
    <row r="425" spans="1:8">
      <c r="A425" s="103" t="s">
        <v>1034</v>
      </c>
      <c r="B425" s="331" t="s">
        <v>1538</v>
      </c>
      <c r="C425" s="325" t="s">
        <v>1538</v>
      </c>
      <c r="D425" s="325" t="s">
        <v>1538</v>
      </c>
      <c r="E425" s="325" t="s">
        <v>1538</v>
      </c>
      <c r="G425" s="325" t="s">
        <v>1538</v>
      </c>
      <c r="H425" s="325" t="s">
        <v>1538</v>
      </c>
    </row>
    <row r="426" spans="1:8">
      <c r="A426" s="103" t="s">
        <v>1193</v>
      </c>
      <c r="B426" s="330" t="s">
        <v>1538</v>
      </c>
      <c r="C426" s="325" t="s">
        <v>1538</v>
      </c>
      <c r="D426" s="325" t="s">
        <v>1538</v>
      </c>
      <c r="E426" s="325" t="s">
        <v>1538</v>
      </c>
      <c r="G426" s="325" t="s">
        <v>1538</v>
      </c>
      <c r="H426" s="325" t="s">
        <v>1538</v>
      </c>
    </row>
    <row r="427" spans="1:8">
      <c r="A427" s="103" t="s">
        <v>1009</v>
      </c>
      <c r="B427" s="330" t="s">
        <v>1538</v>
      </c>
      <c r="C427" s="325" t="s">
        <v>1538</v>
      </c>
      <c r="D427" s="325" t="s">
        <v>1538</v>
      </c>
      <c r="E427" s="325" t="s">
        <v>1538</v>
      </c>
      <c r="G427" s="325" t="s">
        <v>1538</v>
      </c>
      <c r="H427" s="325" t="s">
        <v>1538</v>
      </c>
    </row>
    <row r="428" spans="1:8">
      <c r="A428" s="103" t="s">
        <v>1174</v>
      </c>
      <c r="B428" s="330">
        <v>0</v>
      </c>
      <c r="C428" s="325">
        <v>0</v>
      </c>
      <c r="D428" s="325">
        <v>0</v>
      </c>
      <c r="E428" s="325">
        <v>0</v>
      </c>
      <c r="G428" s="325">
        <v>0</v>
      </c>
      <c r="H428" s="325">
        <v>0</v>
      </c>
    </row>
    <row r="429" spans="1:8">
      <c r="A429" s="103" t="s">
        <v>971</v>
      </c>
      <c r="B429" s="330">
        <v>0</v>
      </c>
      <c r="C429" s="325">
        <v>0</v>
      </c>
      <c r="D429" s="325">
        <v>0</v>
      </c>
      <c r="E429" s="325">
        <v>0</v>
      </c>
      <c r="G429" s="325">
        <v>0</v>
      </c>
      <c r="H429" s="325">
        <v>0</v>
      </c>
    </row>
    <row r="430" spans="1:8">
      <c r="A430" s="103" t="s">
        <v>843</v>
      </c>
      <c r="B430" s="331" t="s">
        <v>1538</v>
      </c>
      <c r="C430" s="325" t="s">
        <v>1538</v>
      </c>
      <c r="D430" s="325" t="s">
        <v>1538</v>
      </c>
      <c r="E430" s="325" t="s">
        <v>1538</v>
      </c>
      <c r="G430" s="325" t="s">
        <v>1538</v>
      </c>
      <c r="H430" s="325" t="s">
        <v>1538</v>
      </c>
    </row>
    <row r="431" spans="1:8">
      <c r="A431" s="103" t="s">
        <v>264</v>
      </c>
      <c r="B431" s="330" t="s">
        <v>1538</v>
      </c>
      <c r="C431" s="325" t="s">
        <v>1538</v>
      </c>
      <c r="D431" s="325" t="s">
        <v>1538</v>
      </c>
      <c r="E431" s="325" t="s">
        <v>1538</v>
      </c>
      <c r="G431" s="325" t="s">
        <v>1538</v>
      </c>
      <c r="H431" s="325" t="s">
        <v>1538</v>
      </c>
    </row>
    <row r="432" spans="1:8">
      <c r="A432" s="103" t="s">
        <v>830</v>
      </c>
      <c r="B432" s="330" t="s">
        <v>1538</v>
      </c>
      <c r="C432" s="325" t="s">
        <v>1538</v>
      </c>
      <c r="D432" s="325" t="s">
        <v>1538</v>
      </c>
      <c r="E432" s="325" t="s">
        <v>1538</v>
      </c>
      <c r="G432" s="325" t="s">
        <v>1538</v>
      </c>
      <c r="H432" s="325" t="s">
        <v>1538</v>
      </c>
    </row>
    <row r="433" spans="1:8">
      <c r="A433" s="103" t="s">
        <v>245</v>
      </c>
      <c r="B433" s="330" t="s">
        <v>1538</v>
      </c>
      <c r="C433" s="325" t="s">
        <v>1538</v>
      </c>
      <c r="D433" s="325" t="s">
        <v>1538</v>
      </c>
      <c r="E433" s="325" t="s">
        <v>1538</v>
      </c>
      <c r="G433" s="325" t="s">
        <v>1538</v>
      </c>
      <c r="H433" s="325" t="s">
        <v>1538</v>
      </c>
    </row>
    <row r="434" spans="1:8">
      <c r="A434" s="103" t="s">
        <v>1057</v>
      </c>
      <c r="B434" s="326">
        <v>0</v>
      </c>
      <c r="C434" s="325">
        <v>0</v>
      </c>
      <c r="D434" s="325">
        <v>0</v>
      </c>
      <c r="E434" s="325">
        <v>0</v>
      </c>
      <c r="G434" s="325">
        <v>0</v>
      </c>
      <c r="H434" s="325">
        <v>0</v>
      </c>
    </row>
    <row r="435" spans="1:8">
      <c r="A435" s="103" t="s">
        <v>826</v>
      </c>
      <c r="B435" s="326" t="s">
        <v>1538</v>
      </c>
      <c r="C435" s="325" t="s">
        <v>1538</v>
      </c>
      <c r="D435" s="325" t="s">
        <v>1538</v>
      </c>
      <c r="E435" s="325" t="s">
        <v>1538</v>
      </c>
      <c r="G435" s="325" t="s">
        <v>1538</v>
      </c>
      <c r="H435" s="325" t="s">
        <v>1538</v>
      </c>
    </row>
    <row r="436" spans="1:8">
      <c r="A436" s="103" t="s">
        <v>239</v>
      </c>
      <c r="B436" s="326" t="s">
        <v>1538</v>
      </c>
      <c r="C436" s="325" t="s">
        <v>1538</v>
      </c>
      <c r="D436" s="325" t="s">
        <v>1538</v>
      </c>
      <c r="E436" s="325" t="s">
        <v>1538</v>
      </c>
      <c r="G436" s="325" t="s">
        <v>1538</v>
      </c>
      <c r="H436" s="325" t="s">
        <v>1538</v>
      </c>
    </row>
    <row r="437" spans="1:8">
      <c r="A437" s="103" t="s">
        <v>1056</v>
      </c>
      <c r="B437" s="326">
        <v>0</v>
      </c>
      <c r="C437" s="325">
        <v>0</v>
      </c>
      <c r="D437" s="325">
        <v>0</v>
      </c>
      <c r="E437" s="325">
        <v>0</v>
      </c>
      <c r="G437" s="325">
        <v>0</v>
      </c>
      <c r="H437" s="325">
        <v>0</v>
      </c>
    </row>
    <row r="438" spans="1:8">
      <c r="A438" s="103" t="s">
        <v>844</v>
      </c>
      <c r="B438" s="326" t="s">
        <v>1538</v>
      </c>
      <c r="C438" s="325" t="s">
        <v>1538</v>
      </c>
      <c r="D438" s="325" t="s">
        <v>1538</v>
      </c>
      <c r="E438" s="325" t="s">
        <v>1538</v>
      </c>
      <c r="G438" s="325" t="s">
        <v>1538</v>
      </c>
      <c r="H438" s="325" t="s">
        <v>1538</v>
      </c>
    </row>
    <row r="439" spans="1:8">
      <c r="A439" s="103" t="s">
        <v>1055</v>
      </c>
      <c r="B439" s="326">
        <v>0</v>
      </c>
      <c r="C439" s="325">
        <v>0</v>
      </c>
      <c r="D439" s="325">
        <v>0</v>
      </c>
      <c r="E439" s="325">
        <v>0</v>
      </c>
      <c r="G439" s="325">
        <v>0</v>
      </c>
      <c r="H439" s="325">
        <v>0</v>
      </c>
    </row>
    <row r="440" spans="1:8">
      <c r="A440" s="103" t="s">
        <v>759</v>
      </c>
      <c r="B440" s="326">
        <v>0</v>
      </c>
      <c r="C440" s="325">
        <v>0</v>
      </c>
      <c r="D440" s="325">
        <v>0</v>
      </c>
      <c r="E440" s="325">
        <v>0</v>
      </c>
      <c r="G440" s="325">
        <v>0</v>
      </c>
      <c r="H440" s="325">
        <v>0</v>
      </c>
    </row>
    <row r="441" spans="1:8">
      <c r="A441" s="103" t="s">
        <v>795</v>
      </c>
      <c r="B441" s="326" t="s">
        <v>1538</v>
      </c>
      <c r="C441" s="325" t="s">
        <v>1538</v>
      </c>
      <c r="D441" s="325" t="s">
        <v>1538</v>
      </c>
      <c r="E441" s="325" t="s">
        <v>1538</v>
      </c>
      <c r="G441" s="325" t="s">
        <v>1538</v>
      </c>
      <c r="H441" s="325" t="s">
        <v>1538</v>
      </c>
    </row>
    <row r="442" spans="1:8">
      <c r="A442" s="103" t="s">
        <v>884</v>
      </c>
      <c r="B442" s="331">
        <v>10</v>
      </c>
      <c r="C442" s="325">
        <v>0</v>
      </c>
      <c r="D442" s="325">
        <v>37</v>
      </c>
      <c r="E442" s="325">
        <v>4</v>
      </c>
      <c r="G442" s="325">
        <v>80</v>
      </c>
      <c r="H442" s="325">
        <v>368</v>
      </c>
    </row>
    <row r="443" spans="1:8">
      <c r="A443" s="103" t="s">
        <v>831</v>
      </c>
      <c r="B443" s="330" t="s">
        <v>1538</v>
      </c>
      <c r="C443" s="325" t="s">
        <v>1538</v>
      </c>
      <c r="D443" s="325" t="s">
        <v>1538</v>
      </c>
      <c r="E443" s="325" t="s">
        <v>1538</v>
      </c>
      <c r="G443" s="325" t="s">
        <v>1538</v>
      </c>
      <c r="H443" s="325" t="s">
        <v>1538</v>
      </c>
    </row>
    <row r="444" spans="1:8">
      <c r="A444" s="103" t="s">
        <v>1033</v>
      </c>
      <c r="B444" s="330" t="s">
        <v>1538</v>
      </c>
      <c r="C444" s="325" t="s">
        <v>1538</v>
      </c>
      <c r="D444" s="325" t="s">
        <v>1538</v>
      </c>
      <c r="E444" s="325" t="s">
        <v>1538</v>
      </c>
      <c r="G444" s="325" t="s">
        <v>1538</v>
      </c>
      <c r="H444" s="325" t="s">
        <v>1538</v>
      </c>
    </row>
    <row r="445" spans="1:8">
      <c r="A445" s="103" t="s">
        <v>827</v>
      </c>
      <c r="B445" s="330" t="s">
        <v>1538</v>
      </c>
      <c r="C445" s="325" t="s">
        <v>1538</v>
      </c>
      <c r="D445" s="325" t="s">
        <v>1538</v>
      </c>
      <c r="E445" s="325" t="s">
        <v>1538</v>
      </c>
      <c r="G445" s="325" t="s">
        <v>1538</v>
      </c>
      <c r="H445" s="325" t="s">
        <v>1538</v>
      </c>
    </row>
    <row r="446" spans="1:8">
      <c r="A446" s="103" t="s">
        <v>970</v>
      </c>
      <c r="B446" s="331">
        <v>0</v>
      </c>
      <c r="C446" s="325">
        <v>0</v>
      </c>
      <c r="D446" s="325">
        <v>0</v>
      </c>
      <c r="E446" s="325">
        <v>0</v>
      </c>
      <c r="G446" s="325">
        <v>0</v>
      </c>
      <c r="H446" s="325">
        <v>0</v>
      </c>
    </row>
    <row r="447" spans="1:8">
      <c r="A447" s="103" t="s">
        <v>1008</v>
      </c>
      <c r="B447" s="330" t="s">
        <v>1538</v>
      </c>
      <c r="C447" s="325" t="s">
        <v>1538</v>
      </c>
      <c r="D447" s="325" t="s">
        <v>1538</v>
      </c>
      <c r="E447" s="325" t="s">
        <v>1538</v>
      </c>
      <c r="G447" s="325" t="s">
        <v>1538</v>
      </c>
      <c r="H447" s="325" t="s">
        <v>1538</v>
      </c>
    </row>
    <row r="448" spans="1:8">
      <c r="A448" s="103" t="s">
        <v>794</v>
      </c>
      <c r="B448" s="330" t="s">
        <v>1538</v>
      </c>
      <c r="C448" s="325" t="s">
        <v>1538</v>
      </c>
      <c r="D448" s="325" t="s">
        <v>1538</v>
      </c>
      <c r="E448" s="325" t="s">
        <v>1538</v>
      </c>
      <c r="G448" s="325" t="s">
        <v>1538</v>
      </c>
      <c r="H448" s="325" t="s">
        <v>1538</v>
      </c>
    </row>
    <row r="449" spans="1:8">
      <c r="A449" s="103" t="s">
        <v>1172</v>
      </c>
      <c r="B449" s="330">
        <v>0</v>
      </c>
      <c r="C449" s="325">
        <v>0</v>
      </c>
      <c r="D449" s="325">
        <v>0</v>
      </c>
      <c r="E449" s="325">
        <v>0</v>
      </c>
      <c r="G449" s="325">
        <v>0</v>
      </c>
      <c r="H449" s="325">
        <v>0</v>
      </c>
    </row>
    <row r="450" spans="1:8">
      <c r="A450" s="103" t="s">
        <v>1143</v>
      </c>
      <c r="B450" s="330">
        <v>0</v>
      </c>
      <c r="C450" s="325">
        <v>0</v>
      </c>
      <c r="D450" s="325">
        <v>0</v>
      </c>
      <c r="E450" s="325">
        <v>0</v>
      </c>
      <c r="G450" s="325">
        <v>0</v>
      </c>
      <c r="H450" s="325">
        <v>0</v>
      </c>
    </row>
    <row r="451" spans="1:8">
      <c r="A451" s="103" t="s">
        <v>232</v>
      </c>
      <c r="B451" s="326" t="s">
        <v>1538</v>
      </c>
      <c r="C451" s="325" t="s">
        <v>1538</v>
      </c>
      <c r="D451" s="325" t="s">
        <v>1538</v>
      </c>
      <c r="E451" s="325" t="s">
        <v>1538</v>
      </c>
      <c r="G451" s="325" t="s">
        <v>1538</v>
      </c>
      <c r="H451" s="325" t="s">
        <v>1538</v>
      </c>
    </row>
    <row r="452" spans="1:8">
      <c r="A452" s="103" t="s">
        <v>821</v>
      </c>
      <c r="B452" s="326" t="s">
        <v>1538</v>
      </c>
      <c r="C452" s="325" t="s">
        <v>1538</v>
      </c>
      <c r="D452" s="325" t="s">
        <v>1538</v>
      </c>
      <c r="E452" s="325" t="s">
        <v>1538</v>
      </c>
      <c r="G452" s="325" t="s">
        <v>1538</v>
      </c>
      <c r="H452" s="325" t="s">
        <v>1538</v>
      </c>
    </row>
    <row r="453" spans="1:8">
      <c r="A453" s="103" t="s">
        <v>227</v>
      </c>
      <c r="B453" s="326" t="s">
        <v>1538</v>
      </c>
      <c r="C453" s="325" t="s">
        <v>1538</v>
      </c>
      <c r="D453" s="325" t="s">
        <v>1538</v>
      </c>
      <c r="E453" s="325" t="s">
        <v>1538</v>
      </c>
      <c r="G453" s="325" t="s">
        <v>1538</v>
      </c>
      <c r="H453" s="325" t="s">
        <v>1538</v>
      </c>
    </row>
    <row r="454" spans="1:8">
      <c r="A454" s="103" t="s">
        <v>1054</v>
      </c>
      <c r="B454" s="326">
        <v>0</v>
      </c>
      <c r="C454" s="325">
        <v>0</v>
      </c>
      <c r="D454" s="325">
        <v>0</v>
      </c>
      <c r="E454" s="325">
        <v>0</v>
      </c>
      <c r="G454" s="325">
        <v>0</v>
      </c>
      <c r="H454" s="325">
        <v>0</v>
      </c>
    </row>
    <row r="455" spans="1:8">
      <c r="A455" s="103" t="s">
        <v>1053</v>
      </c>
      <c r="B455" s="326">
        <v>0</v>
      </c>
      <c r="C455" s="325">
        <v>0</v>
      </c>
      <c r="D455" s="325">
        <v>0</v>
      </c>
      <c r="E455" s="325">
        <v>0</v>
      </c>
      <c r="G455" s="325">
        <v>0</v>
      </c>
      <c r="H455" s="325">
        <v>0</v>
      </c>
    </row>
    <row r="456" spans="1:8">
      <c r="A456" s="103" t="s">
        <v>758</v>
      </c>
      <c r="B456" s="326">
        <v>0</v>
      </c>
      <c r="C456" s="325">
        <v>0</v>
      </c>
      <c r="D456" s="325">
        <v>0</v>
      </c>
      <c r="E456" s="325">
        <v>0</v>
      </c>
      <c r="G456" s="325">
        <v>0</v>
      </c>
      <c r="H456" s="325">
        <v>0</v>
      </c>
    </row>
    <row r="457" spans="1:8">
      <c r="A457" s="103" t="s">
        <v>220</v>
      </c>
      <c r="B457" s="326" t="s">
        <v>1538</v>
      </c>
      <c r="C457" s="325" t="s">
        <v>1538</v>
      </c>
      <c r="D457" s="325" t="s">
        <v>1538</v>
      </c>
      <c r="E457" s="325" t="s">
        <v>1538</v>
      </c>
      <c r="G457" s="325" t="s">
        <v>1538</v>
      </c>
      <c r="H457" s="325" t="s">
        <v>1538</v>
      </c>
    </row>
    <row r="458" spans="1:8">
      <c r="A458" s="103" t="s">
        <v>883</v>
      </c>
      <c r="B458" s="326">
        <v>0</v>
      </c>
      <c r="C458" s="325">
        <v>0</v>
      </c>
      <c r="D458" s="325">
        <v>0</v>
      </c>
      <c r="E458" s="325">
        <v>1</v>
      </c>
      <c r="G458" s="325">
        <v>0</v>
      </c>
      <c r="H458" s="325">
        <v>11</v>
      </c>
    </row>
    <row r="459" spans="1:8">
      <c r="A459" s="103" t="s">
        <v>211</v>
      </c>
      <c r="B459" s="326" t="s">
        <v>1538</v>
      </c>
      <c r="C459" s="325" t="s">
        <v>1538</v>
      </c>
      <c r="D459" s="325" t="s">
        <v>1538</v>
      </c>
      <c r="E459" s="325" t="s">
        <v>1538</v>
      </c>
      <c r="G459" s="325" t="s">
        <v>1538</v>
      </c>
      <c r="H459" s="325" t="s">
        <v>1538</v>
      </c>
    </row>
    <row r="460" spans="1:8">
      <c r="A460" s="103" t="s">
        <v>1006</v>
      </c>
      <c r="B460" s="326" t="s">
        <v>1538</v>
      </c>
      <c r="C460" s="325" t="s">
        <v>1538</v>
      </c>
      <c r="D460" s="325" t="s">
        <v>1538</v>
      </c>
      <c r="E460" s="325" t="s">
        <v>1538</v>
      </c>
      <c r="G460" s="325" t="s">
        <v>1538</v>
      </c>
      <c r="H460" s="325" t="s">
        <v>1538</v>
      </c>
    </row>
    <row r="461" spans="1:8">
      <c r="A461" s="103" t="s">
        <v>842</v>
      </c>
      <c r="B461" s="326" t="s">
        <v>1538</v>
      </c>
      <c r="C461" s="325" t="s">
        <v>1538</v>
      </c>
      <c r="D461" s="325" t="s">
        <v>1538</v>
      </c>
      <c r="E461" s="325" t="s">
        <v>1538</v>
      </c>
      <c r="G461" s="325" t="s">
        <v>1538</v>
      </c>
      <c r="H461" s="325" t="s">
        <v>1538</v>
      </c>
    </row>
    <row r="462" spans="1:8">
      <c r="A462" s="103" t="s">
        <v>793</v>
      </c>
      <c r="B462" s="326" t="s">
        <v>1538</v>
      </c>
      <c r="C462" s="325" t="s">
        <v>1538</v>
      </c>
      <c r="D462" s="325" t="s">
        <v>1538</v>
      </c>
      <c r="E462" s="325" t="s">
        <v>1538</v>
      </c>
      <c r="G462" s="325" t="s">
        <v>1538</v>
      </c>
      <c r="H462" s="325" t="s">
        <v>1538</v>
      </c>
    </row>
    <row r="463" spans="1:8">
      <c r="A463" s="103" t="s">
        <v>198</v>
      </c>
      <c r="B463" s="326" t="s">
        <v>1538</v>
      </c>
      <c r="C463" s="325" t="s">
        <v>1538</v>
      </c>
      <c r="D463" s="325" t="s">
        <v>1538</v>
      </c>
      <c r="E463" s="325" t="s">
        <v>1538</v>
      </c>
      <c r="G463" s="325" t="s">
        <v>1538</v>
      </c>
      <c r="H463" s="325" t="s">
        <v>1538</v>
      </c>
    </row>
    <row r="464" spans="1:8">
      <c r="A464" s="103" t="s">
        <v>767</v>
      </c>
      <c r="B464" s="326" t="s">
        <v>1538</v>
      </c>
      <c r="C464" s="325" t="s">
        <v>1538</v>
      </c>
      <c r="D464" s="325" t="s">
        <v>1538</v>
      </c>
      <c r="E464" s="325" t="s">
        <v>1538</v>
      </c>
      <c r="G464" s="325" t="s">
        <v>1538</v>
      </c>
      <c r="H464" s="325" t="s">
        <v>1538</v>
      </c>
    </row>
    <row r="465" spans="1:8">
      <c r="A465" s="103" t="s">
        <v>1052</v>
      </c>
      <c r="B465" s="326">
        <v>0</v>
      </c>
      <c r="C465" s="325">
        <v>0</v>
      </c>
      <c r="D465" s="325">
        <v>0</v>
      </c>
      <c r="E465" s="325">
        <v>0</v>
      </c>
      <c r="G465" s="325">
        <v>0</v>
      </c>
      <c r="H465" s="325">
        <v>0</v>
      </c>
    </row>
    <row r="466" spans="1:8">
      <c r="A466" s="103" t="s">
        <v>1051</v>
      </c>
      <c r="B466" s="326">
        <v>0</v>
      </c>
      <c r="C466" s="325">
        <v>0</v>
      </c>
      <c r="D466" s="325">
        <v>0</v>
      </c>
      <c r="E466" s="325">
        <v>0</v>
      </c>
      <c r="G466" s="325">
        <v>0</v>
      </c>
      <c r="H466" s="325">
        <v>0</v>
      </c>
    </row>
    <row r="467" spans="1:8">
      <c r="A467" s="103" t="s">
        <v>1186</v>
      </c>
      <c r="B467" s="326">
        <v>0</v>
      </c>
      <c r="C467" s="325">
        <v>0</v>
      </c>
      <c r="D467" s="325">
        <v>0</v>
      </c>
      <c r="E467" s="325">
        <v>0</v>
      </c>
      <c r="G467" s="325">
        <v>0</v>
      </c>
      <c r="H467" s="325">
        <v>0</v>
      </c>
    </row>
    <row r="468" spans="1:8">
      <c r="A468" s="103" t="s">
        <v>1050</v>
      </c>
      <c r="B468" s="326">
        <v>0</v>
      </c>
      <c r="C468" s="325">
        <v>0</v>
      </c>
      <c r="D468" s="325">
        <v>0</v>
      </c>
      <c r="E468" s="325">
        <v>0</v>
      </c>
      <c r="G468" s="325">
        <v>0</v>
      </c>
      <c r="H468" s="325">
        <v>0</v>
      </c>
    </row>
    <row r="469" spans="1:8">
      <c r="A469" s="103" t="s">
        <v>851</v>
      </c>
      <c r="B469" s="326" t="s">
        <v>1538</v>
      </c>
      <c r="C469" s="325" t="s">
        <v>1538</v>
      </c>
      <c r="D469" s="325" t="s">
        <v>1538</v>
      </c>
      <c r="E469" s="325" t="s">
        <v>1538</v>
      </c>
      <c r="G469" s="325" t="s">
        <v>1538</v>
      </c>
      <c r="H469" s="325" t="s">
        <v>1538</v>
      </c>
    </row>
    <row r="470" spans="1:8">
      <c r="A470" s="103" t="s">
        <v>1003</v>
      </c>
      <c r="B470" s="326" t="s">
        <v>1538</v>
      </c>
      <c r="C470" s="325" t="s">
        <v>1538</v>
      </c>
      <c r="D470" s="325" t="s">
        <v>1538</v>
      </c>
      <c r="E470" s="325" t="s">
        <v>1538</v>
      </c>
      <c r="G470" s="325" t="s">
        <v>1538</v>
      </c>
      <c r="H470" s="325" t="s">
        <v>1538</v>
      </c>
    </row>
    <row r="471" spans="1:8">
      <c r="A471" s="103" t="s">
        <v>186</v>
      </c>
      <c r="B471" s="326" t="s">
        <v>1538</v>
      </c>
      <c r="C471" s="325" t="s">
        <v>1538</v>
      </c>
      <c r="D471" s="325" t="s">
        <v>1538</v>
      </c>
      <c r="E471" s="325" t="s">
        <v>1538</v>
      </c>
      <c r="G471" s="325" t="s">
        <v>1538</v>
      </c>
      <c r="H471" s="325" t="s">
        <v>1538</v>
      </c>
    </row>
    <row r="472" spans="1:8">
      <c r="A472" s="103" t="s">
        <v>969</v>
      </c>
      <c r="B472" s="326">
        <v>0</v>
      </c>
      <c r="C472" s="325">
        <v>0</v>
      </c>
      <c r="D472" s="325">
        <v>0</v>
      </c>
      <c r="E472" s="325">
        <v>0</v>
      </c>
      <c r="G472" s="325">
        <v>0</v>
      </c>
      <c r="H472" s="325">
        <v>0</v>
      </c>
    </row>
    <row r="473" spans="1:8">
      <c r="A473" s="103" t="s">
        <v>875</v>
      </c>
      <c r="B473" s="326" t="s">
        <v>1538</v>
      </c>
      <c r="C473" s="325" t="s">
        <v>1538</v>
      </c>
      <c r="D473" s="325" t="s">
        <v>1538</v>
      </c>
      <c r="E473" s="325" t="s">
        <v>1538</v>
      </c>
      <c r="G473" s="325" t="s">
        <v>1538</v>
      </c>
      <c r="H473" s="325" t="s">
        <v>1538</v>
      </c>
    </row>
    <row r="474" spans="1:8">
      <c r="A474" s="103" t="s">
        <v>804</v>
      </c>
      <c r="B474" s="331" t="s">
        <v>1538</v>
      </c>
      <c r="C474" s="325" t="s">
        <v>1538</v>
      </c>
      <c r="D474" s="325" t="s">
        <v>1538</v>
      </c>
      <c r="E474" s="325" t="s">
        <v>1538</v>
      </c>
      <c r="G474" s="325" t="s">
        <v>1538</v>
      </c>
      <c r="H474" s="325" t="s">
        <v>1538</v>
      </c>
    </row>
    <row r="475" spans="1:8">
      <c r="A475" s="103" t="s">
        <v>829</v>
      </c>
      <c r="B475" s="330" t="s">
        <v>1538</v>
      </c>
      <c r="C475" s="325" t="s">
        <v>1538</v>
      </c>
      <c r="D475" s="325" t="s">
        <v>1538</v>
      </c>
      <c r="E475" s="325" t="s">
        <v>1538</v>
      </c>
      <c r="G475" s="325" t="s">
        <v>1538</v>
      </c>
      <c r="H475" s="325" t="s">
        <v>1538</v>
      </c>
    </row>
    <row r="476" spans="1:8">
      <c r="A476" s="103" t="s">
        <v>1129</v>
      </c>
      <c r="B476" s="330" t="s">
        <v>1538</v>
      </c>
      <c r="C476" s="325" t="s">
        <v>1538</v>
      </c>
      <c r="D476" s="325" t="s">
        <v>1538</v>
      </c>
      <c r="E476" s="325" t="s">
        <v>1538</v>
      </c>
      <c r="G476" s="325" t="s">
        <v>1538</v>
      </c>
      <c r="H476" s="325" t="s">
        <v>1538</v>
      </c>
    </row>
    <row r="477" spans="1:8">
      <c r="A477" s="103" t="s">
        <v>181</v>
      </c>
      <c r="B477" s="330">
        <v>0</v>
      </c>
      <c r="C477" s="325">
        <v>0</v>
      </c>
      <c r="D477" s="325">
        <v>0</v>
      </c>
      <c r="E477" s="325">
        <v>0</v>
      </c>
      <c r="G477" s="325">
        <v>4</v>
      </c>
      <c r="H477" s="325">
        <v>8</v>
      </c>
    </row>
    <row r="478" spans="1:8">
      <c r="A478" s="103" t="s">
        <v>1218</v>
      </c>
      <c r="B478" s="331" t="s">
        <v>1538</v>
      </c>
      <c r="C478" s="325" t="s">
        <v>1538</v>
      </c>
      <c r="D478" s="325" t="s">
        <v>1538</v>
      </c>
      <c r="E478" s="325" t="s">
        <v>1538</v>
      </c>
      <c r="G478" s="325" t="s">
        <v>1538</v>
      </c>
      <c r="H478" s="325" t="s">
        <v>1538</v>
      </c>
    </row>
    <row r="479" spans="1:8">
      <c r="A479" s="103" t="s">
        <v>1142</v>
      </c>
      <c r="B479" s="330">
        <v>0</v>
      </c>
      <c r="C479" s="325">
        <v>0</v>
      </c>
      <c r="D479" s="325">
        <v>0</v>
      </c>
      <c r="E479" s="325">
        <v>0</v>
      </c>
      <c r="G479" s="325">
        <v>0</v>
      </c>
      <c r="H479" s="325">
        <v>0</v>
      </c>
    </row>
    <row r="480" spans="1:8">
      <c r="A480" s="103" t="s">
        <v>1141</v>
      </c>
      <c r="B480" s="330">
        <v>0</v>
      </c>
      <c r="C480" s="325">
        <v>0</v>
      </c>
      <c r="D480" s="325">
        <v>0</v>
      </c>
      <c r="E480" s="325">
        <v>0</v>
      </c>
      <c r="G480" s="325">
        <v>0</v>
      </c>
      <c r="H480" s="325">
        <v>0</v>
      </c>
    </row>
    <row r="481" spans="1:8">
      <c r="A481" s="103" t="s">
        <v>777</v>
      </c>
      <c r="B481" s="330" t="s">
        <v>1538</v>
      </c>
      <c r="C481" s="325" t="s">
        <v>1538</v>
      </c>
      <c r="D481" s="325" t="s">
        <v>1538</v>
      </c>
      <c r="E481" s="325" t="s">
        <v>1538</v>
      </c>
      <c r="G481" s="325" t="s">
        <v>1538</v>
      </c>
      <c r="H481" s="325" t="s">
        <v>1538</v>
      </c>
    </row>
    <row r="482" spans="1:8">
      <c r="A482" s="103" t="s">
        <v>174</v>
      </c>
      <c r="B482" s="330" t="s">
        <v>1538</v>
      </c>
      <c r="C482" s="325" t="s">
        <v>1538</v>
      </c>
      <c r="D482" s="325" t="s">
        <v>1538</v>
      </c>
      <c r="E482" s="325" t="s">
        <v>1538</v>
      </c>
      <c r="G482" s="325" t="s">
        <v>1538</v>
      </c>
      <c r="H482" s="325" t="s">
        <v>1538</v>
      </c>
    </row>
    <row r="483" spans="1:8">
      <c r="A483" s="103" t="s">
        <v>933</v>
      </c>
      <c r="B483" s="326">
        <v>0</v>
      </c>
      <c r="C483" s="325">
        <v>0</v>
      </c>
      <c r="D483" s="325">
        <v>0</v>
      </c>
      <c r="E483" s="325">
        <v>0</v>
      </c>
      <c r="G483" s="325">
        <v>0</v>
      </c>
      <c r="H483" s="325">
        <v>0</v>
      </c>
    </row>
    <row r="484" spans="1:8">
      <c r="A484" s="103" t="s">
        <v>1049</v>
      </c>
      <c r="B484" s="326">
        <v>0</v>
      </c>
      <c r="C484" s="325">
        <v>0</v>
      </c>
      <c r="D484" s="325">
        <v>0</v>
      </c>
      <c r="E484" s="325">
        <v>0</v>
      </c>
      <c r="G484" s="325">
        <v>0</v>
      </c>
      <c r="H484" s="325">
        <v>0</v>
      </c>
    </row>
    <row r="485" spans="1:8">
      <c r="A485" s="103" t="s">
        <v>756</v>
      </c>
      <c r="B485" s="326">
        <v>0</v>
      </c>
      <c r="C485" s="325">
        <v>0</v>
      </c>
      <c r="D485" s="325">
        <v>0</v>
      </c>
      <c r="E485" s="325">
        <v>0</v>
      </c>
      <c r="G485" s="325">
        <v>0</v>
      </c>
      <c r="H485" s="325">
        <v>0</v>
      </c>
    </row>
    <row r="486" spans="1:8">
      <c r="A486" s="103" t="s">
        <v>1318</v>
      </c>
      <c r="B486" s="326" t="s">
        <v>1538</v>
      </c>
      <c r="C486" s="325" t="s">
        <v>1538</v>
      </c>
      <c r="D486" s="325" t="s">
        <v>1538</v>
      </c>
      <c r="E486" s="325" t="s">
        <v>1538</v>
      </c>
      <c r="G486" s="325" t="s">
        <v>1538</v>
      </c>
      <c r="H486" s="325" t="s">
        <v>1538</v>
      </c>
    </row>
    <row r="487" spans="1:8">
      <c r="A487" s="103" t="s">
        <v>1048</v>
      </c>
      <c r="B487" s="326">
        <v>0</v>
      </c>
      <c r="C487" s="325">
        <v>0</v>
      </c>
      <c r="D487" s="325">
        <v>0</v>
      </c>
      <c r="E487" s="325">
        <v>0</v>
      </c>
      <c r="G487" s="325">
        <v>0</v>
      </c>
      <c r="H487" s="325">
        <v>0</v>
      </c>
    </row>
    <row r="488" spans="1:8">
      <c r="A488" s="103" t="s">
        <v>873</v>
      </c>
      <c r="B488" s="326" t="s">
        <v>1538</v>
      </c>
      <c r="C488" s="325" t="s">
        <v>1538</v>
      </c>
      <c r="D488" s="325" t="s">
        <v>1538</v>
      </c>
      <c r="E488" s="325" t="s">
        <v>1538</v>
      </c>
      <c r="G488" s="325" t="s">
        <v>1538</v>
      </c>
      <c r="H488" s="325" t="s">
        <v>1538</v>
      </c>
    </row>
    <row r="489" spans="1:8">
      <c r="A489" s="103" t="s">
        <v>1161</v>
      </c>
      <c r="B489" s="326" t="s">
        <v>1538</v>
      </c>
      <c r="C489" s="325" t="s">
        <v>1538</v>
      </c>
      <c r="D489" s="325" t="s">
        <v>1538</v>
      </c>
      <c r="E489" s="325" t="s">
        <v>1538</v>
      </c>
      <c r="G489" s="325" t="s">
        <v>1538</v>
      </c>
      <c r="H489" s="325" t="s">
        <v>1538</v>
      </c>
    </row>
    <row r="490" spans="1:8">
      <c r="A490" s="103" t="s">
        <v>1353</v>
      </c>
      <c r="B490" s="326" t="s">
        <v>1538</v>
      </c>
      <c r="C490" s="325" t="s">
        <v>1538</v>
      </c>
      <c r="D490" s="325" t="s">
        <v>1538</v>
      </c>
      <c r="E490" s="325" t="s">
        <v>1538</v>
      </c>
      <c r="G490" s="325" t="s">
        <v>1538</v>
      </c>
      <c r="H490" s="325" t="s">
        <v>1538</v>
      </c>
    </row>
    <row r="491" spans="1:8">
      <c r="A491" s="103" t="s">
        <v>998</v>
      </c>
      <c r="B491" s="326" t="s">
        <v>1538</v>
      </c>
      <c r="C491" s="325" t="s">
        <v>1538</v>
      </c>
      <c r="D491" s="325" t="s">
        <v>1538</v>
      </c>
      <c r="E491" s="325" t="s">
        <v>1538</v>
      </c>
      <c r="G491" s="325" t="s">
        <v>1538</v>
      </c>
      <c r="H491" s="325" t="s">
        <v>1538</v>
      </c>
    </row>
    <row r="492" spans="1:8">
      <c r="A492" s="103" t="s">
        <v>770</v>
      </c>
      <c r="B492" s="326" t="s">
        <v>1538</v>
      </c>
      <c r="C492" s="325" t="s">
        <v>1538</v>
      </c>
      <c r="D492" s="325" t="s">
        <v>1538</v>
      </c>
      <c r="E492" s="325" t="s">
        <v>1538</v>
      </c>
      <c r="G492" s="325" t="s">
        <v>1538</v>
      </c>
      <c r="H492" s="325" t="s">
        <v>1538</v>
      </c>
    </row>
    <row r="493" spans="1:8">
      <c r="A493" s="103" t="s">
        <v>168</v>
      </c>
      <c r="B493" s="326" t="s">
        <v>1538</v>
      </c>
      <c r="C493" s="325" t="s">
        <v>1538</v>
      </c>
      <c r="D493" s="325" t="s">
        <v>1538</v>
      </c>
      <c r="E493" s="325" t="s">
        <v>1538</v>
      </c>
      <c r="G493" s="325" t="s">
        <v>1538</v>
      </c>
      <c r="H493" s="325" t="s">
        <v>1538</v>
      </c>
    </row>
    <row r="494" spans="1:8">
      <c r="A494" s="103" t="s">
        <v>812</v>
      </c>
      <c r="B494" s="326" t="s">
        <v>1538</v>
      </c>
      <c r="C494" s="325" t="s">
        <v>1538</v>
      </c>
      <c r="D494" s="325" t="s">
        <v>1538</v>
      </c>
      <c r="E494" s="325" t="s">
        <v>1538</v>
      </c>
      <c r="G494" s="325" t="s">
        <v>1538</v>
      </c>
      <c r="H494" s="325" t="s">
        <v>1538</v>
      </c>
    </row>
    <row r="495" spans="1:8">
      <c r="A495" s="103" t="s">
        <v>160</v>
      </c>
      <c r="B495" s="326" t="s">
        <v>1538</v>
      </c>
      <c r="C495" s="325" t="s">
        <v>1538</v>
      </c>
      <c r="D495" s="325" t="s">
        <v>1538</v>
      </c>
      <c r="E495" s="325" t="s">
        <v>1538</v>
      </c>
      <c r="G495" s="325" t="s">
        <v>1538</v>
      </c>
      <c r="H495" s="325" t="s">
        <v>1538</v>
      </c>
    </row>
    <row r="496" spans="1:8">
      <c r="A496" s="103" t="s">
        <v>785</v>
      </c>
      <c r="B496" s="326" t="s">
        <v>1538</v>
      </c>
      <c r="C496" s="325" t="s">
        <v>1538</v>
      </c>
      <c r="D496" s="325" t="s">
        <v>1538</v>
      </c>
      <c r="E496" s="325" t="s">
        <v>1538</v>
      </c>
      <c r="G496" s="325" t="s">
        <v>1538</v>
      </c>
      <c r="H496" s="325" t="s">
        <v>1538</v>
      </c>
    </row>
    <row r="497" spans="1:8">
      <c r="A497" s="103" t="s">
        <v>968</v>
      </c>
      <c r="B497" s="326">
        <v>0</v>
      </c>
      <c r="C497" s="325">
        <v>0</v>
      </c>
      <c r="D497" s="325">
        <v>0</v>
      </c>
      <c r="E497" s="325">
        <v>0</v>
      </c>
      <c r="G497" s="325">
        <v>0</v>
      </c>
      <c r="H497" s="325">
        <v>0</v>
      </c>
    </row>
    <row r="498" spans="1:8">
      <c r="A498" s="103" t="s">
        <v>904</v>
      </c>
      <c r="B498" s="326">
        <v>0</v>
      </c>
      <c r="C498" s="325">
        <v>0</v>
      </c>
      <c r="D498" s="325">
        <v>0</v>
      </c>
      <c r="E498" s="325">
        <v>0</v>
      </c>
      <c r="G498" s="325">
        <v>0</v>
      </c>
      <c r="H498" s="325">
        <v>0</v>
      </c>
    </row>
    <row r="499" spans="1:8">
      <c r="A499" s="103" t="s">
        <v>1029</v>
      </c>
      <c r="B499" s="326" t="s">
        <v>1538</v>
      </c>
      <c r="C499" s="325" t="s">
        <v>1538</v>
      </c>
      <c r="D499" s="325" t="s">
        <v>1538</v>
      </c>
      <c r="E499" s="325" t="s">
        <v>1538</v>
      </c>
      <c r="G499" s="325" t="s">
        <v>1538</v>
      </c>
      <c r="H499" s="325" t="s">
        <v>1538</v>
      </c>
    </row>
    <row r="500" spans="1:8">
      <c r="A500" s="103" t="s">
        <v>1224</v>
      </c>
      <c r="B500" s="326" t="s">
        <v>1538</v>
      </c>
      <c r="C500" s="325" t="s">
        <v>1538</v>
      </c>
      <c r="D500" s="325" t="s">
        <v>1538</v>
      </c>
      <c r="E500" s="325" t="s">
        <v>1538</v>
      </c>
      <c r="G500" s="325" t="s">
        <v>1538</v>
      </c>
      <c r="H500" s="325" t="s">
        <v>1538</v>
      </c>
    </row>
    <row r="501" spans="1:8">
      <c r="A501" s="103" t="s">
        <v>903</v>
      </c>
      <c r="B501" s="326">
        <v>0</v>
      </c>
      <c r="C501" s="325">
        <v>0</v>
      </c>
      <c r="D501" s="325">
        <v>0</v>
      </c>
      <c r="E501" s="325">
        <v>0</v>
      </c>
      <c r="G501" s="325">
        <v>0</v>
      </c>
      <c r="H501" s="325">
        <v>0</v>
      </c>
    </row>
    <row r="502" spans="1:8">
      <c r="A502" s="103" t="s">
        <v>803</v>
      </c>
      <c r="B502" s="326" t="s">
        <v>1538</v>
      </c>
      <c r="C502" s="325" t="s">
        <v>1538</v>
      </c>
      <c r="D502" s="325" t="s">
        <v>1538</v>
      </c>
      <c r="E502" s="325" t="s">
        <v>1538</v>
      </c>
      <c r="G502" s="325" t="s">
        <v>1538</v>
      </c>
      <c r="H502" s="325" t="s">
        <v>1538</v>
      </c>
    </row>
    <row r="503" spans="1:8">
      <c r="A503" s="103" t="s">
        <v>801</v>
      </c>
      <c r="B503" s="326" t="s">
        <v>1538</v>
      </c>
      <c r="C503" s="325" t="s">
        <v>1538</v>
      </c>
      <c r="D503" s="325" t="s">
        <v>1538</v>
      </c>
      <c r="E503" s="325" t="s">
        <v>1538</v>
      </c>
      <c r="G503" s="325" t="s">
        <v>1538</v>
      </c>
      <c r="H503" s="325" t="s">
        <v>1538</v>
      </c>
    </row>
    <row r="504" spans="1:8">
      <c r="A504" s="103" t="s">
        <v>146</v>
      </c>
      <c r="B504" s="326">
        <v>0</v>
      </c>
      <c r="C504" s="325">
        <v>0</v>
      </c>
      <c r="D504" s="325">
        <v>0</v>
      </c>
      <c r="E504" s="325">
        <v>0</v>
      </c>
      <c r="G504" s="325">
        <v>0</v>
      </c>
      <c r="H504" s="325">
        <v>0</v>
      </c>
    </row>
    <row r="505" spans="1:8">
      <c r="A505" s="103" t="s">
        <v>1047</v>
      </c>
      <c r="B505" s="326">
        <v>0</v>
      </c>
      <c r="C505" s="325">
        <v>0</v>
      </c>
      <c r="D505" s="325">
        <v>0</v>
      </c>
      <c r="E505" s="325">
        <v>0</v>
      </c>
      <c r="G505" s="325">
        <v>0</v>
      </c>
      <c r="H505" s="325">
        <v>0</v>
      </c>
    </row>
    <row r="506" spans="1:8">
      <c r="A506" s="103" t="s">
        <v>902</v>
      </c>
      <c r="B506" s="326">
        <v>0</v>
      </c>
      <c r="C506" s="325">
        <v>0</v>
      </c>
      <c r="D506" s="325">
        <v>0</v>
      </c>
      <c r="E506" s="325">
        <v>0</v>
      </c>
      <c r="G506" s="325">
        <v>0</v>
      </c>
      <c r="H506" s="325">
        <v>0</v>
      </c>
    </row>
    <row r="507" spans="1:8">
      <c r="A507" s="103" t="s">
        <v>967</v>
      </c>
      <c r="B507" s="326">
        <v>0</v>
      </c>
      <c r="C507" s="325">
        <v>0</v>
      </c>
      <c r="D507" s="325">
        <v>0</v>
      </c>
      <c r="E507" s="325">
        <v>0</v>
      </c>
      <c r="G507" s="325">
        <v>0</v>
      </c>
      <c r="H507" s="325">
        <v>0</v>
      </c>
    </row>
    <row r="508" spans="1:8">
      <c r="A508" s="103" t="s">
        <v>771</v>
      </c>
      <c r="B508" s="326" t="s">
        <v>1538</v>
      </c>
      <c r="C508" s="325" t="s">
        <v>1538</v>
      </c>
      <c r="D508" s="325" t="s">
        <v>1538</v>
      </c>
      <c r="E508" s="325" t="s">
        <v>1538</v>
      </c>
      <c r="G508" s="325" t="s">
        <v>1538</v>
      </c>
      <c r="H508" s="325" t="s">
        <v>1538</v>
      </c>
    </row>
    <row r="509" spans="1:8">
      <c r="A509" s="103" t="s">
        <v>881</v>
      </c>
      <c r="B509" s="326">
        <v>48</v>
      </c>
      <c r="C509" s="325">
        <v>0</v>
      </c>
      <c r="D509" s="325">
        <v>36</v>
      </c>
      <c r="E509" s="325">
        <v>0</v>
      </c>
      <c r="G509" s="325">
        <v>1</v>
      </c>
      <c r="H509" s="325">
        <v>252</v>
      </c>
    </row>
    <row r="510" spans="1:8">
      <c r="A510" s="103" t="s">
        <v>1046</v>
      </c>
      <c r="B510" s="326">
        <v>0</v>
      </c>
      <c r="C510" s="325">
        <v>0</v>
      </c>
      <c r="D510" s="325">
        <v>0</v>
      </c>
      <c r="E510" s="325">
        <v>0</v>
      </c>
      <c r="G510" s="325">
        <v>0</v>
      </c>
      <c r="H510" s="325">
        <v>0</v>
      </c>
    </row>
    <row r="511" spans="1:8">
      <c r="A511" s="103" t="s">
        <v>1191</v>
      </c>
      <c r="B511" s="326" t="s">
        <v>1538</v>
      </c>
      <c r="C511" s="325" t="s">
        <v>1538</v>
      </c>
      <c r="D511" s="325" t="s">
        <v>1538</v>
      </c>
      <c r="E511" s="325" t="s">
        <v>1538</v>
      </c>
      <c r="G511" s="325" t="s">
        <v>1538</v>
      </c>
      <c r="H511" s="325" t="s">
        <v>1538</v>
      </c>
    </row>
    <row r="512" spans="1:8">
      <c r="A512" s="103" t="s">
        <v>1139</v>
      </c>
      <c r="B512" s="326">
        <v>0</v>
      </c>
      <c r="C512" s="325">
        <v>0</v>
      </c>
      <c r="D512" s="325">
        <v>0</v>
      </c>
      <c r="E512" s="325">
        <v>0</v>
      </c>
      <c r="G512" s="325">
        <v>0</v>
      </c>
      <c r="H512" s="325">
        <v>0</v>
      </c>
    </row>
    <row r="513" spans="1:8">
      <c r="A513" s="103" t="s">
        <v>783</v>
      </c>
      <c r="B513" s="326" t="s">
        <v>1538</v>
      </c>
      <c r="C513" s="325" t="s">
        <v>1538</v>
      </c>
      <c r="D513" s="325" t="s">
        <v>1538</v>
      </c>
      <c r="E513" s="325" t="s">
        <v>1538</v>
      </c>
      <c r="G513" s="325" t="s">
        <v>1538</v>
      </c>
      <c r="H513" s="325" t="s">
        <v>1538</v>
      </c>
    </row>
    <row r="514" spans="1:8">
      <c r="A514" s="103" t="s">
        <v>825</v>
      </c>
      <c r="B514" s="326" t="s">
        <v>1538</v>
      </c>
      <c r="C514" s="325" t="s">
        <v>1538</v>
      </c>
      <c r="D514" s="325" t="s">
        <v>1538</v>
      </c>
      <c r="E514" s="325" t="s">
        <v>1538</v>
      </c>
      <c r="G514" s="325" t="s">
        <v>1538</v>
      </c>
      <c r="H514" s="325" t="s">
        <v>1538</v>
      </c>
    </row>
    <row r="515" spans="1:8">
      <c r="A515" s="103" t="s">
        <v>811</v>
      </c>
      <c r="B515" s="326" t="s">
        <v>1538</v>
      </c>
      <c r="C515" s="325" t="s">
        <v>1538</v>
      </c>
      <c r="D515" s="325" t="s">
        <v>1538</v>
      </c>
      <c r="E515" s="325" t="s">
        <v>1538</v>
      </c>
      <c r="G515" s="325" t="s">
        <v>1538</v>
      </c>
      <c r="H515" s="325" t="s">
        <v>1538</v>
      </c>
    </row>
    <row r="516" spans="1:8">
      <c r="A516" s="103" t="s">
        <v>1045</v>
      </c>
      <c r="B516" s="326">
        <v>0</v>
      </c>
      <c r="C516" s="325">
        <v>0</v>
      </c>
      <c r="D516" s="325">
        <v>0</v>
      </c>
      <c r="E516" s="325">
        <v>0</v>
      </c>
      <c r="G516" s="325">
        <v>0</v>
      </c>
      <c r="H516" s="325">
        <v>0</v>
      </c>
    </row>
    <row r="517" spans="1:8">
      <c r="A517" s="103" t="s">
        <v>1044</v>
      </c>
      <c r="B517" s="326">
        <v>0</v>
      </c>
      <c r="C517" s="325">
        <v>0</v>
      </c>
      <c r="D517" s="325">
        <v>0</v>
      </c>
      <c r="E517" s="325">
        <v>0</v>
      </c>
      <c r="G517" s="325">
        <v>0</v>
      </c>
      <c r="H517" s="325">
        <v>0</v>
      </c>
    </row>
    <row r="518" spans="1:8">
      <c r="A518" s="103" t="s">
        <v>754</v>
      </c>
      <c r="B518" s="326">
        <v>69</v>
      </c>
      <c r="C518" s="325">
        <v>0</v>
      </c>
      <c r="D518" s="325">
        <v>0</v>
      </c>
      <c r="E518" s="325">
        <v>0</v>
      </c>
      <c r="G518" s="325">
        <v>437</v>
      </c>
      <c r="H518" s="325">
        <v>76</v>
      </c>
    </row>
    <row r="519" spans="1:8">
      <c r="A519" s="103" t="s">
        <v>1043</v>
      </c>
      <c r="B519" s="326">
        <v>0</v>
      </c>
      <c r="C519" s="325">
        <v>0</v>
      </c>
      <c r="D519" s="325">
        <v>0</v>
      </c>
      <c r="E519" s="325">
        <v>0</v>
      </c>
      <c r="G519" s="325">
        <v>0</v>
      </c>
      <c r="H519" s="325">
        <v>0</v>
      </c>
    </row>
    <row r="520" spans="1:8">
      <c r="A520" s="103" t="s">
        <v>966</v>
      </c>
      <c r="B520" s="326">
        <v>0</v>
      </c>
      <c r="C520" s="325">
        <v>0</v>
      </c>
      <c r="D520" s="325">
        <v>0</v>
      </c>
      <c r="E520" s="325">
        <v>0</v>
      </c>
      <c r="G520" s="325">
        <v>0</v>
      </c>
      <c r="H520" s="325">
        <v>0</v>
      </c>
    </row>
    <row r="521" spans="1:8">
      <c r="A521" s="103" t="s">
        <v>1154</v>
      </c>
      <c r="B521" s="326">
        <v>0</v>
      </c>
      <c r="C521" s="325">
        <v>0</v>
      </c>
      <c r="D521" s="325">
        <v>0</v>
      </c>
      <c r="E521" s="325">
        <v>0</v>
      </c>
      <c r="G521" s="325">
        <v>0</v>
      </c>
      <c r="H521" s="325">
        <v>0</v>
      </c>
    </row>
    <row r="522" spans="1:8">
      <c r="A522" s="103" t="s">
        <v>748</v>
      </c>
      <c r="B522" s="326">
        <v>0</v>
      </c>
      <c r="C522" s="325">
        <v>0</v>
      </c>
      <c r="D522" s="325">
        <v>0</v>
      </c>
      <c r="E522" s="325">
        <v>0</v>
      </c>
      <c r="G522" s="325">
        <v>0</v>
      </c>
      <c r="H522" s="325">
        <v>0</v>
      </c>
    </row>
    <row r="523" spans="1:8">
      <c r="A523" s="103" t="s">
        <v>1041</v>
      </c>
      <c r="B523" s="326">
        <v>0</v>
      </c>
      <c r="C523" s="325">
        <v>0</v>
      </c>
      <c r="D523" s="325">
        <v>0</v>
      </c>
      <c r="E523" s="325">
        <v>0</v>
      </c>
      <c r="G523" s="325">
        <v>0</v>
      </c>
      <c r="H523" s="325">
        <v>0</v>
      </c>
    </row>
    <row r="524" spans="1:8">
      <c r="A524" s="103" t="s">
        <v>1324</v>
      </c>
      <c r="B524" s="326">
        <v>0</v>
      </c>
      <c r="C524" s="325">
        <v>0</v>
      </c>
      <c r="D524" s="325">
        <v>0</v>
      </c>
      <c r="E524" s="325">
        <v>0</v>
      </c>
      <c r="G524" s="325">
        <v>0</v>
      </c>
      <c r="H524" s="325">
        <v>0</v>
      </c>
    </row>
    <row r="525" spans="1:8">
      <c r="A525" s="103" t="s">
        <v>1210</v>
      </c>
      <c r="B525" s="326" t="s">
        <v>1538</v>
      </c>
      <c r="C525" s="325" t="s">
        <v>1538</v>
      </c>
      <c r="D525" s="325" t="s">
        <v>1538</v>
      </c>
      <c r="E525" s="325" t="s">
        <v>1538</v>
      </c>
      <c r="G525" s="325" t="s">
        <v>1538</v>
      </c>
      <c r="H525" s="325" t="s">
        <v>1538</v>
      </c>
    </row>
    <row r="526" spans="1:8">
      <c r="A526" s="103" t="s">
        <v>1027</v>
      </c>
      <c r="B526" s="326" t="s">
        <v>1538</v>
      </c>
      <c r="C526" s="325" t="s">
        <v>1538</v>
      </c>
      <c r="D526" s="325" t="s">
        <v>1538</v>
      </c>
      <c r="E526" s="325" t="s">
        <v>1538</v>
      </c>
      <c r="G526" s="325" t="s">
        <v>1538</v>
      </c>
      <c r="H526" s="325" t="s">
        <v>1538</v>
      </c>
    </row>
    <row r="527" spans="1:8">
      <c r="A527" s="103" t="s">
        <v>1169</v>
      </c>
      <c r="B527" s="326" t="s">
        <v>1538</v>
      </c>
      <c r="C527" s="325" t="s">
        <v>1538</v>
      </c>
      <c r="D527" s="325" t="s">
        <v>1538</v>
      </c>
      <c r="E527" s="325" t="s">
        <v>1538</v>
      </c>
      <c r="G527" s="325" t="s">
        <v>1538</v>
      </c>
      <c r="H527" s="325" t="s">
        <v>1538</v>
      </c>
    </row>
    <row r="528" spans="1:8">
      <c r="A528" s="103" t="s">
        <v>1333</v>
      </c>
      <c r="B528" s="331" t="s">
        <v>1538</v>
      </c>
      <c r="C528" s="325" t="s">
        <v>1538</v>
      </c>
      <c r="D528" s="325" t="s">
        <v>1538</v>
      </c>
      <c r="E528" s="325" t="s">
        <v>1538</v>
      </c>
      <c r="G528" s="325" t="s">
        <v>1538</v>
      </c>
      <c r="H528" s="325" t="s">
        <v>1538</v>
      </c>
    </row>
    <row r="529" spans="1:8">
      <c r="A529" s="103" t="s">
        <v>753</v>
      </c>
      <c r="B529" s="330">
        <v>0</v>
      </c>
      <c r="C529" s="325">
        <v>0</v>
      </c>
      <c r="D529" s="325">
        <v>0</v>
      </c>
      <c r="E529" s="325">
        <v>0</v>
      </c>
      <c r="G529" s="325">
        <v>1</v>
      </c>
      <c r="H529" s="325">
        <v>0</v>
      </c>
    </row>
    <row r="530" spans="1:8">
      <c r="A530" s="103" t="s">
        <v>769</v>
      </c>
      <c r="B530" s="330" t="s">
        <v>1538</v>
      </c>
      <c r="C530" s="325" t="s">
        <v>1538</v>
      </c>
      <c r="D530" s="325" t="s">
        <v>1538</v>
      </c>
      <c r="E530" s="325" t="s">
        <v>1538</v>
      </c>
      <c r="G530" s="325" t="s">
        <v>1538</v>
      </c>
      <c r="H530" s="325" t="s">
        <v>1538</v>
      </c>
    </row>
    <row r="531" spans="1:8">
      <c r="A531" s="103" t="s">
        <v>751</v>
      </c>
      <c r="B531" s="330">
        <v>46</v>
      </c>
      <c r="C531" s="325">
        <v>0</v>
      </c>
      <c r="D531" s="325">
        <v>16</v>
      </c>
      <c r="E531" s="325">
        <v>0</v>
      </c>
      <c r="G531" s="325">
        <v>1</v>
      </c>
      <c r="H531" s="325">
        <v>97</v>
      </c>
    </row>
    <row r="532" spans="1:8">
      <c r="A532" s="103" t="s">
        <v>1330</v>
      </c>
      <c r="B532" s="330" t="s">
        <v>1538</v>
      </c>
      <c r="C532" s="325" t="s">
        <v>1538</v>
      </c>
      <c r="D532" s="325" t="s">
        <v>1538</v>
      </c>
      <c r="E532" s="325" t="s">
        <v>1538</v>
      </c>
      <c r="G532" s="325" t="s">
        <v>1538</v>
      </c>
      <c r="H532" s="325" t="s">
        <v>1538</v>
      </c>
    </row>
    <row r="533" spans="1:8">
      <c r="A533" s="103" t="s">
        <v>138</v>
      </c>
      <c r="B533" s="330">
        <v>0</v>
      </c>
      <c r="C533" s="325">
        <v>0</v>
      </c>
      <c r="D533" s="325">
        <v>0</v>
      </c>
      <c r="E533" s="325">
        <v>0</v>
      </c>
      <c r="G533" s="325">
        <v>0</v>
      </c>
      <c r="H533" s="325">
        <v>0</v>
      </c>
    </row>
    <row r="534" spans="1:8">
      <c r="A534" s="103" t="s">
        <v>964</v>
      </c>
      <c r="B534" s="326">
        <v>0</v>
      </c>
      <c r="C534" s="325">
        <v>0</v>
      </c>
      <c r="D534" s="325">
        <v>0</v>
      </c>
      <c r="E534" s="325">
        <v>0</v>
      </c>
      <c r="G534" s="325">
        <v>0</v>
      </c>
      <c r="H534" s="325">
        <v>0</v>
      </c>
    </row>
    <row r="535" spans="1:8">
      <c r="A535" s="103" t="s">
        <v>1320</v>
      </c>
      <c r="B535" s="326" t="s">
        <v>1538</v>
      </c>
      <c r="C535" s="325" t="s">
        <v>1538</v>
      </c>
      <c r="D535" s="325" t="s">
        <v>1538</v>
      </c>
      <c r="E535" s="325" t="s">
        <v>1538</v>
      </c>
      <c r="G535" s="325" t="s">
        <v>1538</v>
      </c>
      <c r="H535" s="325" t="s">
        <v>1538</v>
      </c>
    </row>
    <row r="536" spans="1:8">
      <c r="A536" s="103" t="s">
        <v>809</v>
      </c>
      <c r="B536" s="326" t="s">
        <v>1538</v>
      </c>
      <c r="C536" s="325" t="s">
        <v>1538</v>
      </c>
      <c r="D536" s="325" t="s">
        <v>1538</v>
      </c>
      <c r="E536" s="325" t="s">
        <v>1538</v>
      </c>
      <c r="G536" s="325" t="s">
        <v>1538</v>
      </c>
      <c r="H536" s="325" t="s">
        <v>1538</v>
      </c>
    </row>
    <row r="537" spans="1:8">
      <c r="A537" s="103" t="s">
        <v>780</v>
      </c>
      <c r="B537" s="326">
        <v>0</v>
      </c>
      <c r="C537" s="325">
        <v>0</v>
      </c>
      <c r="D537" s="325">
        <v>0</v>
      </c>
      <c r="E537" s="325">
        <v>0</v>
      </c>
      <c r="G537" s="325">
        <v>0</v>
      </c>
      <c r="H537" s="325">
        <v>50</v>
      </c>
    </row>
    <row r="538" spans="1:8">
      <c r="A538" s="103" t="s">
        <v>747</v>
      </c>
      <c r="B538" s="326">
        <v>0</v>
      </c>
      <c r="C538" s="325">
        <v>0</v>
      </c>
      <c r="D538" s="325">
        <v>0</v>
      </c>
      <c r="E538" s="325">
        <v>0</v>
      </c>
      <c r="G538" s="325">
        <v>1</v>
      </c>
      <c r="H538" s="325">
        <v>85</v>
      </c>
    </row>
    <row r="539" spans="1:8">
      <c r="A539" s="103" t="s">
        <v>901</v>
      </c>
      <c r="B539" s="326">
        <v>0</v>
      </c>
      <c r="C539" s="325">
        <v>0</v>
      </c>
      <c r="D539" s="325">
        <v>0</v>
      </c>
      <c r="E539" s="325">
        <v>0</v>
      </c>
      <c r="G539" s="325">
        <v>0</v>
      </c>
      <c r="H539" s="325">
        <v>0</v>
      </c>
    </row>
    <row r="540" spans="1:8">
      <c r="A540" s="103" t="s">
        <v>899</v>
      </c>
      <c r="B540" s="326">
        <v>0</v>
      </c>
      <c r="C540" s="325">
        <v>0</v>
      </c>
      <c r="D540" s="325">
        <v>0</v>
      </c>
      <c r="E540" s="325">
        <v>0</v>
      </c>
      <c r="G540" s="325">
        <v>0</v>
      </c>
      <c r="H540" s="325">
        <v>0</v>
      </c>
    </row>
    <row r="541" spans="1:8">
      <c r="A541" s="103"/>
      <c r="B541" s="326"/>
      <c r="C541" s="325" t="s">
        <v>1538</v>
      </c>
      <c r="D541" s="325" t="s">
        <v>1538</v>
      </c>
      <c r="E541" s="325" t="s">
        <v>1538</v>
      </c>
      <c r="G541" s="325" t="s">
        <v>1538</v>
      </c>
      <c r="H541" s="325" t="s">
        <v>1538</v>
      </c>
    </row>
    <row r="542" spans="1:8">
      <c r="A542" s="103"/>
      <c r="B542" s="326"/>
      <c r="C542" s="325" t="s">
        <v>1538</v>
      </c>
      <c r="D542" s="325" t="s">
        <v>1538</v>
      </c>
      <c r="E542" s="325" t="s">
        <v>1538</v>
      </c>
      <c r="G542" s="325" t="s">
        <v>1538</v>
      </c>
      <c r="H542" s="325" t="s">
        <v>1538</v>
      </c>
    </row>
    <row r="543" spans="1:8">
      <c r="A543" s="103"/>
      <c r="B543" s="326"/>
      <c r="C543" s="325" t="s">
        <v>1538</v>
      </c>
      <c r="D543" s="325" t="s">
        <v>1538</v>
      </c>
      <c r="E543" s="325" t="s">
        <v>1538</v>
      </c>
      <c r="G543" s="325" t="s">
        <v>1538</v>
      </c>
      <c r="H543" s="325" t="s">
        <v>1538</v>
      </c>
    </row>
    <row r="544" spans="1:8">
      <c r="A544" s="103"/>
      <c r="B544" s="326"/>
      <c r="C544" s="325" t="s">
        <v>1538</v>
      </c>
      <c r="D544" s="325" t="s">
        <v>1538</v>
      </c>
      <c r="E544" s="325" t="s">
        <v>1538</v>
      </c>
      <c r="G544" s="325" t="s">
        <v>1538</v>
      </c>
      <c r="H544" s="325" t="s">
        <v>1538</v>
      </c>
    </row>
    <row r="545" spans="1:8">
      <c r="A545" s="103"/>
      <c r="B545" s="326"/>
      <c r="C545" s="325" t="s">
        <v>1538</v>
      </c>
      <c r="D545" s="325" t="s">
        <v>1538</v>
      </c>
      <c r="E545" s="325" t="s">
        <v>1538</v>
      </c>
      <c r="G545" s="325" t="s">
        <v>1538</v>
      </c>
      <c r="H545" s="325" t="s">
        <v>1538</v>
      </c>
    </row>
    <row r="546" spans="1:8">
      <c r="A546" s="103"/>
      <c r="B546" s="326"/>
      <c r="C546" s="325" t="s">
        <v>1538</v>
      </c>
      <c r="D546" s="325" t="s">
        <v>1538</v>
      </c>
      <c r="E546" s="325" t="s">
        <v>1538</v>
      </c>
      <c r="G546" s="325" t="s">
        <v>1538</v>
      </c>
      <c r="H546" s="325" t="s">
        <v>1538</v>
      </c>
    </row>
    <row r="547" spans="1:8">
      <c r="A547" s="103"/>
      <c r="B547" s="326"/>
      <c r="C547" s="325" t="s">
        <v>1538</v>
      </c>
      <c r="D547" s="325" t="s">
        <v>1538</v>
      </c>
      <c r="E547" s="325" t="s">
        <v>1538</v>
      </c>
      <c r="G547" s="325" t="s">
        <v>1538</v>
      </c>
      <c r="H547" s="325" t="s">
        <v>1538</v>
      </c>
    </row>
    <row r="548" spans="1:8">
      <c r="A548" s="103"/>
      <c r="B548" s="326"/>
      <c r="C548" s="325" t="s">
        <v>1538</v>
      </c>
      <c r="D548" s="325" t="s">
        <v>1538</v>
      </c>
      <c r="E548" s="325" t="s">
        <v>1538</v>
      </c>
      <c r="G548" s="325" t="s">
        <v>1538</v>
      </c>
      <c r="H548" s="325" t="s">
        <v>1538</v>
      </c>
    </row>
    <row r="549" spans="1:8">
      <c r="A549" s="103"/>
      <c r="B549" s="326"/>
      <c r="C549" s="325" t="s">
        <v>1538</v>
      </c>
      <c r="D549" s="325" t="s">
        <v>1538</v>
      </c>
      <c r="E549" s="325" t="s">
        <v>1538</v>
      </c>
      <c r="G549" s="325" t="s">
        <v>1538</v>
      </c>
      <c r="H549" s="325" t="s">
        <v>1538</v>
      </c>
    </row>
    <row r="550" spans="1:8">
      <c r="A550" s="103"/>
      <c r="B550" s="326"/>
      <c r="C550" s="325" t="s">
        <v>1538</v>
      </c>
      <c r="D550" s="325" t="s">
        <v>1538</v>
      </c>
      <c r="E550" s="325" t="s">
        <v>1538</v>
      </c>
      <c r="G550" s="325" t="s">
        <v>1538</v>
      </c>
      <c r="H550" s="325" t="s">
        <v>1538</v>
      </c>
    </row>
    <row r="551" spans="1:8">
      <c r="A551" s="103"/>
      <c r="B551" s="326"/>
      <c r="C551" s="325" t="s">
        <v>1538</v>
      </c>
      <c r="D551" s="325" t="s">
        <v>1538</v>
      </c>
      <c r="E551" s="325" t="s">
        <v>1538</v>
      </c>
      <c r="G551" s="325" t="s">
        <v>1538</v>
      </c>
      <c r="H551" s="325" t="s">
        <v>1538</v>
      </c>
    </row>
    <row r="552" spans="1:8">
      <c r="A552" s="103"/>
      <c r="B552" s="326"/>
      <c r="C552" s="325" t="s">
        <v>1538</v>
      </c>
      <c r="D552" s="325" t="s">
        <v>1538</v>
      </c>
      <c r="E552" s="325" t="s">
        <v>1538</v>
      </c>
      <c r="G552" s="325" t="s">
        <v>1538</v>
      </c>
      <c r="H552" s="325" t="s">
        <v>1538</v>
      </c>
    </row>
    <row r="553" spans="1:8">
      <c r="A553" s="103"/>
      <c r="B553" s="326"/>
      <c r="C553" s="325" t="s">
        <v>1538</v>
      </c>
      <c r="D553" s="325" t="s">
        <v>1538</v>
      </c>
      <c r="E553" s="325" t="s">
        <v>1538</v>
      </c>
      <c r="G553" s="325" t="s">
        <v>1538</v>
      </c>
      <c r="H553" s="325" t="s">
        <v>1538</v>
      </c>
    </row>
    <row r="554" spans="1:8">
      <c r="A554" s="103"/>
      <c r="B554" s="326"/>
      <c r="C554" s="325" t="s">
        <v>1538</v>
      </c>
      <c r="D554" s="325" t="s">
        <v>1538</v>
      </c>
      <c r="E554" s="325" t="s">
        <v>1538</v>
      </c>
      <c r="G554" s="325" t="s">
        <v>1538</v>
      </c>
      <c r="H554" s="325" t="s">
        <v>1538</v>
      </c>
    </row>
    <row r="555" spans="1:8">
      <c r="A555" s="103"/>
      <c r="B555" s="326"/>
      <c r="C555" s="325" t="s">
        <v>1538</v>
      </c>
      <c r="D555" s="325" t="s">
        <v>1538</v>
      </c>
      <c r="E555" s="325" t="s">
        <v>1538</v>
      </c>
      <c r="G555" s="325" t="s">
        <v>1538</v>
      </c>
      <c r="H555" s="325" t="s">
        <v>1538</v>
      </c>
    </row>
    <row r="556" spans="1:8">
      <c r="A556" s="103"/>
      <c r="B556" s="326"/>
      <c r="C556" s="325" t="s">
        <v>1538</v>
      </c>
      <c r="D556" s="325" t="s">
        <v>1538</v>
      </c>
      <c r="E556" s="325" t="s">
        <v>1538</v>
      </c>
      <c r="G556" s="325" t="s">
        <v>1538</v>
      </c>
      <c r="H556" s="325" t="s">
        <v>1538</v>
      </c>
    </row>
    <row r="557" spans="1:8">
      <c r="A557" s="103"/>
      <c r="B557" s="326"/>
      <c r="C557" s="325" t="s">
        <v>1538</v>
      </c>
      <c r="D557" s="325" t="s">
        <v>1538</v>
      </c>
      <c r="E557" s="325" t="s">
        <v>1538</v>
      </c>
      <c r="G557" s="325" t="s">
        <v>1538</v>
      </c>
      <c r="H557" s="325" t="s">
        <v>1538</v>
      </c>
    </row>
    <row r="558" spans="1:8">
      <c r="A558" s="103"/>
      <c r="B558" s="326"/>
      <c r="C558" s="325" t="s">
        <v>1538</v>
      </c>
      <c r="D558" s="325" t="s">
        <v>1538</v>
      </c>
      <c r="E558" s="325" t="s">
        <v>1538</v>
      </c>
      <c r="G558" s="325" t="s">
        <v>1538</v>
      </c>
      <c r="H558" s="325" t="s">
        <v>1538</v>
      </c>
    </row>
    <row r="559" spans="1:8">
      <c r="A559" s="103"/>
      <c r="B559" s="331"/>
      <c r="C559" s="325" t="s">
        <v>1538</v>
      </c>
      <c r="D559" s="325" t="s">
        <v>1538</v>
      </c>
      <c r="E559" s="325" t="s">
        <v>1538</v>
      </c>
      <c r="G559" s="325" t="s">
        <v>1538</v>
      </c>
      <c r="H559" s="325" t="s">
        <v>1538</v>
      </c>
    </row>
    <row r="560" spans="1:8">
      <c r="A560" s="103"/>
      <c r="C560" s="325" t="s">
        <v>1538</v>
      </c>
      <c r="D560" s="325" t="s">
        <v>1538</v>
      </c>
      <c r="E560" s="325" t="s">
        <v>1538</v>
      </c>
      <c r="G560" s="325" t="s">
        <v>1538</v>
      </c>
      <c r="H560" s="325" t="s">
        <v>1538</v>
      </c>
    </row>
    <row r="561" spans="1:8">
      <c r="A561" s="103"/>
      <c r="C561" s="325" t="s">
        <v>1538</v>
      </c>
      <c r="D561" s="325" t="s">
        <v>1538</v>
      </c>
      <c r="E561" s="325" t="s">
        <v>1538</v>
      </c>
      <c r="G561" s="325" t="s">
        <v>1538</v>
      </c>
      <c r="H561" s="325" t="s">
        <v>1538</v>
      </c>
    </row>
    <row r="562" spans="1:8">
      <c r="A562" s="103"/>
      <c r="C562" s="325" t="s">
        <v>1538</v>
      </c>
      <c r="D562" s="325" t="s">
        <v>1538</v>
      </c>
      <c r="E562" s="325" t="s">
        <v>1538</v>
      </c>
      <c r="G562" s="325" t="s">
        <v>1538</v>
      </c>
      <c r="H562" s="325" t="s">
        <v>1538</v>
      </c>
    </row>
    <row r="563" spans="1:8">
      <c r="A563" s="103"/>
      <c r="C563" s="325" t="s">
        <v>1538</v>
      </c>
      <c r="D563" s="325" t="s">
        <v>1538</v>
      </c>
      <c r="E563" s="325" t="s">
        <v>1538</v>
      </c>
      <c r="G563" s="325" t="s">
        <v>1538</v>
      </c>
      <c r="H563" s="325" t="s">
        <v>1538</v>
      </c>
    </row>
    <row r="564" spans="1:8">
      <c r="A564" s="103"/>
      <c r="B564" s="326"/>
      <c r="C564" s="325" t="s">
        <v>1538</v>
      </c>
      <c r="D564" s="325" t="s">
        <v>1538</v>
      </c>
      <c r="E564" s="325" t="s">
        <v>1538</v>
      </c>
      <c r="G564" s="325" t="s">
        <v>1538</v>
      </c>
      <c r="H564" s="325" t="s">
        <v>1538</v>
      </c>
    </row>
    <row r="565" spans="1:8">
      <c r="A565" s="103"/>
      <c r="B565" s="326"/>
      <c r="C565" s="325" t="s">
        <v>1538</v>
      </c>
      <c r="D565" s="325" t="s">
        <v>1538</v>
      </c>
      <c r="E565" s="325" t="s">
        <v>1538</v>
      </c>
      <c r="G565" s="325" t="s">
        <v>1538</v>
      </c>
      <c r="H565" s="325" t="s">
        <v>1538</v>
      </c>
    </row>
    <row r="566" spans="1:8">
      <c r="A566" s="103"/>
      <c r="B566" s="326"/>
      <c r="C566" s="325" t="s">
        <v>1538</v>
      </c>
      <c r="D566" s="325" t="s">
        <v>1538</v>
      </c>
      <c r="E566" s="325" t="s">
        <v>1538</v>
      </c>
      <c r="G566" s="325" t="s">
        <v>1538</v>
      </c>
      <c r="H566" s="325" t="s">
        <v>1538</v>
      </c>
    </row>
    <row r="567" spans="1:8">
      <c r="A567" s="103"/>
      <c r="B567" s="326"/>
      <c r="C567" s="325" t="s">
        <v>1538</v>
      </c>
      <c r="D567" s="325" t="s">
        <v>1538</v>
      </c>
      <c r="E567" s="325" t="s">
        <v>1538</v>
      </c>
      <c r="G567" s="325" t="s">
        <v>1538</v>
      </c>
      <c r="H567" s="325" t="s">
        <v>1538</v>
      </c>
    </row>
    <row r="568" spans="1:8">
      <c r="A568" s="103"/>
      <c r="B568" s="326"/>
      <c r="C568" s="325" t="s">
        <v>1538</v>
      </c>
      <c r="D568" s="325" t="s">
        <v>1538</v>
      </c>
      <c r="E568" s="325" t="s">
        <v>1538</v>
      </c>
      <c r="G568" s="325" t="s">
        <v>1538</v>
      </c>
      <c r="H568" s="325" t="s">
        <v>1538</v>
      </c>
    </row>
    <row r="569" spans="1:8">
      <c r="A569" s="103"/>
      <c r="B569" s="326"/>
      <c r="C569" s="325" t="s">
        <v>1538</v>
      </c>
      <c r="D569" s="325" t="s">
        <v>1538</v>
      </c>
      <c r="E569" s="325" t="s">
        <v>1538</v>
      </c>
      <c r="G569" s="325" t="s">
        <v>1538</v>
      </c>
      <c r="H569" s="325" t="s">
        <v>1538</v>
      </c>
    </row>
    <row r="570" spans="1:8">
      <c r="A570" s="103"/>
      <c r="B570" s="326"/>
      <c r="C570" s="325" t="s">
        <v>1538</v>
      </c>
      <c r="D570" s="325" t="s">
        <v>1538</v>
      </c>
      <c r="E570" s="325" t="s">
        <v>1538</v>
      </c>
      <c r="G570" s="325" t="s">
        <v>1538</v>
      </c>
      <c r="H570" s="325" t="s">
        <v>1538</v>
      </c>
    </row>
    <row r="571" spans="1:8">
      <c r="A571" s="103"/>
      <c r="B571" s="326"/>
      <c r="C571" s="325" t="s">
        <v>1538</v>
      </c>
      <c r="D571" s="325" t="s">
        <v>1538</v>
      </c>
      <c r="E571" s="325" t="s">
        <v>1538</v>
      </c>
      <c r="G571" s="325" t="s">
        <v>1538</v>
      </c>
      <c r="H571" s="325" t="s">
        <v>1538</v>
      </c>
    </row>
    <row r="572" spans="1:8">
      <c r="A572" s="103"/>
      <c r="B572" s="326"/>
      <c r="C572" s="325" t="s">
        <v>1538</v>
      </c>
      <c r="D572" s="325" t="s">
        <v>1538</v>
      </c>
      <c r="E572" s="325" t="s">
        <v>1538</v>
      </c>
      <c r="G572" s="325" t="s">
        <v>1538</v>
      </c>
      <c r="H572" s="325" t="s">
        <v>1538</v>
      </c>
    </row>
    <row r="573" spans="1:8">
      <c r="A573" s="103"/>
      <c r="B573" s="326"/>
      <c r="C573" s="325" t="s">
        <v>1538</v>
      </c>
      <c r="D573" s="325" t="s">
        <v>1538</v>
      </c>
      <c r="E573" s="325" t="s">
        <v>1538</v>
      </c>
      <c r="G573" s="325" t="s">
        <v>1538</v>
      </c>
      <c r="H573" s="325" t="s">
        <v>1538</v>
      </c>
    </row>
    <row r="574" spans="1:8">
      <c r="A574" s="103"/>
      <c r="B574" s="326"/>
      <c r="C574" s="325" t="s">
        <v>1538</v>
      </c>
      <c r="D574" s="325" t="s">
        <v>1538</v>
      </c>
      <c r="E574" s="325" t="s">
        <v>1538</v>
      </c>
      <c r="G574" s="325" t="s">
        <v>1538</v>
      </c>
      <c r="H574" s="325" t="s">
        <v>1538</v>
      </c>
    </row>
    <row r="575" spans="1:8">
      <c r="A575" s="103"/>
      <c r="B575" s="326"/>
      <c r="C575" s="325" t="s">
        <v>1538</v>
      </c>
      <c r="D575" s="325" t="s">
        <v>1538</v>
      </c>
      <c r="E575" s="325" t="s">
        <v>1538</v>
      </c>
      <c r="G575" s="325" t="s">
        <v>1538</v>
      </c>
      <c r="H575" s="325" t="s">
        <v>1538</v>
      </c>
    </row>
    <row r="576" spans="1:8">
      <c r="A576" s="103"/>
      <c r="B576" s="326"/>
      <c r="C576" s="325" t="s">
        <v>1538</v>
      </c>
      <c r="D576" s="325" t="s">
        <v>1538</v>
      </c>
      <c r="E576" s="325" t="s">
        <v>1538</v>
      </c>
      <c r="G576" s="325" t="s">
        <v>1538</v>
      </c>
      <c r="H576" s="325" t="s">
        <v>1538</v>
      </c>
    </row>
    <row r="577" spans="1:8">
      <c r="A577" s="103"/>
      <c r="B577" s="331"/>
      <c r="C577" s="325" t="s">
        <v>1538</v>
      </c>
      <c r="D577" s="325" t="s">
        <v>1538</v>
      </c>
      <c r="E577" s="325" t="s">
        <v>1538</v>
      </c>
      <c r="G577" s="325" t="s">
        <v>1538</v>
      </c>
      <c r="H577" s="325" t="s">
        <v>1538</v>
      </c>
    </row>
    <row r="578" spans="1:8">
      <c r="A578" s="103"/>
      <c r="C578" s="325" t="s">
        <v>1538</v>
      </c>
      <c r="D578" s="325" t="s">
        <v>1538</v>
      </c>
      <c r="E578" s="325" t="s">
        <v>1538</v>
      </c>
      <c r="G578" s="325" t="s">
        <v>1538</v>
      </c>
      <c r="H578" s="325" t="s">
        <v>1538</v>
      </c>
    </row>
    <row r="579" spans="1:8">
      <c r="A579" s="103"/>
      <c r="C579" s="325" t="s">
        <v>1538</v>
      </c>
      <c r="D579" s="325" t="s">
        <v>1538</v>
      </c>
      <c r="E579" s="325" t="s">
        <v>1538</v>
      </c>
      <c r="G579" s="325" t="s">
        <v>1538</v>
      </c>
      <c r="H579" s="325" t="s">
        <v>1538</v>
      </c>
    </row>
    <row r="580" spans="1:8">
      <c r="A580" s="103"/>
      <c r="C580" s="325" t="s">
        <v>1538</v>
      </c>
      <c r="D580" s="325" t="s">
        <v>1538</v>
      </c>
      <c r="E580" s="325" t="s">
        <v>1538</v>
      </c>
      <c r="G580" s="325" t="s">
        <v>1538</v>
      </c>
      <c r="H580" s="325" t="s">
        <v>1538</v>
      </c>
    </row>
    <row r="581" spans="1:8">
      <c r="A581" s="103"/>
      <c r="C581" s="325" t="s">
        <v>1538</v>
      </c>
      <c r="D581" s="325" t="s">
        <v>1538</v>
      </c>
      <c r="E581" s="325" t="s">
        <v>1538</v>
      </c>
      <c r="G581" s="325" t="s">
        <v>1538</v>
      </c>
      <c r="H581" s="325" t="s">
        <v>1538</v>
      </c>
    </row>
    <row r="582" spans="1:8">
      <c r="A582" s="103"/>
      <c r="B582" s="326"/>
      <c r="C582" s="325" t="s">
        <v>1538</v>
      </c>
      <c r="D582" s="325" t="s">
        <v>1538</v>
      </c>
      <c r="E582" s="325" t="s">
        <v>1538</v>
      </c>
      <c r="G582" s="325" t="s">
        <v>1538</v>
      </c>
      <c r="H582" s="325" t="s">
        <v>1538</v>
      </c>
    </row>
    <row r="583" spans="1:8">
      <c r="A583" s="103"/>
      <c r="B583" s="326"/>
      <c r="C583" s="325" t="s">
        <v>1538</v>
      </c>
      <c r="D583" s="325" t="s">
        <v>1538</v>
      </c>
      <c r="E583" s="325" t="s">
        <v>1538</v>
      </c>
      <c r="G583" s="325" t="s">
        <v>1538</v>
      </c>
      <c r="H583" s="325" t="s">
        <v>1538</v>
      </c>
    </row>
    <row r="584" spans="1:8">
      <c r="A584" s="103"/>
      <c r="B584" s="326"/>
      <c r="C584" s="325" t="s">
        <v>1538</v>
      </c>
      <c r="D584" s="325" t="s">
        <v>1538</v>
      </c>
      <c r="E584" s="325" t="s">
        <v>1538</v>
      </c>
      <c r="G584" s="325" t="s">
        <v>1538</v>
      </c>
      <c r="H584" s="325" t="s">
        <v>1538</v>
      </c>
    </row>
    <row r="585" spans="1:8">
      <c r="A585" s="103"/>
      <c r="B585" s="326"/>
      <c r="C585" s="325" t="s">
        <v>1538</v>
      </c>
      <c r="D585" s="325" t="s">
        <v>1538</v>
      </c>
      <c r="E585" s="325" t="s">
        <v>1538</v>
      </c>
      <c r="G585" s="325" t="s">
        <v>1538</v>
      </c>
      <c r="H585" s="325" t="s">
        <v>1538</v>
      </c>
    </row>
    <row r="586" spans="1:8">
      <c r="A586" s="103"/>
      <c r="B586" s="326"/>
      <c r="C586" s="325" t="s">
        <v>1538</v>
      </c>
      <c r="D586" s="325" t="s">
        <v>1538</v>
      </c>
      <c r="E586" s="325" t="s">
        <v>1538</v>
      </c>
      <c r="G586" s="325" t="s">
        <v>1538</v>
      </c>
      <c r="H586" s="325" t="s">
        <v>1538</v>
      </c>
    </row>
    <row r="587" spans="1:8">
      <c r="A587" s="103"/>
      <c r="B587" s="326"/>
      <c r="C587" s="325" t="s">
        <v>1538</v>
      </c>
      <c r="D587" s="325" t="s">
        <v>1538</v>
      </c>
      <c r="E587" s="325" t="s">
        <v>1538</v>
      </c>
      <c r="G587" s="325" t="s">
        <v>1538</v>
      </c>
      <c r="H587" s="325" t="s">
        <v>1538</v>
      </c>
    </row>
    <row r="588" spans="1:8">
      <c r="A588" s="103"/>
      <c r="B588" s="326"/>
      <c r="C588" s="325" t="s">
        <v>1538</v>
      </c>
      <c r="D588" s="325" t="s">
        <v>1538</v>
      </c>
      <c r="E588" s="325" t="s">
        <v>1538</v>
      </c>
      <c r="G588" s="325" t="s">
        <v>1538</v>
      </c>
      <c r="H588" s="325" t="s">
        <v>1538</v>
      </c>
    </row>
    <row r="589" spans="1:8">
      <c r="A589" s="103"/>
      <c r="B589" s="326"/>
      <c r="C589" s="325" t="s">
        <v>1538</v>
      </c>
      <c r="D589" s="325" t="s">
        <v>1538</v>
      </c>
      <c r="E589" s="325" t="s">
        <v>1538</v>
      </c>
      <c r="G589" s="325" t="s">
        <v>1538</v>
      </c>
      <c r="H589" s="325" t="s">
        <v>1538</v>
      </c>
    </row>
    <row r="590" spans="1:8">
      <c r="A590" s="103"/>
      <c r="B590" s="326"/>
      <c r="C590" s="325" t="s">
        <v>1538</v>
      </c>
      <c r="D590" s="325" t="s">
        <v>1538</v>
      </c>
      <c r="E590" s="325" t="s">
        <v>1538</v>
      </c>
      <c r="G590" s="325" t="s">
        <v>1538</v>
      </c>
      <c r="H590" s="325" t="s">
        <v>1538</v>
      </c>
    </row>
    <row r="591" spans="1:8">
      <c r="A591" s="103"/>
      <c r="B591" s="326"/>
      <c r="C591" s="325" t="s">
        <v>1538</v>
      </c>
      <c r="D591" s="325" t="s">
        <v>1538</v>
      </c>
      <c r="E591" s="325" t="s">
        <v>1538</v>
      </c>
      <c r="G591" s="325" t="s">
        <v>1538</v>
      </c>
      <c r="H591" s="325" t="s">
        <v>1538</v>
      </c>
    </row>
    <row r="592" spans="1:8">
      <c r="A592" s="103"/>
      <c r="B592" s="326"/>
      <c r="C592" s="325" t="s">
        <v>1538</v>
      </c>
      <c r="D592" s="325" t="s">
        <v>1538</v>
      </c>
      <c r="E592" s="325" t="s">
        <v>1538</v>
      </c>
      <c r="G592" s="325" t="s">
        <v>1538</v>
      </c>
      <c r="H592" s="325" t="s">
        <v>1538</v>
      </c>
    </row>
    <row r="593" spans="1:8">
      <c r="A593" s="103"/>
      <c r="B593" s="326"/>
      <c r="C593" s="325" t="s">
        <v>1538</v>
      </c>
      <c r="D593" s="325" t="s">
        <v>1538</v>
      </c>
      <c r="E593" s="325" t="s">
        <v>1538</v>
      </c>
      <c r="G593" s="325" t="s">
        <v>1538</v>
      </c>
      <c r="H593" s="325" t="s">
        <v>1538</v>
      </c>
    </row>
    <row r="594" spans="1:8">
      <c r="A594" s="103"/>
      <c r="B594" s="326"/>
      <c r="C594" s="325" t="s">
        <v>1538</v>
      </c>
      <c r="D594" s="325" t="s">
        <v>1538</v>
      </c>
      <c r="E594" s="325" t="s">
        <v>1538</v>
      </c>
      <c r="G594" s="325" t="s">
        <v>1538</v>
      </c>
      <c r="H594" s="325" t="s">
        <v>1538</v>
      </c>
    </row>
    <row r="595" spans="1:8">
      <c r="A595" s="103"/>
      <c r="B595" s="326"/>
      <c r="C595" s="325" t="s">
        <v>1538</v>
      </c>
      <c r="D595" s="325" t="s">
        <v>1538</v>
      </c>
      <c r="E595" s="325" t="s">
        <v>1538</v>
      </c>
      <c r="G595" s="325" t="s">
        <v>1538</v>
      </c>
      <c r="H595" s="325" t="s">
        <v>1538</v>
      </c>
    </row>
    <row r="596" spans="1:8">
      <c r="A596" s="103"/>
      <c r="B596" s="326"/>
      <c r="C596" s="325" t="s">
        <v>1538</v>
      </c>
      <c r="D596" s="325" t="s">
        <v>1538</v>
      </c>
      <c r="E596" s="325" t="s">
        <v>1538</v>
      </c>
      <c r="G596" s="325" t="s">
        <v>1538</v>
      </c>
      <c r="H596" s="325" t="s">
        <v>1538</v>
      </c>
    </row>
    <row r="597" spans="1:8">
      <c r="A597" s="103"/>
      <c r="B597" s="326"/>
      <c r="C597" s="325" t="s">
        <v>1538</v>
      </c>
      <c r="D597" s="325" t="s">
        <v>1538</v>
      </c>
      <c r="E597" s="325" t="s">
        <v>1538</v>
      </c>
      <c r="G597" s="325" t="s">
        <v>1538</v>
      </c>
      <c r="H597" s="325" t="s">
        <v>1538</v>
      </c>
    </row>
    <row r="598" spans="1:8">
      <c r="A598" s="103"/>
      <c r="B598" s="326"/>
      <c r="C598" s="325" t="s">
        <v>1538</v>
      </c>
      <c r="D598" s="325" t="s">
        <v>1538</v>
      </c>
      <c r="E598" s="325" t="s">
        <v>1538</v>
      </c>
      <c r="G598" s="325" t="s">
        <v>1538</v>
      </c>
      <c r="H598" s="325" t="s">
        <v>1538</v>
      </c>
    </row>
    <row r="599" spans="1:8">
      <c r="A599" s="103"/>
      <c r="B599" s="326"/>
      <c r="C599" s="325" t="s">
        <v>1538</v>
      </c>
      <c r="D599" s="325" t="s">
        <v>1538</v>
      </c>
      <c r="E599" s="325" t="s">
        <v>1538</v>
      </c>
      <c r="G599" s="325" t="s">
        <v>1538</v>
      </c>
      <c r="H599" s="325" t="s">
        <v>1538</v>
      </c>
    </row>
    <row r="600" spans="1:8">
      <c r="A600" s="103"/>
      <c r="B600" s="326"/>
      <c r="C600" s="325" t="s">
        <v>1538</v>
      </c>
      <c r="D600" s="325" t="s">
        <v>1538</v>
      </c>
      <c r="E600" s="325" t="s">
        <v>1538</v>
      </c>
      <c r="G600" s="325" t="s">
        <v>1538</v>
      </c>
      <c r="H600" s="325" t="s">
        <v>1538</v>
      </c>
    </row>
    <row r="601" spans="1:8">
      <c r="A601" s="103"/>
      <c r="B601" s="326"/>
      <c r="C601" s="325" t="s">
        <v>1538</v>
      </c>
      <c r="D601" s="325" t="s">
        <v>1538</v>
      </c>
      <c r="E601" s="325" t="s">
        <v>1538</v>
      </c>
      <c r="G601" s="325" t="s">
        <v>1538</v>
      </c>
      <c r="H601" s="325" t="s">
        <v>1538</v>
      </c>
    </row>
    <row r="602" spans="1:8">
      <c r="A602" s="103"/>
      <c r="B602" s="326"/>
      <c r="C602" s="325" t="s">
        <v>1538</v>
      </c>
      <c r="D602" s="325" t="s">
        <v>1538</v>
      </c>
      <c r="E602" s="325" t="s">
        <v>1538</v>
      </c>
      <c r="G602" s="325" t="s">
        <v>1538</v>
      </c>
      <c r="H602" s="325" t="s">
        <v>1538</v>
      </c>
    </row>
    <row r="603" spans="1:8">
      <c r="A603" s="103"/>
      <c r="B603" s="326"/>
      <c r="C603" s="325" t="s">
        <v>1538</v>
      </c>
      <c r="D603" s="325" t="s">
        <v>1538</v>
      </c>
      <c r="E603" s="325" t="s">
        <v>1538</v>
      </c>
      <c r="G603" s="325" t="s">
        <v>1538</v>
      </c>
      <c r="H603" s="325" t="s">
        <v>1538</v>
      </c>
    </row>
    <row r="604" spans="1:8">
      <c r="A604" s="103"/>
      <c r="B604" s="326"/>
      <c r="C604" s="325" t="s">
        <v>1538</v>
      </c>
      <c r="D604" s="325" t="s">
        <v>1538</v>
      </c>
      <c r="E604" s="325" t="s">
        <v>1538</v>
      </c>
      <c r="G604" s="325" t="s">
        <v>1538</v>
      </c>
      <c r="H604" s="325" t="s">
        <v>1538</v>
      </c>
    </row>
    <row r="605" spans="1:8">
      <c r="A605" s="103"/>
      <c r="B605" s="326"/>
      <c r="C605" s="325" t="s">
        <v>1538</v>
      </c>
      <c r="D605" s="325" t="s">
        <v>1538</v>
      </c>
      <c r="E605" s="325" t="s">
        <v>1538</v>
      </c>
      <c r="G605" s="325" t="s">
        <v>1538</v>
      </c>
      <c r="H605" s="325" t="s">
        <v>1538</v>
      </c>
    </row>
    <row r="606" spans="1:8">
      <c r="A606" s="103"/>
      <c r="B606" s="326"/>
      <c r="C606" s="325" t="s">
        <v>1538</v>
      </c>
      <c r="D606" s="325" t="s">
        <v>1538</v>
      </c>
      <c r="E606" s="325" t="s">
        <v>1538</v>
      </c>
      <c r="G606" s="325" t="s">
        <v>1538</v>
      </c>
      <c r="H606" s="325" t="s">
        <v>1538</v>
      </c>
    </row>
    <row r="607" spans="1:8">
      <c r="A607" s="103"/>
      <c r="B607" s="326"/>
      <c r="C607" s="325" t="s">
        <v>1538</v>
      </c>
      <c r="D607" s="325" t="s">
        <v>1538</v>
      </c>
      <c r="E607" s="325" t="s">
        <v>1538</v>
      </c>
      <c r="G607" s="325" t="s">
        <v>1538</v>
      </c>
      <c r="H607" s="325" t="s">
        <v>1538</v>
      </c>
    </row>
    <row r="608" spans="1:8">
      <c r="A608" s="103"/>
      <c r="B608" s="326"/>
      <c r="C608" s="325" t="s">
        <v>1538</v>
      </c>
      <c r="D608" s="325" t="s">
        <v>1538</v>
      </c>
      <c r="E608" s="325" t="s">
        <v>1538</v>
      </c>
      <c r="G608" s="325" t="s">
        <v>1538</v>
      </c>
      <c r="H608" s="325" t="s">
        <v>1538</v>
      </c>
    </row>
    <row r="609" spans="1:8">
      <c r="A609" s="103"/>
      <c r="B609" s="326"/>
      <c r="C609" s="325" t="s">
        <v>1538</v>
      </c>
      <c r="D609" s="325" t="s">
        <v>1538</v>
      </c>
      <c r="E609" s="325" t="s">
        <v>1538</v>
      </c>
      <c r="G609" s="325" t="s">
        <v>1538</v>
      </c>
      <c r="H609" s="325" t="s">
        <v>1538</v>
      </c>
    </row>
    <row r="610" spans="1:8">
      <c r="A610" s="103"/>
      <c r="B610" s="326"/>
      <c r="C610" s="325" t="s">
        <v>1538</v>
      </c>
      <c r="D610" s="325" t="s">
        <v>1538</v>
      </c>
      <c r="E610" s="325" t="s">
        <v>1538</v>
      </c>
      <c r="G610" s="325" t="s">
        <v>1538</v>
      </c>
      <c r="H610" s="325" t="s">
        <v>1538</v>
      </c>
    </row>
    <row r="611" spans="1:8">
      <c r="A611" s="103"/>
      <c r="B611" s="326"/>
      <c r="C611" s="325" t="s">
        <v>1538</v>
      </c>
      <c r="D611" s="325" t="s">
        <v>1538</v>
      </c>
      <c r="E611" s="325" t="s">
        <v>1538</v>
      </c>
      <c r="G611" s="325" t="s">
        <v>1538</v>
      </c>
      <c r="H611" s="325" t="s">
        <v>1538</v>
      </c>
    </row>
    <row r="612" spans="1:8">
      <c r="A612" s="103"/>
      <c r="B612" s="326"/>
      <c r="C612" s="325" t="s">
        <v>1538</v>
      </c>
      <c r="D612" s="325" t="s">
        <v>1538</v>
      </c>
      <c r="E612" s="325" t="s">
        <v>1538</v>
      </c>
      <c r="G612" s="325" t="s">
        <v>1538</v>
      </c>
      <c r="H612" s="325" t="s">
        <v>1538</v>
      </c>
    </row>
    <row r="613" spans="1:8">
      <c r="A613" s="103"/>
      <c r="B613" s="326"/>
      <c r="C613" s="325" t="s">
        <v>1538</v>
      </c>
      <c r="D613" s="325" t="s">
        <v>1538</v>
      </c>
      <c r="E613" s="325" t="s">
        <v>1538</v>
      </c>
      <c r="G613" s="325" t="s">
        <v>1538</v>
      </c>
      <c r="H613" s="325" t="s">
        <v>1538</v>
      </c>
    </row>
    <row r="614" spans="1:8">
      <c r="A614" s="103"/>
      <c r="B614" s="326"/>
      <c r="C614" s="325" t="s">
        <v>1538</v>
      </c>
      <c r="D614" s="325" t="s">
        <v>1538</v>
      </c>
      <c r="E614" s="325" t="s">
        <v>1538</v>
      </c>
      <c r="G614" s="325" t="s">
        <v>1538</v>
      </c>
      <c r="H614" s="325" t="s">
        <v>1538</v>
      </c>
    </row>
    <row r="615" spans="1:8">
      <c r="A615" s="103"/>
      <c r="B615" s="331"/>
      <c r="C615" s="325" t="s">
        <v>1538</v>
      </c>
      <c r="D615" s="325" t="s">
        <v>1538</v>
      </c>
      <c r="E615" s="325" t="s">
        <v>1538</v>
      </c>
      <c r="G615" s="325" t="s">
        <v>1538</v>
      </c>
      <c r="H615" s="325" t="s">
        <v>1538</v>
      </c>
    </row>
    <row r="616" spans="1:8">
      <c r="A616" s="103"/>
      <c r="C616" s="325" t="s">
        <v>1538</v>
      </c>
      <c r="D616" s="325" t="s">
        <v>1538</v>
      </c>
      <c r="E616" s="325" t="s">
        <v>1538</v>
      </c>
      <c r="G616" s="325" t="s">
        <v>1538</v>
      </c>
      <c r="H616" s="325" t="s">
        <v>1538</v>
      </c>
    </row>
    <row r="617" spans="1:8">
      <c r="A617" s="103"/>
      <c r="C617" s="325" t="s">
        <v>1538</v>
      </c>
      <c r="D617" s="325" t="s">
        <v>1538</v>
      </c>
      <c r="E617" s="325" t="s">
        <v>1538</v>
      </c>
      <c r="G617" s="325" t="s">
        <v>1538</v>
      </c>
      <c r="H617" s="325" t="s">
        <v>1538</v>
      </c>
    </row>
    <row r="618" spans="1:8">
      <c r="A618" s="103"/>
      <c r="C618" s="325" t="s">
        <v>1538</v>
      </c>
      <c r="D618" s="325" t="s">
        <v>1538</v>
      </c>
      <c r="E618" s="325" t="s">
        <v>1538</v>
      </c>
      <c r="G618" s="325" t="s">
        <v>1538</v>
      </c>
      <c r="H618" s="325" t="s">
        <v>1538</v>
      </c>
    </row>
    <row r="619" spans="1:8">
      <c r="A619" s="103"/>
      <c r="B619" s="326"/>
      <c r="C619" s="325" t="s">
        <v>1538</v>
      </c>
      <c r="D619" s="325" t="s">
        <v>1538</v>
      </c>
      <c r="E619" s="325" t="s">
        <v>1538</v>
      </c>
      <c r="G619" s="325" t="s">
        <v>1538</v>
      </c>
      <c r="H619" s="325" t="s">
        <v>1538</v>
      </c>
    </row>
    <row r="620" spans="1:8">
      <c r="A620" s="103"/>
      <c r="B620" s="326"/>
      <c r="C620" s="325" t="s">
        <v>1538</v>
      </c>
      <c r="D620" s="325" t="s">
        <v>1538</v>
      </c>
      <c r="E620" s="325" t="s">
        <v>1538</v>
      </c>
      <c r="G620" s="325" t="s">
        <v>1538</v>
      </c>
      <c r="H620" s="325" t="s">
        <v>1538</v>
      </c>
    </row>
    <row r="621" spans="1:8">
      <c r="A621" s="103"/>
      <c r="B621" s="326"/>
      <c r="C621" s="325" t="s">
        <v>1538</v>
      </c>
      <c r="D621" s="325" t="s">
        <v>1538</v>
      </c>
      <c r="E621" s="325" t="s">
        <v>1538</v>
      </c>
      <c r="G621" s="325" t="s">
        <v>1538</v>
      </c>
      <c r="H621" s="325" t="s">
        <v>1538</v>
      </c>
    </row>
    <row r="622" spans="1:8">
      <c r="A622" s="103"/>
      <c r="B622" s="326"/>
      <c r="C622" s="325" t="s">
        <v>1538</v>
      </c>
      <c r="D622" s="325" t="s">
        <v>1538</v>
      </c>
      <c r="E622" s="325" t="s">
        <v>1538</v>
      </c>
      <c r="G622" s="325" t="s">
        <v>1538</v>
      </c>
      <c r="H622" s="325" t="s">
        <v>1538</v>
      </c>
    </row>
    <row r="623" spans="1:8">
      <c r="A623" s="103"/>
      <c r="B623" s="326"/>
      <c r="C623" s="325" t="s">
        <v>1538</v>
      </c>
      <c r="D623" s="325" t="s">
        <v>1538</v>
      </c>
      <c r="E623" s="325" t="s">
        <v>1538</v>
      </c>
      <c r="G623" s="325" t="s">
        <v>1538</v>
      </c>
      <c r="H623" s="325" t="s">
        <v>1538</v>
      </c>
    </row>
    <row r="624" spans="1:8">
      <c r="A624" s="103"/>
      <c r="B624" s="326"/>
      <c r="C624" s="325" t="s">
        <v>1538</v>
      </c>
      <c r="D624" s="325" t="s">
        <v>1538</v>
      </c>
      <c r="E624" s="325" t="s">
        <v>1538</v>
      </c>
      <c r="G624" s="325" t="s">
        <v>1538</v>
      </c>
      <c r="H624" s="325" t="s">
        <v>1538</v>
      </c>
    </row>
    <row r="625" spans="1:8">
      <c r="A625" s="103"/>
      <c r="B625" s="326"/>
      <c r="C625" s="325" t="s">
        <v>1538</v>
      </c>
      <c r="D625" s="325" t="s">
        <v>1538</v>
      </c>
      <c r="E625" s="325" t="s">
        <v>1538</v>
      </c>
      <c r="G625" s="325" t="s">
        <v>1538</v>
      </c>
      <c r="H625" s="325" t="s">
        <v>1538</v>
      </c>
    </row>
    <row r="626" spans="1:8">
      <c r="A626" s="103"/>
      <c r="B626" s="326"/>
      <c r="C626" s="325" t="s">
        <v>1538</v>
      </c>
      <c r="D626" s="325" t="s">
        <v>1538</v>
      </c>
      <c r="E626" s="325" t="s">
        <v>1538</v>
      </c>
      <c r="G626" s="325" t="s">
        <v>1538</v>
      </c>
      <c r="H626" s="325" t="s">
        <v>1538</v>
      </c>
    </row>
    <row r="627" spans="1:8">
      <c r="A627" s="103"/>
      <c r="B627" s="326"/>
      <c r="C627" s="325" t="s">
        <v>1538</v>
      </c>
      <c r="D627" s="325" t="s">
        <v>1538</v>
      </c>
      <c r="E627" s="325" t="s">
        <v>1538</v>
      </c>
      <c r="G627" s="325" t="s">
        <v>1538</v>
      </c>
      <c r="H627" s="325" t="s">
        <v>1538</v>
      </c>
    </row>
    <row r="628" spans="1:8">
      <c r="A628" s="103"/>
      <c r="B628" s="326"/>
      <c r="C628" s="325" t="s">
        <v>1538</v>
      </c>
      <c r="D628" s="325" t="s">
        <v>1538</v>
      </c>
      <c r="E628" s="325" t="s">
        <v>1538</v>
      </c>
      <c r="G628" s="325" t="s">
        <v>1538</v>
      </c>
      <c r="H628" s="325" t="s">
        <v>1538</v>
      </c>
    </row>
    <row r="629" spans="1:8">
      <c r="A629" s="103"/>
      <c r="B629" s="326"/>
      <c r="C629" s="325" t="s">
        <v>1538</v>
      </c>
      <c r="D629" s="325" t="s">
        <v>1538</v>
      </c>
      <c r="E629" s="325" t="s">
        <v>1538</v>
      </c>
      <c r="G629" s="325" t="s">
        <v>1538</v>
      </c>
      <c r="H629" s="325" t="s">
        <v>1538</v>
      </c>
    </row>
    <row r="630" spans="1:8">
      <c r="A630" s="103"/>
      <c r="B630" s="326"/>
      <c r="C630" s="325" t="s">
        <v>1538</v>
      </c>
      <c r="D630" s="325" t="s">
        <v>1538</v>
      </c>
      <c r="E630" s="325" t="s">
        <v>1538</v>
      </c>
      <c r="G630" s="325" t="s">
        <v>1538</v>
      </c>
      <c r="H630" s="325" t="s">
        <v>1538</v>
      </c>
    </row>
    <row r="631" spans="1:8">
      <c r="A631" s="103"/>
      <c r="B631" s="326"/>
      <c r="C631" s="325" t="s">
        <v>1538</v>
      </c>
      <c r="D631" s="325" t="s">
        <v>1538</v>
      </c>
      <c r="E631" s="325" t="s">
        <v>1538</v>
      </c>
      <c r="G631" s="325" t="s">
        <v>1538</v>
      </c>
      <c r="H631" s="325" t="s">
        <v>1538</v>
      </c>
    </row>
    <row r="632" spans="1:8">
      <c r="A632" s="103"/>
      <c r="B632" s="326"/>
      <c r="C632" s="325" t="s">
        <v>1538</v>
      </c>
      <c r="D632" s="325" t="s">
        <v>1538</v>
      </c>
      <c r="E632" s="325" t="s">
        <v>1538</v>
      </c>
      <c r="G632" s="325" t="s">
        <v>1538</v>
      </c>
      <c r="H632" s="325" t="s">
        <v>1538</v>
      </c>
    </row>
    <row r="633" spans="1:8">
      <c r="A633" s="103"/>
      <c r="B633" s="331"/>
      <c r="C633" s="325" t="s">
        <v>1538</v>
      </c>
      <c r="D633" s="325" t="s">
        <v>1538</v>
      </c>
      <c r="E633" s="325" t="s">
        <v>1538</v>
      </c>
      <c r="G633" s="325" t="s">
        <v>1538</v>
      </c>
      <c r="H633" s="325" t="s">
        <v>1538</v>
      </c>
    </row>
    <row r="634" spans="1:8">
      <c r="A634" s="103"/>
      <c r="C634" s="325" t="s">
        <v>1538</v>
      </c>
      <c r="D634" s="325" t="s">
        <v>1538</v>
      </c>
      <c r="E634" s="325" t="s">
        <v>1538</v>
      </c>
      <c r="G634" s="325" t="s">
        <v>1538</v>
      </c>
      <c r="H634" s="325" t="s">
        <v>1538</v>
      </c>
    </row>
    <row r="635" spans="1:8">
      <c r="A635" s="103"/>
      <c r="C635" s="325" t="s">
        <v>1538</v>
      </c>
      <c r="D635" s="325" t="s">
        <v>1538</v>
      </c>
      <c r="E635" s="325" t="s">
        <v>1538</v>
      </c>
      <c r="G635" s="325" t="s">
        <v>1538</v>
      </c>
      <c r="H635" s="325" t="s">
        <v>1538</v>
      </c>
    </row>
    <row r="636" spans="1:8">
      <c r="A636" s="103"/>
      <c r="C636" s="325" t="s">
        <v>1538</v>
      </c>
      <c r="D636" s="325" t="s">
        <v>1538</v>
      </c>
      <c r="E636" s="325" t="s">
        <v>1538</v>
      </c>
      <c r="G636" s="325" t="s">
        <v>1538</v>
      </c>
      <c r="H636" s="325" t="s">
        <v>1538</v>
      </c>
    </row>
    <row r="637" spans="1:8">
      <c r="A637" s="103"/>
      <c r="B637" s="326"/>
      <c r="C637" s="325" t="s">
        <v>1538</v>
      </c>
      <c r="D637" s="325" t="s">
        <v>1538</v>
      </c>
      <c r="E637" s="325" t="s">
        <v>1538</v>
      </c>
      <c r="G637" s="325" t="s">
        <v>1538</v>
      </c>
      <c r="H637" s="325" t="s">
        <v>1538</v>
      </c>
    </row>
    <row r="638" spans="1:8">
      <c r="A638" s="103"/>
      <c r="B638" s="326"/>
      <c r="C638" s="325" t="s">
        <v>1538</v>
      </c>
      <c r="D638" s="325" t="s">
        <v>1538</v>
      </c>
      <c r="E638" s="325" t="s">
        <v>1538</v>
      </c>
      <c r="G638" s="325" t="s">
        <v>1538</v>
      </c>
      <c r="H638" s="325" t="s">
        <v>1538</v>
      </c>
    </row>
    <row r="639" spans="1:8">
      <c r="A639" s="103"/>
      <c r="B639" s="326"/>
      <c r="C639" s="325" t="s">
        <v>1538</v>
      </c>
      <c r="D639" s="325" t="s">
        <v>1538</v>
      </c>
      <c r="E639" s="325" t="s">
        <v>1538</v>
      </c>
      <c r="G639" s="325" t="s">
        <v>1538</v>
      </c>
      <c r="H639" s="325" t="s">
        <v>1538</v>
      </c>
    </row>
    <row r="640" spans="1:8">
      <c r="A640" s="103"/>
      <c r="B640" s="326"/>
      <c r="C640" s="325" t="s">
        <v>1538</v>
      </c>
      <c r="D640" s="325" t="s">
        <v>1538</v>
      </c>
      <c r="E640" s="325" t="s">
        <v>1538</v>
      </c>
      <c r="G640" s="325" t="s">
        <v>1538</v>
      </c>
      <c r="H640" s="325" t="s">
        <v>1538</v>
      </c>
    </row>
    <row r="641" spans="1:8">
      <c r="A641" s="103"/>
      <c r="B641" s="326"/>
      <c r="C641" s="325" t="s">
        <v>1538</v>
      </c>
      <c r="D641" s="325" t="s">
        <v>1538</v>
      </c>
      <c r="E641" s="325" t="s">
        <v>1538</v>
      </c>
      <c r="G641" s="325" t="s">
        <v>1538</v>
      </c>
      <c r="H641" s="325" t="s">
        <v>1538</v>
      </c>
    </row>
    <row r="642" spans="1:8">
      <c r="A642" s="103"/>
      <c r="B642" s="326"/>
      <c r="C642" s="325" t="s">
        <v>1538</v>
      </c>
      <c r="D642" s="325" t="s">
        <v>1538</v>
      </c>
      <c r="E642" s="325" t="s">
        <v>1538</v>
      </c>
      <c r="G642" s="325" t="s">
        <v>1538</v>
      </c>
      <c r="H642" s="325" t="s">
        <v>1538</v>
      </c>
    </row>
    <row r="643" spans="1:8">
      <c r="A643" s="103"/>
      <c r="B643" s="326"/>
      <c r="C643" s="325" t="s">
        <v>1538</v>
      </c>
      <c r="D643" s="325" t="s">
        <v>1538</v>
      </c>
      <c r="E643" s="325" t="s">
        <v>1538</v>
      </c>
      <c r="G643" s="325" t="s">
        <v>1538</v>
      </c>
      <c r="H643" s="325" t="s">
        <v>1538</v>
      </c>
    </row>
    <row r="644" spans="1:8">
      <c r="A644" s="103"/>
      <c r="B644" s="326"/>
      <c r="C644" s="325" t="s">
        <v>1538</v>
      </c>
      <c r="D644" s="325" t="s">
        <v>1538</v>
      </c>
      <c r="E644" s="325" t="s">
        <v>1538</v>
      </c>
      <c r="G644" s="325" t="s">
        <v>1538</v>
      </c>
      <c r="H644" s="325" t="s">
        <v>1538</v>
      </c>
    </row>
    <row r="645" spans="1:8">
      <c r="A645" s="103"/>
      <c r="B645" s="326"/>
      <c r="C645" s="325" t="s">
        <v>1538</v>
      </c>
      <c r="D645" s="325" t="s">
        <v>1538</v>
      </c>
      <c r="E645" s="325" t="s">
        <v>1538</v>
      </c>
      <c r="G645" s="325" t="s">
        <v>1538</v>
      </c>
      <c r="H645" s="325" t="s">
        <v>1538</v>
      </c>
    </row>
    <row r="646" spans="1:8">
      <c r="A646" s="103"/>
      <c r="B646" s="326"/>
      <c r="C646" s="325" t="s">
        <v>1538</v>
      </c>
      <c r="D646" s="325" t="s">
        <v>1538</v>
      </c>
      <c r="E646" s="325" t="s">
        <v>1538</v>
      </c>
      <c r="G646" s="325" t="s">
        <v>1538</v>
      </c>
      <c r="H646" s="325" t="s">
        <v>1538</v>
      </c>
    </row>
    <row r="647" spans="1:8">
      <c r="A647" s="103"/>
      <c r="B647" s="326"/>
      <c r="C647" s="325" t="s">
        <v>1538</v>
      </c>
      <c r="D647" s="325" t="s">
        <v>1538</v>
      </c>
      <c r="E647" s="325" t="s">
        <v>1538</v>
      </c>
      <c r="G647" s="325" t="s">
        <v>1538</v>
      </c>
      <c r="H647" s="325" t="s">
        <v>1538</v>
      </c>
    </row>
    <row r="648" spans="1:8">
      <c r="A648" s="103"/>
      <c r="B648" s="326"/>
      <c r="C648" s="325" t="s">
        <v>1538</v>
      </c>
      <c r="D648" s="325" t="s">
        <v>1538</v>
      </c>
      <c r="E648" s="325" t="s">
        <v>1538</v>
      </c>
      <c r="G648" s="325" t="s">
        <v>1538</v>
      </c>
      <c r="H648" s="325" t="s">
        <v>1538</v>
      </c>
    </row>
    <row r="649" spans="1:8">
      <c r="A649" s="103"/>
      <c r="B649" s="326"/>
      <c r="C649" s="325" t="s">
        <v>1538</v>
      </c>
      <c r="D649" s="325" t="s">
        <v>1538</v>
      </c>
      <c r="E649" s="325" t="s">
        <v>1538</v>
      </c>
      <c r="G649" s="325" t="s">
        <v>1538</v>
      </c>
      <c r="H649" s="325" t="s">
        <v>1538</v>
      </c>
    </row>
    <row r="650" spans="1:8">
      <c r="A650" s="103"/>
      <c r="B650" s="326"/>
      <c r="C650" s="325" t="s">
        <v>1538</v>
      </c>
      <c r="D650" s="325" t="s">
        <v>1538</v>
      </c>
      <c r="E650" s="325" t="s">
        <v>1538</v>
      </c>
      <c r="G650" s="325" t="s">
        <v>1538</v>
      </c>
      <c r="H650" s="325" t="s">
        <v>1538</v>
      </c>
    </row>
    <row r="651" spans="1:8">
      <c r="A651" s="103"/>
      <c r="B651" s="326"/>
      <c r="C651" s="325" t="s">
        <v>1538</v>
      </c>
      <c r="D651" s="325" t="s">
        <v>1538</v>
      </c>
      <c r="E651" s="325" t="s">
        <v>1538</v>
      </c>
      <c r="G651" s="325" t="s">
        <v>1538</v>
      </c>
      <c r="H651" s="325" t="s">
        <v>1538</v>
      </c>
    </row>
    <row r="652" spans="1:8">
      <c r="A652" s="103"/>
      <c r="B652" s="326"/>
      <c r="C652" s="325" t="s">
        <v>1538</v>
      </c>
      <c r="D652" s="325" t="s">
        <v>1538</v>
      </c>
      <c r="E652" s="325" t="s">
        <v>1538</v>
      </c>
      <c r="G652" s="325" t="s">
        <v>1538</v>
      </c>
      <c r="H652" s="325" t="s">
        <v>1538</v>
      </c>
    </row>
    <row r="653" spans="1:8">
      <c r="A653" s="103"/>
      <c r="B653" s="326"/>
      <c r="C653" s="325" t="s">
        <v>1538</v>
      </c>
      <c r="D653" s="325" t="s">
        <v>1538</v>
      </c>
      <c r="E653" s="325" t="s">
        <v>1538</v>
      </c>
      <c r="G653" s="325" t="s">
        <v>1538</v>
      </c>
      <c r="H653" s="325" t="s">
        <v>1538</v>
      </c>
    </row>
    <row r="654" spans="1:8">
      <c r="A654" s="103"/>
      <c r="B654" s="326"/>
      <c r="C654" s="325" t="s">
        <v>1538</v>
      </c>
      <c r="D654" s="325" t="s">
        <v>1538</v>
      </c>
      <c r="E654" s="325" t="s">
        <v>1538</v>
      </c>
      <c r="G654" s="325" t="s">
        <v>1538</v>
      </c>
      <c r="H654" s="325" t="s">
        <v>1538</v>
      </c>
    </row>
    <row r="655" spans="1:8">
      <c r="A655" s="103"/>
      <c r="B655" s="326"/>
      <c r="C655" s="325" t="s">
        <v>1538</v>
      </c>
      <c r="D655" s="325" t="s">
        <v>1538</v>
      </c>
      <c r="E655" s="325" t="s">
        <v>1538</v>
      </c>
      <c r="G655" s="325" t="s">
        <v>1538</v>
      </c>
      <c r="H655" s="325" t="s">
        <v>1538</v>
      </c>
    </row>
    <row r="656" spans="1:8">
      <c r="A656" s="103"/>
      <c r="B656" s="326"/>
      <c r="C656" s="325" t="s">
        <v>1538</v>
      </c>
      <c r="D656" s="325" t="s">
        <v>1538</v>
      </c>
      <c r="E656" s="325" t="s">
        <v>1538</v>
      </c>
      <c r="G656" s="325" t="s">
        <v>1538</v>
      </c>
      <c r="H656" s="325" t="s">
        <v>1538</v>
      </c>
    </row>
    <row r="657" spans="1:8">
      <c r="A657" s="103"/>
      <c r="B657" s="326"/>
      <c r="C657" s="325" t="s">
        <v>1538</v>
      </c>
      <c r="D657" s="325" t="s">
        <v>1538</v>
      </c>
      <c r="E657" s="325" t="s">
        <v>1538</v>
      </c>
      <c r="G657" s="325" t="s">
        <v>1538</v>
      </c>
      <c r="H657" s="325" t="s">
        <v>1538</v>
      </c>
    </row>
    <row r="658" spans="1:8">
      <c r="A658" s="103"/>
      <c r="B658" s="326"/>
      <c r="C658" s="325" t="s">
        <v>1538</v>
      </c>
      <c r="D658" s="325" t="s">
        <v>1538</v>
      </c>
      <c r="E658" s="325" t="s">
        <v>1538</v>
      </c>
      <c r="G658" s="325" t="s">
        <v>1538</v>
      </c>
      <c r="H658" s="325" t="s">
        <v>1538</v>
      </c>
    </row>
    <row r="659" spans="1:8">
      <c r="A659" s="103"/>
      <c r="B659" s="326"/>
      <c r="C659" s="325" t="s">
        <v>1538</v>
      </c>
      <c r="D659" s="325" t="s">
        <v>1538</v>
      </c>
      <c r="E659" s="325" t="s">
        <v>1538</v>
      </c>
      <c r="G659" s="325" t="s">
        <v>1538</v>
      </c>
      <c r="H659" s="325" t="s">
        <v>1538</v>
      </c>
    </row>
    <row r="660" spans="1:8">
      <c r="A660" s="103"/>
      <c r="B660" s="326"/>
      <c r="C660" s="325" t="s">
        <v>1538</v>
      </c>
      <c r="D660" s="325" t="s">
        <v>1538</v>
      </c>
      <c r="E660" s="325" t="s">
        <v>1538</v>
      </c>
      <c r="G660" s="325" t="s">
        <v>1538</v>
      </c>
      <c r="H660" s="325" t="s">
        <v>1538</v>
      </c>
    </row>
    <row r="661" spans="1:8">
      <c r="A661" s="103"/>
      <c r="B661" s="326"/>
      <c r="C661" s="325" t="s">
        <v>1538</v>
      </c>
      <c r="D661" s="325" t="s">
        <v>1538</v>
      </c>
      <c r="E661" s="325" t="s">
        <v>1538</v>
      </c>
      <c r="G661" s="325" t="s">
        <v>1538</v>
      </c>
      <c r="H661" s="325" t="s">
        <v>1538</v>
      </c>
    </row>
    <row r="662" spans="1:8">
      <c r="A662" s="103"/>
      <c r="B662" s="326"/>
      <c r="C662" s="325" t="s">
        <v>1538</v>
      </c>
      <c r="D662" s="325" t="s">
        <v>1538</v>
      </c>
      <c r="E662" s="325" t="s">
        <v>1538</v>
      </c>
      <c r="G662" s="325" t="s">
        <v>1538</v>
      </c>
      <c r="H662" s="325" t="s">
        <v>1538</v>
      </c>
    </row>
    <row r="663" spans="1:8">
      <c r="A663" s="103"/>
      <c r="B663" s="326"/>
      <c r="C663" s="325" t="s">
        <v>1538</v>
      </c>
      <c r="D663" s="325" t="s">
        <v>1538</v>
      </c>
      <c r="E663" s="325" t="s">
        <v>1538</v>
      </c>
      <c r="G663" s="325" t="s">
        <v>1538</v>
      </c>
      <c r="H663" s="325" t="s">
        <v>1538</v>
      </c>
    </row>
    <row r="664" spans="1:8">
      <c r="A664" s="103"/>
      <c r="B664" s="326"/>
      <c r="C664" s="325" t="s">
        <v>1538</v>
      </c>
      <c r="D664" s="325" t="s">
        <v>1538</v>
      </c>
      <c r="E664" s="325" t="s">
        <v>1538</v>
      </c>
      <c r="G664" s="325" t="s">
        <v>1538</v>
      </c>
      <c r="H664" s="325" t="s">
        <v>1538</v>
      </c>
    </row>
    <row r="665" spans="1:8">
      <c r="A665" s="103"/>
      <c r="B665" s="326"/>
      <c r="C665" s="325" t="s">
        <v>1538</v>
      </c>
      <c r="D665" s="325" t="s">
        <v>1538</v>
      </c>
      <c r="E665" s="325" t="s">
        <v>1538</v>
      </c>
      <c r="G665" s="325" t="s">
        <v>1538</v>
      </c>
      <c r="H665" s="325" t="s">
        <v>1538</v>
      </c>
    </row>
    <row r="666" spans="1:8">
      <c r="A666" s="103"/>
      <c r="B666" s="331"/>
      <c r="C666" s="325" t="s">
        <v>1538</v>
      </c>
      <c r="D666" s="325" t="s">
        <v>1538</v>
      </c>
      <c r="E666" s="325" t="s">
        <v>1538</v>
      </c>
      <c r="G666" s="325" t="s">
        <v>1538</v>
      </c>
      <c r="H666" s="325" t="s">
        <v>1538</v>
      </c>
    </row>
    <row r="667" spans="1:8">
      <c r="A667" s="103"/>
      <c r="C667" s="325" t="s">
        <v>1538</v>
      </c>
      <c r="D667" s="325" t="s">
        <v>1538</v>
      </c>
      <c r="E667" s="325" t="s">
        <v>1538</v>
      </c>
      <c r="G667" s="325" t="s">
        <v>1538</v>
      </c>
      <c r="H667" s="325" t="s">
        <v>1538</v>
      </c>
    </row>
    <row r="668" spans="1:8">
      <c r="A668" s="103"/>
      <c r="C668" s="325" t="s">
        <v>1538</v>
      </c>
      <c r="D668" s="325" t="s">
        <v>1538</v>
      </c>
      <c r="E668" s="325" t="s">
        <v>1538</v>
      </c>
      <c r="G668" s="325" t="s">
        <v>1538</v>
      </c>
      <c r="H668" s="325" t="s">
        <v>1538</v>
      </c>
    </row>
    <row r="669" spans="1:8">
      <c r="A669" s="103"/>
      <c r="C669" s="325" t="s">
        <v>1538</v>
      </c>
      <c r="D669" s="325" t="s">
        <v>1538</v>
      </c>
      <c r="E669" s="325" t="s">
        <v>1538</v>
      </c>
      <c r="G669" s="325" t="s">
        <v>1538</v>
      </c>
      <c r="H669" s="325" t="s">
        <v>1538</v>
      </c>
    </row>
    <row r="670" spans="1:8">
      <c r="A670" s="103"/>
      <c r="C670" s="325" t="s">
        <v>1538</v>
      </c>
      <c r="D670" s="325" t="s">
        <v>1538</v>
      </c>
      <c r="E670" s="325" t="s">
        <v>1538</v>
      </c>
      <c r="G670" s="325" t="s">
        <v>1538</v>
      </c>
      <c r="H670" s="325" t="s">
        <v>1538</v>
      </c>
    </row>
    <row r="671" spans="1:8">
      <c r="A671" s="103"/>
      <c r="B671" s="331"/>
      <c r="C671" s="325" t="s">
        <v>1538</v>
      </c>
      <c r="D671" s="325" t="s">
        <v>1538</v>
      </c>
      <c r="E671" s="325" t="s">
        <v>1538</v>
      </c>
      <c r="G671" s="325" t="s">
        <v>1538</v>
      </c>
      <c r="H671" s="325" t="s">
        <v>1538</v>
      </c>
    </row>
    <row r="672" spans="1:8">
      <c r="A672" s="103"/>
      <c r="C672" s="325" t="s">
        <v>1538</v>
      </c>
      <c r="D672" s="325" t="s">
        <v>1538</v>
      </c>
      <c r="E672" s="325" t="s">
        <v>1538</v>
      </c>
      <c r="G672" s="325" t="s">
        <v>1538</v>
      </c>
      <c r="H672" s="325" t="s">
        <v>1538</v>
      </c>
    </row>
    <row r="673" spans="1:8">
      <c r="A673" s="103"/>
      <c r="C673" s="325" t="s">
        <v>1538</v>
      </c>
      <c r="D673" s="325" t="s">
        <v>1538</v>
      </c>
      <c r="E673" s="325" t="s">
        <v>1538</v>
      </c>
      <c r="G673" s="325" t="s">
        <v>1538</v>
      </c>
      <c r="H673" s="325" t="s">
        <v>1538</v>
      </c>
    </row>
    <row r="674" spans="1:8">
      <c r="A674" s="103"/>
      <c r="C674" s="325" t="s">
        <v>1538</v>
      </c>
      <c r="D674" s="325" t="s">
        <v>1538</v>
      </c>
      <c r="E674" s="325" t="s">
        <v>1538</v>
      </c>
      <c r="G674" s="325" t="s">
        <v>1538</v>
      </c>
      <c r="H674" s="325" t="s">
        <v>1538</v>
      </c>
    </row>
    <row r="675" spans="1:8">
      <c r="A675" s="103"/>
      <c r="C675" s="325" t="s">
        <v>1538</v>
      </c>
      <c r="D675" s="325" t="s">
        <v>1538</v>
      </c>
      <c r="E675" s="325" t="s">
        <v>1538</v>
      </c>
      <c r="G675" s="325" t="s">
        <v>1538</v>
      </c>
      <c r="H675" s="325" t="s">
        <v>1538</v>
      </c>
    </row>
    <row r="676" spans="1:8">
      <c r="A676" s="103"/>
      <c r="C676" s="325" t="s">
        <v>1538</v>
      </c>
      <c r="D676" s="325" t="s">
        <v>1538</v>
      </c>
      <c r="E676" s="325" t="s">
        <v>1538</v>
      </c>
      <c r="G676" s="325" t="s">
        <v>1538</v>
      </c>
      <c r="H676" s="325" t="s">
        <v>1538</v>
      </c>
    </row>
    <row r="677" spans="1:8">
      <c r="A677" s="103"/>
      <c r="C677" s="325" t="s">
        <v>1538</v>
      </c>
      <c r="D677" s="325" t="s">
        <v>1538</v>
      </c>
      <c r="E677" s="325" t="s">
        <v>1538</v>
      </c>
      <c r="G677" s="325" t="s">
        <v>1538</v>
      </c>
      <c r="H677" s="325" t="s">
        <v>1538</v>
      </c>
    </row>
    <row r="678" spans="1:8">
      <c r="A678" s="103"/>
      <c r="B678" s="326"/>
      <c r="C678" s="325" t="s">
        <v>1538</v>
      </c>
      <c r="D678" s="325" t="s">
        <v>1538</v>
      </c>
      <c r="E678" s="325" t="s">
        <v>1538</v>
      </c>
      <c r="G678" s="325" t="s">
        <v>1538</v>
      </c>
      <c r="H678" s="325" t="s">
        <v>1538</v>
      </c>
    </row>
    <row r="679" spans="1:8">
      <c r="A679" s="103"/>
      <c r="B679" s="326"/>
      <c r="C679" s="325" t="s">
        <v>1538</v>
      </c>
      <c r="D679" s="325" t="s">
        <v>1538</v>
      </c>
      <c r="E679" s="325" t="s">
        <v>1538</v>
      </c>
      <c r="G679" s="325" t="s">
        <v>1538</v>
      </c>
      <c r="H679" s="325" t="s">
        <v>1538</v>
      </c>
    </row>
    <row r="680" spans="1:8">
      <c r="A680" s="103"/>
      <c r="B680" s="326"/>
      <c r="C680" s="325" t="s">
        <v>1538</v>
      </c>
      <c r="D680" s="325" t="s">
        <v>1538</v>
      </c>
      <c r="E680" s="325" t="s">
        <v>1538</v>
      </c>
      <c r="G680" s="325" t="s">
        <v>1538</v>
      </c>
      <c r="H680" s="325" t="s">
        <v>1538</v>
      </c>
    </row>
    <row r="681" spans="1:8">
      <c r="A681" s="103"/>
      <c r="B681" s="326"/>
      <c r="C681" s="325" t="s">
        <v>1538</v>
      </c>
      <c r="D681" s="325" t="s">
        <v>1538</v>
      </c>
      <c r="E681" s="325" t="s">
        <v>1538</v>
      </c>
      <c r="G681" s="325" t="s">
        <v>1538</v>
      </c>
      <c r="H681" s="325" t="s">
        <v>1538</v>
      </c>
    </row>
    <row r="682" spans="1:8">
      <c r="A682" s="103"/>
      <c r="B682" s="326"/>
      <c r="C682" s="325" t="s">
        <v>1538</v>
      </c>
      <c r="D682" s="325" t="s">
        <v>1538</v>
      </c>
      <c r="E682" s="325" t="s">
        <v>1538</v>
      </c>
      <c r="G682" s="325" t="s">
        <v>1538</v>
      </c>
      <c r="H682" s="325" t="s">
        <v>1538</v>
      </c>
    </row>
    <row r="683" spans="1:8">
      <c r="A683" s="103"/>
      <c r="B683" s="326"/>
      <c r="C683" s="325" t="s">
        <v>1538</v>
      </c>
      <c r="D683" s="325" t="s">
        <v>1538</v>
      </c>
      <c r="E683" s="325" t="s">
        <v>1538</v>
      </c>
      <c r="G683" s="325" t="s">
        <v>1538</v>
      </c>
      <c r="H683" s="325" t="s">
        <v>1538</v>
      </c>
    </row>
    <row r="684" spans="1:8">
      <c r="A684" s="103"/>
      <c r="B684" s="326"/>
      <c r="C684" s="325" t="s">
        <v>1538</v>
      </c>
      <c r="D684" s="325" t="s">
        <v>1538</v>
      </c>
      <c r="E684" s="325" t="s">
        <v>1538</v>
      </c>
      <c r="G684" s="325" t="s">
        <v>1538</v>
      </c>
      <c r="H684" s="325" t="s">
        <v>1538</v>
      </c>
    </row>
    <row r="685" spans="1:8">
      <c r="A685" s="103"/>
      <c r="B685" s="326"/>
      <c r="C685" s="325" t="s">
        <v>1538</v>
      </c>
      <c r="D685" s="325" t="s">
        <v>1538</v>
      </c>
      <c r="E685" s="325" t="s">
        <v>1538</v>
      </c>
      <c r="G685" s="325" t="s">
        <v>1538</v>
      </c>
      <c r="H685" s="325" t="s">
        <v>1538</v>
      </c>
    </row>
    <row r="686" spans="1:8">
      <c r="A686" s="103"/>
      <c r="B686" s="326"/>
      <c r="C686" s="325" t="s">
        <v>1538</v>
      </c>
      <c r="D686" s="325" t="s">
        <v>1538</v>
      </c>
      <c r="E686" s="325" t="s">
        <v>1538</v>
      </c>
      <c r="G686" s="325" t="s">
        <v>1538</v>
      </c>
      <c r="H686" s="325" t="s">
        <v>1538</v>
      </c>
    </row>
    <row r="687" spans="1:8">
      <c r="A687" s="103"/>
      <c r="B687" s="326"/>
      <c r="C687" s="325" t="s">
        <v>1538</v>
      </c>
      <c r="D687" s="325" t="s">
        <v>1538</v>
      </c>
      <c r="E687" s="325" t="s">
        <v>1538</v>
      </c>
      <c r="G687" s="325" t="s">
        <v>1538</v>
      </c>
      <c r="H687" s="325" t="s">
        <v>1538</v>
      </c>
    </row>
    <row r="688" spans="1:8">
      <c r="A688" s="103"/>
      <c r="B688" s="326"/>
      <c r="C688" s="325" t="s">
        <v>1538</v>
      </c>
      <c r="D688" s="325" t="s">
        <v>1538</v>
      </c>
      <c r="E688" s="325" t="s">
        <v>1538</v>
      </c>
      <c r="G688" s="325" t="s">
        <v>1538</v>
      </c>
      <c r="H688" s="325" t="s">
        <v>1538</v>
      </c>
    </row>
    <row r="689" spans="1:8">
      <c r="A689" s="103"/>
      <c r="B689" s="326"/>
      <c r="C689" s="325" t="s">
        <v>1538</v>
      </c>
      <c r="D689" s="325" t="s">
        <v>1538</v>
      </c>
      <c r="E689" s="325" t="s">
        <v>1538</v>
      </c>
      <c r="G689" s="325" t="s">
        <v>1538</v>
      </c>
      <c r="H689" s="325" t="s">
        <v>1538</v>
      </c>
    </row>
    <row r="690" spans="1:8">
      <c r="A690" s="103"/>
      <c r="B690" s="326"/>
      <c r="C690" s="325" t="s">
        <v>1538</v>
      </c>
      <c r="D690" s="325" t="s">
        <v>1538</v>
      </c>
      <c r="E690" s="325" t="s">
        <v>1538</v>
      </c>
      <c r="G690" s="325" t="s">
        <v>1538</v>
      </c>
      <c r="H690" s="325" t="s">
        <v>1538</v>
      </c>
    </row>
    <row r="691" spans="1:8">
      <c r="A691" s="103"/>
      <c r="B691" s="326"/>
      <c r="C691" s="325" t="s">
        <v>1538</v>
      </c>
      <c r="D691" s="325" t="s">
        <v>1538</v>
      </c>
      <c r="E691" s="325" t="s">
        <v>1538</v>
      </c>
      <c r="G691" s="325" t="s">
        <v>1538</v>
      </c>
      <c r="H691" s="325" t="s">
        <v>1538</v>
      </c>
    </row>
    <row r="692" spans="1:8">
      <c r="A692" s="103"/>
      <c r="B692" s="326"/>
      <c r="C692" s="325" t="s">
        <v>1538</v>
      </c>
      <c r="D692" s="325" t="s">
        <v>1538</v>
      </c>
      <c r="E692" s="325" t="s">
        <v>1538</v>
      </c>
      <c r="G692" s="325" t="s">
        <v>1538</v>
      </c>
      <c r="H692" s="325" t="s">
        <v>1538</v>
      </c>
    </row>
    <row r="693" spans="1:8">
      <c r="A693" s="103"/>
      <c r="B693" s="326"/>
      <c r="C693" s="325" t="s">
        <v>1538</v>
      </c>
      <c r="D693" s="325" t="s">
        <v>1538</v>
      </c>
      <c r="E693" s="325" t="s">
        <v>1538</v>
      </c>
      <c r="G693" s="325" t="s">
        <v>1538</v>
      </c>
      <c r="H693" s="325" t="s">
        <v>1538</v>
      </c>
    </row>
    <row r="694" spans="1:8">
      <c r="A694" s="103"/>
      <c r="B694" s="331"/>
      <c r="C694" s="325" t="s">
        <v>1538</v>
      </c>
      <c r="D694" s="325" t="s">
        <v>1538</v>
      </c>
      <c r="E694" s="325" t="s">
        <v>1538</v>
      </c>
      <c r="G694" s="325" t="s">
        <v>1538</v>
      </c>
      <c r="H694" s="325" t="s">
        <v>1538</v>
      </c>
    </row>
    <row r="695" spans="1:8">
      <c r="A695" s="103"/>
      <c r="C695" s="325" t="s">
        <v>1538</v>
      </c>
      <c r="D695" s="325" t="s">
        <v>1538</v>
      </c>
      <c r="E695" s="325" t="s">
        <v>1538</v>
      </c>
      <c r="G695" s="325" t="s">
        <v>1538</v>
      </c>
      <c r="H695" s="325" t="s">
        <v>1538</v>
      </c>
    </row>
    <row r="696" spans="1:8">
      <c r="A696" s="103"/>
      <c r="C696" s="325" t="s">
        <v>1538</v>
      </c>
      <c r="D696" s="325" t="s">
        <v>1538</v>
      </c>
      <c r="E696" s="325" t="s">
        <v>1538</v>
      </c>
      <c r="G696" s="325" t="s">
        <v>1538</v>
      </c>
      <c r="H696" s="325" t="s">
        <v>1538</v>
      </c>
    </row>
    <row r="697" spans="1:8">
      <c r="A697" s="103"/>
      <c r="C697" s="325" t="s">
        <v>1538</v>
      </c>
      <c r="D697" s="325" t="s">
        <v>1538</v>
      </c>
      <c r="E697" s="325" t="s">
        <v>1538</v>
      </c>
      <c r="G697" s="325" t="s">
        <v>1538</v>
      </c>
      <c r="H697" s="325" t="s">
        <v>1538</v>
      </c>
    </row>
    <row r="698" spans="1:8">
      <c r="A698" s="103"/>
      <c r="B698" s="326"/>
      <c r="C698" s="325" t="s">
        <v>1538</v>
      </c>
      <c r="D698" s="325" t="s">
        <v>1538</v>
      </c>
      <c r="E698" s="325" t="s">
        <v>1538</v>
      </c>
      <c r="G698" s="325" t="s">
        <v>1538</v>
      </c>
      <c r="H698" s="325" t="s">
        <v>1538</v>
      </c>
    </row>
    <row r="699" spans="1:8">
      <c r="A699" s="103"/>
      <c r="B699" s="326"/>
      <c r="C699" s="325" t="s">
        <v>1538</v>
      </c>
      <c r="D699" s="325" t="s">
        <v>1538</v>
      </c>
      <c r="E699" s="325" t="s">
        <v>1538</v>
      </c>
      <c r="G699" s="325" t="s">
        <v>1538</v>
      </c>
      <c r="H699" s="325" t="s">
        <v>1538</v>
      </c>
    </row>
    <row r="700" spans="1:8">
      <c r="A700" s="103"/>
      <c r="B700" s="326"/>
      <c r="C700" s="325" t="s">
        <v>1538</v>
      </c>
      <c r="D700" s="325" t="s">
        <v>1538</v>
      </c>
      <c r="E700" s="325" t="s">
        <v>1538</v>
      </c>
      <c r="G700" s="325" t="s">
        <v>1538</v>
      </c>
      <c r="H700" s="325" t="s">
        <v>1538</v>
      </c>
    </row>
    <row r="701" spans="1:8">
      <c r="A701" s="103"/>
      <c r="B701" s="326"/>
      <c r="C701" s="325" t="s">
        <v>1538</v>
      </c>
      <c r="D701" s="325" t="s">
        <v>1538</v>
      </c>
      <c r="E701" s="325" t="s">
        <v>1538</v>
      </c>
      <c r="G701" s="325" t="s">
        <v>1538</v>
      </c>
      <c r="H701" s="325" t="s">
        <v>1538</v>
      </c>
    </row>
    <row r="702" spans="1:8">
      <c r="A702" s="103"/>
      <c r="B702" s="326"/>
      <c r="C702" s="325" t="s">
        <v>1538</v>
      </c>
      <c r="D702" s="325" t="s">
        <v>1538</v>
      </c>
      <c r="E702" s="325" t="s">
        <v>1538</v>
      </c>
      <c r="G702" s="325" t="s">
        <v>1538</v>
      </c>
      <c r="H702" s="325" t="s">
        <v>1538</v>
      </c>
    </row>
    <row r="703" spans="1:8">
      <c r="A703" s="103"/>
      <c r="B703" s="326"/>
      <c r="C703" s="325" t="s">
        <v>1538</v>
      </c>
      <c r="D703" s="325" t="s">
        <v>1538</v>
      </c>
      <c r="E703" s="325" t="s">
        <v>1538</v>
      </c>
      <c r="G703" s="325" t="s">
        <v>1538</v>
      </c>
      <c r="H703" s="325" t="s">
        <v>1538</v>
      </c>
    </row>
    <row r="704" spans="1:8">
      <c r="A704" s="103"/>
      <c r="B704" s="326"/>
      <c r="C704" s="325" t="s">
        <v>1538</v>
      </c>
      <c r="D704" s="325" t="s">
        <v>1538</v>
      </c>
      <c r="E704" s="325" t="s">
        <v>1538</v>
      </c>
      <c r="G704" s="325" t="s">
        <v>1538</v>
      </c>
      <c r="H704" s="325" t="s">
        <v>1538</v>
      </c>
    </row>
    <row r="705" spans="1:8">
      <c r="A705" s="103"/>
      <c r="B705" s="326"/>
      <c r="C705" s="325" t="s">
        <v>1538</v>
      </c>
      <c r="D705" s="325" t="s">
        <v>1538</v>
      </c>
      <c r="E705" s="325" t="s">
        <v>1538</v>
      </c>
      <c r="G705" s="325" t="s">
        <v>1538</v>
      </c>
      <c r="H705" s="325" t="s">
        <v>1538</v>
      </c>
    </row>
    <row r="706" spans="1:8">
      <c r="A706" s="103"/>
      <c r="B706" s="326"/>
      <c r="C706" s="325" t="s">
        <v>1538</v>
      </c>
      <c r="D706" s="325" t="s">
        <v>1538</v>
      </c>
      <c r="E706" s="325" t="s">
        <v>1538</v>
      </c>
      <c r="G706" s="325" t="s">
        <v>1538</v>
      </c>
      <c r="H706" s="325" t="s">
        <v>1538</v>
      </c>
    </row>
    <row r="707" spans="1:8">
      <c r="A707" s="103"/>
      <c r="B707" s="326"/>
      <c r="C707" s="325" t="s">
        <v>1538</v>
      </c>
      <c r="D707" s="325" t="s">
        <v>1538</v>
      </c>
      <c r="E707" s="325" t="s">
        <v>1538</v>
      </c>
      <c r="G707" s="325" t="s">
        <v>1538</v>
      </c>
      <c r="H707" s="325" t="s">
        <v>1538</v>
      </c>
    </row>
    <row r="708" spans="1:8">
      <c r="A708" s="103"/>
      <c r="B708" s="326"/>
      <c r="C708" s="325" t="s">
        <v>1538</v>
      </c>
      <c r="D708" s="325" t="s">
        <v>1538</v>
      </c>
      <c r="E708" s="325" t="s">
        <v>1538</v>
      </c>
      <c r="G708" s="325" t="s">
        <v>1538</v>
      </c>
      <c r="H708" s="325" t="s">
        <v>1538</v>
      </c>
    </row>
    <row r="709" spans="1:8">
      <c r="A709" s="103"/>
      <c r="B709" s="326"/>
      <c r="C709" s="325" t="s">
        <v>1538</v>
      </c>
      <c r="D709" s="325" t="s">
        <v>1538</v>
      </c>
      <c r="E709" s="325" t="s">
        <v>1538</v>
      </c>
      <c r="G709" s="325" t="s">
        <v>1538</v>
      </c>
      <c r="H709" s="325" t="s">
        <v>1538</v>
      </c>
    </row>
    <row r="710" spans="1:8">
      <c r="A710" s="103"/>
      <c r="B710" s="326"/>
      <c r="C710" s="325" t="s">
        <v>1538</v>
      </c>
      <c r="D710" s="325" t="s">
        <v>1538</v>
      </c>
      <c r="E710" s="325" t="s">
        <v>1538</v>
      </c>
      <c r="G710" s="325" t="s">
        <v>1538</v>
      </c>
      <c r="H710" s="325" t="s">
        <v>1538</v>
      </c>
    </row>
    <row r="711" spans="1:8">
      <c r="A711" s="103"/>
      <c r="B711" s="326"/>
      <c r="C711" s="325" t="s">
        <v>1538</v>
      </c>
      <c r="D711" s="325" t="s">
        <v>1538</v>
      </c>
      <c r="E711" s="325" t="s">
        <v>1538</v>
      </c>
      <c r="G711" s="325" t="s">
        <v>1538</v>
      </c>
      <c r="H711" s="325" t="s">
        <v>1538</v>
      </c>
    </row>
    <row r="712" spans="1:8">
      <c r="A712" s="103"/>
      <c r="B712" s="331"/>
      <c r="C712" s="325" t="s">
        <v>1538</v>
      </c>
      <c r="D712" s="325" t="s">
        <v>1538</v>
      </c>
      <c r="E712" s="325" t="s">
        <v>1538</v>
      </c>
      <c r="G712" s="325" t="s">
        <v>1538</v>
      </c>
      <c r="H712" s="325" t="s">
        <v>1538</v>
      </c>
    </row>
    <row r="713" spans="1:8">
      <c r="A713" s="103"/>
      <c r="C713" s="325" t="s">
        <v>1538</v>
      </c>
      <c r="D713" s="325" t="s">
        <v>1538</v>
      </c>
      <c r="E713" s="325" t="s">
        <v>1538</v>
      </c>
      <c r="G713" s="325" t="s">
        <v>1538</v>
      </c>
      <c r="H713" s="325" t="s">
        <v>1538</v>
      </c>
    </row>
    <row r="714" spans="1:8">
      <c r="A714" s="103"/>
      <c r="C714" s="325" t="s">
        <v>1538</v>
      </c>
      <c r="D714" s="325" t="s">
        <v>1538</v>
      </c>
      <c r="E714" s="325" t="s">
        <v>1538</v>
      </c>
      <c r="G714" s="325" t="s">
        <v>1538</v>
      </c>
      <c r="H714" s="325" t="s">
        <v>1538</v>
      </c>
    </row>
    <row r="715" spans="1:8">
      <c r="A715" s="103"/>
      <c r="C715" s="325" t="s">
        <v>1538</v>
      </c>
      <c r="D715" s="325" t="s">
        <v>1538</v>
      </c>
      <c r="E715" s="325" t="s">
        <v>1538</v>
      </c>
      <c r="G715" s="325" t="s">
        <v>1538</v>
      </c>
      <c r="H715" s="325" t="s">
        <v>1538</v>
      </c>
    </row>
    <row r="716" spans="1:8">
      <c r="A716" s="103"/>
      <c r="B716" s="326"/>
      <c r="C716" s="325" t="s">
        <v>1538</v>
      </c>
      <c r="D716" s="325" t="s">
        <v>1538</v>
      </c>
      <c r="E716" s="325" t="s">
        <v>1538</v>
      </c>
      <c r="G716" s="325" t="s">
        <v>1538</v>
      </c>
      <c r="H716" s="325" t="s">
        <v>1538</v>
      </c>
    </row>
    <row r="717" spans="1:8">
      <c r="A717" s="103"/>
      <c r="B717" s="326"/>
      <c r="C717" s="325" t="s">
        <v>1538</v>
      </c>
      <c r="D717" s="325" t="s">
        <v>1538</v>
      </c>
      <c r="E717" s="325" t="s">
        <v>1538</v>
      </c>
      <c r="G717" s="325" t="s">
        <v>1538</v>
      </c>
      <c r="H717" s="325" t="s">
        <v>1538</v>
      </c>
    </row>
    <row r="718" spans="1:8">
      <c r="A718" s="103"/>
      <c r="B718" s="326"/>
      <c r="C718" s="325" t="s">
        <v>1538</v>
      </c>
      <c r="D718" s="325" t="s">
        <v>1538</v>
      </c>
      <c r="E718" s="325" t="s">
        <v>1538</v>
      </c>
      <c r="G718" s="325" t="s">
        <v>1538</v>
      </c>
      <c r="H718" s="325" t="s">
        <v>1538</v>
      </c>
    </row>
    <row r="719" spans="1:8">
      <c r="A719" s="103"/>
      <c r="B719" s="326"/>
      <c r="C719" s="325" t="s">
        <v>1538</v>
      </c>
      <c r="D719" s="325" t="s">
        <v>1538</v>
      </c>
      <c r="E719" s="325" t="s">
        <v>1538</v>
      </c>
      <c r="G719" s="325" t="s">
        <v>1538</v>
      </c>
      <c r="H719" s="325" t="s">
        <v>1538</v>
      </c>
    </row>
    <row r="720" spans="1:8">
      <c r="A720" s="103"/>
      <c r="B720" s="326"/>
      <c r="C720" s="325" t="s">
        <v>1538</v>
      </c>
      <c r="D720" s="325" t="s">
        <v>1538</v>
      </c>
      <c r="E720" s="325" t="s">
        <v>1538</v>
      </c>
      <c r="G720" s="325" t="s">
        <v>1538</v>
      </c>
      <c r="H720" s="325" t="s">
        <v>1538</v>
      </c>
    </row>
    <row r="721" spans="1:8">
      <c r="A721" s="103"/>
      <c r="B721" s="326"/>
      <c r="C721" s="325" t="s">
        <v>1538</v>
      </c>
      <c r="D721" s="325" t="s">
        <v>1538</v>
      </c>
      <c r="E721" s="325" t="s">
        <v>1538</v>
      </c>
      <c r="G721" s="325" t="s">
        <v>1538</v>
      </c>
      <c r="H721" s="325" t="s">
        <v>1538</v>
      </c>
    </row>
    <row r="722" spans="1:8">
      <c r="A722" s="103"/>
      <c r="B722" s="326"/>
      <c r="C722" s="325" t="s">
        <v>1538</v>
      </c>
      <c r="D722" s="325" t="s">
        <v>1538</v>
      </c>
      <c r="E722" s="325" t="s">
        <v>1538</v>
      </c>
      <c r="G722" s="325" t="s">
        <v>1538</v>
      </c>
      <c r="H722" s="325" t="s">
        <v>1538</v>
      </c>
    </row>
    <row r="723" spans="1:8">
      <c r="A723" s="103"/>
      <c r="B723" s="326"/>
      <c r="C723" s="325" t="s">
        <v>1538</v>
      </c>
      <c r="D723" s="325" t="s">
        <v>1538</v>
      </c>
      <c r="E723" s="325" t="s">
        <v>1538</v>
      </c>
      <c r="G723" s="325" t="s">
        <v>1538</v>
      </c>
      <c r="H723" s="325" t="s">
        <v>1538</v>
      </c>
    </row>
    <row r="724" spans="1:8">
      <c r="A724" s="103"/>
      <c r="B724" s="326"/>
      <c r="C724" s="325" t="s">
        <v>1538</v>
      </c>
      <c r="D724" s="325" t="s">
        <v>1538</v>
      </c>
      <c r="E724" s="325" t="s">
        <v>1538</v>
      </c>
      <c r="G724" s="325" t="s">
        <v>1538</v>
      </c>
      <c r="H724" s="325" t="s">
        <v>1538</v>
      </c>
    </row>
    <row r="725" spans="1:8">
      <c r="A725" s="103"/>
      <c r="B725" s="326"/>
      <c r="C725" s="325" t="s">
        <v>1538</v>
      </c>
      <c r="D725" s="325" t="s">
        <v>1538</v>
      </c>
      <c r="E725" s="325" t="s">
        <v>1538</v>
      </c>
      <c r="G725" s="325" t="s">
        <v>1538</v>
      </c>
      <c r="H725" s="325" t="s">
        <v>1538</v>
      </c>
    </row>
    <row r="726" spans="1:8">
      <c r="A726" s="103"/>
      <c r="B726" s="326"/>
      <c r="C726" s="325" t="s">
        <v>1538</v>
      </c>
      <c r="D726" s="325" t="s">
        <v>1538</v>
      </c>
      <c r="E726" s="325" t="s">
        <v>1538</v>
      </c>
      <c r="G726" s="325" t="s">
        <v>1538</v>
      </c>
      <c r="H726" s="325" t="s">
        <v>1538</v>
      </c>
    </row>
    <row r="727" spans="1:8">
      <c r="A727" s="103"/>
      <c r="B727" s="326"/>
      <c r="C727" s="325" t="s">
        <v>1538</v>
      </c>
      <c r="D727" s="325" t="s">
        <v>1538</v>
      </c>
      <c r="E727" s="325" t="s">
        <v>1538</v>
      </c>
      <c r="G727" s="325" t="s">
        <v>1538</v>
      </c>
      <c r="H727" s="325" t="s">
        <v>1538</v>
      </c>
    </row>
    <row r="728" spans="1:8">
      <c r="A728" s="103"/>
      <c r="B728" s="326"/>
      <c r="C728" s="325" t="s">
        <v>1538</v>
      </c>
      <c r="D728" s="325" t="s">
        <v>1538</v>
      </c>
      <c r="E728" s="325" t="s">
        <v>1538</v>
      </c>
      <c r="G728" s="325" t="s">
        <v>1538</v>
      </c>
      <c r="H728" s="325" t="s">
        <v>1538</v>
      </c>
    </row>
    <row r="729" spans="1:8">
      <c r="A729" s="103"/>
      <c r="B729" s="326"/>
      <c r="C729" s="325" t="s">
        <v>1538</v>
      </c>
      <c r="D729" s="325" t="s">
        <v>1538</v>
      </c>
      <c r="E729" s="325" t="s">
        <v>1538</v>
      </c>
      <c r="G729" s="325" t="s">
        <v>1538</v>
      </c>
      <c r="H729" s="325" t="s">
        <v>1538</v>
      </c>
    </row>
    <row r="730" spans="1:8">
      <c r="A730" s="103"/>
      <c r="B730" s="326"/>
      <c r="C730" s="325" t="s">
        <v>1538</v>
      </c>
      <c r="D730" s="325" t="s">
        <v>1538</v>
      </c>
      <c r="E730" s="325" t="s">
        <v>1538</v>
      </c>
      <c r="G730" s="325" t="s">
        <v>1538</v>
      </c>
      <c r="H730" s="325" t="s">
        <v>1538</v>
      </c>
    </row>
    <row r="731" spans="1:8">
      <c r="A731" s="103"/>
      <c r="B731" s="326"/>
      <c r="C731" s="325" t="s">
        <v>1538</v>
      </c>
      <c r="D731" s="325" t="s">
        <v>1538</v>
      </c>
      <c r="E731" s="325" t="s">
        <v>1538</v>
      </c>
      <c r="G731" s="325" t="s">
        <v>1538</v>
      </c>
      <c r="H731" s="325" t="s">
        <v>1538</v>
      </c>
    </row>
    <row r="732" spans="1:8">
      <c r="A732" s="103"/>
      <c r="B732" s="326"/>
      <c r="C732" s="325" t="s">
        <v>1538</v>
      </c>
      <c r="D732" s="325" t="s">
        <v>1538</v>
      </c>
      <c r="E732" s="325" t="s">
        <v>1538</v>
      </c>
      <c r="G732" s="325" t="s">
        <v>1538</v>
      </c>
      <c r="H732" s="325" t="s">
        <v>1538</v>
      </c>
    </row>
    <row r="733" spans="1:8">
      <c r="A733" s="103"/>
      <c r="B733" s="326"/>
      <c r="C733" s="325" t="s">
        <v>1538</v>
      </c>
      <c r="D733" s="325" t="s">
        <v>1538</v>
      </c>
      <c r="E733" s="325" t="s">
        <v>1538</v>
      </c>
      <c r="G733" s="325" t="s">
        <v>1538</v>
      </c>
      <c r="H733" s="325" t="s">
        <v>1538</v>
      </c>
    </row>
    <row r="734" spans="1:8">
      <c r="A734" s="103"/>
      <c r="B734" s="326"/>
      <c r="C734" s="325" t="s">
        <v>1538</v>
      </c>
      <c r="D734" s="325" t="s">
        <v>1538</v>
      </c>
      <c r="E734" s="325" t="s">
        <v>1538</v>
      </c>
      <c r="G734" s="325" t="s">
        <v>1538</v>
      </c>
      <c r="H734" s="325" t="s">
        <v>1538</v>
      </c>
    </row>
    <row r="735" spans="1:8">
      <c r="A735" s="103"/>
      <c r="B735" s="326"/>
      <c r="C735" s="325" t="s">
        <v>1538</v>
      </c>
      <c r="D735" s="325" t="s">
        <v>1538</v>
      </c>
      <c r="E735" s="325" t="s">
        <v>1538</v>
      </c>
      <c r="G735" s="325" t="s">
        <v>1538</v>
      </c>
      <c r="H735" s="325" t="s">
        <v>1538</v>
      </c>
    </row>
    <row r="736" spans="1:8">
      <c r="A736" s="103"/>
      <c r="B736" s="326"/>
      <c r="C736" s="325" t="s">
        <v>1538</v>
      </c>
      <c r="D736" s="325" t="s">
        <v>1538</v>
      </c>
      <c r="E736" s="325" t="s">
        <v>1538</v>
      </c>
      <c r="G736" s="325" t="s">
        <v>1538</v>
      </c>
      <c r="H736" s="325" t="s">
        <v>1538</v>
      </c>
    </row>
    <row r="737" spans="1:8">
      <c r="A737" s="103"/>
      <c r="B737" s="326"/>
      <c r="C737" s="325" t="s">
        <v>1538</v>
      </c>
      <c r="D737" s="325" t="s">
        <v>1538</v>
      </c>
      <c r="E737" s="325" t="s">
        <v>1538</v>
      </c>
      <c r="G737" s="325" t="s">
        <v>1538</v>
      </c>
      <c r="H737" s="325" t="s">
        <v>1538</v>
      </c>
    </row>
    <row r="738" spans="1:8">
      <c r="A738" s="103"/>
      <c r="B738" s="326"/>
      <c r="C738" s="325" t="s">
        <v>1538</v>
      </c>
      <c r="D738" s="325" t="s">
        <v>1538</v>
      </c>
      <c r="E738" s="325" t="s">
        <v>1538</v>
      </c>
      <c r="G738" s="325" t="s">
        <v>1538</v>
      </c>
      <c r="H738" s="325" t="s">
        <v>1538</v>
      </c>
    </row>
    <row r="739" spans="1:8">
      <c r="A739" s="103"/>
      <c r="B739" s="326"/>
      <c r="C739" s="325" t="s">
        <v>1538</v>
      </c>
      <c r="D739" s="325" t="s">
        <v>1538</v>
      </c>
      <c r="E739" s="325" t="s">
        <v>1538</v>
      </c>
      <c r="G739" s="325" t="s">
        <v>1538</v>
      </c>
      <c r="H739" s="325" t="s">
        <v>1538</v>
      </c>
    </row>
    <row r="740" spans="1:8">
      <c r="A740" s="103"/>
      <c r="B740" s="326"/>
      <c r="C740" s="325" t="s">
        <v>1538</v>
      </c>
      <c r="D740" s="325" t="s">
        <v>1538</v>
      </c>
      <c r="E740" s="325" t="s">
        <v>1538</v>
      </c>
      <c r="G740" s="325" t="s">
        <v>1538</v>
      </c>
      <c r="H740" s="325" t="s">
        <v>1538</v>
      </c>
    </row>
    <row r="741" spans="1:8">
      <c r="A741" s="103"/>
      <c r="B741" s="326"/>
      <c r="C741" s="325" t="s">
        <v>1538</v>
      </c>
      <c r="D741" s="325" t="s">
        <v>1538</v>
      </c>
      <c r="E741" s="325" t="s">
        <v>1538</v>
      </c>
      <c r="G741" s="325" t="s">
        <v>1538</v>
      </c>
      <c r="H741" s="325" t="s">
        <v>1538</v>
      </c>
    </row>
    <row r="742" spans="1:8">
      <c r="A742" s="103"/>
      <c r="B742" s="326"/>
      <c r="C742" s="325" t="s">
        <v>1538</v>
      </c>
      <c r="D742" s="325" t="s">
        <v>1538</v>
      </c>
      <c r="E742" s="325" t="s">
        <v>1538</v>
      </c>
      <c r="G742" s="325" t="s">
        <v>1538</v>
      </c>
      <c r="H742" s="325" t="s">
        <v>1538</v>
      </c>
    </row>
    <row r="743" spans="1:8">
      <c r="A743" s="103"/>
      <c r="B743" s="326"/>
      <c r="C743" s="325" t="s">
        <v>1538</v>
      </c>
      <c r="D743" s="325" t="s">
        <v>1538</v>
      </c>
      <c r="E743" s="325" t="s">
        <v>1538</v>
      </c>
      <c r="G743" s="325" t="s">
        <v>1538</v>
      </c>
      <c r="H743" s="325" t="s">
        <v>1538</v>
      </c>
    </row>
    <row r="744" spans="1:8">
      <c r="A744" s="103"/>
      <c r="B744" s="326"/>
      <c r="C744" s="325" t="s">
        <v>1538</v>
      </c>
      <c r="D744" s="325" t="s">
        <v>1538</v>
      </c>
      <c r="E744" s="325" t="s">
        <v>1538</v>
      </c>
      <c r="G744" s="325" t="s">
        <v>1538</v>
      </c>
      <c r="H744" s="325" t="s">
        <v>1538</v>
      </c>
    </row>
    <row r="745" spans="1:8">
      <c r="A745" s="103"/>
      <c r="B745" s="326"/>
      <c r="C745" s="325" t="s">
        <v>1538</v>
      </c>
      <c r="D745" s="325" t="s">
        <v>1538</v>
      </c>
      <c r="E745" s="325" t="s">
        <v>1538</v>
      </c>
      <c r="G745" s="325" t="s">
        <v>1538</v>
      </c>
      <c r="H745" s="325" t="s">
        <v>1538</v>
      </c>
    </row>
    <row r="746" spans="1:8">
      <c r="A746" s="103"/>
      <c r="B746" s="326"/>
      <c r="C746" s="325" t="s">
        <v>1538</v>
      </c>
      <c r="D746" s="325" t="s">
        <v>1538</v>
      </c>
      <c r="E746" s="325" t="s">
        <v>1538</v>
      </c>
      <c r="G746" s="325" t="s">
        <v>1538</v>
      </c>
      <c r="H746" s="325" t="s">
        <v>1538</v>
      </c>
    </row>
    <row r="747" spans="1:8">
      <c r="A747" s="103"/>
      <c r="B747" s="326"/>
      <c r="C747" s="325" t="s">
        <v>1538</v>
      </c>
      <c r="D747" s="325" t="s">
        <v>1538</v>
      </c>
      <c r="E747" s="325" t="s">
        <v>1538</v>
      </c>
      <c r="G747" s="325" t="s">
        <v>1538</v>
      </c>
      <c r="H747" s="325" t="s">
        <v>1538</v>
      </c>
    </row>
    <row r="748" spans="1:8">
      <c r="A748" s="103"/>
      <c r="B748" s="326"/>
      <c r="C748" s="325" t="s">
        <v>1538</v>
      </c>
      <c r="D748" s="325" t="s">
        <v>1538</v>
      </c>
      <c r="E748" s="325" t="s">
        <v>1538</v>
      </c>
      <c r="G748" s="325" t="s">
        <v>1538</v>
      </c>
      <c r="H748" s="325" t="s">
        <v>1538</v>
      </c>
    </row>
    <row r="749" spans="1:8">
      <c r="A749" s="103"/>
      <c r="B749" s="326"/>
      <c r="C749" s="325" t="s">
        <v>1538</v>
      </c>
      <c r="D749" s="325" t="s">
        <v>1538</v>
      </c>
      <c r="E749" s="325" t="s">
        <v>1538</v>
      </c>
      <c r="G749" s="325" t="s">
        <v>1538</v>
      </c>
      <c r="H749" s="325" t="s">
        <v>1538</v>
      </c>
    </row>
    <row r="750" spans="1:8">
      <c r="A750" s="103"/>
      <c r="B750" s="326"/>
      <c r="C750" s="325" t="s">
        <v>1538</v>
      </c>
      <c r="D750" s="325" t="s">
        <v>1538</v>
      </c>
      <c r="E750" s="325" t="s">
        <v>1538</v>
      </c>
      <c r="G750" s="325" t="s">
        <v>1538</v>
      </c>
      <c r="H750" s="325" t="s">
        <v>1538</v>
      </c>
    </row>
    <row r="751" spans="1:8">
      <c r="A751" s="103"/>
      <c r="B751" s="326"/>
      <c r="C751" s="325" t="s">
        <v>1538</v>
      </c>
      <c r="D751" s="325" t="s">
        <v>1538</v>
      </c>
      <c r="E751" s="325" t="s">
        <v>1538</v>
      </c>
      <c r="G751" s="325" t="s">
        <v>1538</v>
      </c>
      <c r="H751" s="325" t="s">
        <v>1538</v>
      </c>
    </row>
    <row r="752" spans="1:8">
      <c r="A752" s="103"/>
      <c r="B752" s="326"/>
      <c r="C752" s="325" t="s">
        <v>1538</v>
      </c>
      <c r="D752" s="325" t="s">
        <v>1538</v>
      </c>
      <c r="E752" s="325" t="s">
        <v>1538</v>
      </c>
      <c r="G752" s="325" t="s">
        <v>1538</v>
      </c>
      <c r="H752" s="325" t="s">
        <v>1538</v>
      </c>
    </row>
    <row r="753" spans="1:8">
      <c r="A753" s="103"/>
      <c r="B753" s="326"/>
      <c r="C753" s="325" t="s">
        <v>1538</v>
      </c>
      <c r="D753" s="325" t="s">
        <v>1538</v>
      </c>
      <c r="E753" s="325" t="s">
        <v>1538</v>
      </c>
      <c r="G753" s="325" t="s">
        <v>1538</v>
      </c>
      <c r="H753" s="325" t="s">
        <v>1538</v>
      </c>
    </row>
    <row r="754" spans="1:8">
      <c r="A754" s="103"/>
      <c r="B754" s="326"/>
      <c r="C754" s="325" t="s">
        <v>1538</v>
      </c>
      <c r="D754" s="325" t="s">
        <v>1538</v>
      </c>
      <c r="E754" s="325" t="s">
        <v>1538</v>
      </c>
      <c r="G754" s="325" t="s">
        <v>1538</v>
      </c>
      <c r="H754" s="325" t="s">
        <v>1538</v>
      </c>
    </row>
    <row r="755" spans="1:8">
      <c r="A755" s="103"/>
      <c r="B755" s="326"/>
      <c r="C755" s="325" t="s">
        <v>1538</v>
      </c>
      <c r="D755" s="325" t="s">
        <v>1538</v>
      </c>
      <c r="E755" s="325" t="s">
        <v>1538</v>
      </c>
      <c r="G755" s="325" t="s">
        <v>1538</v>
      </c>
      <c r="H755" s="325" t="s">
        <v>1538</v>
      </c>
    </row>
    <row r="756" spans="1:8">
      <c r="A756" s="103"/>
      <c r="B756" s="326"/>
      <c r="C756" s="325" t="s">
        <v>1538</v>
      </c>
      <c r="D756" s="325" t="s">
        <v>1538</v>
      </c>
      <c r="E756" s="325" t="s">
        <v>1538</v>
      </c>
      <c r="G756" s="325" t="s">
        <v>1538</v>
      </c>
      <c r="H756" s="325" t="s">
        <v>1538</v>
      </c>
    </row>
    <row r="757" spans="1:8">
      <c r="A757" s="103"/>
      <c r="B757" s="326"/>
      <c r="C757" s="325" t="s">
        <v>1538</v>
      </c>
      <c r="D757" s="325" t="s">
        <v>1538</v>
      </c>
      <c r="E757" s="325" t="s">
        <v>1538</v>
      </c>
      <c r="G757" s="325" t="s">
        <v>1538</v>
      </c>
      <c r="H757" s="325" t="s">
        <v>1538</v>
      </c>
    </row>
    <row r="758" spans="1:8">
      <c r="A758" s="103"/>
      <c r="B758" s="326"/>
      <c r="C758" s="325" t="s">
        <v>1538</v>
      </c>
      <c r="D758" s="325" t="s">
        <v>1538</v>
      </c>
      <c r="E758" s="325" t="s">
        <v>1538</v>
      </c>
      <c r="G758" s="325" t="s">
        <v>1538</v>
      </c>
      <c r="H758" s="325" t="s">
        <v>1538</v>
      </c>
    </row>
    <row r="759" spans="1:8">
      <c r="A759" s="103"/>
      <c r="B759" s="326"/>
      <c r="C759" s="325" t="s">
        <v>1538</v>
      </c>
      <c r="D759" s="325" t="s">
        <v>1538</v>
      </c>
      <c r="E759" s="325" t="s">
        <v>1538</v>
      </c>
      <c r="G759" s="325" t="s">
        <v>1538</v>
      </c>
      <c r="H759" s="325" t="s">
        <v>1538</v>
      </c>
    </row>
    <row r="760" spans="1:8">
      <c r="A760" s="103"/>
      <c r="B760" s="326"/>
      <c r="C760" s="325" t="s">
        <v>1538</v>
      </c>
      <c r="D760" s="325" t="s">
        <v>1538</v>
      </c>
      <c r="E760" s="325" t="s">
        <v>1538</v>
      </c>
      <c r="G760" s="325" t="s">
        <v>1538</v>
      </c>
      <c r="H760" s="325" t="s">
        <v>1538</v>
      </c>
    </row>
    <row r="761" spans="1:8">
      <c r="A761" s="103"/>
      <c r="B761" s="326"/>
      <c r="C761" s="325" t="s">
        <v>1538</v>
      </c>
      <c r="D761" s="325" t="s">
        <v>1538</v>
      </c>
      <c r="E761" s="325" t="s">
        <v>1538</v>
      </c>
      <c r="G761" s="325" t="s">
        <v>1538</v>
      </c>
      <c r="H761" s="325" t="s">
        <v>1538</v>
      </c>
    </row>
    <row r="762" spans="1:8">
      <c r="A762" s="103"/>
      <c r="B762" s="326"/>
      <c r="C762" s="325" t="s">
        <v>1538</v>
      </c>
      <c r="D762" s="325" t="s">
        <v>1538</v>
      </c>
      <c r="E762" s="325" t="s">
        <v>1538</v>
      </c>
      <c r="G762" s="325" t="s">
        <v>1538</v>
      </c>
      <c r="H762" s="325" t="s">
        <v>1538</v>
      </c>
    </row>
    <row r="763" spans="1:8">
      <c r="A763" s="103"/>
      <c r="B763" s="326"/>
      <c r="C763" s="325" t="s">
        <v>1538</v>
      </c>
      <c r="D763" s="325" t="s">
        <v>1538</v>
      </c>
      <c r="E763" s="325" t="s">
        <v>1538</v>
      </c>
      <c r="G763" s="325" t="s">
        <v>1538</v>
      </c>
      <c r="H763" s="325" t="s">
        <v>1538</v>
      </c>
    </row>
    <row r="764" spans="1:8">
      <c r="A764" s="103"/>
      <c r="B764" s="326"/>
      <c r="C764" s="325" t="s">
        <v>1538</v>
      </c>
      <c r="D764" s="325" t="s">
        <v>1538</v>
      </c>
      <c r="E764" s="325" t="s">
        <v>1538</v>
      </c>
      <c r="G764" s="325" t="s">
        <v>1538</v>
      </c>
      <c r="H764" s="325" t="s">
        <v>1538</v>
      </c>
    </row>
    <row r="765" spans="1:8">
      <c r="A765" s="103"/>
      <c r="B765" s="326"/>
      <c r="C765" s="325" t="s">
        <v>1538</v>
      </c>
      <c r="D765" s="325" t="s">
        <v>1538</v>
      </c>
      <c r="E765" s="325" t="s">
        <v>1538</v>
      </c>
      <c r="G765" s="325" t="s">
        <v>1538</v>
      </c>
      <c r="H765" s="325" t="s">
        <v>1538</v>
      </c>
    </row>
    <row r="766" spans="1:8">
      <c r="A766" s="103"/>
      <c r="B766" s="326"/>
      <c r="C766" s="325" t="s">
        <v>1538</v>
      </c>
      <c r="D766" s="325" t="s">
        <v>1538</v>
      </c>
      <c r="E766" s="325" t="s">
        <v>1538</v>
      </c>
      <c r="G766" s="325" t="s">
        <v>1538</v>
      </c>
      <c r="H766" s="325" t="s">
        <v>1538</v>
      </c>
    </row>
    <row r="767" spans="1:8">
      <c r="A767" s="103"/>
      <c r="B767" s="326"/>
      <c r="C767" s="325" t="s">
        <v>1538</v>
      </c>
      <c r="D767" s="325" t="s">
        <v>1538</v>
      </c>
      <c r="E767" s="325" t="s">
        <v>1538</v>
      </c>
      <c r="G767" s="325" t="s">
        <v>1538</v>
      </c>
      <c r="H767" s="325" t="s">
        <v>1538</v>
      </c>
    </row>
    <row r="768" spans="1:8">
      <c r="A768" s="103"/>
      <c r="B768" s="326"/>
      <c r="C768" s="325" t="s">
        <v>1538</v>
      </c>
      <c r="D768" s="325" t="s">
        <v>1538</v>
      </c>
      <c r="E768" s="325" t="s">
        <v>1538</v>
      </c>
      <c r="G768" s="325" t="s">
        <v>1538</v>
      </c>
      <c r="H768" s="325" t="s">
        <v>1538</v>
      </c>
    </row>
    <row r="769" spans="1:8">
      <c r="A769" s="103"/>
      <c r="B769" s="326"/>
      <c r="C769" s="325" t="s">
        <v>1538</v>
      </c>
      <c r="D769" s="325" t="s">
        <v>1538</v>
      </c>
      <c r="E769" s="325" t="s">
        <v>1538</v>
      </c>
      <c r="G769" s="325" t="s">
        <v>1538</v>
      </c>
      <c r="H769" s="325" t="s">
        <v>1538</v>
      </c>
    </row>
    <row r="770" spans="1:8">
      <c r="A770" s="103"/>
      <c r="B770" s="326"/>
      <c r="C770" s="325" t="s">
        <v>1538</v>
      </c>
      <c r="D770" s="325" t="s">
        <v>1538</v>
      </c>
      <c r="E770" s="325" t="s">
        <v>1538</v>
      </c>
      <c r="G770" s="325" t="s">
        <v>1538</v>
      </c>
      <c r="H770" s="325" t="s">
        <v>1538</v>
      </c>
    </row>
    <row r="771" spans="1:8">
      <c r="A771" s="103"/>
      <c r="B771" s="326"/>
      <c r="C771" s="325" t="s">
        <v>1538</v>
      </c>
      <c r="D771" s="325" t="s">
        <v>1538</v>
      </c>
      <c r="E771" s="325" t="s">
        <v>1538</v>
      </c>
      <c r="G771" s="325" t="s">
        <v>1538</v>
      </c>
      <c r="H771" s="325" t="s">
        <v>1538</v>
      </c>
    </row>
    <row r="772" spans="1:8">
      <c r="A772" s="103"/>
      <c r="B772" s="331"/>
      <c r="C772" s="325" t="s">
        <v>1538</v>
      </c>
      <c r="D772" s="325" t="s">
        <v>1538</v>
      </c>
      <c r="E772" s="325" t="s">
        <v>1538</v>
      </c>
      <c r="G772" s="325" t="s">
        <v>1538</v>
      </c>
      <c r="H772" s="325" t="s">
        <v>1538</v>
      </c>
    </row>
    <row r="773" spans="1:8">
      <c r="A773" s="103"/>
      <c r="C773" s="325" t="s">
        <v>1538</v>
      </c>
      <c r="D773" s="325" t="s">
        <v>1538</v>
      </c>
      <c r="E773" s="325" t="s">
        <v>1538</v>
      </c>
      <c r="G773" s="325" t="s">
        <v>1538</v>
      </c>
      <c r="H773" s="325" t="s">
        <v>1538</v>
      </c>
    </row>
    <row r="774" spans="1:8">
      <c r="A774" s="103"/>
      <c r="C774" s="325" t="s">
        <v>1538</v>
      </c>
      <c r="D774" s="325" t="s">
        <v>1538</v>
      </c>
      <c r="E774" s="325" t="s">
        <v>1538</v>
      </c>
      <c r="G774" s="325" t="s">
        <v>1538</v>
      </c>
      <c r="H774" s="325" t="s">
        <v>1538</v>
      </c>
    </row>
    <row r="775" spans="1:8">
      <c r="A775" s="103"/>
      <c r="C775" s="325" t="s">
        <v>1538</v>
      </c>
      <c r="D775" s="325" t="s">
        <v>1538</v>
      </c>
      <c r="E775" s="325" t="s">
        <v>1538</v>
      </c>
      <c r="G775" s="325" t="s">
        <v>1538</v>
      </c>
      <c r="H775" s="325" t="s">
        <v>1538</v>
      </c>
    </row>
    <row r="776" spans="1:8">
      <c r="A776" s="103"/>
      <c r="C776" s="325" t="s">
        <v>1538</v>
      </c>
      <c r="D776" s="325" t="s">
        <v>1538</v>
      </c>
      <c r="E776" s="325" t="s">
        <v>1538</v>
      </c>
      <c r="G776" s="325" t="s">
        <v>1538</v>
      </c>
      <c r="H776" s="325" t="s">
        <v>1538</v>
      </c>
    </row>
    <row r="777" spans="1:8">
      <c r="A777" s="103"/>
      <c r="B777" s="326"/>
      <c r="C777" s="325" t="s">
        <v>1538</v>
      </c>
      <c r="D777" s="325" t="s">
        <v>1538</v>
      </c>
      <c r="E777" s="325" t="s">
        <v>1538</v>
      </c>
      <c r="G777" s="325" t="s">
        <v>1538</v>
      </c>
      <c r="H777" s="325" t="s">
        <v>1538</v>
      </c>
    </row>
    <row r="778" spans="1:8">
      <c r="A778" s="103"/>
      <c r="B778" s="326"/>
      <c r="C778" s="325" t="s">
        <v>1538</v>
      </c>
      <c r="D778" s="325" t="s">
        <v>1538</v>
      </c>
      <c r="E778" s="325" t="s">
        <v>1538</v>
      </c>
      <c r="G778" s="325" t="s">
        <v>1538</v>
      </c>
      <c r="H778" s="325" t="s">
        <v>1538</v>
      </c>
    </row>
    <row r="779" spans="1:8">
      <c r="A779" s="103"/>
      <c r="B779" s="326"/>
      <c r="C779" s="325" t="s">
        <v>1538</v>
      </c>
      <c r="D779" s="325" t="s">
        <v>1538</v>
      </c>
      <c r="E779" s="325" t="s">
        <v>1538</v>
      </c>
      <c r="G779" s="325" t="s">
        <v>1538</v>
      </c>
      <c r="H779" s="325" t="s">
        <v>1538</v>
      </c>
    </row>
    <row r="780" spans="1:8">
      <c r="A780" s="103"/>
      <c r="B780" s="326"/>
      <c r="C780" s="325" t="s">
        <v>1538</v>
      </c>
      <c r="D780" s="325" t="s">
        <v>1538</v>
      </c>
      <c r="E780" s="325" t="s">
        <v>1538</v>
      </c>
      <c r="G780" s="325" t="s">
        <v>1538</v>
      </c>
      <c r="H780" s="325" t="s">
        <v>1538</v>
      </c>
    </row>
    <row r="781" spans="1:8">
      <c r="A781" s="103"/>
      <c r="B781" s="326"/>
      <c r="C781" s="325" t="s">
        <v>1538</v>
      </c>
      <c r="D781" s="325" t="s">
        <v>1538</v>
      </c>
      <c r="E781" s="325" t="s">
        <v>1538</v>
      </c>
      <c r="G781" s="325" t="s">
        <v>1538</v>
      </c>
      <c r="H781" s="325" t="s">
        <v>1538</v>
      </c>
    </row>
    <row r="782" spans="1:8">
      <c r="A782" s="103"/>
      <c r="B782" s="326"/>
      <c r="C782" s="325" t="s">
        <v>1538</v>
      </c>
      <c r="D782" s="325" t="s">
        <v>1538</v>
      </c>
      <c r="E782" s="325" t="s">
        <v>1538</v>
      </c>
      <c r="G782" s="325" t="s">
        <v>1538</v>
      </c>
      <c r="H782" s="325" t="s">
        <v>1538</v>
      </c>
    </row>
    <row r="783" spans="1:8">
      <c r="A783" s="103"/>
      <c r="B783" s="326"/>
      <c r="C783" s="325" t="s">
        <v>1538</v>
      </c>
      <c r="D783" s="325" t="s">
        <v>1538</v>
      </c>
      <c r="E783" s="325" t="s">
        <v>1538</v>
      </c>
      <c r="G783" s="325" t="s">
        <v>1538</v>
      </c>
      <c r="H783" s="325" t="s">
        <v>1538</v>
      </c>
    </row>
    <row r="784" spans="1:8">
      <c r="A784" s="103"/>
      <c r="B784" s="326"/>
      <c r="C784" s="325" t="s">
        <v>1538</v>
      </c>
      <c r="D784" s="325" t="s">
        <v>1538</v>
      </c>
      <c r="E784" s="325" t="s">
        <v>1538</v>
      </c>
      <c r="G784" s="325" t="s">
        <v>1538</v>
      </c>
      <c r="H784" s="325" t="s">
        <v>1538</v>
      </c>
    </row>
    <row r="785" spans="1:8">
      <c r="A785" s="103"/>
      <c r="B785" s="331"/>
      <c r="C785" s="325" t="s">
        <v>1538</v>
      </c>
      <c r="D785" s="325" t="s">
        <v>1538</v>
      </c>
      <c r="E785" s="325" t="s">
        <v>1538</v>
      </c>
      <c r="G785" s="325" t="s">
        <v>1538</v>
      </c>
      <c r="H785" s="325" t="s">
        <v>1538</v>
      </c>
    </row>
    <row r="786" spans="1:8">
      <c r="A786" s="103"/>
      <c r="C786" s="325" t="s">
        <v>1538</v>
      </c>
      <c r="D786" s="325" t="s">
        <v>1538</v>
      </c>
      <c r="E786" s="325" t="s">
        <v>1538</v>
      </c>
      <c r="G786" s="325" t="s">
        <v>1538</v>
      </c>
      <c r="H786" s="325" t="s">
        <v>1538</v>
      </c>
    </row>
    <row r="787" spans="1:8">
      <c r="A787" s="103"/>
      <c r="C787" s="325" t="s">
        <v>1538</v>
      </c>
      <c r="D787" s="325" t="s">
        <v>1538</v>
      </c>
      <c r="E787" s="325" t="s">
        <v>1538</v>
      </c>
      <c r="G787" s="325" t="s">
        <v>1538</v>
      </c>
      <c r="H787" s="325" t="s">
        <v>1538</v>
      </c>
    </row>
    <row r="788" spans="1:8">
      <c r="A788" s="103"/>
      <c r="C788" s="325" t="s">
        <v>1538</v>
      </c>
      <c r="D788" s="325" t="s">
        <v>1538</v>
      </c>
      <c r="E788" s="325" t="s">
        <v>1538</v>
      </c>
      <c r="G788" s="325" t="s">
        <v>1538</v>
      </c>
      <c r="H788" s="325" t="s">
        <v>1538</v>
      </c>
    </row>
    <row r="789" spans="1:8">
      <c r="A789" s="103"/>
      <c r="B789" s="326"/>
      <c r="C789" s="325" t="s">
        <v>1538</v>
      </c>
      <c r="D789" s="325" t="s">
        <v>1538</v>
      </c>
      <c r="E789" s="325" t="s">
        <v>1538</v>
      </c>
      <c r="G789" s="325" t="s">
        <v>1538</v>
      </c>
      <c r="H789" s="325" t="s">
        <v>1538</v>
      </c>
    </row>
    <row r="790" spans="1:8">
      <c r="A790" s="103"/>
      <c r="B790" s="326"/>
      <c r="C790" s="325" t="s">
        <v>1538</v>
      </c>
      <c r="D790" s="325" t="s">
        <v>1538</v>
      </c>
      <c r="E790" s="325" t="s">
        <v>1538</v>
      </c>
      <c r="G790" s="325" t="s">
        <v>1538</v>
      </c>
      <c r="H790" s="325" t="s">
        <v>1538</v>
      </c>
    </row>
    <row r="791" spans="1:8">
      <c r="A791" s="103"/>
      <c r="B791" s="326"/>
      <c r="C791" s="325" t="s">
        <v>1538</v>
      </c>
      <c r="D791" s="325" t="s">
        <v>1538</v>
      </c>
      <c r="E791" s="325" t="s">
        <v>1538</v>
      </c>
      <c r="G791" s="325" t="s">
        <v>1538</v>
      </c>
      <c r="H791" s="325" t="s">
        <v>1538</v>
      </c>
    </row>
    <row r="792" spans="1:8">
      <c r="A792" s="103"/>
      <c r="B792" s="326"/>
      <c r="C792" s="325" t="s">
        <v>1538</v>
      </c>
      <c r="D792" s="325" t="s">
        <v>1538</v>
      </c>
      <c r="E792" s="325" t="s">
        <v>1538</v>
      </c>
      <c r="G792" s="325" t="s">
        <v>1538</v>
      </c>
      <c r="H792" s="325" t="s">
        <v>1538</v>
      </c>
    </row>
    <row r="793" spans="1:8">
      <c r="A793" s="103"/>
      <c r="B793" s="326"/>
      <c r="C793" s="325" t="s">
        <v>1538</v>
      </c>
      <c r="D793" s="325" t="s">
        <v>1538</v>
      </c>
      <c r="E793" s="325" t="s">
        <v>1538</v>
      </c>
      <c r="G793" s="325" t="s">
        <v>1538</v>
      </c>
      <c r="H793" s="325" t="s">
        <v>1538</v>
      </c>
    </row>
    <row r="794" spans="1:8">
      <c r="A794" s="103"/>
      <c r="B794" s="326"/>
      <c r="C794" s="325" t="s">
        <v>1538</v>
      </c>
      <c r="D794" s="325" t="s">
        <v>1538</v>
      </c>
      <c r="E794" s="325" t="s">
        <v>1538</v>
      </c>
      <c r="G794" s="325" t="s">
        <v>1538</v>
      </c>
      <c r="H794" s="325" t="s">
        <v>1538</v>
      </c>
    </row>
    <row r="795" spans="1:8">
      <c r="A795" s="103"/>
      <c r="B795" s="326"/>
      <c r="C795" s="325" t="s">
        <v>1538</v>
      </c>
      <c r="D795" s="325" t="s">
        <v>1538</v>
      </c>
      <c r="E795" s="325" t="s">
        <v>1538</v>
      </c>
      <c r="G795" s="325" t="s">
        <v>1538</v>
      </c>
      <c r="H795" s="325" t="s">
        <v>1538</v>
      </c>
    </row>
    <row r="796" spans="1:8">
      <c r="A796" s="103"/>
      <c r="B796" s="326"/>
      <c r="C796" s="325" t="s">
        <v>1538</v>
      </c>
      <c r="D796" s="325" t="s">
        <v>1538</v>
      </c>
      <c r="E796" s="325" t="s">
        <v>1538</v>
      </c>
      <c r="G796" s="325" t="s">
        <v>1538</v>
      </c>
      <c r="H796" s="325" t="s">
        <v>1538</v>
      </c>
    </row>
    <row r="797" spans="1:8">
      <c r="A797" s="103"/>
      <c r="B797" s="331"/>
      <c r="C797" s="325" t="s">
        <v>1538</v>
      </c>
      <c r="D797" s="325" t="s">
        <v>1538</v>
      </c>
      <c r="E797" s="325" t="s">
        <v>1538</v>
      </c>
      <c r="G797" s="325" t="s">
        <v>1538</v>
      </c>
      <c r="H797" s="325" t="s">
        <v>1538</v>
      </c>
    </row>
    <row r="798" spans="1:8">
      <c r="A798" s="103"/>
      <c r="C798" s="325" t="s">
        <v>1538</v>
      </c>
      <c r="D798" s="325" t="s">
        <v>1538</v>
      </c>
      <c r="E798" s="325" t="s">
        <v>1538</v>
      </c>
      <c r="G798" s="325" t="s">
        <v>1538</v>
      </c>
      <c r="H798" s="325" t="s">
        <v>1538</v>
      </c>
    </row>
    <row r="799" spans="1:8">
      <c r="A799" s="103"/>
      <c r="C799" s="325" t="s">
        <v>1538</v>
      </c>
      <c r="D799" s="325" t="s">
        <v>1538</v>
      </c>
      <c r="E799" s="325" t="s">
        <v>1538</v>
      </c>
      <c r="G799" s="325" t="s">
        <v>1538</v>
      </c>
      <c r="H799" s="325" t="s">
        <v>1538</v>
      </c>
    </row>
    <row r="800" spans="1:8">
      <c r="A800" s="103"/>
      <c r="C800" s="325" t="s">
        <v>1538</v>
      </c>
      <c r="D800" s="325" t="s">
        <v>1538</v>
      </c>
      <c r="E800" s="325" t="s">
        <v>1538</v>
      </c>
      <c r="G800" s="325" t="s">
        <v>1538</v>
      </c>
      <c r="H800" s="325" t="s">
        <v>1538</v>
      </c>
    </row>
    <row r="801" spans="1:8">
      <c r="A801" s="103"/>
      <c r="B801" s="331"/>
      <c r="C801" s="325" t="s">
        <v>1538</v>
      </c>
      <c r="D801" s="325" t="s">
        <v>1538</v>
      </c>
      <c r="E801" s="325" t="s">
        <v>1538</v>
      </c>
      <c r="G801" s="325" t="s">
        <v>1538</v>
      </c>
      <c r="H801" s="325" t="s">
        <v>1538</v>
      </c>
    </row>
    <row r="802" spans="1:8">
      <c r="A802" s="103"/>
      <c r="C802" s="325" t="s">
        <v>1538</v>
      </c>
      <c r="D802" s="325" t="s">
        <v>1538</v>
      </c>
      <c r="E802" s="325" t="s">
        <v>1538</v>
      </c>
      <c r="G802" s="325" t="s">
        <v>1538</v>
      </c>
      <c r="H802" s="325" t="s">
        <v>1538</v>
      </c>
    </row>
    <row r="803" spans="1:8">
      <c r="A803" s="103"/>
      <c r="C803" s="325" t="s">
        <v>1538</v>
      </c>
      <c r="D803" s="325" t="s">
        <v>1538</v>
      </c>
      <c r="E803" s="325" t="s">
        <v>1538</v>
      </c>
      <c r="G803" s="325" t="s">
        <v>1538</v>
      </c>
      <c r="H803" s="325" t="s">
        <v>1538</v>
      </c>
    </row>
    <row r="804" spans="1:8">
      <c r="A804" s="103"/>
      <c r="C804" s="325" t="s">
        <v>1538</v>
      </c>
      <c r="D804" s="325" t="s">
        <v>1538</v>
      </c>
      <c r="E804" s="325" t="s">
        <v>1538</v>
      </c>
      <c r="G804" s="325" t="s">
        <v>1538</v>
      </c>
      <c r="H804" s="325" t="s">
        <v>1538</v>
      </c>
    </row>
    <row r="805" spans="1:8">
      <c r="A805" s="103"/>
      <c r="B805" s="326"/>
      <c r="C805" s="325" t="s">
        <v>1538</v>
      </c>
      <c r="D805" s="325" t="s">
        <v>1538</v>
      </c>
      <c r="E805" s="325" t="s">
        <v>1538</v>
      </c>
      <c r="G805" s="325" t="s">
        <v>1538</v>
      </c>
      <c r="H805" s="325" t="s">
        <v>1538</v>
      </c>
    </row>
    <row r="806" spans="1:8">
      <c r="A806" s="103"/>
      <c r="B806" s="326"/>
      <c r="C806" s="325" t="s">
        <v>1538</v>
      </c>
      <c r="D806" s="325" t="s">
        <v>1538</v>
      </c>
      <c r="E806" s="325" t="s">
        <v>1538</v>
      </c>
      <c r="G806" s="325" t="s">
        <v>1538</v>
      </c>
      <c r="H806" s="325" t="s">
        <v>1538</v>
      </c>
    </row>
    <row r="807" spans="1:8">
      <c r="A807" s="103"/>
      <c r="B807" s="326"/>
      <c r="C807" s="325" t="s">
        <v>1538</v>
      </c>
      <c r="D807" s="325" t="s">
        <v>1538</v>
      </c>
      <c r="E807" s="325" t="s">
        <v>1538</v>
      </c>
      <c r="G807" s="325" t="s">
        <v>1538</v>
      </c>
      <c r="H807" s="325" t="s">
        <v>1538</v>
      </c>
    </row>
    <row r="808" spans="1:8">
      <c r="A808" s="103"/>
      <c r="B808" s="326"/>
      <c r="C808" s="325" t="s">
        <v>1538</v>
      </c>
      <c r="D808" s="325" t="s">
        <v>1538</v>
      </c>
      <c r="E808" s="325" t="s">
        <v>1538</v>
      </c>
      <c r="G808" s="325" t="s">
        <v>1538</v>
      </c>
      <c r="H808" s="325" t="s">
        <v>1538</v>
      </c>
    </row>
    <row r="809" spans="1:8">
      <c r="A809" s="103"/>
      <c r="B809" s="331"/>
      <c r="C809" s="325" t="s">
        <v>1538</v>
      </c>
      <c r="D809" s="325" t="s">
        <v>1538</v>
      </c>
      <c r="E809" s="325" t="s">
        <v>1538</v>
      </c>
      <c r="G809" s="325" t="s">
        <v>1538</v>
      </c>
      <c r="H809" s="325" t="s">
        <v>1538</v>
      </c>
    </row>
    <row r="810" spans="1:8">
      <c r="A810" s="103"/>
      <c r="C810" s="325" t="s">
        <v>1538</v>
      </c>
      <c r="D810" s="325" t="s">
        <v>1538</v>
      </c>
      <c r="E810" s="325" t="s">
        <v>1538</v>
      </c>
      <c r="G810" s="325" t="s">
        <v>1538</v>
      </c>
      <c r="H810" s="325" t="s">
        <v>1538</v>
      </c>
    </row>
    <row r="811" spans="1:8">
      <c r="A811" s="103"/>
      <c r="C811" s="325" t="s">
        <v>1538</v>
      </c>
      <c r="D811" s="325" t="s">
        <v>1538</v>
      </c>
      <c r="E811" s="325" t="s">
        <v>1538</v>
      </c>
      <c r="G811" s="325" t="s">
        <v>1538</v>
      </c>
      <c r="H811" s="325" t="s">
        <v>1538</v>
      </c>
    </row>
    <row r="812" spans="1:8">
      <c r="A812" s="103"/>
      <c r="C812" s="325" t="s">
        <v>1538</v>
      </c>
      <c r="D812" s="325" t="s">
        <v>1538</v>
      </c>
      <c r="E812" s="325" t="s">
        <v>1538</v>
      </c>
      <c r="G812" s="325" t="s">
        <v>1538</v>
      </c>
      <c r="H812" s="325" t="s">
        <v>1538</v>
      </c>
    </row>
    <row r="813" spans="1:8">
      <c r="A813" s="103"/>
      <c r="C813" s="325" t="s">
        <v>1538</v>
      </c>
      <c r="D813" s="325" t="s">
        <v>1538</v>
      </c>
      <c r="E813" s="325" t="s">
        <v>1538</v>
      </c>
      <c r="G813" s="325" t="s">
        <v>1538</v>
      </c>
      <c r="H813" s="325" t="s">
        <v>1538</v>
      </c>
    </row>
    <row r="814" spans="1:8">
      <c r="A814" s="103"/>
      <c r="B814" s="331"/>
      <c r="C814" s="325" t="s">
        <v>1538</v>
      </c>
      <c r="D814" s="325" t="s">
        <v>1538</v>
      </c>
      <c r="E814" s="325" t="s">
        <v>1538</v>
      </c>
      <c r="G814" s="325" t="s">
        <v>1538</v>
      </c>
      <c r="H814" s="325" t="s">
        <v>1538</v>
      </c>
    </row>
    <row r="815" spans="1:8">
      <c r="A815" s="103"/>
      <c r="C815" s="325" t="s">
        <v>1538</v>
      </c>
      <c r="D815" s="325" t="s">
        <v>1538</v>
      </c>
      <c r="E815" s="325" t="s">
        <v>1538</v>
      </c>
      <c r="G815" s="325" t="s">
        <v>1538</v>
      </c>
      <c r="H815" s="325" t="s">
        <v>1538</v>
      </c>
    </row>
    <row r="816" spans="1:8">
      <c r="A816" s="103"/>
      <c r="C816" s="325" t="s">
        <v>1538</v>
      </c>
      <c r="D816" s="325" t="s">
        <v>1538</v>
      </c>
      <c r="E816" s="325" t="s">
        <v>1538</v>
      </c>
      <c r="G816" s="325" t="s">
        <v>1538</v>
      </c>
      <c r="H816" s="325" t="s">
        <v>1538</v>
      </c>
    </row>
    <row r="817" spans="1:8">
      <c r="A817" s="103"/>
      <c r="C817" s="325" t="s">
        <v>1538</v>
      </c>
      <c r="D817" s="325" t="s">
        <v>1538</v>
      </c>
      <c r="E817" s="325" t="s">
        <v>1538</v>
      </c>
      <c r="G817" s="325" t="s">
        <v>1538</v>
      </c>
      <c r="H817" s="325" t="s">
        <v>1538</v>
      </c>
    </row>
    <row r="818" spans="1:8">
      <c r="A818" s="103"/>
      <c r="C818" s="325" t="s">
        <v>1538</v>
      </c>
      <c r="D818" s="325" t="s">
        <v>1538</v>
      </c>
      <c r="E818" s="325" t="s">
        <v>1538</v>
      </c>
      <c r="G818" s="325" t="s">
        <v>1538</v>
      </c>
      <c r="H818" s="325" t="s">
        <v>1538</v>
      </c>
    </row>
    <row r="819" spans="1:8">
      <c r="A819" s="103"/>
      <c r="B819" s="326"/>
      <c r="C819" s="325" t="s">
        <v>1538</v>
      </c>
      <c r="D819" s="325" t="s">
        <v>1538</v>
      </c>
      <c r="E819" s="325" t="s">
        <v>1538</v>
      </c>
      <c r="G819" s="325" t="s">
        <v>1538</v>
      </c>
      <c r="H819" s="325" t="s">
        <v>1538</v>
      </c>
    </row>
    <row r="820" spans="1:8">
      <c r="A820" s="103"/>
      <c r="B820" s="326"/>
      <c r="C820" s="325" t="s">
        <v>1538</v>
      </c>
      <c r="D820" s="325" t="s">
        <v>1538</v>
      </c>
      <c r="E820" s="325" t="s">
        <v>1538</v>
      </c>
      <c r="G820" s="325" t="s">
        <v>1538</v>
      </c>
      <c r="H820" s="325" t="s">
        <v>1538</v>
      </c>
    </row>
    <row r="821" spans="1:8">
      <c r="A821" s="103"/>
      <c r="B821" s="326"/>
      <c r="C821" s="325" t="s">
        <v>1538</v>
      </c>
      <c r="D821" s="325" t="s">
        <v>1538</v>
      </c>
      <c r="E821" s="325" t="s">
        <v>1538</v>
      </c>
      <c r="G821" s="325" t="s">
        <v>1538</v>
      </c>
      <c r="H821" s="325" t="s">
        <v>1538</v>
      </c>
    </row>
    <row r="822" spans="1:8">
      <c r="A822" s="103"/>
      <c r="B822" s="326"/>
      <c r="C822" s="325" t="s">
        <v>1538</v>
      </c>
      <c r="D822" s="325" t="s">
        <v>1538</v>
      </c>
      <c r="E822" s="325" t="s">
        <v>1538</v>
      </c>
      <c r="G822" s="325" t="s">
        <v>1538</v>
      </c>
      <c r="H822" s="325" t="s">
        <v>1538</v>
      </c>
    </row>
    <row r="823" spans="1:8">
      <c r="A823" s="103"/>
      <c r="B823" s="326"/>
      <c r="C823" s="325" t="s">
        <v>1538</v>
      </c>
      <c r="D823" s="325" t="s">
        <v>1538</v>
      </c>
      <c r="E823" s="325" t="s">
        <v>1538</v>
      </c>
      <c r="G823" s="325" t="s">
        <v>1538</v>
      </c>
      <c r="H823" s="325" t="s">
        <v>1538</v>
      </c>
    </row>
    <row r="824" spans="1:8">
      <c r="A824" s="103"/>
      <c r="B824" s="326"/>
      <c r="C824" s="325" t="s">
        <v>1538</v>
      </c>
      <c r="D824" s="325" t="s">
        <v>1538</v>
      </c>
      <c r="E824" s="325" t="s">
        <v>1538</v>
      </c>
      <c r="G824" s="325" t="s">
        <v>1538</v>
      </c>
      <c r="H824" s="325" t="s">
        <v>1538</v>
      </c>
    </row>
    <row r="825" spans="1:8">
      <c r="A825" s="103"/>
      <c r="B825" s="326"/>
      <c r="C825" s="325" t="s">
        <v>1538</v>
      </c>
      <c r="D825" s="325" t="s">
        <v>1538</v>
      </c>
      <c r="E825" s="325" t="s">
        <v>1538</v>
      </c>
      <c r="G825" s="325" t="s">
        <v>1538</v>
      </c>
      <c r="H825" s="325" t="s">
        <v>1538</v>
      </c>
    </row>
    <row r="826" spans="1:8">
      <c r="A826" s="103"/>
      <c r="B826" s="326"/>
      <c r="C826" s="325" t="s">
        <v>1538</v>
      </c>
      <c r="D826" s="325" t="s">
        <v>1538</v>
      </c>
      <c r="E826" s="325" t="s">
        <v>1538</v>
      </c>
      <c r="G826" s="325" t="s">
        <v>1538</v>
      </c>
      <c r="H826" s="325" t="s">
        <v>1538</v>
      </c>
    </row>
    <row r="827" spans="1:8">
      <c r="A827" s="103"/>
      <c r="B827" s="326"/>
      <c r="C827" s="325" t="s">
        <v>1538</v>
      </c>
      <c r="D827" s="325" t="s">
        <v>1538</v>
      </c>
      <c r="E827" s="325" t="s">
        <v>1538</v>
      </c>
      <c r="G827" s="325" t="s">
        <v>1538</v>
      </c>
      <c r="H827" s="325" t="s">
        <v>1538</v>
      </c>
    </row>
    <row r="828" spans="1:8">
      <c r="A828" s="103"/>
      <c r="B828" s="326"/>
      <c r="C828" s="325" t="s">
        <v>1538</v>
      </c>
      <c r="D828" s="325" t="s">
        <v>1538</v>
      </c>
      <c r="E828" s="325" t="s">
        <v>1538</v>
      </c>
      <c r="G828" s="325" t="s">
        <v>1538</v>
      </c>
      <c r="H828" s="325" t="s">
        <v>1538</v>
      </c>
    </row>
    <row r="829" spans="1:8">
      <c r="A829" s="103"/>
      <c r="B829" s="326"/>
      <c r="C829" s="325" t="s">
        <v>1538</v>
      </c>
      <c r="D829" s="325" t="s">
        <v>1538</v>
      </c>
      <c r="E829" s="325" t="s">
        <v>1538</v>
      </c>
      <c r="G829" s="325" t="s">
        <v>1538</v>
      </c>
      <c r="H829" s="325" t="s">
        <v>1538</v>
      </c>
    </row>
    <row r="830" spans="1:8">
      <c r="A830" s="103"/>
      <c r="B830" s="326"/>
      <c r="C830" s="325" t="s">
        <v>1538</v>
      </c>
      <c r="D830" s="325" t="s">
        <v>1538</v>
      </c>
      <c r="E830" s="325" t="s">
        <v>1538</v>
      </c>
      <c r="G830" s="325" t="s">
        <v>1538</v>
      </c>
      <c r="H830" s="325" t="s">
        <v>1538</v>
      </c>
    </row>
    <row r="831" spans="1:8">
      <c r="A831" s="103"/>
      <c r="B831" s="326"/>
      <c r="C831" s="325" t="s">
        <v>1538</v>
      </c>
      <c r="D831" s="325" t="s">
        <v>1538</v>
      </c>
      <c r="E831" s="325" t="s">
        <v>1538</v>
      </c>
      <c r="G831" s="325" t="s">
        <v>1538</v>
      </c>
      <c r="H831" s="325" t="s">
        <v>1538</v>
      </c>
    </row>
    <row r="832" spans="1:8">
      <c r="A832" s="103"/>
      <c r="B832" s="326"/>
      <c r="C832" s="325" t="s">
        <v>1538</v>
      </c>
      <c r="D832" s="325" t="s">
        <v>1538</v>
      </c>
      <c r="E832" s="325" t="s">
        <v>1538</v>
      </c>
      <c r="G832" s="325" t="s">
        <v>1538</v>
      </c>
      <c r="H832" s="325" t="s">
        <v>1538</v>
      </c>
    </row>
    <row r="833" spans="1:8">
      <c r="A833" s="103"/>
      <c r="B833" s="326"/>
      <c r="C833" s="325" t="s">
        <v>1538</v>
      </c>
      <c r="D833" s="325" t="s">
        <v>1538</v>
      </c>
      <c r="E833" s="325" t="s">
        <v>1538</v>
      </c>
      <c r="G833" s="325" t="s">
        <v>1538</v>
      </c>
      <c r="H833" s="325" t="s">
        <v>1538</v>
      </c>
    </row>
    <row r="834" spans="1:8">
      <c r="A834" s="103"/>
      <c r="B834" s="326"/>
      <c r="C834" s="325" t="s">
        <v>1538</v>
      </c>
      <c r="D834" s="325" t="s">
        <v>1538</v>
      </c>
      <c r="E834" s="325" t="s">
        <v>1538</v>
      </c>
      <c r="G834" s="325" t="s">
        <v>1538</v>
      </c>
      <c r="H834" s="325" t="s">
        <v>1538</v>
      </c>
    </row>
    <row r="835" spans="1:8">
      <c r="A835" s="103"/>
      <c r="B835" s="326"/>
      <c r="C835" s="325" t="s">
        <v>1538</v>
      </c>
      <c r="D835" s="325" t="s">
        <v>1538</v>
      </c>
      <c r="E835" s="325" t="s">
        <v>1538</v>
      </c>
      <c r="G835" s="325" t="s">
        <v>1538</v>
      </c>
      <c r="H835" s="325" t="s">
        <v>1538</v>
      </c>
    </row>
    <row r="836" spans="1:8">
      <c r="A836" s="103"/>
      <c r="B836" s="326"/>
      <c r="C836" s="325" t="s">
        <v>1538</v>
      </c>
      <c r="D836" s="325" t="s">
        <v>1538</v>
      </c>
      <c r="E836" s="325" t="s">
        <v>1538</v>
      </c>
      <c r="G836" s="325" t="s">
        <v>1538</v>
      </c>
      <c r="H836" s="325" t="s">
        <v>1538</v>
      </c>
    </row>
    <row r="837" spans="1:8">
      <c r="A837" s="103"/>
      <c r="B837" s="326"/>
      <c r="C837" s="325" t="s">
        <v>1538</v>
      </c>
      <c r="D837" s="325" t="s">
        <v>1538</v>
      </c>
      <c r="E837" s="325" t="s">
        <v>1538</v>
      </c>
      <c r="G837" s="325" t="s">
        <v>1538</v>
      </c>
      <c r="H837" s="325" t="s">
        <v>1538</v>
      </c>
    </row>
    <row r="838" spans="1:8">
      <c r="A838" s="103"/>
      <c r="B838" s="326"/>
      <c r="C838" s="325" t="s">
        <v>1538</v>
      </c>
      <c r="D838" s="325" t="s">
        <v>1538</v>
      </c>
      <c r="E838" s="325" t="s">
        <v>1538</v>
      </c>
      <c r="G838" s="325" t="s">
        <v>1538</v>
      </c>
      <c r="H838" s="325" t="s">
        <v>1538</v>
      </c>
    </row>
    <row r="839" spans="1:8">
      <c r="A839" s="103"/>
      <c r="B839" s="326"/>
      <c r="C839" s="325" t="s">
        <v>1538</v>
      </c>
      <c r="D839" s="325" t="s">
        <v>1538</v>
      </c>
      <c r="E839" s="325" t="s">
        <v>1538</v>
      </c>
      <c r="G839" s="325" t="s">
        <v>1538</v>
      </c>
      <c r="H839" s="325" t="s">
        <v>1538</v>
      </c>
    </row>
    <row r="840" spans="1:8">
      <c r="A840" s="103"/>
      <c r="B840" s="326"/>
      <c r="C840" s="325" t="s">
        <v>1538</v>
      </c>
      <c r="D840" s="325" t="s">
        <v>1538</v>
      </c>
      <c r="E840" s="325" t="s">
        <v>1538</v>
      </c>
      <c r="G840" s="325" t="s">
        <v>1538</v>
      </c>
      <c r="H840" s="325" t="s">
        <v>1538</v>
      </c>
    </row>
    <row r="841" spans="1:8">
      <c r="A841" s="103"/>
      <c r="B841" s="331"/>
      <c r="C841" s="325" t="s">
        <v>1538</v>
      </c>
      <c r="D841" s="325" t="s">
        <v>1538</v>
      </c>
      <c r="E841" s="325" t="s">
        <v>1538</v>
      </c>
      <c r="G841" s="325" t="s">
        <v>1538</v>
      </c>
      <c r="H841" s="325" t="s">
        <v>1538</v>
      </c>
    </row>
    <row r="842" spans="1:8">
      <c r="A842" s="103"/>
      <c r="C842" s="325" t="s">
        <v>1538</v>
      </c>
      <c r="D842" s="325" t="s">
        <v>1538</v>
      </c>
      <c r="E842" s="325" t="s">
        <v>1538</v>
      </c>
      <c r="G842" s="325" t="s">
        <v>1538</v>
      </c>
      <c r="H842" s="325" t="s">
        <v>1538</v>
      </c>
    </row>
    <row r="843" spans="1:8">
      <c r="A843" s="103"/>
      <c r="C843" s="325" t="s">
        <v>1538</v>
      </c>
      <c r="D843" s="325" t="s">
        <v>1538</v>
      </c>
      <c r="E843" s="325" t="s">
        <v>1538</v>
      </c>
      <c r="G843" s="325" t="s">
        <v>1538</v>
      </c>
      <c r="H843" s="325" t="s">
        <v>1538</v>
      </c>
    </row>
    <row r="844" spans="1:8">
      <c r="A844" s="103"/>
      <c r="C844" s="325" t="s">
        <v>1538</v>
      </c>
      <c r="D844" s="325" t="s">
        <v>1538</v>
      </c>
      <c r="E844" s="325" t="s">
        <v>1538</v>
      </c>
      <c r="G844" s="325" t="s">
        <v>1538</v>
      </c>
      <c r="H844" s="325" t="s">
        <v>1538</v>
      </c>
    </row>
    <row r="845" spans="1:8">
      <c r="A845" s="103"/>
      <c r="C845" s="325" t="s">
        <v>1538</v>
      </c>
      <c r="D845" s="325" t="s">
        <v>1538</v>
      </c>
      <c r="E845" s="325" t="s">
        <v>1538</v>
      </c>
      <c r="G845" s="325" t="s">
        <v>1538</v>
      </c>
      <c r="H845" s="325" t="s">
        <v>1538</v>
      </c>
    </row>
    <row r="846" spans="1:8">
      <c r="A846" s="103"/>
      <c r="B846" s="326"/>
      <c r="C846" s="325" t="s">
        <v>1538</v>
      </c>
      <c r="D846" s="325" t="s">
        <v>1538</v>
      </c>
      <c r="E846" s="325" t="s">
        <v>1538</v>
      </c>
      <c r="G846" s="325" t="s">
        <v>1538</v>
      </c>
      <c r="H846" s="325" t="s">
        <v>1538</v>
      </c>
    </row>
    <row r="847" spans="1:8">
      <c r="A847" s="103"/>
      <c r="B847" s="326"/>
      <c r="C847" s="325" t="s">
        <v>1538</v>
      </c>
      <c r="D847" s="325" t="s">
        <v>1538</v>
      </c>
      <c r="E847" s="325" t="s">
        <v>1538</v>
      </c>
      <c r="G847" s="325" t="s">
        <v>1538</v>
      </c>
      <c r="H847" s="325" t="s">
        <v>1538</v>
      </c>
    </row>
    <row r="848" spans="1:8">
      <c r="A848" s="103"/>
      <c r="B848" s="326"/>
      <c r="C848" s="325" t="s">
        <v>1538</v>
      </c>
      <c r="D848" s="325" t="s">
        <v>1538</v>
      </c>
      <c r="E848" s="325" t="s">
        <v>1538</v>
      </c>
      <c r="G848" s="325" t="s">
        <v>1538</v>
      </c>
      <c r="H848" s="325" t="s">
        <v>1538</v>
      </c>
    </row>
    <row r="849" spans="1:8">
      <c r="A849" s="103"/>
      <c r="B849" s="326"/>
      <c r="C849" s="325" t="s">
        <v>1538</v>
      </c>
      <c r="D849" s="325" t="s">
        <v>1538</v>
      </c>
      <c r="E849" s="325" t="s">
        <v>1538</v>
      </c>
      <c r="G849" s="325" t="s">
        <v>1538</v>
      </c>
      <c r="H849" s="325" t="s">
        <v>1538</v>
      </c>
    </row>
    <row r="850" spans="1:8">
      <c r="A850" s="103"/>
      <c r="B850" s="326"/>
      <c r="C850" s="325" t="s">
        <v>1538</v>
      </c>
      <c r="D850" s="325" t="s">
        <v>1538</v>
      </c>
      <c r="E850" s="325" t="s">
        <v>1538</v>
      </c>
      <c r="G850" s="325" t="s">
        <v>1538</v>
      </c>
      <c r="H850" s="325" t="s">
        <v>1538</v>
      </c>
    </row>
    <row r="851" spans="1:8">
      <c r="A851" s="103"/>
      <c r="B851" s="331"/>
      <c r="C851" s="325" t="s">
        <v>1538</v>
      </c>
      <c r="D851" s="325" t="s">
        <v>1538</v>
      </c>
      <c r="E851" s="325" t="s">
        <v>1538</v>
      </c>
      <c r="G851" s="325" t="s">
        <v>1538</v>
      </c>
      <c r="H851" s="325" t="s">
        <v>1538</v>
      </c>
    </row>
    <row r="852" spans="1:8">
      <c r="A852" s="103"/>
      <c r="C852" s="325" t="s">
        <v>1538</v>
      </c>
      <c r="D852" s="325" t="s">
        <v>1538</v>
      </c>
      <c r="E852" s="325" t="s">
        <v>1538</v>
      </c>
      <c r="G852" s="325" t="s">
        <v>1538</v>
      </c>
      <c r="H852" s="325" t="s">
        <v>1538</v>
      </c>
    </row>
    <row r="853" spans="1:8">
      <c r="A853" s="103"/>
      <c r="C853" s="325" t="s">
        <v>1538</v>
      </c>
      <c r="D853" s="325" t="s">
        <v>1538</v>
      </c>
      <c r="E853" s="325" t="s">
        <v>1538</v>
      </c>
      <c r="G853" s="325" t="s">
        <v>1538</v>
      </c>
      <c r="H853" s="325" t="s">
        <v>1538</v>
      </c>
    </row>
    <row r="854" spans="1:8">
      <c r="A854" s="103"/>
      <c r="C854" s="325" t="s">
        <v>1538</v>
      </c>
      <c r="D854" s="325" t="s">
        <v>1538</v>
      </c>
      <c r="E854" s="325" t="s">
        <v>1538</v>
      </c>
      <c r="G854" s="325" t="s">
        <v>1538</v>
      </c>
      <c r="H854" s="325" t="s">
        <v>1538</v>
      </c>
    </row>
    <row r="855" spans="1:8">
      <c r="A855" s="103"/>
      <c r="C855" s="325" t="s">
        <v>1538</v>
      </c>
      <c r="D855" s="325" t="s">
        <v>1538</v>
      </c>
      <c r="E855" s="325" t="s">
        <v>1538</v>
      </c>
      <c r="G855" s="325" t="s">
        <v>1538</v>
      </c>
      <c r="H855" s="325" t="s">
        <v>1538</v>
      </c>
    </row>
    <row r="856" spans="1:8">
      <c r="A856" s="103"/>
      <c r="B856" s="326"/>
      <c r="C856" s="325" t="s">
        <v>1538</v>
      </c>
      <c r="D856" s="325" t="s">
        <v>1538</v>
      </c>
      <c r="E856" s="325" t="s">
        <v>1538</v>
      </c>
      <c r="G856" s="325" t="s">
        <v>1538</v>
      </c>
      <c r="H856" s="325" t="s">
        <v>1538</v>
      </c>
    </row>
    <row r="857" spans="1:8">
      <c r="A857" s="103"/>
      <c r="B857" s="326"/>
      <c r="C857" s="325" t="s">
        <v>1538</v>
      </c>
      <c r="D857" s="325" t="s">
        <v>1538</v>
      </c>
      <c r="E857" s="325" t="s">
        <v>1538</v>
      </c>
      <c r="G857" s="325" t="s">
        <v>1538</v>
      </c>
      <c r="H857" s="325" t="s">
        <v>1538</v>
      </c>
    </row>
    <row r="858" spans="1:8">
      <c r="A858" s="103"/>
      <c r="B858" s="326"/>
      <c r="C858" s="325" t="s">
        <v>1538</v>
      </c>
      <c r="D858" s="325" t="s">
        <v>1538</v>
      </c>
      <c r="E858" s="325" t="s">
        <v>1538</v>
      </c>
      <c r="G858" s="325" t="s">
        <v>1538</v>
      </c>
      <c r="H858" s="325" t="s">
        <v>1538</v>
      </c>
    </row>
    <row r="859" spans="1:8">
      <c r="A859" s="103"/>
      <c r="B859" s="326"/>
      <c r="C859" s="325" t="s">
        <v>1538</v>
      </c>
      <c r="D859" s="325" t="s">
        <v>1538</v>
      </c>
      <c r="E859" s="325" t="s">
        <v>1538</v>
      </c>
      <c r="G859" s="325" t="s">
        <v>1538</v>
      </c>
      <c r="H859" s="325" t="s">
        <v>1538</v>
      </c>
    </row>
    <row r="860" spans="1:8">
      <c r="A860" s="103"/>
      <c r="B860" s="326"/>
      <c r="C860" s="325" t="s">
        <v>1538</v>
      </c>
      <c r="D860" s="325" t="s">
        <v>1538</v>
      </c>
      <c r="E860" s="325" t="s">
        <v>1538</v>
      </c>
      <c r="G860" s="325" t="s">
        <v>1538</v>
      </c>
      <c r="H860" s="325" t="s">
        <v>1538</v>
      </c>
    </row>
    <row r="861" spans="1:8">
      <c r="A861" s="103"/>
      <c r="B861" s="326"/>
      <c r="C861" s="325" t="s">
        <v>1538</v>
      </c>
      <c r="D861" s="325" t="s">
        <v>1538</v>
      </c>
      <c r="E861" s="325" t="s">
        <v>1538</v>
      </c>
      <c r="G861" s="325" t="s">
        <v>1538</v>
      </c>
      <c r="H861" s="325" t="s">
        <v>1538</v>
      </c>
    </row>
    <row r="862" spans="1:8">
      <c r="A862" s="103"/>
      <c r="B862" s="326"/>
      <c r="C862" s="325" t="s">
        <v>1538</v>
      </c>
      <c r="D862" s="325" t="s">
        <v>1538</v>
      </c>
      <c r="E862" s="325" t="s">
        <v>1538</v>
      </c>
      <c r="G862" s="325" t="s">
        <v>1538</v>
      </c>
      <c r="H862" s="325" t="s">
        <v>1538</v>
      </c>
    </row>
    <row r="863" spans="1:8">
      <c r="A863" s="103"/>
      <c r="B863" s="326"/>
      <c r="C863" s="325" t="s">
        <v>1538</v>
      </c>
      <c r="D863" s="325" t="s">
        <v>1538</v>
      </c>
      <c r="E863" s="325" t="s">
        <v>1538</v>
      </c>
      <c r="G863" s="325" t="s">
        <v>1538</v>
      </c>
      <c r="H863" s="325" t="s">
        <v>1538</v>
      </c>
    </row>
    <row r="864" spans="1:8">
      <c r="A864" s="103"/>
      <c r="B864" s="326"/>
      <c r="C864" s="325" t="s">
        <v>1538</v>
      </c>
      <c r="D864" s="325" t="s">
        <v>1538</v>
      </c>
      <c r="E864" s="325" t="s">
        <v>1538</v>
      </c>
      <c r="G864" s="325" t="s">
        <v>1538</v>
      </c>
      <c r="H864" s="325" t="s">
        <v>1538</v>
      </c>
    </row>
    <row r="865" spans="1:8">
      <c r="A865" s="103"/>
      <c r="B865" s="326"/>
      <c r="C865" s="325" t="s">
        <v>1538</v>
      </c>
      <c r="D865" s="325" t="s">
        <v>1538</v>
      </c>
      <c r="E865" s="325" t="s">
        <v>1538</v>
      </c>
      <c r="G865" s="325" t="s">
        <v>1538</v>
      </c>
      <c r="H865" s="325" t="s">
        <v>1538</v>
      </c>
    </row>
    <row r="866" spans="1:8">
      <c r="A866" s="103"/>
      <c r="B866" s="326"/>
      <c r="C866" s="325" t="s">
        <v>1538</v>
      </c>
      <c r="D866" s="325" t="s">
        <v>1538</v>
      </c>
      <c r="E866" s="325" t="s">
        <v>1538</v>
      </c>
      <c r="G866" s="325" t="s">
        <v>1538</v>
      </c>
      <c r="H866" s="325" t="s">
        <v>1538</v>
      </c>
    </row>
    <row r="867" spans="1:8">
      <c r="A867" s="103"/>
      <c r="B867" s="326"/>
      <c r="C867" s="325" t="s">
        <v>1538</v>
      </c>
      <c r="D867" s="325" t="s">
        <v>1538</v>
      </c>
      <c r="E867" s="325" t="s">
        <v>1538</v>
      </c>
      <c r="G867" s="325" t="s">
        <v>1538</v>
      </c>
      <c r="H867" s="325" t="s">
        <v>1538</v>
      </c>
    </row>
    <row r="868" spans="1:8">
      <c r="A868" s="103"/>
      <c r="B868" s="326"/>
      <c r="C868" s="325" t="s">
        <v>1538</v>
      </c>
      <c r="D868" s="325" t="s">
        <v>1538</v>
      </c>
      <c r="E868" s="325" t="s">
        <v>1538</v>
      </c>
      <c r="G868" s="325" t="s">
        <v>1538</v>
      </c>
      <c r="H868" s="325" t="s">
        <v>1538</v>
      </c>
    </row>
    <row r="869" spans="1:8">
      <c r="A869" s="103"/>
      <c r="B869" s="326"/>
      <c r="C869" s="325" t="s">
        <v>1538</v>
      </c>
      <c r="D869" s="325" t="s">
        <v>1538</v>
      </c>
      <c r="E869" s="325" t="s">
        <v>1538</v>
      </c>
      <c r="G869" s="325" t="s">
        <v>1538</v>
      </c>
      <c r="H869" s="325" t="s">
        <v>1538</v>
      </c>
    </row>
    <row r="870" spans="1:8">
      <c r="A870" s="103"/>
      <c r="B870" s="326"/>
      <c r="C870" s="325" t="s">
        <v>1538</v>
      </c>
      <c r="D870" s="325" t="s">
        <v>1538</v>
      </c>
      <c r="E870" s="325" t="s">
        <v>1538</v>
      </c>
      <c r="G870" s="325" t="s">
        <v>1538</v>
      </c>
      <c r="H870" s="325" t="s">
        <v>1538</v>
      </c>
    </row>
    <row r="871" spans="1:8">
      <c r="A871" s="103"/>
      <c r="B871" s="326"/>
      <c r="C871" s="325" t="s">
        <v>1538</v>
      </c>
      <c r="D871" s="325" t="s">
        <v>1538</v>
      </c>
      <c r="E871" s="325" t="s">
        <v>1538</v>
      </c>
      <c r="G871" s="325" t="s">
        <v>1538</v>
      </c>
      <c r="H871" s="325" t="s">
        <v>1538</v>
      </c>
    </row>
    <row r="872" spans="1:8">
      <c r="A872" s="103"/>
      <c r="B872" s="326"/>
      <c r="C872" s="325" t="s">
        <v>1538</v>
      </c>
      <c r="D872" s="325" t="s">
        <v>1538</v>
      </c>
      <c r="E872" s="325" t="s">
        <v>1538</v>
      </c>
      <c r="G872" s="325" t="s">
        <v>1538</v>
      </c>
      <c r="H872" s="325" t="s">
        <v>1538</v>
      </c>
    </row>
    <row r="873" spans="1:8">
      <c r="A873" s="103"/>
      <c r="B873" s="326"/>
      <c r="C873" s="325" t="s">
        <v>1538</v>
      </c>
      <c r="D873" s="325" t="s">
        <v>1538</v>
      </c>
      <c r="E873" s="325" t="s">
        <v>1538</v>
      </c>
      <c r="G873" s="325" t="s">
        <v>1538</v>
      </c>
      <c r="H873" s="325" t="s">
        <v>1538</v>
      </c>
    </row>
    <row r="874" spans="1:8">
      <c r="A874" s="103"/>
      <c r="B874" s="326"/>
      <c r="C874" s="325" t="s">
        <v>1538</v>
      </c>
      <c r="D874" s="325" t="s">
        <v>1538</v>
      </c>
      <c r="E874" s="325" t="s">
        <v>1538</v>
      </c>
      <c r="G874" s="325" t="s">
        <v>1538</v>
      </c>
      <c r="H874" s="325" t="s">
        <v>1538</v>
      </c>
    </row>
    <row r="875" spans="1:8">
      <c r="A875" s="103"/>
      <c r="B875" s="326"/>
      <c r="C875" s="325" t="s">
        <v>1538</v>
      </c>
      <c r="D875" s="325" t="s">
        <v>1538</v>
      </c>
      <c r="E875" s="325" t="s">
        <v>1538</v>
      </c>
      <c r="G875" s="325" t="s">
        <v>1538</v>
      </c>
      <c r="H875" s="325" t="s">
        <v>1538</v>
      </c>
    </row>
    <row r="876" spans="1:8">
      <c r="A876" s="103"/>
      <c r="B876" s="326"/>
      <c r="C876" s="325" t="s">
        <v>1538</v>
      </c>
      <c r="D876" s="325" t="s">
        <v>1538</v>
      </c>
      <c r="E876" s="325" t="s">
        <v>1538</v>
      </c>
      <c r="G876" s="325" t="s">
        <v>1538</v>
      </c>
      <c r="H876" s="325" t="s">
        <v>1538</v>
      </c>
    </row>
    <row r="877" spans="1:8">
      <c r="A877" s="103"/>
      <c r="B877" s="326"/>
      <c r="C877" s="325" t="s">
        <v>1538</v>
      </c>
      <c r="D877" s="325" t="s">
        <v>1538</v>
      </c>
      <c r="E877" s="325" t="s">
        <v>1538</v>
      </c>
      <c r="G877" s="325" t="s">
        <v>1538</v>
      </c>
      <c r="H877" s="325" t="s">
        <v>1538</v>
      </c>
    </row>
    <row r="878" spans="1:8">
      <c r="A878" s="103"/>
      <c r="B878" s="326"/>
      <c r="C878" s="325" t="s">
        <v>1538</v>
      </c>
      <c r="D878" s="325" t="s">
        <v>1538</v>
      </c>
      <c r="E878" s="325" t="s">
        <v>1538</v>
      </c>
      <c r="G878" s="325" t="s">
        <v>1538</v>
      </c>
      <c r="H878" s="325" t="s">
        <v>1538</v>
      </c>
    </row>
    <row r="879" spans="1:8">
      <c r="A879" s="103"/>
      <c r="B879" s="326"/>
      <c r="C879" s="325" t="s">
        <v>1538</v>
      </c>
      <c r="D879" s="325" t="s">
        <v>1538</v>
      </c>
      <c r="E879" s="325" t="s">
        <v>1538</v>
      </c>
      <c r="G879" s="325" t="s">
        <v>1538</v>
      </c>
      <c r="H879" s="325" t="s">
        <v>1538</v>
      </c>
    </row>
    <row r="880" spans="1:8">
      <c r="A880" s="103"/>
      <c r="B880" s="326"/>
      <c r="C880" s="325" t="s">
        <v>1538</v>
      </c>
      <c r="D880" s="325" t="s">
        <v>1538</v>
      </c>
      <c r="E880" s="325" t="s">
        <v>1538</v>
      </c>
      <c r="G880" s="325" t="s">
        <v>1538</v>
      </c>
      <c r="H880" s="325" t="s">
        <v>1538</v>
      </c>
    </row>
    <row r="881" spans="1:8">
      <c r="A881" s="103"/>
      <c r="B881" s="326"/>
      <c r="C881" s="325" t="s">
        <v>1538</v>
      </c>
      <c r="D881" s="325" t="s">
        <v>1538</v>
      </c>
      <c r="E881" s="325" t="s">
        <v>1538</v>
      </c>
      <c r="G881" s="325" t="s">
        <v>1538</v>
      </c>
      <c r="H881" s="325" t="s">
        <v>1538</v>
      </c>
    </row>
    <row r="882" spans="1:8">
      <c r="A882" s="103"/>
      <c r="B882" s="331"/>
      <c r="C882" s="325" t="s">
        <v>1538</v>
      </c>
      <c r="D882" s="325" t="s">
        <v>1538</v>
      </c>
      <c r="E882" s="325" t="s">
        <v>1538</v>
      </c>
      <c r="G882" s="325" t="s">
        <v>1538</v>
      </c>
      <c r="H882" s="325" t="s">
        <v>1538</v>
      </c>
    </row>
    <row r="883" spans="1:8">
      <c r="A883" s="103"/>
      <c r="C883" s="325" t="s">
        <v>1538</v>
      </c>
      <c r="D883" s="325" t="s">
        <v>1538</v>
      </c>
      <c r="E883" s="325" t="s">
        <v>1538</v>
      </c>
      <c r="G883" s="325" t="s">
        <v>1538</v>
      </c>
      <c r="H883" s="325" t="s">
        <v>1538</v>
      </c>
    </row>
    <row r="884" spans="1:8">
      <c r="A884" s="103"/>
      <c r="C884" s="325" t="s">
        <v>1538</v>
      </c>
      <c r="D884" s="325" t="s">
        <v>1538</v>
      </c>
      <c r="E884" s="325" t="s">
        <v>1538</v>
      </c>
      <c r="G884" s="325" t="s">
        <v>1538</v>
      </c>
      <c r="H884" s="325" t="s">
        <v>1538</v>
      </c>
    </row>
    <row r="885" spans="1:8">
      <c r="A885" s="103"/>
      <c r="C885" s="325" t="s">
        <v>1538</v>
      </c>
      <c r="D885" s="325" t="s">
        <v>1538</v>
      </c>
      <c r="E885" s="325" t="s">
        <v>1538</v>
      </c>
      <c r="G885" s="325" t="s">
        <v>1538</v>
      </c>
      <c r="H885" s="325" t="s">
        <v>1538</v>
      </c>
    </row>
    <row r="886" spans="1:8">
      <c r="A886" s="103"/>
      <c r="C886" s="325" t="s">
        <v>1538</v>
      </c>
      <c r="D886" s="325" t="s">
        <v>1538</v>
      </c>
      <c r="E886" s="325" t="s">
        <v>1538</v>
      </c>
      <c r="G886" s="325" t="s">
        <v>1538</v>
      </c>
      <c r="H886" s="325" t="s">
        <v>1538</v>
      </c>
    </row>
    <row r="887" spans="1:8">
      <c r="A887" s="103"/>
      <c r="B887" s="331"/>
      <c r="C887" s="325" t="s">
        <v>1538</v>
      </c>
      <c r="D887" s="325" t="s">
        <v>1538</v>
      </c>
      <c r="E887" s="325" t="s">
        <v>1538</v>
      </c>
      <c r="G887" s="325" t="s">
        <v>1538</v>
      </c>
      <c r="H887" s="325" t="s">
        <v>1538</v>
      </c>
    </row>
    <row r="888" spans="1:8">
      <c r="A888" s="103"/>
      <c r="C888" s="325" t="s">
        <v>1538</v>
      </c>
      <c r="D888" s="325" t="s">
        <v>1538</v>
      </c>
      <c r="E888" s="325" t="s">
        <v>1538</v>
      </c>
      <c r="G888" s="325" t="s">
        <v>1538</v>
      </c>
      <c r="H888" s="325" t="s">
        <v>1538</v>
      </c>
    </row>
    <row r="889" spans="1:8">
      <c r="A889" s="103"/>
      <c r="C889" s="325" t="s">
        <v>1538</v>
      </c>
      <c r="D889" s="325" t="s">
        <v>1538</v>
      </c>
      <c r="E889" s="325" t="s">
        <v>1538</v>
      </c>
      <c r="G889" s="325" t="s">
        <v>1538</v>
      </c>
      <c r="H889" s="325" t="s">
        <v>1538</v>
      </c>
    </row>
    <row r="890" spans="1:8">
      <c r="A890" s="103"/>
      <c r="C890" s="325" t="s">
        <v>1538</v>
      </c>
      <c r="D890" s="325" t="s">
        <v>1538</v>
      </c>
      <c r="E890" s="325" t="s">
        <v>1538</v>
      </c>
      <c r="G890" s="325" t="s">
        <v>1538</v>
      </c>
      <c r="H890" s="325" t="s">
        <v>1538</v>
      </c>
    </row>
    <row r="891" spans="1:8">
      <c r="A891" s="103"/>
      <c r="C891" s="325" t="s">
        <v>1538</v>
      </c>
      <c r="D891" s="325" t="s">
        <v>1538</v>
      </c>
      <c r="E891" s="325" t="s">
        <v>1538</v>
      </c>
      <c r="G891" s="325" t="s">
        <v>1538</v>
      </c>
      <c r="H891" s="325" t="s">
        <v>1538</v>
      </c>
    </row>
    <row r="892" spans="1:8">
      <c r="A892" s="103"/>
      <c r="C892" s="325" t="s">
        <v>1538</v>
      </c>
      <c r="D892" s="325" t="s">
        <v>1538</v>
      </c>
      <c r="E892" s="325" t="s">
        <v>1538</v>
      </c>
      <c r="G892" s="325" t="s">
        <v>1538</v>
      </c>
      <c r="H892" s="325" t="s">
        <v>1538</v>
      </c>
    </row>
    <row r="893" spans="1:8">
      <c r="A893" s="103"/>
      <c r="B893" s="326"/>
      <c r="C893" s="325" t="s">
        <v>1538</v>
      </c>
      <c r="D893" s="325" t="s">
        <v>1538</v>
      </c>
      <c r="E893" s="325" t="s">
        <v>1538</v>
      </c>
      <c r="G893" s="325" t="s">
        <v>1538</v>
      </c>
      <c r="H893" s="325" t="s">
        <v>1538</v>
      </c>
    </row>
    <row r="894" spans="1:8">
      <c r="A894" s="103"/>
      <c r="B894" s="326"/>
      <c r="C894" s="325" t="s">
        <v>1538</v>
      </c>
      <c r="D894" s="325" t="s">
        <v>1538</v>
      </c>
      <c r="E894" s="325" t="s">
        <v>1538</v>
      </c>
      <c r="G894" s="325" t="s">
        <v>1538</v>
      </c>
      <c r="H894" s="325" t="s">
        <v>1538</v>
      </c>
    </row>
    <row r="895" spans="1:8">
      <c r="A895" s="103"/>
      <c r="B895" s="326"/>
      <c r="C895" s="325" t="s">
        <v>1538</v>
      </c>
      <c r="D895" s="325" t="s">
        <v>1538</v>
      </c>
      <c r="E895" s="325" t="s">
        <v>1538</v>
      </c>
      <c r="G895" s="325" t="s">
        <v>1538</v>
      </c>
      <c r="H895" s="325" t="s">
        <v>1538</v>
      </c>
    </row>
    <row r="896" spans="1:8">
      <c r="A896" s="103"/>
      <c r="B896" s="326"/>
      <c r="C896" s="325" t="s">
        <v>1538</v>
      </c>
      <c r="D896" s="325" t="s">
        <v>1538</v>
      </c>
      <c r="E896" s="325" t="s">
        <v>1538</v>
      </c>
      <c r="G896" s="325" t="s">
        <v>1538</v>
      </c>
      <c r="H896" s="325" t="s">
        <v>1538</v>
      </c>
    </row>
    <row r="897" spans="1:8">
      <c r="A897" s="103"/>
      <c r="B897" s="326"/>
      <c r="C897" s="325" t="s">
        <v>1538</v>
      </c>
      <c r="D897" s="325" t="s">
        <v>1538</v>
      </c>
      <c r="E897" s="325" t="s">
        <v>1538</v>
      </c>
      <c r="G897" s="325" t="s">
        <v>1538</v>
      </c>
      <c r="H897" s="325" t="s">
        <v>1538</v>
      </c>
    </row>
    <row r="898" spans="1:8">
      <c r="A898" s="103"/>
      <c r="B898" s="326"/>
      <c r="C898" s="325" t="s">
        <v>1538</v>
      </c>
      <c r="D898" s="325" t="s">
        <v>1538</v>
      </c>
      <c r="E898" s="325" t="s">
        <v>1538</v>
      </c>
      <c r="G898" s="325" t="s">
        <v>1538</v>
      </c>
      <c r="H898" s="325" t="s">
        <v>1538</v>
      </c>
    </row>
    <row r="899" spans="1:8">
      <c r="A899" s="103"/>
      <c r="B899" s="326"/>
      <c r="C899" s="325" t="s">
        <v>1538</v>
      </c>
      <c r="D899" s="325" t="s">
        <v>1538</v>
      </c>
      <c r="E899" s="325" t="s">
        <v>1538</v>
      </c>
      <c r="G899" s="325" t="s">
        <v>1538</v>
      </c>
      <c r="H899" s="325" t="s">
        <v>1538</v>
      </c>
    </row>
    <row r="900" spans="1:8">
      <c r="A900" s="103"/>
      <c r="B900" s="326"/>
      <c r="C900" s="325" t="s">
        <v>1538</v>
      </c>
      <c r="D900" s="325" t="s">
        <v>1538</v>
      </c>
      <c r="E900" s="325" t="s">
        <v>1538</v>
      </c>
      <c r="G900" s="325" t="s">
        <v>1538</v>
      </c>
      <c r="H900" s="325" t="s">
        <v>1538</v>
      </c>
    </row>
    <row r="901" spans="1:8">
      <c r="A901" s="103"/>
      <c r="B901" s="326"/>
      <c r="C901" s="325" t="s">
        <v>1538</v>
      </c>
      <c r="D901" s="325" t="s">
        <v>1538</v>
      </c>
      <c r="E901" s="325" t="s">
        <v>1538</v>
      </c>
      <c r="G901" s="325" t="s">
        <v>1538</v>
      </c>
      <c r="H901" s="325" t="s">
        <v>1538</v>
      </c>
    </row>
    <row r="902" spans="1:8">
      <c r="A902" s="103"/>
      <c r="B902" s="326"/>
      <c r="C902" s="325" t="s">
        <v>1538</v>
      </c>
      <c r="D902" s="325" t="s">
        <v>1538</v>
      </c>
      <c r="E902" s="325" t="s">
        <v>1538</v>
      </c>
      <c r="G902" s="325" t="s">
        <v>1538</v>
      </c>
      <c r="H902" s="325" t="s">
        <v>1538</v>
      </c>
    </row>
    <row r="903" spans="1:8">
      <c r="A903" s="103"/>
      <c r="B903" s="326"/>
      <c r="C903" s="325" t="s">
        <v>1538</v>
      </c>
      <c r="D903" s="325" t="s">
        <v>1538</v>
      </c>
      <c r="E903" s="325" t="s">
        <v>1538</v>
      </c>
      <c r="G903" s="325" t="s">
        <v>1538</v>
      </c>
      <c r="H903" s="325" t="s">
        <v>1538</v>
      </c>
    </row>
    <row r="904" spans="1:8">
      <c r="A904" s="103"/>
      <c r="B904" s="326"/>
      <c r="C904" s="325" t="s">
        <v>1538</v>
      </c>
      <c r="D904" s="325" t="s">
        <v>1538</v>
      </c>
      <c r="E904" s="325" t="s">
        <v>1538</v>
      </c>
      <c r="G904" s="325" t="s">
        <v>1538</v>
      </c>
      <c r="H904" s="325" t="s">
        <v>1538</v>
      </c>
    </row>
    <row r="905" spans="1:8">
      <c r="A905" s="103"/>
      <c r="B905" s="326"/>
      <c r="C905" s="325" t="s">
        <v>1538</v>
      </c>
      <c r="D905" s="325" t="s">
        <v>1538</v>
      </c>
      <c r="E905" s="325" t="s">
        <v>1538</v>
      </c>
      <c r="G905" s="325" t="s">
        <v>1538</v>
      </c>
      <c r="H905" s="325" t="s">
        <v>1538</v>
      </c>
    </row>
    <row r="906" spans="1:8">
      <c r="A906" s="103"/>
      <c r="B906" s="326"/>
      <c r="C906" s="325" t="s">
        <v>1538</v>
      </c>
      <c r="D906" s="325" t="s">
        <v>1538</v>
      </c>
      <c r="E906" s="325" t="s">
        <v>1538</v>
      </c>
      <c r="G906" s="325" t="s">
        <v>1538</v>
      </c>
      <c r="H906" s="325" t="s">
        <v>1538</v>
      </c>
    </row>
    <row r="907" spans="1:8">
      <c r="A907" s="103"/>
      <c r="B907" s="326"/>
      <c r="C907" s="325" t="s">
        <v>1538</v>
      </c>
      <c r="D907" s="325" t="s">
        <v>1538</v>
      </c>
      <c r="E907" s="325" t="s">
        <v>1538</v>
      </c>
      <c r="G907" s="325" t="s">
        <v>1538</v>
      </c>
      <c r="H907" s="325" t="s">
        <v>1538</v>
      </c>
    </row>
    <row r="908" spans="1:8">
      <c r="A908" s="103"/>
      <c r="B908" s="326"/>
      <c r="C908" s="325" t="s">
        <v>1538</v>
      </c>
      <c r="D908" s="325" t="s">
        <v>1538</v>
      </c>
      <c r="E908" s="325" t="s">
        <v>1538</v>
      </c>
      <c r="G908" s="325" t="s">
        <v>1538</v>
      </c>
      <c r="H908" s="325" t="s">
        <v>1538</v>
      </c>
    </row>
    <row r="909" spans="1:8">
      <c r="A909" s="103"/>
      <c r="B909" s="326"/>
      <c r="C909" s="325" t="s">
        <v>1538</v>
      </c>
      <c r="D909" s="325" t="s">
        <v>1538</v>
      </c>
      <c r="E909" s="325" t="s">
        <v>1538</v>
      </c>
      <c r="G909" s="325" t="s">
        <v>1538</v>
      </c>
      <c r="H909" s="325" t="s">
        <v>1538</v>
      </c>
    </row>
    <row r="910" spans="1:8">
      <c r="A910" s="103"/>
      <c r="B910" s="326"/>
      <c r="C910" s="325" t="s">
        <v>1538</v>
      </c>
      <c r="D910" s="325" t="s">
        <v>1538</v>
      </c>
      <c r="E910" s="325" t="s">
        <v>1538</v>
      </c>
      <c r="G910" s="325" t="s">
        <v>1538</v>
      </c>
      <c r="H910" s="325" t="s">
        <v>1538</v>
      </c>
    </row>
    <row r="911" spans="1:8">
      <c r="A911" s="103"/>
      <c r="B911" s="326"/>
      <c r="C911" s="325" t="s">
        <v>1538</v>
      </c>
      <c r="D911" s="325" t="s">
        <v>1538</v>
      </c>
      <c r="E911" s="325" t="s">
        <v>1538</v>
      </c>
      <c r="G911" s="325" t="s">
        <v>1538</v>
      </c>
      <c r="H911" s="325" t="s">
        <v>1538</v>
      </c>
    </row>
    <row r="912" spans="1:8">
      <c r="A912" s="103"/>
      <c r="B912" s="326"/>
      <c r="C912" s="325" t="s">
        <v>1538</v>
      </c>
      <c r="D912" s="325" t="s">
        <v>1538</v>
      </c>
      <c r="E912" s="325" t="s">
        <v>1538</v>
      </c>
      <c r="G912" s="325" t="s">
        <v>1538</v>
      </c>
      <c r="H912" s="325" t="s">
        <v>1538</v>
      </c>
    </row>
    <row r="913" spans="1:8">
      <c r="A913" s="103"/>
      <c r="B913" s="326"/>
      <c r="C913" s="325" t="s">
        <v>1538</v>
      </c>
      <c r="D913" s="325" t="s">
        <v>1538</v>
      </c>
      <c r="E913" s="325" t="s">
        <v>1538</v>
      </c>
      <c r="G913" s="325" t="s">
        <v>1538</v>
      </c>
      <c r="H913" s="325" t="s">
        <v>1538</v>
      </c>
    </row>
    <row r="914" spans="1:8">
      <c r="A914" s="103"/>
      <c r="B914" s="326"/>
      <c r="C914" s="325" t="s">
        <v>1538</v>
      </c>
      <c r="D914" s="325" t="s">
        <v>1538</v>
      </c>
      <c r="E914" s="325" t="s">
        <v>1538</v>
      </c>
      <c r="G914" s="325" t="s">
        <v>1538</v>
      </c>
      <c r="H914" s="325" t="s">
        <v>1538</v>
      </c>
    </row>
    <row r="915" spans="1:8">
      <c r="A915" s="103"/>
      <c r="B915" s="326"/>
      <c r="C915" s="325" t="s">
        <v>1538</v>
      </c>
      <c r="D915" s="325" t="s">
        <v>1538</v>
      </c>
      <c r="E915" s="325" t="s">
        <v>1538</v>
      </c>
      <c r="G915" s="325" t="s">
        <v>1538</v>
      </c>
      <c r="H915" s="325" t="s">
        <v>1538</v>
      </c>
    </row>
    <row r="916" spans="1:8">
      <c r="A916" s="103"/>
      <c r="B916" s="326"/>
      <c r="C916" s="325" t="s">
        <v>1538</v>
      </c>
      <c r="D916" s="325" t="s">
        <v>1538</v>
      </c>
      <c r="E916" s="325" t="s">
        <v>1538</v>
      </c>
      <c r="G916" s="325" t="s">
        <v>1538</v>
      </c>
      <c r="H916" s="325" t="s">
        <v>1538</v>
      </c>
    </row>
    <row r="917" spans="1:8">
      <c r="A917" s="103"/>
      <c r="B917" s="326"/>
      <c r="C917" s="325" t="s">
        <v>1538</v>
      </c>
      <c r="D917" s="325" t="s">
        <v>1538</v>
      </c>
      <c r="E917" s="325" t="s">
        <v>1538</v>
      </c>
      <c r="G917" s="325" t="s">
        <v>1538</v>
      </c>
      <c r="H917" s="325" t="s">
        <v>1538</v>
      </c>
    </row>
    <row r="918" spans="1:8">
      <c r="A918" s="103"/>
      <c r="B918" s="326"/>
      <c r="C918" s="325" t="s">
        <v>1538</v>
      </c>
      <c r="D918" s="325" t="s">
        <v>1538</v>
      </c>
      <c r="E918" s="325" t="s">
        <v>1538</v>
      </c>
      <c r="G918" s="325" t="s">
        <v>1538</v>
      </c>
      <c r="H918" s="325" t="s">
        <v>1538</v>
      </c>
    </row>
    <row r="919" spans="1:8">
      <c r="A919" s="103"/>
      <c r="B919" s="326"/>
      <c r="C919" s="325" t="s">
        <v>1538</v>
      </c>
      <c r="D919" s="325" t="s">
        <v>1538</v>
      </c>
      <c r="E919" s="325" t="s">
        <v>1538</v>
      </c>
      <c r="G919" s="325" t="s">
        <v>1538</v>
      </c>
      <c r="H919" s="325" t="s">
        <v>1538</v>
      </c>
    </row>
    <row r="920" spans="1:8">
      <c r="A920" s="103"/>
      <c r="B920" s="326"/>
      <c r="C920" s="325" t="s">
        <v>1538</v>
      </c>
      <c r="D920" s="325" t="s">
        <v>1538</v>
      </c>
      <c r="E920" s="325" t="s">
        <v>1538</v>
      </c>
      <c r="G920" s="325" t="s">
        <v>1538</v>
      </c>
      <c r="H920" s="325" t="s">
        <v>1538</v>
      </c>
    </row>
    <row r="921" spans="1:8">
      <c r="A921" s="103"/>
      <c r="B921" s="326"/>
      <c r="C921" s="325" t="s">
        <v>1538</v>
      </c>
      <c r="D921" s="325" t="s">
        <v>1538</v>
      </c>
      <c r="E921" s="325" t="s">
        <v>1538</v>
      </c>
      <c r="G921" s="325" t="s">
        <v>1538</v>
      </c>
      <c r="H921" s="325" t="s">
        <v>1538</v>
      </c>
    </row>
    <row r="922" spans="1:8">
      <c r="A922" s="103"/>
      <c r="B922" s="331"/>
      <c r="C922" s="325" t="s">
        <v>1538</v>
      </c>
      <c r="D922" s="325" t="s">
        <v>1538</v>
      </c>
      <c r="E922" s="325" t="s">
        <v>1538</v>
      </c>
      <c r="G922" s="325" t="s">
        <v>1538</v>
      </c>
      <c r="H922" s="325" t="s">
        <v>1538</v>
      </c>
    </row>
    <row r="923" spans="1:8">
      <c r="A923" s="103"/>
      <c r="C923" s="325" t="s">
        <v>1538</v>
      </c>
      <c r="D923" s="325" t="s">
        <v>1538</v>
      </c>
      <c r="E923" s="325" t="s">
        <v>1538</v>
      </c>
      <c r="G923" s="325" t="s">
        <v>1538</v>
      </c>
      <c r="H923" s="325" t="s">
        <v>1538</v>
      </c>
    </row>
    <row r="924" spans="1:8">
      <c r="A924" s="103"/>
      <c r="C924" s="325" t="s">
        <v>1538</v>
      </c>
      <c r="D924" s="325" t="s">
        <v>1538</v>
      </c>
      <c r="E924" s="325" t="s">
        <v>1538</v>
      </c>
      <c r="G924" s="325" t="s">
        <v>1538</v>
      </c>
      <c r="H924" s="325" t="s">
        <v>1538</v>
      </c>
    </row>
    <row r="925" spans="1:8">
      <c r="A925" s="103"/>
      <c r="C925" s="325" t="s">
        <v>1538</v>
      </c>
      <c r="D925" s="325" t="s">
        <v>1538</v>
      </c>
      <c r="E925" s="325" t="s">
        <v>1538</v>
      </c>
      <c r="G925" s="325" t="s">
        <v>1538</v>
      </c>
      <c r="H925" s="325" t="s">
        <v>1538</v>
      </c>
    </row>
    <row r="926" spans="1:8">
      <c r="A926" s="103"/>
      <c r="C926" s="325" t="s">
        <v>1538</v>
      </c>
      <c r="D926" s="325" t="s">
        <v>1538</v>
      </c>
      <c r="E926" s="325" t="s">
        <v>1538</v>
      </c>
      <c r="G926" s="325" t="s">
        <v>1538</v>
      </c>
      <c r="H926" s="325" t="s">
        <v>1538</v>
      </c>
    </row>
    <row r="927" spans="1:8">
      <c r="A927" s="103"/>
      <c r="B927" s="326"/>
      <c r="C927" s="325" t="s">
        <v>1538</v>
      </c>
      <c r="D927" s="325" t="s">
        <v>1538</v>
      </c>
      <c r="E927" s="325" t="s">
        <v>1538</v>
      </c>
      <c r="G927" s="325" t="s">
        <v>1538</v>
      </c>
      <c r="H927" s="325" t="s">
        <v>1538</v>
      </c>
    </row>
    <row r="928" spans="1:8">
      <c r="A928" s="103"/>
      <c r="B928" s="326"/>
      <c r="C928" s="325" t="s">
        <v>1538</v>
      </c>
      <c r="D928" s="325" t="s">
        <v>1538</v>
      </c>
      <c r="E928" s="325" t="s">
        <v>1538</v>
      </c>
      <c r="G928" s="325" t="s">
        <v>1538</v>
      </c>
      <c r="H928" s="325" t="s">
        <v>1538</v>
      </c>
    </row>
    <row r="929" spans="1:8">
      <c r="A929" s="103"/>
      <c r="B929" s="326"/>
      <c r="C929" s="325" t="s">
        <v>1538</v>
      </c>
      <c r="D929" s="325" t="s">
        <v>1538</v>
      </c>
      <c r="E929" s="325" t="s">
        <v>1538</v>
      </c>
      <c r="G929" s="325" t="s">
        <v>1538</v>
      </c>
      <c r="H929" s="325" t="s">
        <v>1538</v>
      </c>
    </row>
    <row r="930" spans="1:8">
      <c r="A930" s="103"/>
      <c r="B930" s="326"/>
      <c r="C930" s="325" t="s">
        <v>1538</v>
      </c>
      <c r="D930" s="325" t="s">
        <v>1538</v>
      </c>
      <c r="E930" s="325" t="s">
        <v>1538</v>
      </c>
      <c r="G930" s="325" t="s">
        <v>1538</v>
      </c>
      <c r="H930" s="325" t="s">
        <v>1538</v>
      </c>
    </row>
    <row r="931" spans="1:8">
      <c r="A931" s="103"/>
      <c r="B931" s="326"/>
      <c r="C931" s="325" t="s">
        <v>1538</v>
      </c>
      <c r="D931" s="325" t="s">
        <v>1538</v>
      </c>
      <c r="E931" s="325" t="s">
        <v>1538</v>
      </c>
      <c r="G931" s="325" t="s">
        <v>1538</v>
      </c>
      <c r="H931" s="325" t="s">
        <v>1538</v>
      </c>
    </row>
    <row r="932" spans="1:8">
      <c r="A932" s="103"/>
      <c r="B932" s="326"/>
      <c r="C932" s="325" t="s">
        <v>1538</v>
      </c>
      <c r="D932" s="325" t="s">
        <v>1538</v>
      </c>
      <c r="E932" s="325" t="s">
        <v>1538</v>
      </c>
      <c r="G932" s="325" t="s">
        <v>1538</v>
      </c>
      <c r="H932" s="325" t="s">
        <v>1538</v>
      </c>
    </row>
    <row r="933" spans="1:8">
      <c r="A933" s="103"/>
      <c r="B933" s="326"/>
      <c r="C933" s="325" t="s">
        <v>1538</v>
      </c>
      <c r="D933" s="325" t="s">
        <v>1538</v>
      </c>
      <c r="E933" s="325" t="s">
        <v>1538</v>
      </c>
      <c r="G933" s="325" t="s">
        <v>1538</v>
      </c>
      <c r="H933" s="325" t="s">
        <v>1538</v>
      </c>
    </row>
    <row r="934" spans="1:8">
      <c r="A934" s="103"/>
      <c r="B934" s="326"/>
      <c r="C934" s="325" t="s">
        <v>1538</v>
      </c>
      <c r="D934" s="325" t="s">
        <v>1538</v>
      </c>
      <c r="E934" s="325" t="s">
        <v>1538</v>
      </c>
      <c r="G934" s="325" t="s">
        <v>1538</v>
      </c>
      <c r="H934" s="325" t="s">
        <v>1538</v>
      </c>
    </row>
    <row r="935" spans="1:8">
      <c r="A935" s="103"/>
      <c r="B935" s="331"/>
      <c r="C935" s="325" t="s">
        <v>1538</v>
      </c>
      <c r="D935" s="325" t="s">
        <v>1538</v>
      </c>
      <c r="E935" s="325" t="s">
        <v>1538</v>
      </c>
      <c r="G935" s="325" t="s">
        <v>1538</v>
      </c>
      <c r="H935" s="325" t="s">
        <v>1538</v>
      </c>
    </row>
    <row r="936" spans="1:8">
      <c r="A936" s="103"/>
      <c r="C936" s="325" t="s">
        <v>1538</v>
      </c>
      <c r="D936" s="325" t="s">
        <v>1538</v>
      </c>
      <c r="E936" s="325" t="s">
        <v>1538</v>
      </c>
      <c r="G936" s="325" t="s">
        <v>1538</v>
      </c>
      <c r="H936" s="325" t="s">
        <v>1538</v>
      </c>
    </row>
    <row r="937" spans="1:8">
      <c r="A937" s="103"/>
      <c r="C937" s="325" t="s">
        <v>1538</v>
      </c>
      <c r="D937" s="325" t="s">
        <v>1538</v>
      </c>
      <c r="E937" s="325" t="s">
        <v>1538</v>
      </c>
      <c r="G937" s="325" t="s">
        <v>1538</v>
      </c>
      <c r="H937" s="325" t="s">
        <v>1538</v>
      </c>
    </row>
    <row r="938" spans="1:8">
      <c r="A938" s="103"/>
      <c r="C938" s="325" t="s">
        <v>1538</v>
      </c>
      <c r="D938" s="325" t="s">
        <v>1538</v>
      </c>
      <c r="E938" s="325" t="s">
        <v>1538</v>
      </c>
      <c r="G938" s="325" t="s">
        <v>1538</v>
      </c>
      <c r="H938" s="325" t="s">
        <v>1538</v>
      </c>
    </row>
    <row r="939" spans="1:8">
      <c r="A939" s="103"/>
      <c r="C939" s="325" t="s">
        <v>1538</v>
      </c>
      <c r="D939" s="325" t="s">
        <v>1538</v>
      </c>
      <c r="E939" s="325" t="s">
        <v>1538</v>
      </c>
      <c r="G939" s="325" t="s">
        <v>1538</v>
      </c>
      <c r="H939" s="325" t="s">
        <v>1538</v>
      </c>
    </row>
    <row r="940" spans="1:8">
      <c r="A940" s="103"/>
      <c r="B940" s="326"/>
      <c r="C940" s="325" t="s">
        <v>1538</v>
      </c>
      <c r="D940" s="325" t="s">
        <v>1538</v>
      </c>
      <c r="E940" s="325" t="s">
        <v>1538</v>
      </c>
      <c r="G940" s="325" t="s">
        <v>1538</v>
      </c>
      <c r="H940" s="325" t="s">
        <v>1538</v>
      </c>
    </row>
    <row r="941" spans="1:8">
      <c r="A941" s="103"/>
      <c r="B941" s="326"/>
      <c r="C941" s="325" t="s">
        <v>1538</v>
      </c>
      <c r="D941" s="325" t="s">
        <v>1538</v>
      </c>
      <c r="E941" s="325" t="s">
        <v>1538</v>
      </c>
      <c r="G941" s="325" t="s">
        <v>1538</v>
      </c>
      <c r="H941" s="325" t="s">
        <v>1538</v>
      </c>
    </row>
    <row r="942" spans="1:8">
      <c r="A942" s="103"/>
      <c r="B942" s="326"/>
      <c r="C942" s="325" t="s">
        <v>1538</v>
      </c>
      <c r="D942" s="325" t="s">
        <v>1538</v>
      </c>
      <c r="E942" s="325" t="s">
        <v>1538</v>
      </c>
      <c r="G942" s="325" t="s">
        <v>1538</v>
      </c>
      <c r="H942" s="325" t="s">
        <v>1538</v>
      </c>
    </row>
    <row r="943" spans="1:8">
      <c r="A943" s="103"/>
      <c r="B943" s="326"/>
      <c r="C943" s="325" t="s">
        <v>1538</v>
      </c>
      <c r="D943" s="325" t="s">
        <v>1538</v>
      </c>
      <c r="E943" s="325" t="s">
        <v>1538</v>
      </c>
      <c r="G943" s="325" t="s">
        <v>1538</v>
      </c>
      <c r="H943" s="325" t="s">
        <v>1538</v>
      </c>
    </row>
    <row r="944" spans="1:8">
      <c r="A944" s="103"/>
      <c r="B944" s="326"/>
      <c r="C944" s="325" t="s">
        <v>1538</v>
      </c>
      <c r="D944" s="325" t="s">
        <v>1538</v>
      </c>
      <c r="E944" s="325" t="s">
        <v>1538</v>
      </c>
      <c r="G944" s="325" t="s">
        <v>1538</v>
      </c>
      <c r="H944" s="325" t="s">
        <v>1538</v>
      </c>
    </row>
    <row r="945" spans="1:8">
      <c r="A945" s="103"/>
      <c r="B945" s="326"/>
      <c r="C945" s="325" t="s">
        <v>1538</v>
      </c>
      <c r="D945" s="325" t="s">
        <v>1538</v>
      </c>
      <c r="E945" s="325" t="s">
        <v>1538</v>
      </c>
      <c r="G945" s="325" t="s">
        <v>1538</v>
      </c>
      <c r="H945" s="325" t="s">
        <v>1538</v>
      </c>
    </row>
    <row r="946" spans="1:8">
      <c r="A946" s="103"/>
      <c r="B946" s="326"/>
      <c r="C946" s="325" t="s">
        <v>1538</v>
      </c>
      <c r="D946" s="325" t="s">
        <v>1538</v>
      </c>
      <c r="E946" s="325" t="s">
        <v>1538</v>
      </c>
      <c r="G946" s="325" t="s">
        <v>1538</v>
      </c>
      <c r="H946" s="325" t="s">
        <v>1538</v>
      </c>
    </row>
    <row r="947" spans="1:8">
      <c r="A947" s="103"/>
      <c r="B947" s="326"/>
      <c r="C947" s="325" t="s">
        <v>1538</v>
      </c>
      <c r="D947" s="325" t="s">
        <v>1538</v>
      </c>
      <c r="E947" s="325" t="s">
        <v>1538</v>
      </c>
      <c r="G947" s="325" t="s">
        <v>1538</v>
      </c>
      <c r="H947" s="325" t="s">
        <v>1538</v>
      </c>
    </row>
    <row r="948" spans="1:8">
      <c r="A948" s="103"/>
      <c r="B948" s="326"/>
      <c r="C948" s="325" t="s">
        <v>1538</v>
      </c>
      <c r="D948" s="325" t="s">
        <v>1538</v>
      </c>
      <c r="E948" s="325" t="s">
        <v>1538</v>
      </c>
      <c r="G948" s="325" t="s">
        <v>1538</v>
      </c>
      <c r="H948" s="325" t="s">
        <v>1538</v>
      </c>
    </row>
    <row r="949" spans="1:8">
      <c r="A949" s="103"/>
      <c r="B949" s="326"/>
      <c r="C949" s="325" t="s">
        <v>1538</v>
      </c>
      <c r="D949" s="325" t="s">
        <v>1538</v>
      </c>
      <c r="E949" s="325" t="s">
        <v>1538</v>
      </c>
      <c r="G949" s="325" t="s">
        <v>1538</v>
      </c>
      <c r="H949" s="325" t="s">
        <v>1538</v>
      </c>
    </row>
    <row r="950" spans="1:8">
      <c r="A950" s="103"/>
      <c r="B950" s="331"/>
      <c r="C950" s="325" t="s">
        <v>1538</v>
      </c>
      <c r="D950" s="325" t="s">
        <v>1538</v>
      </c>
      <c r="E950" s="325" t="s">
        <v>1538</v>
      </c>
      <c r="G950" s="325" t="s">
        <v>1538</v>
      </c>
      <c r="H950" s="325" t="s">
        <v>1538</v>
      </c>
    </row>
    <row r="951" spans="1:8">
      <c r="A951" s="103"/>
      <c r="C951" s="325" t="s">
        <v>1538</v>
      </c>
      <c r="D951" s="325" t="s">
        <v>1538</v>
      </c>
      <c r="E951" s="325" t="s">
        <v>1538</v>
      </c>
      <c r="G951" s="325" t="s">
        <v>1538</v>
      </c>
      <c r="H951" s="325" t="s">
        <v>1538</v>
      </c>
    </row>
    <row r="952" spans="1:8">
      <c r="A952" s="103"/>
      <c r="C952" s="325" t="s">
        <v>1538</v>
      </c>
      <c r="D952" s="325" t="s">
        <v>1538</v>
      </c>
      <c r="E952" s="325" t="s">
        <v>1538</v>
      </c>
      <c r="G952" s="325" t="s">
        <v>1538</v>
      </c>
      <c r="H952" s="325" t="s">
        <v>1538</v>
      </c>
    </row>
    <row r="953" spans="1:8">
      <c r="A953" s="103"/>
      <c r="C953" s="325" t="s">
        <v>1538</v>
      </c>
      <c r="D953" s="325" t="s">
        <v>1538</v>
      </c>
      <c r="E953" s="325" t="s">
        <v>1538</v>
      </c>
      <c r="G953" s="325" t="s">
        <v>1538</v>
      </c>
      <c r="H953" s="325" t="s">
        <v>1538</v>
      </c>
    </row>
    <row r="954" spans="1:8">
      <c r="A954" s="103"/>
      <c r="B954" s="326"/>
      <c r="C954" s="325" t="s">
        <v>1538</v>
      </c>
      <c r="D954" s="325" t="s">
        <v>1538</v>
      </c>
      <c r="E954" s="325" t="s">
        <v>1538</v>
      </c>
      <c r="G954" s="325" t="s">
        <v>1538</v>
      </c>
      <c r="H954" s="325" t="s">
        <v>1538</v>
      </c>
    </row>
    <row r="955" spans="1:8">
      <c r="A955" s="103"/>
      <c r="B955" s="326"/>
      <c r="C955" s="325" t="s">
        <v>1538</v>
      </c>
      <c r="D955" s="325" t="s">
        <v>1538</v>
      </c>
      <c r="E955" s="325" t="s">
        <v>1538</v>
      </c>
      <c r="G955" s="325" t="s">
        <v>1538</v>
      </c>
      <c r="H955" s="325" t="s">
        <v>1538</v>
      </c>
    </row>
    <row r="956" spans="1:8">
      <c r="A956" s="103"/>
      <c r="B956" s="326"/>
      <c r="C956" s="325" t="s">
        <v>1538</v>
      </c>
      <c r="D956" s="325" t="s">
        <v>1538</v>
      </c>
      <c r="E956" s="325" t="s">
        <v>1538</v>
      </c>
      <c r="G956" s="325" t="s">
        <v>1538</v>
      </c>
      <c r="H956" s="325" t="s">
        <v>1538</v>
      </c>
    </row>
    <row r="957" spans="1:8">
      <c r="A957" s="103"/>
      <c r="B957" s="326"/>
      <c r="C957" s="325" t="s">
        <v>1538</v>
      </c>
      <c r="D957" s="325" t="s">
        <v>1538</v>
      </c>
      <c r="E957" s="325" t="s">
        <v>1538</v>
      </c>
      <c r="G957" s="325" t="s">
        <v>1538</v>
      </c>
      <c r="H957" s="325" t="s">
        <v>1538</v>
      </c>
    </row>
    <row r="958" spans="1:8">
      <c r="A958" s="103"/>
      <c r="B958" s="326"/>
      <c r="C958" s="325" t="s">
        <v>1538</v>
      </c>
      <c r="D958" s="325" t="s">
        <v>1538</v>
      </c>
      <c r="E958" s="325" t="s">
        <v>1538</v>
      </c>
      <c r="G958" s="325" t="s">
        <v>1538</v>
      </c>
      <c r="H958" s="325" t="s">
        <v>1538</v>
      </c>
    </row>
    <row r="959" spans="1:8">
      <c r="A959" s="103"/>
      <c r="B959" s="331"/>
      <c r="C959" s="325" t="s">
        <v>1538</v>
      </c>
      <c r="D959" s="325" t="s">
        <v>1538</v>
      </c>
      <c r="E959" s="325" t="s">
        <v>1538</v>
      </c>
      <c r="G959" s="325" t="s">
        <v>1538</v>
      </c>
      <c r="H959" s="325" t="s">
        <v>1538</v>
      </c>
    </row>
    <row r="960" spans="1:8">
      <c r="A960" s="103"/>
      <c r="C960" s="325" t="s">
        <v>1538</v>
      </c>
      <c r="D960" s="325" t="s">
        <v>1538</v>
      </c>
      <c r="E960" s="325" t="s">
        <v>1538</v>
      </c>
      <c r="G960" s="325" t="s">
        <v>1538</v>
      </c>
      <c r="H960" s="325" t="s">
        <v>1538</v>
      </c>
    </row>
    <row r="961" spans="1:8">
      <c r="A961" s="103"/>
      <c r="C961" s="325" t="s">
        <v>1538</v>
      </c>
      <c r="D961" s="325" t="s">
        <v>1538</v>
      </c>
      <c r="E961" s="325" t="s">
        <v>1538</v>
      </c>
      <c r="G961" s="325" t="s">
        <v>1538</v>
      </c>
      <c r="H961" s="325" t="s">
        <v>1538</v>
      </c>
    </row>
    <row r="962" spans="1:8">
      <c r="A962" s="103"/>
      <c r="C962" s="325" t="s">
        <v>1538</v>
      </c>
      <c r="D962" s="325" t="s">
        <v>1538</v>
      </c>
      <c r="E962" s="325" t="s">
        <v>1538</v>
      </c>
      <c r="G962" s="325" t="s">
        <v>1538</v>
      </c>
      <c r="H962" s="325" t="s">
        <v>1538</v>
      </c>
    </row>
    <row r="963" spans="1:8">
      <c r="A963" s="103"/>
      <c r="C963" s="325" t="s">
        <v>1538</v>
      </c>
      <c r="D963" s="325" t="s">
        <v>1538</v>
      </c>
      <c r="E963" s="325" t="s">
        <v>1538</v>
      </c>
      <c r="G963" s="325" t="s">
        <v>1538</v>
      </c>
      <c r="H963" s="325" t="s">
        <v>1538</v>
      </c>
    </row>
    <row r="964" spans="1:8">
      <c r="A964" s="103"/>
      <c r="C964" s="325" t="s">
        <v>1538</v>
      </c>
      <c r="D964" s="325" t="s">
        <v>1538</v>
      </c>
      <c r="E964" s="325" t="s">
        <v>1538</v>
      </c>
      <c r="G964" s="325" t="s">
        <v>1538</v>
      </c>
      <c r="H964" s="325" t="s">
        <v>1538</v>
      </c>
    </row>
    <row r="965" spans="1:8">
      <c r="A965" s="103"/>
      <c r="B965" s="326"/>
      <c r="C965" s="325" t="s">
        <v>1538</v>
      </c>
      <c r="D965" s="325" t="s">
        <v>1538</v>
      </c>
      <c r="E965" s="325" t="s">
        <v>1538</v>
      </c>
      <c r="G965" s="325" t="s">
        <v>1538</v>
      </c>
      <c r="H965" s="325" t="s">
        <v>1538</v>
      </c>
    </row>
    <row r="966" spans="1:8">
      <c r="A966" s="103"/>
      <c r="B966" s="326"/>
      <c r="C966" s="325" t="s">
        <v>1538</v>
      </c>
      <c r="D966" s="325" t="s">
        <v>1538</v>
      </c>
      <c r="E966" s="325" t="s">
        <v>1538</v>
      </c>
      <c r="G966" s="325" t="s">
        <v>1538</v>
      </c>
      <c r="H966" s="325" t="s">
        <v>1538</v>
      </c>
    </row>
    <row r="967" spans="1:8">
      <c r="A967" s="103"/>
      <c r="B967" s="326"/>
      <c r="C967" s="325" t="s">
        <v>1538</v>
      </c>
      <c r="D967" s="325" t="s">
        <v>1538</v>
      </c>
      <c r="E967" s="325" t="s">
        <v>1538</v>
      </c>
      <c r="G967" s="325" t="s">
        <v>1538</v>
      </c>
      <c r="H967" s="325" t="s">
        <v>1538</v>
      </c>
    </row>
    <row r="968" spans="1:8">
      <c r="A968" s="103"/>
      <c r="B968" s="326"/>
      <c r="C968" s="325" t="s">
        <v>1538</v>
      </c>
      <c r="D968" s="325" t="s">
        <v>1538</v>
      </c>
      <c r="E968" s="325" t="s">
        <v>1538</v>
      </c>
      <c r="G968" s="325" t="s">
        <v>1538</v>
      </c>
      <c r="H968" s="325" t="s">
        <v>1538</v>
      </c>
    </row>
    <row r="969" spans="1:8">
      <c r="A969" s="103"/>
      <c r="B969" s="326"/>
      <c r="C969" s="325" t="s">
        <v>1538</v>
      </c>
      <c r="D969" s="325" t="s">
        <v>1538</v>
      </c>
      <c r="E969" s="325" t="s">
        <v>1538</v>
      </c>
      <c r="G969" s="325" t="s">
        <v>1538</v>
      </c>
      <c r="H969" s="325" t="s">
        <v>1538</v>
      </c>
    </row>
    <row r="970" spans="1:8">
      <c r="A970" s="103"/>
      <c r="B970" s="326"/>
      <c r="C970" s="325" t="s">
        <v>1538</v>
      </c>
      <c r="D970" s="325" t="s">
        <v>1538</v>
      </c>
      <c r="E970" s="325" t="s">
        <v>1538</v>
      </c>
      <c r="G970" s="325" t="s">
        <v>1538</v>
      </c>
      <c r="H970" s="325" t="s">
        <v>1538</v>
      </c>
    </row>
    <row r="971" spans="1:8">
      <c r="A971" s="103"/>
      <c r="B971" s="326"/>
      <c r="C971" s="325" t="s">
        <v>1538</v>
      </c>
      <c r="D971" s="325" t="s">
        <v>1538</v>
      </c>
      <c r="E971" s="325" t="s">
        <v>1538</v>
      </c>
      <c r="G971" s="325" t="s">
        <v>1538</v>
      </c>
      <c r="H971" s="325" t="s">
        <v>1538</v>
      </c>
    </row>
    <row r="972" spans="1:8">
      <c r="A972" s="103"/>
      <c r="B972" s="326"/>
      <c r="C972" s="325" t="s">
        <v>1538</v>
      </c>
      <c r="D972" s="325" t="s">
        <v>1538</v>
      </c>
      <c r="E972" s="325" t="s">
        <v>1538</v>
      </c>
      <c r="G972" s="325" t="s">
        <v>1538</v>
      </c>
      <c r="H972" s="325" t="s">
        <v>1538</v>
      </c>
    </row>
    <row r="973" spans="1:8">
      <c r="A973" s="103"/>
      <c r="B973" s="326"/>
      <c r="C973" s="325" t="s">
        <v>1538</v>
      </c>
      <c r="D973" s="325" t="s">
        <v>1538</v>
      </c>
      <c r="E973" s="325" t="s">
        <v>1538</v>
      </c>
      <c r="G973" s="325" t="s">
        <v>1538</v>
      </c>
      <c r="H973" s="325" t="s">
        <v>1538</v>
      </c>
    </row>
    <row r="974" spans="1:8">
      <c r="A974" s="103"/>
      <c r="B974" s="326"/>
      <c r="C974" s="325" t="s">
        <v>1538</v>
      </c>
      <c r="D974" s="325" t="s">
        <v>1538</v>
      </c>
      <c r="E974" s="325" t="s">
        <v>1538</v>
      </c>
      <c r="G974" s="325" t="s">
        <v>1538</v>
      </c>
      <c r="H974" s="325" t="s">
        <v>1538</v>
      </c>
    </row>
    <row r="975" spans="1:8">
      <c r="A975" s="103"/>
      <c r="B975" s="326"/>
      <c r="C975" s="325" t="s">
        <v>1538</v>
      </c>
      <c r="D975" s="325" t="s">
        <v>1538</v>
      </c>
      <c r="E975" s="325" t="s">
        <v>1538</v>
      </c>
      <c r="G975" s="325" t="s">
        <v>1538</v>
      </c>
      <c r="H975" s="325" t="s">
        <v>1538</v>
      </c>
    </row>
    <row r="976" spans="1:8">
      <c r="A976" s="103"/>
      <c r="B976" s="326"/>
      <c r="C976" s="325" t="s">
        <v>1538</v>
      </c>
      <c r="D976" s="325" t="s">
        <v>1538</v>
      </c>
      <c r="E976" s="325" t="s">
        <v>1538</v>
      </c>
      <c r="G976" s="325" t="s">
        <v>1538</v>
      </c>
      <c r="H976" s="325" t="s">
        <v>1538</v>
      </c>
    </row>
    <row r="977" spans="1:8">
      <c r="A977" s="103"/>
      <c r="B977" s="326"/>
      <c r="C977" s="325" t="s">
        <v>1538</v>
      </c>
      <c r="D977" s="325" t="s">
        <v>1538</v>
      </c>
      <c r="E977" s="325" t="s">
        <v>1538</v>
      </c>
      <c r="G977" s="325" t="s">
        <v>1538</v>
      </c>
      <c r="H977" s="325" t="s">
        <v>1538</v>
      </c>
    </row>
    <row r="978" spans="1:8">
      <c r="A978" s="103"/>
      <c r="B978" s="326"/>
      <c r="C978" s="325" t="s">
        <v>1538</v>
      </c>
      <c r="D978" s="325" t="s">
        <v>1538</v>
      </c>
      <c r="E978" s="325" t="s">
        <v>1538</v>
      </c>
      <c r="G978" s="325" t="s">
        <v>1538</v>
      </c>
      <c r="H978" s="325" t="s">
        <v>1538</v>
      </c>
    </row>
    <row r="979" spans="1:8">
      <c r="A979" s="103"/>
      <c r="B979" s="326"/>
      <c r="C979" s="325" t="s">
        <v>1538</v>
      </c>
      <c r="D979" s="325" t="s">
        <v>1538</v>
      </c>
      <c r="E979" s="325" t="s">
        <v>1538</v>
      </c>
      <c r="G979" s="325" t="s">
        <v>1538</v>
      </c>
      <c r="H979" s="325" t="s">
        <v>1538</v>
      </c>
    </row>
    <row r="980" spans="1:8">
      <c r="A980" s="103"/>
      <c r="B980" s="326"/>
      <c r="C980" s="325" t="s">
        <v>1538</v>
      </c>
      <c r="D980" s="325" t="s">
        <v>1538</v>
      </c>
      <c r="E980" s="325" t="s">
        <v>1538</v>
      </c>
      <c r="G980" s="325" t="s">
        <v>1538</v>
      </c>
      <c r="H980" s="325" t="s">
        <v>1538</v>
      </c>
    </row>
    <row r="981" spans="1:8">
      <c r="A981" s="103"/>
      <c r="B981" s="326"/>
      <c r="C981" s="325" t="s">
        <v>1538</v>
      </c>
      <c r="D981" s="325" t="s">
        <v>1538</v>
      </c>
      <c r="E981" s="325" t="s">
        <v>1538</v>
      </c>
      <c r="G981" s="325" t="s">
        <v>1538</v>
      </c>
      <c r="H981" s="325" t="s">
        <v>1538</v>
      </c>
    </row>
    <row r="982" spans="1:8">
      <c r="A982" s="103"/>
      <c r="B982" s="331"/>
      <c r="C982" s="325" t="s">
        <v>1538</v>
      </c>
      <c r="D982" s="325" t="s">
        <v>1538</v>
      </c>
      <c r="E982" s="325" t="s">
        <v>1538</v>
      </c>
      <c r="G982" s="325" t="s">
        <v>1538</v>
      </c>
      <c r="H982" s="325" t="s">
        <v>1538</v>
      </c>
    </row>
    <row r="983" spans="1:8">
      <c r="A983" s="103"/>
      <c r="C983" s="325" t="s">
        <v>1538</v>
      </c>
      <c r="D983" s="325" t="s">
        <v>1538</v>
      </c>
      <c r="E983" s="325" t="s">
        <v>1538</v>
      </c>
      <c r="G983" s="325" t="s">
        <v>1538</v>
      </c>
      <c r="H983" s="325" t="s">
        <v>1538</v>
      </c>
    </row>
    <row r="984" spans="1:8">
      <c r="A984" s="103"/>
      <c r="C984" s="325" t="s">
        <v>1538</v>
      </c>
      <c r="D984" s="325" t="s">
        <v>1538</v>
      </c>
      <c r="E984" s="325" t="s">
        <v>1538</v>
      </c>
      <c r="G984" s="325" t="s">
        <v>1538</v>
      </c>
      <c r="H984" s="325" t="s">
        <v>1538</v>
      </c>
    </row>
    <row r="985" spans="1:8">
      <c r="A985" s="103"/>
      <c r="C985" s="325" t="s">
        <v>1538</v>
      </c>
      <c r="D985" s="325" t="s">
        <v>1538</v>
      </c>
      <c r="E985" s="325" t="s">
        <v>1538</v>
      </c>
      <c r="G985" s="325" t="s">
        <v>1538</v>
      </c>
      <c r="H985" s="325" t="s">
        <v>1538</v>
      </c>
    </row>
    <row r="986" spans="1:8">
      <c r="A986" s="103"/>
      <c r="C986" s="325" t="s">
        <v>1538</v>
      </c>
      <c r="D986" s="325" t="s">
        <v>1538</v>
      </c>
      <c r="E986" s="325" t="s">
        <v>1538</v>
      </c>
      <c r="G986" s="325" t="s">
        <v>1538</v>
      </c>
      <c r="H986" s="325" t="s">
        <v>1538</v>
      </c>
    </row>
    <row r="987" spans="1:8">
      <c r="A987" s="103"/>
      <c r="B987" s="326"/>
      <c r="C987" s="325" t="s">
        <v>1538</v>
      </c>
      <c r="D987" s="325" t="s">
        <v>1538</v>
      </c>
      <c r="E987" s="325" t="s">
        <v>1538</v>
      </c>
      <c r="G987" s="325" t="s">
        <v>1538</v>
      </c>
      <c r="H987" s="325" t="s">
        <v>1538</v>
      </c>
    </row>
    <row r="988" spans="1:8">
      <c r="A988" s="103"/>
      <c r="B988" s="326"/>
      <c r="C988" s="325" t="s">
        <v>1538</v>
      </c>
      <c r="D988" s="325" t="s">
        <v>1538</v>
      </c>
      <c r="E988" s="325" t="s">
        <v>1538</v>
      </c>
      <c r="G988" s="325" t="s">
        <v>1538</v>
      </c>
      <c r="H988" s="325" t="s">
        <v>1538</v>
      </c>
    </row>
    <row r="989" spans="1:8">
      <c r="A989" s="103"/>
      <c r="B989" s="326"/>
      <c r="C989" s="325" t="s">
        <v>1538</v>
      </c>
      <c r="D989" s="325" t="s">
        <v>1538</v>
      </c>
      <c r="E989" s="325" t="s">
        <v>1538</v>
      </c>
      <c r="G989" s="325" t="s">
        <v>1538</v>
      </c>
      <c r="H989" s="325" t="s">
        <v>1538</v>
      </c>
    </row>
    <row r="990" spans="1:8">
      <c r="A990" s="103"/>
      <c r="B990" s="326"/>
      <c r="C990" s="325" t="s">
        <v>1538</v>
      </c>
      <c r="D990" s="325" t="s">
        <v>1538</v>
      </c>
      <c r="E990" s="325" t="s">
        <v>1538</v>
      </c>
      <c r="G990" s="325" t="s">
        <v>1538</v>
      </c>
      <c r="H990" s="325" t="s">
        <v>1538</v>
      </c>
    </row>
    <row r="991" spans="1:8">
      <c r="A991" s="103"/>
      <c r="B991" s="326"/>
      <c r="C991" s="325" t="s">
        <v>1538</v>
      </c>
      <c r="D991" s="325" t="s">
        <v>1538</v>
      </c>
      <c r="E991" s="325" t="s">
        <v>1538</v>
      </c>
      <c r="G991" s="325" t="s">
        <v>1538</v>
      </c>
      <c r="H991" s="325" t="s">
        <v>1538</v>
      </c>
    </row>
    <row r="992" spans="1:8">
      <c r="A992" s="103"/>
      <c r="B992" s="326"/>
      <c r="C992" s="325" t="s">
        <v>1538</v>
      </c>
      <c r="D992" s="325" t="s">
        <v>1538</v>
      </c>
      <c r="E992" s="325" t="s">
        <v>1538</v>
      </c>
      <c r="G992" s="325" t="s">
        <v>1538</v>
      </c>
      <c r="H992" s="325" t="s">
        <v>1538</v>
      </c>
    </row>
    <row r="993" spans="1:8">
      <c r="A993" s="103"/>
      <c r="B993" s="326"/>
      <c r="C993" s="325" t="s">
        <v>1538</v>
      </c>
      <c r="D993" s="325" t="s">
        <v>1538</v>
      </c>
      <c r="E993" s="325" t="s">
        <v>1538</v>
      </c>
      <c r="G993" s="325" t="s">
        <v>1538</v>
      </c>
      <c r="H993" s="325" t="s">
        <v>1538</v>
      </c>
    </row>
    <row r="994" spans="1:8">
      <c r="A994" s="103"/>
      <c r="B994" s="326"/>
      <c r="C994" s="325" t="s">
        <v>1538</v>
      </c>
      <c r="D994" s="325" t="s">
        <v>1538</v>
      </c>
      <c r="E994" s="325" t="s">
        <v>1538</v>
      </c>
      <c r="G994" s="325" t="s">
        <v>1538</v>
      </c>
      <c r="H994" s="325" t="s">
        <v>1538</v>
      </c>
    </row>
    <row r="995" spans="1:8">
      <c r="A995" s="103"/>
      <c r="B995" s="326"/>
      <c r="C995" s="325" t="s">
        <v>1538</v>
      </c>
      <c r="D995" s="325" t="s">
        <v>1538</v>
      </c>
      <c r="E995" s="325" t="s">
        <v>1538</v>
      </c>
      <c r="G995" s="325" t="s">
        <v>1538</v>
      </c>
      <c r="H995" s="325" t="s">
        <v>1538</v>
      </c>
    </row>
    <row r="996" spans="1:8">
      <c r="A996" s="103"/>
      <c r="B996" s="326"/>
      <c r="C996" s="325" t="s">
        <v>1538</v>
      </c>
      <c r="D996" s="325" t="s">
        <v>1538</v>
      </c>
      <c r="E996" s="325" t="s">
        <v>1538</v>
      </c>
      <c r="G996" s="325" t="s">
        <v>1538</v>
      </c>
      <c r="H996" s="325" t="s">
        <v>1538</v>
      </c>
    </row>
    <row r="997" spans="1:8">
      <c r="A997" s="103"/>
      <c r="B997" s="331"/>
      <c r="C997" s="325" t="s">
        <v>1538</v>
      </c>
      <c r="D997" s="325" t="s">
        <v>1538</v>
      </c>
      <c r="E997" s="325" t="s">
        <v>1538</v>
      </c>
      <c r="G997" s="325" t="s">
        <v>1538</v>
      </c>
      <c r="H997" s="325" t="s">
        <v>1538</v>
      </c>
    </row>
    <row r="998" spans="1:8">
      <c r="A998" s="103"/>
      <c r="C998" s="325" t="s">
        <v>1538</v>
      </c>
      <c r="D998" s="325" t="s">
        <v>1538</v>
      </c>
      <c r="E998" s="325" t="s">
        <v>1538</v>
      </c>
      <c r="G998" s="325" t="s">
        <v>1538</v>
      </c>
      <c r="H998" s="325" t="s">
        <v>1538</v>
      </c>
    </row>
    <row r="999" spans="1:8">
      <c r="A999" s="103"/>
      <c r="C999" s="325" t="s">
        <v>1538</v>
      </c>
      <c r="D999" s="325" t="s">
        <v>1538</v>
      </c>
      <c r="E999" s="325" t="s">
        <v>1538</v>
      </c>
      <c r="G999" s="325" t="s">
        <v>1538</v>
      </c>
      <c r="H999" s="325" t="s">
        <v>1538</v>
      </c>
    </row>
    <row r="1000" spans="1:8">
      <c r="A1000" s="103"/>
      <c r="C1000" s="325" t="s">
        <v>1538</v>
      </c>
      <c r="D1000" s="325" t="s">
        <v>1538</v>
      </c>
      <c r="E1000" s="325" t="s">
        <v>1538</v>
      </c>
      <c r="G1000" s="325" t="s">
        <v>1538</v>
      </c>
      <c r="H1000" s="325" t="s">
        <v>1538</v>
      </c>
    </row>
    <row r="1001" spans="1:8">
      <c r="A1001" s="103"/>
      <c r="B1001" s="326"/>
      <c r="C1001" s="325" t="s">
        <v>1538</v>
      </c>
      <c r="D1001" s="325" t="s">
        <v>1538</v>
      </c>
      <c r="E1001" s="325" t="s">
        <v>1538</v>
      </c>
      <c r="G1001" s="325" t="s">
        <v>1538</v>
      </c>
      <c r="H1001" s="325" t="s">
        <v>1538</v>
      </c>
    </row>
    <row r="1002" spans="1:8">
      <c r="A1002" s="103"/>
      <c r="B1002" s="326"/>
      <c r="C1002" s="325" t="s">
        <v>1538</v>
      </c>
      <c r="D1002" s="325" t="s">
        <v>1538</v>
      </c>
      <c r="E1002" s="325" t="s">
        <v>1538</v>
      </c>
      <c r="G1002" s="325" t="s">
        <v>1538</v>
      </c>
      <c r="H1002" s="325" t="s">
        <v>1538</v>
      </c>
    </row>
    <row r="1003" spans="1:8">
      <c r="A1003" s="103"/>
      <c r="B1003" s="326"/>
      <c r="C1003" s="325" t="s">
        <v>1538</v>
      </c>
      <c r="D1003" s="325" t="s">
        <v>1538</v>
      </c>
      <c r="E1003" s="325" t="s">
        <v>1538</v>
      </c>
      <c r="G1003" s="325" t="s">
        <v>1538</v>
      </c>
      <c r="H1003" s="325" t="s">
        <v>1538</v>
      </c>
    </row>
    <row r="1004" spans="1:8">
      <c r="A1004" s="103"/>
      <c r="B1004" s="326"/>
      <c r="C1004" s="325" t="s">
        <v>1538</v>
      </c>
      <c r="D1004" s="325" t="s">
        <v>1538</v>
      </c>
      <c r="E1004" s="325" t="s">
        <v>1538</v>
      </c>
      <c r="G1004" s="325" t="s">
        <v>1538</v>
      </c>
      <c r="H1004" s="325" t="s">
        <v>1538</v>
      </c>
    </row>
    <row r="1005" spans="1:8">
      <c r="A1005" s="103"/>
      <c r="B1005" s="326"/>
      <c r="C1005" s="325" t="s">
        <v>1538</v>
      </c>
      <c r="D1005" s="325" t="s">
        <v>1538</v>
      </c>
      <c r="E1005" s="325" t="s">
        <v>1538</v>
      </c>
      <c r="G1005" s="325" t="s">
        <v>1538</v>
      </c>
      <c r="H1005" s="325" t="s">
        <v>1538</v>
      </c>
    </row>
    <row r="1006" spans="1:8">
      <c r="A1006" s="103"/>
      <c r="B1006" s="326"/>
      <c r="C1006" s="325" t="s">
        <v>1538</v>
      </c>
      <c r="D1006" s="325" t="s">
        <v>1538</v>
      </c>
      <c r="E1006" s="325" t="s">
        <v>1538</v>
      </c>
      <c r="G1006" s="325" t="s">
        <v>1538</v>
      </c>
      <c r="H1006" s="325" t="s">
        <v>1538</v>
      </c>
    </row>
    <row r="1007" spans="1:8">
      <c r="A1007" s="103"/>
      <c r="B1007" s="326"/>
      <c r="C1007" s="325" t="s">
        <v>1538</v>
      </c>
      <c r="D1007" s="325" t="s">
        <v>1538</v>
      </c>
      <c r="E1007" s="325" t="s">
        <v>1538</v>
      </c>
      <c r="G1007" s="325" t="s">
        <v>1538</v>
      </c>
      <c r="H1007" s="325" t="s">
        <v>1538</v>
      </c>
    </row>
    <row r="1008" spans="1:8">
      <c r="A1008" s="103"/>
      <c r="B1008" s="326"/>
      <c r="C1008" s="325" t="s">
        <v>1538</v>
      </c>
      <c r="D1008" s="325" t="s">
        <v>1538</v>
      </c>
      <c r="E1008" s="325" t="s">
        <v>1538</v>
      </c>
      <c r="G1008" s="325" t="s">
        <v>1538</v>
      </c>
      <c r="H1008" s="325" t="s">
        <v>1538</v>
      </c>
    </row>
    <row r="1009" spans="1:8">
      <c r="A1009" s="103"/>
      <c r="B1009" s="326"/>
      <c r="C1009" s="325" t="s">
        <v>1538</v>
      </c>
      <c r="D1009" s="325" t="s">
        <v>1538</v>
      </c>
      <c r="E1009" s="325" t="s">
        <v>1538</v>
      </c>
      <c r="G1009" s="325" t="s">
        <v>1538</v>
      </c>
      <c r="H1009" s="325" t="s">
        <v>1538</v>
      </c>
    </row>
    <row r="1010" spans="1:8">
      <c r="A1010" s="103"/>
      <c r="B1010" s="326"/>
      <c r="C1010" s="325" t="s">
        <v>1538</v>
      </c>
      <c r="D1010" s="325" t="s">
        <v>1538</v>
      </c>
      <c r="E1010" s="325" t="s">
        <v>1538</v>
      </c>
      <c r="G1010" s="325" t="s">
        <v>1538</v>
      </c>
      <c r="H1010" s="325" t="s">
        <v>1538</v>
      </c>
    </row>
    <row r="1011" spans="1:8">
      <c r="A1011" s="103"/>
      <c r="B1011" s="326"/>
      <c r="C1011" s="325" t="s">
        <v>1538</v>
      </c>
      <c r="D1011" s="325" t="s">
        <v>1538</v>
      </c>
      <c r="E1011" s="325" t="s">
        <v>1538</v>
      </c>
      <c r="G1011" s="325" t="s">
        <v>1538</v>
      </c>
      <c r="H1011" s="325" t="s">
        <v>1538</v>
      </c>
    </row>
    <row r="1012" spans="1:8">
      <c r="A1012" s="103"/>
      <c r="B1012" s="326"/>
      <c r="C1012" s="325" t="s">
        <v>1538</v>
      </c>
      <c r="D1012" s="325" t="s">
        <v>1538</v>
      </c>
      <c r="E1012" s="325" t="s">
        <v>1538</v>
      </c>
      <c r="G1012" s="325" t="s">
        <v>1538</v>
      </c>
      <c r="H1012" s="325" t="s">
        <v>1538</v>
      </c>
    </row>
    <row r="1013" spans="1:8">
      <c r="A1013" s="103"/>
      <c r="B1013" s="326"/>
      <c r="C1013" s="325" t="s">
        <v>1538</v>
      </c>
      <c r="D1013" s="325" t="s">
        <v>1538</v>
      </c>
      <c r="E1013" s="325" t="s">
        <v>1538</v>
      </c>
      <c r="G1013" s="325" t="s">
        <v>1538</v>
      </c>
      <c r="H1013" s="325" t="s">
        <v>1538</v>
      </c>
    </row>
    <row r="1014" spans="1:8">
      <c r="A1014" s="103"/>
      <c r="B1014" s="326"/>
      <c r="C1014" s="325" t="s">
        <v>1538</v>
      </c>
      <c r="D1014" s="325" t="s">
        <v>1538</v>
      </c>
      <c r="E1014" s="325" t="s">
        <v>1538</v>
      </c>
      <c r="G1014" s="325" t="s">
        <v>1538</v>
      </c>
      <c r="H1014" s="325" t="s">
        <v>1538</v>
      </c>
    </row>
    <row r="1015" spans="1:8">
      <c r="A1015" s="103"/>
      <c r="B1015" s="326"/>
      <c r="C1015" s="325" t="s">
        <v>1538</v>
      </c>
      <c r="D1015" s="325" t="s">
        <v>1538</v>
      </c>
      <c r="E1015" s="325" t="s">
        <v>1538</v>
      </c>
      <c r="G1015" s="325" t="s">
        <v>1538</v>
      </c>
      <c r="H1015" s="325" t="s">
        <v>1538</v>
      </c>
    </row>
    <row r="1016" spans="1:8">
      <c r="A1016" s="103"/>
      <c r="B1016" s="326"/>
      <c r="C1016" s="325" t="s">
        <v>1538</v>
      </c>
      <c r="D1016" s="325" t="s">
        <v>1538</v>
      </c>
      <c r="E1016" s="325" t="s">
        <v>1538</v>
      </c>
      <c r="G1016" s="325" t="s">
        <v>1538</v>
      </c>
      <c r="H1016" s="325" t="s">
        <v>1538</v>
      </c>
    </row>
    <row r="1017" spans="1:8">
      <c r="A1017" s="103"/>
      <c r="B1017" s="331"/>
      <c r="C1017" s="325" t="s">
        <v>1538</v>
      </c>
      <c r="D1017" s="325" t="s">
        <v>1538</v>
      </c>
      <c r="E1017" s="325" t="s">
        <v>1538</v>
      </c>
      <c r="G1017" s="325" t="s">
        <v>1538</v>
      </c>
      <c r="H1017" s="325" t="s">
        <v>1538</v>
      </c>
    </row>
    <row r="1018" spans="1:8">
      <c r="A1018" s="103"/>
      <c r="C1018" s="325" t="s">
        <v>1538</v>
      </c>
      <c r="D1018" s="325" t="s">
        <v>1538</v>
      </c>
      <c r="E1018" s="325" t="s">
        <v>1538</v>
      </c>
      <c r="G1018" s="325" t="s">
        <v>1538</v>
      </c>
      <c r="H1018" s="325" t="s">
        <v>1538</v>
      </c>
    </row>
    <row r="1019" spans="1:8">
      <c r="A1019" s="103"/>
      <c r="C1019" s="325" t="s">
        <v>1538</v>
      </c>
      <c r="D1019" s="325" t="s">
        <v>1538</v>
      </c>
      <c r="E1019" s="325" t="s">
        <v>1538</v>
      </c>
      <c r="G1019" s="325" t="s">
        <v>1538</v>
      </c>
      <c r="H1019" s="325" t="s">
        <v>1538</v>
      </c>
    </row>
    <row r="1020" spans="1:8">
      <c r="A1020" s="103"/>
      <c r="C1020" s="325" t="s">
        <v>1538</v>
      </c>
      <c r="D1020" s="325" t="s">
        <v>1538</v>
      </c>
      <c r="E1020" s="325" t="s">
        <v>1538</v>
      </c>
      <c r="G1020" s="325" t="s">
        <v>1538</v>
      </c>
      <c r="H1020" s="325" t="s">
        <v>1538</v>
      </c>
    </row>
    <row r="1021" spans="1:8">
      <c r="A1021" s="103"/>
      <c r="C1021" s="325" t="s">
        <v>1538</v>
      </c>
      <c r="D1021" s="325" t="s">
        <v>1538</v>
      </c>
      <c r="E1021" s="325" t="s">
        <v>1538</v>
      </c>
      <c r="G1021" s="325" t="s">
        <v>1538</v>
      </c>
      <c r="H1021" s="325" t="s">
        <v>1538</v>
      </c>
    </row>
    <row r="1022" spans="1:8">
      <c r="A1022" s="103"/>
      <c r="B1022" s="326"/>
      <c r="C1022" s="325" t="s">
        <v>1538</v>
      </c>
      <c r="D1022" s="325" t="s">
        <v>1538</v>
      </c>
      <c r="E1022" s="325" t="s">
        <v>1538</v>
      </c>
      <c r="G1022" s="325" t="s">
        <v>1538</v>
      </c>
      <c r="H1022" s="325" t="s">
        <v>1538</v>
      </c>
    </row>
    <row r="1023" spans="1:8">
      <c r="A1023" s="103"/>
      <c r="B1023" s="326"/>
      <c r="C1023" s="325" t="s">
        <v>1538</v>
      </c>
      <c r="D1023" s="325" t="s">
        <v>1538</v>
      </c>
      <c r="E1023" s="325" t="s">
        <v>1538</v>
      </c>
      <c r="G1023" s="325" t="s">
        <v>1538</v>
      </c>
      <c r="H1023" s="325" t="s">
        <v>1538</v>
      </c>
    </row>
    <row r="1024" spans="1:8">
      <c r="A1024" s="103"/>
      <c r="B1024" s="326"/>
      <c r="C1024" s="325" t="s">
        <v>1538</v>
      </c>
      <c r="D1024" s="325" t="s">
        <v>1538</v>
      </c>
      <c r="E1024" s="325" t="s">
        <v>1538</v>
      </c>
      <c r="G1024" s="325" t="s">
        <v>1538</v>
      </c>
      <c r="H1024" s="325" t="s">
        <v>1538</v>
      </c>
    </row>
    <row r="1025" spans="1:8">
      <c r="A1025" s="103"/>
      <c r="B1025" s="326"/>
      <c r="C1025" s="325" t="s">
        <v>1538</v>
      </c>
      <c r="D1025" s="325" t="s">
        <v>1538</v>
      </c>
      <c r="E1025" s="325" t="s">
        <v>1538</v>
      </c>
      <c r="G1025" s="325" t="s">
        <v>1538</v>
      </c>
      <c r="H1025" s="325" t="s">
        <v>1538</v>
      </c>
    </row>
    <row r="1026" spans="1:8">
      <c r="A1026" s="103"/>
      <c r="B1026" s="326"/>
      <c r="C1026" s="325" t="s">
        <v>1538</v>
      </c>
      <c r="D1026" s="325" t="s">
        <v>1538</v>
      </c>
      <c r="E1026" s="325" t="s">
        <v>1538</v>
      </c>
      <c r="G1026" s="325" t="s">
        <v>1538</v>
      </c>
      <c r="H1026" s="325" t="s">
        <v>1538</v>
      </c>
    </row>
    <row r="1027" spans="1:8">
      <c r="A1027" s="103"/>
      <c r="B1027" s="326"/>
      <c r="C1027" s="325" t="s">
        <v>1538</v>
      </c>
      <c r="D1027" s="325" t="s">
        <v>1538</v>
      </c>
      <c r="E1027" s="325" t="s">
        <v>1538</v>
      </c>
      <c r="G1027" s="325" t="s">
        <v>1538</v>
      </c>
      <c r="H1027" s="325" t="s">
        <v>1538</v>
      </c>
    </row>
    <row r="1028" spans="1:8">
      <c r="A1028" s="103"/>
      <c r="B1028" s="326"/>
      <c r="C1028" s="325" t="s">
        <v>1538</v>
      </c>
      <c r="D1028" s="325" t="s">
        <v>1538</v>
      </c>
      <c r="E1028" s="325" t="s">
        <v>1538</v>
      </c>
      <c r="G1028" s="325" t="s">
        <v>1538</v>
      </c>
      <c r="H1028" s="325" t="s">
        <v>1538</v>
      </c>
    </row>
    <row r="1029" spans="1:8">
      <c r="A1029" s="103"/>
      <c r="B1029" s="326"/>
      <c r="C1029" s="325" t="s">
        <v>1538</v>
      </c>
      <c r="D1029" s="325" t="s">
        <v>1538</v>
      </c>
      <c r="E1029" s="325" t="s">
        <v>1538</v>
      </c>
      <c r="G1029" s="325" t="s">
        <v>1538</v>
      </c>
      <c r="H1029" s="325" t="s">
        <v>1538</v>
      </c>
    </row>
    <row r="1030" spans="1:8">
      <c r="A1030" s="103"/>
      <c r="B1030" s="326"/>
      <c r="C1030" s="325" t="s">
        <v>1538</v>
      </c>
      <c r="D1030" s="325" t="s">
        <v>1538</v>
      </c>
      <c r="E1030" s="325" t="s">
        <v>1538</v>
      </c>
      <c r="G1030" s="325" t="s">
        <v>1538</v>
      </c>
      <c r="H1030" s="325" t="s">
        <v>1538</v>
      </c>
    </row>
    <row r="1031" spans="1:8">
      <c r="A1031" s="103"/>
      <c r="B1031" s="326"/>
      <c r="C1031" s="325" t="s">
        <v>1538</v>
      </c>
      <c r="D1031" s="325" t="s">
        <v>1538</v>
      </c>
      <c r="E1031" s="325" t="s">
        <v>1538</v>
      </c>
      <c r="G1031" s="325" t="s">
        <v>1538</v>
      </c>
      <c r="H1031" s="325" t="s">
        <v>1538</v>
      </c>
    </row>
    <row r="1032" spans="1:8">
      <c r="A1032" s="103"/>
      <c r="B1032" s="326"/>
      <c r="C1032" s="325" t="s">
        <v>1538</v>
      </c>
      <c r="D1032" s="325" t="s">
        <v>1538</v>
      </c>
      <c r="E1032" s="325" t="s">
        <v>1538</v>
      </c>
      <c r="G1032" s="325" t="s">
        <v>1538</v>
      </c>
      <c r="H1032" s="325" t="s">
        <v>1538</v>
      </c>
    </row>
    <row r="1033" spans="1:8">
      <c r="A1033" s="103"/>
      <c r="B1033" s="326"/>
      <c r="C1033" s="325" t="s">
        <v>1538</v>
      </c>
      <c r="D1033" s="325" t="s">
        <v>1538</v>
      </c>
      <c r="E1033" s="325" t="s">
        <v>1538</v>
      </c>
      <c r="G1033" s="325" t="s">
        <v>1538</v>
      </c>
      <c r="H1033" s="325" t="s">
        <v>1538</v>
      </c>
    </row>
    <row r="1034" spans="1:8">
      <c r="A1034" s="103"/>
      <c r="B1034" s="326"/>
      <c r="C1034" s="325" t="s">
        <v>1538</v>
      </c>
      <c r="D1034" s="325" t="s">
        <v>1538</v>
      </c>
      <c r="E1034" s="325" t="s">
        <v>1538</v>
      </c>
      <c r="G1034" s="325" t="s">
        <v>1538</v>
      </c>
      <c r="H1034" s="325" t="s">
        <v>1538</v>
      </c>
    </row>
    <row r="1035" spans="1:8">
      <c r="A1035" s="103"/>
      <c r="B1035" s="326"/>
      <c r="C1035" s="325" t="s">
        <v>1538</v>
      </c>
      <c r="D1035" s="325" t="s">
        <v>1538</v>
      </c>
      <c r="E1035" s="325" t="s">
        <v>1538</v>
      </c>
      <c r="G1035" s="325" t="s">
        <v>1538</v>
      </c>
      <c r="H1035" s="325" t="s">
        <v>1538</v>
      </c>
    </row>
    <row r="1036" spans="1:8">
      <c r="A1036" s="103"/>
      <c r="B1036" s="326"/>
      <c r="C1036" s="325" t="s">
        <v>1538</v>
      </c>
      <c r="D1036" s="325" t="s">
        <v>1538</v>
      </c>
      <c r="E1036" s="325" t="s">
        <v>1538</v>
      </c>
      <c r="G1036" s="325" t="s">
        <v>1538</v>
      </c>
      <c r="H1036" s="325" t="s">
        <v>1538</v>
      </c>
    </row>
    <row r="1037" spans="1:8">
      <c r="A1037" s="103"/>
      <c r="B1037" s="326"/>
      <c r="C1037" s="325" t="s">
        <v>1538</v>
      </c>
      <c r="D1037" s="325" t="s">
        <v>1538</v>
      </c>
      <c r="E1037" s="325" t="s">
        <v>1538</v>
      </c>
      <c r="G1037" s="325" t="s">
        <v>1538</v>
      </c>
      <c r="H1037" s="325" t="s">
        <v>1538</v>
      </c>
    </row>
    <row r="1038" spans="1:8">
      <c r="A1038" s="103"/>
      <c r="B1038" s="326"/>
      <c r="C1038" s="325" t="s">
        <v>1538</v>
      </c>
      <c r="D1038" s="325" t="s">
        <v>1538</v>
      </c>
      <c r="E1038" s="325" t="s">
        <v>1538</v>
      </c>
      <c r="G1038" s="325" t="s">
        <v>1538</v>
      </c>
      <c r="H1038" s="325" t="s">
        <v>1538</v>
      </c>
    </row>
    <row r="1039" spans="1:8">
      <c r="A1039" s="103"/>
      <c r="B1039" s="326"/>
      <c r="C1039" s="325" t="s">
        <v>1538</v>
      </c>
      <c r="D1039" s="325" t="s">
        <v>1538</v>
      </c>
      <c r="E1039" s="325" t="s">
        <v>1538</v>
      </c>
      <c r="G1039" s="325" t="s">
        <v>1538</v>
      </c>
      <c r="H1039" s="325" t="s">
        <v>1538</v>
      </c>
    </row>
    <row r="1040" spans="1:8">
      <c r="A1040" s="103"/>
      <c r="B1040" s="326"/>
      <c r="C1040" s="325" t="s">
        <v>1538</v>
      </c>
      <c r="D1040" s="325" t="s">
        <v>1538</v>
      </c>
      <c r="E1040" s="325" t="s">
        <v>1538</v>
      </c>
      <c r="G1040" s="325" t="s">
        <v>1538</v>
      </c>
      <c r="H1040" s="325" t="s">
        <v>1538</v>
      </c>
    </row>
    <row r="1041" spans="1:8">
      <c r="A1041" s="103"/>
      <c r="B1041" s="326"/>
      <c r="C1041" s="325" t="s">
        <v>1538</v>
      </c>
      <c r="D1041" s="325" t="s">
        <v>1538</v>
      </c>
      <c r="E1041" s="325" t="s">
        <v>1538</v>
      </c>
      <c r="G1041" s="325" t="s">
        <v>1538</v>
      </c>
      <c r="H1041" s="325" t="s">
        <v>1538</v>
      </c>
    </row>
    <row r="1042" spans="1:8">
      <c r="A1042" s="103"/>
      <c r="B1042" s="326"/>
      <c r="C1042" s="325" t="s">
        <v>1538</v>
      </c>
      <c r="D1042" s="325" t="s">
        <v>1538</v>
      </c>
      <c r="E1042" s="325" t="s">
        <v>1538</v>
      </c>
      <c r="G1042" s="325" t="s">
        <v>1538</v>
      </c>
      <c r="H1042" s="325" t="s">
        <v>1538</v>
      </c>
    </row>
    <row r="1043" spans="1:8">
      <c r="A1043" s="103"/>
      <c r="B1043" s="326"/>
      <c r="C1043" s="325" t="s">
        <v>1538</v>
      </c>
      <c r="D1043" s="325" t="s">
        <v>1538</v>
      </c>
      <c r="E1043" s="325" t="s">
        <v>1538</v>
      </c>
      <c r="G1043" s="325" t="s">
        <v>1538</v>
      </c>
      <c r="H1043" s="325" t="s">
        <v>1538</v>
      </c>
    </row>
    <row r="1044" spans="1:8">
      <c r="A1044" s="103"/>
      <c r="B1044" s="326"/>
      <c r="C1044" s="325" t="s">
        <v>1538</v>
      </c>
      <c r="D1044" s="325" t="s">
        <v>1538</v>
      </c>
      <c r="E1044" s="325" t="s">
        <v>1538</v>
      </c>
      <c r="G1044" s="325" t="s">
        <v>1538</v>
      </c>
      <c r="H1044" s="325" t="s">
        <v>1538</v>
      </c>
    </row>
    <row r="1045" spans="1:8">
      <c r="A1045" s="103"/>
      <c r="B1045" s="326"/>
      <c r="C1045" s="325" t="s">
        <v>1538</v>
      </c>
      <c r="D1045" s="325" t="s">
        <v>1538</v>
      </c>
      <c r="E1045" s="325" t="s">
        <v>1538</v>
      </c>
      <c r="G1045" s="325" t="s">
        <v>1538</v>
      </c>
      <c r="H1045" s="325" t="s">
        <v>1538</v>
      </c>
    </row>
    <row r="1046" spans="1:8">
      <c r="A1046" s="103"/>
      <c r="B1046" s="326"/>
      <c r="C1046" s="325" t="s">
        <v>1538</v>
      </c>
      <c r="D1046" s="325" t="s">
        <v>1538</v>
      </c>
      <c r="E1046" s="325" t="s">
        <v>1538</v>
      </c>
      <c r="G1046" s="325" t="s">
        <v>1538</v>
      </c>
      <c r="H1046" s="325" t="s">
        <v>1538</v>
      </c>
    </row>
    <row r="1047" spans="1:8">
      <c r="A1047" s="103"/>
      <c r="B1047" s="326"/>
      <c r="C1047" s="325" t="s">
        <v>1538</v>
      </c>
      <c r="D1047" s="325" t="s">
        <v>1538</v>
      </c>
      <c r="E1047" s="325" t="s">
        <v>1538</v>
      </c>
      <c r="G1047" s="325" t="s">
        <v>1538</v>
      </c>
      <c r="H1047" s="325" t="s">
        <v>1538</v>
      </c>
    </row>
    <row r="1048" spans="1:8">
      <c r="A1048" s="103"/>
      <c r="B1048" s="326"/>
      <c r="C1048" s="325" t="s">
        <v>1538</v>
      </c>
      <c r="D1048" s="325" t="s">
        <v>1538</v>
      </c>
      <c r="E1048" s="325" t="s">
        <v>1538</v>
      </c>
      <c r="G1048" s="325" t="s">
        <v>1538</v>
      </c>
      <c r="H1048" s="325" t="s">
        <v>1538</v>
      </c>
    </row>
    <row r="1049" spans="1:8">
      <c r="A1049" s="103"/>
      <c r="B1049" s="326"/>
      <c r="C1049" s="325" t="s">
        <v>1538</v>
      </c>
      <c r="D1049" s="325" t="s">
        <v>1538</v>
      </c>
      <c r="E1049" s="325" t="s">
        <v>1538</v>
      </c>
      <c r="G1049" s="325" t="s">
        <v>1538</v>
      </c>
      <c r="H1049" s="325" t="s">
        <v>1538</v>
      </c>
    </row>
    <row r="1050" spans="1:8">
      <c r="A1050" s="103"/>
      <c r="B1050" s="326"/>
      <c r="C1050" s="325" t="s">
        <v>1538</v>
      </c>
      <c r="D1050" s="325" t="s">
        <v>1538</v>
      </c>
      <c r="E1050" s="325" t="s">
        <v>1538</v>
      </c>
      <c r="G1050" s="325" t="s">
        <v>1538</v>
      </c>
      <c r="H1050" s="325" t="s">
        <v>1538</v>
      </c>
    </row>
    <row r="1051" spans="1:8">
      <c r="A1051" s="103"/>
      <c r="B1051" s="326"/>
      <c r="C1051" s="325" t="s">
        <v>1538</v>
      </c>
      <c r="D1051" s="325" t="s">
        <v>1538</v>
      </c>
      <c r="E1051" s="325" t="s">
        <v>1538</v>
      </c>
      <c r="G1051" s="325" t="s">
        <v>1538</v>
      </c>
      <c r="H1051" s="325" t="s">
        <v>1538</v>
      </c>
    </row>
    <row r="1052" spans="1:8">
      <c r="A1052" s="103"/>
      <c r="B1052" s="326"/>
      <c r="C1052" s="325" t="s">
        <v>1538</v>
      </c>
      <c r="D1052" s="325" t="s">
        <v>1538</v>
      </c>
      <c r="E1052" s="325" t="s">
        <v>1538</v>
      </c>
      <c r="G1052" s="325" t="s">
        <v>1538</v>
      </c>
      <c r="H1052" s="325" t="s">
        <v>1538</v>
      </c>
    </row>
    <row r="1053" spans="1:8">
      <c r="A1053" s="103"/>
      <c r="B1053" s="326"/>
      <c r="C1053" s="325" t="s">
        <v>1538</v>
      </c>
      <c r="D1053" s="325" t="s">
        <v>1538</v>
      </c>
      <c r="E1053" s="325" t="s">
        <v>1538</v>
      </c>
      <c r="G1053" s="325" t="s">
        <v>1538</v>
      </c>
      <c r="H1053" s="325" t="s">
        <v>1538</v>
      </c>
    </row>
    <row r="1054" spans="1:8">
      <c r="A1054" s="103"/>
      <c r="B1054" s="326"/>
      <c r="C1054" s="325" t="s">
        <v>1538</v>
      </c>
      <c r="D1054" s="325" t="s">
        <v>1538</v>
      </c>
      <c r="E1054" s="325" t="s">
        <v>1538</v>
      </c>
      <c r="G1054" s="325" t="s">
        <v>1538</v>
      </c>
      <c r="H1054" s="325" t="s">
        <v>1538</v>
      </c>
    </row>
    <row r="1055" spans="1:8">
      <c r="A1055" s="103"/>
      <c r="B1055" s="331"/>
      <c r="C1055" s="325" t="s">
        <v>1538</v>
      </c>
      <c r="D1055" s="325" t="s">
        <v>1538</v>
      </c>
      <c r="E1055" s="325" t="s">
        <v>1538</v>
      </c>
      <c r="G1055" s="325" t="s">
        <v>1538</v>
      </c>
      <c r="H1055" s="325" t="s">
        <v>1538</v>
      </c>
    </row>
    <row r="1056" spans="1:8">
      <c r="A1056" s="103"/>
      <c r="C1056" s="325" t="s">
        <v>1538</v>
      </c>
      <c r="D1056" s="325" t="s">
        <v>1538</v>
      </c>
      <c r="E1056" s="325" t="s">
        <v>1538</v>
      </c>
      <c r="G1056" s="325" t="s">
        <v>1538</v>
      </c>
      <c r="H1056" s="325" t="s">
        <v>1538</v>
      </c>
    </row>
    <row r="1057" spans="1:8">
      <c r="A1057" s="103"/>
      <c r="C1057" s="325" t="s">
        <v>1538</v>
      </c>
      <c r="D1057" s="325" t="s">
        <v>1538</v>
      </c>
      <c r="E1057" s="325" t="s">
        <v>1538</v>
      </c>
      <c r="G1057" s="325" t="s">
        <v>1538</v>
      </c>
      <c r="H1057" s="325" t="s">
        <v>1538</v>
      </c>
    </row>
    <row r="1058" spans="1:8">
      <c r="A1058" s="103"/>
      <c r="C1058" s="325" t="s">
        <v>1538</v>
      </c>
      <c r="D1058" s="325" t="s">
        <v>1538</v>
      </c>
      <c r="E1058" s="325" t="s">
        <v>1538</v>
      </c>
      <c r="G1058" s="325" t="s">
        <v>1538</v>
      </c>
      <c r="H1058" s="325" t="s">
        <v>1538</v>
      </c>
    </row>
    <row r="1059" spans="1:8">
      <c r="A1059" s="103"/>
      <c r="C1059" s="325" t="s">
        <v>1538</v>
      </c>
      <c r="D1059" s="325" t="s">
        <v>1538</v>
      </c>
      <c r="E1059" s="325" t="s">
        <v>1538</v>
      </c>
      <c r="G1059" s="325" t="s">
        <v>1538</v>
      </c>
      <c r="H1059" s="325" t="s">
        <v>1538</v>
      </c>
    </row>
    <row r="1060" spans="1:8">
      <c r="A1060" s="103"/>
      <c r="B1060" s="326"/>
      <c r="C1060" s="325" t="s">
        <v>1538</v>
      </c>
      <c r="D1060" s="325" t="s">
        <v>1538</v>
      </c>
      <c r="E1060" s="325" t="s">
        <v>1538</v>
      </c>
      <c r="G1060" s="325" t="s">
        <v>1538</v>
      </c>
      <c r="H1060" s="325" t="s">
        <v>1538</v>
      </c>
    </row>
    <row r="1061" spans="1:8">
      <c r="A1061" s="103"/>
      <c r="B1061" s="326"/>
      <c r="C1061" s="325" t="s">
        <v>1538</v>
      </c>
      <c r="D1061" s="325" t="s">
        <v>1538</v>
      </c>
      <c r="E1061" s="325" t="s">
        <v>1538</v>
      </c>
      <c r="G1061" s="325" t="s">
        <v>1538</v>
      </c>
      <c r="H1061" s="325" t="s">
        <v>1538</v>
      </c>
    </row>
    <row r="1062" spans="1:8">
      <c r="A1062" s="103"/>
      <c r="B1062" s="326"/>
      <c r="C1062" s="325" t="s">
        <v>1538</v>
      </c>
      <c r="D1062" s="325" t="s">
        <v>1538</v>
      </c>
      <c r="E1062" s="325" t="s">
        <v>1538</v>
      </c>
      <c r="G1062" s="325" t="s">
        <v>1538</v>
      </c>
      <c r="H1062" s="325" t="s">
        <v>1538</v>
      </c>
    </row>
    <row r="1063" spans="1:8">
      <c r="A1063" s="103"/>
      <c r="B1063" s="326"/>
      <c r="C1063" s="325" t="s">
        <v>1538</v>
      </c>
      <c r="D1063" s="325" t="s">
        <v>1538</v>
      </c>
      <c r="E1063" s="325" t="s">
        <v>1538</v>
      </c>
      <c r="G1063" s="325" t="s">
        <v>1538</v>
      </c>
      <c r="H1063" s="325" t="s">
        <v>1538</v>
      </c>
    </row>
    <row r="1064" spans="1:8">
      <c r="A1064" s="103"/>
      <c r="B1064" s="326"/>
      <c r="C1064" s="325" t="s">
        <v>1538</v>
      </c>
      <c r="D1064" s="325" t="s">
        <v>1538</v>
      </c>
      <c r="E1064" s="325" t="s">
        <v>1538</v>
      </c>
      <c r="G1064" s="325" t="s">
        <v>1538</v>
      </c>
      <c r="H1064" s="325" t="s">
        <v>1538</v>
      </c>
    </row>
    <row r="1065" spans="1:8">
      <c r="A1065" s="103"/>
      <c r="B1065" s="326"/>
      <c r="C1065" s="325" t="s">
        <v>1538</v>
      </c>
      <c r="D1065" s="325" t="s">
        <v>1538</v>
      </c>
      <c r="E1065" s="325" t="s">
        <v>1538</v>
      </c>
      <c r="G1065" s="325" t="s">
        <v>1538</v>
      </c>
      <c r="H1065" s="325" t="s">
        <v>1538</v>
      </c>
    </row>
    <row r="1066" spans="1:8">
      <c r="A1066" s="103"/>
      <c r="B1066" s="326"/>
      <c r="C1066" s="325" t="s">
        <v>1538</v>
      </c>
      <c r="D1066" s="325" t="s">
        <v>1538</v>
      </c>
      <c r="E1066" s="325" t="s">
        <v>1538</v>
      </c>
      <c r="G1066" s="325" t="s">
        <v>1538</v>
      </c>
      <c r="H1066" s="325" t="s">
        <v>1538</v>
      </c>
    </row>
    <row r="1067" spans="1:8">
      <c r="A1067" s="103"/>
      <c r="B1067" s="326"/>
      <c r="C1067" s="325" t="s">
        <v>1538</v>
      </c>
      <c r="D1067" s="325" t="s">
        <v>1538</v>
      </c>
      <c r="E1067" s="325" t="s">
        <v>1538</v>
      </c>
      <c r="G1067" s="325" t="s">
        <v>1538</v>
      </c>
      <c r="H1067" s="325" t="s">
        <v>1538</v>
      </c>
    </row>
    <row r="1068" spans="1:8">
      <c r="A1068" s="103"/>
      <c r="B1068" s="326"/>
      <c r="C1068" s="325" t="s">
        <v>1538</v>
      </c>
      <c r="D1068" s="325" t="s">
        <v>1538</v>
      </c>
      <c r="E1068" s="325" t="s">
        <v>1538</v>
      </c>
      <c r="G1068" s="325" t="s">
        <v>1538</v>
      </c>
      <c r="H1068" s="325" t="s">
        <v>1538</v>
      </c>
    </row>
    <row r="1069" spans="1:8">
      <c r="A1069" s="103"/>
      <c r="B1069" s="326"/>
      <c r="C1069" s="325" t="s">
        <v>1538</v>
      </c>
      <c r="D1069" s="325" t="s">
        <v>1538</v>
      </c>
      <c r="E1069" s="325" t="s">
        <v>1538</v>
      </c>
      <c r="G1069" s="325" t="s">
        <v>1538</v>
      </c>
      <c r="H1069" s="325" t="s">
        <v>1538</v>
      </c>
    </row>
    <row r="1070" spans="1:8">
      <c r="A1070" s="103"/>
      <c r="B1070" s="326"/>
      <c r="C1070" s="325" t="s">
        <v>1538</v>
      </c>
      <c r="D1070" s="325" t="s">
        <v>1538</v>
      </c>
      <c r="E1070" s="325" t="s">
        <v>1538</v>
      </c>
      <c r="G1070" s="325" t="s">
        <v>1538</v>
      </c>
      <c r="H1070" s="325" t="s">
        <v>1538</v>
      </c>
    </row>
    <row r="1071" spans="1:8">
      <c r="A1071" s="103"/>
      <c r="B1071" s="326"/>
      <c r="C1071" s="325" t="s">
        <v>1538</v>
      </c>
      <c r="D1071" s="325" t="s">
        <v>1538</v>
      </c>
      <c r="E1071" s="325" t="s">
        <v>1538</v>
      </c>
      <c r="G1071" s="325" t="s">
        <v>1538</v>
      </c>
      <c r="H1071" s="325" t="s">
        <v>1538</v>
      </c>
    </row>
    <row r="1072" spans="1:8">
      <c r="A1072" s="103"/>
      <c r="B1072" s="326"/>
      <c r="C1072" s="325" t="s">
        <v>1538</v>
      </c>
      <c r="D1072" s="325" t="s">
        <v>1538</v>
      </c>
      <c r="E1072" s="325" t="s">
        <v>1538</v>
      </c>
      <c r="G1072" s="325" t="s">
        <v>1538</v>
      </c>
      <c r="H1072" s="325" t="s">
        <v>1538</v>
      </c>
    </row>
    <row r="1073" spans="1:8">
      <c r="A1073" s="103"/>
      <c r="B1073" s="326"/>
      <c r="C1073" s="325" t="s">
        <v>1538</v>
      </c>
      <c r="D1073" s="325" t="s">
        <v>1538</v>
      </c>
      <c r="E1073" s="325" t="s">
        <v>1538</v>
      </c>
      <c r="G1073" s="325" t="s">
        <v>1538</v>
      </c>
      <c r="H1073" s="325" t="s">
        <v>1538</v>
      </c>
    </row>
    <row r="1074" spans="1:8">
      <c r="A1074" s="103"/>
      <c r="B1074" s="326"/>
      <c r="C1074" s="325" t="s">
        <v>1538</v>
      </c>
      <c r="D1074" s="325" t="s">
        <v>1538</v>
      </c>
      <c r="E1074" s="325" t="s">
        <v>1538</v>
      </c>
      <c r="G1074" s="325" t="s">
        <v>1538</v>
      </c>
      <c r="H1074" s="325" t="s">
        <v>1538</v>
      </c>
    </row>
    <row r="1075" spans="1:8">
      <c r="A1075" s="103"/>
      <c r="B1075" s="326"/>
      <c r="C1075" s="325" t="s">
        <v>1538</v>
      </c>
      <c r="D1075" s="325" t="s">
        <v>1538</v>
      </c>
      <c r="E1075" s="325" t="s">
        <v>1538</v>
      </c>
      <c r="G1075" s="325" t="s">
        <v>1538</v>
      </c>
      <c r="H1075" s="325" t="s">
        <v>1538</v>
      </c>
    </row>
    <row r="1076" spans="1:8">
      <c r="A1076" s="103"/>
      <c r="B1076" s="326"/>
      <c r="C1076" s="325" t="s">
        <v>1538</v>
      </c>
      <c r="D1076" s="325" t="s">
        <v>1538</v>
      </c>
      <c r="E1076" s="325" t="s">
        <v>1538</v>
      </c>
      <c r="G1076" s="325" t="s">
        <v>1538</v>
      </c>
      <c r="H1076" s="325" t="s">
        <v>1538</v>
      </c>
    </row>
    <row r="1077" spans="1:8">
      <c r="A1077" s="103"/>
      <c r="B1077" s="326"/>
      <c r="C1077" s="325" t="s">
        <v>1538</v>
      </c>
      <c r="D1077" s="325" t="s">
        <v>1538</v>
      </c>
      <c r="E1077" s="325" t="s">
        <v>1538</v>
      </c>
      <c r="G1077" s="325" t="s">
        <v>1538</v>
      </c>
      <c r="H1077" s="325" t="s">
        <v>1538</v>
      </c>
    </row>
    <row r="1078" spans="1:8">
      <c r="A1078" s="103"/>
      <c r="B1078" s="326"/>
      <c r="C1078" s="325" t="s">
        <v>1538</v>
      </c>
      <c r="D1078" s="325" t="s">
        <v>1538</v>
      </c>
      <c r="E1078" s="325" t="s">
        <v>1538</v>
      </c>
      <c r="G1078" s="325" t="s">
        <v>1538</v>
      </c>
      <c r="H1078" s="325" t="s">
        <v>1538</v>
      </c>
    </row>
    <row r="1079" spans="1:8">
      <c r="A1079" s="103"/>
      <c r="B1079" s="331"/>
      <c r="C1079" s="325" t="s">
        <v>1538</v>
      </c>
      <c r="D1079" s="325" t="s">
        <v>1538</v>
      </c>
      <c r="E1079" s="325" t="s">
        <v>1538</v>
      </c>
      <c r="G1079" s="325" t="s">
        <v>1538</v>
      </c>
      <c r="H1079" s="325" t="s">
        <v>1538</v>
      </c>
    </row>
    <row r="1080" spans="1:8">
      <c r="A1080" s="103"/>
      <c r="C1080" s="325" t="s">
        <v>1538</v>
      </c>
      <c r="D1080" s="325" t="s">
        <v>1538</v>
      </c>
      <c r="E1080" s="325" t="s">
        <v>1538</v>
      </c>
      <c r="G1080" s="325" t="s">
        <v>1538</v>
      </c>
      <c r="H1080" s="325" t="s">
        <v>1538</v>
      </c>
    </row>
    <row r="1081" spans="1:8">
      <c r="A1081" s="103"/>
      <c r="C1081" s="325" t="s">
        <v>1538</v>
      </c>
      <c r="D1081" s="325" t="s">
        <v>1538</v>
      </c>
      <c r="E1081" s="325" t="s">
        <v>1538</v>
      </c>
      <c r="G1081" s="325" t="s">
        <v>1538</v>
      </c>
      <c r="H1081" s="325" t="s">
        <v>1538</v>
      </c>
    </row>
    <row r="1082" spans="1:8">
      <c r="A1082" s="103"/>
      <c r="C1082" s="325" t="s">
        <v>1538</v>
      </c>
      <c r="D1082" s="325" t="s">
        <v>1538</v>
      </c>
      <c r="E1082" s="325" t="s">
        <v>1538</v>
      </c>
      <c r="G1082" s="325" t="s">
        <v>1538</v>
      </c>
      <c r="H1082" s="325" t="s">
        <v>1538</v>
      </c>
    </row>
    <row r="1083" spans="1:8">
      <c r="A1083" s="103"/>
      <c r="B1083" s="326"/>
      <c r="C1083" s="325" t="s">
        <v>1538</v>
      </c>
      <c r="D1083" s="325" t="s">
        <v>1538</v>
      </c>
      <c r="E1083" s="325" t="s">
        <v>1538</v>
      </c>
      <c r="G1083" s="325" t="s">
        <v>1538</v>
      </c>
      <c r="H1083" s="325" t="s">
        <v>1538</v>
      </c>
    </row>
    <row r="1084" spans="1:8">
      <c r="A1084" s="103"/>
      <c r="B1084" s="326"/>
      <c r="C1084" s="325" t="s">
        <v>1538</v>
      </c>
      <c r="D1084" s="325" t="s">
        <v>1538</v>
      </c>
      <c r="E1084" s="325" t="s">
        <v>1538</v>
      </c>
      <c r="G1084" s="325" t="s">
        <v>1538</v>
      </c>
      <c r="H1084" s="325" t="s">
        <v>1538</v>
      </c>
    </row>
    <row r="1085" spans="1:8">
      <c r="A1085" s="103"/>
      <c r="B1085" s="326"/>
      <c r="C1085" s="325" t="s">
        <v>1538</v>
      </c>
      <c r="D1085" s="325" t="s">
        <v>1538</v>
      </c>
      <c r="E1085" s="325" t="s">
        <v>1538</v>
      </c>
      <c r="G1085" s="325" t="s">
        <v>1538</v>
      </c>
      <c r="H1085" s="325" t="s">
        <v>1538</v>
      </c>
    </row>
    <row r="1086" spans="1:8">
      <c r="A1086" s="103"/>
      <c r="B1086" s="326"/>
      <c r="C1086" s="325" t="s">
        <v>1538</v>
      </c>
      <c r="D1086" s="325" t="s">
        <v>1538</v>
      </c>
      <c r="E1086" s="325" t="s">
        <v>1538</v>
      </c>
      <c r="G1086" s="325" t="s">
        <v>1538</v>
      </c>
      <c r="H1086" s="325" t="s">
        <v>1538</v>
      </c>
    </row>
    <row r="1087" spans="1:8">
      <c r="A1087" s="103"/>
      <c r="B1087" s="331"/>
      <c r="C1087" s="325" t="s">
        <v>1538</v>
      </c>
      <c r="D1087" s="325" t="s">
        <v>1538</v>
      </c>
      <c r="E1087" s="325" t="s">
        <v>1538</v>
      </c>
      <c r="G1087" s="325" t="s">
        <v>1538</v>
      </c>
      <c r="H1087" s="325" t="s">
        <v>1538</v>
      </c>
    </row>
    <row r="1088" spans="1:8">
      <c r="A1088" s="103"/>
      <c r="C1088" s="325" t="s">
        <v>1538</v>
      </c>
      <c r="D1088" s="325" t="s">
        <v>1538</v>
      </c>
      <c r="E1088" s="325" t="s">
        <v>1538</v>
      </c>
      <c r="G1088" s="325" t="s">
        <v>1538</v>
      </c>
      <c r="H1088" s="325" t="s">
        <v>1538</v>
      </c>
    </row>
    <row r="1089" spans="1:8">
      <c r="A1089" s="103"/>
      <c r="C1089" s="325" t="s">
        <v>1538</v>
      </c>
      <c r="D1089" s="325" t="s">
        <v>1538</v>
      </c>
      <c r="E1089" s="325" t="s">
        <v>1538</v>
      </c>
      <c r="G1089" s="325" t="s">
        <v>1538</v>
      </c>
      <c r="H1089" s="325" t="s">
        <v>1538</v>
      </c>
    </row>
    <row r="1090" spans="1:8">
      <c r="A1090" s="103"/>
      <c r="C1090" s="325" t="s">
        <v>1538</v>
      </c>
      <c r="D1090" s="325" t="s">
        <v>1538</v>
      </c>
      <c r="E1090" s="325" t="s">
        <v>1538</v>
      </c>
      <c r="G1090" s="325" t="s">
        <v>1538</v>
      </c>
      <c r="H1090" s="325" t="s">
        <v>1538</v>
      </c>
    </row>
    <row r="1091" spans="1:8">
      <c r="A1091" s="103"/>
      <c r="C1091" s="325" t="s">
        <v>1538</v>
      </c>
      <c r="D1091" s="325" t="s">
        <v>1538</v>
      </c>
      <c r="E1091" s="325" t="s">
        <v>1538</v>
      </c>
      <c r="G1091" s="325" t="s">
        <v>1538</v>
      </c>
      <c r="H1091" s="325" t="s">
        <v>1538</v>
      </c>
    </row>
    <row r="1092" spans="1:8">
      <c r="A1092" s="103"/>
      <c r="C1092" s="325" t="s">
        <v>1538</v>
      </c>
      <c r="D1092" s="325" t="s">
        <v>1538</v>
      </c>
      <c r="E1092" s="325" t="s">
        <v>1538</v>
      </c>
      <c r="G1092" s="325" t="s">
        <v>1538</v>
      </c>
      <c r="H1092" s="325" t="s">
        <v>1538</v>
      </c>
    </row>
    <row r="1093" spans="1:8">
      <c r="A1093" s="103"/>
      <c r="B1093" s="326"/>
      <c r="C1093" s="325" t="s">
        <v>1538</v>
      </c>
      <c r="D1093" s="325" t="s">
        <v>1538</v>
      </c>
      <c r="E1093" s="325" t="s">
        <v>1538</v>
      </c>
      <c r="G1093" s="325" t="s">
        <v>1538</v>
      </c>
      <c r="H1093" s="325" t="s">
        <v>1538</v>
      </c>
    </row>
    <row r="1094" spans="1:8">
      <c r="A1094" s="103"/>
      <c r="B1094" s="326"/>
      <c r="C1094" s="325" t="s">
        <v>1538</v>
      </c>
      <c r="D1094" s="325" t="s">
        <v>1538</v>
      </c>
      <c r="E1094" s="325" t="s">
        <v>1538</v>
      </c>
      <c r="G1094" s="325" t="s">
        <v>1538</v>
      </c>
      <c r="H1094" s="325" t="s">
        <v>1538</v>
      </c>
    </row>
    <row r="1095" spans="1:8">
      <c r="A1095" s="103"/>
      <c r="B1095" s="326"/>
      <c r="C1095" s="325" t="s">
        <v>1538</v>
      </c>
      <c r="D1095" s="325" t="s">
        <v>1538</v>
      </c>
      <c r="E1095" s="325" t="s">
        <v>1538</v>
      </c>
      <c r="G1095" s="325" t="s">
        <v>1538</v>
      </c>
      <c r="H1095" s="325" t="s">
        <v>1538</v>
      </c>
    </row>
    <row r="1096" spans="1:8">
      <c r="A1096" s="103"/>
      <c r="B1096" s="326"/>
      <c r="C1096" s="325" t="s">
        <v>1538</v>
      </c>
      <c r="D1096" s="325" t="s">
        <v>1538</v>
      </c>
      <c r="E1096" s="325" t="s">
        <v>1538</v>
      </c>
      <c r="G1096" s="325" t="s">
        <v>1538</v>
      </c>
      <c r="H1096" s="325" t="s">
        <v>1538</v>
      </c>
    </row>
    <row r="1097" spans="1:8">
      <c r="A1097" s="103"/>
      <c r="B1097" s="326"/>
      <c r="C1097" s="325" t="s">
        <v>1538</v>
      </c>
      <c r="D1097" s="325" t="s">
        <v>1538</v>
      </c>
      <c r="E1097" s="325" t="s">
        <v>1538</v>
      </c>
      <c r="G1097" s="325" t="s">
        <v>1538</v>
      </c>
      <c r="H1097" s="325" t="s">
        <v>1538</v>
      </c>
    </row>
    <row r="1098" spans="1:8">
      <c r="A1098" s="103"/>
      <c r="B1098" s="326"/>
      <c r="C1098" s="325" t="s">
        <v>1538</v>
      </c>
      <c r="D1098" s="325" t="s">
        <v>1538</v>
      </c>
      <c r="E1098" s="325" t="s">
        <v>1538</v>
      </c>
      <c r="G1098" s="325" t="s">
        <v>1538</v>
      </c>
      <c r="H1098" s="325" t="s">
        <v>1538</v>
      </c>
    </row>
    <row r="1099" spans="1:8">
      <c r="A1099" s="103"/>
      <c r="B1099" s="326"/>
      <c r="C1099" s="325" t="s">
        <v>1538</v>
      </c>
      <c r="D1099" s="325" t="s">
        <v>1538</v>
      </c>
      <c r="E1099" s="325" t="s">
        <v>1538</v>
      </c>
      <c r="G1099" s="325" t="s">
        <v>1538</v>
      </c>
      <c r="H1099" s="325" t="s">
        <v>1538</v>
      </c>
    </row>
    <row r="1100" spans="1:8">
      <c r="A1100" s="103"/>
      <c r="B1100" s="326"/>
      <c r="C1100" s="325" t="s">
        <v>1538</v>
      </c>
      <c r="D1100" s="325" t="s">
        <v>1538</v>
      </c>
      <c r="E1100" s="325" t="s">
        <v>1538</v>
      </c>
      <c r="G1100" s="325" t="s">
        <v>1538</v>
      </c>
      <c r="H1100" s="325" t="s">
        <v>1538</v>
      </c>
    </row>
    <row r="1101" spans="1:8">
      <c r="A1101" s="103"/>
      <c r="B1101" s="326"/>
      <c r="C1101" s="325" t="s">
        <v>1538</v>
      </c>
      <c r="D1101" s="325" t="s">
        <v>1538</v>
      </c>
      <c r="E1101" s="325" t="s">
        <v>1538</v>
      </c>
      <c r="G1101" s="325" t="s">
        <v>1538</v>
      </c>
      <c r="H1101" s="325" t="s">
        <v>1538</v>
      </c>
    </row>
    <row r="1102" spans="1:8">
      <c r="A1102" s="103"/>
      <c r="B1102" s="326"/>
      <c r="C1102" s="325" t="s">
        <v>1538</v>
      </c>
      <c r="D1102" s="325" t="s">
        <v>1538</v>
      </c>
      <c r="E1102" s="325" t="s">
        <v>1538</v>
      </c>
      <c r="G1102" s="325" t="s">
        <v>1538</v>
      </c>
      <c r="H1102" s="325" t="s">
        <v>1538</v>
      </c>
    </row>
    <row r="1103" spans="1:8">
      <c r="A1103" s="103"/>
      <c r="B1103" s="326"/>
      <c r="C1103" s="325" t="s">
        <v>1538</v>
      </c>
      <c r="D1103" s="325" t="s">
        <v>1538</v>
      </c>
      <c r="E1103" s="325" t="s">
        <v>1538</v>
      </c>
      <c r="G1103" s="325" t="s">
        <v>1538</v>
      </c>
      <c r="H1103" s="325" t="s">
        <v>1538</v>
      </c>
    </row>
    <row r="1104" spans="1:8">
      <c r="A1104" s="103"/>
      <c r="B1104" s="326"/>
      <c r="C1104" s="325" t="s">
        <v>1538</v>
      </c>
      <c r="D1104" s="325" t="s">
        <v>1538</v>
      </c>
      <c r="E1104" s="325" t="s">
        <v>1538</v>
      </c>
      <c r="G1104" s="325" t="s">
        <v>1538</v>
      </c>
      <c r="H1104" s="325" t="s">
        <v>1538</v>
      </c>
    </row>
    <row r="1105" spans="1:8">
      <c r="A1105" s="103"/>
      <c r="B1105" s="331"/>
      <c r="C1105" s="325" t="s">
        <v>1538</v>
      </c>
      <c r="D1105" s="325" t="s">
        <v>1538</v>
      </c>
      <c r="E1105" s="325" t="s">
        <v>1538</v>
      </c>
      <c r="G1105" s="325" t="s">
        <v>1538</v>
      </c>
      <c r="H1105" s="325" t="s">
        <v>1538</v>
      </c>
    </row>
    <row r="1106" spans="1:8">
      <c r="A1106" s="103"/>
      <c r="C1106" s="325" t="s">
        <v>1538</v>
      </c>
      <c r="D1106" s="325" t="s">
        <v>1538</v>
      </c>
      <c r="E1106" s="325" t="s">
        <v>1538</v>
      </c>
      <c r="G1106" s="325" t="s">
        <v>1538</v>
      </c>
      <c r="H1106" s="325" t="s">
        <v>1538</v>
      </c>
    </row>
    <row r="1107" spans="1:8">
      <c r="A1107" s="103"/>
      <c r="C1107" s="325" t="s">
        <v>1538</v>
      </c>
      <c r="D1107" s="325" t="s">
        <v>1538</v>
      </c>
      <c r="E1107" s="325" t="s">
        <v>1538</v>
      </c>
      <c r="G1107" s="325" t="s">
        <v>1538</v>
      </c>
      <c r="H1107" s="325" t="s">
        <v>1538</v>
      </c>
    </row>
    <row r="1108" spans="1:8">
      <c r="A1108" s="103"/>
      <c r="C1108" s="325" t="s">
        <v>1538</v>
      </c>
      <c r="D1108" s="325" t="s">
        <v>1538</v>
      </c>
      <c r="E1108" s="325" t="s">
        <v>1538</v>
      </c>
      <c r="G1108" s="325" t="s">
        <v>1538</v>
      </c>
      <c r="H1108" s="325" t="s">
        <v>1538</v>
      </c>
    </row>
    <row r="1109" spans="1:8">
      <c r="A1109" s="103"/>
      <c r="B1109" s="326"/>
      <c r="C1109" s="325" t="s">
        <v>1538</v>
      </c>
      <c r="D1109" s="325" t="s">
        <v>1538</v>
      </c>
      <c r="E1109" s="325" t="s">
        <v>1538</v>
      </c>
      <c r="G1109" s="325" t="s">
        <v>1538</v>
      </c>
      <c r="H1109" s="325" t="s">
        <v>1538</v>
      </c>
    </row>
    <row r="1110" spans="1:8">
      <c r="A1110" s="103"/>
      <c r="B1110" s="326"/>
      <c r="C1110" s="325" t="s">
        <v>1538</v>
      </c>
      <c r="D1110" s="325" t="s">
        <v>1538</v>
      </c>
      <c r="E1110" s="325" t="s">
        <v>1538</v>
      </c>
      <c r="G1110" s="325" t="s">
        <v>1538</v>
      </c>
      <c r="H1110" s="325" t="s">
        <v>1538</v>
      </c>
    </row>
    <row r="1111" spans="1:8">
      <c r="A1111" s="103"/>
      <c r="B1111" s="326"/>
      <c r="C1111" s="325" t="s">
        <v>1538</v>
      </c>
      <c r="D1111" s="325" t="s">
        <v>1538</v>
      </c>
      <c r="E1111" s="325" t="s">
        <v>1538</v>
      </c>
      <c r="G1111" s="325" t="s">
        <v>1538</v>
      </c>
      <c r="H1111" s="325" t="s">
        <v>1538</v>
      </c>
    </row>
    <row r="1112" spans="1:8">
      <c r="A1112" s="103"/>
      <c r="B1112" s="326"/>
      <c r="C1112" s="325" t="s">
        <v>1538</v>
      </c>
      <c r="D1112" s="325" t="s">
        <v>1538</v>
      </c>
      <c r="E1112" s="325" t="s">
        <v>1538</v>
      </c>
      <c r="G1112" s="325" t="s">
        <v>1538</v>
      </c>
      <c r="H1112" s="325" t="s">
        <v>1538</v>
      </c>
    </row>
    <row r="1113" spans="1:8">
      <c r="A1113" s="103"/>
      <c r="B1113" s="326"/>
      <c r="C1113" s="325" t="s">
        <v>1538</v>
      </c>
      <c r="D1113" s="325" t="s">
        <v>1538</v>
      </c>
      <c r="E1113" s="325" t="s">
        <v>1538</v>
      </c>
      <c r="G1113" s="325" t="s">
        <v>1538</v>
      </c>
      <c r="H1113" s="325" t="s">
        <v>1538</v>
      </c>
    </row>
    <row r="1114" spans="1:8">
      <c r="A1114" s="103"/>
      <c r="B1114" s="326"/>
      <c r="C1114" s="325" t="s">
        <v>1538</v>
      </c>
      <c r="D1114" s="325" t="s">
        <v>1538</v>
      </c>
      <c r="E1114" s="325" t="s">
        <v>1538</v>
      </c>
      <c r="G1114" s="325" t="s">
        <v>1538</v>
      </c>
      <c r="H1114" s="325" t="s">
        <v>1538</v>
      </c>
    </row>
    <row r="1115" spans="1:8">
      <c r="A1115" s="103"/>
      <c r="B1115" s="326"/>
      <c r="C1115" s="325" t="s">
        <v>1538</v>
      </c>
      <c r="D1115" s="325" t="s">
        <v>1538</v>
      </c>
      <c r="E1115" s="325" t="s">
        <v>1538</v>
      </c>
      <c r="G1115" s="325" t="s">
        <v>1538</v>
      </c>
      <c r="H1115" s="325" t="s">
        <v>1538</v>
      </c>
    </row>
    <row r="1116" spans="1:8">
      <c r="A1116" s="103"/>
      <c r="B1116" s="326"/>
      <c r="C1116" s="325" t="s">
        <v>1538</v>
      </c>
      <c r="D1116" s="325" t="s">
        <v>1538</v>
      </c>
      <c r="E1116" s="325" t="s">
        <v>1538</v>
      </c>
      <c r="G1116" s="325" t="s">
        <v>1538</v>
      </c>
      <c r="H1116" s="325" t="s">
        <v>1538</v>
      </c>
    </row>
    <row r="1117" spans="1:8">
      <c r="A1117" s="103"/>
      <c r="B1117" s="326"/>
      <c r="C1117" s="325" t="s">
        <v>1538</v>
      </c>
      <c r="D1117" s="325" t="s">
        <v>1538</v>
      </c>
      <c r="E1117" s="325" t="s">
        <v>1538</v>
      </c>
      <c r="G1117" s="325" t="s">
        <v>1538</v>
      </c>
      <c r="H1117" s="325" t="s">
        <v>1538</v>
      </c>
    </row>
    <row r="1118" spans="1:8">
      <c r="A1118" s="103"/>
      <c r="B1118" s="326"/>
      <c r="C1118" s="325" t="s">
        <v>1538</v>
      </c>
      <c r="D1118" s="325" t="s">
        <v>1538</v>
      </c>
      <c r="E1118" s="325" t="s">
        <v>1538</v>
      </c>
      <c r="G1118" s="325" t="s">
        <v>1538</v>
      </c>
      <c r="H1118" s="325" t="s">
        <v>1538</v>
      </c>
    </row>
    <row r="1119" spans="1:8">
      <c r="A1119" s="103"/>
      <c r="B1119" s="326"/>
      <c r="C1119" s="325" t="s">
        <v>1538</v>
      </c>
      <c r="D1119" s="325" t="s">
        <v>1538</v>
      </c>
      <c r="E1119" s="325" t="s">
        <v>1538</v>
      </c>
      <c r="G1119" s="325" t="s">
        <v>1538</v>
      </c>
      <c r="H1119" s="325" t="s">
        <v>1538</v>
      </c>
    </row>
    <row r="1120" spans="1:8">
      <c r="A1120" s="103"/>
      <c r="B1120" s="326"/>
      <c r="C1120" s="325" t="s">
        <v>1538</v>
      </c>
      <c r="D1120" s="325" t="s">
        <v>1538</v>
      </c>
      <c r="E1120" s="325" t="s">
        <v>1538</v>
      </c>
      <c r="G1120" s="325" t="s">
        <v>1538</v>
      </c>
      <c r="H1120" s="325" t="s">
        <v>1538</v>
      </c>
    </row>
    <row r="1121" spans="1:8">
      <c r="A1121" s="103"/>
      <c r="B1121" s="326"/>
      <c r="C1121" s="325" t="s">
        <v>1538</v>
      </c>
      <c r="D1121" s="325" t="s">
        <v>1538</v>
      </c>
      <c r="E1121" s="325" t="s">
        <v>1538</v>
      </c>
      <c r="G1121" s="325" t="s">
        <v>1538</v>
      </c>
      <c r="H1121" s="325" t="s">
        <v>1538</v>
      </c>
    </row>
    <row r="1122" spans="1:8">
      <c r="A1122" s="103"/>
      <c r="B1122" s="326"/>
      <c r="C1122" s="325" t="s">
        <v>1538</v>
      </c>
      <c r="D1122" s="325" t="s">
        <v>1538</v>
      </c>
      <c r="E1122" s="325" t="s">
        <v>1538</v>
      </c>
      <c r="G1122" s="325" t="s">
        <v>1538</v>
      </c>
      <c r="H1122" s="325" t="s">
        <v>1538</v>
      </c>
    </row>
    <row r="1123" spans="1:8">
      <c r="A1123" s="103"/>
      <c r="B1123" s="326"/>
      <c r="C1123" s="325" t="s">
        <v>1538</v>
      </c>
      <c r="D1123" s="325" t="s">
        <v>1538</v>
      </c>
      <c r="E1123" s="325" t="s">
        <v>1538</v>
      </c>
      <c r="G1123" s="325" t="s">
        <v>1538</v>
      </c>
      <c r="H1123" s="325" t="s">
        <v>1538</v>
      </c>
    </row>
    <row r="1124" spans="1:8">
      <c r="A1124" s="103"/>
      <c r="B1124" s="326"/>
      <c r="C1124" s="325" t="s">
        <v>1538</v>
      </c>
      <c r="D1124" s="325" t="s">
        <v>1538</v>
      </c>
      <c r="E1124" s="325" t="s">
        <v>1538</v>
      </c>
      <c r="G1124" s="325" t="s">
        <v>1538</v>
      </c>
      <c r="H1124" s="325" t="s">
        <v>1538</v>
      </c>
    </row>
    <row r="1125" spans="1:8">
      <c r="A1125" s="103"/>
      <c r="B1125" s="326"/>
      <c r="C1125" s="325" t="s">
        <v>1538</v>
      </c>
      <c r="D1125" s="325" t="s">
        <v>1538</v>
      </c>
      <c r="E1125" s="325" t="s">
        <v>1538</v>
      </c>
      <c r="G1125" s="325" t="s">
        <v>1538</v>
      </c>
      <c r="H1125" s="325" t="s">
        <v>1538</v>
      </c>
    </row>
    <row r="1126" spans="1:8">
      <c r="A1126" s="103"/>
      <c r="B1126" s="326"/>
      <c r="C1126" s="325" t="s">
        <v>1538</v>
      </c>
      <c r="D1126" s="325" t="s">
        <v>1538</v>
      </c>
      <c r="E1126" s="325" t="s">
        <v>1538</v>
      </c>
      <c r="G1126" s="325" t="s">
        <v>1538</v>
      </c>
      <c r="H1126" s="325" t="s">
        <v>1538</v>
      </c>
    </row>
    <row r="1127" spans="1:8">
      <c r="A1127" s="103"/>
      <c r="B1127" s="326"/>
      <c r="C1127" s="325" t="s">
        <v>1538</v>
      </c>
      <c r="D1127" s="325" t="s">
        <v>1538</v>
      </c>
      <c r="E1127" s="325" t="s">
        <v>1538</v>
      </c>
      <c r="G1127" s="325" t="s">
        <v>1538</v>
      </c>
      <c r="H1127" s="325" t="s">
        <v>1538</v>
      </c>
    </row>
    <row r="1128" spans="1:8">
      <c r="A1128" s="103"/>
      <c r="B1128" s="326"/>
      <c r="C1128" s="325" t="s">
        <v>1538</v>
      </c>
      <c r="D1128" s="325" t="s">
        <v>1538</v>
      </c>
      <c r="E1128" s="325" t="s">
        <v>1538</v>
      </c>
      <c r="G1128" s="325" t="s">
        <v>1538</v>
      </c>
      <c r="H1128" s="325" t="s">
        <v>1538</v>
      </c>
    </row>
    <row r="1129" spans="1:8">
      <c r="A1129" s="103"/>
      <c r="B1129" s="326"/>
      <c r="C1129" s="325" t="s">
        <v>1538</v>
      </c>
      <c r="D1129" s="325" t="s">
        <v>1538</v>
      </c>
      <c r="E1129" s="325" t="s">
        <v>1538</v>
      </c>
      <c r="G1129" s="325" t="s">
        <v>1538</v>
      </c>
      <c r="H1129" s="325" t="s">
        <v>1538</v>
      </c>
    </row>
    <row r="1130" spans="1:8">
      <c r="A1130" s="103"/>
      <c r="B1130" s="326"/>
      <c r="C1130" s="325" t="s">
        <v>1538</v>
      </c>
      <c r="D1130" s="325" t="s">
        <v>1538</v>
      </c>
      <c r="E1130" s="325" t="s">
        <v>1538</v>
      </c>
      <c r="G1130" s="325" t="s">
        <v>1538</v>
      </c>
      <c r="H1130" s="325" t="s">
        <v>1538</v>
      </c>
    </row>
    <row r="1131" spans="1:8">
      <c r="A1131" s="103"/>
      <c r="B1131" s="326"/>
      <c r="C1131" s="325" t="s">
        <v>1538</v>
      </c>
      <c r="D1131" s="325" t="s">
        <v>1538</v>
      </c>
      <c r="E1131" s="325" t="s">
        <v>1538</v>
      </c>
      <c r="G1131" s="325" t="s">
        <v>1538</v>
      </c>
      <c r="H1131" s="325" t="s">
        <v>1538</v>
      </c>
    </row>
    <row r="1132" spans="1:8">
      <c r="A1132" s="103"/>
      <c r="B1132" s="326"/>
      <c r="C1132" s="325" t="s">
        <v>1538</v>
      </c>
      <c r="D1132" s="325" t="s">
        <v>1538</v>
      </c>
      <c r="E1132" s="325" t="s">
        <v>1538</v>
      </c>
      <c r="G1132" s="325" t="s">
        <v>1538</v>
      </c>
      <c r="H1132" s="325" t="s">
        <v>1538</v>
      </c>
    </row>
    <row r="1133" spans="1:8">
      <c r="A1133" s="103"/>
      <c r="B1133" s="326"/>
      <c r="C1133" s="325" t="s">
        <v>1538</v>
      </c>
      <c r="D1133" s="325" t="s">
        <v>1538</v>
      </c>
      <c r="E1133" s="325" t="s">
        <v>1538</v>
      </c>
      <c r="G1133" s="325" t="s">
        <v>1538</v>
      </c>
      <c r="H1133" s="325" t="s">
        <v>1538</v>
      </c>
    </row>
    <row r="1134" spans="1:8">
      <c r="A1134" s="103"/>
      <c r="B1134" s="326"/>
      <c r="C1134" s="325" t="s">
        <v>1538</v>
      </c>
      <c r="D1134" s="325" t="s">
        <v>1538</v>
      </c>
      <c r="E1134" s="325" t="s">
        <v>1538</v>
      </c>
      <c r="G1134" s="325" t="s">
        <v>1538</v>
      </c>
      <c r="H1134" s="325" t="s">
        <v>1538</v>
      </c>
    </row>
    <row r="1135" spans="1:8">
      <c r="A1135" s="103"/>
      <c r="B1135" s="326"/>
      <c r="C1135" s="325" t="s">
        <v>1538</v>
      </c>
      <c r="D1135" s="325" t="s">
        <v>1538</v>
      </c>
      <c r="E1135" s="325" t="s">
        <v>1538</v>
      </c>
      <c r="G1135" s="325" t="s">
        <v>1538</v>
      </c>
      <c r="H1135" s="325" t="s">
        <v>1538</v>
      </c>
    </row>
    <row r="1136" spans="1:8">
      <c r="A1136" s="103"/>
      <c r="B1136" s="331"/>
      <c r="C1136" s="325" t="s">
        <v>1538</v>
      </c>
      <c r="D1136" s="325" t="s">
        <v>1538</v>
      </c>
      <c r="E1136" s="325" t="s">
        <v>1538</v>
      </c>
      <c r="G1136" s="325" t="s">
        <v>1538</v>
      </c>
      <c r="H1136" s="325" t="s">
        <v>1538</v>
      </c>
    </row>
    <row r="1137" spans="1:8">
      <c r="A1137" s="103"/>
      <c r="C1137" s="325" t="s">
        <v>1538</v>
      </c>
      <c r="D1137" s="325" t="s">
        <v>1538</v>
      </c>
      <c r="E1137" s="325" t="s">
        <v>1538</v>
      </c>
      <c r="G1137" s="325" t="s">
        <v>1538</v>
      </c>
      <c r="H1137" s="325" t="s">
        <v>1538</v>
      </c>
    </row>
    <row r="1138" spans="1:8">
      <c r="A1138" s="103"/>
      <c r="C1138" s="325" t="s">
        <v>1538</v>
      </c>
      <c r="D1138" s="325" t="s">
        <v>1538</v>
      </c>
      <c r="E1138" s="325" t="s">
        <v>1538</v>
      </c>
      <c r="G1138" s="325" t="s">
        <v>1538</v>
      </c>
      <c r="H1138" s="325" t="s">
        <v>1538</v>
      </c>
    </row>
    <row r="1139" spans="1:8">
      <c r="A1139" s="103"/>
      <c r="C1139" s="325" t="s">
        <v>1538</v>
      </c>
      <c r="D1139" s="325" t="s">
        <v>1538</v>
      </c>
      <c r="E1139" s="325" t="s">
        <v>1538</v>
      </c>
      <c r="G1139" s="325" t="s">
        <v>1538</v>
      </c>
      <c r="H1139" s="325" t="s">
        <v>1538</v>
      </c>
    </row>
    <row r="1140" spans="1:8">
      <c r="A1140" s="103"/>
      <c r="C1140" s="325" t="s">
        <v>1538</v>
      </c>
      <c r="D1140" s="325" t="s">
        <v>1538</v>
      </c>
      <c r="E1140" s="325" t="s">
        <v>1538</v>
      </c>
      <c r="G1140" s="325" t="s">
        <v>1538</v>
      </c>
      <c r="H1140" s="325" t="s">
        <v>1538</v>
      </c>
    </row>
    <row r="1141" spans="1:8">
      <c r="A1141" s="103"/>
      <c r="B1141" s="326"/>
      <c r="C1141" s="325" t="s">
        <v>1538</v>
      </c>
      <c r="D1141" s="325" t="s">
        <v>1538</v>
      </c>
      <c r="E1141" s="325" t="s">
        <v>1538</v>
      </c>
      <c r="G1141" s="325" t="s">
        <v>1538</v>
      </c>
      <c r="H1141" s="325" t="s">
        <v>1538</v>
      </c>
    </row>
    <row r="1142" spans="1:8">
      <c r="A1142" s="103"/>
      <c r="B1142" s="326"/>
      <c r="C1142" s="325" t="s">
        <v>1538</v>
      </c>
      <c r="D1142" s="325" t="s">
        <v>1538</v>
      </c>
      <c r="E1142" s="325" t="s">
        <v>1538</v>
      </c>
      <c r="G1142" s="325" t="s">
        <v>1538</v>
      </c>
      <c r="H1142" s="325" t="s">
        <v>1538</v>
      </c>
    </row>
    <row r="1143" spans="1:8">
      <c r="A1143" s="103"/>
      <c r="B1143" s="326"/>
      <c r="C1143" s="325" t="s">
        <v>1538</v>
      </c>
      <c r="D1143" s="325" t="s">
        <v>1538</v>
      </c>
      <c r="E1143" s="325" t="s">
        <v>1538</v>
      </c>
      <c r="G1143" s="325" t="s">
        <v>1538</v>
      </c>
      <c r="H1143" s="325" t="s">
        <v>1538</v>
      </c>
    </row>
    <row r="1144" spans="1:8">
      <c r="A1144" s="103"/>
      <c r="B1144" s="326"/>
      <c r="C1144" s="325" t="s">
        <v>1538</v>
      </c>
      <c r="D1144" s="325" t="s">
        <v>1538</v>
      </c>
      <c r="E1144" s="325" t="s">
        <v>1538</v>
      </c>
      <c r="G1144" s="325" t="s">
        <v>1538</v>
      </c>
      <c r="H1144" s="325" t="s">
        <v>1538</v>
      </c>
    </row>
    <row r="1145" spans="1:8">
      <c r="A1145" s="103"/>
      <c r="B1145" s="326"/>
      <c r="C1145" s="325" t="s">
        <v>1538</v>
      </c>
      <c r="D1145" s="325" t="s">
        <v>1538</v>
      </c>
      <c r="E1145" s="325" t="s">
        <v>1538</v>
      </c>
      <c r="G1145" s="325" t="s">
        <v>1538</v>
      </c>
      <c r="H1145" s="325" t="s">
        <v>1538</v>
      </c>
    </row>
    <row r="1146" spans="1:8">
      <c r="A1146" s="103"/>
      <c r="B1146" s="326"/>
      <c r="C1146" s="325" t="s">
        <v>1538</v>
      </c>
      <c r="D1146" s="325" t="s">
        <v>1538</v>
      </c>
      <c r="E1146" s="325" t="s">
        <v>1538</v>
      </c>
      <c r="G1146" s="325" t="s">
        <v>1538</v>
      </c>
      <c r="H1146" s="325" t="s">
        <v>1538</v>
      </c>
    </row>
    <row r="1147" spans="1:8">
      <c r="A1147" s="103"/>
      <c r="B1147" s="326"/>
      <c r="C1147" s="325" t="s">
        <v>1538</v>
      </c>
      <c r="D1147" s="325" t="s">
        <v>1538</v>
      </c>
      <c r="E1147" s="325" t="s">
        <v>1538</v>
      </c>
      <c r="G1147" s="325" t="s">
        <v>1538</v>
      </c>
      <c r="H1147" s="325" t="s">
        <v>1538</v>
      </c>
    </row>
    <row r="1148" spans="1:8">
      <c r="A1148" s="103"/>
      <c r="B1148" s="326"/>
      <c r="C1148" s="325" t="s">
        <v>1538</v>
      </c>
      <c r="D1148" s="325" t="s">
        <v>1538</v>
      </c>
      <c r="E1148" s="325" t="s">
        <v>1538</v>
      </c>
      <c r="G1148" s="325" t="s">
        <v>1538</v>
      </c>
      <c r="H1148" s="325" t="s">
        <v>1538</v>
      </c>
    </row>
    <row r="1149" spans="1:8">
      <c r="A1149" s="103"/>
      <c r="B1149" s="326"/>
      <c r="C1149" s="325" t="s">
        <v>1538</v>
      </c>
      <c r="D1149" s="325" t="s">
        <v>1538</v>
      </c>
      <c r="E1149" s="325" t="s">
        <v>1538</v>
      </c>
      <c r="G1149" s="325" t="s">
        <v>1538</v>
      </c>
      <c r="H1149" s="325" t="s">
        <v>1538</v>
      </c>
    </row>
    <row r="1150" spans="1:8">
      <c r="A1150" s="103"/>
      <c r="B1150" s="326"/>
      <c r="C1150" s="325" t="s">
        <v>1538</v>
      </c>
      <c r="D1150" s="325" t="s">
        <v>1538</v>
      </c>
      <c r="E1150" s="325" t="s">
        <v>1538</v>
      </c>
      <c r="G1150" s="325" t="s">
        <v>1538</v>
      </c>
      <c r="H1150" s="325" t="s">
        <v>1538</v>
      </c>
    </row>
    <row r="1151" spans="1:8">
      <c r="A1151" s="103"/>
      <c r="B1151" s="326"/>
      <c r="C1151" s="325" t="s">
        <v>1538</v>
      </c>
      <c r="D1151" s="325" t="s">
        <v>1538</v>
      </c>
      <c r="E1151" s="325" t="s">
        <v>1538</v>
      </c>
      <c r="G1151" s="325" t="s">
        <v>1538</v>
      </c>
      <c r="H1151" s="325" t="s">
        <v>1538</v>
      </c>
    </row>
    <row r="1152" spans="1:8">
      <c r="A1152" s="103"/>
      <c r="B1152" s="326"/>
      <c r="C1152" s="325" t="s">
        <v>1538</v>
      </c>
      <c r="D1152" s="325" t="s">
        <v>1538</v>
      </c>
      <c r="E1152" s="325" t="s">
        <v>1538</v>
      </c>
      <c r="G1152" s="325" t="s">
        <v>1538</v>
      </c>
      <c r="H1152" s="325" t="s">
        <v>1538</v>
      </c>
    </row>
    <row r="1153" spans="1:8">
      <c r="A1153" s="103"/>
      <c r="B1153" s="326"/>
      <c r="C1153" s="325" t="s">
        <v>1538</v>
      </c>
      <c r="D1153" s="325" t="s">
        <v>1538</v>
      </c>
      <c r="E1153" s="325" t="s">
        <v>1538</v>
      </c>
      <c r="G1153" s="325" t="s">
        <v>1538</v>
      </c>
      <c r="H1153" s="325" t="s">
        <v>1538</v>
      </c>
    </row>
    <row r="1154" spans="1:8">
      <c r="A1154" s="103"/>
      <c r="B1154" s="326"/>
      <c r="C1154" s="325" t="s">
        <v>1538</v>
      </c>
      <c r="D1154" s="325" t="s">
        <v>1538</v>
      </c>
      <c r="E1154" s="325" t="s">
        <v>1538</v>
      </c>
      <c r="G1154" s="325" t="s">
        <v>1538</v>
      </c>
      <c r="H1154" s="325" t="s">
        <v>1538</v>
      </c>
    </row>
    <row r="1155" spans="1:8">
      <c r="A1155" s="103"/>
      <c r="B1155" s="326"/>
      <c r="C1155" s="325" t="s">
        <v>1538</v>
      </c>
      <c r="D1155" s="325" t="s">
        <v>1538</v>
      </c>
      <c r="E1155" s="325" t="s">
        <v>1538</v>
      </c>
      <c r="G1155" s="325" t="s">
        <v>1538</v>
      </c>
      <c r="H1155" s="325" t="s">
        <v>1538</v>
      </c>
    </row>
    <row r="1156" spans="1:8">
      <c r="A1156" s="103"/>
      <c r="B1156" s="326"/>
      <c r="C1156" s="325" t="s">
        <v>1538</v>
      </c>
      <c r="D1156" s="325" t="s">
        <v>1538</v>
      </c>
      <c r="E1156" s="325" t="s">
        <v>1538</v>
      </c>
      <c r="G1156" s="325" t="s">
        <v>1538</v>
      </c>
      <c r="H1156" s="325" t="s">
        <v>1538</v>
      </c>
    </row>
    <row r="1157" spans="1:8">
      <c r="A1157" s="103"/>
      <c r="B1157" s="326"/>
      <c r="C1157" s="325" t="s">
        <v>1538</v>
      </c>
      <c r="D1157" s="325" t="s">
        <v>1538</v>
      </c>
      <c r="E1157" s="325" t="s">
        <v>1538</v>
      </c>
      <c r="G1157" s="325" t="s">
        <v>1538</v>
      </c>
      <c r="H1157" s="325" t="s">
        <v>1538</v>
      </c>
    </row>
    <row r="1158" spans="1:8">
      <c r="A1158" s="103"/>
      <c r="B1158" s="326"/>
      <c r="C1158" s="325" t="s">
        <v>1538</v>
      </c>
      <c r="D1158" s="325" t="s">
        <v>1538</v>
      </c>
      <c r="E1158" s="325" t="s">
        <v>1538</v>
      </c>
      <c r="G1158" s="325" t="s">
        <v>1538</v>
      </c>
      <c r="H1158" s="325" t="s">
        <v>1538</v>
      </c>
    </row>
    <row r="1159" spans="1:8">
      <c r="A1159" s="103"/>
      <c r="B1159" s="326"/>
      <c r="C1159" s="325" t="s">
        <v>1538</v>
      </c>
      <c r="D1159" s="325" t="s">
        <v>1538</v>
      </c>
      <c r="E1159" s="325" t="s">
        <v>1538</v>
      </c>
      <c r="G1159" s="325" t="s">
        <v>1538</v>
      </c>
      <c r="H1159" s="325" t="s">
        <v>1538</v>
      </c>
    </row>
    <row r="1160" spans="1:8">
      <c r="A1160" s="103"/>
      <c r="B1160" s="326"/>
      <c r="C1160" s="325" t="s">
        <v>1538</v>
      </c>
      <c r="D1160" s="325" t="s">
        <v>1538</v>
      </c>
      <c r="E1160" s="325" t="s">
        <v>1538</v>
      </c>
      <c r="G1160" s="325" t="s">
        <v>1538</v>
      </c>
      <c r="H1160" s="325" t="s">
        <v>1538</v>
      </c>
    </row>
    <row r="1161" spans="1:8">
      <c r="A1161" s="103"/>
      <c r="B1161" s="326"/>
      <c r="C1161" s="325" t="s">
        <v>1538</v>
      </c>
      <c r="D1161" s="325" t="s">
        <v>1538</v>
      </c>
      <c r="E1161" s="325" t="s">
        <v>1538</v>
      </c>
      <c r="G1161" s="325" t="s">
        <v>1538</v>
      </c>
      <c r="H1161" s="325" t="s">
        <v>1538</v>
      </c>
    </row>
    <row r="1162" spans="1:8">
      <c r="A1162" s="103"/>
      <c r="B1162" s="326"/>
      <c r="C1162" s="325" t="s">
        <v>1538</v>
      </c>
      <c r="D1162" s="325" t="s">
        <v>1538</v>
      </c>
      <c r="E1162" s="325" t="s">
        <v>1538</v>
      </c>
      <c r="G1162" s="325" t="s">
        <v>1538</v>
      </c>
      <c r="H1162" s="325" t="s">
        <v>1538</v>
      </c>
    </row>
    <row r="1163" spans="1:8">
      <c r="A1163" s="103"/>
      <c r="B1163" s="326"/>
      <c r="C1163" s="325" t="s">
        <v>1538</v>
      </c>
      <c r="D1163" s="325" t="s">
        <v>1538</v>
      </c>
      <c r="E1163" s="325" t="s">
        <v>1538</v>
      </c>
      <c r="G1163" s="325" t="s">
        <v>1538</v>
      </c>
      <c r="H1163" s="325" t="s">
        <v>1538</v>
      </c>
    </row>
    <row r="1164" spans="1:8">
      <c r="A1164" s="103"/>
      <c r="B1164" s="326"/>
      <c r="C1164" s="325" t="s">
        <v>1538</v>
      </c>
      <c r="D1164" s="325" t="s">
        <v>1538</v>
      </c>
      <c r="E1164" s="325" t="s">
        <v>1538</v>
      </c>
      <c r="G1164" s="325" t="s">
        <v>1538</v>
      </c>
      <c r="H1164" s="325" t="s">
        <v>1538</v>
      </c>
    </row>
    <row r="1165" spans="1:8">
      <c r="A1165" s="103"/>
      <c r="B1165" s="326"/>
      <c r="C1165" s="325" t="s">
        <v>1538</v>
      </c>
      <c r="D1165" s="325" t="s">
        <v>1538</v>
      </c>
      <c r="E1165" s="325" t="s">
        <v>1538</v>
      </c>
      <c r="G1165" s="325" t="s">
        <v>1538</v>
      </c>
      <c r="H1165" s="325" t="s">
        <v>1538</v>
      </c>
    </row>
    <row r="1166" spans="1:8">
      <c r="A1166" s="103"/>
      <c r="B1166" s="326"/>
      <c r="C1166" s="325" t="s">
        <v>1538</v>
      </c>
      <c r="D1166" s="325" t="s">
        <v>1538</v>
      </c>
      <c r="E1166" s="325" t="s">
        <v>1538</v>
      </c>
      <c r="G1166" s="325" t="s">
        <v>1538</v>
      </c>
      <c r="H1166" s="325" t="s">
        <v>1538</v>
      </c>
    </row>
    <row r="1167" spans="1:8">
      <c r="A1167" s="103"/>
      <c r="B1167" s="326"/>
      <c r="C1167" s="325" t="s">
        <v>1538</v>
      </c>
      <c r="D1167" s="325" t="s">
        <v>1538</v>
      </c>
      <c r="E1167" s="325" t="s">
        <v>1538</v>
      </c>
      <c r="G1167" s="325" t="s">
        <v>1538</v>
      </c>
      <c r="H1167" s="325" t="s">
        <v>1538</v>
      </c>
    </row>
    <row r="1168" spans="1:8">
      <c r="A1168" s="103"/>
      <c r="B1168" s="326"/>
      <c r="C1168" s="325" t="s">
        <v>1538</v>
      </c>
      <c r="D1168" s="325" t="s">
        <v>1538</v>
      </c>
      <c r="E1168" s="325" t="s">
        <v>1538</v>
      </c>
      <c r="G1168" s="325" t="s">
        <v>1538</v>
      </c>
      <c r="H1168" s="325" t="s">
        <v>1538</v>
      </c>
    </row>
    <row r="1169" spans="1:8">
      <c r="A1169" s="103"/>
      <c r="B1169" s="326"/>
      <c r="C1169" s="325" t="s">
        <v>1538</v>
      </c>
      <c r="D1169" s="325" t="s">
        <v>1538</v>
      </c>
      <c r="E1169" s="325" t="s">
        <v>1538</v>
      </c>
      <c r="G1169" s="325" t="s">
        <v>1538</v>
      </c>
      <c r="H1169" s="325" t="s">
        <v>1538</v>
      </c>
    </row>
    <row r="1170" spans="1:8">
      <c r="A1170" s="103"/>
      <c r="B1170" s="326"/>
      <c r="C1170" s="325" t="s">
        <v>1538</v>
      </c>
      <c r="D1170" s="325" t="s">
        <v>1538</v>
      </c>
      <c r="E1170" s="325" t="s">
        <v>1538</v>
      </c>
      <c r="G1170" s="325" t="s">
        <v>1538</v>
      </c>
      <c r="H1170" s="325" t="s">
        <v>1538</v>
      </c>
    </row>
    <row r="1171" spans="1:8">
      <c r="A1171" s="103"/>
      <c r="B1171" s="326"/>
      <c r="C1171" s="325" t="s">
        <v>1538</v>
      </c>
      <c r="D1171" s="325" t="s">
        <v>1538</v>
      </c>
      <c r="E1171" s="325" t="s">
        <v>1538</v>
      </c>
      <c r="G1171" s="325" t="s">
        <v>1538</v>
      </c>
      <c r="H1171" s="325" t="s">
        <v>1538</v>
      </c>
    </row>
    <row r="1172" spans="1:8">
      <c r="A1172" s="103"/>
      <c r="B1172" s="326"/>
      <c r="C1172" s="325" t="s">
        <v>1538</v>
      </c>
      <c r="D1172" s="325" t="s">
        <v>1538</v>
      </c>
      <c r="E1172" s="325" t="s">
        <v>1538</v>
      </c>
      <c r="G1172" s="325" t="s">
        <v>1538</v>
      </c>
      <c r="H1172" s="325" t="s">
        <v>1538</v>
      </c>
    </row>
    <row r="1173" spans="1:8">
      <c r="A1173" s="103"/>
      <c r="B1173" s="326"/>
      <c r="C1173" s="325" t="s">
        <v>1538</v>
      </c>
      <c r="D1173" s="325" t="s">
        <v>1538</v>
      </c>
      <c r="E1173" s="325" t="s">
        <v>1538</v>
      </c>
      <c r="G1173" s="325" t="s">
        <v>1538</v>
      </c>
      <c r="H1173" s="325" t="s">
        <v>1538</v>
      </c>
    </row>
    <row r="1174" spans="1:8">
      <c r="A1174" s="103"/>
      <c r="B1174" s="326"/>
      <c r="C1174" s="325" t="s">
        <v>1538</v>
      </c>
      <c r="D1174" s="325" t="s">
        <v>1538</v>
      </c>
      <c r="E1174" s="325" t="s">
        <v>1538</v>
      </c>
      <c r="G1174" s="325" t="s">
        <v>1538</v>
      </c>
      <c r="H1174" s="325" t="s">
        <v>1538</v>
      </c>
    </row>
    <row r="1175" spans="1:8">
      <c r="A1175" s="103"/>
      <c r="B1175" s="326"/>
      <c r="C1175" s="325" t="s">
        <v>1538</v>
      </c>
      <c r="D1175" s="325" t="s">
        <v>1538</v>
      </c>
      <c r="E1175" s="325" t="s">
        <v>1538</v>
      </c>
      <c r="G1175" s="325" t="s">
        <v>1538</v>
      </c>
      <c r="H1175" s="325" t="s">
        <v>1538</v>
      </c>
    </row>
    <row r="1176" spans="1:8">
      <c r="A1176" s="103"/>
      <c r="B1176" s="326"/>
      <c r="C1176" s="325" t="s">
        <v>1538</v>
      </c>
      <c r="D1176" s="325" t="s">
        <v>1538</v>
      </c>
      <c r="E1176" s="325" t="s">
        <v>1538</v>
      </c>
      <c r="G1176" s="325" t="s">
        <v>1538</v>
      </c>
      <c r="H1176" s="325" t="s">
        <v>1538</v>
      </c>
    </row>
    <row r="1177" spans="1:8">
      <c r="A1177" s="103"/>
      <c r="B1177" s="326"/>
      <c r="C1177" s="325" t="s">
        <v>1538</v>
      </c>
      <c r="D1177" s="325" t="s">
        <v>1538</v>
      </c>
      <c r="E1177" s="325" t="s">
        <v>1538</v>
      </c>
      <c r="G1177" s="325" t="s">
        <v>1538</v>
      </c>
      <c r="H1177" s="325" t="s">
        <v>1538</v>
      </c>
    </row>
    <row r="1178" spans="1:8">
      <c r="A1178" s="103"/>
      <c r="B1178" s="326"/>
      <c r="C1178" s="325" t="s">
        <v>1538</v>
      </c>
      <c r="D1178" s="325" t="s">
        <v>1538</v>
      </c>
      <c r="E1178" s="325" t="s">
        <v>1538</v>
      </c>
      <c r="G1178" s="325" t="s">
        <v>1538</v>
      </c>
      <c r="H1178" s="325" t="s">
        <v>1538</v>
      </c>
    </row>
    <row r="1179" spans="1:8">
      <c r="A1179" s="103"/>
      <c r="B1179" s="326"/>
      <c r="C1179" s="325" t="s">
        <v>1538</v>
      </c>
      <c r="D1179" s="325" t="s">
        <v>1538</v>
      </c>
      <c r="E1179" s="325" t="s">
        <v>1538</v>
      </c>
      <c r="G1179" s="325" t="s">
        <v>1538</v>
      </c>
      <c r="H1179" s="325" t="s">
        <v>1538</v>
      </c>
    </row>
    <row r="1180" spans="1:8">
      <c r="A1180" s="103"/>
      <c r="B1180" s="326"/>
      <c r="C1180" s="325" t="s">
        <v>1538</v>
      </c>
      <c r="D1180" s="325" t="s">
        <v>1538</v>
      </c>
      <c r="E1180" s="325" t="s">
        <v>1538</v>
      </c>
      <c r="G1180" s="325" t="s">
        <v>1538</v>
      </c>
      <c r="H1180" s="325" t="s">
        <v>1538</v>
      </c>
    </row>
    <row r="1181" spans="1:8">
      <c r="A1181" s="103"/>
      <c r="B1181" s="326"/>
      <c r="C1181" s="325" t="s">
        <v>1538</v>
      </c>
      <c r="D1181" s="325" t="s">
        <v>1538</v>
      </c>
      <c r="E1181" s="325" t="s">
        <v>1538</v>
      </c>
      <c r="G1181" s="325" t="s">
        <v>1538</v>
      </c>
      <c r="H1181" s="325" t="s">
        <v>1538</v>
      </c>
    </row>
    <row r="1182" spans="1:8">
      <c r="A1182" s="103"/>
      <c r="B1182" s="326"/>
      <c r="C1182" s="325" t="s">
        <v>1538</v>
      </c>
      <c r="D1182" s="325" t="s">
        <v>1538</v>
      </c>
      <c r="E1182" s="325" t="s">
        <v>1538</v>
      </c>
      <c r="G1182" s="325" t="s">
        <v>1538</v>
      </c>
      <c r="H1182" s="325" t="s">
        <v>1538</v>
      </c>
    </row>
    <row r="1183" spans="1:8">
      <c r="A1183" s="103"/>
      <c r="B1183" s="326"/>
      <c r="C1183" s="325" t="s">
        <v>1538</v>
      </c>
      <c r="D1183" s="325" t="s">
        <v>1538</v>
      </c>
      <c r="E1183" s="325" t="s">
        <v>1538</v>
      </c>
      <c r="G1183" s="325" t="s">
        <v>1538</v>
      </c>
      <c r="H1183" s="325" t="s">
        <v>1538</v>
      </c>
    </row>
    <row r="1184" spans="1:8">
      <c r="A1184" s="103"/>
      <c r="B1184" s="326"/>
      <c r="C1184" s="325" t="s">
        <v>1538</v>
      </c>
      <c r="D1184" s="325" t="s">
        <v>1538</v>
      </c>
      <c r="E1184" s="325" t="s">
        <v>1538</v>
      </c>
      <c r="G1184" s="325" t="s">
        <v>1538</v>
      </c>
      <c r="H1184" s="325" t="s">
        <v>1538</v>
      </c>
    </row>
    <row r="1185" spans="1:8">
      <c r="A1185" s="103"/>
      <c r="B1185" s="326"/>
      <c r="C1185" s="325" t="s">
        <v>1538</v>
      </c>
      <c r="D1185" s="325" t="s">
        <v>1538</v>
      </c>
      <c r="E1185" s="325" t="s">
        <v>1538</v>
      </c>
      <c r="G1185" s="325" t="s">
        <v>1538</v>
      </c>
      <c r="H1185" s="325" t="s">
        <v>1538</v>
      </c>
    </row>
    <row r="1186" spans="1:8">
      <c r="A1186" s="103"/>
      <c r="B1186" s="326"/>
      <c r="C1186" s="325" t="s">
        <v>1538</v>
      </c>
      <c r="D1186" s="325" t="s">
        <v>1538</v>
      </c>
      <c r="E1186" s="325" t="s">
        <v>1538</v>
      </c>
      <c r="G1186" s="325" t="s">
        <v>1538</v>
      </c>
      <c r="H1186" s="325" t="s">
        <v>1538</v>
      </c>
    </row>
    <row r="1187" spans="1:8">
      <c r="A1187" s="103"/>
      <c r="B1187" s="326"/>
      <c r="C1187" s="325" t="s">
        <v>1538</v>
      </c>
      <c r="D1187" s="325" t="s">
        <v>1538</v>
      </c>
      <c r="E1187" s="325" t="s">
        <v>1538</v>
      </c>
      <c r="G1187" s="325" t="s">
        <v>1538</v>
      </c>
      <c r="H1187" s="325" t="s">
        <v>1538</v>
      </c>
    </row>
    <row r="1188" spans="1:8">
      <c r="A1188" s="103"/>
      <c r="B1188" s="326"/>
      <c r="C1188" s="325" t="s">
        <v>1538</v>
      </c>
      <c r="D1188" s="325" t="s">
        <v>1538</v>
      </c>
      <c r="E1188" s="325" t="s">
        <v>1538</v>
      </c>
      <c r="G1188" s="325" t="s">
        <v>1538</v>
      </c>
      <c r="H1188" s="325" t="s">
        <v>1538</v>
      </c>
    </row>
    <row r="1189" spans="1:8">
      <c r="A1189" s="103"/>
      <c r="B1189" s="326"/>
      <c r="C1189" s="325" t="s">
        <v>1538</v>
      </c>
      <c r="D1189" s="325" t="s">
        <v>1538</v>
      </c>
      <c r="E1189" s="325" t="s">
        <v>1538</v>
      </c>
      <c r="G1189" s="325" t="s">
        <v>1538</v>
      </c>
      <c r="H1189" s="325" t="s">
        <v>1538</v>
      </c>
    </row>
    <row r="1190" spans="1:8">
      <c r="A1190" s="103"/>
      <c r="B1190" s="331"/>
      <c r="C1190" s="325" t="s">
        <v>1538</v>
      </c>
      <c r="D1190" s="325" t="s">
        <v>1538</v>
      </c>
      <c r="E1190" s="325" t="s">
        <v>1538</v>
      </c>
      <c r="G1190" s="325" t="s">
        <v>1538</v>
      </c>
      <c r="H1190" s="325" t="s">
        <v>1538</v>
      </c>
    </row>
    <row r="1191" spans="1:8">
      <c r="A1191" s="103"/>
      <c r="C1191" s="325" t="s">
        <v>1538</v>
      </c>
      <c r="D1191" s="325" t="s">
        <v>1538</v>
      </c>
      <c r="E1191" s="325" t="s">
        <v>1538</v>
      </c>
      <c r="G1191" s="325" t="s">
        <v>1538</v>
      </c>
      <c r="H1191" s="325" t="s">
        <v>1538</v>
      </c>
    </row>
    <row r="1192" spans="1:8">
      <c r="A1192" s="103"/>
      <c r="C1192" s="325" t="s">
        <v>1538</v>
      </c>
      <c r="D1192" s="325" t="s">
        <v>1538</v>
      </c>
      <c r="E1192" s="325" t="s">
        <v>1538</v>
      </c>
      <c r="G1192" s="325" t="s">
        <v>1538</v>
      </c>
      <c r="H1192" s="325" t="s">
        <v>1538</v>
      </c>
    </row>
    <row r="1193" spans="1:8">
      <c r="A1193" s="103"/>
      <c r="C1193" s="325" t="s">
        <v>1538</v>
      </c>
      <c r="D1193" s="325" t="s">
        <v>1538</v>
      </c>
      <c r="E1193" s="325" t="s">
        <v>1538</v>
      </c>
      <c r="G1193" s="325" t="s">
        <v>1538</v>
      </c>
      <c r="H1193" s="325" t="s">
        <v>1538</v>
      </c>
    </row>
    <row r="1194" spans="1:8">
      <c r="A1194" s="103"/>
      <c r="C1194" s="325" t="s">
        <v>1538</v>
      </c>
      <c r="D1194" s="325" t="s">
        <v>1538</v>
      </c>
      <c r="E1194" s="325" t="s">
        <v>1538</v>
      </c>
      <c r="G1194" s="325" t="s">
        <v>1538</v>
      </c>
      <c r="H1194" s="325" t="s">
        <v>1538</v>
      </c>
    </row>
    <row r="1195" spans="1:8">
      <c r="A1195" s="103"/>
      <c r="B1195" s="331"/>
      <c r="C1195" s="325" t="s">
        <v>1538</v>
      </c>
      <c r="D1195" s="325" t="s">
        <v>1538</v>
      </c>
      <c r="E1195" s="325" t="s">
        <v>1538</v>
      </c>
      <c r="G1195" s="325" t="s">
        <v>1538</v>
      </c>
      <c r="H1195" s="325" t="s">
        <v>1538</v>
      </c>
    </row>
    <row r="1196" spans="1:8">
      <c r="A1196" s="103"/>
      <c r="C1196" s="325" t="s">
        <v>1538</v>
      </c>
      <c r="D1196" s="325" t="s">
        <v>1538</v>
      </c>
      <c r="E1196" s="325" t="s">
        <v>1538</v>
      </c>
      <c r="G1196" s="325" t="s">
        <v>1538</v>
      </c>
      <c r="H1196" s="325" t="s">
        <v>1538</v>
      </c>
    </row>
    <row r="1197" spans="1:8">
      <c r="A1197" s="103"/>
      <c r="C1197" s="325" t="s">
        <v>1538</v>
      </c>
      <c r="D1197" s="325" t="s">
        <v>1538</v>
      </c>
      <c r="E1197" s="325" t="s">
        <v>1538</v>
      </c>
      <c r="G1197" s="325" t="s">
        <v>1538</v>
      </c>
      <c r="H1197" s="325" t="s">
        <v>1538</v>
      </c>
    </row>
    <row r="1198" spans="1:8">
      <c r="A1198" s="103"/>
      <c r="C1198" s="325" t="s">
        <v>1538</v>
      </c>
      <c r="D1198" s="325" t="s">
        <v>1538</v>
      </c>
      <c r="E1198" s="325" t="s">
        <v>1538</v>
      </c>
      <c r="G1198" s="325" t="s">
        <v>1538</v>
      </c>
      <c r="H1198" s="325" t="s">
        <v>1538</v>
      </c>
    </row>
    <row r="1199" spans="1:8">
      <c r="A1199" s="103"/>
      <c r="B1199" s="326"/>
      <c r="C1199" s="325" t="s">
        <v>1538</v>
      </c>
      <c r="D1199" s="325" t="s">
        <v>1538</v>
      </c>
      <c r="E1199" s="325" t="s">
        <v>1538</v>
      </c>
      <c r="G1199" s="325" t="s">
        <v>1538</v>
      </c>
      <c r="H1199" s="325" t="s">
        <v>1538</v>
      </c>
    </row>
    <row r="1200" spans="1:8">
      <c r="A1200" s="103"/>
      <c r="B1200" s="326"/>
      <c r="C1200" s="325" t="s">
        <v>1538</v>
      </c>
      <c r="D1200" s="325" t="s">
        <v>1538</v>
      </c>
      <c r="E1200" s="325" t="s">
        <v>1538</v>
      </c>
      <c r="G1200" s="325" t="s">
        <v>1538</v>
      </c>
      <c r="H1200" s="325" t="s">
        <v>1538</v>
      </c>
    </row>
    <row r="1201" spans="1:8">
      <c r="A1201" s="103"/>
      <c r="B1201" s="326"/>
      <c r="C1201" s="325" t="s">
        <v>1538</v>
      </c>
      <c r="D1201" s="325" t="s">
        <v>1538</v>
      </c>
      <c r="E1201" s="325" t="s">
        <v>1538</v>
      </c>
      <c r="G1201" s="325" t="s">
        <v>1538</v>
      </c>
      <c r="H1201" s="325" t="s">
        <v>1538</v>
      </c>
    </row>
    <row r="1202" spans="1:8">
      <c r="A1202" s="103"/>
      <c r="B1202" s="326"/>
      <c r="C1202" s="325" t="s">
        <v>1538</v>
      </c>
      <c r="D1202" s="325" t="s">
        <v>1538</v>
      </c>
      <c r="E1202" s="325" t="s">
        <v>1538</v>
      </c>
      <c r="G1202" s="325" t="s">
        <v>1538</v>
      </c>
      <c r="H1202" s="325" t="s">
        <v>1538</v>
      </c>
    </row>
    <row r="1203" spans="1:8">
      <c r="A1203" s="103"/>
      <c r="B1203" s="326"/>
      <c r="C1203" s="325" t="s">
        <v>1538</v>
      </c>
      <c r="D1203" s="325" t="s">
        <v>1538</v>
      </c>
      <c r="E1203" s="325" t="s">
        <v>1538</v>
      </c>
      <c r="G1203" s="325" t="s">
        <v>1538</v>
      </c>
      <c r="H1203" s="325" t="s">
        <v>1538</v>
      </c>
    </row>
    <row r="1204" spans="1:8">
      <c r="A1204" s="103"/>
      <c r="B1204" s="326"/>
      <c r="C1204" s="325" t="s">
        <v>1538</v>
      </c>
      <c r="D1204" s="325" t="s">
        <v>1538</v>
      </c>
      <c r="E1204" s="325" t="s">
        <v>1538</v>
      </c>
      <c r="G1204" s="325" t="s">
        <v>1538</v>
      </c>
      <c r="H1204" s="325" t="s">
        <v>1538</v>
      </c>
    </row>
    <row r="1205" spans="1:8">
      <c r="A1205" s="103"/>
      <c r="B1205" s="326"/>
      <c r="C1205" s="325" t="s">
        <v>1538</v>
      </c>
      <c r="D1205" s="325" t="s">
        <v>1538</v>
      </c>
      <c r="E1205" s="325" t="s">
        <v>1538</v>
      </c>
      <c r="G1205" s="325" t="s">
        <v>1538</v>
      </c>
      <c r="H1205" s="325" t="s">
        <v>1538</v>
      </c>
    </row>
    <row r="1206" spans="1:8">
      <c r="A1206" s="103"/>
      <c r="B1206" s="326"/>
      <c r="C1206" s="325" t="s">
        <v>1538</v>
      </c>
      <c r="D1206" s="325" t="s">
        <v>1538</v>
      </c>
      <c r="E1206" s="325" t="s">
        <v>1538</v>
      </c>
      <c r="G1206" s="325" t="s">
        <v>1538</v>
      </c>
      <c r="H1206" s="325" t="s">
        <v>1538</v>
      </c>
    </row>
    <row r="1207" spans="1:8">
      <c r="A1207" s="103"/>
      <c r="B1207" s="326"/>
      <c r="C1207" s="325" t="s">
        <v>1538</v>
      </c>
      <c r="D1207" s="325" t="s">
        <v>1538</v>
      </c>
      <c r="E1207" s="325" t="s">
        <v>1538</v>
      </c>
      <c r="G1207" s="325" t="s">
        <v>1538</v>
      </c>
      <c r="H1207" s="325" t="s">
        <v>1538</v>
      </c>
    </row>
    <row r="1208" spans="1:8">
      <c r="A1208" s="103"/>
      <c r="B1208" s="326"/>
      <c r="C1208" s="325" t="s">
        <v>1538</v>
      </c>
      <c r="D1208" s="325" t="s">
        <v>1538</v>
      </c>
      <c r="E1208" s="325" t="s">
        <v>1538</v>
      </c>
      <c r="G1208" s="325" t="s">
        <v>1538</v>
      </c>
      <c r="H1208" s="325" t="s">
        <v>1538</v>
      </c>
    </row>
    <row r="1209" spans="1:8">
      <c r="A1209" s="103"/>
      <c r="B1209" s="326"/>
      <c r="C1209" s="325" t="s">
        <v>1538</v>
      </c>
      <c r="D1209" s="325" t="s">
        <v>1538</v>
      </c>
      <c r="E1209" s="325" t="s">
        <v>1538</v>
      </c>
      <c r="G1209" s="325" t="s">
        <v>1538</v>
      </c>
      <c r="H1209" s="325" t="s">
        <v>1538</v>
      </c>
    </row>
    <row r="1210" spans="1:8">
      <c r="A1210" s="103"/>
      <c r="B1210" s="326"/>
      <c r="C1210" s="325" t="s">
        <v>1538</v>
      </c>
      <c r="D1210" s="325" t="s">
        <v>1538</v>
      </c>
      <c r="E1210" s="325" t="s">
        <v>1538</v>
      </c>
      <c r="G1210" s="325" t="s">
        <v>1538</v>
      </c>
      <c r="H1210" s="325" t="s">
        <v>1538</v>
      </c>
    </row>
    <row r="1211" spans="1:8">
      <c r="A1211" s="103"/>
      <c r="B1211" s="326"/>
      <c r="C1211" s="325" t="s">
        <v>1538</v>
      </c>
      <c r="D1211" s="325" t="s">
        <v>1538</v>
      </c>
      <c r="E1211" s="325" t="s">
        <v>1538</v>
      </c>
      <c r="G1211" s="325" t="s">
        <v>1538</v>
      </c>
      <c r="H1211" s="325" t="s">
        <v>1538</v>
      </c>
    </row>
    <row r="1212" spans="1:8">
      <c r="A1212" s="103"/>
      <c r="B1212" s="326"/>
      <c r="C1212" s="325" t="s">
        <v>1538</v>
      </c>
      <c r="D1212" s="325" t="s">
        <v>1538</v>
      </c>
      <c r="E1212" s="325" t="s">
        <v>1538</v>
      </c>
      <c r="G1212" s="325" t="s">
        <v>1538</v>
      </c>
      <c r="H1212" s="325" t="s">
        <v>1538</v>
      </c>
    </row>
    <row r="1213" spans="1:8">
      <c r="A1213" s="103"/>
      <c r="B1213" s="326"/>
      <c r="C1213" s="325" t="s">
        <v>1538</v>
      </c>
      <c r="D1213" s="325" t="s">
        <v>1538</v>
      </c>
      <c r="E1213" s="325" t="s">
        <v>1538</v>
      </c>
      <c r="G1213" s="325" t="s">
        <v>1538</v>
      </c>
      <c r="H1213" s="325" t="s">
        <v>1538</v>
      </c>
    </row>
    <row r="1214" spans="1:8">
      <c r="A1214" s="103"/>
      <c r="B1214" s="326"/>
      <c r="C1214" s="325" t="s">
        <v>1538</v>
      </c>
      <c r="D1214" s="325" t="s">
        <v>1538</v>
      </c>
      <c r="E1214" s="325" t="s">
        <v>1538</v>
      </c>
      <c r="G1214" s="325" t="s">
        <v>1538</v>
      </c>
      <c r="H1214" s="325" t="s">
        <v>1538</v>
      </c>
    </row>
    <row r="1215" spans="1:8">
      <c r="A1215" s="103"/>
      <c r="B1215" s="326"/>
      <c r="C1215" s="325" t="s">
        <v>1538</v>
      </c>
      <c r="D1215" s="325" t="s">
        <v>1538</v>
      </c>
      <c r="E1215" s="325" t="s">
        <v>1538</v>
      </c>
      <c r="G1215" s="325" t="s">
        <v>1538</v>
      </c>
      <c r="H1215" s="325" t="s">
        <v>1538</v>
      </c>
    </row>
    <row r="1216" spans="1:8">
      <c r="A1216" s="103"/>
      <c r="B1216" s="326"/>
      <c r="C1216" s="325" t="s">
        <v>1538</v>
      </c>
      <c r="D1216" s="325" t="s">
        <v>1538</v>
      </c>
      <c r="E1216" s="325" t="s">
        <v>1538</v>
      </c>
      <c r="G1216" s="325" t="s">
        <v>1538</v>
      </c>
      <c r="H1216" s="325" t="s">
        <v>1538</v>
      </c>
    </row>
    <row r="1217" spans="1:8">
      <c r="A1217" s="103"/>
      <c r="B1217" s="331"/>
      <c r="C1217" s="325" t="s">
        <v>1538</v>
      </c>
      <c r="D1217" s="325" t="s">
        <v>1538</v>
      </c>
      <c r="E1217" s="325" t="s">
        <v>1538</v>
      </c>
      <c r="G1217" s="325" t="s">
        <v>1538</v>
      </c>
      <c r="H1217" s="325" t="s">
        <v>1538</v>
      </c>
    </row>
    <row r="1218" spans="1:8">
      <c r="A1218" s="103"/>
      <c r="C1218" s="325" t="s">
        <v>1538</v>
      </c>
      <c r="D1218" s="325" t="s">
        <v>1538</v>
      </c>
      <c r="E1218" s="325" t="s">
        <v>1538</v>
      </c>
      <c r="G1218" s="325" t="s">
        <v>1538</v>
      </c>
      <c r="H1218" s="325" t="s">
        <v>1538</v>
      </c>
    </row>
    <row r="1219" spans="1:8">
      <c r="A1219" s="103"/>
      <c r="C1219" s="325" t="s">
        <v>1538</v>
      </c>
      <c r="D1219" s="325" t="s">
        <v>1538</v>
      </c>
      <c r="E1219" s="325" t="s">
        <v>1538</v>
      </c>
      <c r="G1219" s="325" t="s">
        <v>1538</v>
      </c>
      <c r="H1219" s="325" t="s">
        <v>1538</v>
      </c>
    </row>
    <row r="1220" spans="1:8">
      <c r="A1220" s="103"/>
      <c r="C1220" s="325" t="s">
        <v>1538</v>
      </c>
      <c r="D1220" s="325" t="s">
        <v>1538</v>
      </c>
      <c r="E1220" s="325" t="s">
        <v>1538</v>
      </c>
      <c r="G1220" s="325" t="s">
        <v>1538</v>
      </c>
      <c r="H1220" s="325" t="s">
        <v>1538</v>
      </c>
    </row>
    <row r="1221" spans="1:8">
      <c r="A1221" s="103"/>
      <c r="B1221" s="331"/>
      <c r="C1221" s="325" t="s">
        <v>1538</v>
      </c>
      <c r="D1221" s="325" t="s">
        <v>1538</v>
      </c>
      <c r="E1221" s="325" t="s">
        <v>1538</v>
      </c>
      <c r="G1221" s="325" t="s">
        <v>1538</v>
      </c>
      <c r="H1221" s="325" t="s">
        <v>1538</v>
      </c>
    </row>
    <row r="1222" spans="1:8">
      <c r="A1222" s="103"/>
      <c r="C1222" s="325" t="s">
        <v>1538</v>
      </c>
      <c r="D1222" s="325" t="s">
        <v>1538</v>
      </c>
      <c r="E1222" s="325" t="s">
        <v>1538</v>
      </c>
      <c r="G1222" s="325" t="s">
        <v>1538</v>
      </c>
      <c r="H1222" s="325" t="s">
        <v>1538</v>
      </c>
    </row>
    <row r="1223" spans="1:8">
      <c r="A1223" s="103"/>
      <c r="C1223" s="325" t="s">
        <v>1538</v>
      </c>
      <c r="D1223" s="325" t="s">
        <v>1538</v>
      </c>
      <c r="E1223" s="325" t="s">
        <v>1538</v>
      </c>
      <c r="G1223" s="325" t="s">
        <v>1538</v>
      </c>
      <c r="H1223" s="325" t="s">
        <v>1538</v>
      </c>
    </row>
    <row r="1224" spans="1:8">
      <c r="A1224" s="103"/>
      <c r="C1224" s="325" t="s">
        <v>1538</v>
      </c>
      <c r="D1224" s="325" t="s">
        <v>1538</v>
      </c>
      <c r="E1224" s="325" t="s">
        <v>1538</v>
      </c>
      <c r="G1224" s="325" t="s">
        <v>1538</v>
      </c>
      <c r="H1224" s="325" t="s">
        <v>1538</v>
      </c>
    </row>
    <row r="1225" spans="1:8">
      <c r="A1225" s="103"/>
      <c r="C1225" s="325" t="s">
        <v>1538</v>
      </c>
      <c r="D1225" s="325" t="s">
        <v>1538</v>
      </c>
      <c r="E1225" s="325" t="s">
        <v>1538</v>
      </c>
      <c r="G1225" s="325" t="s">
        <v>1538</v>
      </c>
      <c r="H1225" s="325" t="s">
        <v>1538</v>
      </c>
    </row>
    <row r="1226" spans="1:8">
      <c r="A1226" s="103"/>
      <c r="B1226" s="331"/>
      <c r="C1226" s="325" t="s">
        <v>1538</v>
      </c>
      <c r="D1226" s="325" t="s">
        <v>1538</v>
      </c>
      <c r="E1226" s="325" t="s">
        <v>1538</v>
      </c>
      <c r="G1226" s="325" t="s">
        <v>1538</v>
      </c>
      <c r="H1226" s="325" t="s">
        <v>1538</v>
      </c>
    </row>
    <row r="1227" spans="1:8">
      <c r="A1227" s="103"/>
      <c r="C1227" s="325" t="s">
        <v>1538</v>
      </c>
      <c r="D1227" s="325" t="s">
        <v>1538</v>
      </c>
      <c r="E1227" s="325" t="s">
        <v>1538</v>
      </c>
      <c r="G1227" s="325" t="s">
        <v>1538</v>
      </c>
      <c r="H1227" s="325" t="s">
        <v>1538</v>
      </c>
    </row>
    <row r="1228" spans="1:8">
      <c r="A1228" s="103"/>
      <c r="C1228" s="325" t="s">
        <v>1538</v>
      </c>
      <c r="D1228" s="325" t="s">
        <v>1538</v>
      </c>
      <c r="E1228" s="325" t="s">
        <v>1538</v>
      </c>
      <c r="G1228" s="325" t="s">
        <v>1538</v>
      </c>
      <c r="H1228" s="325" t="s">
        <v>1538</v>
      </c>
    </row>
    <row r="1229" spans="1:8">
      <c r="A1229" s="103"/>
      <c r="C1229" s="325" t="s">
        <v>1538</v>
      </c>
      <c r="D1229" s="325" t="s">
        <v>1538</v>
      </c>
      <c r="E1229" s="325" t="s">
        <v>1538</v>
      </c>
      <c r="G1229" s="325" t="s">
        <v>1538</v>
      </c>
      <c r="H1229" s="325" t="s">
        <v>1538</v>
      </c>
    </row>
    <row r="1230" spans="1:8">
      <c r="A1230" s="103"/>
      <c r="B1230" s="326"/>
      <c r="C1230" s="325" t="s">
        <v>1538</v>
      </c>
      <c r="D1230" s="325" t="s">
        <v>1538</v>
      </c>
      <c r="E1230" s="325" t="s">
        <v>1538</v>
      </c>
      <c r="G1230" s="325" t="s">
        <v>1538</v>
      </c>
      <c r="H1230" s="325" t="s">
        <v>1538</v>
      </c>
    </row>
    <row r="1231" spans="1:8">
      <c r="A1231" s="103"/>
      <c r="B1231" s="326"/>
      <c r="C1231" s="325" t="s">
        <v>1538</v>
      </c>
      <c r="D1231" s="325" t="s">
        <v>1538</v>
      </c>
      <c r="E1231" s="325" t="s">
        <v>1538</v>
      </c>
      <c r="G1231" s="325" t="s">
        <v>1538</v>
      </c>
      <c r="H1231" s="325" t="s">
        <v>1538</v>
      </c>
    </row>
    <row r="1232" spans="1:8">
      <c r="A1232" s="103"/>
      <c r="B1232" s="326"/>
      <c r="C1232" s="325" t="s">
        <v>1538</v>
      </c>
      <c r="D1232" s="325" t="s">
        <v>1538</v>
      </c>
      <c r="E1232" s="325" t="s">
        <v>1538</v>
      </c>
      <c r="G1232" s="325" t="s">
        <v>1538</v>
      </c>
      <c r="H1232" s="325" t="s">
        <v>1538</v>
      </c>
    </row>
    <row r="1233" spans="1:8">
      <c r="A1233" s="103"/>
      <c r="B1233" s="326"/>
      <c r="C1233" s="325" t="s">
        <v>1538</v>
      </c>
      <c r="D1233" s="325" t="s">
        <v>1538</v>
      </c>
      <c r="E1233" s="325" t="s">
        <v>1538</v>
      </c>
      <c r="G1233" s="325" t="s">
        <v>1538</v>
      </c>
      <c r="H1233" s="325" t="s">
        <v>1538</v>
      </c>
    </row>
    <row r="1234" spans="1:8">
      <c r="A1234" s="103"/>
      <c r="B1234" s="326"/>
      <c r="C1234" s="325" t="s">
        <v>1538</v>
      </c>
      <c r="D1234" s="325" t="s">
        <v>1538</v>
      </c>
      <c r="E1234" s="325" t="s">
        <v>1538</v>
      </c>
      <c r="G1234" s="325" t="s">
        <v>1538</v>
      </c>
      <c r="H1234" s="325" t="s">
        <v>1538</v>
      </c>
    </row>
    <row r="1235" spans="1:8">
      <c r="A1235" s="103"/>
      <c r="B1235" s="326"/>
      <c r="C1235" s="325" t="s">
        <v>1538</v>
      </c>
      <c r="D1235" s="325" t="s">
        <v>1538</v>
      </c>
      <c r="E1235" s="325" t="s">
        <v>1538</v>
      </c>
      <c r="G1235" s="325" t="s">
        <v>1538</v>
      </c>
      <c r="H1235" s="325" t="s">
        <v>1538</v>
      </c>
    </row>
    <row r="1236" spans="1:8">
      <c r="A1236" s="103"/>
      <c r="B1236" s="326"/>
      <c r="C1236" s="325" t="s">
        <v>1538</v>
      </c>
      <c r="D1236" s="325" t="s">
        <v>1538</v>
      </c>
      <c r="E1236" s="325" t="s">
        <v>1538</v>
      </c>
      <c r="G1236" s="325" t="s">
        <v>1538</v>
      </c>
      <c r="H1236" s="325" t="s">
        <v>1538</v>
      </c>
    </row>
    <row r="1237" spans="1:8">
      <c r="A1237" s="103"/>
      <c r="B1237" s="326"/>
      <c r="C1237" s="325" t="s">
        <v>1538</v>
      </c>
      <c r="D1237" s="325" t="s">
        <v>1538</v>
      </c>
      <c r="E1237" s="325" t="s">
        <v>1538</v>
      </c>
      <c r="G1237" s="325" t="s">
        <v>1538</v>
      </c>
      <c r="H1237" s="325" t="s">
        <v>1538</v>
      </c>
    </row>
    <row r="1238" spans="1:8">
      <c r="A1238" s="103"/>
      <c r="B1238" s="326"/>
      <c r="C1238" s="325" t="s">
        <v>1538</v>
      </c>
      <c r="D1238" s="325" t="s">
        <v>1538</v>
      </c>
      <c r="E1238" s="325" t="s">
        <v>1538</v>
      </c>
      <c r="G1238" s="325" t="s">
        <v>1538</v>
      </c>
      <c r="H1238" s="325" t="s">
        <v>1538</v>
      </c>
    </row>
    <row r="1239" spans="1:8">
      <c r="A1239" s="103"/>
      <c r="B1239" s="326"/>
      <c r="C1239" s="325" t="s">
        <v>1538</v>
      </c>
      <c r="D1239" s="325" t="s">
        <v>1538</v>
      </c>
      <c r="E1239" s="325" t="s">
        <v>1538</v>
      </c>
      <c r="G1239" s="325" t="s">
        <v>1538</v>
      </c>
      <c r="H1239" s="325" t="s">
        <v>1538</v>
      </c>
    </row>
    <row r="1240" spans="1:8">
      <c r="A1240" s="103"/>
      <c r="B1240" s="326"/>
      <c r="C1240" s="325" t="s">
        <v>1538</v>
      </c>
      <c r="D1240" s="325" t="s">
        <v>1538</v>
      </c>
      <c r="E1240" s="325" t="s">
        <v>1538</v>
      </c>
      <c r="G1240" s="325" t="s">
        <v>1538</v>
      </c>
      <c r="H1240" s="325" t="s">
        <v>1538</v>
      </c>
    </row>
    <row r="1241" spans="1:8">
      <c r="A1241" s="103"/>
      <c r="B1241" s="326"/>
      <c r="C1241" s="325" t="s">
        <v>1538</v>
      </c>
      <c r="D1241" s="325" t="s">
        <v>1538</v>
      </c>
      <c r="E1241" s="325" t="s">
        <v>1538</v>
      </c>
      <c r="G1241" s="325" t="s">
        <v>1538</v>
      </c>
      <c r="H1241" s="325" t="s">
        <v>1538</v>
      </c>
    </row>
    <row r="1242" spans="1:8">
      <c r="A1242" s="103"/>
      <c r="B1242" s="326"/>
      <c r="C1242" s="325" t="s">
        <v>1538</v>
      </c>
      <c r="D1242" s="325" t="s">
        <v>1538</v>
      </c>
      <c r="E1242" s="325" t="s">
        <v>1538</v>
      </c>
      <c r="G1242" s="325" t="s">
        <v>1538</v>
      </c>
      <c r="H1242" s="325" t="s">
        <v>1538</v>
      </c>
    </row>
    <row r="1243" spans="1:8">
      <c r="A1243" s="103"/>
      <c r="B1243" s="326"/>
      <c r="C1243" s="325" t="s">
        <v>1538</v>
      </c>
      <c r="D1243" s="325" t="s">
        <v>1538</v>
      </c>
      <c r="E1243" s="325" t="s">
        <v>1538</v>
      </c>
      <c r="G1243" s="325" t="s">
        <v>1538</v>
      </c>
      <c r="H1243" s="325" t="s">
        <v>1538</v>
      </c>
    </row>
    <row r="1244" spans="1:8">
      <c r="A1244" s="103"/>
      <c r="B1244" s="326"/>
      <c r="C1244" s="325" t="s">
        <v>1538</v>
      </c>
      <c r="D1244" s="325" t="s">
        <v>1538</v>
      </c>
      <c r="E1244" s="325" t="s">
        <v>1538</v>
      </c>
      <c r="G1244" s="325" t="s">
        <v>1538</v>
      </c>
      <c r="H1244" s="325" t="s">
        <v>1538</v>
      </c>
    </row>
    <row r="1245" spans="1:8">
      <c r="A1245" s="103"/>
      <c r="B1245" s="326"/>
      <c r="C1245" s="325" t="s">
        <v>1538</v>
      </c>
      <c r="D1245" s="325" t="s">
        <v>1538</v>
      </c>
      <c r="E1245" s="325" t="s">
        <v>1538</v>
      </c>
      <c r="G1245" s="325" t="s">
        <v>1538</v>
      </c>
      <c r="H1245" s="325" t="s">
        <v>1538</v>
      </c>
    </row>
    <row r="1246" spans="1:8">
      <c r="A1246" s="103"/>
      <c r="B1246" s="326"/>
      <c r="C1246" s="325" t="s">
        <v>1538</v>
      </c>
      <c r="D1246" s="325" t="s">
        <v>1538</v>
      </c>
      <c r="E1246" s="325" t="s">
        <v>1538</v>
      </c>
      <c r="G1246" s="325" t="s">
        <v>1538</v>
      </c>
      <c r="H1246" s="325" t="s">
        <v>1538</v>
      </c>
    </row>
    <row r="1247" spans="1:8">
      <c r="A1247" s="103"/>
      <c r="B1247" s="331"/>
      <c r="C1247" s="325" t="s">
        <v>1538</v>
      </c>
      <c r="D1247" s="325" t="s">
        <v>1538</v>
      </c>
      <c r="E1247" s="325" t="s">
        <v>1538</v>
      </c>
      <c r="G1247" s="325" t="s">
        <v>1538</v>
      </c>
      <c r="H1247" s="325" t="s">
        <v>1538</v>
      </c>
    </row>
    <row r="1248" spans="1:8">
      <c r="A1248" s="103"/>
      <c r="C1248" s="325" t="s">
        <v>1538</v>
      </c>
      <c r="D1248" s="325" t="s">
        <v>1538</v>
      </c>
      <c r="E1248" s="325" t="s">
        <v>1538</v>
      </c>
      <c r="G1248" s="325" t="s">
        <v>1538</v>
      </c>
      <c r="H1248" s="325" t="s">
        <v>1538</v>
      </c>
    </row>
    <row r="1249" spans="1:8">
      <c r="A1249" s="103"/>
      <c r="C1249" s="325" t="s">
        <v>1538</v>
      </c>
      <c r="D1249" s="325" t="s">
        <v>1538</v>
      </c>
      <c r="E1249" s="325" t="s">
        <v>1538</v>
      </c>
      <c r="G1249" s="325" t="s">
        <v>1538</v>
      </c>
      <c r="H1249" s="325" t="s">
        <v>1538</v>
      </c>
    </row>
    <row r="1250" spans="1:8">
      <c r="A1250" s="103"/>
      <c r="C1250" s="325" t="s">
        <v>1538</v>
      </c>
      <c r="D1250" s="325" t="s">
        <v>1538</v>
      </c>
      <c r="E1250" s="325" t="s">
        <v>1538</v>
      </c>
      <c r="G1250" s="325" t="s">
        <v>1538</v>
      </c>
      <c r="H1250" s="325" t="s">
        <v>1538</v>
      </c>
    </row>
    <row r="1251" spans="1:8">
      <c r="A1251" s="103"/>
      <c r="C1251" s="325" t="s">
        <v>1538</v>
      </c>
      <c r="D1251" s="325" t="s">
        <v>1538</v>
      </c>
      <c r="E1251" s="325" t="s">
        <v>1538</v>
      </c>
      <c r="G1251" s="325" t="s">
        <v>1538</v>
      </c>
      <c r="H1251" s="325" t="s">
        <v>1538</v>
      </c>
    </row>
    <row r="1252" spans="1:8">
      <c r="A1252" s="103"/>
      <c r="B1252" s="331"/>
      <c r="C1252" s="325" t="s">
        <v>1538</v>
      </c>
      <c r="D1252" s="325" t="s">
        <v>1538</v>
      </c>
      <c r="E1252" s="325" t="s">
        <v>1538</v>
      </c>
      <c r="G1252" s="325" t="s">
        <v>1538</v>
      </c>
      <c r="H1252" s="325" t="s">
        <v>1538</v>
      </c>
    </row>
    <row r="1253" spans="1:8">
      <c r="A1253" s="103"/>
      <c r="C1253" s="325" t="s">
        <v>1538</v>
      </c>
      <c r="D1253" s="325" t="s">
        <v>1538</v>
      </c>
      <c r="E1253" s="325" t="s">
        <v>1538</v>
      </c>
      <c r="G1253" s="325" t="s">
        <v>1538</v>
      </c>
      <c r="H1253" s="325" t="s">
        <v>1538</v>
      </c>
    </row>
    <row r="1254" spans="1:8">
      <c r="A1254" s="103"/>
      <c r="C1254" s="325" t="s">
        <v>1538</v>
      </c>
      <c r="D1254" s="325" t="s">
        <v>1538</v>
      </c>
      <c r="E1254" s="325" t="s">
        <v>1538</v>
      </c>
      <c r="G1254" s="325" t="s">
        <v>1538</v>
      </c>
      <c r="H1254" s="325" t="s">
        <v>1538</v>
      </c>
    </row>
    <row r="1255" spans="1:8">
      <c r="A1255" s="103"/>
      <c r="C1255" s="325" t="s">
        <v>1538</v>
      </c>
      <c r="D1255" s="325" t="s">
        <v>1538</v>
      </c>
      <c r="E1255" s="325" t="s">
        <v>1538</v>
      </c>
      <c r="G1255" s="325" t="s">
        <v>1538</v>
      </c>
      <c r="H1255" s="325" t="s">
        <v>1538</v>
      </c>
    </row>
    <row r="1256" spans="1:8">
      <c r="A1256" s="103"/>
      <c r="C1256" s="325" t="s">
        <v>1538</v>
      </c>
      <c r="D1256" s="325" t="s">
        <v>1538</v>
      </c>
      <c r="E1256" s="325" t="s">
        <v>1538</v>
      </c>
      <c r="G1256" s="325" t="s">
        <v>1538</v>
      </c>
      <c r="H1256" s="325" t="s">
        <v>1538</v>
      </c>
    </row>
    <row r="1257" spans="1:8">
      <c r="A1257" s="103"/>
      <c r="C1257" s="325" t="s">
        <v>1538</v>
      </c>
      <c r="D1257" s="325" t="s">
        <v>1538</v>
      </c>
      <c r="E1257" s="325" t="s">
        <v>1538</v>
      </c>
      <c r="G1257" s="325" t="s">
        <v>1538</v>
      </c>
      <c r="H1257" s="325" t="s">
        <v>1538</v>
      </c>
    </row>
    <row r="1258" spans="1:8">
      <c r="A1258" s="103"/>
      <c r="B1258" s="326"/>
      <c r="C1258" s="325" t="s">
        <v>1538</v>
      </c>
      <c r="D1258" s="325" t="s">
        <v>1538</v>
      </c>
      <c r="E1258" s="325" t="s">
        <v>1538</v>
      </c>
      <c r="G1258" s="325" t="s">
        <v>1538</v>
      </c>
      <c r="H1258" s="325" t="s">
        <v>1538</v>
      </c>
    </row>
    <row r="1259" spans="1:8">
      <c r="A1259" s="103"/>
      <c r="B1259" s="326"/>
      <c r="C1259" s="325" t="s">
        <v>1538</v>
      </c>
      <c r="D1259" s="325" t="s">
        <v>1538</v>
      </c>
      <c r="E1259" s="325" t="s">
        <v>1538</v>
      </c>
      <c r="G1259" s="325" t="s">
        <v>1538</v>
      </c>
      <c r="H1259" s="325" t="s">
        <v>1538</v>
      </c>
    </row>
    <row r="1260" spans="1:8">
      <c r="A1260" s="103"/>
      <c r="B1260" s="326"/>
      <c r="C1260" s="325" t="s">
        <v>1538</v>
      </c>
      <c r="D1260" s="325" t="s">
        <v>1538</v>
      </c>
      <c r="E1260" s="325" t="s">
        <v>1538</v>
      </c>
      <c r="G1260" s="325" t="s">
        <v>1538</v>
      </c>
      <c r="H1260" s="325" t="s">
        <v>1538</v>
      </c>
    </row>
    <row r="1261" spans="1:8">
      <c r="A1261" s="103"/>
      <c r="B1261" s="326"/>
      <c r="C1261" s="325" t="s">
        <v>1538</v>
      </c>
      <c r="D1261" s="325" t="s">
        <v>1538</v>
      </c>
      <c r="E1261" s="325" t="s">
        <v>1538</v>
      </c>
      <c r="G1261" s="325" t="s">
        <v>1538</v>
      </c>
      <c r="H1261" s="325" t="s">
        <v>1538</v>
      </c>
    </row>
    <row r="1262" spans="1:8">
      <c r="A1262" s="103"/>
      <c r="B1262" s="326"/>
      <c r="C1262" s="325" t="s">
        <v>1538</v>
      </c>
      <c r="D1262" s="325" t="s">
        <v>1538</v>
      </c>
      <c r="E1262" s="325" t="s">
        <v>1538</v>
      </c>
      <c r="G1262" s="325" t="s">
        <v>1538</v>
      </c>
      <c r="H1262" s="325" t="s">
        <v>1538</v>
      </c>
    </row>
    <row r="1263" spans="1:8">
      <c r="A1263" s="103"/>
      <c r="B1263" s="326"/>
      <c r="C1263" s="325" t="s">
        <v>1538</v>
      </c>
      <c r="D1263" s="325" t="s">
        <v>1538</v>
      </c>
      <c r="E1263" s="325" t="s">
        <v>1538</v>
      </c>
      <c r="G1263" s="325" t="s">
        <v>1538</v>
      </c>
      <c r="H1263" s="325" t="s">
        <v>1538</v>
      </c>
    </row>
    <row r="1264" spans="1:8">
      <c r="A1264" s="103"/>
      <c r="B1264" s="326"/>
      <c r="C1264" s="325" t="s">
        <v>1538</v>
      </c>
      <c r="D1264" s="325" t="s">
        <v>1538</v>
      </c>
      <c r="E1264" s="325" t="s">
        <v>1538</v>
      </c>
      <c r="G1264" s="325" t="s">
        <v>1538</v>
      </c>
      <c r="H1264" s="325" t="s">
        <v>1538</v>
      </c>
    </row>
    <row r="1265" spans="1:8">
      <c r="A1265" s="103"/>
      <c r="B1265" s="326"/>
      <c r="C1265" s="325" t="s">
        <v>1538</v>
      </c>
      <c r="D1265" s="325" t="s">
        <v>1538</v>
      </c>
      <c r="E1265" s="325" t="s">
        <v>1538</v>
      </c>
      <c r="G1265" s="325" t="s">
        <v>1538</v>
      </c>
      <c r="H1265" s="325" t="s">
        <v>1538</v>
      </c>
    </row>
    <row r="1266" spans="1:8">
      <c r="A1266" s="103"/>
      <c r="B1266" s="331"/>
      <c r="C1266" s="325" t="s">
        <v>1538</v>
      </c>
      <c r="D1266" s="325" t="s">
        <v>1538</v>
      </c>
      <c r="E1266" s="325" t="s">
        <v>1538</v>
      </c>
      <c r="G1266" s="325" t="s">
        <v>1538</v>
      </c>
      <c r="H1266" s="325" t="s">
        <v>1538</v>
      </c>
    </row>
    <row r="1267" spans="1:8">
      <c r="A1267" s="103"/>
      <c r="C1267" s="325" t="s">
        <v>1538</v>
      </c>
      <c r="D1267" s="325" t="s">
        <v>1538</v>
      </c>
      <c r="E1267" s="325" t="s">
        <v>1538</v>
      </c>
      <c r="G1267" s="325" t="s">
        <v>1538</v>
      </c>
      <c r="H1267" s="325" t="s">
        <v>1538</v>
      </c>
    </row>
    <row r="1268" spans="1:8">
      <c r="A1268" s="103"/>
      <c r="C1268" s="325" t="s">
        <v>1538</v>
      </c>
      <c r="D1268" s="325" t="s">
        <v>1538</v>
      </c>
      <c r="E1268" s="325" t="s">
        <v>1538</v>
      </c>
      <c r="G1268" s="325" t="s">
        <v>1538</v>
      </c>
      <c r="H1268" s="325" t="s">
        <v>1538</v>
      </c>
    </row>
    <row r="1269" spans="1:8">
      <c r="A1269" s="103"/>
      <c r="C1269" s="325" t="s">
        <v>1538</v>
      </c>
      <c r="D1269" s="325" t="s">
        <v>1538</v>
      </c>
      <c r="E1269" s="325" t="s">
        <v>1538</v>
      </c>
      <c r="G1269" s="325" t="s">
        <v>1538</v>
      </c>
      <c r="H1269" s="325" t="s">
        <v>1538</v>
      </c>
    </row>
    <row r="1270" spans="1:8">
      <c r="A1270" s="103"/>
      <c r="C1270" s="325" t="s">
        <v>1538</v>
      </c>
      <c r="D1270" s="325" t="s">
        <v>1538</v>
      </c>
      <c r="E1270" s="325" t="s">
        <v>1538</v>
      </c>
      <c r="G1270" s="325" t="s">
        <v>1538</v>
      </c>
      <c r="H1270" s="325" t="s">
        <v>1538</v>
      </c>
    </row>
    <row r="1271" spans="1:8">
      <c r="A1271" s="103"/>
      <c r="B1271" s="326"/>
      <c r="C1271" s="325" t="s">
        <v>1538</v>
      </c>
      <c r="D1271" s="325" t="s">
        <v>1538</v>
      </c>
      <c r="E1271" s="325" t="s">
        <v>1538</v>
      </c>
      <c r="G1271" s="325" t="s">
        <v>1538</v>
      </c>
      <c r="H1271" s="325" t="s">
        <v>1538</v>
      </c>
    </row>
    <row r="1272" spans="1:8">
      <c r="A1272" s="103"/>
      <c r="B1272" s="326"/>
      <c r="C1272" s="325" t="s">
        <v>1538</v>
      </c>
      <c r="D1272" s="325" t="s">
        <v>1538</v>
      </c>
      <c r="E1272" s="325" t="s">
        <v>1538</v>
      </c>
      <c r="G1272" s="325" t="s">
        <v>1538</v>
      </c>
      <c r="H1272" s="325" t="s">
        <v>1538</v>
      </c>
    </row>
    <row r="1273" spans="1:8">
      <c r="A1273" s="103"/>
      <c r="B1273" s="326"/>
      <c r="C1273" s="325" t="s">
        <v>1538</v>
      </c>
      <c r="D1273" s="325" t="s">
        <v>1538</v>
      </c>
      <c r="E1273" s="325" t="s">
        <v>1538</v>
      </c>
      <c r="G1273" s="325" t="s">
        <v>1538</v>
      </c>
      <c r="H1273" s="325" t="s">
        <v>1538</v>
      </c>
    </row>
    <row r="1274" spans="1:8">
      <c r="A1274" s="103"/>
      <c r="B1274" s="326"/>
      <c r="C1274" s="325" t="s">
        <v>1538</v>
      </c>
      <c r="D1274" s="325" t="s">
        <v>1538</v>
      </c>
      <c r="E1274" s="325" t="s">
        <v>1538</v>
      </c>
      <c r="G1274" s="325" t="s">
        <v>1538</v>
      </c>
      <c r="H1274" s="325" t="s">
        <v>1538</v>
      </c>
    </row>
    <row r="1275" spans="1:8">
      <c r="A1275" s="103"/>
      <c r="B1275" s="326"/>
      <c r="C1275" s="325" t="s">
        <v>1538</v>
      </c>
      <c r="D1275" s="325" t="s">
        <v>1538</v>
      </c>
      <c r="E1275" s="325" t="s">
        <v>1538</v>
      </c>
      <c r="G1275" s="325" t="s">
        <v>1538</v>
      </c>
      <c r="H1275" s="325" t="s">
        <v>1538</v>
      </c>
    </row>
    <row r="1276" spans="1:8">
      <c r="A1276" s="103"/>
      <c r="B1276" s="326"/>
      <c r="C1276" s="325" t="s">
        <v>1538</v>
      </c>
      <c r="D1276" s="325" t="s">
        <v>1538</v>
      </c>
      <c r="E1276" s="325" t="s">
        <v>1538</v>
      </c>
      <c r="G1276" s="325" t="s">
        <v>1538</v>
      </c>
      <c r="H1276" s="325" t="s">
        <v>1538</v>
      </c>
    </row>
    <row r="1277" spans="1:8">
      <c r="A1277" s="103"/>
      <c r="B1277" s="326"/>
      <c r="C1277" s="325" t="s">
        <v>1538</v>
      </c>
      <c r="D1277" s="325" t="s">
        <v>1538</v>
      </c>
      <c r="E1277" s="325" t="s">
        <v>1538</v>
      </c>
      <c r="G1277" s="325" t="s">
        <v>1538</v>
      </c>
      <c r="H1277" s="325" t="s">
        <v>1538</v>
      </c>
    </row>
    <row r="1278" spans="1:8">
      <c r="A1278" s="103"/>
      <c r="B1278" s="326"/>
      <c r="C1278" s="325" t="s">
        <v>1538</v>
      </c>
      <c r="D1278" s="325" t="s">
        <v>1538</v>
      </c>
      <c r="E1278" s="325" t="s">
        <v>1538</v>
      </c>
      <c r="G1278" s="325" t="s">
        <v>1538</v>
      </c>
      <c r="H1278" s="325" t="s">
        <v>1538</v>
      </c>
    </row>
    <row r="1279" spans="1:8">
      <c r="A1279" s="103"/>
      <c r="B1279" s="326"/>
      <c r="C1279" s="325" t="s">
        <v>1538</v>
      </c>
      <c r="D1279" s="325" t="s">
        <v>1538</v>
      </c>
      <c r="E1279" s="325" t="s">
        <v>1538</v>
      </c>
      <c r="G1279" s="325" t="s">
        <v>1538</v>
      </c>
      <c r="H1279" s="325" t="s">
        <v>1538</v>
      </c>
    </row>
    <row r="1280" spans="1:8">
      <c r="A1280" s="103"/>
      <c r="B1280" s="326"/>
      <c r="C1280" s="325" t="s">
        <v>1538</v>
      </c>
      <c r="D1280" s="325" t="s">
        <v>1538</v>
      </c>
      <c r="E1280" s="325" t="s">
        <v>1538</v>
      </c>
      <c r="G1280" s="325" t="s">
        <v>1538</v>
      </c>
      <c r="H1280" s="325" t="s">
        <v>1538</v>
      </c>
    </row>
    <row r="1281" spans="1:8">
      <c r="A1281" s="103"/>
      <c r="B1281" s="326"/>
      <c r="C1281" s="325" t="s">
        <v>1538</v>
      </c>
      <c r="D1281" s="325" t="s">
        <v>1538</v>
      </c>
      <c r="E1281" s="325" t="s">
        <v>1538</v>
      </c>
      <c r="G1281" s="325" t="s">
        <v>1538</v>
      </c>
      <c r="H1281" s="325" t="s">
        <v>1538</v>
      </c>
    </row>
    <row r="1282" spans="1:8">
      <c r="A1282" s="103"/>
      <c r="B1282" s="326"/>
      <c r="C1282" s="325" t="s">
        <v>1538</v>
      </c>
      <c r="D1282" s="325" t="s">
        <v>1538</v>
      </c>
      <c r="E1282" s="325" t="s">
        <v>1538</v>
      </c>
      <c r="G1282" s="325" t="s">
        <v>1538</v>
      </c>
      <c r="H1282" s="325" t="s">
        <v>1538</v>
      </c>
    </row>
    <row r="1283" spans="1:8">
      <c r="A1283" s="103"/>
      <c r="B1283" s="326"/>
      <c r="C1283" s="325" t="s">
        <v>1538</v>
      </c>
      <c r="D1283" s="325" t="s">
        <v>1538</v>
      </c>
      <c r="E1283" s="325" t="s">
        <v>1538</v>
      </c>
      <c r="G1283" s="325" t="s">
        <v>1538</v>
      </c>
      <c r="H1283" s="325" t="s">
        <v>1538</v>
      </c>
    </row>
    <row r="1284" spans="1:8">
      <c r="A1284" s="103"/>
      <c r="B1284" s="326"/>
      <c r="C1284" s="325" t="s">
        <v>1538</v>
      </c>
      <c r="D1284" s="325" t="s">
        <v>1538</v>
      </c>
      <c r="E1284" s="325" t="s">
        <v>1538</v>
      </c>
      <c r="G1284" s="325" t="s">
        <v>1538</v>
      </c>
      <c r="H1284" s="325" t="s">
        <v>1538</v>
      </c>
    </row>
    <row r="1285" spans="1:8">
      <c r="A1285" s="103"/>
      <c r="B1285" s="326"/>
      <c r="C1285" s="325" t="s">
        <v>1538</v>
      </c>
      <c r="D1285" s="325" t="s">
        <v>1538</v>
      </c>
      <c r="E1285" s="325" t="s">
        <v>1538</v>
      </c>
      <c r="G1285" s="325" t="s">
        <v>1538</v>
      </c>
      <c r="H1285" s="325" t="s">
        <v>1538</v>
      </c>
    </row>
    <row r="1286" spans="1:8">
      <c r="A1286" s="103"/>
      <c r="B1286" s="326"/>
      <c r="C1286" s="325" t="s">
        <v>1538</v>
      </c>
      <c r="D1286" s="325" t="s">
        <v>1538</v>
      </c>
      <c r="E1286" s="325" t="s">
        <v>1538</v>
      </c>
      <c r="G1286" s="325" t="s">
        <v>1538</v>
      </c>
      <c r="H1286" s="325" t="s">
        <v>1538</v>
      </c>
    </row>
    <row r="1287" spans="1:8">
      <c r="A1287" s="103"/>
      <c r="B1287" s="326"/>
      <c r="C1287" s="325" t="s">
        <v>1538</v>
      </c>
      <c r="D1287" s="325" t="s">
        <v>1538</v>
      </c>
      <c r="E1287" s="325" t="s">
        <v>1538</v>
      </c>
      <c r="G1287" s="325" t="s">
        <v>1538</v>
      </c>
      <c r="H1287" s="325" t="s">
        <v>1538</v>
      </c>
    </row>
    <row r="1288" spans="1:8">
      <c r="A1288" s="103"/>
      <c r="B1288" s="326"/>
      <c r="C1288" s="325" t="s">
        <v>1538</v>
      </c>
      <c r="D1288" s="325" t="s">
        <v>1538</v>
      </c>
      <c r="E1288" s="325" t="s">
        <v>1538</v>
      </c>
      <c r="G1288" s="325" t="s">
        <v>1538</v>
      </c>
      <c r="H1288" s="325" t="s">
        <v>1538</v>
      </c>
    </row>
    <row r="1289" spans="1:8">
      <c r="A1289" s="103"/>
      <c r="B1289" s="326"/>
      <c r="C1289" s="325" t="s">
        <v>1538</v>
      </c>
      <c r="D1289" s="325" t="s">
        <v>1538</v>
      </c>
      <c r="E1289" s="325" t="s">
        <v>1538</v>
      </c>
      <c r="G1289" s="325" t="s">
        <v>1538</v>
      </c>
      <c r="H1289" s="325" t="s">
        <v>1538</v>
      </c>
    </row>
    <row r="1290" spans="1:8">
      <c r="A1290" s="103"/>
      <c r="B1290" s="326"/>
      <c r="C1290" s="325" t="s">
        <v>1538</v>
      </c>
      <c r="D1290" s="325" t="s">
        <v>1538</v>
      </c>
      <c r="E1290" s="325" t="s">
        <v>1538</v>
      </c>
      <c r="G1290" s="325" t="s">
        <v>1538</v>
      </c>
      <c r="H1290" s="325" t="s">
        <v>1538</v>
      </c>
    </row>
    <row r="1291" spans="1:8">
      <c r="A1291" s="103"/>
      <c r="B1291" s="326"/>
      <c r="C1291" s="325" t="s">
        <v>1538</v>
      </c>
      <c r="D1291" s="325" t="s">
        <v>1538</v>
      </c>
      <c r="E1291" s="325" t="s">
        <v>1538</v>
      </c>
      <c r="G1291" s="325" t="s">
        <v>1538</v>
      </c>
      <c r="H1291" s="325" t="s">
        <v>1538</v>
      </c>
    </row>
    <row r="1292" spans="1:8">
      <c r="A1292" s="103"/>
      <c r="B1292" s="326"/>
      <c r="C1292" s="325" t="s">
        <v>1538</v>
      </c>
      <c r="D1292" s="325" t="s">
        <v>1538</v>
      </c>
      <c r="E1292" s="325" t="s">
        <v>1538</v>
      </c>
      <c r="G1292" s="325" t="s">
        <v>1538</v>
      </c>
      <c r="H1292" s="325" t="s">
        <v>1538</v>
      </c>
    </row>
    <row r="1293" spans="1:8">
      <c r="A1293" s="103"/>
      <c r="B1293" s="326"/>
      <c r="C1293" s="325" t="s">
        <v>1538</v>
      </c>
      <c r="D1293" s="325" t="s">
        <v>1538</v>
      </c>
      <c r="E1293" s="325" t="s">
        <v>1538</v>
      </c>
      <c r="G1293" s="325" t="s">
        <v>1538</v>
      </c>
      <c r="H1293" s="325" t="s">
        <v>1538</v>
      </c>
    </row>
    <row r="1294" spans="1:8">
      <c r="A1294" s="103"/>
      <c r="B1294" s="326"/>
      <c r="C1294" s="325" t="s">
        <v>1538</v>
      </c>
      <c r="D1294" s="325" t="s">
        <v>1538</v>
      </c>
      <c r="E1294" s="325" t="s">
        <v>1538</v>
      </c>
      <c r="G1294" s="325" t="s">
        <v>1538</v>
      </c>
      <c r="H1294" s="325" t="s">
        <v>1538</v>
      </c>
    </row>
    <row r="1295" spans="1:8">
      <c r="A1295" s="103"/>
      <c r="B1295" s="326"/>
      <c r="C1295" s="325" t="s">
        <v>1538</v>
      </c>
      <c r="D1295" s="325" t="s">
        <v>1538</v>
      </c>
      <c r="E1295" s="325" t="s">
        <v>1538</v>
      </c>
      <c r="G1295" s="325" t="s">
        <v>1538</v>
      </c>
      <c r="H1295" s="325" t="s">
        <v>1538</v>
      </c>
    </row>
    <row r="1296" spans="1:8">
      <c r="A1296" s="103"/>
      <c r="B1296" s="326"/>
      <c r="C1296" s="325" t="s">
        <v>1538</v>
      </c>
      <c r="D1296" s="325" t="s">
        <v>1538</v>
      </c>
      <c r="E1296" s="325" t="s">
        <v>1538</v>
      </c>
      <c r="G1296" s="325" t="s">
        <v>1538</v>
      </c>
      <c r="H1296" s="325" t="s">
        <v>1538</v>
      </c>
    </row>
    <row r="1297" spans="1:8">
      <c r="A1297" s="103"/>
      <c r="B1297" s="326"/>
      <c r="C1297" s="325" t="s">
        <v>1538</v>
      </c>
      <c r="D1297" s="325" t="s">
        <v>1538</v>
      </c>
      <c r="E1297" s="325" t="s">
        <v>1538</v>
      </c>
      <c r="G1297" s="325" t="s">
        <v>1538</v>
      </c>
      <c r="H1297" s="325" t="s">
        <v>1538</v>
      </c>
    </row>
    <row r="1298" spans="1:8">
      <c r="A1298" s="103"/>
      <c r="B1298" s="326"/>
      <c r="C1298" s="325" t="s">
        <v>1538</v>
      </c>
      <c r="D1298" s="325" t="s">
        <v>1538</v>
      </c>
      <c r="E1298" s="325" t="s">
        <v>1538</v>
      </c>
      <c r="G1298" s="325" t="s">
        <v>1538</v>
      </c>
      <c r="H1298" s="325" t="s">
        <v>1538</v>
      </c>
    </row>
    <row r="1299" spans="1:8">
      <c r="A1299" s="103"/>
      <c r="B1299" s="326"/>
      <c r="C1299" s="325" t="s">
        <v>1538</v>
      </c>
      <c r="D1299" s="325" t="s">
        <v>1538</v>
      </c>
      <c r="E1299" s="325" t="s">
        <v>1538</v>
      </c>
      <c r="G1299" s="325" t="s">
        <v>1538</v>
      </c>
      <c r="H1299" s="325" t="s">
        <v>1538</v>
      </c>
    </row>
    <row r="1300" spans="1:8">
      <c r="A1300" s="103"/>
      <c r="B1300" s="326"/>
      <c r="C1300" s="325" t="s">
        <v>1538</v>
      </c>
      <c r="D1300" s="325" t="s">
        <v>1538</v>
      </c>
      <c r="E1300" s="325" t="s">
        <v>1538</v>
      </c>
      <c r="G1300" s="325" t="s">
        <v>1538</v>
      </c>
      <c r="H1300" s="325" t="s">
        <v>1538</v>
      </c>
    </row>
    <row r="1301" spans="1:8">
      <c r="A1301" s="103"/>
      <c r="B1301" s="326"/>
      <c r="C1301" s="325" t="s">
        <v>1538</v>
      </c>
      <c r="D1301" s="325" t="s">
        <v>1538</v>
      </c>
      <c r="E1301" s="325" t="s">
        <v>1538</v>
      </c>
      <c r="G1301" s="325" t="s">
        <v>1538</v>
      </c>
      <c r="H1301" s="325" t="s">
        <v>1538</v>
      </c>
    </row>
    <row r="1302" spans="1:8">
      <c r="A1302" s="103"/>
      <c r="B1302" s="326"/>
      <c r="C1302" s="325" t="s">
        <v>1538</v>
      </c>
      <c r="D1302" s="325" t="s">
        <v>1538</v>
      </c>
      <c r="E1302" s="325" t="s">
        <v>1538</v>
      </c>
      <c r="G1302" s="325" t="s">
        <v>1538</v>
      </c>
      <c r="H1302" s="325" t="s">
        <v>1538</v>
      </c>
    </row>
    <row r="1303" spans="1:8">
      <c r="A1303" s="103"/>
      <c r="B1303" s="326"/>
      <c r="C1303" s="325" t="s">
        <v>1538</v>
      </c>
      <c r="D1303" s="325" t="s">
        <v>1538</v>
      </c>
      <c r="E1303" s="325" t="s">
        <v>1538</v>
      </c>
      <c r="G1303" s="325" t="s">
        <v>1538</v>
      </c>
      <c r="H1303" s="325" t="s">
        <v>1538</v>
      </c>
    </row>
    <row r="1304" spans="1:8">
      <c r="A1304" s="103"/>
      <c r="B1304" s="326"/>
      <c r="C1304" s="325" t="s">
        <v>1538</v>
      </c>
      <c r="D1304" s="325" t="s">
        <v>1538</v>
      </c>
      <c r="E1304" s="325" t="s">
        <v>1538</v>
      </c>
      <c r="G1304" s="325" t="s">
        <v>1538</v>
      </c>
      <c r="H1304" s="325" t="s">
        <v>1538</v>
      </c>
    </row>
    <row r="1305" spans="1:8">
      <c r="A1305" s="103"/>
      <c r="B1305" s="326"/>
      <c r="C1305" s="325" t="s">
        <v>1538</v>
      </c>
      <c r="D1305" s="325" t="s">
        <v>1538</v>
      </c>
      <c r="E1305" s="325" t="s">
        <v>1538</v>
      </c>
      <c r="G1305" s="325" t="s">
        <v>1538</v>
      </c>
      <c r="H1305" s="325" t="s">
        <v>1538</v>
      </c>
    </row>
    <row r="1306" spans="1:8">
      <c r="A1306" s="103"/>
      <c r="B1306" s="326"/>
      <c r="C1306" s="325" t="s">
        <v>1538</v>
      </c>
      <c r="D1306" s="325" t="s">
        <v>1538</v>
      </c>
      <c r="E1306" s="325" t="s">
        <v>1538</v>
      </c>
      <c r="G1306" s="325" t="s">
        <v>1538</v>
      </c>
      <c r="H1306" s="325" t="s">
        <v>1538</v>
      </c>
    </row>
    <row r="1307" spans="1:8">
      <c r="A1307" s="103"/>
      <c r="B1307" s="326"/>
      <c r="C1307" s="325" t="s">
        <v>1538</v>
      </c>
      <c r="D1307" s="325" t="s">
        <v>1538</v>
      </c>
      <c r="E1307" s="325" t="s">
        <v>1538</v>
      </c>
      <c r="G1307" s="325" t="s">
        <v>1538</v>
      </c>
      <c r="H1307" s="325" t="s">
        <v>1538</v>
      </c>
    </row>
    <row r="1308" spans="1:8">
      <c r="A1308" s="103"/>
      <c r="B1308" s="331"/>
      <c r="C1308" s="325" t="s">
        <v>1538</v>
      </c>
      <c r="D1308" s="325" t="s">
        <v>1538</v>
      </c>
      <c r="E1308" s="325" t="s">
        <v>1538</v>
      </c>
      <c r="G1308" s="325" t="s">
        <v>1538</v>
      </c>
      <c r="H1308" s="325" t="s">
        <v>1538</v>
      </c>
    </row>
    <row r="1309" spans="1:8">
      <c r="A1309" s="103"/>
      <c r="C1309" s="325" t="s">
        <v>1538</v>
      </c>
      <c r="D1309" s="325" t="s">
        <v>1538</v>
      </c>
      <c r="E1309" s="325" t="s">
        <v>1538</v>
      </c>
      <c r="G1309" s="325" t="s">
        <v>1538</v>
      </c>
      <c r="H1309" s="325" t="s">
        <v>1538</v>
      </c>
    </row>
    <row r="1310" spans="1:8">
      <c r="A1310" s="103"/>
      <c r="C1310" s="325" t="s">
        <v>1538</v>
      </c>
      <c r="D1310" s="325" t="s">
        <v>1538</v>
      </c>
      <c r="E1310" s="325" t="s">
        <v>1538</v>
      </c>
      <c r="G1310" s="325" t="s">
        <v>1538</v>
      </c>
      <c r="H1310" s="325" t="s">
        <v>1538</v>
      </c>
    </row>
    <row r="1311" spans="1:8">
      <c r="A1311" s="103"/>
      <c r="C1311" s="325" t="s">
        <v>1538</v>
      </c>
      <c r="D1311" s="325" t="s">
        <v>1538</v>
      </c>
      <c r="E1311" s="325" t="s">
        <v>1538</v>
      </c>
      <c r="G1311" s="325" t="s">
        <v>1538</v>
      </c>
      <c r="H1311" s="325" t="s">
        <v>1538</v>
      </c>
    </row>
    <row r="1312" spans="1:8">
      <c r="A1312" s="103"/>
      <c r="B1312" s="326"/>
      <c r="C1312" s="325" t="s">
        <v>1538</v>
      </c>
      <c r="D1312" s="325" t="s">
        <v>1538</v>
      </c>
      <c r="E1312" s="325" t="s">
        <v>1538</v>
      </c>
      <c r="G1312" s="325" t="s">
        <v>1538</v>
      </c>
      <c r="H1312" s="325" t="s">
        <v>1538</v>
      </c>
    </row>
    <row r="1313" spans="1:8">
      <c r="A1313" s="103"/>
      <c r="B1313" s="326"/>
      <c r="C1313" s="325" t="s">
        <v>1538</v>
      </c>
      <c r="D1313" s="325" t="s">
        <v>1538</v>
      </c>
      <c r="E1313" s="325" t="s">
        <v>1538</v>
      </c>
      <c r="G1313" s="325" t="s">
        <v>1538</v>
      </c>
      <c r="H1313" s="325" t="s">
        <v>1538</v>
      </c>
    </row>
    <row r="1314" spans="1:8">
      <c r="A1314" s="103"/>
      <c r="B1314" s="326"/>
      <c r="C1314" s="325" t="s">
        <v>1538</v>
      </c>
      <c r="D1314" s="325" t="s">
        <v>1538</v>
      </c>
      <c r="E1314" s="325" t="s">
        <v>1538</v>
      </c>
      <c r="G1314" s="325" t="s">
        <v>1538</v>
      </c>
      <c r="H1314" s="325" t="s">
        <v>1538</v>
      </c>
    </row>
    <row r="1315" spans="1:8">
      <c r="A1315" s="103"/>
      <c r="B1315" s="326"/>
      <c r="C1315" s="325" t="s">
        <v>1538</v>
      </c>
      <c r="D1315" s="325" t="s">
        <v>1538</v>
      </c>
      <c r="E1315" s="325" t="s">
        <v>1538</v>
      </c>
      <c r="G1315" s="325" t="s">
        <v>1538</v>
      </c>
      <c r="H1315" s="325" t="s">
        <v>1538</v>
      </c>
    </row>
    <row r="1316" spans="1:8">
      <c r="A1316" s="103"/>
      <c r="B1316" s="326"/>
      <c r="C1316" s="325" t="s">
        <v>1538</v>
      </c>
      <c r="D1316" s="325" t="s">
        <v>1538</v>
      </c>
      <c r="E1316" s="325" t="s">
        <v>1538</v>
      </c>
      <c r="G1316" s="325" t="s">
        <v>1538</v>
      </c>
      <c r="H1316" s="325" t="s">
        <v>1538</v>
      </c>
    </row>
    <row r="1317" spans="1:8">
      <c r="A1317" s="103"/>
      <c r="B1317" s="326"/>
      <c r="C1317" s="325" t="s">
        <v>1538</v>
      </c>
      <c r="D1317" s="325" t="s">
        <v>1538</v>
      </c>
      <c r="E1317" s="325" t="s">
        <v>1538</v>
      </c>
      <c r="G1317" s="325" t="s">
        <v>1538</v>
      </c>
      <c r="H1317" s="325" t="s">
        <v>1538</v>
      </c>
    </row>
    <row r="1318" spans="1:8">
      <c r="A1318" s="103"/>
      <c r="B1318" s="326"/>
      <c r="C1318" s="325" t="s">
        <v>1538</v>
      </c>
      <c r="D1318" s="325" t="s">
        <v>1538</v>
      </c>
      <c r="E1318" s="325" t="s">
        <v>1538</v>
      </c>
      <c r="G1318" s="325" t="s">
        <v>1538</v>
      </c>
      <c r="H1318" s="325" t="s">
        <v>1538</v>
      </c>
    </row>
    <row r="1319" spans="1:8">
      <c r="A1319" s="103"/>
      <c r="B1319" s="326"/>
      <c r="C1319" s="325" t="s">
        <v>1538</v>
      </c>
      <c r="D1319" s="325" t="s">
        <v>1538</v>
      </c>
      <c r="E1319" s="325" t="s">
        <v>1538</v>
      </c>
      <c r="G1319" s="325" t="s">
        <v>1538</v>
      </c>
      <c r="H1319" s="325" t="s">
        <v>1538</v>
      </c>
    </row>
    <row r="1320" spans="1:8">
      <c r="A1320" s="103"/>
      <c r="B1320" s="326"/>
      <c r="C1320" s="325" t="s">
        <v>1538</v>
      </c>
      <c r="D1320" s="325" t="s">
        <v>1538</v>
      </c>
      <c r="E1320" s="325" t="s">
        <v>1538</v>
      </c>
      <c r="G1320" s="325" t="s">
        <v>1538</v>
      </c>
      <c r="H1320" s="325" t="s">
        <v>1538</v>
      </c>
    </row>
    <row r="1321" spans="1:8">
      <c r="A1321" s="103"/>
      <c r="B1321" s="326"/>
      <c r="C1321" s="325" t="s">
        <v>1538</v>
      </c>
      <c r="D1321" s="325" t="s">
        <v>1538</v>
      </c>
      <c r="E1321" s="325" t="s">
        <v>1538</v>
      </c>
      <c r="G1321" s="325" t="s">
        <v>1538</v>
      </c>
      <c r="H1321" s="325" t="s">
        <v>1538</v>
      </c>
    </row>
    <row r="1322" spans="1:8">
      <c r="A1322" s="103"/>
      <c r="B1322" s="326"/>
      <c r="C1322" s="325" t="s">
        <v>1538</v>
      </c>
      <c r="D1322" s="325" t="s">
        <v>1538</v>
      </c>
      <c r="E1322" s="325" t="s">
        <v>1538</v>
      </c>
      <c r="G1322" s="325" t="s">
        <v>1538</v>
      </c>
      <c r="H1322" s="325" t="s">
        <v>1538</v>
      </c>
    </row>
    <row r="1323" spans="1:8">
      <c r="A1323" s="103"/>
      <c r="B1323" s="326"/>
      <c r="C1323" s="325" t="s">
        <v>1538</v>
      </c>
      <c r="D1323" s="325" t="s">
        <v>1538</v>
      </c>
      <c r="E1323" s="325" t="s">
        <v>1538</v>
      </c>
      <c r="G1323" s="325" t="s">
        <v>1538</v>
      </c>
      <c r="H1323" s="325" t="s">
        <v>1538</v>
      </c>
    </row>
    <row r="1324" spans="1:8">
      <c r="A1324" s="103"/>
      <c r="B1324" s="326"/>
      <c r="C1324" s="325" t="s">
        <v>1538</v>
      </c>
      <c r="D1324" s="325" t="s">
        <v>1538</v>
      </c>
      <c r="E1324" s="325" t="s">
        <v>1538</v>
      </c>
      <c r="G1324" s="325" t="s">
        <v>1538</v>
      </c>
      <c r="H1324" s="325" t="s">
        <v>1538</v>
      </c>
    </row>
    <row r="1325" spans="1:8">
      <c r="A1325" s="103"/>
      <c r="B1325" s="326"/>
      <c r="C1325" s="325" t="s">
        <v>1538</v>
      </c>
      <c r="D1325" s="325" t="s">
        <v>1538</v>
      </c>
      <c r="E1325" s="325" t="s">
        <v>1538</v>
      </c>
      <c r="G1325" s="325" t="s">
        <v>1538</v>
      </c>
      <c r="H1325" s="325" t="s">
        <v>1538</v>
      </c>
    </row>
    <row r="1326" spans="1:8">
      <c r="A1326" s="103"/>
      <c r="B1326" s="331"/>
      <c r="C1326" s="325" t="s">
        <v>1538</v>
      </c>
      <c r="D1326" s="325" t="s">
        <v>1538</v>
      </c>
      <c r="E1326" s="325" t="s">
        <v>1538</v>
      </c>
      <c r="G1326" s="325" t="s">
        <v>1538</v>
      </c>
      <c r="H1326" s="325" t="s">
        <v>1538</v>
      </c>
    </row>
    <row r="1327" spans="1:8">
      <c r="A1327" s="103"/>
      <c r="C1327" s="325" t="s">
        <v>1538</v>
      </c>
      <c r="D1327" s="325" t="s">
        <v>1538</v>
      </c>
      <c r="E1327" s="325" t="s">
        <v>1538</v>
      </c>
      <c r="G1327" s="325" t="s">
        <v>1538</v>
      </c>
      <c r="H1327" s="325" t="s">
        <v>1538</v>
      </c>
    </row>
    <row r="1328" spans="1:8">
      <c r="A1328" s="103"/>
      <c r="C1328" s="325" t="s">
        <v>1538</v>
      </c>
      <c r="D1328" s="325" t="s">
        <v>1538</v>
      </c>
      <c r="E1328" s="325" t="s">
        <v>1538</v>
      </c>
      <c r="G1328" s="325" t="s">
        <v>1538</v>
      </c>
      <c r="H1328" s="325" t="s">
        <v>1538</v>
      </c>
    </row>
    <row r="1329" spans="1:8">
      <c r="A1329" s="103"/>
      <c r="C1329" s="325" t="s">
        <v>1538</v>
      </c>
      <c r="D1329" s="325" t="s">
        <v>1538</v>
      </c>
      <c r="E1329" s="325" t="s">
        <v>1538</v>
      </c>
      <c r="G1329" s="325" t="s">
        <v>1538</v>
      </c>
      <c r="H1329" s="325" t="s">
        <v>1538</v>
      </c>
    </row>
    <row r="1330" spans="1:8">
      <c r="A1330" s="103"/>
      <c r="B1330" s="326"/>
      <c r="C1330" s="325" t="s">
        <v>1538</v>
      </c>
      <c r="D1330" s="325" t="s">
        <v>1538</v>
      </c>
      <c r="E1330" s="325" t="s">
        <v>1538</v>
      </c>
      <c r="G1330" s="325" t="s">
        <v>1538</v>
      </c>
      <c r="H1330" s="325" t="s">
        <v>1538</v>
      </c>
    </row>
    <row r="1331" spans="1:8">
      <c r="A1331" s="103"/>
      <c r="B1331" s="326"/>
      <c r="C1331" s="325" t="s">
        <v>1538</v>
      </c>
      <c r="D1331" s="325" t="s">
        <v>1538</v>
      </c>
      <c r="E1331" s="325" t="s">
        <v>1538</v>
      </c>
      <c r="G1331" s="325" t="s">
        <v>1538</v>
      </c>
      <c r="H1331" s="325" t="s">
        <v>1538</v>
      </c>
    </row>
    <row r="1332" spans="1:8">
      <c r="A1332" s="103"/>
      <c r="B1332" s="326"/>
      <c r="C1332" s="325" t="s">
        <v>1538</v>
      </c>
      <c r="D1332" s="325" t="s">
        <v>1538</v>
      </c>
      <c r="E1332" s="325" t="s">
        <v>1538</v>
      </c>
      <c r="G1332" s="325" t="s">
        <v>1538</v>
      </c>
      <c r="H1332" s="325" t="s">
        <v>1538</v>
      </c>
    </row>
    <row r="1333" spans="1:8">
      <c r="A1333" s="103"/>
      <c r="B1333" s="326"/>
      <c r="C1333" s="325" t="s">
        <v>1538</v>
      </c>
      <c r="D1333" s="325" t="s">
        <v>1538</v>
      </c>
      <c r="E1333" s="325" t="s">
        <v>1538</v>
      </c>
      <c r="G1333" s="325" t="s">
        <v>1538</v>
      </c>
      <c r="H1333" s="325" t="s">
        <v>1538</v>
      </c>
    </row>
    <row r="1334" spans="1:8">
      <c r="A1334" s="103"/>
      <c r="B1334" s="326"/>
      <c r="C1334" s="325" t="s">
        <v>1538</v>
      </c>
      <c r="D1334" s="325" t="s">
        <v>1538</v>
      </c>
      <c r="E1334" s="325" t="s">
        <v>1538</v>
      </c>
      <c r="G1334" s="325" t="s">
        <v>1538</v>
      </c>
      <c r="H1334" s="325" t="s">
        <v>1538</v>
      </c>
    </row>
    <row r="1335" spans="1:8">
      <c r="A1335" s="103"/>
      <c r="B1335" s="331"/>
      <c r="C1335" s="325" t="s">
        <v>1538</v>
      </c>
      <c r="D1335" s="325" t="s">
        <v>1538</v>
      </c>
      <c r="E1335" s="325" t="s">
        <v>1538</v>
      </c>
      <c r="G1335" s="325" t="s">
        <v>1538</v>
      </c>
      <c r="H1335" s="325" t="s">
        <v>1538</v>
      </c>
    </row>
    <row r="1336" spans="1:8">
      <c r="A1336" s="103"/>
      <c r="C1336" s="325" t="s">
        <v>1538</v>
      </c>
      <c r="D1336" s="325" t="s">
        <v>1538</v>
      </c>
      <c r="E1336" s="325" t="s">
        <v>1538</v>
      </c>
      <c r="G1336" s="325" t="s">
        <v>1538</v>
      </c>
      <c r="H1336" s="325" t="s">
        <v>1538</v>
      </c>
    </row>
    <row r="1337" spans="1:8">
      <c r="A1337" s="103"/>
      <c r="C1337" s="325" t="s">
        <v>1538</v>
      </c>
      <c r="D1337" s="325" t="s">
        <v>1538</v>
      </c>
      <c r="E1337" s="325" t="s">
        <v>1538</v>
      </c>
      <c r="G1337" s="325" t="s">
        <v>1538</v>
      </c>
      <c r="H1337" s="325" t="s">
        <v>1538</v>
      </c>
    </row>
    <row r="1338" spans="1:8">
      <c r="A1338" s="103"/>
      <c r="C1338" s="325" t="s">
        <v>1538</v>
      </c>
      <c r="D1338" s="325" t="s">
        <v>1538</v>
      </c>
      <c r="E1338" s="325" t="s">
        <v>1538</v>
      </c>
      <c r="G1338" s="325" t="s">
        <v>1538</v>
      </c>
      <c r="H1338" s="325" t="s">
        <v>1538</v>
      </c>
    </row>
    <row r="1339" spans="1:8">
      <c r="A1339" s="103"/>
      <c r="C1339" s="325" t="s">
        <v>1538</v>
      </c>
      <c r="D1339" s="325" t="s">
        <v>1538</v>
      </c>
      <c r="E1339" s="325" t="s">
        <v>1538</v>
      </c>
      <c r="G1339" s="325" t="s">
        <v>1538</v>
      </c>
      <c r="H1339" s="325" t="s">
        <v>1538</v>
      </c>
    </row>
    <row r="1340" spans="1:8">
      <c r="A1340" s="103"/>
      <c r="C1340" s="325" t="s">
        <v>1538</v>
      </c>
      <c r="D1340" s="325" t="s">
        <v>1538</v>
      </c>
      <c r="E1340" s="325" t="s">
        <v>1538</v>
      </c>
      <c r="G1340" s="325" t="s">
        <v>1538</v>
      </c>
      <c r="H1340" s="325" t="s">
        <v>1538</v>
      </c>
    </row>
    <row r="1341" spans="1:8">
      <c r="A1341" s="103"/>
      <c r="B1341" s="326"/>
      <c r="C1341" s="325" t="s">
        <v>1538</v>
      </c>
      <c r="D1341" s="325" t="s">
        <v>1538</v>
      </c>
      <c r="E1341" s="325" t="s">
        <v>1538</v>
      </c>
      <c r="G1341" s="325" t="s">
        <v>1538</v>
      </c>
      <c r="H1341" s="325" t="s">
        <v>1538</v>
      </c>
    </row>
    <row r="1342" spans="1:8">
      <c r="A1342" s="103"/>
      <c r="B1342" s="326"/>
      <c r="C1342" s="325" t="s">
        <v>1538</v>
      </c>
      <c r="D1342" s="325" t="s">
        <v>1538</v>
      </c>
      <c r="E1342" s="325" t="s">
        <v>1538</v>
      </c>
      <c r="G1342" s="325" t="s">
        <v>1538</v>
      </c>
      <c r="H1342" s="325" t="s">
        <v>1538</v>
      </c>
    </row>
    <row r="1343" spans="1:8">
      <c r="A1343" s="103"/>
      <c r="B1343" s="326"/>
      <c r="C1343" s="325" t="s">
        <v>1538</v>
      </c>
      <c r="D1343" s="325" t="s">
        <v>1538</v>
      </c>
      <c r="E1343" s="325" t="s">
        <v>1538</v>
      </c>
      <c r="G1343" s="325" t="s">
        <v>1538</v>
      </c>
      <c r="H1343" s="325" t="s">
        <v>1538</v>
      </c>
    </row>
    <row r="1344" spans="1:8">
      <c r="A1344" s="103"/>
      <c r="B1344" s="326"/>
      <c r="C1344" s="325" t="s">
        <v>1538</v>
      </c>
      <c r="D1344" s="325" t="s">
        <v>1538</v>
      </c>
      <c r="E1344" s="325" t="s">
        <v>1538</v>
      </c>
      <c r="G1344" s="325" t="s">
        <v>1538</v>
      </c>
      <c r="H1344" s="325" t="s">
        <v>1538</v>
      </c>
    </row>
    <row r="1345" spans="1:8">
      <c r="A1345" s="103"/>
      <c r="B1345" s="326"/>
      <c r="C1345" s="325" t="s">
        <v>1538</v>
      </c>
      <c r="D1345" s="325" t="s">
        <v>1538</v>
      </c>
      <c r="E1345" s="325" t="s">
        <v>1538</v>
      </c>
      <c r="G1345" s="325" t="s">
        <v>1538</v>
      </c>
      <c r="H1345" s="325" t="s">
        <v>1538</v>
      </c>
    </row>
    <row r="1346" spans="1:8">
      <c r="A1346" s="103"/>
      <c r="B1346" s="326"/>
      <c r="C1346" s="325" t="s">
        <v>1538</v>
      </c>
      <c r="D1346" s="325" t="s">
        <v>1538</v>
      </c>
      <c r="E1346" s="325" t="s">
        <v>1538</v>
      </c>
      <c r="G1346" s="325" t="s">
        <v>1538</v>
      </c>
      <c r="H1346" s="325" t="s">
        <v>1538</v>
      </c>
    </row>
    <row r="1347" spans="1:8">
      <c r="A1347" s="103"/>
      <c r="B1347" s="326"/>
      <c r="C1347" s="325" t="s">
        <v>1538</v>
      </c>
      <c r="D1347" s="325" t="s">
        <v>1538</v>
      </c>
      <c r="E1347" s="325" t="s">
        <v>1538</v>
      </c>
      <c r="G1347" s="325" t="s">
        <v>1538</v>
      </c>
      <c r="H1347" s="325" t="s">
        <v>1538</v>
      </c>
    </row>
    <row r="1348" spans="1:8">
      <c r="A1348" s="103"/>
      <c r="B1348" s="326"/>
      <c r="C1348" s="325" t="s">
        <v>1538</v>
      </c>
      <c r="D1348" s="325" t="s">
        <v>1538</v>
      </c>
      <c r="E1348" s="325" t="s">
        <v>1538</v>
      </c>
      <c r="G1348" s="325" t="s">
        <v>1538</v>
      </c>
      <c r="H1348" s="325" t="s">
        <v>1538</v>
      </c>
    </row>
    <row r="1349" spans="1:8">
      <c r="A1349" s="103"/>
      <c r="B1349" s="326"/>
      <c r="C1349" s="325" t="s">
        <v>1538</v>
      </c>
      <c r="D1349" s="325" t="s">
        <v>1538</v>
      </c>
      <c r="E1349" s="325" t="s">
        <v>1538</v>
      </c>
      <c r="G1349" s="325" t="s">
        <v>1538</v>
      </c>
      <c r="H1349" s="325" t="s">
        <v>1538</v>
      </c>
    </row>
    <row r="1350" spans="1:8">
      <c r="A1350" s="103"/>
      <c r="B1350" s="326"/>
      <c r="C1350" s="325" t="s">
        <v>1538</v>
      </c>
      <c r="D1350" s="325" t="s">
        <v>1538</v>
      </c>
      <c r="E1350" s="325" t="s">
        <v>1538</v>
      </c>
      <c r="G1350" s="325" t="s">
        <v>1538</v>
      </c>
      <c r="H1350" s="325" t="s">
        <v>1538</v>
      </c>
    </row>
    <row r="1351" spans="1:8">
      <c r="A1351" s="103"/>
      <c r="B1351" s="326"/>
      <c r="C1351" s="325" t="s">
        <v>1538</v>
      </c>
      <c r="D1351" s="325" t="s">
        <v>1538</v>
      </c>
      <c r="E1351" s="325" t="s">
        <v>1538</v>
      </c>
      <c r="G1351" s="325" t="s">
        <v>1538</v>
      </c>
      <c r="H1351" s="325" t="s">
        <v>1538</v>
      </c>
    </row>
    <row r="1352" spans="1:8">
      <c r="A1352" s="103"/>
      <c r="B1352" s="326"/>
      <c r="C1352" s="325" t="s">
        <v>1538</v>
      </c>
      <c r="D1352" s="325" t="s">
        <v>1538</v>
      </c>
      <c r="E1352" s="325" t="s">
        <v>1538</v>
      </c>
      <c r="G1352" s="325" t="s">
        <v>1538</v>
      </c>
      <c r="H1352" s="325" t="s">
        <v>1538</v>
      </c>
    </row>
    <row r="1353" spans="1:8">
      <c r="A1353" s="103"/>
      <c r="B1353" s="326"/>
      <c r="C1353" s="325" t="s">
        <v>1538</v>
      </c>
      <c r="D1353" s="325" t="s">
        <v>1538</v>
      </c>
      <c r="E1353" s="325" t="s">
        <v>1538</v>
      </c>
      <c r="G1353" s="325" t="s">
        <v>1538</v>
      </c>
      <c r="H1353" s="325" t="s">
        <v>1538</v>
      </c>
    </row>
    <row r="1354" spans="1:8">
      <c r="A1354" s="103"/>
      <c r="B1354" s="326"/>
      <c r="C1354" s="325" t="s">
        <v>1538</v>
      </c>
      <c r="D1354" s="325" t="s">
        <v>1538</v>
      </c>
      <c r="E1354" s="325" t="s">
        <v>1538</v>
      </c>
      <c r="G1354" s="325" t="s">
        <v>1538</v>
      </c>
      <c r="H1354" s="325" t="s">
        <v>1538</v>
      </c>
    </row>
    <row r="1355" spans="1:8">
      <c r="A1355" s="103"/>
      <c r="B1355" s="326"/>
      <c r="C1355" s="325" t="s">
        <v>1538</v>
      </c>
      <c r="D1355" s="325" t="s">
        <v>1538</v>
      </c>
      <c r="E1355" s="325" t="s">
        <v>1538</v>
      </c>
      <c r="G1355" s="325" t="s">
        <v>1538</v>
      </c>
      <c r="H1355" s="325" t="s">
        <v>1538</v>
      </c>
    </row>
    <row r="1356" spans="1:8">
      <c r="A1356" s="103"/>
      <c r="B1356" s="326"/>
      <c r="C1356" s="325" t="s">
        <v>1538</v>
      </c>
      <c r="D1356" s="325" t="s">
        <v>1538</v>
      </c>
      <c r="E1356" s="325" t="s">
        <v>1538</v>
      </c>
      <c r="G1356" s="325" t="s">
        <v>1538</v>
      </c>
      <c r="H1356" s="325" t="s">
        <v>1538</v>
      </c>
    </row>
    <row r="1357" spans="1:8">
      <c r="A1357" s="103"/>
      <c r="B1357" s="326"/>
      <c r="C1357" s="325" t="s">
        <v>1538</v>
      </c>
      <c r="D1357" s="325" t="s">
        <v>1538</v>
      </c>
      <c r="E1357" s="325" t="s">
        <v>1538</v>
      </c>
      <c r="G1357" s="325" t="s">
        <v>1538</v>
      </c>
      <c r="H1357" s="325" t="s">
        <v>1538</v>
      </c>
    </row>
    <row r="1358" spans="1:8">
      <c r="A1358" s="103"/>
      <c r="B1358" s="326"/>
      <c r="C1358" s="325" t="s">
        <v>1538</v>
      </c>
      <c r="D1358" s="325" t="s">
        <v>1538</v>
      </c>
      <c r="E1358" s="325" t="s">
        <v>1538</v>
      </c>
      <c r="G1358" s="325" t="s">
        <v>1538</v>
      </c>
      <c r="H1358" s="325" t="s">
        <v>1538</v>
      </c>
    </row>
    <row r="1359" spans="1:8">
      <c r="A1359" s="103"/>
      <c r="B1359" s="326"/>
      <c r="C1359" s="325" t="s">
        <v>1538</v>
      </c>
      <c r="D1359" s="325" t="s">
        <v>1538</v>
      </c>
      <c r="E1359" s="325" t="s">
        <v>1538</v>
      </c>
      <c r="G1359" s="325" t="s">
        <v>1538</v>
      </c>
      <c r="H1359" s="325" t="s">
        <v>1538</v>
      </c>
    </row>
    <row r="1360" spans="1:8">
      <c r="A1360" s="103"/>
      <c r="B1360" s="326"/>
      <c r="C1360" s="325" t="s">
        <v>1538</v>
      </c>
      <c r="D1360" s="325" t="s">
        <v>1538</v>
      </c>
      <c r="E1360" s="325" t="s">
        <v>1538</v>
      </c>
      <c r="G1360" s="325" t="s">
        <v>1538</v>
      </c>
      <c r="H1360" s="325" t="s">
        <v>1538</v>
      </c>
    </row>
    <row r="1361" spans="1:8">
      <c r="A1361" s="103"/>
      <c r="B1361" s="326"/>
      <c r="C1361" s="325" t="s">
        <v>1538</v>
      </c>
      <c r="D1361" s="325" t="s">
        <v>1538</v>
      </c>
      <c r="E1361" s="325" t="s">
        <v>1538</v>
      </c>
      <c r="G1361" s="325" t="s">
        <v>1538</v>
      </c>
      <c r="H1361" s="325" t="s">
        <v>1538</v>
      </c>
    </row>
    <row r="1362" spans="1:8">
      <c r="A1362" s="103"/>
      <c r="B1362" s="326"/>
      <c r="C1362" s="325" t="s">
        <v>1538</v>
      </c>
      <c r="D1362" s="325" t="s">
        <v>1538</v>
      </c>
      <c r="E1362" s="325" t="s">
        <v>1538</v>
      </c>
      <c r="G1362" s="325" t="s">
        <v>1538</v>
      </c>
      <c r="H1362" s="325" t="s">
        <v>1538</v>
      </c>
    </row>
    <row r="1363" spans="1:8">
      <c r="A1363" s="103"/>
      <c r="B1363" s="326"/>
      <c r="C1363" s="325" t="s">
        <v>1538</v>
      </c>
      <c r="D1363" s="325" t="s">
        <v>1538</v>
      </c>
      <c r="E1363" s="325" t="s">
        <v>1538</v>
      </c>
      <c r="G1363" s="325" t="s">
        <v>1538</v>
      </c>
      <c r="H1363" s="325" t="s">
        <v>1538</v>
      </c>
    </row>
    <row r="1364" spans="1:8">
      <c r="A1364" s="103"/>
      <c r="B1364" s="326"/>
      <c r="C1364" s="325" t="s">
        <v>1538</v>
      </c>
      <c r="D1364" s="325" t="s">
        <v>1538</v>
      </c>
      <c r="E1364" s="325" t="s">
        <v>1538</v>
      </c>
      <c r="G1364" s="325" t="s">
        <v>1538</v>
      </c>
      <c r="H1364" s="325" t="s">
        <v>1538</v>
      </c>
    </row>
    <row r="1365" spans="1:8">
      <c r="A1365" s="103"/>
      <c r="B1365" s="326"/>
      <c r="C1365" s="325" t="s">
        <v>1538</v>
      </c>
      <c r="D1365" s="325" t="s">
        <v>1538</v>
      </c>
      <c r="E1365" s="325" t="s">
        <v>1538</v>
      </c>
      <c r="G1365" s="325" t="s">
        <v>1538</v>
      </c>
      <c r="H1365" s="325" t="s">
        <v>1538</v>
      </c>
    </row>
    <row r="1366" spans="1:8">
      <c r="A1366" s="103"/>
      <c r="B1366" s="326"/>
      <c r="C1366" s="325" t="s">
        <v>1538</v>
      </c>
      <c r="D1366" s="325" t="s">
        <v>1538</v>
      </c>
      <c r="E1366" s="325" t="s">
        <v>1538</v>
      </c>
      <c r="G1366" s="325" t="s">
        <v>1538</v>
      </c>
      <c r="H1366" s="325" t="s">
        <v>1538</v>
      </c>
    </row>
    <row r="1367" spans="1:8">
      <c r="A1367" s="103"/>
      <c r="B1367" s="326"/>
      <c r="C1367" s="325" t="s">
        <v>1538</v>
      </c>
      <c r="D1367" s="325" t="s">
        <v>1538</v>
      </c>
      <c r="E1367" s="325" t="s">
        <v>1538</v>
      </c>
      <c r="G1367" s="325" t="s">
        <v>1538</v>
      </c>
      <c r="H1367" s="325" t="s">
        <v>1538</v>
      </c>
    </row>
    <row r="1368" spans="1:8">
      <c r="A1368" s="103"/>
      <c r="B1368" s="326"/>
      <c r="C1368" s="325" t="s">
        <v>1538</v>
      </c>
      <c r="D1368" s="325" t="s">
        <v>1538</v>
      </c>
      <c r="E1368" s="325" t="s">
        <v>1538</v>
      </c>
      <c r="G1368" s="325" t="s">
        <v>1538</v>
      </c>
      <c r="H1368" s="325" t="s">
        <v>1538</v>
      </c>
    </row>
    <row r="1369" spans="1:8">
      <c r="A1369" s="103"/>
      <c r="B1369" s="326"/>
      <c r="C1369" s="325" t="s">
        <v>1538</v>
      </c>
      <c r="D1369" s="325" t="s">
        <v>1538</v>
      </c>
      <c r="E1369" s="325" t="s">
        <v>1538</v>
      </c>
      <c r="G1369" s="325" t="s">
        <v>1538</v>
      </c>
      <c r="H1369" s="325" t="s">
        <v>1538</v>
      </c>
    </row>
    <row r="1370" spans="1:8">
      <c r="A1370" s="103"/>
      <c r="B1370" s="331"/>
      <c r="C1370" s="325" t="s">
        <v>1538</v>
      </c>
      <c r="D1370" s="325" t="s">
        <v>1538</v>
      </c>
      <c r="E1370" s="325" t="s">
        <v>1538</v>
      </c>
      <c r="G1370" s="325" t="s">
        <v>1538</v>
      </c>
      <c r="H1370" s="325" t="s">
        <v>1538</v>
      </c>
    </row>
    <row r="1371" spans="1:8">
      <c r="A1371" s="103"/>
      <c r="C1371" s="325" t="s">
        <v>1538</v>
      </c>
      <c r="D1371" s="325" t="s">
        <v>1538</v>
      </c>
      <c r="E1371" s="325" t="s">
        <v>1538</v>
      </c>
      <c r="G1371" s="325" t="s">
        <v>1538</v>
      </c>
      <c r="H1371" s="325" t="s">
        <v>1538</v>
      </c>
    </row>
    <row r="1372" spans="1:8">
      <c r="A1372" s="103"/>
      <c r="C1372" s="325" t="s">
        <v>1538</v>
      </c>
      <c r="D1372" s="325" t="s">
        <v>1538</v>
      </c>
      <c r="E1372" s="325" t="s">
        <v>1538</v>
      </c>
      <c r="G1372" s="325" t="s">
        <v>1538</v>
      </c>
      <c r="H1372" s="325" t="s">
        <v>1538</v>
      </c>
    </row>
    <row r="1373" spans="1:8">
      <c r="A1373" s="103"/>
      <c r="C1373" s="325" t="s">
        <v>1538</v>
      </c>
      <c r="D1373" s="325" t="s">
        <v>1538</v>
      </c>
      <c r="E1373" s="325" t="s">
        <v>1538</v>
      </c>
      <c r="G1373" s="325" t="s">
        <v>1538</v>
      </c>
      <c r="H1373" s="325" t="s">
        <v>1538</v>
      </c>
    </row>
    <row r="1374" spans="1:8">
      <c r="A1374" s="103"/>
      <c r="B1374" s="326"/>
      <c r="C1374" s="325" t="s">
        <v>1538</v>
      </c>
      <c r="D1374" s="325" t="s">
        <v>1538</v>
      </c>
      <c r="E1374" s="325" t="s">
        <v>1538</v>
      </c>
      <c r="G1374" s="325" t="s">
        <v>1538</v>
      </c>
      <c r="H1374" s="325" t="s">
        <v>1538</v>
      </c>
    </row>
    <row r="1375" spans="1:8">
      <c r="A1375" s="103"/>
      <c r="B1375" s="326"/>
      <c r="C1375" s="325" t="s">
        <v>1538</v>
      </c>
      <c r="D1375" s="325" t="s">
        <v>1538</v>
      </c>
      <c r="E1375" s="325" t="s">
        <v>1538</v>
      </c>
      <c r="G1375" s="325" t="s">
        <v>1538</v>
      </c>
      <c r="H1375" s="325" t="s">
        <v>1538</v>
      </c>
    </row>
    <row r="1376" spans="1:8">
      <c r="A1376" s="103"/>
      <c r="B1376" s="326"/>
      <c r="C1376" s="325" t="s">
        <v>1538</v>
      </c>
      <c r="D1376" s="325" t="s">
        <v>1538</v>
      </c>
      <c r="E1376" s="325" t="s">
        <v>1538</v>
      </c>
      <c r="G1376" s="325" t="s">
        <v>1538</v>
      </c>
      <c r="H1376" s="325" t="s">
        <v>1538</v>
      </c>
    </row>
    <row r="1377" spans="1:8">
      <c r="A1377" s="103"/>
      <c r="B1377" s="326"/>
      <c r="C1377" s="325" t="s">
        <v>1538</v>
      </c>
      <c r="D1377" s="325" t="s">
        <v>1538</v>
      </c>
      <c r="E1377" s="325" t="s">
        <v>1538</v>
      </c>
      <c r="G1377" s="325" t="s">
        <v>1538</v>
      </c>
      <c r="H1377" s="325" t="s">
        <v>1538</v>
      </c>
    </row>
    <row r="1378" spans="1:8">
      <c r="A1378" s="103"/>
      <c r="B1378" s="326"/>
      <c r="C1378" s="325" t="s">
        <v>1538</v>
      </c>
      <c r="D1378" s="325" t="s">
        <v>1538</v>
      </c>
      <c r="E1378" s="325" t="s">
        <v>1538</v>
      </c>
      <c r="G1378" s="325" t="s">
        <v>1538</v>
      </c>
      <c r="H1378" s="325" t="s">
        <v>1538</v>
      </c>
    </row>
    <row r="1379" spans="1:8">
      <c r="A1379" s="103"/>
      <c r="B1379" s="326"/>
      <c r="C1379" s="325" t="s">
        <v>1538</v>
      </c>
      <c r="D1379" s="325" t="s">
        <v>1538</v>
      </c>
      <c r="E1379" s="325" t="s">
        <v>1538</v>
      </c>
      <c r="G1379" s="325" t="s">
        <v>1538</v>
      </c>
      <c r="H1379" s="325" t="s">
        <v>1538</v>
      </c>
    </row>
    <row r="1380" spans="1:8">
      <c r="A1380" s="103"/>
      <c r="B1380" s="326"/>
      <c r="C1380" s="325" t="s">
        <v>1538</v>
      </c>
      <c r="D1380" s="325" t="s">
        <v>1538</v>
      </c>
      <c r="E1380" s="325" t="s">
        <v>1538</v>
      </c>
      <c r="G1380" s="325" t="s">
        <v>1538</v>
      </c>
      <c r="H1380" s="325" t="s">
        <v>1538</v>
      </c>
    </row>
    <row r="1381" spans="1:8">
      <c r="A1381" s="103"/>
      <c r="B1381" s="326"/>
      <c r="C1381" s="325" t="s">
        <v>1538</v>
      </c>
      <c r="D1381" s="325" t="s">
        <v>1538</v>
      </c>
      <c r="E1381" s="325" t="s">
        <v>1538</v>
      </c>
      <c r="G1381" s="325" t="s">
        <v>1538</v>
      </c>
      <c r="H1381" s="325" t="s">
        <v>1538</v>
      </c>
    </row>
    <row r="1382" spans="1:8">
      <c r="A1382" s="103"/>
      <c r="B1382" s="326"/>
      <c r="C1382" s="325" t="s">
        <v>1538</v>
      </c>
      <c r="D1382" s="325" t="s">
        <v>1538</v>
      </c>
      <c r="E1382" s="325" t="s">
        <v>1538</v>
      </c>
      <c r="G1382" s="325" t="s">
        <v>1538</v>
      </c>
      <c r="H1382" s="325" t="s">
        <v>1538</v>
      </c>
    </row>
    <row r="1383" spans="1:8">
      <c r="A1383" s="103"/>
      <c r="B1383" s="326"/>
      <c r="C1383" s="325" t="s">
        <v>1538</v>
      </c>
      <c r="D1383" s="325" t="s">
        <v>1538</v>
      </c>
      <c r="E1383" s="325" t="s">
        <v>1538</v>
      </c>
      <c r="G1383" s="325" t="s">
        <v>1538</v>
      </c>
      <c r="H1383" s="325" t="s">
        <v>1538</v>
      </c>
    </row>
    <row r="1384" spans="1:8">
      <c r="A1384" s="103"/>
      <c r="B1384" s="326"/>
      <c r="C1384" s="325" t="s">
        <v>1538</v>
      </c>
      <c r="D1384" s="325" t="s">
        <v>1538</v>
      </c>
      <c r="E1384" s="325" t="s">
        <v>1538</v>
      </c>
      <c r="G1384" s="325" t="s">
        <v>1538</v>
      </c>
      <c r="H1384" s="325" t="s">
        <v>1538</v>
      </c>
    </row>
    <row r="1385" spans="1:8">
      <c r="A1385" s="103"/>
      <c r="B1385" s="326"/>
      <c r="C1385" s="325" t="s">
        <v>1538</v>
      </c>
      <c r="D1385" s="325" t="s">
        <v>1538</v>
      </c>
      <c r="E1385" s="325" t="s">
        <v>1538</v>
      </c>
      <c r="G1385" s="325" t="s">
        <v>1538</v>
      </c>
      <c r="H1385" s="325" t="s">
        <v>1538</v>
      </c>
    </row>
    <row r="1386" spans="1:8">
      <c r="A1386" s="103"/>
      <c r="B1386" s="326"/>
      <c r="C1386" s="325" t="s">
        <v>1538</v>
      </c>
      <c r="D1386" s="325" t="s">
        <v>1538</v>
      </c>
      <c r="E1386" s="325" t="s">
        <v>1538</v>
      </c>
      <c r="G1386" s="325" t="s">
        <v>1538</v>
      </c>
      <c r="H1386" s="325" t="s">
        <v>1538</v>
      </c>
    </row>
    <row r="1387" spans="1:8">
      <c r="A1387" s="103"/>
      <c r="B1387" s="326"/>
      <c r="C1387" s="325" t="s">
        <v>1538</v>
      </c>
      <c r="D1387" s="325" t="s">
        <v>1538</v>
      </c>
      <c r="E1387" s="325" t="s">
        <v>1538</v>
      </c>
      <c r="G1387" s="325" t="s">
        <v>1538</v>
      </c>
      <c r="H1387" s="325" t="s">
        <v>1538</v>
      </c>
    </row>
    <row r="1388" spans="1:8">
      <c r="A1388" s="103"/>
      <c r="B1388" s="326"/>
      <c r="C1388" s="325" t="s">
        <v>1538</v>
      </c>
      <c r="D1388" s="325" t="s">
        <v>1538</v>
      </c>
      <c r="E1388" s="325" t="s">
        <v>1538</v>
      </c>
      <c r="G1388" s="325" t="s">
        <v>1538</v>
      </c>
      <c r="H1388" s="325" t="s">
        <v>1538</v>
      </c>
    </row>
    <row r="1389" spans="1:8">
      <c r="A1389" s="103"/>
      <c r="B1389" s="326"/>
      <c r="C1389" s="325" t="s">
        <v>1538</v>
      </c>
      <c r="D1389" s="325" t="s">
        <v>1538</v>
      </c>
      <c r="E1389" s="325" t="s">
        <v>1538</v>
      </c>
      <c r="G1389" s="325" t="s">
        <v>1538</v>
      </c>
      <c r="H1389" s="325" t="s">
        <v>1538</v>
      </c>
    </row>
    <row r="1390" spans="1:8">
      <c r="A1390" s="103"/>
      <c r="B1390" s="326"/>
      <c r="C1390" s="325" t="s">
        <v>1538</v>
      </c>
      <c r="D1390" s="325" t="s">
        <v>1538</v>
      </c>
      <c r="E1390" s="325" t="s">
        <v>1538</v>
      </c>
      <c r="G1390" s="325" t="s">
        <v>1538</v>
      </c>
      <c r="H1390" s="325" t="s">
        <v>1538</v>
      </c>
    </row>
    <row r="1391" spans="1:8">
      <c r="A1391" s="103"/>
      <c r="B1391" s="326"/>
      <c r="C1391" s="325" t="s">
        <v>1538</v>
      </c>
      <c r="D1391" s="325" t="s">
        <v>1538</v>
      </c>
      <c r="E1391" s="325" t="s">
        <v>1538</v>
      </c>
      <c r="G1391" s="325" t="s">
        <v>1538</v>
      </c>
      <c r="H1391" s="325" t="s">
        <v>1538</v>
      </c>
    </row>
    <row r="1392" spans="1:8">
      <c r="A1392" s="103"/>
      <c r="B1392" s="326"/>
      <c r="C1392" s="325" t="s">
        <v>1538</v>
      </c>
      <c r="D1392" s="325" t="s">
        <v>1538</v>
      </c>
      <c r="E1392" s="325" t="s">
        <v>1538</v>
      </c>
      <c r="G1392" s="325" t="s">
        <v>1538</v>
      </c>
      <c r="H1392" s="325" t="s">
        <v>1538</v>
      </c>
    </row>
    <row r="1393" spans="1:8">
      <c r="A1393" s="103"/>
      <c r="B1393" s="326"/>
      <c r="C1393" s="325" t="s">
        <v>1538</v>
      </c>
      <c r="D1393" s="325" t="s">
        <v>1538</v>
      </c>
      <c r="E1393" s="325" t="s">
        <v>1538</v>
      </c>
      <c r="G1393" s="325" t="s">
        <v>1538</v>
      </c>
      <c r="H1393" s="325" t="s">
        <v>1538</v>
      </c>
    </row>
    <row r="1394" spans="1:8">
      <c r="A1394" s="103"/>
      <c r="B1394" s="326"/>
      <c r="C1394" s="325" t="s">
        <v>1538</v>
      </c>
      <c r="D1394" s="325" t="s">
        <v>1538</v>
      </c>
      <c r="E1394" s="325" t="s">
        <v>1538</v>
      </c>
      <c r="G1394" s="325" t="s">
        <v>1538</v>
      </c>
      <c r="H1394" s="325" t="s">
        <v>1538</v>
      </c>
    </row>
    <row r="1395" spans="1:8">
      <c r="A1395" s="103"/>
      <c r="B1395" s="326"/>
      <c r="C1395" s="325" t="s">
        <v>1538</v>
      </c>
      <c r="D1395" s="325" t="s">
        <v>1538</v>
      </c>
      <c r="E1395" s="325" t="s">
        <v>1538</v>
      </c>
      <c r="G1395" s="325" t="s">
        <v>1538</v>
      </c>
      <c r="H1395" s="325" t="s">
        <v>1538</v>
      </c>
    </row>
    <row r="1396" spans="1:8">
      <c r="A1396" s="103"/>
      <c r="B1396" s="326"/>
      <c r="C1396" s="325" t="s">
        <v>1538</v>
      </c>
      <c r="D1396" s="325" t="s">
        <v>1538</v>
      </c>
      <c r="E1396" s="325" t="s">
        <v>1538</v>
      </c>
      <c r="G1396" s="325" t="s">
        <v>1538</v>
      </c>
      <c r="H1396" s="325" t="s">
        <v>1538</v>
      </c>
    </row>
    <row r="1397" spans="1:8">
      <c r="A1397" s="103"/>
      <c r="B1397" s="326"/>
      <c r="C1397" s="325" t="s">
        <v>1538</v>
      </c>
      <c r="D1397" s="325" t="s">
        <v>1538</v>
      </c>
      <c r="E1397" s="325" t="s">
        <v>1538</v>
      </c>
      <c r="G1397" s="325" t="s">
        <v>1538</v>
      </c>
      <c r="H1397" s="325" t="s">
        <v>1538</v>
      </c>
    </row>
    <row r="1398" spans="1:8">
      <c r="A1398" s="103"/>
      <c r="B1398" s="326"/>
      <c r="C1398" s="325" t="s">
        <v>1538</v>
      </c>
      <c r="D1398" s="325" t="s">
        <v>1538</v>
      </c>
      <c r="E1398" s="325" t="s">
        <v>1538</v>
      </c>
      <c r="G1398" s="325" t="s">
        <v>1538</v>
      </c>
      <c r="H1398" s="325" t="s">
        <v>1538</v>
      </c>
    </row>
    <row r="1399" spans="1:8">
      <c r="A1399" s="103"/>
      <c r="B1399" s="326"/>
      <c r="C1399" s="325" t="s">
        <v>1538</v>
      </c>
      <c r="D1399" s="325" t="s">
        <v>1538</v>
      </c>
      <c r="E1399" s="325" t="s">
        <v>1538</v>
      </c>
      <c r="G1399" s="325" t="s">
        <v>1538</v>
      </c>
      <c r="H1399" s="325" t="s">
        <v>1538</v>
      </c>
    </row>
    <row r="1400" spans="1:8">
      <c r="A1400" s="103"/>
      <c r="B1400" s="326"/>
      <c r="C1400" s="325" t="s">
        <v>1538</v>
      </c>
      <c r="D1400" s="325" t="s">
        <v>1538</v>
      </c>
      <c r="E1400" s="325" t="s">
        <v>1538</v>
      </c>
      <c r="G1400" s="325" t="s">
        <v>1538</v>
      </c>
      <c r="H1400" s="325" t="s">
        <v>1538</v>
      </c>
    </row>
    <row r="1401" spans="1:8">
      <c r="A1401" s="103"/>
      <c r="B1401" s="326"/>
      <c r="C1401" s="325" t="s">
        <v>1538</v>
      </c>
      <c r="D1401" s="325" t="s">
        <v>1538</v>
      </c>
      <c r="E1401" s="325" t="s">
        <v>1538</v>
      </c>
      <c r="G1401" s="325" t="s">
        <v>1538</v>
      </c>
      <c r="H1401" s="325" t="s">
        <v>1538</v>
      </c>
    </row>
    <row r="1402" spans="1:8">
      <c r="A1402" s="103"/>
      <c r="B1402" s="326"/>
      <c r="C1402" s="325" t="s">
        <v>1538</v>
      </c>
      <c r="D1402" s="325" t="s">
        <v>1538</v>
      </c>
      <c r="E1402" s="325" t="s">
        <v>1538</v>
      </c>
      <c r="G1402" s="325" t="s">
        <v>1538</v>
      </c>
      <c r="H1402" s="325" t="s">
        <v>1538</v>
      </c>
    </row>
    <row r="1403" spans="1:8">
      <c r="A1403" s="103"/>
      <c r="B1403" s="326"/>
      <c r="C1403" s="325" t="s">
        <v>1538</v>
      </c>
      <c r="D1403" s="325" t="s">
        <v>1538</v>
      </c>
      <c r="E1403" s="325" t="s">
        <v>1538</v>
      </c>
      <c r="G1403" s="325" t="s">
        <v>1538</v>
      </c>
      <c r="H1403" s="325" t="s">
        <v>1538</v>
      </c>
    </row>
    <row r="1404" spans="1:8">
      <c r="A1404" s="103"/>
      <c r="B1404" s="326"/>
      <c r="C1404" s="325" t="s">
        <v>1538</v>
      </c>
      <c r="D1404" s="325" t="s">
        <v>1538</v>
      </c>
      <c r="E1404" s="325" t="s">
        <v>1538</v>
      </c>
      <c r="G1404" s="325" t="s">
        <v>1538</v>
      </c>
      <c r="H1404" s="325" t="s">
        <v>1538</v>
      </c>
    </row>
    <row r="1405" spans="1:8">
      <c r="A1405" s="103"/>
      <c r="B1405" s="331"/>
      <c r="C1405" s="325" t="s">
        <v>1538</v>
      </c>
      <c r="D1405" s="325" t="s">
        <v>1538</v>
      </c>
      <c r="E1405" s="325" t="s">
        <v>1538</v>
      </c>
      <c r="G1405" s="325" t="s">
        <v>1538</v>
      </c>
      <c r="H1405" s="325" t="s">
        <v>1538</v>
      </c>
    </row>
    <row r="1406" spans="1:8">
      <c r="A1406" s="103"/>
      <c r="C1406" s="325" t="s">
        <v>1538</v>
      </c>
      <c r="D1406" s="325" t="s">
        <v>1538</v>
      </c>
      <c r="E1406" s="325" t="s">
        <v>1538</v>
      </c>
      <c r="G1406" s="325" t="s">
        <v>1538</v>
      </c>
      <c r="H1406" s="325" t="s">
        <v>1538</v>
      </c>
    </row>
    <row r="1407" spans="1:8">
      <c r="A1407" s="103"/>
      <c r="C1407" s="325" t="s">
        <v>1538</v>
      </c>
      <c r="D1407" s="325" t="s">
        <v>1538</v>
      </c>
      <c r="E1407" s="325" t="s">
        <v>1538</v>
      </c>
      <c r="G1407" s="325" t="s">
        <v>1538</v>
      </c>
      <c r="H1407" s="325" t="s">
        <v>1538</v>
      </c>
    </row>
    <row r="1408" spans="1:8">
      <c r="A1408" s="103"/>
      <c r="C1408" s="325" t="s">
        <v>1538</v>
      </c>
      <c r="D1408" s="325" t="s">
        <v>1538</v>
      </c>
      <c r="E1408" s="325" t="s">
        <v>1538</v>
      </c>
      <c r="G1408" s="325" t="s">
        <v>1538</v>
      </c>
      <c r="H1408" s="325" t="s">
        <v>1538</v>
      </c>
    </row>
    <row r="1409" spans="1:8">
      <c r="A1409" s="103"/>
      <c r="B1409" s="326"/>
      <c r="C1409" s="325" t="s">
        <v>1538</v>
      </c>
      <c r="D1409" s="325" t="s">
        <v>1538</v>
      </c>
      <c r="E1409" s="325" t="s">
        <v>1538</v>
      </c>
      <c r="G1409" s="325" t="s">
        <v>1538</v>
      </c>
      <c r="H1409" s="325" t="s">
        <v>1538</v>
      </c>
    </row>
    <row r="1410" spans="1:8">
      <c r="A1410" s="103"/>
      <c r="B1410" s="326"/>
      <c r="C1410" s="325" t="s">
        <v>1538</v>
      </c>
      <c r="D1410" s="325" t="s">
        <v>1538</v>
      </c>
      <c r="E1410" s="325" t="s">
        <v>1538</v>
      </c>
      <c r="G1410" s="325" t="s">
        <v>1538</v>
      </c>
      <c r="H1410" s="325" t="s">
        <v>1538</v>
      </c>
    </row>
    <row r="1411" spans="1:8">
      <c r="A1411" s="103"/>
      <c r="B1411" s="326"/>
      <c r="C1411" s="325" t="s">
        <v>1538</v>
      </c>
      <c r="D1411" s="325" t="s">
        <v>1538</v>
      </c>
      <c r="E1411" s="325" t="s">
        <v>1538</v>
      </c>
      <c r="G1411" s="325" t="s">
        <v>1538</v>
      </c>
      <c r="H1411" s="325" t="s">
        <v>1538</v>
      </c>
    </row>
    <row r="1412" spans="1:8">
      <c r="A1412" s="103"/>
      <c r="B1412" s="326"/>
      <c r="C1412" s="325" t="s">
        <v>1538</v>
      </c>
      <c r="D1412" s="325" t="s">
        <v>1538</v>
      </c>
      <c r="E1412" s="325" t="s">
        <v>1538</v>
      </c>
      <c r="G1412" s="325" t="s">
        <v>1538</v>
      </c>
      <c r="H1412" s="325" t="s">
        <v>1538</v>
      </c>
    </row>
    <row r="1413" spans="1:8">
      <c r="A1413" s="103"/>
      <c r="B1413" s="326"/>
      <c r="C1413" s="325" t="s">
        <v>1538</v>
      </c>
      <c r="D1413" s="325" t="s">
        <v>1538</v>
      </c>
      <c r="E1413" s="325" t="s">
        <v>1538</v>
      </c>
      <c r="G1413" s="325" t="s">
        <v>1538</v>
      </c>
      <c r="H1413" s="325" t="s">
        <v>1538</v>
      </c>
    </row>
    <row r="1414" spans="1:8">
      <c r="A1414" s="103"/>
      <c r="B1414" s="326"/>
      <c r="C1414" s="325" t="s">
        <v>1538</v>
      </c>
      <c r="D1414" s="325" t="s">
        <v>1538</v>
      </c>
      <c r="E1414" s="325" t="s">
        <v>1538</v>
      </c>
      <c r="G1414" s="325" t="s">
        <v>1538</v>
      </c>
      <c r="H1414" s="325" t="s">
        <v>1538</v>
      </c>
    </row>
    <row r="1415" spans="1:8">
      <c r="A1415" s="103"/>
      <c r="B1415" s="326"/>
      <c r="C1415" s="325" t="s">
        <v>1538</v>
      </c>
      <c r="D1415" s="325" t="s">
        <v>1538</v>
      </c>
      <c r="E1415" s="325" t="s">
        <v>1538</v>
      </c>
      <c r="G1415" s="325" t="s">
        <v>1538</v>
      </c>
      <c r="H1415" s="325" t="s">
        <v>1538</v>
      </c>
    </row>
    <row r="1416" spans="1:8">
      <c r="A1416" s="103"/>
      <c r="B1416" s="326"/>
      <c r="C1416" s="325" t="s">
        <v>1538</v>
      </c>
      <c r="D1416" s="325" t="s">
        <v>1538</v>
      </c>
      <c r="E1416" s="325" t="s">
        <v>1538</v>
      </c>
      <c r="G1416" s="325" t="s">
        <v>1538</v>
      </c>
      <c r="H1416" s="325" t="s">
        <v>1538</v>
      </c>
    </row>
    <row r="1417" spans="1:8">
      <c r="A1417" s="103"/>
      <c r="B1417" s="331"/>
      <c r="C1417" s="325" t="s">
        <v>1538</v>
      </c>
      <c r="D1417" s="325" t="s">
        <v>1538</v>
      </c>
      <c r="E1417" s="325" t="s">
        <v>1538</v>
      </c>
      <c r="G1417" s="325" t="s">
        <v>1538</v>
      </c>
      <c r="H1417" s="325" t="s">
        <v>1538</v>
      </c>
    </row>
    <row r="1418" spans="1:8">
      <c r="A1418" s="103"/>
      <c r="C1418" s="325" t="s">
        <v>1538</v>
      </c>
      <c r="D1418" s="325" t="s">
        <v>1538</v>
      </c>
      <c r="E1418" s="325" t="s">
        <v>1538</v>
      </c>
      <c r="G1418" s="325" t="s">
        <v>1538</v>
      </c>
      <c r="H1418" s="325" t="s">
        <v>1538</v>
      </c>
    </row>
    <row r="1419" spans="1:8">
      <c r="A1419" s="103"/>
      <c r="C1419" s="325" t="s">
        <v>1538</v>
      </c>
      <c r="D1419" s="325" t="s">
        <v>1538</v>
      </c>
      <c r="E1419" s="325" t="s">
        <v>1538</v>
      </c>
      <c r="G1419" s="325" t="s">
        <v>1538</v>
      </c>
      <c r="H1419" s="325" t="s">
        <v>1538</v>
      </c>
    </row>
    <row r="1420" spans="1:8">
      <c r="A1420" s="103"/>
      <c r="C1420" s="325" t="s">
        <v>1538</v>
      </c>
      <c r="D1420" s="325" t="s">
        <v>1538</v>
      </c>
      <c r="E1420" s="325" t="s">
        <v>1538</v>
      </c>
      <c r="G1420" s="325" t="s">
        <v>1538</v>
      </c>
      <c r="H1420" s="325" t="s">
        <v>1538</v>
      </c>
    </row>
    <row r="1421" spans="1:8">
      <c r="A1421" s="103"/>
      <c r="C1421" s="325" t="s">
        <v>1538</v>
      </c>
      <c r="D1421" s="325" t="s">
        <v>1538</v>
      </c>
      <c r="E1421" s="325" t="s">
        <v>1538</v>
      </c>
      <c r="G1421" s="325" t="s">
        <v>1538</v>
      </c>
      <c r="H1421" s="325" t="s">
        <v>1538</v>
      </c>
    </row>
    <row r="1422" spans="1:8">
      <c r="A1422" s="103"/>
      <c r="B1422" s="326"/>
      <c r="C1422" s="325" t="s">
        <v>1538</v>
      </c>
      <c r="D1422" s="325" t="s">
        <v>1538</v>
      </c>
      <c r="E1422" s="325" t="s">
        <v>1538</v>
      </c>
      <c r="G1422" s="325" t="s">
        <v>1538</v>
      </c>
      <c r="H1422" s="325" t="s">
        <v>1538</v>
      </c>
    </row>
    <row r="1423" spans="1:8">
      <c r="A1423" s="103"/>
      <c r="B1423" s="326"/>
      <c r="C1423" s="325" t="s">
        <v>1538</v>
      </c>
      <c r="D1423" s="325" t="s">
        <v>1538</v>
      </c>
      <c r="E1423" s="325" t="s">
        <v>1538</v>
      </c>
      <c r="G1423" s="325" t="s">
        <v>1538</v>
      </c>
      <c r="H1423" s="325" t="s">
        <v>1538</v>
      </c>
    </row>
    <row r="1424" spans="1:8">
      <c r="A1424" s="103"/>
      <c r="B1424" s="326"/>
      <c r="C1424" s="325" t="s">
        <v>1538</v>
      </c>
      <c r="D1424" s="325" t="s">
        <v>1538</v>
      </c>
      <c r="E1424" s="325" t="s">
        <v>1538</v>
      </c>
      <c r="G1424" s="325" t="s">
        <v>1538</v>
      </c>
      <c r="H1424" s="325" t="s">
        <v>1538</v>
      </c>
    </row>
    <row r="1425" spans="1:8">
      <c r="A1425" s="103"/>
      <c r="B1425" s="326"/>
      <c r="C1425" s="325" t="s">
        <v>1538</v>
      </c>
      <c r="D1425" s="325" t="s">
        <v>1538</v>
      </c>
      <c r="E1425" s="325" t="s">
        <v>1538</v>
      </c>
      <c r="G1425" s="325" t="s">
        <v>1538</v>
      </c>
      <c r="H1425" s="325" t="s">
        <v>1538</v>
      </c>
    </row>
    <row r="1426" spans="1:8">
      <c r="A1426" s="103"/>
      <c r="B1426" s="326"/>
      <c r="C1426" s="325" t="s">
        <v>1538</v>
      </c>
      <c r="D1426" s="325" t="s">
        <v>1538</v>
      </c>
      <c r="E1426" s="325" t="s">
        <v>1538</v>
      </c>
      <c r="G1426" s="325" t="s">
        <v>1538</v>
      </c>
      <c r="H1426" s="325" t="s">
        <v>1538</v>
      </c>
    </row>
    <row r="1427" spans="1:8">
      <c r="A1427" s="103"/>
      <c r="B1427" s="326"/>
      <c r="C1427" s="325" t="s">
        <v>1538</v>
      </c>
      <c r="D1427" s="325" t="s">
        <v>1538</v>
      </c>
      <c r="E1427" s="325" t="s">
        <v>1538</v>
      </c>
      <c r="G1427" s="325" t="s">
        <v>1538</v>
      </c>
      <c r="H1427" s="325" t="s">
        <v>1538</v>
      </c>
    </row>
    <row r="1428" spans="1:8">
      <c r="A1428" s="103"/>
      <c r="B1428" s="326"/>
      <c r="C1428" s="325" t="s">
        <v>1538</v>
      </c>
      <c r="D1428" s="325" t="s">
        <v>1538</v>
      </c>
      <c r="E1428" s="325" t="s">
        <v>1538</v>
      </c>
      <c r="G1428" s="325" t="s">
        <v>1538</v>
      </c>
      <c r="H1428" s="325" t="s">
        <v>1538</v>
      </c>
    </row>
    <row r="1429" spans="1:8">
      <c r="A1429" s="103"/>
      <c r="B1429" s="326"/>
      <c r="C1429" s="325" t="s">
        <v>1538</v>
      </c>
      <c r="D1429" s="325" t="s">
        <v>1538</v>
      </c>
      <c r="E1429" s="325" t="s">
        <v>1538</v>
      </c>
      <c r="G1429" s="325" t="s">
        <v>1538</v>
      </c>
      <c r="H1429" s="325" t="s">
        <v>1538</v>
      </c>
    </row>
    <row r="1430" spans="1:8">
      <c r="A1430" s="103"/>
      <c r="B1430" s="326"/>
      <c r="C1430" s="325" t="s">
        <v>1538</v>
      </c>
      <c r="D1430" s="325" t="s">
        <v>1538</v>
      </c>
      <c r="E1430" s="325" t="s">
        <v>1538</v>
      </c>
      <c r="G1430" s="325" t="s">
        <v>1538</v>
      </c>
      <c r="H1430" s="325" t="s">
        <v>1538</v>
      </c>
    </row>
    <row r="1431" spans="1:8">
      <c r="A1431" s="103"/>
      <c r="B1431" s="326"/>
      <c r="C1431" s="325" t="s">
        <v>1538</v>
      </c>
      <c r="D1431" s="325" t="s">
        <v>1538</v>
      </c>
      <c r="E1431" s="325" t="s">
        <v>1538</v>
      </c>
      <c r="G1431" s="325" t="s">
        <v>1538</v>
      </c>
      <c r="H1431" s="325" t="s">
        <v>1538</v>
      </c>
    </row>
    <row r="1432" spans="1:8">
      <c r="A1432" s="103"/>
      <c r="B1432" s="326"/>
      <c r="C1432" s="325" t="s">
        <v>1538</v>
      </c>
      <c r="D1432" s="325" t="s">
        <v>1538</v>
      </c>
      <c r="E1432" s="325" t="s">
        <v>1538</v>
      </c>
      <c r="G1432" s="325" t="s">
        <v>1538</v>
      </c>
      <c r="H1432" s="325" t="s">
        <v>1538</v>
      </c>
    </row>
    <row r="1433" spans="1:8">
      <c r="A1433" s="103"/>
      <c r="B1433" s="326"/>
      <c r="C1433" s="325" t="s">
        <v>1538</v>
      </c>
      <c r="D1433" s="325" t="s">
        <v>1538</v>
      </c>
      <c r="E1433" s="325" t="s">
        <v>1538</v>
      </c>
      <c r="G1433" s="325" t="s">
        <v>1538</v>
      </c>
      <c r="H1433" s="325" t="s">
        <v>1538</v>
      </c>
    </row>
    <row r="1434" spans="1:8">
      <c r="A1434" s="103"/>
      <c r="B1434" s="326"/>
      <c r="C1434" s="325" t="s">
        <v>1538</v>
      </c>
      <c r="D1434" s="325" t="s">
        <v>1538</v>
      </c>
      <c r="E1434" s="325" t="s">
        <v>1538</v>
      </c>
      <c r="G1434" s="325" t="s">
        <v>1538</v>
      </c>
      <c r="H1434" s="325" t="s">
        <v>1538</v>
      </c>
    </row>
    <row r="1435" spans="1:8">
      <c r="A1435" s="103"/>
      <c r="B1435" s="326"/>
      <c r="C1435" s="325" t="s">
        <v>1538</v>
      </c>
      <c r="D1435" s="325" t="s">
        <v>1538</v>
      </c>
      <c r="E1435" s="325" t="s">
        <v>1538</v>
      </c>
      <c r="G1435" s="325" t="s">
        <v>1538</v>
      </c>
      <c r="H1435" s="325" t="s">
        <v>1538</v>
      </c>
    </row>
    <row r="1436" spans="1:8">
      <c r="A1436" s="103"/>
      <c r="B1436" s="326"/>
      <c r="C1436" s="325" t="s">
        <v>1538</v>
      </c>
      <c r="D1436" s="325" t="s">
        <v>1538</v>
      </c>
      <c r="E1436" s="325" t="s">
        <v>1538</v>
      </c>
      <c r="G1436" s="325" t="s">
        <v>1538</v>
      </c>
      <c r="H1436" s="325" t="s">
        <v>1538</v>
      </c>
    </row>
    <row r="1437" spans="1:8">
      <c r="A1437" s="103"/>
      <c r="B1437" s="326"/>
      <c r="C1437" s="325" t="s">
        <v>1538</v>
      </c>
      <c r="D1437" s="325" t="s">
        <v>1538</v>
      </c>
      <c r="E1437" s="325" t="s">
        <v>1538</v>
      </c>
      <c r="G1437" s="325" t="s">
        <v>1538</v>
      </c>
      <c r="H1437" s="325" t="s">
        <v>1538</v>
      </c>
    </row>
    <row r="1438" spans="1:8">
      <c r="A1438" s="103"/>
      <c r="B1438" s="326"/>
      <c r="C1438" s="325" t="s">
        <v>1538</v>
      </c>
      <c r="D1438" s="325" t="s">
        <v>1538</v>
      </c>
      <c r="E1438" s="325" t="s">
        <v>1538</v>
      </c>
      <c r="G1438" s="325" t="s">
        <v>1538</v>
      </c>
      <c r="H1438" s="325" t="s">
        <v>1538</v>
      </c>
    </row>
    <row r="1439" spans="1:8">
      <c r="A1439" s="103"/>
      <c r="B1439" s="326"/>
      <c r="C1439" s="325" t="s">
        <v>1538</v>
      </c>
      <c r="D1439" s="325" t="s">
        <v>1538</v>
      </c>
      <c r="E1439" s="325" t="s">
        <v>1538</v>
      </c>
      <c r="G1439" s="325" t="s">
        <v>1538</v>
      </c>
      <c r="H1439" s="325" t="s">
        <v>1538</v>
      </c>
    </row>
    <row r="1440" spans="1:8">
      <c r="A1440" s="103"/>
      <c r="B1440" s="326"/>
      <c r="C1440" s="325" t="s">
        <v>1538</v>
      </c>
      <c r="D1440" s="325" t="s">
        <v>1538</v>
      </c>
      <c r="E1440" s="325" t="s">
        <v>1538</v>
      </c>
      <c r="G1440" s="325" t="s">
        <v>1538</v>
      </c>
      <c r="H1440" s="325" t="s">
        <v>1538</v>
      </c>
    </row>
    <row r="1441" spans="1:8">
      <c r="A1441" s="103"/>
      <c r="B1441" s="326"/>
      <c r="C1441" s="325" t="s">
        <v>1538</v>
      </c>
      <c r="D1441" s="325" t="s">
        <v>1538</v>
      </c>
      <c r="E1441" s="325" t="s">
        <v>1538</v>
      </c>
      <c r="G1441" s="325" t="s">
        <v>1538</v>
      </c>
      <c r="H1441" s="325" t="s">
        <v>1538</v>
      </c>
    </row>
    <row r="1442" spans="1:8">
      <c r="A1442" s="103"/>
      <c r="B1442" s="326"/>
      <c r="C1442" s="325" t="s">
        <v>1538</v>
      </c>
      <c r="D1442" s="325" t="s">
        <v>1538</v>
      </c>
      <c r="E1442" s="325" t="s">
        <v>1538</v>
      </c>
      <c r="G1442" s="325" t="s">
        <v>1538</v>
      </c>
      <c r="H1442" s="325" t="s">
        <v>1538</v>
      </c>
    </row>
    <row r="1443" spans="1:8">
      <c r="A1443" s="103"/>
      <c r="B1443" s="326"/>
      <c r="C1443" s="325" t="s">
        <v>1538</v>
      </c>
      <c r="D1443" s="325" t="s">
        <v>1538</v>
      </c>
      <c r="E1443" s="325" t="s">
        <v>1538</v>
      </c>
      <c r="G1443" s="325" t="s">
        <v>1538</v>
      </c>
      <c r="H1443" s="325" t="s">
        <v>1538</v>
      </c>
    </row>
    <row r="1444" spans="1:8">
      <c r="A1444" s="103"/>
      <c r="B1444" s="326"/>
      <c r="C1444" s="325" t="s">
        <v>1538</v>
      </c>
      <c r="D1444" s="325" t="s">
        <v>1538</v>
      </c>
      <c r="E1444" s="325" t="s">
        <v>1538</v>
      </c>
      <c r="G1444" s="325" t="s">
        <v>1538</v>
      </c>
      <c r="H1444" s="325" t="s">
        <v>1538</v>
      </c>
    </row>
    <row r="1445" spans="1:8">
      <c r="A1445" s="103"/>
      <c r="B1445" s="326"/>
      <c r="C1445" s="325" t="s">
        <v>1538</v>
      </c>
      <c r="D1445" s="325" t="s">
        <v>1538</v>
      </c>
      <c r="E1445" s="325" t="s">
        <v>1538</v>
      </c>
      <c r="G1445" s="325" t="s">
        <v>1538</v>
      </c>
      <c r="H1445" s="325" t="s">
        <v>1538</v>
      </c>
    </row>
    <row r="1446" spans="1:8">
      <c r="A1446" s="103"/>
      <c r="B1446" s="326"/>
      <c r="C1446" s="325" t="s">
        <v>1538</v>
      </c>
      <c r="D1446" s="325" t="s">
        <v>1538</v>
      </c>
      <c r="E1446" s="325" t="s">
        <v>1538</v>
      </c>
      <c r="G1446" s="325" t="s">
        <v>1538</v>
      </c>
      <c r="H1446" s="325" t="s">
        <v>1538</v>
      </c>
    </row>
    <row r="1447" spans="1:8">
      <c r="A1447" s="103"/>
      <c r="B1447" s="326"/>
      <c r="C1447" s="325" t="s">
        <v>1538</v>
      </c>
      <c r="D1447" s="325" t="s">
        <v>1538</v>
      </c>
      <c r="E1447" s="325" t="s">
        <v>1538</v>
      </c>
      <c r="G1447" s="325" t="s">
        <v>1538</v>
      </c>
      <c r="H1447" s="325" t="s">
        <v>1538</v>
      </c>
    </row>
    <row r="1448" spans="1:8">
      <c r="A1448" s="103"/>
      <c r="B1448" s="326"/>
      <c r="C1448" s="325" t="s">
        <v>1538</v>
      </c>
      <c r="D1448" s="325" t="s">
        <v>1538</v>
      </c>
      <c r="E1448" s="325" t="s">
        <v>1538</v>
      </c>
      <c r="G1448" s="325" t="s">
        <v>1538</v>
      </c>
      <c r="H1448" s="325" t="s">
        <v>1538</v>
      </c>
    </row>
    <row r="1449" spans="1:8">
      <c r="A1449" s="103"/>
      <c r="B1449" s="326"/>
      <c r="C1449" s="325" t="s">
        <v>1538</v>
      </c>
      <c r="D1449" s="325" t="s">
        <v>1538</v>
      </c>
      <c r="E1449" s="325" t="s">
        <v>1538</v>
      </c>
      <c r="G1449" s="325" t="s">
        <v>1538</v>
      </c>
      <c r="H1449" s="325" t="s">
        <v>1538</v>
      </c>
    </row>
    <row r="1450" spans="1:8">
      <c r="A1450" s="103"/>
      <c r="B1450" s="326"/>
      <c r="C1450" s="325" t="s">
        <v>1538</v>
      </c>
      <c r="D1450" s="325" t="s">
        <v>1538</v>
      </c>
      <c r="E1450" s="325" t="s">
        <v>1538</v>
      </c>
      <c r="G1450" s="325" t="s">
        <v>1538</v>
      </c>
      <c r="H1450" s="325" t="s">
        <v>1538</v>
      </c>
    </row>
    <row r="1451" spans="1:8">
      <c r="A1451" s="103"/>
      <c r="B1451" s="326"/>
      <c r="C1451" s="325" t="s">
        <v>1538</v>
      </c>
      <c r="D1451" s="325" t="s">
        <v>1538</v>
      </c>
      <c r="E1451" s="325" t="s">
        <v>1538</v>
      </c>
      <c r="G1451" s="325" t="s">
        <v>1538</v>
      </c>
      <c r="H1451" s="325" t="s">
        <v>1538</v>
      </c>
    </row>
    <row r="1452" spans="1:8">
      <c r="A1452" s="103"/>
      <c r="B1452" s="326"/>
      <c r="C1452" s="325" t="s">
        <v>1538</v>
      </c>
      <c r="D1452" s="325" t="s">
        <v>1538</v>
      </c>
      <c r="E1452" s="325" t="s">
        <v>1538</v>
      </c>
      <c r="G1452" s="325" t="s">
        <v>1538</v>
      </c>
      <c r="H1452" s="325" t="s">
        <v>1538</v>
      </c>
    </row>
    <row r="1453" spans="1:8">
      <c r="A1453" s="103"/>
      <c r="B1453" s="326"/>
      <c r="C1453" s="325" t="s">
        <v>1538</v>
      </c>
      <c r="D1453" s="325" t="s">
        <v>1538</v>
      </c>
      <c r="E1453" s="325" t="s">
        <v>1538</v>
      </c>
      <c r="G1453" s="325" t="s">
        <v>1538</v>
      </c>
      <c r="H1453" s="325" t="s">
        <v>1538</v>
      </c>
    </row>
    <row r="1454" spans="1:8">
      <c r="A1454" s="103"/>
      <c r="B1454" s="326"/>
      <c r="C1454" s="325" t="s">
        <v>1538</v>
      </c>
      <c r="D1454" s="325" t="s">
        <v>1538</v>
      </c>
      <c r="E1454" s="325" t="s">
        <v>1538</v>
      </c>
      <c r="G1454" s="325" t="s">
        <v>1538</v>
      </c>
      <c r="H1454" s="325" t="s">
        <v>1538</v>
      </c>
    </row>
    <row r="1455" spans="1:8">
      <c r="A1455" s="103"/>
      <c r="B1455" s="329"/>
      <c r="C1455" s="325" t="s">
        <v>1538</v>
      </c>
      <c r="D1455" s="325" t="s">
        <v>1538</v>
      </c>
      <c r="E1455" s="325" t="s">
        <v>1538</v>
      </c>
      <c r="G1455" s="325" t="s">
        <v>1538</v>
      </c>
      <c r="H1455" s="325" t="s">
        <v>1538</v>
      </c>
    </row>
    <row r="1456" spans="1:8">
      <c r="A1456" s="103"/>
      <c r="B1456" s="326"/>
      <c r="C1456" s="325" t="s">
        <v>1538</v>
      </c>
      <c r="D1456" s="325" t="s">
        <v>1538</v>
      </c>
      <c r="E1456" s="325" t="s">
        <v>1538</v>
      </c>
      <c r="G1456" s="325" t="s">
        <v>1538</v>
      </c>
      <c r="H1456" s="325" t="s">
        <v>1538</v>
      </c>
    </row>
    <row r="1457" spans="1:8">
      <c r="A1457" s="103"/>
      <c r="B1457" s="326"/>
      <c r="C1457" s="325" t="s">
        <v>1538</v>
      </c>
      <c r="D1457" s="325" t="s">
        <v>1538</v>
      </c>
      <c r="E1457" s="325" t="s">
        <v>1538</v>
      </c>
      <c r="G1457" s="325" t="s">
        <v>1538</v>
      </c>
      <c r="H1457" s="325" t="s">
        <v>1538</v>
      </c>
    </row>
    <row r="1458" spans="1:8">
      <c r="A1458" s="103"/>
      <c r="B1458" s="326"/>
      <c r="C1458" s="325" t="s">
        <v>1538</v>
      </c>
      <c r="D1458" s="325" t="s">
        <v>1538</v>
      </c>
      <c r="E1458" s="325" t="s">
        <v>1538</v>
      </c>
      <c r="G1458" s="325" t="s">
        <v>1538</v>
      </c>
      <c r="H1458" s="325" t="s">
        <v>1538</v>
      </c>
    </row>
    <row r="1459" spans="1:8">
      <c r="A1459" s="103"/>
      <c r="B1459" s="326"/>
      <c r="C1459" s="325" t="s">
        <v>1538</v>
      </c>
      <c r="D1459" s="325" t="s">
        <v>1538</v>
      </c>
      <c r="E1459" s="325" t="s">
        <v>1538</v>
      </c>
      <c r="G1459" s="325" t="s">
        <v>1538</v>
      </c>
      <c r="H1459" s="325" t="s">
        <v>1538</v>
      </c>
    </row>
    <row r="1460" spans="1:8">
      <c r="A1460" s="103"/>
      <c r="B1460" s="326"/>
      <c r="C1460" s="325" t="s">
        <v>1538</v>
      </c>
      <c r="D1460" s="325" t="s">
        <v>1538</v>
      </c>
      <c r="E1460" s="325" t="s">
        <v>1538</v>
      </c>
      <c r="G1460" s="325" t="s">
        <v>1538</v>
      </c>
      <c r="H1460" s="325" t="s">
        <v>1538</v>
      </c>
    </row>
    <row r="1461" spans="1:8">
      <c r="A1461" s="103"/>
      <c r="B1461" s="326"/>
      <c r="C1461" s="325" t="s">
        <v>1538</v>
      </c>
      <c r="D1461" s="325" t="s">
        <v>1538</v>
      </c>
      <c r="E1461" s="325" t="s">
        <v>1538</v>
      </c>
      <c r="G1461" s="325" t="s">
        <v>1538</v>
      </c>
      <c r="H1461" s="325" t="s">
        <v>1538</v>
      </c>
    </row>
    <row r="1462" spans="1:8">
      <c r="A1462" s="103"/>
      <c r="B1462" s="326"/>
      <c r="C1462" s="325" t="s">
        <v>1538</v>
      </c>
      <c r="D1462" s="325" t="s">
        <v>1538</v>
      </c>
      <c r="E1462" s="325" t="s">
        <v>1538</v>
      </c>
      <c r="G1462" s="325" t="s">
        <v>1538</v>
      </c>
      <c r="H1462" s="325" t="s">
        <v>1538</v>
      </c>
    </row>
    <row r="1463" spans="1:8">
      <c r="A1463" s="103"/>
      <c r="B1463" s="326"/>
      <c r="C1463" s="325" t="s">
        <v>1538</v>
      </c>
      <c r="D1463" s="325" t="s">
        <v>1538</v>
      </c>
      <c r="E1463" s="325" t="s">
        <v>1538</v>
      </c>
      <c r="G1463" s="325" t="s">
        <v>1538</v>
      </c>
      <c r="H1463" s="325" t="s">
        <v>1538</v>
      </c>
    </row>
    <row r="1464" spans="1:8">
      <c r="A1464" s="103"/>
      <c r="B1464" s="326"/>
      <c r="C1464" s="325" t="s">
        <v>1538</v>
      </c>
      <c r="D1464" s="325" t="s">
        <v>1538</v>
      </c>
      <c r="E1464" s="325" t="s">
        <v>1538</v>
      </c>
      <c r="G1464" s="325" t="s">
        <v>1538</v>
      </c>
      <c r="H1464" s="325" t="s">
        <v>1538</v>
      </c>
    </row>
    <row r="1465" spans="1:8">
      <c r="A1465" s="103"/>
      <c r="B1465" s="326"/>
      <c r="C1465" s="325" t="s">
        <v>1538</v>
      </c>
      <c r="D1465" s="325" t="s">
        <v>1538</v>
      </c>
      <c r="E1465" s="325" t="s">
        <v>1538</v>
      </c>
      <c r="G1465" s="325" t="s">
        <v>1538</v>
      </c>
      <c r="H1465" s="325" t="s">
        <v>1538</v>
      </c>
    </row>
    <row r="1466" spans="1:8">
      <c r="A1466" s="103"/>
      <c r="B1466" s="326"/>
      <c r="C1466" s="325" t="s">
        <v>1538</v>
      </c>
      <c r="D1466" s="325" t="s">
        <v>1538</v>
      </c>
      <c r="E1466" s="325" t="s">
        <v>1538</v>
      </c>
      <c r="G1466" s="325" t="s">
        <v>1538</v>
      </c>
      <c r="H1466" s="325" t="s">
        <v>1538</v>
      </c>
    </row>
    <row r="1467" spans="1:8">
      <c r="A1467" s="103"/>
      <c r="B1467" s="326"/>
      <c r="C1467" s="325" t="s">
        <v>1538</v>
      </c>
      <c r="D1467" s="325" t="s">
        <v>1538</v>
      </c>
      <c r="E1467" s="325" t="s">
        <v>1538</v>
      </c>
      <c r="G1467" s="325" t="s">
        <v>1538</v>
      </c>
      <c r="H1467" s="325" t="s">
        <v>1538</v>
      </c>
    </row>
    <row r="1468" spans="1:8">
      <c r="A1468" s="103"/>
      <c r="B1468" s="326"/>
      <c r="C1468" s="325" t="s">
        <v>1538</v>
      </c>
      <c r="D1468" s="325" t="s">
        <v>1538</v>
      </c>
      <c r="E1468" s="325" t="s">
        <v>1538</v>
      </c>
      <c r="G1468" s="325" t="s">
        <v>1538</v>
      </c>
      <c r="H1468" s="325" t="s">
        <v>1538</v>
      </c>
    </row>
    <row r="1469" spans="1:8">
      <c r="A1469" s="103"/>
      <c r="B1469" s="326"/>
      <c r="C1469" s="325" t="s">
        <v>1538</v>
      </c>
      <c r="D1469" s="325" t="s">
        <v>1538</v>
      </c>
      <c r="E1469" s="325" t="s">
        <v>1538</v>
      </c>
      <c r="G1469" s="325" t="s">
        <v>1538</v>
      </c>
      <c r="H1469" s="325" t="s">
        <v>1538</v>
      </c>
    </row>
    <row r="1470" spans="1:8">
      <c r="A1470" s="103"/>
      <c r="B1470" s="326"/>
      <c r="C1470" s="325" t="s">
        <v>1538</v>
      </c>
      <c r="D1470" s="325" t="s">
        <v>1538</v>
      </c>
      <c r="E1470" s="325" t="s">
        <v>1538</v>
      </c>
      <c r="G1470" s="325" t="s">
        <v>1538</v>
      </c>
      <c r="H1470" s="325" t="s">
        <v>1538</v>
      </c>
    </row>
    <row r="1471" spans="1:8">
      <c r="A1471" s="103"/>
      <c r="B1471" s="326"/>
      <c r="C1471" s="325" t="s">
        <v>1538</v>
      </c>
      <c r="D1471" s="325" t="s">
        <v>1538</v>
      </c>
      <c r="E1471" s="325" t="s">
        <v>1538</v>
      </c>
      <c r="G1471" s="325" t="s">
        <v>1538</v>
      </c>
      <c r="H1471" s="325" t="s">
        <v>1538</v>
      </c>
    </row>
    <row r="1472" spans="1:8">
      <c r="A1472" s="103"/>
      <c r="B1472" s="326"/>
      <c r="C1472" s="325" t="s">
        <v>1538</v>
      </c>
      <c r="D1472" s="325" t="s">
        <v>1538</v>
      </c>
      <c r="E1472" s="325" t="s">
        <v>1538</v>
      </c>
      <c r="G1472" s="325" t="s">
        <v>1538</v>
      </c>
      <c r="H1472" s="325" t="s">
        <v>1538</v>
      </c>
    </row>
    <row r="1473" spans="1:8">
      <c r="A1473" s="103"/>
      <c r="B1473" s="326"/>
      <c r="C1473" s="325" t="s">
        <v>1538</v>
      </c>
      <c r="D1473" s="325" t="s">
        <v>1538</v>
      </c>
      <c r="E1473" s="325" t="s">
        <v>1538</v>
      </c>
      <c r="G1473" s="325" t="s">
        <v>1538</v>
      </c>
      <c r="H1473" s="325" t="s">
        <v>1538</v>
      </c>
    </row>
    <row r="1474" spans="1:8">
      <c r="A1474" s="103"/>
      <c r="B1474" s="326"/>
      <c r="C1474" s="325" t="s">
        <v>1538</v>
      </c>
      <c r="D1474" s="325" t="s">
        <v>1538</v>
      </c>
      <c r="E1474" s="325" t="s">
        <v>1538</v>
      </c>
      <c r="G1474" s="325" t="s">
        <v>1538</v>
      </c>
      <c r="H1474" s="325" t="s">
        <v>1538</v>
      </c>
    </row>
    <row r="1475" spans="1:8">
      <c r="A1475" s="103"/>
      <c r="B1475" s="326"/>
      <c r="C1475" s="325" t="s">
        <v>1538</v>
      </c>
      <c r="D1475" s="325" t="s">
        <v>1538</v>
      </c>
      <c r="E1475" s="325" t="s">
        <v>1538</v>
      </c>
      <c r="G1475" s="325" t="s">
        <v>1538</v>
      </c>
      <c r="H1475" s="325" t="s">
        <v>1538</v>
      </c>
    </row>
    <row r="1476" spans="1:8">
      <c r="A1476" s="103"/>
      <c r="B1476" s="326"/>
      <c r="C1476" s="325" t="s">
        <v>1538</v>
      </c>
      <c r="D1476" s="325" t="s">
        <v>1538</v>
      </c>
      <c r="E1476" s="325" t="s">
        <v>1538</v>
      </c>
      <c r="G1476" s="325" t="s">
        <v>1538</v>
      </c>
      <c r="H1476" s="325" t="s">
        <v>1538</v>
      </c>
    </row>
    <row r="1477" spans="1:8">
      <c r="A1477" s="103"/>
      <c r="B1477" s="326"/>
      <c r="C1477" s="325" t="s">
        <v>1538</v>
      </c>
      <c r="D1477" s="325" t="s">
        <v>1538</v>
      </c>
      <c r="E1477" s="325" t="s">
        <v>1538</v>
      </c>
      <c r="G1477" s="325" t="s">
        <v>1538</v>
      </c>
      <c r="H1477" s="325" t="s">
        <v>1538</v>
      </c>
    </row>
    <row r="1478" spans="1:8">
      <c r="A1478" s="103"/>
      <c r="B1478" s="331"/>
      <c r="C1478" s="325" t="s">
        <v>1538</v>
      </c>
      <c r="D1478" s="325" t="s">
        <v>1538</v>
      </c>
      <c r="E1478" s="325" t="s">
        <v>1538</v>
      </c>
      <c r="G1478" s="325" t="s">
        <v>1538</v>
      </c>
      <c r="H1478" s="325" t="s">
        <v>1538</v>
      </c>
    </row>
    <row r="1479" spans="1:8">
      <c r="A1479" s="103"/>
      <c r="C1479" s="325" t="s">
        <v>1538</v>
      </c>
      <c r="D1479" s="325" t="s">
        <v>1538</v>
      </c>
      <c r="E1479" s="325" t="s">
        <v>1538</v>
      </c>
      <c r="G1479" s="325" t="s">
        <v>1538</v>
      </c>
      <c r="H1479" s="325" t="s">
        <v>1538</v>
      </c>
    </row>
    <row r="1480" spans="1:8">
      <c r="A1480" s="103"/>
      <c r="C1480" s="325" t="s">
        <v>1538</v>
      </c>
      <c r="D1480" s="325" t="s">
        <v>1538</v>
      </c>
      <c r="E1480" s="325" t="s">
        <v>1538</v>
      </c>
      <c r="G1480" s="325" t="s">
        <v>1538</v>
      </c>
      <c r="H1480" s="325" t="s">
        <v>1538</v>
      </c>
    </row>
    <row r="1481" spans="1:8">
      <c r="A1481" s="103"/>
      <c r="C1481" s="325" t="s">
        <v>1538</v>
      </c>
      <c r="D1481" s="325" t="s">
        <v>1538</v>
      </c>
      <c r="E1481" s="325" t="s">
        <v>1538</v>
      </c>
      <c r="G1481" s="325" t="s">
        <v>1538</v>
      </c>
      <c r="H1481" s="325" t="s">
        <v>1538</v>
      </c>
    </row>
    <row r="1482" spans="1:8">
      <c r="A1482" s="103"/>
      <c r="B1482" s="326"/>
      <c r="C1482" s="325" t="s">
        <v>1538</v>
      </c>
      <c r="D1482" s="325" t="s">
        <v>1538</v>
      </c>
      <c r="E1482" s="325" t="s">
        <v>1538</v>
      </c>
      <c r="G1482" s="325" t="s">
        <v>1538</v>
      </c>
      <c r="H1482" s="325" t="s">
        <v>1538</v>
      </c>
    </row>
    <row r="1483" spans="1:8">
      <c r="A1483" s="103"/>
      <c r="B1483" s="326"/>
      <c r="C1483" s="325" t="s">
        <v>1538</v>
      </c>
      <c r="D1483" s="325" t="s">
        <v>1538</v>
      </c>
      <c r="E1483" s="325" t="s">
        <v>1538</v>
      </c>
      <c r="G1483" s="325" t="s">
        <v>1538</v>
      </c>
      <c r="H1483" s="325" t="s">
        <v>1538</v>
      </c>
    </row>
    <row r="1484" spans="1:8">
      <c r="A1484" s="103"/>
      <c r="B1484" s="326"/>
      <c r="C1484" s="325" t="s">
        <v>1538</v>
      </c>
      <c r="D1484" s="325" t="s">
        <v>1538</v>
      </c>
      <c r="E1484" s="325" t="s">
        <v>1538</v>
      </c>
      <c r="G1484" s="325" t="s">
        <v>1538</v>
      </c>
      <c r="H1484" s="325" t="s">
        <v>1538</v>
      </c>
    </row>
    <row r="1485" spans="1:8">
      <c r="A1485" s="103"/>
      <c r="B1485" s="326"/>
      <c r="C1485" s="325" t="s">
        <v>1538</v>
      </c>
      <c r="D1485" s="325" t="s">
        <v>1538</v>
      </c>
      <c r="E1485" s="325" t="s">
        <v>1538</v>
      </c>
      <c r="G1485" s="325" t="s">
        <v>1538</v>
      </c>
      <c r="H1485" s="325" t="s">
        <v>1538</v>
      </c>
    </row>
    <row r="1486" spans="1:8">
      <c r="A1486" s="103"/>
      <c r="B1486" s="326"/>
      <c r="C1486" s="325" t="s">
        <v>1538</v>
      </c>
      <c r="D1486" s="325" t="s">
        <v>1538</v>
      </c>
      <c r="E1486" s="325" t="s">
        <v>1538</v>
      </c>
      <c r="G1486" s="325" t="s">
        <v>1538</v>
      </c>
      <c r="H1486" s="325" t="s">
        <v>1538</v>
      </c>
    </row>
    <row r="1487" spans="1:8">
      <c r="A1487" s="103"/>
      <c r="B1487" s="326"/>
      <c r="C1487" s="325" t="s">
        <v>1538</v>
      </c>
      <c r="D1487" s="325" t="s">
        <v>1538</v>
      </c>
      <c r="E1487" s="325" t="s">
        <v>1538</v>
      </c>
      <c r="G1487" s="325" t="s">
        <v>1538</v>
      </c>
      <c r="H1487" s="325" t="s">
        <v>1538</v>
      </c>
    </row>
    <row r="1488" spans="1:8">
      <c r="A1488" s="103"/>
      <c r="B1488" s="326"/>
      <c r="C1488" s="325" t="s">
        <v>1538</v>
      </c>
      <c r="D1488" s="325" t="s">
        <v>1538</v>
      </c>
      <c r="E1488" s="325" t="s">
        <v>1538</v>
      </c>
      <c r="G1488" s="325" t="s">
        <v>1538</v>
      </c>
      <c r="H1488" s="325" t="s">
        <v>1538</v>
      </c>
    </row>
    <row r="1489" spans="1:8">
      <c r="A1489" s="103"/>
      <c r="B1489" s="326"/>
      <c r="C1489" s="325" t="s">
        <v>1538</v>
      </c>
      <c r="D1489" s="325" t="s">
        <v>1538</v>
      </c>
      <c r="E1489" s="325" t="s">
        <v>1538</v>
      </c>
      <c r="G1489" s="325" t="s">
        <v>1538</v>
      </c>
      <c r="H1489" s="325" t="s">
        <v>1538</v>
      </c>
    </row>
    <row r="1490" spans="1:8">
      <c r="A1490" s="103"/>
      <c r="B1490" s="326"/>
      <c r="C1490" s="325" t="s">
        <v>1538</v>
      </c>
      <c r="D1490" s="325" t="s">
        <v>1538</v>
      </c>
      <c r="E1490" s="325" t="s">
        <v>1538</v>
      </c>
      <c r="G1490" s="325" t="s">
        <v>1538</v>
      </c>
      <c r="H1490" s="325" t="s">
        <v>1538</v>
      </c>
    </row>
    <row r="1491" spans="1:8">
      <c r="A1491" s="103"/>
      <c r="B1491" s="326"/>
      <c r="C1491" s="325" t="s">
        <v>1538</v>
      </c>
      <c r="D1491" s="325" t="s">
        <v>1538</v>
      </c>
      <c r="E1491" s="325" t="s">
        <v>1538</v>
      </c>
      <c r="G1491" s="325" t="s">
        <v>1538</v>
      </c>
      <c r="H1491" s="325" t="s">
        <v>1538</v>
      </c>
    </row>
    <row r="1492" spans="1:8">
      <c r="A1492" s="103"/>
      <c r="B1492" s="326"/>
      <c r="C1492" s="325" t="s">
        <v>1538</v>
      </c>
      <c r="D1492" s="325" t="s">
        <v>1538</v>
      </c>
      <c r="E1492" s="325" t="s">
        <v>1538</v>
      </c>
      <c r="G1492" s="325" t="s">
        <v>1538</v>
      </c>
      <c r="H1492" s="325" t="s">
        <v>1538</v>
      </c>
    </row>
    <row r="1493" spans="1:8">
      <c r="A1493" s="103"/>
      <c r="B1493" s="326"/>
      <c r="C1493" s="325" t="s">
        <v>1538</v>
      </c>
      <c r="D1493" s="325" t="s">
        <v>1538</v>
      </c>
      <c r="E1493" s="325" t="s">
        <v>1538</v>
      </c>
      <c r="G1493" s="325" t="s">
        <v>1538</v>
      </c>
      <c r="H1493" s="325" t="s">
        <v>1538</v>
      </c>
    </row>
    <row r="1494" spans="1:8">
      <c r="A1494" s="103"/>
      <c r="B1494" s="326"/>
      <c r="C1494" s="325" t="s">
        <v>1538</v>
      </c>
      <c r="D1494" s="325" t="s">
        <v>1538</v>
      </c>
      <c r="E1494" s="325" t="s">
        <v>1538</v>
      </c>
      <c r="G1494" s="325" t="s">
        <v>1538</v>
      </c>
      <c r="H1494" s="325" t="s">
        <v>1538</v>
      </c>
    </row>
    <row r="1495" spans="1:8">
      <c r="A1495" s="103"/>
      <c r="B1495" s="326"/>
      <c r="C1495" s="325" t="s">
        <v>1538</v>
      </c>
      <c r="D1495" s="325" t="s">
        <v>1538</v>
      </c>
      <c r="E1495" s="325" t="s">
        <v>1538</v>
      </c>
      <c r="G1495" s="325" t="s">
        <v>1538</v>
      </c>
      <c r="H1495" s="325" t="s">
        <v>1538</v>
      </c>
    </row>
    <row r="1496" spans="1:8">
      <c r="A1496" s="103"/>
      <c r="B1496" s="326"/>
      <c r="C1496" s="325" t="s">
        <v>1538</v>
      </c>
      <c r="D1496" s="325" t="s">
        <v>1538</v>
      </c>
      <c r="E1496" s="325" t="s">
        <v>1538</v>
      </c>
      <c r="G1496" s="325" t="s">
        <v>1538</v>
      </c>
      <c r="H1496" s="325" t="s">
        <v>1538</v>
      </c>
    </row>
    <row r="1497" spans="1:8">
      <c r="A1497" s="103"/>
      <c r="B1497" s="326"/>
      <c r="C1497" s="325" t="s">
        <v>1538</v>
      </c>
      <c r="D1497" s="325" t="s">
        <v>1538</v>
      </c>
      <c r="E1497" s="325" t="s">
        <v>1538</v>
      </c>
      <c r="G1497" s="325" t="s">
        <v>1538</v>
      </c>
      <c r="H1497" s="325" t="s">
        <v>1538</v>
      </c>
    </row>
    <row r="1498" spans="1:8">
      <c r="A1498" s="103"/>
      <c r="B1498" s="326"/>
      <c r="C1498" s="325" t="s">
        <v>1538</v>
      </c>
      <c r="D1498" s="325" t="s">
        <v>1538</v>
      </c>
      <c r="E1498" s="325" t="s">
        <v>1538</v>
      </c>
      <c r="G1498" s="325" t="s">
        <v>1538</v>
      </c>
      <c r="H1498" s="325" t="s">
        <v>1538</v>
      </c>
    </row>
    <row r="1499" spans="1:8">
      <c r="A1499" s="103"/>
      <c r="B1499" s="326"/>
      <c r="C1499" s="325" t="s">
        <v>1538</v>
      </c>
      <c r="D1499" s="325" t="s">
        <v>1538</v>
      </c>
      <c r="E1499" s="325" t="s">
        <v>1538</v>
      </c>
      <c r="G1499" s="325" t="s">
        <v>1538</v>
      </c>
      <c r="H1499" s="325" t="s">
        <v>1538</v>
      </c>
    </row>
    <row r="1500" spans="1:8">
      <c r="A1500" s="103"/>
      <c r="B1500" s="326"/>
      <c r="C1500" s="325" t="s">
        <v>1538</v>
      </c>
      <c r="D1500" s="325" t="s">
        <v>1538</v>
      </c>
      <c r="E1500" s="325" t="s">
        <v>1538</v>
      </c>
      <c r="G1500" s="325" t="s">
        <v>1538</v>
      </c>
      <c r="H1500" s="325" t="s">
        <v>1538</v>
      </c>
    </row>
    <row r="1501" spans="1:8">
      <c r="A1501" s="103"/>
      <c r="B1501" s="326"/>
      <c r="C1501" s="325" t="s">
        <v>1538</v>
      </c>
      <c r="D1501" s="325" t="s">
        <v>1538</v>
      </c>
      <c r="E1501" s="325" t="s">
        <v>1538</v>
      </c>
      <c r="G1501" s="325" t="s">
        <v>1538</v>
      </c>
      <c r="H1501" s="325" t="s">
        <v>1538</v>
      </c>
    </row>
    <row r="1502" spans="1:8">
      <c r="A1502" s="103"/>
      <c r="B1502" s="326"/>
      <c r="C1502" s="325" t="s">
        <v>1538</v>
      </c>
      <c r="D1502" s="325" t="s">
        <v>1538</v>
      </c>
      <c r="E1502" s="325" t="s">
        <v>1538</v>
      </c>
      <c r="G1502" s="325" t="s">
        <v>1538</v>
      </c>
      <c r="H1502" s="325" t="s">
        <v>1538</v>
      </c>
    </row>
    <row r="1503" spans="1:8">
      <c r="A1503" s="103"/>
      <c r="B1503" s="326"/>
      <c r="C1503" s="325" t="s">
        <v>1538</v>
      </c>
      <c r="D1503" s="325" t="s">
        <v>1538</v>
      </c>
      <c r="E1503" s="325" t="s">
        <v>1538</v>
      </c>
      <c r="G1503" s="325" t="s">
        <v>1538</v>
      </c>
      <c r="H1503" s="325" t="s">
        <v>1538</v>
      </c>
    </row>
    <row r="1504" spans="1:8">
      <c r="A1504" s="103"/>
      <c r="B1504" s="326"/>
      <c r="C1504" s="325" t="s">
        <v>1538</v>
      </c>
      <c r="D1504" s="325" t="s">
        <v>1538</v>
      </c>
      <c r="E1504" s="325" t="s">
        <v>1538</v>
      </c>
      <c r="G1504" s="325" t="s">
        <v>1538</v>
      </c>
      <c r="H1504" s="325" t="s">
        <v>1538</v>
      </c>
    </row>
    <row r="1505" spans="1:8">
      <c r="A1505" s="103"/>
      <c r="B1505" s="326"/>
      <c r="C1505" s="325" t="s">
        <v>1538</v>
      </c>
      <c r="D1505" s="325" t="s">
        <v>1538</v>
      </c>
      <c r="E1505" s="325" t="s">
        <v>1538</v>
      </c>
      <c r="G1505" s="325" t="s">
        <v>1538</v>
      </c>
      <c r="H1505" s="325" t="s">
        <v>1538</v>
      </c>
    </row>
    <row r="1506" spans="1:8">
      <c r="A1506" s="103"/>
      <c r="B1506" s="326"/>
      <c r="C1506" s="325" t="s">
        <v>1538</v>
      </c>
      <c r="D1506" s="325" t="s">
        <v>1538</v>
      </c>
      <c r="E1506" s="325" t="s">
        <v>1538</v>
      </c>
      <c r="G1506" s="325" t="s">
        <v>1538</v>
      </c>
      <c r="H1506" s="325" t="s">
        <v>1538</v>
      </c>
    </row>
    <row r="1507" spans="1:8">
      <c r="A1507" s="103"/>
      <c r="B1507" s="326"/>
      <c r="C1507" s="325" t="s">
        <v>1538</v>
      </c>
      <c r="D1507" s="325" t="s">
        <v>1538</v>
      </c>
      <c r="E1507" s="325" t="s">
        <v>1538</v>
      </c>
      <c r="G1507" s="325" t="s">
        <v>1538</v>
      </c>
      <c r="H1507" s="325" t="s">
        <v>1538</v>
      </c>
    </row>
    <row r="1508" spans="1:8">
      <c r="A1508" s="103"/>
      <c r="B1508" s="326"/>
      <c r="C1508" s="325" t="s">
        <v>1538</v>
      </c>
      <c r="D1508" s="325" t="s">
        <v>1538</v>
      </c>
      <c r="E1508" s="325" t="s">
        <v>1538</v>
      </c>
      <c r="G1508" s="325" t="s">
        <v>1538</v>
      </c>
      <c r="H1508" s="325" t="s">
        <v>1538</v>
      </c>
    </row>
    <row r="1509" spans="1:8">
      <c r="A1509" s="103"/>
      <c r="B1509" s="326"/>
      <c r="C1509" s="325" t="s">
        <v>1538</v>
      </c>
      <c r="D1509" s="325" t="s">
        <v>1538</v>
      </c>
      <c r="E1509" s="325" t="s">
        <v>1538</v>
      </c>
      <c r="G1509" s="325" t="s">
        <v>1538</v>
      </c>
      <c r="H1509" s="325" t="s">
        <v>1538</v>
      </c>
    </row>
    <row r="1510" spans="1:8">
      <c r="A1510" s="103"/>
      <c r="B1510" s="326"/>
      <c r="C1510" s="325" t="s">
        <v>1538</v>
      </c>
      <c r="D1510" s="325" t="s">
        <v>1538</v>
      </c>
      <c r="E1510" s="325" t="s">
        <v>1538</v>
      </c>
      <c r="G1510" s="325" t="s">
        <v>1538</v>
      </c>
      <c r="H1510" s="325" t="s">
        <v>1538</v>
      </c>
    </row>
    <row r="1511" spans="1:8">
      <c r="A1511" s="103"/>
      <c r="B1511" s="326"/>
      <c r="C1511" s="325" t="s">
        <v>1538</v>
      </c>
      <c r="D1511" s="325" t="s">
        <v>1538</v>
      </c>
      <c r="E1511" s="325" t="s">
        <v>1538</v>
      </c>
      <c r="G1511" s="325" t="s">
        <v>1538</v>
      </c>
      <c r="H1511" s="325" t="s">
        <v>1538</v>
      </c>
    </row>
    <row r="1512" spans="1:8">
      <c r="A1512" s="103"/>
      <c r="B1512" s="326"/>
      <c r="C1512" s="325" t="s">
        <v>1538</v>
      </c>
      <c r="D1512" s="325" t="s">
        <v>1538</v>
      </c>
      <c r="E1512" s="325" t="s">
        <v>1538</v>
      </c>
      <c r="G1512" s="325" t="s">
        <v>1538</v>
      </c>
      <c r="H1512" s="325" t="s">
        <v>1538</v>
      </c>
    </row>
    <row r="1513" spans="1:8">
      <c r="A1513" s="103"/>
      <c r="B1513" s="326"/>
      <c r="C1513" s="325" t="s">
        <v>1538</v>
      </c>
      <c r="D1513" s="325" t="s">
        <v>1538</v>
      </c>
      <c r="E1513" s="325" t="s">
        <v>1538</v>
      </c>
      <c r="G1513" s="325" t="s">
        <v>1538</v>
      </c>
      <c r="H1513" s="325" t="s">
        <v>1538</v>
      </c>
    </row>
    <row r="1514" spans="1:8">
      <c r="A1514" s="103"/>
      <c r="B1514" s="326"/>
      <c r="C1514" s="325" t="s">
        <v>1538</v>
      </c>
      <c r="D1514" s="325" t="s">
        <v>1538</v>
      </c>
      <c r="E1514" s="325" t="s">
        <v>1538</v>
      </c>
      <c r="G1514" s="325" t="s">
        <v>1538</v>
      </c>
      <c r="H1514" s="325" t="s">
        <v>1538</v>
      </c>
    </row>
    <row r="1515" spans="1:8">
      <c r="A1515" s="103"/>
      <c r="B1515" s="326"/>
      <c r="C1515" s="325" t="s">
        <v>1538</v>
      </c>
      <c r="D1515" s="325" t="s">
        <v>1538</v>
      </c>
      <c r="E1515" s="325" t="s">
        <v>1538</v>
      </c>
      <c r="G1515" s="325" t="s">
        <v>1538</v>
      </c>
      <c r="H1515" s="325" t="s">
        <v>1538</v>
      </c>
    </row>
    <row r="1516" spans="1:8">
      <c r="A1516" s="103"/>
      <c r="B1516" s="326"/>
      <c r="C1516" s="325" t="s">
        <v>1538</v>
      </c>
      <c r="D1516" s="325" t="s">
        <v>1538</v>
      </c>
      <c r="E1516" s="325" t="s">
        <v>1538</v>
      </c>
      <c r="G1516" s="325" t="s">
        <v>1538</v>
      </c>
      <c r="H1516" s="325" t="s">
        <v>1538</v>
      </c>
    </row>
    <row r="1517" spans="1:8">
      <c r="A1517" s="103"/>
      <c r="B1517" s="326"/>
      <c r="C1517" s="325" t="s">
        <v>1538</v>
      </c>
      <c r="D1517" s="325" t="s">
        <v>1538</v>
      </c>
      <c r="E1517" s="325" t="s">
        <v>1538</v>
      </c>
      <c r="G1517" s="325" t="s">
        <v>1538</v>
      </c>
      <c r="H1517" s="325" t="s">
        <v>1538</v>
      </c>
    </row>
    <row r="1518" spans="1:8">
      <c r="A1518" s="103"/>
      <c r="B1518" s="326"/>
      <c r="C1518" s="325" t="s">
        <v>1538</v>
      </c>
      <c r="D1518" s="325" t="s">
        <v>1538</v>
      </c>
      <c r="E1518" s="325" t="s">
        <v>1538</v>
      </c>
      <c r="G1518" s="325" t="s">
        <v>1538</v>
      </c>
      <c r="H1518" s="325" t="s">
        <v>1538</v>
      </c>
    </row>
    <row r="1519" spans="1:8">
      <c r="A1519" s="103"/>
      <c r="B1519" s="326"/>
      <c r="C1519" s="325" t="s">
        <v>1538</v>
      </c>
      <c r="D1519" s="325" t="s">
        <v>1538</v>
      </c>
      <c r="E1519" s="325" t="s">
        <v>1538</v>
      </c>
      <c r="G1519" s="325" t="s">
        <v>1538</v>
      </c>
      <c r="H1519" s="325" t="s">
        <v>1538</v>
      </c>
    </row>
    <row r="1520" spans="1:8">
      <c r="A1520" s="103"/>
      <c r="B1520" s="326"/>
      <c r="C1520" s="325" t="s">
        <v>1538</v>
      </c>
      <c r="D1520" s="325" t="s">
        <v>1538</v>
      </c>
      <c r="E1520" s="325" t="s">
        <v>1538</v>
      </c>
      <c r="G1520" s="325" t="s">
        <v>1538</v>
      </c>
      <c r="H1520" s="325" t="s">
        <v>1538</v>
      </c>
    </row>
    <row r="1521" spans="1:8">
      <c r="A1521" s="103"/>
      <c r="B1521" s="326"/>
      <c r="C1521" s="325" t="s">
        <v>1538</v>
      </c>
      <c r="D1521" s="325" t="s">
        <v>1538</v>
      </c>
      <c r="E1521" s="325" t="s">
        <v>1538</v>
      </c>
      <c r="G1521" s="325" t="s">
        <v>1538</v>
      </c>
      <c r="H1521" s="325" t="s">
        <v>1538</v>
      </c>
    </row>
    <row r="1522" spans="1:8">
      <c r="A1522" s="103"/>
      <c r="B1522" s="326"/>
      <c r="C1522" s="325" t="s">
        <v>1538</v>
      </c>
      <c r="D1522" s="325" t="s">
        <v>1538</v>
      </c>
      <c r="E1522" s="325" t="s">
        <v>1538</v>
      </c>
      <c r="G1522" s="325" t="s">
        <v>1538</v>
      </c>
      <c r="H1522" s="325" t="s">
        <v>1538</v>
      </c>
    </row>
    <row r="1523" spans="1:8">
      <c r="A1523" s="103"/>
      <c r="B1523" s="326"/>
      <c r="C1523" s="325" t="s">
        <v>1538</v>
      </c>
      <c r="D1523" s="325" t="s">
        <v>1538</v>
      </c>
      <c r="E1523" s="325" t="s">
        <v>1538</v>
      </c>
      <c r="G1523" s="325" t="s">
        <v>1538</v>
      </c>
      <c r="H1523" s="325" t="s">
        <v>1538</v>
      </c>
    </row>
    <row r="1524" spans="1:8">
      <c r="A1524" s="103"/>
      <c r="B1524" s="326"/>
      <c r="C1524" s="325" t="s">
        <v>1538</v>
      </c>
      <c r="D1524" s="325" t="s">
        <v>1538</v>
      </c>
      <c r="E1524" s="325" t="s">
        <v>1538</v>
      </c>
      <c r="G1524" s="325" t="s">
        <v>1538</v>
      </c>
      <c r="H1524" s="325" t="s">
        <v>1538</v>
      </c>
    </row>
    <row r="1525" spans="1:8">
      <c r="A1525" s="103"/>
      <c r="B1525" s="326"/>
      <c r="C1525" s="325" t="s">
        <v>1538</v>
      </c>
      <c r="D1525" s="325" t="s">
        <v>1538</v>
      </c>
      <c r="E1525" s="325" t="s">
        <v>1538</v>
      </c>
      <c r="G1525" s="325" t="s">
        <v>1538</v>
      </c>
      <c r="H1525" s="325" t="s">
        <v>1538</v>
      </c>
    </row>
    <row r="1526" spans="1:8">
      <c r="A1526" s="103"/>
      <c r="B1526" s="326"/>
      <c r="C1526" s="325" t="s">
        <v>1538</v>
      </c>
      <c r="D1526" s="325" t="s">
        <v>1538</v>
      </c>
      <c r="E1526" s="325" t="s">
        <v>1538</v>
      </c>
      <c r="G1526" s="325" t="s">
        <v>1538</v>
      </c>
      <c r="H1526" s="325" t="s">
        <v>1538</v>
      </c>
    </row>
    <row r="1527" spans="1:8">
      <c r="A1527" s="103"/>
      <c r="B1527" s="331"/>
      <c r="C1527" s="325" t="s">
        <v>1538</v>
      </c>
      <c r="D1527" s="325" t="s">
        <v>1538</v>
      </c>
      <c r="E1527" s="325" t="s">
        <v>1538</v>
      </c>
      <c r="G1527" s="325" t="s">
        <v>1538</v>
      </c>
      <c r="H1527" s="325" t="s">
        <v>1538</v>
      </c>
    </row>
    <row r="1528" spans="1:8">
      <c r="A1528" s="103"/>
      <c r="C1528" s="325" t="s">
        <v>1538</v>
      </c>
      <c r="D1528" s="325" t="s">
        <v>1538</v>
      </c>
      <c r="E1528" s="325" t="s">
        <v>1538</v>
      </c>
      <c r="G1528" s="325" t="s">
        <v>1538</v>
      </c>
      <c r="H1528" s="325" t="s">
        <v>1538</v>
      </c>
    </row>
    <row r="1529" spans="1:8">
      <c r="A1529" s="103"/>
      <c r="C1529" s="325" t="s">
        <v>1538</v>
      </c>
      <c r="D1529" s="325" t="s">
        <v>1538</v>
      </c>
      <c r="E1529" s="325" t="s">
        <v>1538</v>
      </c>
      <c r="G1529" s="325" t="s">
        <v>1538</v>
      </c>
      <c r="H1529" s="325" t="s">
        <v>1538</v>
      </c>
    </row>
    <row r="1530" spans="1:8">
      <c r="A1530" s="103"/>
      <c r="C1530" s="325" t="s">
        <v>1538</v>
      </c>
      <c r="D1530" s="325" t="s">
        <v>1538</v>
      </c>
      <c r="E1530" s="325" t="s">
        <v>1538</v>
      </c>
      <c r="G1530" s="325" t="s">
        <v>1538</v>
      </c>
      <c r="H1530" s="325" t="s">
        <v>1538</v>
      </c>
    </row>
    <row r="1531" spans="1:8">
      <c r="A1531" s="103"/>
      <c r="B1531" s="326"/>
      <c r="C1531" s="325" t="s">
        <v>1538</v>
      </c>
      <c r="D1531" s="325" t="s">
        <v>1538</v>
      </c>
      <c r="E1531" s="325" t="s">
        <v>1538</v>
      </c>
      <c r="G1531" s="325" t="s">
        <v>1538</v>
      </c>
      <c r="H1531" s="325" t="s">
        <v>1538</v>
      </c>
    </row>
    <row r="1532" spans="1:8">
      <c r="A1532" s="103"/>
      <c r="B1532" s="326"/>
      <c r="C1532" s="325" t="s">
        <v>1538</v>
      </c>
      <c r="D1532" s="325" t="s">
        <v>1538</v>
      </c>
      <c r="E1532" s="325" t="s">
        <v>1538</v>
      </c>
      <c r="G1532" s="325" t="s">
        <v>1538</v>
      </c>
      <c r="H1532" s="325" t="s">
        <v>1538</v>
      </c>
    </row>
    <row r="1533" spans="1:8">
      <c r="A1533" s="103"/>
      <c r="B1533" s="326"/>
      <c r="C1533" s="325" t="s">
        <v>1538</v>
      </c>
      <c r="D1533" s="325" t="s">
        <v>1538</v>
      </c>
      <c r="E1533" s="325" t="s">
        <v>1538</v>
      </c>
      <c r="G1533" s="325" t="s">
        <v>1538</v>
      </c>
      <c r="H1533" s="325" t="s">
        <v>1538</v>
      </c>
    </row>
    <row r="1534" spans="1:8">
      <c r="A1534" s="103"/>
      <c r="B1534" s="326"/>
      <c r="C1534" s="325" t="s">
        <v>1538</v>
      </c>
      <c r="D1534" s="325" t="s">
        <v>1538</v>
      </c>
      <c r="E1534" s="325" t="s">
        <v>1538</v>
      </c>
      <c r="G1534" s="325" t="s">
        <v>1538</v>
      </c>
      <c r="H1534" s="325" t="s">
        <v>1538</v>
      </c>
    </row>
    <row r="1535" spans="1:8">
      <c r="A1535" s="103"/>
      <c r="B1535" s="326"/>
      <c r="C1535" s="325" t="s">
        <v>1538</v>
      </c>
      <c r="D1535" s="325" t="s">
        <v>1538</v>
      </c>
      <c r="E1535" s="325" t="s">
        <v>1538</v>
      </c>
      <c r="G1535" s="325" t="s">
        <v>1538</v>
      </c>
      <c r="H1535" s="325" t="s">
        <v>1538</v>
      </c>
    </row>
    <row r="1536" spans="1:8">
      <c r="A1536" s="103"/>
      <c r="B1536" s="326"/>
      <c r="C1536" s="325" t="s">
        <v>1538</v>
      </c>
      <c r="D1536" s="325" t="s">
        <v>1538</v>
      </c>
      <c r="E1536" s="325" t="s">
        <v>1538</v>
      </c>
      <c r="G1536" s="325" t="s">
        <v>1538</v>
      </c>
      <c r="H1536" s="325" t="s">
        <v>1538</v>
      </c>
    </row>
    <row r="1537" spans="1:8">
      <c r="A1537" s="103"/>
      <c r="B1537" s="326"/>
      <c r="C1537" s="325" t="s">
        <v>1538</v>
      </c>
      <c r="D1537" s="325" t="s">
        <v>1538</v>
      </c>
      <c r="E1537" s="325" t="s">
        <v>1538</v>
      </c>
      <c r="G1537" s="325" t="s">
        <v>1538</v>
      </c>
      <c r="H1537" s="325" t="s">
        <v>1538</v>
      </c>
    </row>
    <row r="1538" spans="1:8">
      <c r="A1538" s="103"/>
      <c r="B1538" s="326"/>
      <c r="C1538" s="325" t="s">
        <v>1538</v>
      </c>
      <c r="D1538" s="325" t="s">
        <v>1538</v>
      </c>
      <c r="E1538" s="325" t="s">
        <v>1538</v>
      </c>
      <c r="G1538" s="325" t="s">
        <v>1538</v>
      </c>
      <c r="H1538" s="325" t="s">
        <v>1538</v>
      </c>
    </row>
    <row r="1539" spans="1:8">
      <c r="A1539" s="103"/>
      <c r="B1539" s="326"/>
      <c r="C1539" s="325" t="s">
        <v>1538</v>
      </c>
      <c r="D1539" s="325" t="s">
        <v>1538</v>
      </c>
      <c r="E1539" s="325" t="s">
        <v>1538</v>
      </c>
      <c r="G1539" s="325" t="s">
        <v>1538</v>
      </c>
      <c r="H1539" s="325" t="s">
        <v>1538</v>
      </c>
    </row>
    <row r="1540" spans="1:8">
      <c r="A1540" s="103"/>
      <c r="B1540" s="326"/>
      <c r="C1540" s="325" t="s">
        <v>1538</v>
      </c>
      <c r="D1540" s="325" t="s">
        <v>1538</v>
      </c>
      <c r="E1540" s="325" t="s">
        <v>1538</v>
      </c>
      <c r="G1540" s="325" t="s">
        <v>1538</v>
      </c>
      <c r="H1540" s="325" t="s">
        <v>1538</v>
      </c>
    </row>
    <row r="1541" spans="1:8">
      <c r="A1541" s="103"/>
      <c r="B1541" s="326"/>
      <c r="C1541" s="325" t="s">
        <v>1538</v>
      </c>
      <c r="D1541" s="325" t="s">
        <v>1538</v>
      </c>
      <c r="E1541" s="325" t="s">
        <v>1538</v>
      </c>
      <c r="G1541" s="325" t="s">
        <v>1538</v>
      </c>
      <c r="H1541" s="325" t="s">
        <v>1538</v>
      </c>
    </row>
    <row r="1542" spans="1:8">
      <c r="A1542" s="103"/>
      <c r="B1542" s="326"/>
      <c r="C1542" s="325" t="s">
        <v>1538</v>
      </c>
      <c r="D1542" s="325" t="s">
        <v>1538</v>
      </c>
      <c r="E1542" s="325" t="s">
        <v>1538</v>
      </c>
      <c r="G1542" s="325" t="s">
        <v>1538</v>
      </c>
      <c r="H1542" s="325" t="s">
        <v>1538</v>
      </c>
    </row>
    <row r="1543" spans="1:8">
      <c r="A1543" s="103"/>
      <c r="B1543" s="326"/>
      <c r="C1543" s="325" t="s">
        <v>1538</v>
      </c>
      <c r="D1543" s="325" t="s">
        <v>1538</v>
      </c>
      <c r="E1543" s="325" t="s">
        <v>1538</v>
      </c>
      <c r="G1543" s="325" t="s">
        <v>1538</v>
      </c>
      <c r="H1543" s="325" t="s">
        <v>1538</v>
      </c>
    </row>
    <row r="1544" spans="1:8">
      <c r="A1544" s="103"/>
      <c r="B1544" s="326"/>
      <c r="C1544" s="325" t="s">
        <v>1538</v>
      </c>
      <c r="D1544" s="325" t="s">
        <v>1538</v>
      </c>
      <c r="E1544" s="325" t="s">
        <v>1538</v>
      </c>
      <c r="G1544" s="325" t="s">
        <v>1538</v>
      </c>
      <c r="H1544" s="325" t="s">
        <v>1538</v>
      </c>
    </row>
    <row r="1545" spans="1:8">
      <c r="A1545" s="103"/>
      <c r="B1545" s="326"/>
      <c r="C1545" s="325" t="s">
        <v>1538</v>
      </c>
      <c r="D1545" s="325" t="s">
        <v>1538</v>
      </c>
      <c r="E1545" s="325" t="s">
        <v>1538</v>
      </c>
      <c r="G1545" s="325" t="s">
        <v>1538</v>
      </c>
      <c r="H1545" s="325" t="s">
        <v>1538</v>
      </c>
    </row>
    <row r="1546" spans="1:8">
      <c r="A1546" s="103"/>
      <c r="B1546" s="326"/>
      <c r="C1546" s="325" t="s">
        <v>1538</v>
      </c>
      <c r="D1546" s="325" t="s">
        <v>1538</v>
      </c>
      <c r="E1546" s="325" t="s">
        <v>1538</v>
      </c>
      <c r="G1546" s="325" t="s">
        <v>1538</v>
      </c>
      <c r="H1546" s="325" t="s">
        <v>1538</v>
      </c>
    </row>
    <row r="1547" spans="1:8">
      <c r="A1547" s="103"/>
      <c r="B1547" s="326"/>
      <c r="C1547" s="325" t="s">
        <v>1538</v>
      </c>
      <c r="D1547" s="325" t="s">
        <v>1538</v>
      </c>
      <c r="E1547" s="325" t="s">
        <v>1538</v>
      </c>
      <c r="G1547" s="325" t="s">
        <v>1538</v>
      </c>
      <c r="H1547" s="325" t="s">
        <v>1538</v>
      </c>
    </row>
    <row r="1548" spans="1:8">
      <c r="A1548" s="103"/>
      <c r="B1548" s="326"/>
      <c r="C1548" s="325" t="s">
        <v>1538</v>
      </c>
      <c r="D1548" s="325" t="s">
        <v>1538</v>
      </c>
      <c r="E1548" s="325" t="s">
        <v>1538</v>
      </c>
      <c r="G1548" s="325" t="s">
        <v>1538</v>
      </c>
      <c r="H1548" s="325" t="s">
        <v>1538</v>
      </c>
    </row>
    <row r="1549" spans="1:8">
      <c r="A1549" s="103"/>
      <c r="B1549" s="326"/>
      <c r="C1549" s="325" t="s">
        <v>1538</v>
      </c>
      <c r="D1549" s="325" t="s">
        <v>1538</v>
      </c>
      <c r="E1549" s="325" t="s">
        <v>1538</v>
      </c>
      <c r="G1549" s="325" t="s">
        <v>1538</v>
      </c>
      <c r="H1549" s="325" t="s">
        <v>1538</v>
      </c>
    </row>
    <row r="1550" spans="1:8">
      <c r="A1550" s="103"/>
      <c r="B1550" s="326"/>
      <c r="C1550" s="325" t="s">
        <v>1538</v>
      </c>
      <c r="D1550" s="325" t="s">
        <v>1538</v>
      </c>
      <c r="E1550" s="325" t="s">
        <v>1538</v>
      </c>
      <c r="G1550" s="325" t="s">
        <v>1538</v>
      </c>
      <c r="H1550" s="325" t="s">
        <v>1538</v>
      </c>
    </row>
    <row r="1551" spans="1:8">
      <c r="A1551" s="103"/>
      <c r="B1551" s="326"/>
      <c r="C1551" s="325" t="s">
        <v>1538</v>
      </c>
      <c r="D1551" s="325" t="s">
        <v>1538</v>
      </c>
      <c r="E1551" s="325" t="s">
        <v>1538</v>
      </c>
      <c r="G1551" s="325" t="s">
        <v>1538</v>
      </c>
      <c r="H1551" s="325" t="s">
        <v>1538</v>
      </c>
    </row>
    <row r="1552" spans="1:8">
      <c r="A1552" s="103"/>
      <c r="B1552" s="326"/>
      <c r="C1552" s="325" t="s">
        <v>1538</v>
      </c>
      <c r="D1552" s="325" t="s">
        <v>1538</v>
      </c>
      <c r="E1552" s="325" t="s">
        <v>1538</v>
      </c>
      <c r="G1552" s="325" t="s">
        <v>1538</v>
      </c>
      <c r="H1552" s="325" t="s">
        <v>1538</v>
      </c>
    </row>
    <row r="1553" spans="1:8">
      <c r="A1553" s="103"/>
      <c r="B1553" s="326"/>
      <c r="C1553" s="325" t="s">
        <v>1538</v>
      </c>
      <c r="D1553" s="325" t="s">
        <v>1538</v>
      </c>
      <c r="E1553" s="325" t="s">
        <v>1538</v>
      </c>
      <c r="G1553" s="325" t="s">
        <v>1538</v>
      </c>
      <c r="H1553" s="325" t="s">
        <v>1538</v>
      </c>
    </row>
    <row r="1554" spans="1:8">
      <c r="A1554" s="103"/>
      <c r="B1554" s="331"/>
      <c r="C1554" s="325" t="s">
        <v>1538</v>
      </c>
      <c r="D1554" s="325" t="s">
        <v>1538</v>
      </c>
      <c r="E1554" s="325" t="s">
        <v>1538</v>
      </c>
      <c r="G1554" s="325" t="s">
        <v>1538</v>
      </c>
      <c r="H1554" s="325" t="s">
        <v>1538</v>
      </c>
    </row>
    <row r="1555" spans="1:8">
      <c r="A1555" s="103"/>
      <c r="C1555" s="325" t="s">
        <v>1538</v>
      </c>
      <c r="D1555" s="325" t="s">
        <v>1538</v>
      </c>
      <c r="E1555" s="325" t="s">
        <v>1538</v>
      </c>
      <c r="G1555" s="325" t="s">
        <v>1538</v>
      </c>
      <c r="H1555" s="325" t="s">
        <v>1538</v>
      </c>
    </row>
    <row r="1556" spans="1:8">
      <c r="A1556" s="103"/>
      <c r="C1556" s="325" t="s">
        <v>1538</v>
      </c>
      <c r="D1556" s="325" t="s">
        <v>1538</v>
      </c>
      <c r="E1556" s="325" t="s">
        <v>1538</v>
      </c>
      <c r="G1556" s="325" t="s">
        <v>1538</v>
      </c>
      <c r="H1556" s="325" t="s">
        <v>1538</v>
      </c>
    </row>
    <row r="1557" spans="1:8">
      <c r="A1557" s="103"/>
      <c r="C1557" s="325" t="s">
        <v>1538</v>
      </c>
      <c r="D1557" s="325" t="s">
        <v>1538</v>
      </c>
      <c r="E1557" s="325" t="s">
        <v>1538</v>
      </c>
      <c r="G1557" s="325" t="s">
        <v>1538</v>
      </c>
      <c r="H1557" s="325" t="s">
        <v>1538</v>
      </c>
    </row>
    <row r="1558" spans="1:8">
      <c r="A1558" s="103"/>
      <c r="C1558" s="325" t="s">
        <v>1538</v>
      </c>
      <c r="D1558" s="325" t="s">
        <v>1538</v>
      </c>
      <c r="E1558" s="325" t="s">
        <v>1538</v>
      </c>
      <c r="G1558" s="325" t="s">
        <v>1538</v>
      </c>
      <c r="H1558" s="325" t="s">
        <v>1538</v>
      </c>
    </row>
    <row r="1559" spans="1:8">
      <c r="A1559" s="103"/>
      <c r="B1559" s="326"/>
      <c r="C1559" s="325" t="s">
        <v>1538</v>
      </c>
      <c r="D1559" s="325" t="s">
        <v>1538</v>
      </c>
      <c r="E1559" s="325" t="s">
        <v>1538</v>
      </c>
      <c r="G1559" s="325" t="s">
        <v>1538</v>
      </c>
      <c r="H1559" s="325" t="s">
        <v>1538</v>
      </c>
    </row>
    <row r="1560" spans="1:8">
      <c r="A1560" s="103"/>
      <c r="B1560" s="326"/>
      <c r="C1560" s="325" t="s">
        <v>1538</v>
      </c>
      <c r="D1560" s="325" t="s">
        <v>1538</v>
      </c>
      <c r="E1560" s="325" t="s">
        <v>1538</v>
      </c>
      <c r="G1560" s="325" t="s">
        <v>1538</v>
      </c>
      <c r="H1560" s="325" t="s">
        <v>1538</v>
      </c>
    </row>
    <row r="1561" spans="1:8">
      <c r="A1561" s="103"/>
      <c r="B1561" s="326"/>
      <c r="C1561" s="325" t="s">
        <v>1538</v>
      </c>
      <c r="D1561" s="325" t="s">
        <v>1538</v>
      </c>
      <c r="E1561" s="325" t="s">
        <v>1538</v>
      </c>
      <c r="G1561" s="325" t="s">
        <v>1538</v>
      </c>
      <c r="H1561" s="325" t="s">
        <v>1538</v>
      </c>
    </row>
    <row r="1562" spans="1:8">
      <c r="A1562" s="103"/>
      <c r="B1562" s="326"/>
      <c r="C1562" s="325" t="s">
        <v>1538</v>
      </c>
      <c r="D1562" s="325" t="s">
        <v>1538</v>
      </c>
      <c r="E1562" s="325" t="s">
        <v>1538</v>
      </c>
      <c r="G1562" s="325" t="s">
        <v>1538</v>
      </c>
      <c r="H1562" s="325" t="s">
        <v>1538</v>
      </c>
    </row>
    <row r="1563" spans="1:8">
      <c r="A1563" s="103"/>
      <c r="B1563" s="326"/>
      <c r="C1563" s="325" t="s">
        <v>1538</v>
      </c>
      <c r="D1563" s="325" t="s">
        <v>1538</v>
      </c>
      <c r="E1563" s="325" t="s">
        <v>1538</v>
      </c>
      <c r="G1563" s="325" t="s">
        <v>1538</v>
      </c>
      <c r="H1563" s="325" t="s">
        <v>1538</v>
      </c>
    </row>
    <row r="1564" spans="1:8">
      <c r="A1564" s="103"/>
      <c r="B1564" s="326"/>
      <c r="C1564" s="325" t="s">
        <v>1538</v>
      </c>
      <c r="D1564" s="325" t="s">
        <v>1538</v>
      </c>
      <c r="E1564" s="325" t="s">
        <v>1538</v>
      </c>
      <c r="G1564" s="325" t="s">
        <v>1538</v>
      </c>
      <c r="H1564" s="325" t="s">
        <v>1538</v>
      </c>
    </row>
    <row r="1565" spans="1:8">
      <c r="A1565" s="103"/>
      <c r="B1565" s="326"/>
      <c r="C1565" s="325" t="s">
        <v>1538</v>
      </c>
      <c r="D1565" s="325" t="s">
        <v>1538</v>
      </c>
      <c r="E1565" s="325" t="s">
        <v>1538</v>
      </c>
      <c r="G1565" s="325" t="s">
        <v>1538</v>
      </c>
      <c r="H1565" s="325" t="s">
        <v>1538</v>
      </c>
    </row>
    <row r="1566" spans="1:8">
      <c r="A1566" s="103"/>
      <c r="B1566" s="326"/>
      <c r="C1566" s="325" t="s">
        <v>1538</v>
      </c>
      <c r="D1566" s="325" t="s">
        <v>1538</v>
      </c>
      <c r="E1566" s="325" t="s">
        <v>1538</v>
      </c>
      <c r="G1566" s="325" t="s">
        <v>1538</v>
      </c>
      <c r="H1566" s="325" t="s">
        <v>1538</v>
      </c>
    </row>
    <row r="1567" spans="1:8">
      <c r="A1567" s="103"/>
      <c r="B1567" s="326"/>
      <c r="C1567" s="325" t="s">
        <v>1538</v>
      </c>
      <c r="D1567" s="325" t="s">
        <v>1538</v>
      </c>
      <c r="E1567" s="325" t="s">
        <v>1538</v>
      </c>
      <c r="G1567" s="325" t="s">
        <v>1538</v>
      </c>
      <c r="H1567" s="325" t="s">
        <v>1538</v>
      </c>
    </row>
    <row r="1568" spans="1:8">
      <c r="A1568" s="103"/>
      <c r="B1568" s="331"/>
      <c r="C1568" s="325" t="s">
        <v>1538</v>
      </c>
      <c r="D1568" s="325" t="s">
        <v>1538</v>
      </c>
      <c r="E1568" s="325" t="s">
        <v>1538</v>
      </c>
      <c r="G1568" s="325" t="s">
        <v>1538</v>
      </c>
      <c r="H1568" s="325" t="s">
        <v>1538</v>
      </c>
    </row>
    <row r="1569" spans="1:8">
      <c r="A1569" s="103"/>
      <c r="C1569" s="325" t="s">
        <v>1538</v>
      </c>
      <c r="D1569" s="325" t="s">
        <v>1538</v>
      </c>
      <c r="E1569" s="325" t="s">
        <v>1538</v>
      </c>
      <c r="G1569" s="325" t="s">
        <v>1538</v>
      </c>
      <c r="H1569" s="325" t="s">
        <v>1538</v>
      </c>
    </row>
    <row r="1570" spans="1:8">
      <c r="A1570" s="103"/>
      <c r="C1570" s="325" t="s">
        <v>1538</v>
      </c>
      <c r="D1570" s="325" t="s">
        <v>1538</v>
      </c>
      <c r="E1570" s="325" t="s">
        <v>1538</v>
      </c>
      <c r="G1570" s="325" t="s">
        <v>1538</v>
      </c>
      <c r="H1570" s="325" t="s">
        <v>1538</v>
      </c>
    </row>
    <row r="1571" spans="1:8">
      <c r="A1571" s="103"/>
      <c r="C1571" s="325" t="s">
        <v>1538</v>
      </c>
      <c r="D1571" s="325" t="s">
        <v>1538</v>
      </c>
      <c r="E1571" s="325" t="s">
        <v>1538</v>
      </c>
      <c r="G1571" s="325" t="s">
        <v>1538</v>
      </c>
      <c r="H1571" s="325" t="s">
        <v>1538</v>
      </c>
    </row>
    <row r="1572" spans="1:8">
      <c r="A1572" s="103"/>
      <c r="B1572" s="326"/>
      <c r="C1572" s="325" t="s">
        <v>1538</v>
      </c>
      <c r="D1572" s="325" t="s">
        <v>1538</v>
      </c>
      <c r="E1572" s="325" t="s">
        <v>1538</v>
      </c>
      <c r="G1572" s="325" t="s">
        <v>1538</v>
      </c>
      <c r="H1572" s="325" t="s">
        <v>1538</v>
      </c>
    </row>
    <row r="1573" spans="1:8">
      <c r="A1573" s="103"/>
      <c r="B1573" s="326"/>
      <c r="C1573" s="325" t="s">
        <v>1538</v>
      </c>
      <c r="D1573" s="325" t="s">
        <v>1538</v>
      </c>
      <c r="E1573" s="325" t="s">
        <v>1538</v>
      </c>
      <c r="G1573" s="325" t="s">
        <v>1538</v>
      </c>
      <c r="H1573" s="325" t="s">
        <v>1538</v>
      </c>
    </row>
    <row r="1574" spans="1:8">
      <c r="A1574" s="103"/>
      <c r="B1574" s="326"/>
      <c r="C1574" s="325" t="s">
        <v>1538</v>
      </c>
      <c r="D1574" s="325" t="s">
        <v>1538</v>
      </c>
      <c r="E1574" s="325" t="s">
        <v>1538</v>
      </c>
      <c r="G1574" s="325" t="s">
        <v>1538</v>
      </c>
      <c r="H1574" s="325" t="s">
        <v>1538</v>
      </c>
    </row>
    <row r="1575" spans="1:8">
      <c r="A1575" s="103"/>
      <c r="B1575" s="326"/>
      <c r="C1575" s="325" t="s">
        <v>1538</v>
      </c>
      <c r="D1575" s="325" t="s">
        <v>1538</v>
      </c>
      <c r="E1575" s="325" t="s">
        <v>1538</v>
      </c>
      <c r="G1575" s="325" t="s">
        <v>1538</v>
      </c>
      <c r="H1575" s="325" t="s">
        <v>1538</v>
      </c>
    </row>
    <row r="1576" spans="1:8">
      <c r="A1576" s="103"/>
      <c r="B1576" s="326"/>
      <c r="C1576" s="325" t="s">
        <v>1538</v>
      </c>
      <c r="D1576" s="325" t="s">
        <v>1538</v>
      </c>
      <c r="E1576" s="325" t="s">
        <v>1538</v>
      </c>
      <c r="G1576" s="325" t="s">
        <v>1538</v>
      </c>
      <c r="H1576" s="325" t="s">
        <v>1538</v>
      </c>
    </row>
    <row r="1577" spans="1:8">
      <c r="A1577" s="103"/>
      <c r="B1577" s="326"/>
      <c r="C1577" s="325" t="s">
        <v>1538</v>
      </c>
      <c r="D1577" s="325" t="s">
        <v>1538</v>
      </c>
      <c r="E1577" s="325" t="s">
        <v>1538</v>
      </c>
      <c r="G1577" s="325" t="s">
        <v>1538</v>
      </c>
      <c r="H1577" s="325" t="s">
        <v>1538</v>
      </c>
    </row>
    <row r="1578" spans="1:8">
      <c r="A1578" s="103"/>
      <c r="B1578" s="326"/>
      <c r="C1578" s="325" t="s">
        <v>1538</v>
      </c>
      <c r="D1578" s="325" t="s">
        <v>1538</v>
      </c>
      <c r="E1578" s="325" t="s">
        <v>1538</v>
      </c>
      <c r="G1578" s="325" t="s">
        <v>1538</v>
      </c>
      <c r="H1578" s="325" t="s">
        <v>1538</v>
      </c>
    </row>
    <row r="1579" spans="1:8">
      <c r="A1579" s="103"/>
      <c r="B1579" s="326"/>
      <c r="C1579" s="325" t="s">
        <v>1538</v>
      </c>
      <c r="D1579" s="325" t="s">
        <v>1538</v>
      </c>
      <c r="E1579" s="325" t="s">
        <v>1538</v>
      </c>
      <c r="G1579" s="325" t="s">
        <v>1538</v>
      </c>
      <c r="H1579" s="325" t="s">
        <v>1538</v>
      </c>
    </row>
    <row r="1580" spans="1:8">
      <c r="A1580" s="103"/>
      <c r="B1580" s="331"/>
      <c r="C1580" s="325" t="s">
        <v>1538</v>
      </c>
      <c r="D1580" s="325" t="s">
        <v>1538</v>
      </c>
      <c r="E1580" s="325" t="s">
        <v>1538</v>
      </c>
      <c r="G1580" s="325" t="s">
        <v>1538</v>
      </c>
      <c r="H1580" s="325" t="s">
        <v>1538</v>
      </c>
    </row>
    <row r="1581" spans="1:8">
      <c r="A1581" s="103"/>
      <c r="C1581" s="325" t="s">
        <v>1538</v>
      </c>
      <c r="D1581" s="325" t="s">
        <v>1538</v>
      </c>
      <c r="E1581" s="325" t="s">
        <v>1538</v>
      </c>
      <c r="G1581" s="325" t="s">
        <v>1538</v>
      </c>
      <c r="H1581" s="325" t="s">
        <v>1538</v>
      </c>
    </row>
    <row r="1582" spans="1:8">
      <c r="A1582" s="103"/>
      <c r="C1582" s="325" t="s">
        <v>1538</v>
      </c>
      <c r="D1582" s="325" t="s">
        <v>1538</v>
      </c>
      <c r="E1582" s="325" t="s">
        <v>1538</v>
      </c>
      <c r="G1582" s="325" t="s">
        <v>1538</v>
      </c>
      <c r="H1582" s="325" t="s">
        <v>1538</v>
      </c>
    </row>
    <row r="1583" spans="1:8">
      <c r="A1583" s="103"/>
      <c r="C1583" s="325" t="s">
        <v>1538</v>
      </c>
      <c r="D1583" s="325" t="s">
        <v>1538</v>
      </c>
      <c r="E1583" s="325" t="s">
        <v>1538</v>
      </c>
      <c r="G1583" s="325" t="s">
        <v>1538</v>
      </c>
      <c r="H1583" s="325" t="s">
        <v>1538</v>
      </c>
    </row>
    <row r="1584" spans="1:8">
      <c r="A1584" s="103"/>
      <c r="B1584" s="326"/>
      <c r="C1584" s="325" t="s">
        <v>1538</v>
      </c>
      <c r="D1584" s="325" t="s">
        <v>1538</v>
      </c>
      <c r="E1584" s="325" t="s">
        <v>1538</v>
      </c>
      <c r="G1584" s="325" t="s">
        <v>1538</v>
      </c>
      <c r="H1584" s="325" t="s">
        <v>1538</v>
      </c>
    </row>
    <row r="1585" spans="1:8">
      <c r="A1585" s="103"/>
      <c r="B1585" s="326"/>
      <c r="C1585" s="325" t="s">
        <v>1538</v>
      </c>
      <c r="D1585" s="325" t="s">
        <v>1538</v>
      </c>
      <c r="E1585" s="325" t="s">
        <v>1538</v>
      </c>
      <c r="G1585" s="325" t="s">
        <v>1538</v>
      </c>
      <c r="H1585" s="325" t="s">
        <v>1538</v>
      </c>
    </row>
    <row r="1586" spans="1:8">
      <c r="A1586" s="103"/>
      <c r="B1586" s="326"/>
      <c r="C1586" s="325" t="s">
        <v>1538</v>
      </c>
      <c r="D1586" s="325" t="s">
        <v>1538</v>
      </c>
      <c r="E1586" s="325" t="s">
        <v>1538</v>
      </c>
      <c r="G1586" s="325" t="s">
        <v>1538</v>
      </c>
      <c r="H1586" s="325" t="s">
        <v>1538</v>
      </c>
    </row>
    <row r="1587" spans="1:8">
      <c r="A1587" s="103"/>
      <c r="B1587" s="326"/>
      <c r="C1587" s="325" t="s">
        <v>1538</v>
      </c>
      <c r="D1587" s="325" t="s">
        <v>1538</v>
      </c>
      <c r="E1587" s="325" t="s">
        <v>1538</v>
      </c>
      <c r="G1587" s="325" t="s">
        <v>1538</v>
      </c>
      <c r="H1587" s="325" t="s">
        <v>1538</v>
      </c>
    </row>
    <row r="1588" spans="1:8">
      <c r="A1588" s="103"/>
      <c r="B1588" s="326"/>
      <c r="C1588" s="325" t="s">
        <v>1538</v>
      </c>
      <c r="D1588" s="325" t="s">
        <v>1538</v>
      </c>
      <c r="E1588" s="325" t="s">
        <v>1538</v>
      </c>
      <c r="G1588" s="325" t="s">
        <v>1538</v>
      </c>
      <c r="H1588" s="325" t="s">
        <v>1538</v>
      </c>
    </row>
    <row r="1589" spans="1:8">
      <c r="A1589" s="103"/>
      <c r="B1589" s="326"/>
      <c r="C1589" s="325" t="s">
        <v>1538</v>
      </c>
      <c r="D1589" s="325" t="s">
        <v>1538</v>
      </c>
      <c r="E1589" s="325" t="s">
        <v>1538</v>
      </c>
      <c r="G1589" s="325" t="s">
        <v>1538</v>
      </c>
      <c r="H1589" s="325" t="s">
        <v>1538</v>
      </c>
    </row>
    <row r="1590" spans="1:8">
      <c r="A1590" s="103"/>
      <c r="B1590" s="326"/>
      <c r="C1590" s="325" t="s">
        <v>1538</v>
      </c>
      <c r="D1590" s="325" t="s">
        <v>1538</v>
      </c>
      <c r="E1590" s="325" t="s">
        <v>1538</v>
      </c>
      <c r="G1590" s="325" t="s">
        <v>1538</v>
      </c>
      <c r="H1590" s="325" t="s">
        <v>1538</v>
      </c>
    </row>
    <row r="1591" spans="1:8">
      <c r="A1591" s="103"/>
      <c r="B1591" s="326"/>
      <c r="C1591" s="325" t="s">
        <v>1538</v>
      </c>
      <c r="D1591" s="325" t="s">
        <v>1538</v>
      </c>
      <c r="E1591" s="325" t="s">
        <v>1538</v>
      </c>
      <c r="G1591" s="325" t="s">
        <v>1538</v>
      </c>
      <c r="H1591" s="325" t="s">
        <v>1538</v>
      </c>
    </row>
    <row r="1592" spans="1:8">
      <c r="A1592" s="103"/>
      <c r="B1592" s="326"/>
      <c r="C1592" s="325" t="s">
        <v>1538</v>
      </c>
      <c r="D1592" s="325" t="s">
        <v>1538</v>
      </c>
      <c r="E1592" s="325" t="s">
        <v>1538</v>
      </c>
      <c r="G1592" s="325" t="s">
        <v>1538</v>
      </c>
      <c r="H1592" s="325" t="s">
        <v>1538</v>
      </c>
    </row>
    <row r="1593" spans="1:8">
      <c r="A1593" s="103"/>
      <c r="B1593" s="326"/>
      <c r="C1593" s="325" t="s">
        <v>1538</v>
      </c>
      <c r="D1593" s="325" t="s">
        <v>1538</v>
      </c>
      <c r="E1593" s="325" t="s">
        <v>1538</v>
      </c>
      <c r="G1593" s="325" t="s">
        <v>1538</v>
      </c>
      <c r="H1593" s="325" t="s">
        <v>1538</v>
      </c>
    </row>
    <row r="1594" spans="1:8">
      <c r="A1594" s="103"/>
      <c r="B1594" s="326"/>
      <c r="C1594" s="325" t="s">
        <v>1538</v>
      </c>
      <c r="D1594" s="325" t="s">
        <v>1538</v>
      </c>
      <c r="E1594" s="325" t="s">
        <v>1538</v>
      </c>
      <c r="G1594" s="325" t="s">
        <v>1538</v>
      </c>
      <c r="H1594" s="325" t="s">
        <v>1538</v>
      </c>
    </row>
    <row r="1595" spans="1:8">
      <c r="A1595" s="103"/>
      <c r="B1595" s="326"/>
      <c r="C1595" s="325" t="s">
        <v>1538</v>
      </c>
      <c r="D1595" s="325" t="s">
        <v>1538</v>
      </c>
      <c r="E1595" s="325" t="s">
        <v>1538</v>
      </c>
      <c r="G1595" s="325" t="s">
        <v>1538</v>
      </c>
      <c r="H1595" s="325" t="s">
        <v>1538</v>
      </c>
    </row>
    <row r="1596" spans="1:8">
      <c r="A1596" s="103"/>
      <c r="B1596" s="326"/>
      <c r="C1596" s="325" t="s">
        <v>1538</v>
      </c>
      <c r="D1596" s="325" t="s">
        <v>1538</v>
      </c>
      <c r="E1596" s="325" t="s">
        <v>1538</v>
      </c>
      <c r="G1596" s="325" t="s">
        <v>1538</v>
      </c>
      <c r="H1596" s="325" t="s">
        <v>1538</v>
      </c>
    </row>
    <row r="1597" spans="1:8">
      <c r="A1597" s="103"/>
      <c r="B1597" s="326"/>
      <c r="C1597" s="325" t="s">
        <v>1538</v>
      </c>
      <c r="D1597" s="325" t="s">
        <v>1538</v>
      </c>
      <c r="E1597" s="325" t="s">
        <v>1538</v>
      </c>
      <c r="G1597" s="325" t="s">
        <v>1538</v>
      </c>
      <c r="H1597" s="325" t="s">
        <v>1538</v>
      </c>
    </row>
    <row r="1598" spans="1:8">
      <c r="A1598" s="103"/>
      <c r="B1598" s="326"/>
      <c r="C1598" s="325" t="s">
        <v>1538</v>
      </c>
      <c r="D1598" s="325" t="s">
        <v>1538</v>
      </c>
      <c r="E1598" s="325" t="s">
        <v>1538</v>
      </c>
      <c r="G1598" s="325" t="s">
        <v>1538</v>
      </c>
      <c r="H1598" s="325" t="s">
        <v>1538</v>
      </c>
    </row>
    <row r="1599" spans="1:8">
      <c r="A1599" s="103"/>
      <c r="B1599" s="326"/>
      <c r="C1599" s="325" t="s">
        <v>1538</v>
      </c>
      <c r="D1599" s="325" t="s">
        <v>1538</v>
      </c>
      <c r="E1599" s="325" t="s">
        <v>1538</v>
      </c>
      <c r="G1599" s="325" t="s">
        <v>1538</v>
      </c>
      <c r="H1599" s="325" t="s">
        <v>1538</v>
      </c>
    </row>
    <row r="1600" spans="1:8">
      <c r="A1600" s="103"/>
      <c r="B1600" s="326"/>
      <c r="C1600" s="325" t="s">
        <v>1538</v>
      </c>
      <c r="D1600" s="325" t="s">
        <v>1538</v>
      </c>
      <c r="E1600" s="325" t="s">
        <v>1538</v>
      </c>
      <c r="G1600" s="325" t="s">
        <v>1538</v>
      </c>
      <c r="H1600" s="325" t="s">
        <v>1538</v>
      </c>
    </row>
    <row r="1601" spans="1:8">
      <c r="A1601" s="103"/>
      <c r="B1601" s="326"/>
      <c r="C1601" s="325" t="s">
        <v>1538</v>
      </c>
      <c r="D1601" s="325" t="s">
        <v>1538</v>
      </c>
      <c r="E1601" s="325" t="s">
        <v>1538</v>
      </c>
      <c r="G1601" s="325" t="s">
        <v>1538</v>
      </c>
      <c r="H1601" s="325" t="s">
        <v>1538</v>
      </c>
    </row>
    <row r="1602" spans="1:8">
      <c r="A1602" s="103"/>
      <c r="B1602" s="326"/>
      <c r="C1602" s="325" t="s">
        <v>1538</v>
      </c>
      <c r="D1602" s="325" t="s">
        <v>1538</v>
      </c>
      <c r="E1602" s="325" t="s">
        <v>1538</v>
      </c>
      <c r="G1602" s="325" t="s">
        <v>1538</v>
      </c>
      <c r="H1602" s="325" t="s">
        <v>1538</v>
      </c>
    </row>
    <row r="1603" spans="1:8">
      <c r="A1603" s="103"/>
      <c r="B1603" s="326"/>
      <c r="C1603" s="325" t="s">
        <v>1538</v>
      </c>
      <c r="D1603" s="325" t="s">
        <v>1538</v>
      </c>
      <c r="E1603" s="325" t="s">
        <v>1538</v>
      </c>
      <c r="G1603" s="325" t="s">
        <v>1538</v>
      </c>
      <c r="H1603" s="325" t="s">
        <v>1538</v>
      </c>
    </row>
    <row r="1604" spans="1:8">
      <c r="A1604" s="103"/>
      <c r="B1604" s="326"/>
      <c r="C1604" s="325" t="s">
        <v>1538</v>
      </c>
      <c r="D1604" s="325" t="s">
        <v>1538</v>
      </c>
      <c r="E1604" s="325" t="s">
        <v>1538</v>
      </c>
      <c r="G1604" s="325" t="s">
        <v>1538</v>
      </c>
      <c r="H1604" s="325" t="s">
        <v>1538</v>
      </c>
    </row>
    <row r="1605" spans="1:8">
      <c r="A1605" s="103"/>
      <c r="B1605" s="326"/>
      <c r="C1605" s="325" t="s">
        <v>1538</v>
      </c>
      <c r="D1605" s="325" t="s">
        <v>1538</v>
      </c>
      <c r="E1605" s="325" t="s">
        <v>1538</v>
      </c>
      <c r="G1605" s="325" t="s">
        <v>1538</v>
      </c>
      <c r="H1605" s="325" t="s">
        <v>1538</v>
      </c>
    </row>
    <row r="1606" spans="1:8">
      <c r="A1606" s="103"/>
      <c r="B1606" s="326"/>
      <c r="C1606" s="325" t="s">
        <v>1538</v>
      </c>
      <c r="D1606" s="325" t="s">
        <v>1538</v>
      </c>
      <c r="E1606" s="325" t="s">
        <v>1538</v>
      </c>
      <c r="G1606" s="325" t="s">
        <v>1538</v>
      </c>
      <c r="H1606" s="325" t="s">
        <v>1538</v>
      </c>
    </row>
    <row r="1607" spans="1:8">
      <c r="A1607" s="103"/>
      <c r="B1607" s="326"/>
      <c r="C1607" s="325" t="s">
        <v>1538</v>
      </c>
      <c r="D1607" s="325" t="s">
        <v>1538</v>
      </c>
      <c r="E1607" s="325" t="s">
        <v>1538</v>
      </c>
      <c r="G1607" s="325" t="s">
        <v>1538</v>
      </c>
      <c r="H1607" s="325" t="s">
        <v>1538</v>
      </c>
    </row>
    <row r="1608" spans="1:8">
      <c r="A1608" s="103"/>
      <c r="B1608" s="326"/>
      <c r="C1608" s="325" t="s">
        <v>1538</v>
      </c>
      <c r="D1608" s="325" t="s">
        <v>1538</v>
      </c>
      <c r="E1608" s="325" t="s">
        <v>1538</v>
      </c>
      <c r="G1608" s="325" t="s">
        <v>1538</v>
      </c>
      <c r="H1608" s="325" t="s">
        <v>1538</v>
      </c>
    </row>
    <row r="1609" spans="1:8">
      <c r="A1609" s="103"/>
      <c r="B1609" s="326"/>
      <c r="C1609" s="325" t="s">
        <v>1538</v>
      </c>
      <c r="D1609" s="325" t="s">
        <v>1538</v>
      </c>
      <c r="E1609" s="325" t="s">
        <v>1538</v>
      </c>
      <c r="G1609" s="325" t="s">
        <v>1538</v>
      </c>
      <c r="H1609" s="325" t="s">
        <v>1538</v>
      </c>
    </row>
    <row r="1610" spans="1:8">
      <c r="A1610" s="103"/>
      <c r="B1610" s="326"/>
      <c r="C1610" s="325" t="s">
        <v>1538</v>
      </c>
      <c r="D1610" s="325" t="s">
        <v>1538</v>
      </c>
      <c r="E1610" s="325" t="s">
        <v>1538</v>
      </c>
      <c r="G1610" s="325" t="s">
        <v>1538</v>
      </c>
      <c r="H1610" s="325" t="s">
        <v>1538</v>
      </c>
    </row>
    <row r="1611" spans="1:8">
      <c r="A1611" s="103"/>
      <c r="B1611" s="326"/>
      <c r="C1611" s="325" t="s">
        <v>1538</v>
      </c>
      <c r="D1611" s="325" t="s">
        <v>1538</v>
      </c>
      <c r="E1611" s="325" t="s">
        <v>1538</v>
      </c>
      <c r="G1611" s="325" t="s">
        <v>1538</v>
      </c>
      <c r="H1611" s="325" t="s">
        <v>1538</v>
      </c>
    </row>
    <row r="1612" spans="1:8">
      <c r="A1612" s="103"/>
      <c r="B1612" s="326"/>
      <c r="C1612" s="325" t="s">
        <v>1538</v>
      </c>
      <c r="D1612" s="325" t="s">
        <v>1538</v>
      </c>
      <c r="E1612" s="325" t="s">
        <v>1538</v>
      </c>
      <c r="G1612" s="325" t="s">
        <v>1538</v>
      </c>
      <c r="H1612" s="325" t="s">
        <v>1538</v>
      </c>
    </row>
    <row r="1613" spans="1:8">
      <c r="A1613" s="103"/>
      <c r="B1613" s="326"/>
      <c r="C1613" s="325" t="s">
        <v>1538</v>
      </c>
      <c r="D1613" s="325" t="s">
        <v>1538</v>
      </c>
      <c r="E1613" s="325" t="s">
        <v>1538</v>
      </c>
      <c r="G1613" s="325" t="s">
        <v>1538</v>
      </c>
      <c r="H1613" s="325" t="s">
        <v>1538</v>
      </c>
    </row>
    <row r="1614" spans="1:8">
      <c r="A1614" s="103"/>
      <c r="B1614" s="326"/>
      <c r="C1614" s="325" t="s">
        <v>1538</v>
      </c>
      <c r="D1614" s="325" t="s">
        <v>1538</v>
      </c>
      <c r="E1614" s="325" t="s">
        <v>1538</v>
      </c>
      <c r="G1614" s="325" t="s">
        <v>1538</v>
      </c>
      <c r="H1614" s="325" t="s">
        <v>1538</v>
      </c>
    </row>
    <row r="1615" spans="1:8">
      <c r="A1615" s="103"/>
      <c r="B1615" s="326"/>
      <c r="C1615" s="325" t="s">
        <v>1538</v>
      </c>
      <c r="D1615" s="325" t="s">
        <v>1538</v>
      </c>
      <c r="E1615" s="325" t="s">
        <v>1538</v>
      </c>
      <c r="G1615" s="325" t="s">
        <v>1538</v>
      </c>
      <c r="H1615" s="325" t="s">
        <v>1538</v>
      </c>
    </row>
    <row r="1616" spans="1:8">
      <c r="A1616" s="103"/>
      <c r="B1616" s="326"/>
      <c r="C1616" s="325" t="s">
        <v>1538</v>
      </c>
      <c r="D1616" s="325" t="s">
        <v>1538</v>
      </c>
      <c r="E1616" s="325" t="s">
        <v>1538</v>
      </c>
      <c r="G1616" s="325" t="s">
        <v>1538</v>
      </c>
      <c r="H1616" s="325" t="s">
        <v>1538</v>
      </c>
    </row>
    <row r="1617" spans="1:8">
      <c r="A1617" s="103"/>
      <c r="B1617" s="326"/>
      <c r="C1617" s="325" t="s">
        <v>1538</v>
      </c>
      <c r="D1617" s="325" t="s">
        <v>1538</v>
      </c>
      <c r="E1617" s="325" t="s">
        <v>1538</v>
      </c>
      <c r="G1617" s="325" t="s">
        <v>1538</v>
      </c>
      <c r="H1617" s="325" t="s">
        <v>1538</v>
      </c>
    </row>
    <row r="1618" spans="1:8">
      <c r="A1618" s="103"/>
      <c r="B1618" s="326"/>
      <c r="C1618" s="325" t="s">
        <v>1538</v>
      </c>
      <c r="D1618" s="325" t="s">
        <v>1538</v>
      </c>
      <c r="E1618" s="325" t="s">
        <v>1538</v>
      </c>
      <c r="G1618" s="325" t="s">
        <v>1538</v>
      </c>
      <c r="H1618" s="325" t="s">
        <v>1538</v>
      </c>
    </row>
    <row r="1619" spans="1:8">
      <c r="A1619" s="103"/>
      <c r="B1619" s="326"/>
      <c r="C1619" s="325" t="s">
        <v>1538</v>
      </c>
      <c r="D1619" s="325" t="s">
        <v>1538</v>
      </c>
      <c r="E1619" s="325" t="s">
        <v>1538</v>
      </c>
      <c r="G1619" s="325" t="s">
        <v>1538</v>
      </c>
      <c r="H1619" s="325" t="s">
        <v>1538</v>
      </c>
    </row>
    <row r="1620" spans="1:8">
      <c r="A1620" s="103"/>
      <c r="B1620" s="326"/>
      <c r="C1620" s="325" t="s">
        <v>1538</v>
      </c>
      <c r="D1620" s="325" t="s">
        <v>1538</v>
      </c>
      <c r="E1620" s="325" t="s">
        <v>1538</v>
      </c>
      <c r="G1620" s="325" t="s">
        <v>1538</v>
      </c>
      <c r="H1620" s="325" t="s">
        <v>1538</v>
      </c>
    </row>
    <row r="1621" spans="1:8">
      <c r="A1621" s="103"/>
      <c r="B1621" s="326"/>
      <c r="C1621" s="325" t="s">
        <v>1538</v>
      </c>
      <c r="D1621" s="325" t="s">
        <v>1538</v>
      </c>
      <c r="E1621" s="325" t="s">
        <v>1538</v>
      </c>
      <c r="G1621" s="325" t="s">
        <v>1538</v>
      </c>
      <c r="H1621" s="325" t="s">
        <v>1538</v>
      </c>
    </row>
    <row r="1622" spans="1:8">
      <c r="A1622" s="103"/>
      <c r="B1622" s="326"/>
      <c r="C1622" s="325" t="s">
        <v>1538</v>
      </c>
      <c r="D1622" s="325" t="s">
        <v>1538</v>
      </c>
      <c r="E1622" s="325" t="s">
        <v>1538</v>
      </c>
      <c r="G1622" s="325" t="s">
        <v>1538</v>
      </c>
      <c r="H1622" s="325" t="s">
        <v>1538</v>
      </c>
    </row>
    <row r="1623" spans="1:8">
      <c r="A1623" s="103"/>
      <c r="B1623" s="326"/>
      <c r="C1623" s="325" t="s">
        <v>1538</v>
      </c>
      <c r="D1623" s="325" t="s">
        <v>1538</v>
      </c>
      <c r="E1623" s="325" t="s">
        <v>1538</v>
      </c>
      <c r="G1623" s="325" t="s">
        <v>1538</v>
      </c>
      <c r="H1623" s="325" t="s">
        <v>1538</v>
      </c>
    </row>
    <row r="1624" spans="1:8">
      <c r="A1624" s="103"/>
      <c r="B1624" s="331"/>
      <c r="C1624" s="325" t="s">
        <v>1538</v>
      </c>
      <c r="D1624" s="325" t="s">
        <v>1538</v>
      </c>
      <c r="E1624" s="325" t="s">
        <v>1538</v>
      </c>
      <c r="G1624" s="325" t="s">
        <v>1538</v>
      </c>
      <c r="H1624" s="325" t="s">
        <v>1538</v>
      </c>
    </row>
    <row r="1625" spans="1:8">
      <c r="A1625" s="103"/>
      <c r="C1625" s="325" t="s">
        <v>1538</v>
      </c>
      <c r="D1625" s="325" t="s">
        <v>1538</v>
      </c>
      <c r="E1625" s="325" t="s">
        <v>1538</v>
      </c>
      <c r="G1625" s="325" t="s">
        <v>1538</v>
      </c>
      <c r="H1625" s="325" t="s">
        <v>1538</v>
      </c>
    </row>
    <row r="1626" spans="1:8">
      <c r="A1626" s="103"/>
      <c r="C1626" s="325" t="s">
        <v>1538</v>
      </c>
      <c r="D1626" s="325" t="s">
        <v>1538</v>
      </c>
      <c r="E1626" s="325" t="s">
        <v>1538</v>
      </c>
      <c r="G1626" s="325" t="s">
        <v>1538</v>
      </c>
      <c r="H1626" s="325" t="s">
        <v>1538</v>
      </c>
    </row>
    <row r="1627" spans="1:8">
      <c r="A1627" s="103"/>
      <c r="C1627" s="325" t="s">
        <v>1538</v>
      </c>
      <c r="D1627" s="325" t="s">
        <v>1538</v>
      </c>
      <c r="E1627" s="325" t="s">
        <v>1538</v>
      </c>
      <c r="G1627" s="325" t="s">
        <v>1538</v>
      </c>
      <c r="H1627" s="325" t="s">
        <v>1538</v>
      </c>
    </row>
    <row r="1628" spans="1:8">
      <c r="A1628" s="103"/>
      <c r="C1628" s="325" t="s">
        <v>1538</v>
      </c>
      <c r="D1628" s="325" t="s">
        <v>1538</v>
      </c>
      <c r="E1628" s="325" t="s">
        <v>1538</v>
      </c>
      <c r="G1628" s="325" t="s">
        <v>1538</v>
      </c>
      <c r="H1628" s="325" t="s">
        <v>1538</v>
      </c>
    </row>
    <row r="1629" spans="1:8">
      <c r="A1629" s="103"/>
      <c r="B1629" s="326"/>
      <c r="C1629" s="325" t="s">
        <v>1538</v>
      </c>
      <c r="D1629" s="325" t="s">
        <v>1538</v>
      </c>
      <c r="E1629" s="325" t="s">
        <v>1538</v>
      </c>
      <c r="G1629" s="325" t="s">
        <v>1538</v>
      </c>
      <c r="H1629" s="325" t="s">
        <v>1538</v>
      </c>
    </row>
    <row r="1630" spans="1:8">
      <c r="A1630" s="103"/>
      <c r="B1630" s="326"/>
      <c r="C1630" s="325" t="s">
        <v>1538</v>
      </c>
      <c r="D1630" s="325" t="s">
        <v>1538</v>
      </c>
      <c r="E1630" s="325" t="s">
        <v>1538</v>
      </c>
      <c r="G1630" s="325" t="s">
        <v>1538</v>
      </c>
      <c r="H1630" s="325" t="s">
        <v>1538</v>
      </c>
    </row>
    <row r="1631" spans="1:8">
      <c r="A1631" s="103"/>
      <c r="B1631" s="326"/>
      <c r="C1631" s="325" t="s">
        <v>1538</v>
      </c>
      <c r="D1631" s="325" t="s">
        <v>1538</v>
      </c>
      <c r="E1631" s="325" t="s">
        <v>1538</v>
      </c>
      <c r="G1631" s="325" t="s">
        <v>1538</v>
      </c>
      <c r="H1631" s="325" t="s">
        <v>1538</v>
      </c>
    </row>
    <row r="1632" spans="1:8">
      <c r="A1632" s="103"/>
      <c r="B1632" s="326"/>
      <c r="C1632" s="325" t="s">
        <v>1538</v>
      </c>
      <c r="D1632" s="325" t="s">
        <v>1538</v>
      </c>
      <c r="E1632" s="325" t="s">
        <v>1538</v>
      </c>
      <c r="G1632" s="325" t="s">
        <v>1538</v>
      </c>
      <c r="H1632" s="325" t="s">
        <v>1538</v>
      </c>
    </row>
    <row r="1633" spans="1:8">
      <c r="A1633" s="103"/>
      <c r="B1633" s="326"/>
      <c r="C1633" s="325" t="s">
        <v>1538</v>
      </c>
      <c r="D1633" s="325" t="s">
        <v>1538</v>
      </c>
      <c r="E1633" s="325" t="s">
        <v>1538</v>
      </c>
      <c r="G1633" s="325" t="s">
        <v>1538</v>
      </c>
      <c r="H1633" s="325" t="s">
        <v>1538</v>
      </c>
    </row>
    <row r="1634" spans="1:8">
      <c r="A1634" s="103"/>
      <c r="B1634" s="326"/>
      <c r="C1634" s="325" t="s">
        <v>1538</v>
      </c>
      <c r="D1634" s="325" t="s">
        <v>1538</v>
      </c>
      <c r="E1634" s="325" t="s">
        <v>1538</v>
      </c>
      <c r="G1634" s="325" t="s">
        <v>1538</v>
      </c>
      <c r="H1634" s="325" t="s">
        <v>1538</v>
      </c>
    </row>
    <row r="1635" spans="1:8">
      <c r="A1635" s="103"/>
      <c r="B1635" s="326"/>
      <c r="C1635" s="325" t="s">
        <v>1538</v>
      </c>
      <c r="D1635" s="325" t="s">
        <v>1538</v>
      </c>
      <c r="E1635" s="325" t="s">
        <v>1538</v>
      </c>
      <c r="G1635" s="325" t="s">
        <v>1538</v>
      </c>
      <c r="H1635" s="325" t="s">
        <v>1538</v>
      </c>
    </row>
    <row r="1636" spans="1:8">
      <c r="A1636" s="103"/>
      <c r="B1636" s="326"/>
      <c r="C1636" s="325" t="s">
        <v>1538</v>
      </c>
      <c r="D1636" s="325" t="s">
        <v>1538</v>
      </c>
      <c r="E1636" s="325" t="s">
        <v>1538</v>
      </c>
      <c r="G1636" s="325" t="s">
        <v>1538</v>
      </c>
      <c r="H1636" s="325" t="s">
        <v>1538</v>
      </c>
    </row>
    <row r="1637" spans="1:8">
      <c r="A1637" s="103"/>
      <c r="B1637" s="331"/>
      <c r="C1637" s="325" t="s">
        <v>1538</v>
      </c>
      <c r="D1637" s="325" t="s">
        <v>1538</v>
      </c>
      <c r="E1637" s="325" t="s">
        <v>1538</v>
      </c>
      <c r="G1637" s="325" t="s">
        <v>1538</v>
      </c>
      <c r="H1637" s="325" t="s">
        <v>1538</v>
      </c>
    </row>
    <row r="1638" spans="1:8">
      <c r="A1638" s="103"/>
      <c r="C1638" s="325" t="s">
        <v>1538</v>
      </c>
      <c r="D1638" s="325" t="s">
        <v>1538</v>
      </c>
      <c r="E1638" s="325" t="s">
        <v>1538</v>
      </c>
      <c r="G1638" s="325" t="s">
        <v>1538</v>
      </c>
      <c r="H1638" s="325" t="s">
        <v>1538</v>
      </c>
    </row>
    <row r="1639" spans="1:8">
      <c r="A1639" s="103"/>
      <c r="C1639" s="325" t="s">
        <v>1538</v>
      </c>
      <c r="D1639" s="325" t="s">
        <v>1538</v>
      </c>
      <c r="E1639" s="325" t="s">
        <v>1538</v>
      </c>
      <c r="G1639" s="325" t="s">
        <v>1538</v>
      </c>
      <c r="H1639" s="325" t="s">
        <v>1538</v>
      </c>
    </row>
    <row r="1640" spans="1:8">
      <c r="A1640" s="103"/>
      <c r="C1640" s="325" t="s">
        <v>1538</v>
      </c>
      <c r="D1640" s="325" t="s">
        <v>1538</v>
      </c>
      <c r="E1640" s="325" t="s">
        <v>1538</v>
      </c>
      <c r="G1640" s="325" t="s">
        <v>1538</v>
      </c>
      <c r="H1640" s="325" t="s">
        <v>1538</v>
      </c>
    </row>
    <row r="1641" spans="1:8">
      <c r="A1641" s="103"/>
      <c r="C1641" s="325" t="s">
        <v>1538</v>
      </c>
      <c r="D1641" s="325" t="s">
        <v>1538</v>
      </c>
      <c r="E1641" s="325" t="s">
        <v>1538</v>
      </c>
      <c r="G1641" s="325" t="s">
        <v>1538</v>
      </c>
      <c r="H1641" s="325" t="s">
        <v>1538</v>
      </c>
    </row>
    <row r="1642" spans="1:8">
      <c r="A1642" s="103"/>
      <c r="B1642" s="326"/>
      <c r="C1642" s="325" t="s">
        <v>1538</v>
      </c>
      <c r="D1642" s="325" t="s">
        <v>1538</v>
      </c>
      <c r="E1642" s="325" t="s">
        <v>1538</v>
      </c>
      <c r="G1642" s="325" t="s">
        <v>1538</v>
      </c>
      <c r="H1642" s="325" t="s">
        <v>1538</v>
      </c>
    </row>
    <row r="1643" spans="1:8">
      <c r="A1643" s="103"/>
      <c r="B1643" s="326"/>
      <c r="C1643" s="325" t="s">
        <v>1538</v>
      </c>
      <c r="D1643" s="325" t="s">
        <v>1538</v>
      </c>
      <c r="E1643" s="325" t="s">
        <v>1538</v>
      </c>
      <c r="G1643" s="325" t="s">
        <v>1538</v>
      </c>
      <c r="H1643" s="325" t="s">
        <v>1538</v>
      </c>
    </row>
    <row r="1644" spans="1:8">
      <c r="A1644" s="103"/>
      <c r="B1644" s="326"/>
      <c r="C1644" s="325" t="s">
        <v>1538</v>
      </c>
      <c r="D1644" s="325" t="s">
        <v>1538</v>
      </c>
      <c r="E1644" s="325" t="s">
        <v>1538</v>
      </c>
      <c r="G1644" s="325" t="s">
        <v>1538</v>
      </c>
      <c r="H1644" s="325" t="s">
        <v>1538</v>
      </c>
    </row>
    <row r="1645" spans="1:8">
      <c r="A1645" s="103"/>
      <c r="B1645" s="326"/>
      <c r="C1645" s="325" t="s">
        <v>1538</v>
      </c>
      <c r="D1645" s="325" t="s">
        <v>1538</v>
      </c>
      <c r="E1645" s="325" t="s">
        <v>1538</v>
      </c>
      <c r="G1645" s="325" t="s">
        <v>1538</v>
      </c>
      <c r="H1645" s="325" t="s">
        <v>1538</v>
      </c>
    </row>
    <row r="1646" spans="1:8">
      <c r="A1646" s="103"/>
      <c r="B1646" s="326"/>
      <c r="C1646" s="325" t="s">
        <v>1538</v>
      </c>
      <c r="D1646" s="325" t="s">
        <v>1538</v>
      </c>
      <c r="E1646" s="325" t="s">
        <v>1538</v>
      </c>
      <c r="G1646" s="325" t="s">
        <v>1538</v>
      </c>
      <c r="H1646" s="325" t="s">
        <v>1538</v>
      </c>
    </row>
    <row r="1647" spans="1:8">
      <c r="A1647" s="103"/>
      <c r="B1647" s="326"/>
      <c r="C1647" s="325" t="s">
        <v>1538</v>
      </c>
      <c r="D1647" s="325" t="s">
        <v>1538</v>
      </c>
      <c r="E1647" s="325" t="s">
        <v>1538</v>
      </c>
      <c r="G1647" s="325" t="s">
        <v>1538</v>
      </c>
      <c r="H1647" s="325" t="s">
        <v>1538</v>
      </c>
    </row>
    <row r="1648" spans="1:8">
      <c r="A1648" s="103"/>
      <c r="B1648" s="326"/>
      <c r="C1648" s="325" t="s">
        <v>1538</v>
      </c>
      <c r="D1648" s="325" t="s">
        <v>1538</v>
      </c>
      <c r="E1648" s="325" t="s">
        <v>1538</v>
      </c>
      <c r="G1648" s="325" t="s">
        <v>1538</v>
      </c>
      <c r="H1648" s="325" t="s">
        <v>1538</v>
      </c>
    </row>
    <row r="1649" spans="1:8">
      <c r="A1649" s="103"/>
      <c r="B1649" s="326"/>
      <c r="C1649" s="325" t="s">
        <v>1538</v>
      </c>
      <c r="D1649" s="325" t="s">
        <v>1538</v>
      </c>
      <c r="E1649" s="325" t="s">
        <v>1538</v>
      </c>
      <c r="G1649" s="325" t="s">
        <v>1538</v>
      </c>
      <c r="H1649" s="325" t="s">
        <v>1538</v>
      </c>
    </row>
    <row r="1650" spans="1:8">
      <c r="A1650" s="103"/>
      <c r="B1650" s="326"/>
      <c r="C1650" s="325" t="s">
        <v>1538</v>
      </c>
      <c r="D1650" s="325" t="s">
        <v>1538</v>
      </c>
      <c r="E1650" s="325" t="s">
        <v>1538</v>
      </c>
      <c r="G1650" s="325" t="s">
        <v>1538</v>
      </c>
      <c r="H1650" s="325" t="s">
        <v>1538</v>
      </c>
    </row>
    <row r="1651" spans="1:8">
      <c r="A1651" s="103"/>
      <c r="B1651" s="326"/>
      <c r="C1651" s="325" t="s">
        <v>1538</v>
      </c>
      <c r="D1651" s="325" t="s">
        <v>1538</v>
      </c>
      <c r="E1651" s="325" t="s">
        <v>1538</v>
      </c>
      <c r="G1651" s="325" t="s">
        <v>1538</v>
      </c>
      <c r="H1651" s="325" t="s">
        <v>1538</v>
      </c>
    </row>
    <row r="1652" spans="1:8">
      <c r="A1652" s="103"/>
      <c r="B1652" s="326"/>
      <c r="C1652" s="325" t="s">
        <v>1538</v>
      </c>
      <c r="D1652" s="325" t="s">
        <v>1538</v>
      </c>
      <c r="E1652" s="325" t="s">
        <v>1538</v>
      </c>
      <c r="G1652" s="325" t="s">
        <v>1538</v>
      </c>
      <c r="H1652" s="325" t="s">
        <v>1538</v>
      </c>
    </row>
    <row r="1653" spans="1:8">
      <c r="A1653" s="103"/>
      <c r="B1653" s="326"/>
      <c r="C1653" s="325" t="s">
        <v>1538</v>
      </c>
      <c r="D1653" s="325" t="s">
        <v>1538</v>
      </c>
      <c r="E1653" s="325" t="s">
        <v>1538</v>
      </c>
      <c r="G1653" s="325" t="s">
        <v>1538</v>
      </c>
      <c r="H1653" s="325" t="s">
        <v>1538</v>
      </c>
    </row>
    <row r="1654" spans="1:8">
      <c r="A1654" s="103"/>
      <c r="B1654" s="326"/>
      <c r="C1654" s="325" t="s">
        <v>1538</v>
      </c>
      <c r="D1654" s="325" t="s">
        <v>1538</v>
      </c>
      <c r="E1654" s="325" t="s">
        <v>1538</v>
      </c>
      <c r="G1654" s="325" t="s">
        <v>1538</v>
      </c>
      <c r="H1654" s="325" t="s">
        <v>1538</v>
      </c>
    </row>
    <row r="1655" spans="1:8">
      <c r="A1655" s="103"/>
      <c r="B1655" s="326"/>
      <c r="C1655" s="325" t="s">
        <v>1538</v>
      </c>
      <c r="D1655" s="325" t="s">
        <v>1538</v>
      </c>
      <c r="E1655" s="325" t="s">
        <v>1538</v>
      </c>
      <c r="G1655" s="325" t="s">
        <v>1538</v>
      </c>
      <c r="H1655" s="325" t="s">
        <v>1538</v>
      </c>
    </row>
    <row r="1656" spans="1:8">
      <c r="A1656" s="103"/>
      <c r="B1656" s="326"/>
      <c r="C1656" s="325" t="s">
        <v>1538</v>
      </c>
      <c r="D1656" s="325" t="s">
        <v>1538</v>
      </c>
      <c r="E1656" s="325" t="s">
        <v>1538</v>
      </c>
      <c r="G1656" s="325" t="s">
        <v>1538</v>
      </c>
      <c r="H1656" s="325" t="s">
        <v>1538</v>
      </c>
    </row>
    <row r="1657" spans="1:8">
      <c r="A1657" s="103"/>
      <c r="B1657" s="326"/>
      <c r="C1657" s="325" t="s">
        <v>1538</v>
      </c>
      <c r="D1657" s="325" t="s">
        <v>1538</v>
      </c>
      <c r="E1657" s="325" t="s">
        <v>1538</v>
      </c>
      <c r="G1657" s="325" t="s">
        <v>1538</v>
      </c>
      <c r="H1657" s="325" t="s">
        <v>1538</v>
      </c>
    </row>
    <row r="1658" spans="1:8">
      <c r="A1658" s="103"/>
      <c r="B1658" s="326"/>
      <c r="C1658" s="325" t="s">
        <v>1538</v>
      </c>
      <c r="D1658" s="325" t="s">
        <v>1538</v>
      </c>
      <c r="E1658" s="325" t="s">
        <v>1538</v>
      </c>
      <c r="G1658" s="325" t="s">
        <v>1538</v>
      </c>
      <c r="H1658" s="325" t="s">
        <v>1538</v>
      </c>
    </row>
    <row r="1659" spans="1:8">
      <c r="A1659" s="103"/>
      <c r="B1659" s="326"/>
      <c r="C1659" s="325" t="s">
        <v>1538</v>
      </c>
      <c r="D1659" s="325" t="s">
        <v>1538</v>
      </c>
      <c r="E1659" s="325" t="s">
        <v>1538</v>
      </c>
      <c r="G1659" s="325" t="s">
        <v>1538</v>
      </c>
      <c r="H1659" s="325" t="s">
        <v>1538</v>
      </c>
    </row>
    <row r="1660" spans="1:8">
      <c r="A1660" s="103"/>
      <c r="B1660" s="326"/>
      <c r="C1660" s="325" t="s">
        <v>1538</v>
      </c>
      <c r="D1660" s="325" t="s">
        <v>1538</v>
      </c>
      <c r="E1660" s="325" t="s">
        <v>1538</v>
      </c>
      <c r="G1660" s="325" t="s">
        <v>1538</v>
      </c>
      <c r="H1660" s="325" t="s">
        <v>1538</v>
      </c>
    </row>
    <row r="1661" spans="1:8">
      <c r="A1661" s="103"/>
      <c r="B1661" s="326"/>
      <c r="C1661" s="325" t="s">
        <v>1538</v>
      </c>
      <c r="D1661" s="325" t="s">
        <v>1538</v>
      </c>
      <c r="E1661" s="325" t="s">
        <v>1538</v>
      </c>
      <c r="G1661" s="325" t="s">
        <v>1538</v>
      </c>
      <c r="H1661" s="325" t="s">
        <v>1538</v>
      </c>
    </row>
    <row r="1662" spans="1:8">
      <c r="A1662" s="103"/>
      <c r="B1662" s="326"/>
      <c r="C1662" s="325" t="s">
        <v>1538</v>
      </c>
      <c r="D1662" s="325" t="s">
        <v>1538</v>
      </c>
      <c r="E1662" s="325" t="s">
        <v>1538</v>
      </c>
      <c r="G1662" s="325" t="s">
        <v>1538</v>
      </c>
      <c r="H1662" s="325" t="s">
        <v>1538</v>
      </c>
    </row>
    <row r="1663" spans="1:8">
      <c r="A1663" s="103"/>
      <c r="B1663" s="326"/>
      <c r="C1663" s="325" t="s">
        <v>1538</v>
      </c>
      <c r="D1663" s="325" t="s">
        <v>1538</v>
      </c>
      <c r="E1663" s="325" t="s">
        <v>1538</v>
      </c>
      <c r="G1663" s="325" t="s">
        <v>1538</v>
      </c>
      <c r="H1663" s="325" t="s">
        <v>1538</v>
      </c>
    </row>
    <row r="1664" spans="1:8">
      <c r="A1664" s="103"/>
      <c r="B1664" s="326"/>
      <c r="C1664" s="325" t="s">
        <v>1538</v>
      </c>
      <c r="D1664" s="325" t="s">
        <v>1538</v>
      </c>
      <c r="E1664" s="325" t="s">
        <v>1538</v>
      </c>
      <c r="G1664" s="325" t="s">
        <v>1538</v>
      </c>
      <c r="H1664" s="325" t="s">
        <v>1538</v>
      </c>
    </row>
    <row r="1665" spans="1:8">
      <c r="A1665" s="103"/>
      <c r="B1665" s="326"/>
      <c r="C1665" s="325" t="s">
        <v>1538</v>
      </c>
      <c r="D1665" s="325" t="s">
        <v>1538</v>
      </c>
      <c r="E1665" s="325" t="s">
        <v>1538</v>
      </c>
      <c r="G1665" s="325" t="s">
        <v>1538</v>
      </c>
      <c r="H1665" s="325" t="s">
        <v>1538</v>
      </c>
    </row>
    <row r="1666" spans="1:8">
      <c r="A1666" s="103"/>
      <c r="B1666" s="326"/>
      <c r="C1666" s="325" t="s">
        <v>1538</v>
      </c>
      <c r="D1666" s="325" t="s">
        <v>1538</v>
      </c>
      <c r="E1666" s="325" t="s">
        <v>1538</v>
      </c>
      <c r="G1666" s="325" t="s">
        <v>1538</v>
      </c>
      <c r="H1666" s="325" t="s">
        <v>1538</v>
      </c>
    </row>
    <row r="1667" spans="1:8">
      <c r="A1667" s="103"/>
      <c r="B1667" s="326"/>
      <c r="C1667" s="325" t="s">
        <v>1538</v>
      </c>
      <c r="D1667" s="325" t="s">
        <v>1538</v>
      </c>
      <c r="E1667" s="325" t="s">
        <v>1538</v>
      </c>
      <c r="G1667" s="325" t="s">
        <v>1538</v>
      </c>
      <c r="H1667" s="325" t="s">
        <v>1538</v>
      </c>
    </row>
    <row r="1668" spans="1:8">
      <c r="A1668" s="103"/>
      <c r="B1668" s="326"/>
      <c r="C1668" s="325" t="s">
        <v>1538</v>
      </c>
      <c r="D1668" s="325" t="s">
        <v>1538</v>
      </c>
      <c r="E1668" s="325" t="s">
        <v>1538</v>
      </c>
      <c r="G1668" s="325" t="s">
        <v>1538</v>
      </c>
      <c r="H1668" s="325" t="s">
        <v>1538</v>
      </c>
    </row>
    <row r="1669" spans="1:8">
      <c r="A1669" s="103"/>
      <c r="B1669" s="326"/>
      <c r="C1669" s="325" t="s">
        <v>1538</v>
      </c>
      <c r="D1669" s="325" t="s">
        <v>1538</v>
      </c>
      <c r="E1669" s="325" t="s">
        <v>1538</v>
      </c>
      <c r="G1669" s="325" t="s">
        <v>1538</v>
      </c>
      <c r="H1669" s="325" t="s">
        <v>1538</v>
      </c>
    </row>
    <row r="1670" spans="1:8">
      <c r="A1670" s="103"/>
      <c r="B1670" s="326"/>
      <c r="C1670" s="325" t="s">
        <v>1538</v>
      </c>
      <c r="D1670" s="325" t="s">
        <v>1538</v>
      </c>
      <c r="E1670" s="325" t="s">
        <v>1538</v>
      </c>
      <c r="G1670" s="325" t="s">
        <v>1538</v>
      </c>
      <c r="H1670" s="325" t="s">
        <v>1538</v>
      </c>
    </row>
    <row r="1671" spans="1:8">
      <c r="A1671" s="103"/>
      <c r="B1671" s="326"/>
      <c r="C1671" s="325" t="s">
        <v>1538</v>
      </c>
      <c r="D1671" s="325" t="s">
        <v>1538</v>
      </c>
      <c r="E1671" s="325" t="s">
        <v>1538</v>
      </c>
      <c r="G1671" s="325" t="s">
        <v>1538</v>
      </c>
      <c r="H1671" s="325" t="s">
        <v>1538</v>
      </c>
    </row>
    <row r="1672" spans="1:8">
      <c r="A1672" s="103"/>
      <c r="B1672" s="326"/>
      <c r="C1672" s="325" t="s">
        <v>1538</v>
      </c>
      <c r="D1672" s="325" t="s">
        <v>1538</v>
      </c>
      <c r="E1672" s="325" t="s">
        <v>1538</v>
      </c>
      <c r="G1672" s="325" t="s">
        <v>1538</v>
      </c>
      <c r="H1672" s="325" t="s">
        <v>1538</v>
      </c>
    </row>
    <row r="1673" spans="1:8">
      <c r="A1673" s="103"/>
      <c r="B1673" s="326"/>
      <c r="C1673" s="325" t="s">
        <v>1538</v>
      </c>
      <c r="D1673" s="325" t="s">
        <v>1538</v>
      </c>
      <c r="E1673" s="325" t="s">
        <v>1538</v>
      </c>
      <c r="G1673" s="325" t="s">
        <v>1538</v>
      </c>
      <c r="H1673" s="325" t="s">
        <v>1538</v>
      </c>
    </row>
    <row r="1674" spans="1:8">
      <c r="A1674" s="103"/>
      <c r="B1674" s="326"/>
      <c r="C1674" s="325" t="s">
        <v>1538</v>
      </c>
      <c r="D1674" s="325" t="s">
        <v>1538</v>
      </c>
      <c r="E1674" s="325" t="s">
        <v>1538</v>
      </c>
      <c r="G1674" s="325" t="s">
        <v>1538</v>
      </c>
      <c r="H1674" s="325" t="s">
        <v>1538</v>
      </c>
    </row>
    <row r="1675" spans="1:8">
      <c r="A1675" s="103"/>
      <c r="B1675" s="326"/>
      <c r="C1675" s="325" t="s">
        <v>1538</v>
      </c>
      <c r="D1675" s="325" t="s">
        <v>1538</v>
      </c>
      <c r="E1675" s="325" t="s">
        <v>1538</v>
      </c>
      <c r="G1675" s="325" t="s">
        <v>1538</v>
      </c>
      <c r="H1675" s="325" t="s">
        <v>1538</v>
      </c>
    </row>
    <row r="1676" spans="1:8">
      <c r="A1676" s="103"/>
      <c r="B1676" s="326"/>
      <c r="C1676" s="325" t="s">
        <v>1538</v>
      </c>
      <c r="D1676" s="325" t="s">
        <v>1538</v>
      </c>
      <c r="E1676" s="325" t="s">
        <v>1538</v>
      </c>
      <c r="G1676" s="325" t="s">
        <v>1538</v>
      </c>
      <c r="H1676" s="325" t="s">
        <v>1538</v>
      </c>
    </row>
    <row r="1677" spans="1:8">
      <c r="A1677" s="103"/>
      <c r="B1677" s="326"/>
      <c r="C1677" s="325" t="s">
        <v>1538</v>
      </c>
      <c r="D1677" s="325" t="s">
        <v>1538</v>
      </c>
      <c r="E1677" s="325" t="s">
        <v>1538</v>
      </c>
      <c r="G1677" s="325" t="s">
        <v>1538</v>
      </c>
      <c r="H1677" s="325" t="s">
        <v>1538</v>
      </c>
    </row>
    <row r="1678" spans="1:8">
      <c r="A1678" s="103"/>
      <c r="B1678" s="326"/>
      <c r="C1678" s="325" t="s">
        <v>1538</v>
      </c>
      <c r="D1678" s="325" t="s">
        <v>1538</v>
      </c>
      <c r="E1678" s="325" t="s">
        <v>1538</v>
      </c>
      <c r="G1678" s="325" t="s">
        <v>1538</v>
      </c>
      <c r="H1678" s="325" t="s">
        <v>1538</v>
      </c>
    </row>
    <row r="1679" spans="1:8">
      <c r="A1679" s="103"/>
      <c r="B1679" s="326"/>
      <c r="C1679" s="325" t="s">
        <v>1538</v>
      </c>
      <c r="D1679" s="325" t="s">
        <v>1538</v>
      </c>
      <c r="E1679" s="325" t="s">
        <v>1538</v>
      </c>
      <c r="G1679" s="325" t="s">
        <v>1538</v>
      </c>
      <c r="H1679" s="325" t="s">
        <v>1538</v>
      </c>
    </row>
    <row r="1680" spans="1:8">
      <c r="A1680" s="103"/>
      <c r="B1680" s="326"/>
      <c r="C1680" s="325" t="s">
        <v>1538</v>
      </c>
      <c r="D1680" s="325" t="s">
        <v>1538</v>
      </c>
      <c r="E1680" s="325" t="s">
        <v>1538</v>
      </c>
      <c r="G1680" s="325" t="s">
        <v>1538</v>
      </c>
      <c r="H1680" s="325" t="s">
        <v>1538</v>
      </c>
    </row>
    <row r="1681" spans="1:8">
      <c r="A1681" s="103"/>
      <c r="B1681" s="326"/>
      <c r="C1681" s="325" t="s">
        <v>1538</v>
      </c>
      <c r="D1681" s="325" t="s">
        <v>1538</v>
      </c>
      <c r="E1681" s="325" t="s">
        <v>1538</v>
      </c>
      <c r="G1681" s="325" t="s">
        <v>1538</v>
      </c>
      <c r="H1681" s="325" t="s">
        <v>1538</v>
      </c>
    </row>
    <row r="1682" spans="1:8">
      <c r="A1682" s="103"/>
      <c r="B1682" s="326"/>
      <c r="C1682" s="325" t="s">
        <v>1538</v>
      </c>
      <c r="D1682" s="325" t="s">
        <v>1538</v>
      </c>
      <c r="E1682" s="325" t="s">
        <v>1538</v>
      </c>
      <c r="G1682" s="325" t="s">
        <v>1538</v>
      </c>
      <c r="H1682" s="325" t="s">
        <v>1538</v>
      </c>
    </row>
    <row r="1683" spans="1:8">
      <c r="A1683" s="103"/>
      <c r="B1683" s="326"/>
      <c r="C1683" s="325" t="s">
        <v>1538</v>
      </c>
      <c r="D1683" s="325" t="s">
        <v>1538</v>
      </c>
      <c r="E1683" s="325" t="s">
        <v>1538</v>
      </c>
      <c r="G1683" s="325" t="s">
        <v>1538</v>
      </c>
      <c r="H1683" s="325" t="s">
        <v>1538</v>
      </c>
    </row>
    <row r="1684" spans="1:8">
      <c r="A1684" s="103"/>
      <c r="B1684" s="326"/>
      <c r="C1684" s="325" t="s">
        <v>1538</v>
      </c>
      <c r="D1684" s="325" t="s">
        <v>1538</v>
      </c>
      <c r="E1684" s="325" t="s">
        <v>1538</v>
      </c>
      <c r="G1684" s="325" t="s">
        <v>1538</v>
      </c>
      <c r="H1684" s="325" t="s">
        <v>1538</v>
      </c>
    </row>
    <row r="1685" spans="1:8">
      <c r="A1685" s="103"/>
      <c r="B1685" s="326"/>
      <c r="C1685" s="325" t="s">
        <v>1538</v>
      </c>
      <c r="D1685" s="325" t="s">
        <v>1538</v>
      </c>
      <c r="E1685" s="325" t="s">
        <v>1538</v>
      </c>
      <c r="G1685" s="325" t="s">
        <v>1538</v>
      </c>
      <c r="H1685" s="325" t="s">
        <v>1538</v>
      </c>
    </row>
    <row r="1686" spans="1:8">
      <c r="A1686" s="103"/>
      <c r="B1686" s="326"/>
      <c r="C1686" s="325" t="s">
        <v>1538</v>
      </c>
      <c r="D1686" s="325" t="s">
        <v>1538</v>
      </c>
      <c r="E1686" s="325" t="s">
        <v>1538</v>
      </c>
      <c r="G1686" s="325" t="s">
        <v>1538</v>
      </c>
      <c r="H1686" s="325" t="s">
        <v>1538</v>
      </c>
    </row>
    <row r="1687" spans="1:8">
      <c r="A1687" s="103"/>
      <c r="B1687" s="326"/>
      <c r="C1687" s="325" t="s">
        <v>1538</v>
      </c>
      <c r="D1687" s="325" t="s">
        <v>1538</v>
      </c>
      <c r="E1687" s="325" t="s">
        <v>1538</v>
      </c>
      <c r="G1687" s="325" t="s">
        <v>1538</v>
      </c>
      <c r="H1687" s="325" t="s">
        <v>1538</v>
      </c>
    </row>
    <row r="1688" spans="1:8">
      <c r="A1688" s="103"/>
      <c r="B1688" s="326"/>
      <c r="C1688" s="325" t="s">
        <v>1538</v>
      </c>
      <c r="D1688" s="325" t="s">
        <v>1538</v>
      </c>
      <c r="E1688" s="325" t="s">
        <v>1538</v>
      </c>
      <c r="G1688" s="325" t="s">
        <v>1538</v>
      </c>
      <c r="H1688" s="325" t="s">
        <v>1538</v>
      </c>
    </row>
    <row r="1689" spans="1:8">
      <c r="A1689" s="103"/>
      <c r="B1689" s="326"/>
      <c r="C1689" s="325" t="s">
        <v>1538</v>
      </c>
      <c r="D1689" s="325" t="s">
        <v>1538</v>
      </c>
      <c r="E1689" s="325" t="s">
        <v>1538</v>
      </c>
      <c r="G1689" s="325" t="s">
        <v>1538</v>
      </c>
      <c r="H1689" s="325" t="s">
        <v>1538</v>
      </c>
    </row>
    <row r="1690" spans="1:8">
      <c r="A1690" s="103"/>
      <c r="B1690" s="326"/>
      <c r="C1690" s="325" t="s">
        <v>1538</v>
      </c>
      <c r="D1690" s="325" t="s">
        <v>1538</v>
      </c>
      <c r="E1690" s="325" t="s">
        <v>1538</v>
      </c>
      <c r="G1690" s="325" t="s">
        <v>1538</v>
      </c>
      <c r="H1690" s="325" t="s">
        <v>1538</v>
      </c>
    </row>
    <row r="1691" spans="1:8">
      <c r="A1691" s="103"/>
      <c r="B1691" s="326"/>
      <c r="C1691" s="325" t="s">
        <v>1538</v>
      </c>
      <c r="D1691" s="325" t="s">
        <v>1538</v>
      </c>
      <c r="E1691" s="325" t="s">
        <v>1538</v>
      </c>
      <c r="G1691" s="325" t="s">
        <v>1538</v>
      </c>
      <c r="H1691" s="325" t="s">
        <v>1538</v>
      </c>
    </row>
    <row r="1692" spans="1:8">
      <c r="A1692" s="103"/>
      <c r="B1692" s="326"/>
      <c r="C1692" s="325" t="s">
        <v>1538</v>
      </c>
      <c r="D1692" s="325" t="s">
        <v>1538</v>
      </c>
      <c r="E1692" s="325" t="s">
        <v>1538</v>
      </c>
      <c r="G1692" s="325" t="s">
        <v>1538</v>
      </c>
      <c r="H1692" s="325" t="s">
        <v>1538</v>
      </c>
    </row>
    <row r="1693" spans="1:8">
      <c r="A1693" s="103"/>
      <c r="B1693" s="326"/>
      <c r="C1693" s="325" t="s">
        <v>1538</v>
      </c>
      <c r="D1693" s="325" t="s">
        <v>1538</v>
      </c>
      <c r="E1693" s="325" t="s">
        <v>1538</v>
      </c>
      <c r="G1693" s="325" t="s">
        <v>1538</v>
      </c>
      <c r="H1693" s="325" t="s">
        <v>1538</v>
      </c>
    </row>
    <row r="1694" spans="1:8">
      <c r="A1694" s="103"/>
      <c r="B1694" s="326"/>
      <c r="C1694" s="325" t="s">
        <v>1538</v>
      </c>
      <c r="D1694" s="325" t="s">
        <v>1538</v>
      </c>
      <c r="E1694" s="325" t="s">
        <v>1538</v>
      </c>
      <c r="G1694" s="325" t="s">
        <v>1538</v>
      </c>
      <c r="H1694" s="325" t="s">
        <v>1538</v>
      </c>
    </row>
    <row r="1695" spans="1:8">
      <c r="A1695" s="103"/>
      <c r="B1695" s="326"/>
      <c r="C1695" s="325" t="s">
        <v>1538</v>
      </c>
      <c r="D1695" s="325" t="s">
        <v>1538</v>
      </c>
      <c r="E1695" s="325" t="s">
        <v>1538</v>
      </c>
      <c r="G1695" s="325" t="s">
        <v>1538</v>
      </c>
      <c r="H1695" s="325" t="s">
        <v>1538</v>
      </c>
    </row>
    <row r="1696" spans="1:8">
      <c r="A1696" s="103"/>
      <c r="B1696" s="326"/>
      <c r="C1696" s="325" t="s">
        <v>1538</v>
      </c>
      <c r="D1696" s="325" t="s">
        <v>1538</v>
      </c>
      <c r="E1696" s="325" t="s">
        <v>1538</v>
      </c>
      <c r="G1696" s="325" t="s">
        <v>1538</v>
      </c>
      <c r="H1696" s="325" t="s">
        <v>1538</v>
      </c>
    </row>
    <row r="1697" spans="1:8">
      <c r="A1697" s="103"/>
      <c r="B1697" s="326"/>
      <c r="C1697" s="325" t="s">
        <v>1538</v>
      </c>
      <c r="D1697" s="325" t="s">
        <v>1538</v>
      </c>
      <c r="E1697" s="325" t="s">
        <v>1538</v>
      </c>
      <c r="G1697" s="325" t="s">
        <v>1538</v>
      </c>
      <c r="H1697" s="325" t="s">
        <v>1538</v>
      </c>
    </row>
    <row r="1698" spans="1:8">
      <c r="A1698" s="103"/>
      <c r="B1698" s="326"/>
      <c r="C1698" s="325" t="s">
        <v>1538</v>
      </c>
      <c r="D1698" s="325" t="s">
        <v>1538</v>
      </c>
      <c r="E1698" s="325" t="s">
        <v>1538</v>
      </c>
      <c r="G1698" s="325" t="s">
        <v>1538</v>
      </c>
      <c r="H1698" s="325" t="s">
        <v>1538</v>
      </c>
    </row>
    <row r="1699" spans="1:8">
      <c r="A1699" s="103"/>
      <c r="B1699" s="326"/>
      <c r="C1699" s="325" t="s">
        <v>1538</v>
      </c>
      <c r="D1699" s="325" t="s">
        <v>1538</v>
      </c>
      <c r="E1699" s="325" t="s">
        <v>1538</v>
      </c>
      <c r="G1699" s="325" t="s">
        <v>1538</v>
      </c>
      <c r="H1699" s="325" t="s">
        <v>1538</v>
      </c>
    </row>
    <row r="1700" spans="1:8">
      <c r="A1700" s="103"/>
      <c r="B1700" s="326"/>
      <c r="C1700" s="325" t="s">
        <v>1538</v>
      </c>
      <c r="D1700" s="325" t="s">
        <v>1538</v>
      </c>
      <c r="E1700" s="325" t="s">
        <v>1538</v>
      </c>
      <c r="G1700" s="325" t="s">
        <v>1538</v>
      </c>
      <c r="H1700" s="325" t="s">
        <v>1538</v>
      </c>
    </row>
    <row r="1701" spans="1:8">
      <c r="A1701" s="103"/>
      <c r="B1701" s="326"/>
      <c r="C1701" s="325" t="s">
        <v>1538</v>
      </c>
      <c r="D1701" s="325" t="s">
        <v>1538</v>
      </c>
      <c r="E1701" s="325" t="s">
        <v>1538</v>
      </c>
      <c r="G1701" s="325" t="s">
        <v>1538</v>
      </c>
      <c r="H1701" s="325" t="s">
        <v>1538</v>
      </c>
    </row>
    <row r="1702" spans="1:8">
      <c r="A1702" s="103"/>
      <c r="B1702" s="326"/>
      <c r="C1702" s="325" t="s">
        <v>1538</v>
      </c>
      <c r="D1702" s="325" t="s">
        <v>1538</v>
      </c>
      <c r="E1702" s="325" t="s">
        <v>1538</v>
      </c>
      <c r="G1702" s="325" t="s">
        <v>1538</v>
      </c>
      <c r="H1702" s="325" t="s">
        <v>1538</v>
      </c>
    </row>
    <row r="1703" spans="1:8">
      <c r="A1703" s="103"/>
      <c r="B1703" s="326"/>
      <c r="C1703" s="325" t="s">
        <v>1538</v>
      </c>
      <c r="D1703" s="325" t="s">
        <v>1538</v>
      </c>
      <c r="E1703" s="325" t="s">
        <v>1538</v>
      </c>
      <c r="G1703" s="325" t="s">
        <v>1538</v>
      </c>
      <c r="H1703" s="325" t="s">
        <v>1538</v>
      </c>
    </row>
    <row r="1704" spans="1:8">
      <c r="A1704" s="103"/>
      <c r="B1704" s="326"/>
      <c r="C1704" s="325" t="s">
        <v>1538</v>
      </c>
      <c r="D1704" s="325" t="s">
        <v>1538</v>
      </c>
      <c r="E1704" s="325" t="s">
        <v>1538</v>
      </c>
      <c r="G1704" s="325" t="s">
        <v>1538</v>
      </c>
      <c r="H1704" s="325" t="s">
        <v>1538</v>
      </c>
    </row>
    <row r="1705" spans="1:8">
      <c r="A1705" s="103"/>
      <c r="B1705" s="326"/>
      <c r="C1705" s="325" t="s">
        <v>1538</v>
      </c>
      <c r="D1705" s="325" t="s">
        <v>1538</v>
      </c>
      <c r="E1705" s="325" t="s">
        <v>1538</v>
      </c>
      <c r="G1705" s="325" t="s">
        <v>1538</v>
      </c>
      <c r="H1705" s="325" t="s">
        <v>1538</v>
      </c>
    </row>
    <row r="1706" spans="1:8">
      <c r="A1706" s="103"/>
      <c r="B1706" s="326"/>
      <c r="C1706" s="325" t="s">
        <v>1538</v>
      </c>
      <c r="D1706" s="325" t="s">
        <v>1538</v>
      </c>
      <c r="E1706" s="325" t="s">
        <v>1538</v>
      </c>
      <c r="G1706" s="325" t="s">
        <v>1538</v>
      </c>
      <c r="H1706" s="325" t="s">
        <v>1538</v>
      </c>
    </row>
    <row r="1707" spans="1:8">
      <c r="A1707" s="103"/>
      <c r="B1707" s="326"/>
      <c r="C1707" s="325" t="s">
        <v>1538</v>
      </c>
      <c r="D1707" s="325" t="s">
        <v>1538</v>
      </c>
      <c r="E1707" s="325" t="s">
        <v>1538</v>
      </c>
      <c r="G1707" s="325" t="s">
        <v>1538</v>
      </c>
      <c r="H1707" s="325" t="s">
        <v>1538</v>
      </c>
    </row>
    <row r="1708" spans="1:8">
      <c r="A1708" s="103"/>
      <c r="B1708" s="326"/>
      <c r="C1708" s="325" t="s">
        <v>1538</v>
      </c>
      <c r="D1708" s="325" t="s">
        <v>1538</v>
      </c>
      <c r="E1708" s="325" t="s">
        <v>1538</v>
      </c>
      <c r="G1708" s="325" t="s">
        <v>1538</v>
      </c>
      <c r="H1708" s="325" t="s">
        <v>1538</v>
      </c>
    </row>
    <row r="1709" spans="1:8">
      <c r="A1709" s="103"/>
      <c r="B1709" s="326"/>
      <c r="C1709" s="325" t="s">
        <v>1538</v>
      </c>
      <c r="D1709" s="325" t="s">
        <v>1538</v>
      </c>
      <c r="E1709" s="325" t="s">
        <v>1538</v>
      </c>
      <c r="G1709" s="325" t="s">
        <v>1538</v>
      </c>
      <c r="H1709" s="325" t="s">
        <v>1538</v>
      </c>
    </row>
    <row r="1710" spans="1:8">
      <c r="A1710" s="103"/>
      <c r="B1710" s="326"/>
      <c r="C1710" s="325" t="s">
        <v>1538</v>
      </c>
      <c r="D1710" s="325" t="s">
        <v>1538</v>
      </c>
      <c r="E1710" s="325" t="s">
        <v>1538</v>
      </c>
      <c r="G1710" s="325" t="s">
        <v>1538</v>
      </c>
      <c r="H1710" s="325" t="s">
        <v>1538</v>
      </c>
    </row>
    <row r="1711" spans="1:8">
      <c r="A1711" s="103"/>
      <c r="B1711" s="326"/>
      <c r="C1711" s="325" t="s">
        <v>1538</v>
      </c>
      <c r="D1711" s="325" t="s">
        <v>1538</v>
      </c>
      <c r="E1711" s="325" t="s">
        <v>1538</v>
      </c>
      <c r="G1711" s="325" t="s">
        <v>1538</v>
      </c>
      <c r="H1711" s="325" t="s">
        <v>1538</v>
      </c>
    </row>
    <row r="1712" spans="1:8">
      <c r="A1712" s="103"/>
      <c r="B1712" s="331"/>
      <c r="C1712" s="325" t="s">
        <v>1538</v>
      </c>
      <c r="D1712" s="325" t="s">
        <v>1538</v>
      </c>
      <c r="E1712" s="325" t="s">
        <v>1538</v>
      </c>
      <c r="G1712" s="325" t="s">
        <v>1538</v>
      </c>
      <c r="H1712" s="325" t="s">
        <v>1538</v>
      </c>
    </row>
    <row r="1713" spans="1:8">
      <c r="A1713" s="103"/>
      <c r="C1713" s="325" t="s">
        <v>1538</v>
      </c>
      <c r="D1713" s="325" t="s">
        <v>1538</v>
      </c>
      <c r="E1713" s="325" t="s">
        <v>1538</v>
      </c>
      <c r="G1713" s="325" t="s">
        <v>1538</v>
      </c>
      <c r="H1713" s="325" t="s">
        <v>1538</v>
      </c>
    </row>
    <row r="1714" spans="1:8">
      <c r="A1714" s="103"/>
      <c r="C1714" s="325" t="s">
        <v>1538</v>
      </c>
      <c r="D1714" s="325" t="s">
        <v>1538</v>
      </c>
      <c r="E1714" s="325" t="s">
        <v>1538</v>
      </c>
      <c r="G1714" s="325" t="s">
        <v>1538</v>
      </c>
      <c r="H1714" s="325" t="s">
        <v>1538</v>
      </c>
    </row>
    <row r="1715" spans="1:8">
      <c r="A1715" s="103"/>
      <c r="C1715" s="325" t="s">
        <v>1538</v>
      </c>
      <c r="D1715" s="325" t="s">
        <v>1538</v>
      </c>
      <c r="E1715" s="325" t="s">
        <v>1538</v>
      </c>
      <c r="G1715" s="325" t="s">
        <v>1538</v>
      </c>
      <c r="H1715" s="325" t="s">
        <v>1538</v>
      </c>
    </row>
    <row r="1716" spans="1:8">
      <c r="A1716" s="103"/>
      <c r="B1716" s="331"/>
      <c r="C1716" s="325" t="s">
        <v>1538</v>
      </c>
      <c r="D1716" s="325" t="s">
        <v>1538</v>
      </c>
      <c r="E1716" s="325" t="s">
        <v>1538</v>
      </c>
      <c r="G1716" s="325" t="s">
        <v>1538</v>
      </c>
      <c r="H1716" s="325" t="s">
        <v>1538</v>
      </c>
    </row>
    <row r="1717" spans="1:8">
      <c r="A1717" s="103"/>
      <c r="C1717" s="325" t="s">
        <v>1538</v>
      </c>
      <c r="D1717" s="325" t="s">
        <v>1538</v>
      </c>
      <c r="E1717" s="325" t="s">
        <v>1538</v>
      </c>
      <c r="G1717" s="325" t="s">
        <v>1538</v>
      </c>
      <c r="H1717" s="325" t="s">
        <v>1538</v>
      </c>
    </row>
    <row r="1718" spans="1:8">
      <c r="A1718" s="103"/>
      <c r="C1718" s="325" t="s">
        <v>1538</v>
      </c>
      <c r="D1718" s="325" t="s">
        <v>1538</v>
      </c>
      <c r="E1718" s="325" t="s">
        <v>1538</v>
      </c>
      <c r="G1718" s="325" t="s">
        <v>1538</v>
      </c>
      <c r="H1718" s="325" t="s">
        <v>1538</v>
      </c>
    </row>
    <row r="1719" spans="1:8">
      <c r="A1719" s="103"/>
      <c r="C1719" s="325" t="s">
        <v>1538</v>
      </c>
      <c r="D1719" s="325" t="s">
        <v>1538</v>
      </c>
      <c r="E1719" s="325" t="s">
        <v>1538</v>
      </c>
      <c r="G1719" s="325" t="s">
        <v>1538</v>
      </c>
      <c r="H1719" s="325" t="s">
        <v>1538</v>
      </c>
    </row>
    <row r="1720" spans="1:8">
      <c r="A1720" s="103"/>
      <c r="B1720" s="331"/>
      <c r="C1720" s="325" t="s">
        <v>1538</v>
      </c>
      <c r="D1720" s="325" t="s">
        <v>1538</v>
      </c>
      <c r="E1720" s="325" t="s">
        <v>1538</v>
      </c>
      <c r="G1720" s="325" t="s">
        <v>1538</v>
      </c>
      <c r="H1720" s="325" t="s">
        <v>1538</v>
      </c>
    </row>
    <row r="1721" spans="1:8">
      <c r="A1721" s="103"/>
      <c r="C1721" s="325" t="s">
        <v>1538</v>
      </c>
      <c r="D1721" s="325" t="s">
        <v>1538</v>
      </c>
      <c r="E1721" s="325" t="s">
        <v>1538</v>
      </c>
      <c r="G1721" s="325" t="s">
        <v>1538</v>
      </c>
      <c r="H1721" s="325" t="s">
        <v>1538</v>
      </c>
    </row>
    <row r="1722" spans="1:8">
      <c r="A1722" s="103"/>
      <c r="C1722" s="325" t="s">
        <v>1538</v>
      </c>
      <c r="D1722" s="325" t="s">
        <v>1538</v>
      </c>
      <c r="E1722" s="325" t="s">
        <v>1538</v>
      </c>
      <c r="G1722" s="325" t="s">
        <v>1538</v>
      </c>
      <c r="H1722" s="325" t="s">
        <v>1538</v>
      </c>
    </row>
    <row r="1723" spans="1:8">
      <c r="A1723" s="103"/>
      <c r="C1723" s="325" t="s">
        <v>1538</v>
      </c>
      <c r="D1723" s="325" t="s">
        <v>1538</v>
      </c>
      <c r="E1723" s="325" t="s">
        <v>1538</v>
      </c>
      <c r="G1723" s="325" t="s">
        <v>1538</v>
      </c>
      <c r="H1723" s="325" t="s">
        <v>1538</v>
      </c>
    </row>
    <row r="1724" spans="1:8">
      <c r="A1724" s="103"/>
      <c r="B1724" s="331"/>
      <c r="C1724" s="325" t="s">
        <v>1538</v>
      </c>
      <c r="D1724" s="325" t="s">
        <v>1538</v>
      </c>
      <c r="E1724" s="325" t="s">
        <v>1538</v>
      </c>
      <c r="G1724" s="325" t="s">
        <v>1538</v>
      </c>
      <c r="H1724" s="325" t="s">
        <v>1538</v>
      </c>
    </row>
    <row r="1725" spans="1:8">
      <c r="A1725" s="103"/>
      <c r="C1725" s="325" t="s">
        <v>1538</v>
      </c>
      <c r="D1725" s="325" t="s">
        <v>1538</v>
      </c>
      <c r="E1725" s="325" t="s">
        <v>1538</v>
      </c>
      <c r="G1725" s="325" t="s">
        <v>1538</v>
      </c>
      <c r="H1725" s="325" t="s">
        <v>1538</v>
      </c>
    </row>
    <row r="1726" spans="1:8">
      <c r="A1726" s="103"/>
      <c r="C1726" s="325" t="s">
        <v>1538</v>
      </c>
      <c r="D1726" s="325" t="s">
        <v>1538</v>
      </c>
      <c r="E1726" s="325" t="s">
        <v>1538</v>
      </c>
      <c r="G1726" s="325" t="s">
        <v>1538</v>
      </c>
      <c r="H1726" s="325" t="s">
        <v>1538</v>
      </c>
    </row>
    <row r="1727" spans="1:8">
      <c r="A1727" s="103"/>
      <c r="C1727" s="325" t="s">
        <v>1538</v>
      </c>
      <c r="D1727" s="325" t="s">
        <v>1538</v>
      </c>
      <c r="E1727" s="325" t="s">
        <v>1538</v>
      </c>
      <c r="G1727" s="325" t="s">
        <v>1538</v>
      </c>
      <c r="H1727" s="325" t="s">
        <v>1538</v>
      </c>
    </row>
    <row r="1728" spans="1:8">
      <c r="A1728" s="103"/>
      <c r="C1728" s="325" t="s">
        <v>1538</v>
      </c>
      <c r="D1728" s="325" t="s">
        <v>1538</v>
      </c>
      <c r="E1728" s="325" t="s">
        <v>1538</v>
      </c>
      <c r="G1728" s="325" t="s">
        <v>1538</v>
      </c>
      <c r="H1728" s="325" t="s">
        <v>1538</v>
      </c>
    </row>
    <row r="1729" spans="1:8">
      <c r="A1729" s="103"/>
      <c r="B1729" s="326"/>
      <c r="C1729" s="325" t="s">
        <v>1538</v>
      </c>
      <c r="D1729" s="325" t="s">
        <v>1538</v>
      </c>
      <c r="E1729" s="325" t="s">
        <v>1538</v>
      </c>
      <c r="G1729" s="325" t="s">
        <v>1538</v>
      </c>
      <c r="H1729" s="325" t="s">
        <v>1538</v>
      </c>
    </row>
    <row r="1730" spans="1:8">
      <c r="A1730" s="103"/>
      <c r="B1730" s="326"/>
      <c r="C1730" s="325" t="s">
        <v>1538</v>
      </c>
      <c r="D1730" s="325" t="s">
        <v>1538</v>
      </c>
      <c r="E1730" s="325" t="s">
        <v>1538</v>
      </c>
      <c r="G1730" s="325" t="s">
        <v>1538</v>
      </c>
      <c r="H1730" s="325" t="s">
        <v>1538</v>
      </c>
    </row>
    <row r="1731" spans="1:8">
      <c r="A1731" s="103"/>
      <c r="B1731" s="326"/>
      <c r="C1731" s="325" t="s">
        <v>1538</v>
      </c>
      <c r="D1731" s="325" t="s">
        <v>1538</v>
      </c>
      <c r="E1731" s="325" t="s">
        <v>1538</v>
      </c>
      <c r="G1731" s="325" t="s">
        <v>1538</v>
      </c>
      <c r="H1731" s="325" t="s">
        <v>1538</v>
      </c>
    </row>
    <row r="1732" spans="1:8">
      <c r="A1732" s="103"/>
      <c r="B1732" s="326"/>
      <c r="C1732" s="325" t="s">
        <v>1538</v>
      </c>
      <c r="D1732" s="325" t="s">
        <v>1538</v>
      </c>
      <c r="E1732" s="325" t="s">
        <v>1538</v>
      </c>
      <c r="G1732" s="325" t="s">
        <v>1538</v>
      </c>
      <c r="H1732" s="325" t="s">
        <v>1538</v>
      </c>
    </row>
    <row r="1733" spans="1:8">
      <c r="A1733" s="103"/>
      <c r="B1733" s="326"/>
      <c r="C1733" s="325" t="s">
        <v>1538</v>
      </c>
      <c r="D1733" s="325" t="s">
        <v>1538</v>
      </c>
      <c r="E1733" s="325" t="s">
        <v>1538</v>
      </c>
      <c r="G1733" s="325" t="s">
        <v>1538</v>
      </c>
      <c r="H1733" s="325" t="s">
        <v>1538</v>
      </c>
    </row>
    <row r="1734" spans="1:8">
      <c r="A1734" s="103"/>
      <c r="B1734" s="326"/>
      <c r="C1734" s="325" t="s">
        <v>1538</v>
      </c>
      <c r="D1734" s="325" t="s">
        <v>1538</v>
      </c>
      <c r="E1734" s="325" t="s">
        <v>1538</v>
      </c>
      <c r="G1734" s="325" t="s">
        <v>1538</v>
      </c>
      <c r="H1734" s="325" t="s">
        <v>1538</v>
      </c>
    </row>
    <row r="1735" spans="1:8">
      <c r="A1735" s="103"/>
      <c r="B1735" s="326"/>
      <c r="C1735" s="325" t="s">
        <v>1538</v>
      </c>
      <c r="D1735" s="325" t="s">
        <v>1538</v>
      </c>
      <c r="E1735" s="325" t="s">
        <v>1538</v>
      </c>
      <c r="G1735" s="325" t="s">
        <v>1538</v>
      </c>
      <c r="H1735" s="325" t="s">
        <v>1538</v>
      </c>
    </row>
    <row r="1736" spans="1:8">
      <c r="A1736" s="103"/>
      <c r="B1736" s="326"/>
      <c r="C1736" s="325" t="s">
        <v>1538</v>
      </c>
      <c r="D1736" s="325" t="s">
        <v>1538</v>
      </c>
      <c r="E1736" s="325" t="s">
        <v>1538</v>
      </c>
      <c r="G1736" s="325" t="s">
        <v>1538</v>
      </c>
      <c r="H1736" s="325" t="s">
        <v>1538</v>
      </c>
    </row>
    <row r="1737" spans="1:8">
      <c r="A1737" s="103"/>
      <c r="B1737" s="326"/>
      <c r="C1737" s="325" t="s">
        <v>1538</v>
      </c>
      <c r="D1737" s="325" t="s">
        <v>1538</v>
      </c>
      <c r="E1737" s="325" t="s">
        <v>1538</v>
      </c>
      <c r="G1737" s="325" t="s">
        <v>1538</v>
      </c>
      <c r="H1737" s="325" t="s">
        <v>1538</v>
      </c>
    </row>
    <row r="1738" spans="1:8">
      <c r="A1738" s="103"/>
      <c r="B1738" s="326"/>
      <c r="C1738" s="325" t="s">
        <v>1538</v>
      </c>
      <c r="D1738" s="325" t="s">
        <v>1538</v>
      </c>
      <c r="E1738" s="325" t="s">
        <v>1538</v>
      </c>
      <c r="G1738" s="325" t="s">
        <v>1538</v>
      </c>
      <c r="H1738" s="325" t="s">
        <v>1538</v>
      </c>
    </row>
    <row r="1739" spans="1:8">
      <c r="A1739" s="103"/>
      <c r="B1739" s="326"/>
      <c r="C1739" s="325" t="s">
        <v>1538</v>
      </c>
      <c r="D1739" s="325" t="s">
        <v>1538</v>
      </c>
      <c r="E1739" s="325" t="s">
        <v>1538</v>
      </c>
      <c r="G1739" s="325" t="s">
        <v>1538</v>
      </c>
      <c r="H1739" s="325" t="s">
        <v>1538</v>
      </c>
    </row>
    <row r="1740" spans="1:8">
      <c r="A1740" s="103"/>
      <c r="B1740" s="326"/>
      <c r="C1740" s="325" t="s">
        <v>1538</v>
      </c>
      <c r="D1740" s="325" t="s">
        <v>1538</v>
      </c>
      <c r="E1740" s="325" t="s">
        <v>1538</v>
      </c>
      <c r="G1740" s="325" t="s">
        <v>1538</v>
      </c>
      <c r="H1740" s="325" t="s">
        <v>1538</v>
      </c>
    </row>
    <row r="1741" spans="1:8">
      <c r="A1741" s="103"/>
      <c r="B1741" s="326"/>
      <c r="C1741" s="325" t="s">
        <v>1538</v>
      </c>
      <c r="D1741" s="325" t="s">
        <v>1538</v>
      </c>
      <c r="E1741" s="325" t="s">
        <v>1538</v>
      </c>
      <c r="G1741" s="325" t="s">
        <v>1538</v>
      </c>
      <c r="H1741" s="325" t="s">
        <v>1538</v>
      </c>
    </row>
    <row r="1742" spans="1:8">
      <c r="A1742" s="103"/>
      <c r="B1742" s="326"/>
      <c r="C1742" s="325" t="s">
        <v>1538</v>
      </c>
      <c r="D1742" s="325" t="s">
        <v>1538</v>
      </c>
      <c r="E1742" s="325" t="s">
        <v>1538</v>
      </c>
      <c r="G1742" s="325" t="s">
        <v>1538</v>
      </c>
      <c r="H1742" s="325" t="s">
        <v>1538</v>
      </c>
    </row>
    <row r="1743" spans="1:8">
      <c r="A1743" s="103"/>
      <c r="B1743" s="326"/>
      <c r="C1743" s="325" t="s">
        <v>1538</v>
      </c>
      <c r="D1743" s="325" t="s">
        <v>1538</v>
      </c>
      <c r="E1743" s="325" t="s">
        <v>1538</v>
      </c>
      <c r="G1743" s="325" t="s">
        <v>1538</v>
      </c>
      <c r="H1743" s="325" t="s">
        <v>1538</v>
      </c>
    </row>
    <row r="1744" spans="1:8">
      <c r="A1744" s="103"/>
      <c r="B1744" s="326"/>
      <c r="C1744" s="325" t="s">
        <v>1538</v>
      </c>
      <c r="D1744" s="325" t="s">
        <v>1538</v>
      </c>
      <c r="E1744" s="325" t="s">
        <v>1538</v>
      </c>
      <c r="G1744" s="325" t="s">
        <v>1538</v>
      </c>
      <c r="H1744" s="325" t="s">
        <v>1538</v>
      </c>
    </row>
    <row r="1745" spans="1:8">
      <c r="A1745" s="103"/>
      <c r="B1745" s="326"/>
      <c r="C1745" s="325" t="s">
        <v>1538</v>
      </c>
      <c r="D1745" s="325" t="s">
        <v>1538</v>
      </c>
      <c r="E1745" s="325" t="s">
        <v>1538</v>
      </c>
      <c r="G1745" s="325" t="s">
        <v>1538</v>
      </c>
      <c r="H1745" s="325" t="s">
        <v>1538</v>
      </c>
    </row>
    <row r="1746" spans="1:8">
      <c r="A1746" s="103"/>
      <c r="B1746" s="326"/>
      <c r="C1746" s="325" t="s">
        <v>1538</v>
      </c>
      <c r="D1746" s="325" t="s">
        <v>1538</v>
      </c>
      <c r="E1746" s="325" t="s">
        <v>1538</v>
      </c>
      <c r="G1746" s="325" t="s">
        <v>1538</v>
      </c>
      <c r="H1746" s="325" t="s">
        <v>1538</v>
      </c>
    </row>
    <row r="1747" spans="1:8">
      <c r="A1747" s="103"/>
      <c r="B1747" s="326"/>
      <c r="C1747" s="325" t="s">
        <v>1538</v>
      </c>
      <c r="D1747" s="325" t="s">
        <v>1538</v>
      </c>
      <c r="E1747" s="325" t="s">
        <v>1538</v>
      </c>
      <c r="G1747" s="325" t="s">
        <v>1538</v>
      </c>
      <c r="H1747" s="325" t="s">
        <v>1538</v>
      </c>
    </row>
    <row r="1748" spans="1:8">
      <c r="A1748" s="103"/>
      <c r="B1748" s="326"/>
      <c r="C1748" s="325" t="s">
        <v>1538</v>
      </c>
      <c r="D1748" s="325" t="s">
        <v>1538</v>
      </c>
      <c r="E1748" s="325" t="s">
        <v>1538</v>
      </c>
      <c r="G1748" s="325" t="s">
        <v>1538</v>
      </c>
      <c r="H1748" s="325" t="s">
        <v>1538</v>
      </c>
    </row>
    <row r="1749" spans="1:8">
      <c r="A1749" s="103"/>
      <c r="B1749" s="326"/>
      <c r="C1749" s="325" t="s">
        <v>1538</v>
      </c>
      <c r="D1749" s="325" t="s">
        <v>1538</v>
      </c>
      <c r="E1749" s="325" t="s">
        <v>1538</v>
      </c>
      <c r="G1749" s="325" t="s">
        <v>1538</v>
      </c>
      <c r="H1749" s="325" t="s">
        <v>1538</v>
      </c>
    </row>
    <row r="1750" spans="1:8">
      <c r="A1750" s="103"/>
      <c r="B1750" s="326"/>
      <c r="C1750" s="325" t="s">
        <v>1538</v>
      </c>
      <c r="D1750" s="325" t="s">
        <v>1538</v>
      </c>
      <c r="E1750" s="325" t="s">
        <v>1538</v>
      </c>
      <c r="G1750" s="325" t="s">
        <v>1538</v>
      </c>
      <c r="H1750" s="325" t="s">
        <v>1538</v>
      </c>
    </row>
    <row r="1751" spans="1:8">
      <c r="A1751" s="103"/>
      <c r="B1751" s="326"/>
      <c r="C1751" s="325" t="s">
        <v>1538</v>
      </c>
      <c r="D1751" s="325" t="s">
        <v>1538</v>
      </c>
      <c r="E1751" s="325" t="s">
        <v>1538</v>
      </c>
      <c r="G1751" s="325" t="s">
        <v>1538</v>
      </c>
      <c r="H1751" s="325" t="s">
        <v>1538</v>
      </c>
    </row>
    <row r="1752" spans="1:8">
      <c r="A1752" s="103"/>
      <c r="B1752" s="331"/>
      <c r="C1752" s="325" t="s">
        <v>1538</v>
      </c>
      <c r="D1752" s="325" t="s">
        <v>1538</v>
      </c>
      <c r="E1752" s="325" t="s">
        <v>1538</v>
      </c>
      <c r="G1752" s="325" t="s">
        <v>1538</v>
      </c>
      <c r="H1752" s="325" t="s">
        <v>1538</v>
      </c>
    </row>
    <row r="1753" spans="1:8">
      <c r="A1753" s="103"/>
      <c r="C1753" s="325" t="s">
        <v>1538</v>
      </c>
      <c r="D1753" s="325" t="s">
        <v>1538</v>
      </c>
      <c r="E1753" s="325" t="s">
        <v>1538</v>
      </c>
      <c r="G1753" s="325" t="s">
        <v>1538</v>
      </c>
      <c r="H1753" s="325" t="s">
        <v>1538</v>
      </c>
    </row>
    <row r="1754" spans="1:8">
      <c r="A1754" s="103"/>
      <c r="C1754" s="325" t="s">
        <v>1538</v>
      </c>
      <c r="D1754" s="325" t="s">
        <v>1538</v>
      </c>
      <c r="E1754" s="325" t="s">
        <v>1538</v>
      </c>
      <c r="G1754" s="325" t="s">
        <v>1538</v>
      </c>
      <c r="H1754" s="325" t="s">
        <v>1538</v>
      </c>
    </row>
    <row r="1755" spans="1:8">
      <c r="A1755" s="103"/>
      <c r="C1755" s="325" t="s">
        <v>1538</v>
      </c>
      <c r="D1755" s="325" t="s">
        <v>1538</v>
      </c>
      <c r="E1755" s="325" t="s">
        <v>1538</v>
      </c>
      <c r="G1755" s="325" t="s">
        <v>1538</v>
      </c>
      <c r="H1755" s="325" t="s">
        <v>1538</v>
      </c>
    </row>
    <row r="1756" spans="1:8">
      <c r="A1756" s="103"/>
      <c r="C1756" s="325" t="s">
        <v>1538</v>
      </c>
      <c r="D1756" s="325" t="s">
        <v>1538</v>
      </c>
      <c r="E1756" s="325" t="s">
        <v>1538</v>
      </c>
      <c r="G1756" s="325" t="s">
        <v>1538</v>
      </c>
      <c r="H1756" s="325" t="s">
        <v>1538</v>
      </c>
    </row>
    <row r="1757" spans="1:8">
      <c r="A1757" s="103"/>
      <c r="B1757" s="326"/>
      <c r="C1757" s="325" t="s">
        <v>1538</v>
      </c>
      <c r="D1757" s="325" t="s">
        <v>1538</v>
      </c>
      <c r="E1757" s="325" t="s">
        <v>1538</v>
      </c>
      <c r="G1757" s="325" t="s">
        <v>1538</v>
      </c>
      <c r="H1757" s="325" t="s">
        <v>1538</v>
      </c>
    </row>
    <row r="1758" spans="1:8">
      <c r="A1758" s="103"/>
      <c r="B1758" s="326"/>
      <c r="C1758" s="325" t="s">
        <v>1538</v>
      </c>
      <c r="D1758" s="325" t="s">
        <v>1538</v>
      </c>
      <c r="E1758" s="325" t="s">
        <v>1538</v>
      </c>
      <c r="G1758" s="325" t="s">
        <v>1538</v>
      </c>
      <c r="H1758" s="325" t="s">
        <v>1538</v>
      </c>
    </row>
    <row r="1759" spans="1:8">
      <c r="A1759" s="103"/>
      <c r="B1759" s="326"/>
      <c r="C1759" s="325" t="s">
        <v>1538</v>
      </c>
      <c r="D1759" s="325" t="s">
        <v>1538</v>
      </c>
      <c r="E1759" s="325" t="s">
        <v>1538</v>
      </c>
      <c r="G1759" s="325" t="s">
        <v>1538</v>
      </c>
      <c r="H1759" s="325" t="s">
        <v>1538</v>
      </c>
    </row>
    <row r="1760" spans="1:8">
      <c r="A1760" s="103"/>
      <c r="B1760" s="326"/>
      <c r="C1760" s="325" t="s">
        <v>1538</v>
      </c>
      <c r="D1760" s="325" t="s">
        <v>1538</v>
      </c>
      <c r="E1760" s="325" t="s">
        <v>1538</v>
      </c>
      <c r="G1760" s="325" t="s">
        <v>1538</v>
      </c>
      <c r="H1760" s="325" t="s">
        <v>1538</v>
      </c>
    </row>
    <row r="1761" spans="1:8">
      <c r="A1761" s="103"/>
      <c r="B1761" s="326"/>
      <c r="C1761" s="325" t="s">
        <v>1538</v>
      </c>
      <c r="D1761" s="325" t="s">
        <v>1538</v>
      </c>
      <c r="E1761" s="325" t="s">
        <v>1538</v>
      </c>
      <c r="G1761" s="325" t="s">
        <v>1538</v>
      </c>
      <c r="H1761" s="325" t="s">
        <v>1538</v>
      </c>
    </row>
    <row r="1762" spans="1:8">
      <c r="A1762" s="103"/>
      <c r="B1762" s="326"/>
      <c r="C1762" s="325" t="s">
        <v>1538</v>
      </c>
      <c r="D1762" s="325" t="s">
        <v>1538</v>
      </c>
      <c r="E1762" s="325" t="s">
        <v>1538</v>
      </c>
      <c r="G1762" s="325" t="s">
        <v>1538</v>
      </c>
      <c r="H1762" s="325" t="s">
        <v>1538</v>
      </c>
    </row>
    <row r="1763" spans="1:8">
      <c r="A1763" s="103"/>
      <c r="B1763" s="326"/>
      <c r="C1763" s="325" t="s">
        <v>1538</v>
      </c>
      <c r="D1763" s="325" t="s">
        <v>1538</v>
      </c>
      <c r="E1763" s="325" t="s">
        <v>1538</v>
      </c>
      <c r="G1763" s="325" t="s">
        <v>1538</v>
      </c>
      <c r="H1763" s="325" t="s">
        <v>1538</v>
      </c>
    </row>
    <row r="1764" spans="1:8">
      <c r="A1764" s="103"/>
      <c r="B1764" s="326"/>
      <c r="C1764" s="325" t="s">
        <v>1538</v>
      </c>
      <c r="D1764" s="325" t="s">
        <v>1538</v>
      </c>
      <c r="E1764" s="325" t="s">
        <v>1538</v>
      </c>
      <c r="G1764" s="325" t="s">
        <v>1538</v>
      </c>
      <c r="H1764" s="325" t="s">
        <v>1538</v>
      </c>
    </row>
    <row r="1765" spans="1:8">
      <c r="A1765" s="103"/>
      <c r="B1765" s="326"/>
      <c r="C1765" s="325" t="s">
        <v>1538</v>
      </c>
      <c r="D1765" s="325" t="s">
        <v>1538</v>
      </c>
      <c r="E1765" s="325" t="s">
        <v>1538</v>
      </c>
      <c r="G1765" s="325" t="s">
        <v>1538</v>
      </c>
      <c r="H1765" s="325" t="s">
        <v>1538</v>
      </c>
    </row>
    <row r="1766" spans="1:8">
      <c r="A1766" s="103"/>
      <c r="B1766" s="326"/>
      <c r="C1766" s="325" t="s">
        <v>1538</v>
      </c>
      <c r="D1766" s="325" t="s">
        <v>1538</v>
      </c>
      <c r="E1766" s="325" t="s">
        <v>1538</v>
      </c>
      <c r="G1766" s="325" t="s">
        <v>1538</v>
      </c>
      <c r="H1766" s="325" t="s">
        <v>1538</v>
      </c>
    </row>
    <row r="1767" spans="1:8">
      <c r="A1767" s="103"/>
      <c r="B1767" s="326"/>
      <c r="C1767" s="325" t="s">
        <v>1538</v>
      </c>
      <c r="D1767" s="325" t="s">
        <v>1538</v>
      </c>
      <c r="E1767" s="325" t="s">
        <v>1538</v>
      </c>
      <c r="G1767" s="325" t="s">
        <v>1538</v>
      </c>
      <c r="H1767" s="325" t="s">
        <v>1538</v>
      </c>
    </row>
    <row r="1768" spans="1:8">
      <c r="A1768" s="103"/>
      <c r="B1768" s="326"/>
      <c r="C1768" s="325" t="s">
        <v>1538</v>
      </c>
      <c r="D1768" s="325" t="s">
        <v>1538</v>
      </c>
      <c r="E1768" s="325" t="s">
        <v>1538</v>
      </c>
      <c r="G1768" s="325" t="s">
        <v>1538</v>
      </c>
      <c r="H1768" s="325" t="s">
        <v>1538</v>
      </c>
    </row>
    <row r="1769" spans="1:8">
      <c r="A1769" s="103"/>
      <c r="B1769" s="326"/>
      <c r="C1769" s="325" t="s">
        <v>1538</v>
      </c>
      <c r="D1769" s="325" t="s">
        <v>1538</v>
      </c>
      <c r="E1769" s="325" t="s">
        <v>1538</v>
      </c>
      <c r="G1769" s="325" t="s">
        <v>1538</v>
      </c>
      <c r="H1769" s="325" t="s">
        <v>1538</v>
      </c>
    </row>
    <row r="1770" spans="1:8">
      <c r="A1770" s="103"/>
      <c r="B1770" s="326"/>
      <c r="C1770" s="325" t="s">
        <v>1538</v>
      </c>
      <c r="D1770" s="325" t="s">
        <v>1538</v>
      </c>
      <c r="E1770" s="325" t="s">
        <v>1538</v>
      </c>
      <c r="G1770" s="325" t="s">
        <v>1538</v>
      </c>
      <c r="H1770" s="325" t="s">
        <v>1538</v>
      </c>
    </row>
    <row r="1771" spans="1:8">
      <c r="A1771" s="103"/>
      <c r="B1771" s="326"/>
      <c r="C1771" s="325" t="s">
        <v>1538</v>
      </c>
      <c r="D1771" s="325" t="s">
        <v>1538</v>
      </c>
      <c r="E1771" s="325" t="s">
        <v>1538</v>
      </c>
      <c r="G1771" s="325" t="s">
        <v>1538</v>
      </c>
      <c r="H1771" s="325" t="s">
        <v>1538</v>
      </c>
    </row>
    <row r="1772" spans="1:8">
      <c r="A1772" s="103"/>
      <c r="B1772" s="326"/>
      <c r="C1772" s="325" t="s">
        <v>1538</v>
      </c>
      <c r="D1772" s="325" t="s">
        <v>1538</v>
      </c>
      <c r="E1772" s="325" t="s">
        <v>1538</v>
      </c>
      <c r="G1772" s="325" t="s">
        <v>1538</v>
      </c>
      <c r="H1772" s="325" t="s">
        <v>1538</v>
      </c>
    </row>
    <row r="1773" spans="1:8">
      <c r="A1773" s="103"/>
      <c r="B1773" s="326"/>
      <c r="C1773" s="325" t="s">
        <v>1538</v>
      </c>
      <c r="D1773" s="325" t="s">
        <v>1538</v>
      </c>
      <c r="E1773" s="325" t="s">
        <v>1538</v>
      </c>
      <c r="G1773" s="325" t="s">
        <v>1538</v>
      </c>
      <c r="H1773" s="325" t="s">
        <v>1538</v>
      </c>
    </row>
    <row r="1774" spans="1:8">
      <c r="A1774" s="103"/>
      <c r="B1774" s="326"/>
      <c r="C1774" s="325" t="s">
        <v>1538</v>
      </c>
      <c r="D1774" s="325" t="s">
        <v>1538</v>
      </c>
      <c r="E1774" s="325" t="s">
        <v>1538</v>
      </c>
      <c r="G1774" s="325" t="s">
        <v>1538</v>
      </c>
      <c r="H1774" s="325" t="s">
        <v>1538</v>
      </c>
    </row>
    <row r="1775" spans="1:8">
      <c r="A1775" s="103"/>
      <c r="B1775" s="326"/>
      <c r="C1775" s="325" t="s">
        <v>1538</v>
      </c>
      <c r="D1775" s="325" t="s">
        <v>1538</v>
      </c>
      <c r="E1775" s="325" t="s">
        <v>1538</v>
      </c>
      <c r="G1775" s="325" t="s">
        <v>1538</v>
      </c>
      <c r="H1775" s="325" t="s">
        <v>1538</v>
      </c>
    </row>
    <row r="1776" spans="1:8">
      <c r="A1776" s="103"/>
      <c r="B1776" s="326"/>
      <c r="C1776" s="325" t="s">
        <v>1538</v>
      </c>
      <c r="D1776" s="325" t="s">
        <v>1538</v>
      </c>
      <c r="E1776" s="325" t="s">
        <v>1538</v>
      </c>
      <c r="G1776" s="325" t="s">
        <v>1538</v>
      </c>
      <c r="H1776" s="325" t="s">
        <v>1538</v>
      </c>
    </row>
    <row r="1777" spans="1:8">
      <c r="A1777" s="103"/>
      <c r="B1777" s="326"/>
      <c r="C1777" s="325" t="s">
        <v>1538</v>
      </c>
      <c r="D1777" s="325" t="s">
        <v>1538</v>
      </c>
      <c r="E1777" s="325" t="s">
        <v>1538</v>
      </c>
      <c r="G1777" s="325" t="s">
        <v>1538</v>
      </c>
      <c r="H1777" s="325" t="s">
        <v>1538</v>
      </c>
    </row>
    <row r="1778" spans="1:8">
      <c r="A1778" s="103"/>
      <c r="B1778" s="326"/>
      <c r="C1778" s="325" t="s">
        <v>1538</v>
      </c>
      <c r="D1778" s="325" t="s">
        <v>1538</v>
      </c>
      <c r="E1778" s="325" t="s">
        <v>1538</v>
      </c>
      <c r="G1778" s="325" t="s">
        <v>1538</v>
      </c>
      <c r="H1778" s="325" t="s">
        <v>1538</v>
      </c>
    </row>
    <row r="1779" spans="1:8">
      <c r="A1779" s="103"/>
      <c r="B1779" s="326"/>
      <c r="C1779" s="325" t="s">
        <v>1538</v>
      </c>
      <c r="D1779" s="325" t="s">
        <v>1538</v>
      </c>
      <c r="E1779" s="325" t="s">
        <v>1538</v>
      </c>
      <c r="G1779" s="325" t="s">
        <v>1538</v>
      </c>
      <c r="H1779" s="325" t="s">
        <v>1538</v>
      </c>
    </row>
    <row r="1780" spans="1:8">
      <c r="A1780" s="103"/>
      <c r="B1780" s="326"/>
      <c r="C1780" s="325" t="s">
        <v>1538</v>
      </c>
      <c r="D1780" s="325" t="s">
        <v>1538</v>
      </c>
      <c r="E1780" s="325" t="s">
        <v>1538</v>
      </c>
      <c r="G1780" s="325" t="s">
        <v>1538</v>
      </c>
      <c r="H1780" s="325" t="s">
        <v>1538</v>
      </c>
    </row>
    <row r="1781" spans="1:8">
      <c r="A1781" s="103"/>
      <c r="B1781" s="326"/>
      <c r="C1781" s="325" t="s">
        <v>1538</v>
      </c>
      <c r="D1781" s="325" t="s">
        <v>1538</v>
      </c>
      <c r="E1781" s="325" t="s">
        <v>1538</v>
      </c>
      <c r="G1781" s="325" t="s">
        <v>1538</v>
      </c>
      <c r="H1781" s="325" t="s">
        <v>1538</v>
      </c>
    </row>
    <row r="1782" spans="1:8">
      <c r="A1782" s="103"/>
      <c r="B1782" s="326"/>
      <c r="C1782" s="325" t="s">
        <v>1538</v>
      </c>
      <c r="D1782" s="325" t="s">
        <v>1538</v>
      </c>
      <c r="E1782" s="325" t="s">
        <v>1538</v>
      </c>
      <c r="G1782" s="325" t="s">
        <v>1538</v>
      </c>
      <c r="H1782" s="325" t="s">
        <v>1538</v>
      </c>
    </row>
    <row r="1783" spans="1:8">
      <c r="A1783" s="103"/>
      <c r="B1783" s="326"/>
      <c r="C1783" s="325" t="s">
        <v>1538</v>
      </c>
      <c r="D1783" s="325" t="s">
        <v>1538</v>
      </c>
      <c r="E1783" s="325" t="s">
        <v>1538</v>
      </c>
      <c r="G1783" s="325" t="s">
        <v>1538</v>
      </c>
      <c r="H1783" s="325" t="s">
        <v>1538</v>
      </c>
    </row>
    <row r="1784" spans="1:8">
      <c r="A1784" s="103"/>
      <c r="B1784" s="326"/>
      <c r="C1784" s="325" t="s">
        <v>1538</v>
      </c>
      <c r="D1784" s="325" t="s">
        <v>1538</v>
      </c>
      <c r="E1784" s="325" t="s">
        <v>1538</v>
      </c>
      <c r="G1784" s="325" t="s">
        <v>1538</v>
      </c>
      <c r="H1784" s="325" t="s">
        <v>1538</v>
      </c>
    </row>
    <row r="1785" spans="1:8">
      <c r="A1785" s="103"/>
      <c r="B1785" s="326"/>
      <c r="C1785" s="325" t="s">
        <v>1538</v>
      </c>
      <c r="D1785" s="325" t="s">
        <v>1538</v>
      </c>
      <c r="E1785" s="325" t="s">
        <v>1538</v>
      </c>
      <c r="G1785" s="325" t="s">
        <v>1538</v>
      </c>
      <c r="H1785" s="325" t="s">
        <v>1538</v>
      </c>
    </row>
    <row r="1786" spans="1:8">
      <c r="A1786" s="103"/>
      <c r="B1786" s="326"/>
      <c r="C1786" s="325" t="s">
        <v>1538</v>
      </c>
      <c r="D1786" s="325" t="s">
        <v>1538</v>
      </c>
      <c r="E1786" s="325" t="s">
        <v>1538</v>
      </c>
      <c r="G1786" s="325" t="s">
        <v>1538</v>
      </c>
      <c r="H1786" s="325" t="s">
        <v>1538</v>
      </c>
    </row>
    <row r="1787" spans="1:8">
      <c r="A1787" s="103"/>
      <c r="B1787" s="326"/>
      <c r="C1787" s="325" t="s">
        <v>1538</v>
      </c>
      <c r="D1787" s="325" t="s">
        <v>1538</v>
      </c>
      <c r="E1787" s="325" t="s">
        <v>1538</v>
      </c>
      <c r="G1787" s="325" t="s">
        <v>1538</v>
      </c>
      <c r="H1787" s="325" t="s">
        <v>1538</v>
      </c>
    </row>
    <row r="1788" spans="1:8">
      <c r="A1788" s="103"/>
      <c r="B1788" s="326"/>
      <c r="C1788" s="325" t="s">
        <v>1538</v>
      </c>
      <c r="D1788" s="325" t="s">
        <v>1538</v>
      </c>
      <c r="E1788" s="325" t="s">
        <v>1538</v>
      </c>
      <c r="G1788" s="325" t="s">
        <v>1538</v>
      </c>
      <c r="H1788" s="325" t="s">
        <v>1538</v>
      </c>
    </row>
    <row r="1789" spans="1:8">
      <c r="A1789" s="103"/>
      <c r="B1789" s="329"/>
      <c r="C1789" s="325" t="s">
        <v>1538</v>
      </c>
      <c r="D1789" s="325" t="s">
        <v>1538</v>
      </c>
      <c r="E1789" s="325" t="s">
        <v>1538</v>
      </c>
      <c r="G1789" s="325" t="s">
        <v>1538</v>
      </c>
      <c r="H1789" s="325" t="s">
        <v>1538</v>
      </c>
    </row>
    <row r="1790" spans="1:8">
      <c r="A1790" s="103"/>
      <c r="B1790" s="329"/>
      <c r="C1790" s="325" t="s">
        <v>1538</v>
      </c>
      <c r="D1790" s="325" t="s">
        <v>1538</v>
      </c>
      <c r="E1790" s="325" t="s">
        <v>1538</v>
      </c>
      <c r="G1790" s="325" t="s">
        <v>1538</v>
      </c>
      <c r="H1790" s="325" t="s">
        <v>1538</v>
      </c>
    </row>
    <row r="1791" spans="1:8">
      <c r="A1791" s="103"/>
      <c r="B1791" s="329"/>
      <c r="C1791" s="325" t="s">
        <v>1538</v>
      </c>
      <c r="D1791" s="325" t="s">
        <v>1538</v>
      </c>
      <c r="E1791" s="325" t="s">
        <v>1538</v>
      </c>
      <c r="G1791" s="325" t="s">
        <v>1538</v>
      </c>
      <c r="H1791" s="325" t="s">
        <v>1538</v>
      </c>
    </row>
    <row r="1792" spans="1:8">
      <c r="A1792" s="103"/>
      <c r="B1792" s="329"/>
      <c r="C1792" s="325" t="s">
        <v>1538</v>
      </c>
      <c r="D1792" s="325" t="s">
        <v>1538</v>
      </c>
      <c r="E1792" s="325" t="s">
        <v>1538</v>
      </c>
      <c r="G1792" s="325" t="s">
        <v>1538</v>
      </c>
      <c r="H1792" s="325" t="s">
        <v>1538</v>
      </c>
    </row>
    <row r="1793" spans="1:8">
      <c r="A1793" s="103"/>
      <c r="B1793" s="329"/>
      <c r="C1793" s="325" t="s">
        <v>1538</v>
      </c>
      <c r="D1793" s="325" t="s">
        <v>1538</v>
      </c>
      <c r="E1793" s="325" t="s">
        <v>1538</v>
      </c>
      <c r="G1793" s="325" t="s">
        <v>1538</v>
      </c>
      <c r="H1793" s="325" t="s">
        <v>1538</v>
      </c>
    </row>
    <row r="1794" spans="1:8">
      <c r="A1794" s="103"/>
      <c r="B1794" s="326"/>
      <c r="C1794" s="325" t="s">
        <v>1538</v>
      </c>
      <c r="D1794" s="325" t="s">
        <v>1538</v>
      </c>
      <c r="E1794" s="325" t="s">
        <v>1538</v>
      </c>
      <c r="G1794" s="325" t="s">
        <v>1538</v>
      </c>
      <c r="H1794" s="325" t="s">
        <v>1538</v>
      </c>
    </row>
    <row r="1795" spans="1:8">
      <c r="A1795" s="103"/>
      <c r="B1795" s="326"/>
      <c r="C1795" s="325" t="s">
        <v>1538</v>
      </c>
      <c r="D1795" s="325" t="s">
        <v>1538</v>
      </c>
      <c r="E1795" s="325" t="s">
        <v>1538</v>
      </c>
      <c r="G1795" s="325" t="s">
        <v>1538</v>
      </c>
      <c r="H1795" s="325" t="s">
        <v>1538</v>
      </c>
    </row>
    <row r="1796" spans="1:8">
      <c r="A1796" s="103"/>
      <c r="B1796" s="326"/>
      <c r="C1796" s="325" t="s">
        <v>1538</v>
      </c>
      <c r="D1796" s="325" t="s">
        <v>1538</v>
      </c>
      <c r="E1796" s="325" t="s">
        <v>1538</v>
      </c>
      <c r="G1796" s="325" t="s">
        <v>1538</v>
      </c>
      <c r="H1796" s="325" t="s">
        <v>1538</v>
      </c>
    </row>
    <row r="1797" spans="1:8">
      <c r="A1797" s="103"/>
      <c r="B1797" s="326"/>
      <c r="C1797" s="325" t="s">
        <v>1538</v>
      </c>
      <c r="D1797" s="325" t="s">
        <v>1538</v>
      </c>
      <c r="E1797" s="325" t="s">
        <v>1538</v>
      </c>
      <c r="G1797" s="325" t="s">
        <v>1538</v>
      </c>
      <c r="H1797" s="325" t="s">
        <v>1538</v>
      </c>
    </row>
    <row r="1798" spans="1:8">
      <c r="A1798" s="103"/>
      <c r="B1798" s="326"/>
      <c r="C1798" s="325" t="s">
        <v>1538</v>
      </c>
      <c r="D1798" s="325" t="s">
        <v>1538</v>
      </c>
      <c r="E1798" s="325" t="s">
        <v>1538</v>
      </c>
      <c r="G1798" s="325" t="s">
        <v>1538</v>
      </c>
      <c r="H1798" s="325" t="s">
        <v>1538</v>
      </c>
    </row>
    <row r="1799" spans="1:8">
      <c r="A1799" s="103"/>
      <c r="B1799" s="326"/>
      <c r="C1799" s="325" t="s">
        <v>1538</v>
      </c>
      <c r="D1799" s="325" t="s">
        <v>1538</v>
      </c>
      <c r="E1799" s="325" t="s">
        <v>1538</v>
      </c>
      <c r="G1799" s="325" t="s">
        <v>1538</v>
      </c>
      <c r="H1799" s="325" t="s">
        <v>1538</v>
      </c>
    </row>
    <row r="1800" spans="1:8">
      <c r="A1800" s="103"/>
      <c r="B1800" s="326"/>
      <c r="C1800" s="325" t="s">
        <v>1538</v>
      </c>
      <c r="D1800" s="325" t="s">
        <v>1538</v>
      </c>
      <c r="E1800" s="325" t="s">
        <v>1538</v>
      </c>
      <c r="G1800" s="325" t="s">
        <v>1538</v>
      </c>
      <c r="H1800" s="325" t="s">
        <v>1538</v>
      </c>
    </row>
    <row r="1801" spans="1:8">
      <c r="A1801" s="103"/>
      <c r="B1801" s="326"/>
      <c r="C1801" s="325" t="s">
        <v>1538</v>
      </c>
      <c r="D1801" s="325" t="s">
        <v>1538</v>
      </c>
      <c r="E1801" s="325" t="s">
        <v>1538</v>
      </c>
      <c r="G1801" s="325" t="s">
        <v>1538</v>
      </c>
      <c r="H1801" s="325" t="s">
        <v>1538</v>
      </c>
    </row>
    <row r="1802" spans="1:8">
      <c r="A1802" s="103"/>
      <c r="B1802" s="326"/>
      <c r="C1802" s="325" t="s">
        <v>1538</v>
      </c>
      <c r="D1802" s="325" t="s">
        <v>1538</v>
      </c>
      <c r="E1802" s="325" t="s">
        <v>1538</v>
      </c>
      <c r="G1802" s="325" t="s">
        <v>1538</v>
      </c>
      <c r="H1802" s="325" t="s">
        <v>1538</v>
      </c>
    </row>
    <row r="1803" spans="1:8">
      <c r="A1803" s="103"/>
      <c r="B1803" s="326"/>
      <c r="C1803" s="325" t="s">
        <v>1538</v>
      </c>
      <c r="D1803" s="325" t="s">
        <v>1538</v>
      </c>
      <c r="E1803" s="325" t="s">
        <v>1538</v>
      </c>
      <c r="G1803" s="325" t="s">
        <v>1538</v>
      </c>
      <c r="H1803" s="325" t="s">
        <v>1538</v>
      </c>
    </row>
    <row r="1804" spans="1:8">
      <c r="A1804" s="103"/>
      <c r="B1804" s="326"/>
      <c r="C1804" s="325" t="s">
        <v>1538</v>
      </c>
      <c r="D1804" s="325" t="s">
        <v>1538</v>
      </c>
      <c r="E1804" s="325" t="s">
        <v>1538</v>
      </c>
      <c r="G1804" s="325" t="s">
        <v>1538</v>
      </c>
      <c r="H1804" s="325" t="s">
        <v>1538</v>
      </c>
    </row>
    <row r="1805" spans="1:8">
      <c r="A1805" s="103"/>
      <c r="B1805" s="326"/>
      <c r="C1805" s="325" t="s">
        <v>1538</v>
      </c>
      <c r="D1805" s="325" t="s">
        <v>1538</v>
      </c>
      <c r="E1805" s="325" t="s">
        <v>1538</v>
      </c>
      <c r="G1805" s="325" t="s">
        <v>1538</v>
      </c>
      <c r="H1805" s="325" t="s">
        <v>1538</v>
      </c>
    </row>
    <row r="1806" spans="1:8">
      <c r="A1806" s="103"/>
      <c r="B1806" s="326"/>
      <c r="C1806" s="325" t="s">
        <v>1538</v>
      </c>
      <c r="D1806" s="325" t="s">
        <v>1538</v>
      </c>
      <c r="E1806" s="325" t="s">
        <v>1538</v>
      </c>
      <c r="G1806" s="325" t="s">
        <v>1538</v>
      </c>
      <c r="H1806" s="325" t="s">
        <v>1538</v>
      </c>
    </row>
    <row r="1807" spans="1:8">
      <c r="A1807" s="103"/>
      <c r="B1807" s="326"/>
      <c r="C1807" s="325" t="s">
        <v>1538</v>
      </c>
      <c r="D1807" s="325" t="s">
        <v>1538</v>
      </c>
      <c r="E1807" s="325" t="s">
        <v>1538</v>
      </c>
      <c r="G1807" s="325" t="s">
        <v>1538</v>
      </c>
      <c r="H1807" s="325" t="s">
        <v>1538</v>
      </c>
    </row>
    <row r="1808" spans="1:8">
      <c r="A1808" s="103"/>
      <c r="B1808" s="326"/>
      <c r="C1808" s="325" t="s">
        <v>1538</v>
      </c>
      <c r="D1808" s="325" t="s">
        <v>1538</v>
      </c>
      <c r="E1808" s="325" t="s">
        <v>1538</v>
      </c>
      <c r="G1808" s="325" t="s">
        <v>1538</v>
      </c>
      <c r="H1808" s="325" t="s">
        <v>1538</v>
      </c>
    </row>
    <row r="1809" spans="1:8">
      <c r="A1809" s="103"/>
      <c r="B1809" s="326"/>
      <c r="C1809" s="325" t="s">
        <v>1538</v>
      </c>
      <c r="D1809" s="325" t="s">
        <v>1538</v>
      </c>
      <c r="E1809" s="325" t="s">
        <v>1538</v>
      </c>
      <c r="G1809" s="325" t="s">
        <v>1538</v>
      </c>
      <c r="H1809" s="325" t="s">
        <v>1538</v>
      </c>
    </row>
    <row r="1810" spans="1:8">
      <c r="A1810" s="103"/>
      <c r="B1810" s="326"/>
      <c r="C1810" s="325" t="s">
        <v>1538</v>
      </c>
      <c r="D1810" s="325" t="s">
        <v>1538</v>
      </c>
      <c r="E1810" s="325" t="s">
        <v>1538</v>
      </c>
      <c r="G1810" s="325" t="s">
        <v>1538</v>
      </c>
      <c r="H1810" s="325" t="s">
        <v>1538</v>
      </c>
    </row>
    <row r="1811" spans="1:8">
      <c r="A1811" s="103"/>
      <c r="B1811" s="326"/>
      <c r="C1811" s="325" t="s">
        <v>1538</v>
      </c>
      <c r="D1811" s="325" t="s">
        <v>1538</v>
      </c>
      <c r="E1811" s="325" t="s">
        <v>1538</v>
      </c>
      <c r="G1811" s="325" t="s">
        <v>1538</v>
      </c>
      <c r="H1811" s="325" t="s">
        <v>1538</v>
      </c>
    </row>
    <row r="1812" spans="1:8">
      <c r="A1812" s="103"/>
      <c r="B1812" s="326"/>
      <c r="C1812" s="325" t="s">
        <v>1538</v>
      </c>
      <c r="D1812" s="325" t="s">
        <v>1538</v>
      </c>
      <c r="E1812" s="325" t="s">
        <v>1538</v>
      </c>
      <c r="G1812" s="325" t="s">
        <v>1538</v>
      </c>
      <c r="H1812" s="325" t="s">
        <v>1538</v>
      </c>
    </row>
    <row r="1813" spans="1:8">
      <c r="A1813" s="103"/>
      <c r="B1813" s="326"/>
      <c r="C1813" s="325" t="s">
        <v>1538</v>
      </c>
      <c r="D1813" s="325" t="s">
        <v>1538</v>
      </c>
      <c r="E1813" s="325" t="s">
        <v>1538</v>
      </c>
      <c r="G1813" s="325" t="s">
        <v>1538</v>
      </c>
      <c r="H1813" s="325" t="s">
        <v>1538</v>
      </c>
    </row>
    <row r="1814" spans="1:8">
      <c r="A1814" s="103"/>
      <c r="B1814" s="326"/>
      <c r="C1814" s="325" t="s">
        <v>1538</v>
      </c>
      <c r="D1814" s="325" t="s">
        <v>1538</v>
      </c>
      <c r="E1814" s="325" t="s">
        <v>1538</v>
      </c>
      <c r="G1814" s="325" t="s">
        <v>1538</v>
      </c>
      <c r="H1814" s="325" t="s">
        <v>1538</v>
      </c>
    </row>
    <row r="1815" spans="1:8">
      <c r="A1815" s="103"/>
      <c r="B1815" s="326"/>
      <c r="C1815" s="325" t="s">
        <v>1538</v>
      </c>
      <c r="D1815" s="325" t="s">
        <v>1538</v>
      </c>
      <c r="E1815" s="325" t="s">
        <v>1538</v>
      </c>
      <c r="G1815" s="325" t="s">
        <v>1538</v>
      </c>
      <c r="H1815" s="325" t="s">
        <v>1538</v>
      </c>
    </row>
    <row r="1816" spans="1:8">
      <c r="A1816" s="103"/>
      <c r="B1816" s="326"/>
      <c r="C1816" s="325" t="s">
        <v>1538</v>
      </c>
      <c r="D1816" s="325" t="s">
        <v>1538</v>
      </c>
      <c r="E1816" s="325" t="s">
        <v>1538</v>
      </c>
      <c r="G1816" s="325" t="s">
        <v>1538</v>
      </c>
      <c r="H1816" s="325" t="s">
        <v>1538</v>
      </c>
    </row>
    <row r="1817" spans="1:8">
      <c r="A1817" s="103"/>
      <c r="B1817" s="326"/>
      <c r="C1817" s="325" t="s">
        <v>1538</v>
      </c>
      <c r="D1817" s="325" t="s">
        <v>1538</v>
      </c>
      <c r="E1817" s="325" t="s">
        <v>1538</v>
      </c>
      <c r="G1817" s="325" t="s">
        <v>1538</v>
      </c>
      <c r="H1817" s="325" t="s">
        <v>1538</v>
      </c>
    </row>
    <row r="1818" spans="1:8">
      <c r="A1818" s="103"/>
      <c r="B1818" s="326"/>
      <c r="C1818" s="325" t="s">
        <v>1538</v>
      </c>
      <c r="D1818" s="325" t="s">
        <v>1538</v>
      </c>
      <c r="E1818" s="325" t="s">
        <v>1538</v>
      </c>
      <c r="G1818" s="325" t="s">
        <v>1538</v>
      </c>
      <c r="H1818" s="325" t="s">
        <v>1538</v>
      </c>
    </row>
    <row r="1819" spans="1:8">
      <c r="A1819" s="103"/>
      <c r="B1819" s="326"/>
      <c r="C1819" s="325" t="s">
        <v>1538</v>
      </c>
      <c r="D1819" s="325" t="s">
        <v>1538</v>
      </c>
      <c r="E1819" s="325" t="s">
        <v>1538</v>
      </c>
      <c r="G1819" s="325" t="s">
        <v>1538</v>
      </c>
      <c r="H1819" s="325" t="s">
        <v>1538</v>
      </c>
    </row>
    <row r="1820" spans="1:8">
      <c r="A1820" s="103"/>
      <c r="B1820" s="326"/>
      <c r="C1820" s="325" t="s">
        <v>1538</v>
      </c>
      <c r="D1820" s="325" t="s">
        <v>1538</v>
      </c>
      <c r="E1820" s="325" t="s">
        <v>1538</v>
      </c>
      <c r="G1820" s="325" t="s">
        <v>1538</v>
      </c>
      <c r="H1820" s="325" t="s">
        <v>1538</v>
      </c>
    </row>
    <row r="1821" spans="1:8">
      <c r="A1821" s="103"/>
      <c r="B1821" s="326"/>
      <c r="C1821" s="325" t="s">
        <v>1538</v>
      </c>
      <c r="D1821" s="325" t="s">
        <v>1538</v>
      </c>
      <c r="E1821" s="325" t="s">
        <v>1538</v>
      </c>
      <c r="G1821" s="325" t="s">
        <v>1538</v>
      </c>
      <c r="H1821" s="325" t="s">
        <v>1538</v>
      </c>
    </row>
    <row r="1822" spans="1:8">
      <c r="A1822" s="103"/>
      <c r="B1822" s="326"/>
      <c r="C1822" s="325" t="s">
        <v>1538</v>
      </c>
      <c r="D1822" s="325" t="s">
        <v>1538</v>
      </c>
      <c r="E1822" s="325" t="s">
        <v>1538</v>
      </c>
      <c r="G1822" s="325" t="s">
        <v>1538</v>
      </c>
      <c r="H1822" s="325" t="s">
        <v>1538</v>
      </c>
    </row>
    <row r="1823" spans="1:8">
      <c r="A1823" s="103"/>
      <c r="B1823" s="326"/>
      <c r="C1823" s="325" t="s">
        <v>1538</v>
      </c>
      <c r="D1823" s="325" t="s">
        <v>1538</v>
      </c>
      <c r="E1823" s="325" t="s">
        <v>1538</v>
      </c>
      <c r="G1823" s="325" t="s">
        <v>1538</v>
      </c>
      <c r="H1823" s="325" t="s">
        <v>1538</v>
      </c>
    </row>
    <row r="1824" spans="1:8">
      <c r="A1824" s="103"/>
      <c r="B1824" s="326"/>
      <c r="C1824" s="325" t="s">
        <v>1538</v>
      </c>
      <c r="D1824" s="325" t="s">
        <v>1538</v>
      </c>
      <c r="E1824" s="325" t="s">
        <v>1538</v>
      </c>
      <c r="G1824" s="325" t="s">
        <v>1538</v>
      </c>
      <c r="H1824" s="325" t="s">
        <v>1538</v>
      </c>
    </row>
    <row r="1825" spans="1:8">
      <c r="A1825" s="103"/>
      <c r="B1825" s="326"/>
      <c r="C1825" s="325" t="s">
        <v>1538</v>
      </c>
      <c r="D1825" s="325" t="s">
        <v>1538</v>
      </c>
      <c r="E1825" s="325" t="s">
        <v>1538</v>
      </c>
      <c r="G1825" s="325" t="s">
        <v>1538</v>
      </c>
      <c r="H1825" s="325" t="s">
        <v>1538</v>
      </c>
    </row>
    <row r="1826" spans="1:8">
      <c r="A1826" s="103"/>
      <c r="B1826" s="326"/>
      <c r="C1826" s="325" t="s">
        <v>1538</v>
      </c>
      <c r="D1826" s="325" t="s">
        <v>1538</v>
      </c>
      <c r="E1826" s="325" t="s">
        <v>1538</v>
      </c>
      <c r="G1826" s="325" t="s">
        <v>1538</v>
      </c>
      <c r="H1826" s="325" t="s">
        <v>1538</v>
      </c>
    </row>
    <row r="1827" spans="1:8">
      <c r="A1827" s="103"/>
      <c r="B1827" s="326"/>
      <c r="C1827" s="325" t="s">
        <v>1538</v>
      </c>
      <c r="D1827" s="325" t="s">
        <v>1538</v>
      </c>
      <c r="E1827" s="325" t="s">
        <v>1538</v>
      </c>
      <c r="G1827" s="325" t="s">
        <v>1538</v>
      </c>
      <c r="H1827" s="325" t="s">
        <v>1538</v>
      </c>
    </row>
    <row r="1828" spans="1:8">
      <c r="A1828" s="103"/>
      <c r="B1828" s="326"/>
      <c r="C1828" s="325" t="s">
        <v>1538</v>
      </c>
      <c r="D1828" s="325" t="s">
        <v>1538</v>
      </c>
      <c r="E1828" s="325" t="s">
        <v>1538</v>
      </c>
      <c r="G1828" s="325" t="s">
        <v>1538</v>
      </c>
      <c r="H1828" s="325" t="s">
        <v>1538</v>
      </c>
    </row>
    <row r="1829" spans="1:8">
      <c r="A1829" s="103"/>
      <c r="B1829" s="326"/>
      <c r="C1829" s="325" t="s">
        <v>1538</v>
      </c>
      <c r="D1829" s="325" t="s">
        <v>1538</v>
      </c>
      <c r="E1829" s="325" t="s">
        <v>1538</v>
      </c>
      <c r="G1829" s="325" t="s">
        <v>1538</v>
      </c>
      <c r="H1829" s="325" t="s">
        <v>1538</v>
      </c>
    </row>
    <row r="1830" spans="1:8">
      <c r="A1830" s="103"/>
      <c r="B1830" s="326"/>
      <c r="C1830" s="325" t="s">
        <v>1538</v>
      </c>
      <c r="D1830" s="325" t="s">
        <v>1538</v>
      </c>
      <c r="E1830" s="325" t="s">
        <v>1538</v>
      </c>
      <c r="G1830" s="325" t="s">
        <v>1538</v>
      </c>
      <c r="H1830" s="325" t="s">
        <v>1538</v>
      </c>
    </row>
    <row r="1831" spans="1:8">
      <c r="A1831" s="103"/>
      <c r="B1831" s="326"/>
      <c r="C1831" s="325" t="s">
        <v>1538</v>
      </c>
      <c r="D1831" s="325" t="s">
        <v>1538</v>
      </c>
      <c r="E1831" s="325" t="s">
        <v>1538</v>
      </c>
      <c r="G1831" s="325" t="s">
        <v>1538</v>
      </c>
      <c r="H1831" s="325" t="s">
        <v>1538</v>
      </c>
    </row>
    <row r="1832" spans="1:8">
      <c r="A1832" s="103"/>
      <c r="B1832" s="326"/>
      <c r="C1832" s="325" t="s">
        <v>1538</v>
      </c>
      <c r="D1832" s="325" t="s">
        <v>1538</v>
      </c>
      <c r="E1832" s="325" t="s">
        <v>1538</v>
      </c>
      <c r="G1832" s="325" t="s">
        <v>1538</v>
      </c>
      <c r="H1832" s="325" t="s">
        <v>1538</v>
      </c>
    </row>
    <row r="1833" spans="1:8">
      <c r="A1833" s="103"/>
      <c r="B1833" s="326"/>
      <c r="C1833" s="325" t="s">
        <v>1538</v>
      </c>
      <c r="D1833" s="325" t="s">
        <v>1538</v>
      </c>
      <c r="E1833" s="325" t="s">
        <v>1538</v>
      </c>
      <c r="G1833" s="325" t="s">
        <v>1538</v>
      </c>
      <c r="H1833" s="325" t="s">
        <v>1538</v>
      </c>
    </row>
    <row r="1834" spans="1:8">
      <c r="A1834" s="103"/>
      <c r="B1834" s="326"/>
      <c r="C1834" s="325" t="s">
        <v>1538</v>
      </c>
      <c r="D1834" s="325" t="s">
        <v>1538</v>
      </c>
      <c r="E1834" s="325" t="s">
        <v>1538</v>
      </c>
      <c r="G1834" s="325" t="s">
        <v>1538</v>
      </c>
      <c r="H1834" s="325" t="s">
        <v>1538</v>
      </c>
    </row>
    <row r="1835" spans="1:8">
      <c r="A1835" s="103"/>
      <c r="B1835" s="326"/>
      <c r="C1835" s="325" t="s">
        <v>1538</v>
      </c>
      <c r="D1835" s="325" t="s">
        <v>1538</v>
      </c>
      <c r="E1835" s="325" t="s">
        <v>1538</v>
      </c>
      <c r="G1835" s="325" t="s">
        <v>1538</v>
      </c>
      <c r="H1835" s="325" t="s">
        <v>1538</v>
      </c>
    </row>
    <row r="1836" spans="1:8">
      <c r="A1836" s="103"/>
      <c r="B1836" s="326"/>
      <c r="C1836" s="325" t="s">
        <v>1538</v>
      </c>
      <c r="D1836" s="325" t="s">
        <v>1538</v>
      </c>
      <c r="E1836" s="325" t="s">
        <v>1538</v>
      </c>
      <c r="G1836" s="325" t="s">
        <v>1538</v>
      </c>
      <c r="H1836" s="325" t="s">
        <v>1538</v>
      </c>
    </row>
    <row r="1837" spans="1:8">
      <c r="A1837" s="103"/>
      <c r="B1837" s="326"/>
      <c r="C1837" s="325" t="s">
        <v>1538</v>
      </c>
      <c r="D1837" s="325" t="s">
        <v>1538</v>
      </c>
      <c r="E1837" s="325" t="s">
        <v>1538</v>
      </c>
      <c r="G1837" s="325" t="s">
        <v>1538</v>
      </c>
      <c r="H1837" s="325" t="s">
        <v>1538</v>
      </c>
    </row>
    <row r="1838" spans="1:8">
      <c r="A1838" s="103"/>
      <c r="B1838" s="326"/>
      <c r="C1838" s="325" t="s">
        <v>1538</v>
      </c>
      <c r="D1838" s="325" t="s">
        <v>1538</v>
      </c>
      <c r="E1838" s="325" t="s">
        <v>1538</v>
      </c>
      <c r="G1838" s="325" t="s">
        <v>1538</v>
      </c>
      <c r="H1838" s="325" t="s">
        <v>1538</v>
      </c>
    </row>
    <row r="1839" spans="1:8">
      <c r="A1839" s="103"/>
      <c r="B1839" s="326"/>
      <c r="C1839" s="325" t="s">
        <v>1538</v>
      </c>
      <c r="D1839" s="325" t="s">
        <v>1538</v>
      </c>
      <c r="E1839" s="325" t="s">
        <v>1538</v>
      </c>
      <c r="G1839" s="325" t="s">
        <v>1538</v>
      </c>
      <c r="H1839" s="325" t="s">
        <v>1538</v>
      </c>
    </row>
    <row r="1840" spans="1:8">
      <c r="A1840" s="103"/>
      <c r="B1840" s="326"/>
      <c r="C1840" s="325" t="s">
        <v>1538</v>
      </c>
      <c r="D1840" s="325" t="s">
        <v>1538</v>
      </c>
      <c r="E1840" s="325" t="s">
        <v>1538</v>
      </c>
      <c r="G1840" s="325" t="s">
        <v>1538</v>
      </c>
      <c r="H1840" s="325" t="s">
        <v>1538</v>
      </c>
    </row>
    <row r="1841" spans="1:8">
      <c r="A1841" s="103"/>
      <c r="B1841" s="326"/>
      <c r="C1841" s="325" t="s">
        <v>1538</v>
      </c>
      <c r="D1841" s="325" t="s">
        <v>1538</v>
      </c>
      <c r="E1841" s="325" t="s">
        <v>1538</v>
      </c>
      <c r="G1841" s="325" t="s">
        <v>1538</v>
      </c>
      <c r="H1841" s="325" t="s">
        <v>1538</v>
      </c>
    </row>
    <row r="1842" spans="1:8">
      <c r="A1842" s="103"/>
      <c r="B1842" s="326"/>
      <c r="C1842" s="325" t="s">
        <v>1538</v>
      </c>
      <c r="D1842" s="325" t="s">
        <v>1538</v>
      </c>
      <c r="E1842" s="325" t="s">
        <v>1538</v>
      </c>
      <c r="G1842" s="325" t="s">
        <v>1538</v>
      </c>
      <c r="H1842" s="325" t="s">
        <v>1538</v>
      </c>
    </row>
    <row r="1843" spans="1:8">
      <c r="A1843" s="103"/>
      <c r="B1843" s="326"/>
      <c r="C1843" s="325" t="s">
        <v>1538</v>
      </c>
      <c r="D1843" s="325" t="s">
        <v>1538</v>
      </c>
      <c r="E1843" s="325" t="s">
        <v>1538</v>
      </c>
      <c r="G1843" s="325" t="s">
        <v>1538</v>
      </c>
      <c r="H1843" s="325" t="s">
        <v>1538</v>
      </c>
    </row>
    <row r="1844" spans="1:8">
      <c r="A1844" s="103"/>
      <c r="B1844" s="326"/>
      <c r="C1844" s="325" t="s">
        <v>1538</v>
      </c>
      <c r="D1844" s="325" t="s">
        <v>1538</v>
      </c>
      <c r="E1844" s="325" t="s">
        <v>1538</v>
      </c>
      <c r="G1844" s="325" t="s">
        <v>1538</v>
      </c>
      <c r="H1844" s="325" t="s">
        <v>1538</v>
      </c>
    </row>
    <row r="1845" spans="1:8">
      <c r="A1845" s="103"/>
      <c r="B1845" s="326"/>
      <c r="C1845" s="325" t="s">
        <v>1538</v>
      </c>
      <c r="D1845" s="325" t="s">
        <v>1538</v>
      </c>
      <c r="E1845" s="325" t="s">
        <v>1538</v>
      </c>
      <c r="G1845" s="325" t="s">
        <v>1538</v>
      </c>
      <c r="H1845" s="325" t="s">
        <v>1538</v>
      </c>
    </row>
    <row r="1846" spans="1:8">
      <c r="A1846" s="103"/>
      <c r="B1846" s="326"/>
      <c r="C1846" s="325" t="s">
        <v>1538</v>
      </c>
      <c r="D1846" s="325" t="s">
        <v>1538</v>
      </c>
      <c r="E1846" s="325" t="s">
        <v>1538</v>
      </c>
      <c r="G1846" s="325" t="s">
        <v>1538</v>
      </c>
      <c r="H1846" s="325" t="s">
        <v>1538</v>
      </c>
    </row>
    <row r="1847" spans="1:8">
      <c r="A1847" s="103"/>
      <c r="B1847" s="326"/>
      <c r="C1847" s="325" t="s">
        <v>1538</v>
      </c>
      <c r="D1847" s="325" t="s">
        <v>1538</v>
      </c>
      <c r="E1847" s="325" t="s">
        <v>1538</v>
      </c>
      <c r="G1847" s="325" t="s">
        <v>1538</v>
      </c>
      <c r="H1847" s="325" t="s">
        <v>1538</v>
      </c>
    </row>
    <row r="1848" spans="1:8">
      <c r="A1848" s="103"/>
      <c r="B1848" s="326"/>
      <c r="C1848" s="325" t="s">
        <v>1538</v>
      </c>
      <c r="D1848" s="325" t="s">
        <v>1538</v>
      </c>
      <c r="E1848" s="325" t="s">
        <v>1538</v>
      </c>
      <c r="G1848" s="325" t="s">
        <v>1538</v>
      </c>
      <c r="H1848" s="325" t="s">
        <v>1538</v>
      </c>
    </row>
    <row r="1849" spans="1:8">
      <c r="A1849" s="103"/>
      <c r="B1849" s="326"/>
      <c r="C1849" s="325" t="s">
        <v>1538</v>
      </c>
      <c r="D1849" s="325" t="s">
        <v>1538</v>
      </c>
      <c r="E1849" s="325" t="s">
        <v>1538</v>
      </c>
      <c r="G1849" s="325" t="s">
        <v>1538</v>
      </c>
      <c r="H1849" s="325" t="s">
        <v>1538</v>
      </c>
    </row>
    <row r="1850" spans="1:8">
      <c r="A1850" s="103"/>
      <c r="B1850" s="326"/>
      <c r="C1850" s="325" t="s">
        <v>1538</v>
      </c>
      <c r="D1850" s="325" t="s">
        <v>1538</v>
      </c>
      <c r="E1850" s="325" t="s">
        <v>1538</v>
      </c>
      <c r="G1850" s="325" t="s">
        <v>1538</v>
      </c>
      <c r="H1850" s="325" t="s">
        <v>1538</v>
      </c>
    </row>
    <row r="1851" spans="1:8">
      <c r="A1851" s="103"/>
      <c r="B1851" s="326"/>
      <c r="C1851" s="325" t="s">
        <v>1538</v>
      </c>
      <c r="D1851" s="325" t="s">
        <v>1538</v>
      </c>
      <c r="E1851" s="325" t="s">
        <v>1538</v>
      </c>
      <c r="G1851" s="325" t="s">
        <v>1538</v>
      </c>
      <c r="H1851" s="325" t="s">
        <v>1538</v>
      </c>
    </row>
    <row r="1852" spans="1:8">
      <c r="A1852" s="103"/>
      <c r="B1852" s="326"/>
      <c r="C1852" s="325" t="s">
        <v>1538</v>
      </c>
      <c r="D1852" s="325" t="s">
        <v>1538</v>
      </c>
      <c r="E1852" s="325" t="s">
        <v>1538</v>
      </c>
      <c r="G1852" s="325" t="s">
        <v>1538</v>
      </c>
      <c r="H1852" s="325" t="s">
        <v>1538</v>
      </c>
    </row>
    <row r="1853" spans="1:8">
      <c r="A1853" s="103"/>
      <c r="B1853" s="326"/>
      <c r="C1853" s="325" t="s">
        <v>1538</v>
      </c>
      <c r="D1853" s="325" t="s">
        <v>1538</v>
      </c>
      <c r="E1853" s="325" t="s">
        <v>1538</v>
      </c>
      <c r="G1853" s="325" t="s">
        <v>1538</v>
      </c>
      <c r="H1853" s="325" t="s">
        <v>1538</v>
      </c>
    </row>
    <row r="1854" spans="1:8">
      <c r="A1854" s="103"/>
      <c r="B1854" s="326"/>
      <c r="C1854" s="325" t="s">
        <v>1538</v>
      </c>
      <c r="D1854" s="325" t="s">
        <v>1538</v>
      </c>
      <c r="E1854" s="325" t="s">
        <v>1538</v>
      </c>
      <c r="G1854" s="325" t="s">
        <v>1538</v>
      </c>
      <c r="H1854" s="325" t="s">
        <v>1538</v>
      </c>
    </row>
    <row r="1855" spans="1:8">
      <c r="A1855" s="103"/>
      <c r="B1855" s="326"/>
      <c r="C1855" s="325" t="s">
        <v>1538</v>
      </c>
      <c r="D1855" s="325" t="s">
        <v>1538</v>
      </c>
      <c r="E1855" s="325" t="s">
        <v>1538</v>
      </c>
      <c r="G1855" s="325" t="s">
        <v>1538</v>
      </c>
      <c r="H1855" s="325" t="s">
        <v>1538</v>
      </c>
    </row>
    <row r="1856" spans="1:8">
      <c r="A1856" s="103"/>
      <c r="B1856" s="326"/>
      <c r="C1856" s="325" t="s">
        <v>1538</v>
      </c>
      <c r="D1856" s="325" t="s">
        <v>1538</v>
      </c>
      <c r="E1856" s="325" t="s">
        <v>1538</v>
      </c>
      <c r="G1856" s="325" t="s">
        <v>1538</v>
      </c>
      <c r="H1856" s="325" t="s">
        <v>1538</v>
      </c>
    </row>
    <row r="1857" spans="1:8">
      <c r="A1857" s="103"/>
      <c r="B1857" s="326"/>
      <c r="C1857" s="325" t="s">
        <v>1538</v>
      </c>
      <c r="D1857" s="325" t="s">
        <v>1538</v>
      </c>
      <c r="E1857" s="325" t="s">
        <v>1538</v>
      </c>
      <c r="G1857" s="325" t="s">
        <v>1538</v>
      </c>
      <c r="H1857" s="325" t="s">
        <v>1538</v>
      </c>
    </row>
    <row r="1858" spans="1:8">
      <c r="A1858" s="103"/>
      <c r="B1858" s="326"/>
      <c r="C1858" s="325" t="s">
        <v>1538</v>
      </c>
      <c r="D1858" s="325" t="s">
        <v>1538</v>
      </c>
      <c r="E1858" s="325" t="s">
        <v>1538</v>
      </c>
      <c r="G1858" s="325" t="s">
        <v>1538</v>
      </c>
      <c r="H1858" s="325" t="s">
        <v>1538</v>
      </c>
    </row>
    <row r="1859" spans="1:8">
      <c r="A1859" s="103"/>
      <c r="B1859" s="326"/>
      <c r="C1859" s="325" t="s">
        <v>1538</v>
      </c>
      <c r="D1859" s="325" t="s">
        <v>1538</v>
      </c>
      <c r="E1859" s="325" t="s">
        <v>1538</v>
      </c>
      <c r="G1859" s="325" t="s">
        <v>1538</v>
      </c>
      <c r="H1859" s="325" t="s">
        <v>1538</v>
      </c>
    </row>
    <row r="1860" spans="1:8">
      <c r="A1860" s="103"/>
      <c r="B1860" s="331"/>
      <c r="C1860" s="325" t="s">
        <v>1538</v>
      </c>
      <c r="D1860" s="325" t="s">
        <v>1538</v>
      </c>
      <c r="E1860" s="325" t="s">
        <v>1538</v>
      </c>
      <c r="G1860" s="325" t="s">
        <v>1538</v>
      </c>
      <c r="H1860" s="325" t="s">
        <v>1538</v>
      </c>
    </row>
    <row r="1861" spans="1:8">
      <c r="A1861" s="103"/>
      <c r="C1861" s="325" t="s">
        <v>1538</v>
      </c>
      <c r="D1861" s="325" t="s">
        <v>1538</v>
      </c>
      <c r="E1861" s="325" t="s">
        <v>1538</v>
      </c>
      <c r="G1861" s="325" t="s">
        <v>1538</v>
      </c>
      <c r="H1861" s="325" t="s">
        <v>1538</v>
      </c>
    </row>
    <row r="1862" spans="1:8">
      <c r="A1862" s="103"/>
      <c r="C1862" s="325" t="s">
        <v>1538</v>
      </c>
      <c r="D1862" s="325" t="s">
        <v>1538</v>
      </c>
      <c r="E1862" s="325" t="s">
        <v>1538</v>
      </c>
      <c r="G1862" s="325" t="s">
        <v>1538</v>
      </c>
      <c r="H1862" s="325" t="s">
        <v>1538</v>
      </c>
    </row>
    <row r="1863" spans="1:8">
      <c r="A1863" s="103"/>
      <c r="C1863" s="325" t="s">
        <v>1538</v>
      </c>
      <c r="D1863" s="325" t="s">
        <v>1538</v>
      </c>
      <c r="E1863" s="325" t="s">
        <v>1538</v>
      </c>
      <c r="G1863" s="325" t="s">
        <v>1538</v>
      </c>
      <c r="H1863" s="325" t="s">
        <v>1538</v>
      </c>
    </row>
    <row r="1864" spans="1:8">
      <c r="A1864" s="103"/>
      <c r="C1864" s="325" t="s">
        <v>1538</v>
      </c>
      <c r="D1864" s="325" t="s">
        <v>1538</v>
      </c>
      <c r="E1864" s="325" t="s">
        <v>1538</v>
      </c>
      <c r="G1864" s="325" t="s">
        <v>1538</v>
      </c>
      <c r="H1864" s="325" t="s">
        <v>1538</v>
      </c>
    </row>
    <row r="1865" spans="1:8">
      <c r="A1865" s="103"/>
      <c r="B1865" s="326"/>
      <c r="C1865" s="325" t="s">
        <v>1538</v>
      </c>
      <c r="D1865" s="325" t="s">
        <v>1538</v>
      </c>
      <c r="E1865" s="325" t="s">
        <v>1538</v>
      </c>
      <c r="G1865" s="325" t="s">
        <v>1538</v>
      </c>
      <c r="H1865" s="325" t="s">
        <v>1538</v>
      </c>
    </row>
    <row r="1866" spans="1:8">
      <c r="A1866" s="103"/>
      <c r="B1866" s="326"/>
      <c r="C1866" s="325" t="s">
        <v>1538</v>
      </c>
      <c r="D1866" s="325" t="s">
        <v>1538</v>
      </c>
      <c r="E1866" s="325" t="s">
        <v>1538</v>
      </c>
      <c r="G1866" s="325" t="s">
        <v>1538</v>
      </c>
      <c r="H1866" s="325" t="s">
        <v>1538</v>
      </c>
    </row>
    <row r="1867" spans="1:8">
      <c r="A1867" s="103"/>
      <c r="B1867" s="326"/>
      <c r="C1867" s="325" t="s">
        <v>1538</v>
      </c>
      <c r="D1867" s="325" t="s">
        <v>1538</v>
      </c>
      <c r="E1867" s="325" t="s">
        <v>1538</v>
      </c>
      <c r="G1867" s="325" t="s">
        <v>1538</v>
      </c>
      <c r="H1867" s="325" t="s">
        <v>1538</v>
      </c>
    </row>
    <row r="1868" spans="1:8">
      <c r="A1868" s="103"/>
      <c r="B1868" s="326"/>
      <c r="C1868" s="325" t="s">
        <v>1538</v>
      </c>
      <c r="D1868" s="325" t="s">
        <v>1538</v>
      </c>
      <c r="E1868" s="325" t="s">
        <v>1538</v>
      </c>
      <c r="G1868" s="325" t="s">
        <v>1538</v>
      </c>
      <c r="H1868" s="325" t="s">
        <v>1538</v>
      </c>
    </row>
    <row r="1869" spans="1:8">
      <c r="A1869" s="103"/>
      <c r="B1869" s="326"/>
      <c r="C1869" s="325" t="s">
        <v>1538</v>
      </c>
      <c r="D1869" s="325" t="s">
        <v>1538</v>
      </c>
      <c r="E1869" s="325" t="s">
        <v>1538</v>
      </c>
      <c r="G1869" s="325" t="s">
        <v>1538</v>
      </c>
      <c r="H1869" s="325" t="s">
        <v>1538</v>
      </c>
    </row>
    <row r="1870" spans="1:8">
      <c r="A1870" s="103"/>
      <c r="B1870" s="326"/>
      <c r="C1870" s="325" t="s">
        <v>1538</v>
      </c>
      <c r="D1870" s="325" t="s">
        <v>1538</v>
      </c>
      <c r="E1870" s="325" t="s">
        <v>1538</v>
      </c>
      <c r="G1870" s="325" t="s">
        <v>1538</v>
      </c>
      <c r="H1870" s="325" t="s">
        <v>1538</v>
      </c>
    </row>
    <row r="1871" spans="1:8">
      <c r="A1871" s="103"/>
      <c r="B1871" s="326"/>
      <c r="C1871" s="325" t="s">
        <v>1538</v>
      </c>
      <c r="D1871" s="325" t="s">
        <v>1538</v>
      </c>
      <c r="E1871" s="325" t="s">
        <v>1538</v>
      </c>
      <c r="G1871" s="325" t="s">
        <v>1538</v>
      </c>
      <c r="H1871" s="325" t="s">
        <v>1538</v>
      </c>
    </row>
    <row r="1872" spans="1:8">
      <c r="A1872" s="103"/>
      <c r="B1872" s="331"/>
      <c r="C1872" s="325" t="s">
        <v>1538</v>
      </c>
      <c r="D1872" s="325" t="s">
        <v>1538</v>
      </c>
      <c r="E1872" s="325" t="s">
        <v>1538</v>
      </c>
      <c r="G1872" s="325" t="s">
        <v>1538</v>
      </c>
      <c r="H1872" s="325" t="s">
        <v>1538</v>
      </c>
    </row>
    <row r="1873" spans="1:8">
      <c r="A1873" s="103"/>
      <c r="C1873" s="325" t="s">
        <v>1538</v>
      </c>
      <c r="D1873" s="325" t="s">
        <v>1538</v>
      </c>
      <c r="E1873" s="325" t="s">
        <v>1538</v>
      </c>
      <c r="G1873" s="325" t="s">
        <v>1538</v>
      </c>
      <c r="H1873" s="325" t="s">
        <v>1538</v>
      </c>
    </row>
    <row r="1874" spans="1:8">
      <c r="A1874" s="103"/>
      <c r="C1874" s="325" t="s">
        <v>1538</v>
      </c>
      <c r="D1874" s="325" t="s">
        <v>1538</v>
      </c>
      <c r="E1874" s="325" t="s">
        <v>1538</v>
      </c>
      <c r="G1874" s="325" t="s">
        <v>1538</v>
      </c>
      <c r="H1874" s="325" t="s">
        <v>1538</v>
      </c>
    </row>
    <row r="1875" spans="1:8">
      <c r="A1875" s="103"/>
      <c r="C1875" s="325" t="s">
        <v>1538</v>
      </c>
      <c r="D1875" s="325" t="s">
        <v>1538</v>
      </c>
      <c r="E1875" s="325" t="s">
        <v>1538</v>
      </c>
      <c r="G1875" s="325" t="s">
        <v>1538</v>
      </c>
      <c r="H1875" s="325" t="s">
        <v>1538</v>
      </c>
    </row>
    <row r="1876" spans="1:8">
      <c r="A1876" s="103"/>
      <c r="C1876" s="325" t="s">
        <v>1538</v>
      </c>
      <c r="D1876" s="325" t="s">
        <v>1538</v>
      </c>
      <c r="E1876" s="325" t="s">
        <v>1538</v>
      </c>
      <c r="G1876" s="325" t="s">
        <v>1538</v>
      </c>
      <c r="H1876" s="325" t="s">
        <v>1538</v>
      </c>
    </row>
    <row r="1877" spans="1:8">
      <c r="A1877" s="103"/>
      <c r="B1877" s="326"/>
      <c r="C1877" s="325" t="s">
        <v>1538</v>
      </c>
      <c r="D1877" s="325" t="s">
        <v>1538</v>
      </c>
      <c r="E1877" s="325" t="s">
        <v>1538</v>
      </c>
      <c r="G1877" s="325" t="s">
        <v>1538</v>
      </c>
      <c r="H1877" s="325" t="s">
        <v>1538</v>
      </c>
    </row>
    <row r="1878" spans="1:8">
      <c r="A1878" s="103"/>
      <c r="B1878" s="326"/>
      <c r="C1878" s="325" t="s">
        <v>1538</v>
      </c>
      <c r="D1878" s="325" t="s">
        <v>1538</v>
      </c>
      <c r="E1878" s="325" t="s">
        <v>1538</v>
      </c>
      <c r="G1878" s="325" t="s">
        <v>1538</v>
      </c>
      <c r="H1878" s="325" t="s">
        <v>1538</v>
      </c>
    </row>
    <row r="1879" spans="1:8">
      <c r="A1879" s="103"/>
      <c r="B1879" s="326"/>
      <c r="C1879" s="325" t="s">
        <v>1538</v>
      </c>
      <c r="D1879" s="325" t="s">
        <v>1538</v>
      </c>
      <c r="E1879" s="325" t="s">
        <v>1538</v>
      </c>
      <c r="G1879" s="325" t="s">
        <v>1538</v>
      </c>
      <c r="H1879" s="325" t="s">
        <v>1538</v>
      </c>
    </row>
    <row r="1880" spans="1:8">
      <c r="A1880" s="103"/>
      <c r="B1880" s="326"/>
      <c r="C1880" s="325" t="s">
        <v>1538</v>
      </c>
      <c r="D1880" s="325" t="s">
        <v>1538</v>
      </c>
      <c r="E1880" s="325" t="s">
        <v>1538</v>
      </c>
      <c r="G1880" s="325" t="s">
        <v>1538</v>
      </c>
      <c r="H1880" s="325" t="s">
        <v>1538</v>
      </c>
    </row>
    <row r="1881" spans="1:8">
      <c r="A1881" s="103"/>
      <c r="B1881" s="326"/>
      <c r="C1881" s="325" t="s">
        <v>1538</v>
      </c>
      <c r="D1881" s="325" t="s">
        <v>1538</v>
      </c>
      <c r="E1881" s="325" t="s">
        <v>1538</v>
      </c>
      <c r="G1881" s="325" t="s">
        <v>1538</v>
      </c>
      <c r="H1881" s="325" t="s">
        <v>1538</v>
      </c>
    </row>
    <row r="1882" spans="1:8">
      <c r="A1882" s="103"/>
      <c r="B1882" s="326"/>
      <c r="C1882" s="325" t="s">
        <v>1538</v>
      </c>
      <c r="D1882" s="325" t="s">
        <v>1538</v>
      </c>
      <c r="E1882" s="325" t="s">
        <v>1538</v>
      </c>
      <c r="G1882" s="325" t="s">
        <v>1538</v>
      </c>
      <c r="H1882" s="325" t="s">
        <v>1538</v>
      </c>
    </row>
    <row r="1883" spans="1:8">
      <c r="A1883" s="103"/>
      <c r="B1883" s="326"/>
      <c r="C1883" s="325" t="s">
        <v>1538</v>
      </c>
      <c r="D1883" s="325" t="s">
        <v>1538</v>
      </c>
      <c r="E1883" s="325" t="s">
        <v>1538</v>
      </c>
      <c r="G1883" s="325" t="s">
        <v>1538</v>
      </c>
      <c r="H1883" s="325" t="s">
        <v>1538</v>
      </c>
    </row>
    <row r="1884" spans="1:8">
      <c r="A1884" s="103"/>
      <c r="B1884" s="326"/>
      <c r="C1884" s="325" t="s">
        <v>1538</v>
      </c>
      <c r="D1884" s="325" t="s">
        <v>1538</v>
      </c>
      <c r="E1884" s="325" t="s">
        <v>1538</v>
      </c>
      <c r="G1884" s="325" t="s">
        <v>1538</v>
      </c>
      <c r="H1884" s="325" t="s">
        <v>1538</v>
      </c>
    </row>
    <row r="1885" spans="1:8">
      <c r="A1885" s="103"/>
      <c r="B1885" s="326"/>
      <c r="C1885" s="325" t="s">
        <v>1538</v>
      </c>
      <c r="D1885" s="325" t="s">
        <v>1538</v>
      </c>
      <c r="E1885" s="325" t="s">
        <v>1538</v>
      </c>
      <c r="G1885" s="325" t="s">
        <v>1538</v>
      </c>
      <c r="H1885" s="325" t="s">
        <v>1538</v>
      </c>
    </row>
    <row r="1886" spans="1:8">
      <c r="A1886" s="103"/>
      <c r="B1886" s="326"/>
      <c r="C1886" s="325" t="s">
        <v>1538</v>
      </c>
      <c r="D1886" s="325" t="s">
        <v>1538</v>
      </c>
      <c r="E1886" s="325" t="s">
        <v>1538</v>
      </c>
      <c r="G1886" s="325" t="s">
        <v>1538</v>
      </c>
      <c r="H1886" s="325" t="s">
        <v>1538</v>
      </c>
    </row>
    <row r="1887" spans="1:8">
      <c r="A1887" s="103"/>
      <c r="B1887" s="326"/>
      <c r="C1887" s="325" t="s">
        <v>1538</v>
      </c>
      <c r="D1887" s="325" t="s">
        <v>1538</v>
      </c>
      <c r="E1887" s="325" t="s">
        <v>1538</v>
      </c>
      <c r="G1887" s="325" t="s">
        <v>1538</v>
      </c>
      <c r="H1887" s="325" t="s">
        <v>1538</v>
      </c>
    </row>
    <row r="1888" spans="1:8">
      <c r="A1888" s="103"/>
      <c r="B1888" s="326"/>
      <c r="C1888" s="325" t="s">
        <v>1538</v>
      </c>
      <c r="D1888" s="325" t="s">
        <v>1538</v>
      </c>
      <c r="E1888" s="325" t="s">
        <v>1538</v>
      </c>
      <c r="G1888" s="325" t="s">
        <v>1538</v>
      </c>
      <c r="H1888" s="325" t="s">
        <v>1538</v>
      </c>
    </row>
    <row r="1889" spans="1:8">
      <c r="A1889" s="103"/>
      <c r="B1889" s="326"/>
      <c r="C1889" s="325" t="s">
        <v>1538</v>
      </c>
      <c r="D1889" s="325" t="s">
        <v>1538</v>
      </c>
      <c r="E1889" s="325" t="s">
        <v>1538</v>
      </c>
      <c r="G1889" s="325" t="s">
        <v>1538</v>
      </c>
      <c r="H1889" s="325" t="s">
        <v>1538</v>
      </c>
    </row>
    <row r="1890" spans="1:8">
      <c r="A1890" s="103"/>
      <c r="B1890" s="326"/>
      <c r="C1890" s="325" t="s">
        <v>1538</v>
      </c>
      <c r="D1890" s="325" t="s">
        <v>1538</v>
      </c>
      <c r="E1890" s="325" t="s">
        <v>1538</v>
      </c>
      <c r="G1890" s="325" t="s">
        <v>1538</v>
      </c>
      <c r="H1890" s="325" t="s">
        <v>1538</v>
      </c>
    </row>
    <row r="1891" spans="1:8">
      <c r="A1891" s="103"/>
      <c r="B1891" s="326"/>
      <c r="C1891" s="325" t="s">
        <v>1538</v>
      </c>
      <c r="D1891" s="325" t="s">
        <v>1538</v>
      </c>
      <c r="E1891" s="325" t="s">
        <v>1538</v>
      </c>
      <c r="G1891" s="325" t="s">
        <v>1538</v>
      </c>
      <c r="H1891" s="325" t="s">
        <v>1538</v>
      </c>
    </row>
    <row r="1892" spans="1:8">
      <c r="A1892" s="103"/>
      <c r="B1892" s="326"/>
      <c r="C1892" s="325" t="s">
        <v>1538</v>
      </c>
      <c r="D1892" s="325" t="s">
        <v>1538</v>
      </c>
      <c r="E1892" s="325" t="s">
        <v>1538</v>
      </c>
      <c r="G1892" s="325" t="s">
        <v>1538</v>
      </c>
      <c r="H1892" s="325" t="s">
        <v>1538</v>
      </c>
    </row>
    <row r="1893" spans="1:8">
      <c r="A1893" s="103"/>
      <c r="B1893" s="326"/>
      <c r="C1893" s="325" t="s">
        <v>1538</v>
      </c>
      <c r="D1893" s="325" t="s">
        <v>1538</v>
      </c>
      <c r="E1893" s="325" t="s">
        <v>1538</v>
      </c>
      <c r="G1893" s="325" t="s">
        <v>1538</v>
      </c>
      <c r="H1893" s="325" t="s">
        <v>1538</v>
      </c>
    </row>
    <row r="1894" spans="1:8">
      <c r="A1894" s="103"/>
      <c r="B1894" s="326"/>
      <c r="C1894" s="325" t="s">
        <v>1538</v>
      </c>
      <c r="D1894" s="325" t="s">
        <v>1538</v>
      </c>
      <c r="E1894" s="325" t="s">
        <v>1538</v>
      </c>
      <c r="G1894" s="325" t="s">
        <v>1538</v>
      </c>
      <c r="H1894" s="325" t="s">
        <v>1538</v>
      </c>
    </row>
    <row r="1895" spans="1:8">
      <c r="A1895" s="103"/>
      <c r="B1895" s="326"/>
      <c r="C1895" s="325" t="s">
        <v>1538</v>
      </c>
      <c r="D1895" s="325" t="s">
        <v>1538</v>
      </c>
      <c r="E1895" s="325" t="s">
        <v>1538</v>
      </c>
      <c r="G1895" s="325" t="s">
        <v>1538</v>
      </c>
      <c r="H1895" s="325" t="s">
        <v>1538</v>
      </c>
    </row>
    <row r="1896" spans="1:8">
      <c r="A1896" s="103"/>
      <c r="B1896" s="326"/>
      <c r="C1896" s="325" t="s">
        <v>1538</v>
      </c>
      <c r="D1896" s="325" t="s">
        <v>1538</v>
      </c>
      <c r="E1896" s="325" t="s">
        <v>1538</v>
      </c>
      <c r="G1896" s="325" t="s">
        <v>1538</v>
      </c>
      <c r="H1896" s="325" t="s">
        <v>1538</v>
      </c>
    </row>
    <row r="1897" spans="1:8">
      <c r="A1897" s="103"/>
      <c r="B1897" s="326"/>
      <c r="C1897" s="325" t="s">
        <v>1538</v>
      </c>
      <c r="D1897" s="325" t="s">
        <v>1538</v>
      </c>
      <c r="E1897" s="325" t="s">
        <v>1538</v>
      </c>
      <c r="G1897" s="325" t="s">
        <v>1538</v>
      </c>
      <c r="H1897" s="325" t="s">
        <v>1538</v>
      </c>
    </row>
    <row r="1898" spans="1:8">
      <c r="A1898" s="103"/>
      <c r="B1898" s="326"/>
      <c r="C1898" s="325" t="s">
        <v>1538</v>
      </c>
      <c r="D1898" s="325" t="s">
        <v>1538</v>
      </c>
      <c r="E1898" s="325" t="s">
        <v>1538</v>
      </c>
      <c r="G1898" s="325" t="s">
        <v>1538</v>
      </c>
      <c r="H1898" s="325" t="s">
        <v>1538</v>
      </c>
    </row>
    <row r="1899" spans="1:8">
      <c r="A1899" s="103"/>
      <c r="B1899" s="326"/>
      <c r="C1899" s="325" t="s">
        <v>1538</v>
      </c>
      <c r="D1899" s="325" t="s">
        <v>1538</v>
      </c>
      <c r="E1899" s="325" t="s">
        <v>1538</v>
      </c>
      <c r="G1899" s="325" t="s">
        <v>1538</v>
      </c>
      <c r="H1899" s="325" t="s">
        <v>1538</v>
      </c>
    </row>
    <row r="1900" spans="1:8">
      <c r="A1900" s="103"/>
      <c r="B1900" s="326"/>
      <c r="C1900" s="325" t="s">
        <v>1538</v>
      </c>
      <c r="D1900" s="325" t="s">
        <v>1538</v>
      </c>
      <c r="E1900" s="325" t="s">
        <v>1538</v>
      </c>
      <c r="G1900" s="325" t="s">
        <v>1538</v>
      </c>
      <c r="H1900" s="325" t="s">
        <v>1538</v>
      </c>
    </row>
    <row r="1901" spans="1:8">
      <c r="A1901" s="103"/>
      <c r="B1901" s="326"/>
      <c r="C1901" s="325" t="s">
        <v>1538</v>
      </c>
      <c r="D1901" s="325" t="s">
        <v>1538</v>
      </c>
      <c r="E1901" s="325" t="s">
        <v>1538</v>
      </c>
      <c r="G1901" s="325" t="s">
        <v>1538</v>
      </c>
      <c r="H1901" s="325" t="s">
        <v>1538</v>
      </c>
    </row>
    <row r="1902" spans="1:8">
      <c r="A1902" s="103"/>
      <c r="B1902" s="326"/>
      <c r="C1902" s="325" t="s">
        <v>1538</v>
      </c>
      <c r="D1902" s="325" t="s">
        <v>1538</v>
      </c>
      <c r="E1902" s="325" t="s">
        <v>1538</v>
      </c>
      <c r="G1902" s="325" t="s">
        <v>1538</v>
      </c>
      <c r="H1902" s="325" t="s">
        <v>1538</v>
      </c>
    </row>
    <row r="1903" spans="1:8">
      <c r="A1903" s="103"/>
      <c r="B1903" s="326"/>
      <c r="C1903" s="325" t="s">
        <v>1538</v>
      </c>
      <c r="D1903" s="325" t="s">
        <v>1538</v>
      </c>
      <c r="E1903" s="325" t="s">
        <v>1538</v>
      </c>
      <c r="G1903" s="325" t="s">
        <v>1538</v>
      </c>
      <c r="H1903" s="325" t="s">
        <v>1538</v>
      </c>
    </row>
    <row r="1904" spans="1:8">
      <c r="A1904" s="103"/>
      <c r="B1904" s="326"/>
      <c r="C1904" s="325" t="s">
        <v>1538</v>
      </c>
      <c r="D1904" s="325" t="s">
        <v>1538</v>
      </c>
      <c r="E1904" s="325" t="s">
        <v>1538</v>
      </c>
      <c r="G1904" s="325" t="s">
        <v>1538</v>
      </c>
      <c r="H1904" s="325" t="s">
        <v>1538</v>
      </c>
    </row>
    <row r="1905" spans="1:8">
      <c r="A1905" s="103"/>
      <c r="B1905" s="326"/>
      <c r="C1905" s="325" t="s">
        <v>1538</v>
      </c>
      <c r="D1905" s="325" t="s">
        <v>1538</v>
      </c>
      <c r="E1905" s="325" t="s">
        <v>1538</v>
      </c>
      <c r="G1905" s="325" t="s">
        <v>1538</v>
      </c>
      <c r="H1905" s="325" t="s">
        <v>1538</v>
      </c>
    </row>
    <row r="1906" spans="1:8">
      <c r="A1906" s="103"/>
      <c r="B1906" s="326"/>
      <c r="C1906" s="325" t="s">
        <v>1538</v>
      </c>
      <c r="D1906" s="325" t="s">
        <v>1538</v>
      </c>
      <c r="E1906" s="325" t="s">
        <v>1538</v>
      </c>
      <c r="G1906" s="325" t="s">
        <v>1538</v>
      </c>
      <c r="H1906" s="325" t="s">
        <v>1538</v>
      </c>
    </row>
    <row r="1907" spans="1:8">
      <c r="A1907" s="103"/>
      <c r="B1907" s="326"/>
      <c r="C1907" s="325" t="s">
        <v>1538</v>
      </c>
      <c r="D1907" s="325" t="s">
        <v>1538</v>
      </c>
      <c r="E1907" s="325" t="s">
        <v>1538</v>
      </c>
      <c r="G1907" s="325" t="s">
        <v>1538</v>
      </c>
      <c r="H1907" s="325" t="s">
        <v>1538</v>
      </c>
    </row>
    <row r="1908" spans="1:8">
      <c r="A1908" s="103"/>
      <c r="B1908" s="326"/>
      <c r="C1908" s="325" t="s">
        <v>1538</v>
      </c>
      <c r="D1908" s="325" t="s">
        <v>1538</v>
      </c>
      <c r="E1908" s="325" t="s">
        <v>1538</v>
      </c>
      <c r="G1908" s="325" t="s">
        <v>1538</v>
      </c>
      <c r="H1908" s="325" t="s">
        <v>1538</v>
      </c>
    </row>
    <row r="1909" spans="1:8">
      <c r="A1909" s="103"/>
      <c r="B1909" s="326"/>
      <c r="C1909" s="325" t="s">
        <v>1538</v>
      </c>
      <c r="D1909" s="325" t="s">
        <v>1538</v>
      </c>
      <c r="E1909" s="325" t="s">
        <v>1538</v>
      </c>
      <c r="G1909" s="325" t="s">
        <v>1538</v>
      </c>
      <c r="H1909" s="325" t="s">
        <v>1538</v>
      </c>
    </row>
    <row r="1910" spans="1:8">
      <c r="A1910" s="103"/>
      <c r="B1910" s="326"/>
      <c r="C1910" s="325" t="s">
        <v>1538</v>
      </c>
      <c r="D1910" s="325" t="s">
        <v>1538</v>
      </c>
      <c r="E1910" s="325" t="s">
        <v>1538</v>
      </c>
      <c r="G1910" s="325" t="s">
        <v>1538</v>
      </c>
      <c r="H1910" s="325" t="s">
        <v>1538</v>
      </c>
    </row>
    <row r="1911" spans="1:8">
      <c r="A1911" s="103"/>
      <c r="B1911" s="326"/>
      <c r="C1911" s="325" t="s">
        <v>1538</v>
      </c>
      <c r="D1911" s="325" t="s">
        <v>1538</v>
      </c>
      <c r="E1911" s="325" t="s">
        <v>1538</v>
      </c>
      <c r="G1911" s="325" t="s">
        <v>1538</v>
      </c>
      <c r="H1911" s="325" t="s">
        <v>1538</v>
      </c>
    </row>
    <row r="1912" spans="1:8">
      <c r="A1912" s="103"/>
      <c r="B1912" s="326"/>
      <c r="C1912" s="325" t="s">
        <v>1538</v>
      </c>
      <c r="D1912" s="325" t="s">
        <v>1538</v>
      </c>
      <c r="E1912" s="325" t="s">
        <v>1538</v>
      </c>
      <c r="G1912" s="325" t="s">
        <v>1538</v>
      </c>
      <c r="H1912" s="325" t="s">
        <v>1538</v>
      </c>
    </row>
    <row r="1913" spans="1:8">
      <c r="A1913" s="103"/>
      <c r="B1913" s="326"/>
      <c r="C1913" s="325" t="s">
        <v>1538</v>
      </c>
      <c r="D1913" s="325" t="s">
        <v>1538</v>
      </c>
      <c r="E1913" s="325" t="s">
        <v>1538</v>
      </c>
      <c r="G1913" s="325" t="s">
        <v>1538</v>
      </c>
      <c r="H1913" s="325" t="s">
        <v>1538</v>
      </c>
    </row>
    <row r="1914" spans="1:8">
      <c r="A1914" s="103"/>
      <c r="B1914" s="326"/>
      <c r="C1914" s="325" t="s">
        <v>1538</v>
      </c>
      <c r="D1914" s="325" t="s">
        <v>1538</v>
      </c>
      <c r="E1914" s="325" t="s">
        <v>1538</v>
      </c>
      <c r="G1914" s="325" t="s">
        <v>1538</v>
      </c>
      <c r="H1914" s="325" t="s">
        <v>1538</v>
      </c>
    </row>
    <row r="1915" spans="1:8">
      <c r="A1915" s="103"/>
      <c r="B1915" s="326"/>
      <c r="C1915" s="325" t="s">
        <v>1538</v>
      </c>
      <c r="D1915" s="325" t="s">
        <v>1538</v>
      </c>
      <c r="E1915" s="325" t="s">
        <v>1538</v>
      </c>
      <c r="G1915" s="325" t="s">
        <v>1538</v>
      </c>
      <c r="H1915" s="325" t="s">
        <v>1538</v>
      </c>
    </row>
    <row r="1916" spans="1:8">
      <c r="A1916" s="103"/>
      <c r="B1916" s="326"/>
      <c r="C1916" s="325" t="s">
        <v>1538</v>
      </c>
      <c r="D1916" s="325" t="s">
        <v>1538</v>
      </c>
      <c r="E1916" s="325" t="s">
        <v>1538</v>
      </c>
      <c r="G1916" s="325" t="s">
        <v>1538</v>
      </c>
      <c r="H1916" s="325" t="s">
        <v>1538</v>
      </c>
    </row>
    <row r="1917" spans="1:8">
      <c r="A1917" s="103"/>
      <c r="B1917" s="326"/>
      <c r="C1917" s="325" t="s">
        <v>1538</v>
      </c>
      <c r="D1917" s="325" t="s">
        <v>1538</v>
      </c>
      <c r="E1917" s="325" t="s">
        <v>1538</v>
      </c>
      <c r="G1917" s="325" t="s">
        <v>1538</v>
      </c>
      <c r="H1917" s="325" t="s">
        <v>1538</v>
      </c>
    </row>
    <row r="1918" spans="1:8">
      <c r="A1918" s="103"/>
      <c r="B1918" s="326"/>
      <c r="C1918" s="325" t="s">
        <v>1538</v>
      </c>
      <c r="D1918" s="325" t="s">
        <v>1538</v>
      </c>
      <c r="E1918" s="325" t="s">
        <v>1538</v>
      </c>
      <c r="G1918" s="325" t="s">
        <v>1538</v>
      </c>
      <c r="H1918" s="325" t="s">
        <v>1538</v>
      </c>
    </row>
    <row r="1919" spans="1:8">
      <c r="A1919" s="103"/>
      <c r="B1919" s="326"/>
      <c r="C1919" s="325" t="s">
        <v>1538</v>
      </c>
      <c r="D1919" s="325" t="s">
        <v>1538</v>
      </c>
      <c r="E1919" s="325" t="s">
        <v>1538</v>
      </c>
      <c r="G1919" s="325" t="s">
        <v>1538</v>
      </c>
      <c r="H1919" s="325" t="s">
        <v>1538</v>
      </c>
    </row>
    <row r="1920" spans="1:8">
      <c r="A1920" s="103"/>
      <c r="B1920" s="326"/>
      <c r="C1920" s="325" t="s">
        <v>1538</v>
      </c>
      <c r="D1920" s="325" t="s">
        <v>1538</v>
      </c>
      <c r="E1920" s="325" t="s">
        <v>1538</v>
      </c>
      <c r="G1920" s="325" t="s">
        <v>1538</v>
      </c>
      <c r="H1920" s="325" t="s">
        <v>1538</v>
      </c>
    </row>
    <row r="1921" spans="1:8">
      <c r="A1921" s="103"/>
      <c r="B1921" s="326"/>
      <c r="C1921" s="325" t="s">
        <v>1538</v>
      </c>
      <c r="D1921" s="325" t="s">
        <v>1538</v>
      </c>
      <c r="E1921" s="325" t="s">
        <v>1538</v>
      </c>
      <c r="G1921" s="325" t="s">
        <v>1538</v>
      </c>
      <c r="H1921" s="325" t="s">
        <v>1538</v>
      </c>
    </row>
    <row r="1922" spans="1:8">
      <c r="A1922" s="103"/>
      <c r="B1922" s="326"/>
      <c r="C1922" s="325" t="s">
        <v>1538</v>
      </c>
      <c r="D1922" s="325" t="s">
        <v>1538</v>
      </c>
      <c r="E1922" s="325" t="s">
        <v>1538</v>
      </c>
      <c r="G1922" s="325" t="s">
        <v>1538</v>
      </c>
      <c r="H1922" s="325" t="s">
        <v>1538</v>
      </c>
    </row>
    <row r="1923" spans="1:8">
      <c r="A1923" s="103"/>
      <c r="B1923" s="326"/>
      <c r="C1923" s="325" t="s">
        <v>1538</v>
      </c>
      <c r="D1923" s="325" t="s">
        <v>1538</v>
      </c>
      <c r="E1923" s="325" t="s">
        <v>1538</v>
      </c>
      <c r="G1923" s="325" t="s">
        <v>1538</v>
      </c>
      <c r="H1923" s="325" t="s">
        <v>1538</v>
      </c>
    </row>
    <row r="1924" spans="1:8">
      <c r="A1924" s="103"/>
      <c r="B1924" s="326"/>
      <c r="C1924" s="325" t="s">
        <v>1538</v>
      </c>
      <c r="D1924" s="325" t="s">
        <v>1538</v>
      </c>
      <c r="E1924" s="325" t="s">
        <v>1538</v>
      </c>
      <c r="G1924" s="325" t="s">
        <v>1538</v>
      </c>
      <c r="H1924" s="325" t="s">
        <v>1538</v>
      </c>
    </row>
    <row r="1925" spans="1:8">
      <c r="A1925" s="103"/>
      <c r="B1925" s="331"/>
      <c r="C1925" s="325" t="s">
        <v>1538</v>
      </c>
      <c r="D1925" s="325" t="s">
        <v>1538</v>
      </c>
      <c r="E1925" s="325" t="s">
        <v>1538</v>
      </c>
      <c r="G1925" s="325" t="s">
        <v>1538</v>
      </c>
      <c r="H1925" s="325" t="s">
        <v>1538</v>
      </c>
    </row>
    <row r="1926" spans="1:8">
      <c r="A1926" s="103"/>
      <c r="C1926" s="325" t="s">
        <v>1538</v>
      </c>
      <c r="D1926" s="325" t="s">
        <v>1538</v>
      </c>
      <c r="E1926" s="325" t="s">
        <v>1538</v>
      </c>
      <c r="G1926" s="325" t="s">
        <v>1538</v>
      </c>
      <c r="H1926" s="325" t="s">
        <v>1538</v>
      </c>
    </row>
    <row r="1927" spans="1:8">
      <c r="A1927" s="103"/>
      <c r="C1927" s="325" t="s">
        <v>1538</v>
      </c>
      <c r="D1927" s="325" t="s">
        <v>1538</v>
      </c>
      <c r="E1927" s="325" t="s">
        <v>1538</v>
      </c>
      <c r="G1927" s="325" t="s">
        <v>1538</v>
      </c>
      <c r="H1927" s="325" t="s">
        <v>1538</v>
      </c>
    </row>
    <row r="1928" spans="1:8">
      <c r="A1928" s="103"/>
      <c r="C1928" s="325" t="s">
        <v>1538</v>
      </c>
      <c r="D1928" s="325" t="s">
        <v>1538</v>
      </c>
      <c r="E1928" s="325" t="s">
        <v>1538</v>
      </c>
      <c r="G1928" s="325" t="s">
        <v>1538</v>
      </c>
      <c r="H1928" s="325" t="s">
        <v>1538</v>
      </c>
    </row>
    <row r="1929" spans="1:8">
      <c r="A1929" s="103"/>
      <c r="C1929" s="325" t="s">
        <v>1538</v>
      </c>
      <c r="D1929" s="325" t="s">
        <v>1538</v>
      </c>
      <c r="E1929" s="325" t="s">
        <v>1538</v>
      </c>
      <c r="G1929" s="325" t="s">
        <v>1538</v>
      </c>
      <c r="H1929" s="325" t="s">
        <v>1538</v>
      </c>
    </row>
    <row r="1930" spans="1:8">
      <c r="A1930" s="103"/>
      <c r="C1930" s="325" t="s">
        <v>1538</v>
      </c>
      <c r="D1930" s="325" t="s">
        <v>1538</v>
      </c>
      <c r="E1930" s="325" t="s">
        <v>1538</v>
      </c>
      <c r="G1930" s="325" t="s">
        <v>1538</v>
      </c>
      <c r="H1930" s="325" t="s">
        <v>1538</v>
      </c>
    </row>
    <row r="1931" spans="1:8">
      <c r="A1931" s="103"/>
      <c r="C1931" s="325" t="s">
        <v>1538</v>
      </c>
      <c r="D1931" s="325" t="s">
        <v>1538</v>
      </c>
      <c r="E1931" s="325" t="s">
        <v>1538</v>
      </c>
      <c r="G1931" s="325" t="s">
        <v>1538</v>
      </c>
      <c r="H1931" s="325" t="s">
        <v>1538</v>
      </c>
    </row>
    <row r="1932" spans="1:8">
      <c r="A1932" s="103"/>
      <c r="B1932" s="326"/>
      <c r="C1932" s="325" t="s">
        <v>1538</v>
      </c>
      <c r="D1932" s="325" t="s">
        <v>1538</v>
      </c>
      <c r="E1932" s="325" t="s">
        <v>1538</v>
      </c>
      <c r="G1932" s="325" t="s">
        <v>1538</v>
      </c>
      <c r="H1932" s="325" t="s">
        <v>1538</v>
      </c>
    </row>
    <row r="1933" spans="1:8">
      <c r="A1933" s="103"/>
      <c r="B1933" s="326"/>
      <c r="C1933" s="325" t="s">
        <v>1538</v>
      </c>
      <c r="D1933" s="325" t="s">
        <v>1538</v>
      </c>
      <c r="E1933" s="325" t="s">
        <v>1538</v>
      </c>
      <c r="G1933" s="325" t="s">
        <v>1538</v>
      </c>
      <c r="H1933" s="325" t="s">
        <v>1538</v>
      </c>
    </row>
    <row r="1934" spans="1:8">
      <c r="A1934" s="103"/>
      <c r="B1934" s="326"/>
      <c r="C1934" s="325" t="s">
        <v>1538</v>
      </c>
      <c r="D1934" s="325" t="s">
        <v>1538</v>
      </c>
      <c r="E1934" s="325" t="s">
        <v>1538</v>
      </c>
      <c r="G1934" s="325" t="s">
        <v>1538</v>
      </c>
      <c r="H1934" s="325" t="s">
        <v>1538</v>
      </c>
    </row>
    <row r="1935" spans="1:8">
      <c r="A1935" s="103"/>
      <c r="B1935" s="326"/>
      <c r="C1935" s="325" t="s">
        <v>1538</v>
      </c>
      <c r="D1935" s="325" t="s">
        <v>1538</v>
      </c>
      <c r="E1935" s="325" t="s">
        <v>1538</v>
      </c>
      <c r="G1935" s="325" t="s">
        <v>1538</v>
      </c>
      <c r="H1935" s="325" t="s">
        <v>1538</v>
      </c>
    </row>
    <row r="1936" spans="1:8">
      <c r="A1936" s="103"/>
      <c r="B1936" s="326"/>
      <c r="C1936" s="325" t="s">
        <v>1538</v>
      </c>
      <c r="D1936" s="325" t="s">
        <v>1538</v>
      </c>
      <c r="E1936" s="325" t="s">
        <v>1538</v>
      </c>
      <c r="G1936" s="325" t="s">
        <v>1538</v>
      </c>
      <c r="H1936" s="325" t="s">
        <v>1538</v>
      </c>
    </row>
    <row r="1937" spans="1:8">
      <c r="A1937" s="103"/>
      <c r="B1937" s="326"/>
      <c r="C1937" s="325" t="s">
        <v>1538</v>
      </c>
      <c r="D1937" s="325" t="s">
        <v>1538</v>
      </c>
      <c r="E1937" s="325" t="s">
        <v>1538</v>
      </c>
      <c r="G1937" s="325" t="s">
        <v>1538</v>
      </c>
      <c r="H1937" s="325" t="s">
        <v>1538</v>
      </c>
    </row>
    <row r="1938" spans="1:8">
      <c r="A1938" s="103"/>
      <c r="B1938" s="326"/>
      <c r="C1938" s="325" t="s">
        <v>1538</v>
      </c>
      <c r="D1938" s="325" t="s">
        <v>1538</v>
      </c>
      <c r="E1938" s="325" t="s">
        <v>1538</v>
      </c>
      <c r="G1938" s="325" t="s">
        <v>1538</v>
      </c>
      <c r="H1938" s="325" t="s">
        <v>1538</v>
      </c>
    </row>
    <row r="1939" spans="1:8">
      <c r="A1939" s="103"/>
      <c r="B1939" s="326"/>
      <c r="C1939" s="325" t="s">
        <v>1538</v>
      </c>
      <c r="D1939" s="325" t="s">
        <v>1538</v>
      </c>
      <c r="E1939" s="325" t="s">
        <v>1538</v>
      </c>
      <c r="G1939" s="325" t="s">
        <v>1538</v>
      </c>
      <c r="H1939" s="325" t="s">
        <v>1538</v>
      </c>
    </row>
    <row r="1940" spans="1:8">
      <c r="A1940" s="103"/>
      <c r="B1940" s="326"/>
      <c r="C1940" s="325" t="s">
        <v>1538</v>
      </c>
      <c r="D1940" s="325" t="s">
        <v>1538</v>
      </c>
      <c r="E1940" s="325" t="s">
        <v>1538</v>
      </c>
      <c r="G1940" s="325" t="s">
        <v>1538</v>
      </c>
      <c r="H1940" s="325" t="s">
        <v>1538</v>
      </c>
    </row>
    <row r="1941" spans="1:8">
      <c r="A1941" s="103"/>
      <c r="B1941" s="326"/>
      <c r="C1941" s="325" t="s">
        <v>1538</v>
      </c>
      <c r="D1941" s="325" t="s">
        <v>1538</v>
      </c>
      <c r="E1941" s="325" t="s">
        <v>1538</v>
      </c>
      <c r="G1941" s="325" t="s">
        <v>1538</v>
      </c>
      <c r="H1941" s="325" t="s">
        <v>1538</v>
      </c>
    </row>
    <row r="1942" spans="1:8">
      <c r="A1942" s="103"/>
      <c r="B1942" s="326"/>
      <c r="C1942" s="325" t="s">
        <v>1538</v>
      </c>
      <c r="D1942" s="325" t="s">
        <v>1538</v>
      </c>
      <c r="E1942" s="325" t="s">
        <v>1538</v>
      </c>
      <c r="G1942" s="325" t="s">
        <v>1538</v>
      </c>
      <c r="H1942" s="325" t="s">
        <v>1538</v>
      </c>
    </row>
    <row r="1943" spans="1:8">
      <c r="A1943" s="103"/>
      <c r="B1943" s="326"/>
      <c r="C1943" s="325" t="s">
        <v>1538</v>
      </c>
      <c r="D1943" s="325" t="s">
        <v>1538</v>
      </c>
      <c r="E1943" s="325" t="s">
        <v>1538</v>
      </c>
      <c r="G1943" s="325" t="s">
        <v>1538</v>
      </c>
      <c r="H1943" s="325" t="s">
        <v>1538</v>
      </c>
    </row>
    <row r="1944" spans="1:8">
      <c r="A1944" s="103"/>
      <c r="B1944" s="326"/>
      <c r="C1944" s="325" t="s">
        <v>1538</v>
      </c>
      <c r="D1944" s="325" t="s">
        <v>1538</v>
      </c>
      <c r="E1944" s="325" t="s">
        <v>1538</v>
      </c>
      <c r="G1944" s="325" t="s">
        <v>1538</v>
      </c>
      <c r="H1944" s="325" t="s">
        <v>1538</v>
      </c>
    </row>
    <row r="1945" spans="1:8">
      <c r="A1945" s="103"/>
      <c r="B1945" s="326"/>
      <c r="C1945" s="325" t="s">
        <v>1538</v>
      </c>
      <c r="D1945" s="325" t="s">
        <v>1538</v>
      </c>
      <c r="E1945" s="325" t="s">
        <v>1538</v>
      </c>
      <c r="G1945" s="325" t="s">
        <v>1538</v>
      </c>
      <c r="H1945" s="325" t="s">
        <v>1538</v>
      </c>
    </row>
    <row r="1946" spans="1:8">
      <c r="A1946" s="103"/>
      <c r="B1946" s="326"/>
      <c r="C1946" s="325" t="s">
        <v>1538</v>
      </c>
      <c r="D1946" s="325" t="s">
        <v>1538</v>
      </c>
      <c r="E1946" s="325" t="s">
        <v>1538</v>
      </c>
      <c r="G1946" s="325" t="s">
        <v>1538</v>
      </c>
      <c r="H1946" s="325" t="s">
        <v>1538</v>
      </c>
    </row>
    <row r="1947" spans="1:8">
      <c r="A1947" s="103"/>
      <c r="B1947" s="326"/>
      <c r="C1947" s="325" t="s">
        <v>1538</v>
      </c>
      <c r="D1947" s="325" t="s">
        <v>1538</v>
      </c>
      <c r="E1947" s="325" t="s">
        <v>1538</v>
      </c>
      <c r="G1947" s="325" t="s">
        <v>1538</v>
      </c>
      <c r="H1947" s="325" t="s">
        <v>1538</v>
      </c>
    </row>
    <row r="1948" spans="1:8">
      <c r="A1948" s="103"/>
      <c r="B1948" s="326"/>
      <c r="C1948" s="325" t="s">
        <v>1538</v>
      </c>
      <c r="D1948" s="325" t="s">
        <v>1538</v>
      </c>
      <c r="E1948" s="325" t="s">
        <v>1538</v>
      </c>
      <c r="G1948" s="325" t="s">
        <v>1538</v>
      </c>
      <c r="H1948" s="325" t="s">
        <v>1538</v>
      </c>
    </row>
    <row r="1949" spans="1:8">
      <c r="A1949" s="103"/>
      <c r="B1949" s="326"/>
      <c r="C1949" s="325" t="s">
        <v>1538</v>
      </c>
      <c r="D1949" s="325" t="s">
        <v>1538</v>
      </c>
      <c r="E1949" s="325" t="s">
        <v>1538</v>
      </c>
      <c r="G1949" s="325" t="s">
        <v>1538</v>
      </c>
      <c r="H1949" s="325" t="s">
        <v>1538</v>
      </c>
    </row>
    <row r="1950" spans="1:8">
      <c r="A1950" s="103"/>
      <c r="B1950" s="326"/>
      <c r="C1950" s="325" t="s">
        <v>1538</v>
      </c>
      <c r="D1950" s="325" t="s">
        <v>1538</v>
      </c>
      <c r="E1950" s="325" t="s">
        <v>1538</v>
      </c>
      <c r="G1950" s="325" t="s">
        <v>1538</v>
      </c>
      <c r="H1950" s="325" t="s">
        <v>1538</v>
      </c>
    </row>
    <row r="1951" spans="1:8">
      <c r="A1951" s="103"/>
      <c r="B1951" s="326"/>
      <c r="C1951" s="325" t="s">
        <v>1538</v>
      </c>
      <c r="D1951" s="325" t="s">
        <v>1538</v>
      </c>
      <c r="E1951" s="325" t="s">
        <v>1538</v>
      </c>
      <c r="G1951" s="325" t="s">
        <v>1538</v>
      </c>
      <c r="H1951" s="325" t="s">
        <v>1538</v>
      </c>
    </row>
    <row r="1952" spans="1:8">
      <c r="A1952" s="103"/>
      <c r="B1952" s="326"/>
      <c r="C1952" s="325" t="s">
        <v>1538</v>
      </c>
      <c r="D1952" s="325" t="s">
        <v>1538</v>
      </c>
      <c r="E1952" s="325" t="s">
        <v>1538</v>
      </c>
      <c r="G1952" s="325" t="s">
        <v>1538</v>
      </c>
      <c r="H1952" s="325" t="s">
        <v>1538</v>
      </c>
    </row>
    <row r="1953" spans="1:8">
      <c r="A1953" s="103"/>
      <c r="B1953" s="326"/>
      <c r="C1953" s="325" t="s">
        <v>1538</v>
      </c>
      <c r="D1953" s="325" t="s">
        <v>1538</v>
      </c>
      <c r="E1953" s="325" t="s">
        <v>1538</v>
      </c>
      <c r="G1953" s="325" t="s">
        <v>1538</v>
      </c>
      <c r="H1953" s="325" t="s">
        <v>1538</v>
      </c>
    </row>
    <row r="1954" spans="1:8">
      <c r="A1954" s="103"/>
      <c r="B1954" s="326"/>
      <c r="C1954" s="325" t="s">
        <v>1538</v>
      </c>
      <c r="D1954" s="325" t="s">
        <v>1538</v>
      </c>
      <c r="E1954" s="325" t="s">
        <v>1538</v>
      </c>
      <c r="G1954" s="325" t="s">
        <v>1538</v>
      </c>
      <c r="H1954" s="325" t="s">
        <v>1538</v>
      </c>
    </row>
    <row r="1955" spans="1:8">
      <c r="A1955" s="103"/>
      <c r="B1955" s="326"/>
      <c r="C1955" s="325" t="s">
        <v>1538</v>
      </c>
      <c r="D1955" s="325" t="s">
        <v>1538</v>
      </c>
      <c r="E1955" s="325" t="s">
        <v>1538</v>
      </c>
      <c r="G1955" s="325" t="s">
        <v>1538</v>
      </c>
      <c r="H1955" s="325" t="s">
        <v>1538</v>
      </c>
    </row>
    <row r="1956" spans="1:8">
      <c r="A1956" s="103"/>
      <c r="B1956" s="326"/>
      <c r="C1956" s="325" t="s">
        <v>1538</v>
      </c>
      <c r="D1956" s="325" t="s">
        <v>1538</v>
      </c>
      <c r="E1956" s="325" t="s">
        <v>1538</v>
      </c>
      <c r="G1956" s="325" t="s">
        <v>1538</v>
      </c>
      <c r="H1956" s="325" t="s">
        <v>1538</v>
      </c>
    </row>
    <row r="1957" spans="1:8">
      <c r="A1957" s="103"/>
      <c r="B1957" s="326"/>
      <c r="C1957" s="325" t="s">
        <v>1538</v>
      </c>
      <c r="D1957" s="325" t="s">
        <v>1538</v>
      </c>
      <c r="E1957" s="325" t="s">
        <v>1538</v>
      </c>
      <c r="G1957" s="325" t="s">
        <v>1538</v>
      </c>
      <c r="H1957" s="325" t="s">
        <v>1538</v>
      </c>
    </row>
    <row r="1958" spans="1:8">
      <c r="A1958" s="103"/>
      <c r="B1958" s="326"/>
      <c r="C1958" s="325" t="s">
        <v>1538</v>
      </c>
      <c r="D1958" s="325" t="s">
        <v>1538</v>
      </c>
      <c r="E1958" s="325" t="s">
        <v>1538</v>
      </c>
      <c r="G1958" s="325" t="s">
        <v>1538</v>
      </c>
      <c r="H1958" s="325" t="s">
        <v>1538</v>
      </c>
    </row>
    <row r="1959" spans="1:8">
      <c r="A1959" s="103"/>
      <c r="B1959" s="326"/>
      <c r="C1959" s="325" t="s">
        <v>1538</v>
      </c>
      <c r="D1959" s="325" t="s">
        <v>1538</v>
      </c>
      <c r="E1959" s="325" t="s">
        <v>1538</v>
      </c>
      <c r="G1959" s="325" t="s">
        <v>1538</v>
      </c>
      <c r="H1959" s="325" t="s">
        <v>1538</v>
      </c>
    </row>
    <row r="1960" spans="1:8">
      <c r="A1960" s="103"/>
      <c r="B1960" s="326"/>
      <c r="C1960" s="325" t="s">
        <v>1538</v>
      </c>
      <c r="D1960" s="325" t="s">
        <v>1538</v>
      </c>
      <c r="E1960" s="325" t="s">
        <v>1538</v>
      </c>
      <c r="G1960" s="325" t="s">
        <v>1538</v>
      </c>
      <c r="H1960" s="325" t="s">
        <v>1538</v>
      </c>
    </row>
    <row r="1961" spans="1:8">
      <c r="A1961" s="103"/>
      <c r="B1961" s="326"/>
      <c r="C1961" s="325" t="s">
        <v>1538</v>
      </c>
      <c r="D1961" s="325" t="s">
        <v>1538</v>
      </c>
      <c r="E1961" s="325" t="s">
        <v>1538</v>
      </c>
      <c r="G1961" s="325" t="s">
        <v>1538</v>
      </c>
      <c r="H1961" s="325" t="s">
        <v>1538</v>
      </c>
    </row>
    <row r="1962" spans="1:8">
      <c r="A1962" s="103"/>
      <c r="B1962" s="326"/>
      <c r="C1962" s="325" t="s">
        <v>1538</v>
      </c>
      <c r="D1962" s="325" t="s">
        <v>1538</v>
      </c>
      <c r="E1962" s="325" t="s">
        <v>1538</v>
      </c>
      <c r="G1962" s="325" t="s">
        <v>1538</v>
      </c>
      <c r="H1962" s="325" t="s">
        <v>1538</v>
      </c>
    </row>
    <row r="1963" spans="1:8">
      <c r="A1963" s="103"/>
      <c r="B1963" s="326"/>
      <c r="C1963" s="325" t="s">
        <v>1538</v>
      </c>
      <c r="D1963" s="325" t="s">
        <v>1538</v>
      </c>
      <c r="E1963" s="325" t="s">
        <v>1538</v>
      </c>
      <c r="G1963" s="325" t="s">
        <v>1538</v>
      </c>
      <c r="H1963" s="325" t="s">
        <v>1538</v>
      </c>
    </row>
    <row r="1964" spans="1:8">
      <c r="A1964" s="103"/>
      <c r="B1964" s="326"/>
      <c r="C1964" s="325" t="s">
        <v>1538</v>
      </c>
      <c r="D1964" s="325" t="s">
        <v>1538</v>
      </c>
      <c r="E1964" s="325" t="s">
        <v>1538</v>
      </c>
      <c r="G1964" s="325" t="s">
        <v>1538</v>
      </c>
      <c r="H1964" s="325" t="s">
        <v>1538</v>
      </c>
    </row>
    <row r="1965" spans="1:8">
      <c r="A1965" s="103"/>
      <c r="B1965" s="326"/>
      <c r="C1965" s="325" t="s">
        <v>1538</v>
      </c>
      <c r="D1965" s="325" t="s">
        <v>1538</v>
      </c>
      <c r="E1965" s="325" t="s">
        <v>1538</v>
      </c>
      <c r="G1965" s="325" t="s">
        <v>1538</v>
      </c>
      <c r="H1965" s="325" t="s">
        <v>1538</v>
      </c>
    </row>
    <row r="1966" spans="1:8">
      <c r="A1966" s="103"/>
      <c r="B1966" s="326"/>
      <c r="C1966" s="325" t="s">
        <v>1538</v>
      </c>
      <c r="D1966" s="325" t="s">
        <v>1538</v>
      </c>
      <c r="E1966" s="325" t="s">
        <v>1538</v>
      </c>
      <c r="G1966" s="325" t="s">
        <v>1538</v>
      </c>
      <c r="H1966" s="325" t="s">
        <v>1538</v>
      </c>
    </row>
    <row r="1967" spans="1:8">
      <c r="A1967" s="103"/>
      <c r="B1967" s="326"/>
      <c r="C1967" s="325" t="s">
        <v>1538</v>
      </c>
      <c r="D1967" s="325" t="s">
        <v>1538</v>
      </c>
      <c r="E1967" s="325" t="s">
        <v>1538</v>
      </c>
      <c r="G1967" s="325" t="s">
        <v>1538</v>
      </c>
      <c r="H1967" s="325" t="s">
        <v>1538</v>
      </c>
    </row>
    <row r="1968" spans="1:8">
      <c r="A1968" s="103"/>
      <c r="B1968" s="326"/>
      <c r="C1968" s="325" t="s">
        <v>1538</v>
      </c>
      <c r="D1968" s="325" t="s">
        <v>1538</v>
      </c>
      <c r="E1968" s="325" t="s">
        <v>1538</v>
      </c>
      <c r="G1968" s="325" t="s">
        <v>1538</v>
      </c>
      <c r="H1968" s="325" t="s">
        <v>1538</v>
      </c>
    </row>
    <row r="1969" spans="1:8">
      <c r="A1969" s="103"/>
      <c r="B1969" s="326"/>
      <c r="C1969" s="325" t="s">
        <v>1538</v>
      </c>
      <c r="D1969" s="325" t="s">
        <v>1538</v>
      </c>
      <c r="E1969" s="325" t="s">
        <v>1538</v>
      </c>
      <c r="G1969" s="325" t="s">
        <v>1538</v>
      </c>
      <c r="H1969" s="325" t="s">
        <v>1538</v>
      </c>
    </row>
    <row r="1970" spans="1:8">
      <c r="A1970" s="103"/>
      <c r="B1970" s="326"/>
      <c r="C1970" s="325" t="s">
        <v>1538</v>
      </c>
      <c r="D1970" s="325" t="s">
        <v>1538</v>
      </c>
      <c r="E1970" s="325" t="s">
        <v>1538</v>
      </c>
      <c r="G1970" s="325" t="s">
        <v>1538</v>
      </c>
      <c r="H1970" s="325" t="s">
        <v>1538</v>
      </c>
    </row>
    <row r="1971" spans="1:8">
      <c r="A1971" s="103"/>
      <c r="B1971" s="326"/>
      <c r="C1971" s="325" t="s">
        <v>1538</v>
      </c>
      <c r="D1971" s="325" t="s">
        <v>1538</v>
      </c>
      <c r="E1971" s="325" t="s">
        <v>1538</v>
      </c>
      <c r="G1971" s="325" t="s">
        <v>1538</v>
      </c>
      <c r="H1971" s="325" t="s">
        <v>1538</v>
      </c>
    </row>
    <row r="1972" spans="1:8">
      <c r="A1972" s="103"/>
      <c r="B1972" s="326"/>
      <c r="C1972" s="325" t="s">
        <v>1538</v>
      </c>
      <c r="D1972" s="325" t="s">
        <v>1538</v>
      </c>
      <c r="E1972" s="325" t="s">
        <v>1538</v>
      </c>
      <c r="G1972" s="325" t="s">
        <v>1538</v>
      </c>
      <c r="H1972" s="325" t="s">
        <v>1538</v>
      </c>
    </row>
    <row r="1973" spans="1:8">
      <c r="A1973" s="103"/>
      <c r="B1973" s="326"/>
      <c r="C1973" s="325" t="s">
        <v>1538</v>
      </c>
      <c r="D1973" s="325" t="s">
        <v>1538</v>
      </c>
      <c r="E1973" s="325" t="s">
        <v>1538</v>
      </c>
      <c r="G1973" s="325" t="s">
        <v>1538</v>
      </c>
      <c r="H1973" s="325" t="s">
        <v>1538</v>
      </c>
    </row>
    <row r="1974" spans="1:8">
      <c r="A1974" s="103"/>
      <c r="B1974" s="326"/>
      <c r="C1974" s="325" t="s">
        <v>1538</v>
      </c>
      <c r="D1974" s="325" t="s">
        <v>1538</v>
      </c>
      <c r="E1974" s="325" t="s">
        <v>1538</v>
      </c>
      <c r="G1974" s="325" t="s">
        <v>1538</v>
      </c>
      <c r="H1974" s="325" t="s">
        <v>1538</v>
      </c>
    </row>
    <row r="1975" spans="1:8">
      <c r="A1975" s="103"/>
      <c r="B1975" s="326"/>
      <c r="C1975" s="325" t="s">
        <v>1538</v>
      </c>
      <c r="D1975" s="325" t="s">
        <v>1538</v>
      </c>
      <c r="E1975" s="325" t="s">
        <v>1538</v>
      </c>
      <c r="G1975" s="325" t="s">
        <v>1538</v>
      </c>
      <c r="H1975" s="325" t="s">
        <v>1538</v>
      </c>
    </row>
    <row r="1976" spans="1:8">
      <c r="A1976" s="103"/>
      <c r="B1976" s="326"/>
      <c r="C1976" s="325" t="s">
        <v>1538</v>
      </c>
      <c r="D1976" s="325" t="s">
        <v>1538</v>
      </c>
      <c r="E1976" s="325" t="s">
        <v>1538</v>
      </c>
      <c r="G1976" s="325" t="s">
        <v>1538</v>
      </c>
      <c r="H1976" s="325" t="s">
        <v>1538</v>
      </c>
    </row>
    <row r="1977" spans="1:8">
      <c r="A1977" s="103"/>
      <c r="B1977" s="326"/>
      <c r="C1977" s="325" t="s">
        <v>1538</v>
      </c>
      <c r="D1977" s="325" t="s">
        <v>1538</v>
      </c>
      <c r="E1977" s="325" t="s">
        <v>1538</v>
      </c>
      <c r="G1977" s="325" t="s">
        <v>1538</v>
      </c>
      <c r="H1977" s="325" t="s">
        <v>1538</v>
      </c>
    </row>
    <row r="1978" spans="1:8">
      <c r="A1978" s="103"/>
      <c r="B1978" s="326"/>
      <c r="C1978" s="325" t="s">
        <v>1538</v>
      </c>
      <c r="D1978" s="325" t="s">
        <v>1538</v>
      </c>
      <c r="E1978" s="325" t="s">
        <v>1538</v>
      </c>
      <c r="G1978" s="325" t="s">
        <v>1538</v>
      </c>
      <c r="H1978" s="325" t="s">
        <v>1538</v>
      </c>
    </row>
    <row r="1979" spans="1:8">
      <c r="A1979" s="103"/>
      <c r="B1979" s="326"/>
      <c r="C1979" s="325" t="s">
        <v>1538</v>
      </c>
      <c r="D1979" s="325" t="s">
        <v>1538</v>
      </c>
      <c r="E1979" s="325" t="s">
        <v>1538</v>
      </c>
      <c r="G1979" s="325" t="s">
        <v>1538</v>
      </c>
      <c r="H1979" s="325" t="s">
        <v>1538</v>
      </c>
    </row>
    <row r="1980" spans="1:8">
      <c r="A1980" s="103"/>
      <c r="B1980" s="326"/>
      <c r="C1980" s="325" t="s">
        <v>1538</v>
      </c>
      <c r="D1980" s="325" t="s">
        <v>1538</v>
      </c>
      <c r="E1980" s="325" t="s">
        <v>1538</v>
      </c>
      <c r="G1980" s="325" t="s">
        <v>1538</v>
      </c>
      <c r="H1980" s="325" t="s">
        <v>1538</v>
      </c>
    </row>
    <row r="1981" spans="1:8">
      <c r="A1981" s="103"/>
      <c r="B1981" s="326"/>
      <c r="C1981" s="325" t="s">
        <v>1538</v>
      </c>
      <c r="D1981" s="325" t="s">
        <v>1538</v>
      </c>
      <c r="E1981" s="325" t="s">
        <v>1538</v>
      </c>
      <c r="G1981" s="325" t="s">
        <v>1538</v>
      </c>
      <c r="H1981" s="325" t="s">
        <v>1538</v>
      </c>
    </row>
    <row r="1982" spans="1:8">
      <c r="A1982" s="103"/>
      <c r="B1982" s="326"/>
      <c r="C1982" s="325" t="s">
        <v>1538</v>
      </c>
      <c r="D1982" s="325" t="s">
        <v>1538</v>
      </c>
      <c r="E1982" s="325" t="s">
        <v>1538</v>
      </c>
      <c r="G1982" s="325" t="s">
        <v>1538</v>
      </c>
      <c r="H1982" s="325" t="s">
        <v>1538</v>
      </c>
    </row>
    <row r="1983" spans="1:8">
      <c r="A1983" s="103"/>
      <c r="B1983" s="326"/>
      <c r="C1983" s="325" t="s">
        <v>1538</v>
      </c>
      <c r="D1983" s="325" t="s">
        <v>1538</v>
      </c>
      <c r="E1983" s="325" t="s">
        <v>1538</v>
      </c>
      <c r="G1983" s="325" t="s">
        <v>1538</v>
      </c>
      <c r="H1983" s="325" t="s">
        <v>1538</v>
      </c>
    </row>
    <row r="1984" spans="1:8">
      <c r="A1984" s="103"/>
      <c r="B1984" s="326"/>
      <c r="C1984" s="325" t="s">
        <v>1538</v>
      </c>
      <c r="D1984" s="325" t="s">
        <v>1538</v>
      </c>
      <c r="E1984" s="325" t="s">
        <v>1538</v>
      </c>
      <c r="G1984" s="325" t="s">
        <v>1538</v>
      </c>
      <c r="H1984" s="325" t="s">
        <v>1538</v>
      </c>
    </row>
    <row r="1985" spans="1:8">
      <c r="A1985" s="103"/>
      <c r="B1985" s="326"/>
      <c r="C1985" s="325" t="s">
        <v>1538</v>
      </c>
      <c r="D1985" s="325" t="s">
        <v>1538</v>
      </c>
      <c r="E1985" s="325" t="s">
        <v>1538</v>
      </c>
      <c r="G1985" s="325" t="s">
        <v>1538</v>
      </c>
      <c r="H1985" s="325" t="s">
        <v>1538</v>
      </c>
    </row>
    <row r="1986" spans="1:8">
      <c r="A1986" s="103"/>
      <c r="B1986" s="326"/>
      <c r="C1986" s="325" t="s">
        <v>1538</v>
      </c>
      <c r="D1986" s="325" t="s">
        <v>1538</v>
      </c>
      <c r="E1986" s="325" t="s">
        <v>1538</v>
      </c>
      <c r="G1986" s="325" t="s">
        <v>1538</v>
      </c>
      <c r="H1986" s="325" t="s">
        <v>1538</v>
      </c>
    </row>
    <row r="1987" spans="1:8">
      <c r="A1987" s="103"/>
      <c r="B1987" s="326"/>
      <c r="C1987" s="325" t="s">
        <v>1538</v>
      </c>
      <c r="D1987" s="325" t="s">
        <v>1538</v>
      </c>
      <c r="E1987" s="325" t="s">
        <v>1538</v>
      </c>
      <c r="G1987" s="325" t="s">
        <v>1538</v>
      </c>
      <c r="H1987" s="325" t="s">
        <v>1538</v>
      </c>
    </row>
    <row r="1988" spans="1:8">
      <c r="A1988" s="103"/>
      <c r="B1988" s="326"/>
      <c r="C1988" s="325" t="s">
        <v>1538</v>
      </c>
      <c r="D1988" s="325" t="s">
        <v>1538</v>
      </c>
      <c r="E1988" s="325" t="s">
        <v>1538</v>
      </c>
      <c r="G1988" s="325" t="s">
        <v>1538</v>
      </c>
      <c r="H1988" s="325" t="s">
        <v>1538</v>
      </c>
    </row>
    <row r="1989" spans="1:8">
      <c r="A1989" s="103"/>
      <c r="B1989" s="326"/>
      <c r="C1989" s="325" t="s">
        <v>1538</v>
      </c>
      <c r="D1989" s="325" t="s">
        <v>1538</v>
      </c>
      <c r="E1989" s="325" t="s">
        <v>1538</v>
      </c>
      <c r="G1989" s="325" t="s">
        <v>1538</v>
      </c>
      <c r="H1989" s="325" t="s">
        <v>1538</v>
      </c>
    </row>
    <row r="1990" spans="1:8">
      <c r="A1990" s="103"/>
      <c r="B1990" s="326"/>
      <c r="C1990" s="325" t="s">
        <v>1538</v>
      </c>
      <c r="D1990" s="325" t="s">
        <v>1538</v>
      </c>
      <c r="E1990" s="325" t="s">
        <v>1538</v>
      </c>
      <c r="G1990" s="325" t="s">
        <v>1538</v>
      </c>
      <c r="H1990" s="325" t="s">
        <v>1538</v>
      </c>
    </row>
    <row r="1991" spans="1:8">
      <c r="A1991" s="103"/>
      <c r="B1991" s="326"/>
      <c r="C1991" s="325" t="s">
        <v>1538</v>
      </c>
      <c r="D1991" s="325" t="s">
        <v>1538</v>
      </c>
      <c r="E1991" s="325" t="s">
        <v>1538</v>
      </c>
      <c r="G1991" s="325" t="s">
        <v>1538</v>
      </c>
      <c r="H1991" s="325" t="s">
        <v>1538</v>
      </c>
    </row>
    <row r="1992" spans="1:8">
      <c r="A1992" s="103"/>
      <c r="B1992" s="326"/>
      <c r="C1992" s="325" t="s">
        <v>1538</v>
      </c>
      <c r="D1992" s="325" t="s">
        <v>1538</v>
      </c>
      <c r="E1992" s="325" t="s">
        <v>1538</v>
      </c>
      <c r="G1992" s="325" t="s">
        <v>1538</v>
      </c>
      <c r="H1992" s="325" t="s">
        <v>1538</v>
      </c>
    </row>
    <row r="1993" spans="1:8">
      <c r="A1993" s="103"/>
      <c r="B1993" s="326"/>
      <c r="C1993" s="325" t="s">
        <v>1538</v>
      </c>
      <c r="D1993" s="325" t="s">
        <v>1538</v>
      </c>
      <c r="E1993" s="325" t="s">
        <v>1538</v>
      </c>
      <c r="G1993" s="325" t="s">
        <v>1538</v>
      </c>
      <c r="H1993" s="325" t="s">
        <v>1538</v>
      </c>
    </row>
    <row r="1994" spans="1:8">
      <c r="A1994" s="103"/>
      <c r="B1994" s="326"/>
      <c r="C1994" s="325" t="s">
        <v>1538</v>
      </c>
      <c r="D1994" s="325" t="s">
        <v>1538</v>
      </c>
      <c r="E1994" s="325" t="s">
        <v>1538</v>
      </c>
      <c r="G1994" s="325" t="s">
        <v>1538</v>
      </c>
      <c r="H1994" s="325" t="s">
        <v>1538</v>
      </c>
    </row>
    <row r="1995" spans="1:8">
      <c r="A1995" s="103"/>
      <c r="B1995" s="326"/>
      <c r="C1995" s="325" t="s">
        <v>1538</v>
      </c>
      <c r="D1995" s="325" t="s">
        <v>1538</v>
      </c>
      <c r="E1995" s="325" t="s">
        <v>1538</v>
      </c>
      <c r="G1995" s="325" t="s">
        <v>1538</v>
      </c>
      <c r="H1995" s="325" t="s">
        <v>1538</v>
      </c>
    </row>
    <row r="1996" spans="1:8">
      <c r="A1996" s="103"/>
      <c r="B1996" s="326"/>
      <c r="C1996" s="325" t="s">
        <v>1538</v>
      </c>
      <c r="D1996" s="325" t="s">
        <v>1538</v>
      </c>
      <c r="E1996" s="325" t="s">
        <v>1538</v>
      </c>
      <c r="G1996" s="325" t="s">
        <v>1538</v>
      </c>
      <c r="H1996" s="325" t="s">
        <v>1538</v>
      </c>
    </row>
    <row r="1997" spans="1:8">
      <c r="A1997" s="103"/>
      <c r="B1997" s="326"/>
      <c r="C1997" s="325" t="s">
        <v>1538</v>
      </c>
      <c r="D1997" s="325" t="s">
        <v>1538</v>
      </c>
      <c r="E1997" s="325" t="s">
        <v>1538</v>
      </c>
      <c r="G1997" s="325" t="s">
        <v>1538</v>
      </c>
      <c r="H1997" s="325" t="s">
        <v>1538</v>
      </c>
    </row>
    <row r="1998" spans="1:8">
      <c r="A1998" s="103"/>
      <c r="B1998" s="326"/>
      <c r="C1998" s="325" t="s">
        <v>1538</v>
      </c>
      <c r="D1998" s="325" t="s">
        <v>1538</v>
      </c>
      <c r="E1998" s="325" t="s">
        <v>1538</v>
      </c>
      <c r="G1998" s="325" t="s">
        <v>1538</v>
      </c>
      <c r="H1998" s="325" t="s">
        <v>1538</v>
      </c>
    </row>
    <row r="1999" spans="1:8">
      <c r="A1999" s="103"/>
      <c r="B1999" s="326"/>
      <c r="C1999" s="325" t="s">
        <v>1538</v>
      </c>
      <c r="D1999" s="325" t="s">
        <v>1538</v>
      </c>
      <c r="E1999" s="325" t="s">
        <v>1538</v>
      </c>
      <c r="G1999" s="325" t="s">
        <v>1538</v>
      </c>
      <c r="H1999" s="325" t="s">
        <v>1538</v>
      </c>
    </row>
    <row r="2000" spans="1:8">
      <c r="A2000" s="103"/>
      <c r="B2000" s="326"/>
      <c r="C2000" s="325" t="s">
        <v>1538</v>
      </c>
      <c r="D2000" s="325" t="s">
        <v>1538</v>
      </c>
      <c r="E2000" s="325" t="s">
        <v>1538</v>
      </c>
      <c r="G2000" s="325" t="s">
        <v>1538</v>
      </c>
      <c r="H2000" s="325" t="s">
        <v>1538</v>
      </c>
    </row>
    <row r="2001" spans="1:8">
      <c r="A2001" s="103"/>
      <c r="B2001" s="326"/>
      <c r="C2001" s="325" t="s">
        <v>1538</v>
      </c>
      <c r="D2001" s="325" t="s">
        <v>1538</v>
      </c>
      <c r="E2001" s="325" t="s">
        <v>1538</v>
      </c>
      <c r="G2001" s="325" t="s">
        <v>1538</v>
      </c>
      <c r="H2001" s="325" t="s">
        <v>1538</v>
      </c>
    </row>
    <row r="2002" spans="1:8">
      <c r="A2002" s="103"/>
      <c r="B2002" s="326"/>
      <c r="C2002" s="325" t="s">
        <v>1538</v>
      </c>
      <c r="D2002" s="325" t="s">
        <v>1538</v>
      </c>
      <c r="E2002" s="325" t="s">
        <v>1538</v>
      </c>
      <c r="G2002" s="325" t="s">
        <v>1538</v>
      </c>
      <c r="H2002" s="325" t="s">
        <v>1538</v>
      </c>
    </row>
    <row r="2003" spans="1:8">
      <c r="A2003" s="103"/>
      <c r="B2003" s="326"/>
      <c r="C2003" s="325" t="s">
        <v>1538</v>
      </c>
      <c r="D2003" s="325" t="s">
        <v>1538</v>
      </c>
      <c r="E2003" s="325" t="s">
        <v>1538</v>
      </c>
      <c r="G2003" s="325" t="s">
        <v>1538</v>
      </c>
      <c r="H2003" s="325" t="s">
        <v>1538</v>
      </c>
    </row>
    <row r="2004" spans="1:8">
      <c r="A2004" s="103"/>
      <c r="B2004" s="331"/>
      <c r="C2004" s="325" t="s">
        <v>1538</v>
      </c>
      <c r="D2004" s="325" t="s">
        <v>1538</v>
      </c>
      <c r="E2004" s="325" t="s">
        <v>1538</v>
      </c>
      <c r="G2004" s="325" t="s">
        <v>1538</v>
      </c>
      <c r="H2004" s="325" t="s">
        <v>1538</v>
      </c>
    </row>
    <row r="2005" spans="1:8">
      <c r="A2005" s="103"/>
      <c r="C2005" s="325" t="s">
        <v>1538</v>
      </c>
      <c r="D2005" s="325" t="s">
        <v>1538</v>
      </c>
      <c r="E2005" s="325" t="s">
        <v>1538</v>
      </c>
      <c r="G2005" s="325" t="s">
        <v>1538</v>
      </c>
      <c r="H2005" s="325" t="s">
        <v>1538</v>
      </c>
    </row>
    <row r="2006" spans="1:8">
      <c r="A2006" s="103"/>
      <c r="C2006" s="325" t="s">
        <v>1538</v>
      </c>
      <c r="D2006" s="325" t="s">
        <v>1538</v>
      </c>
      <c r="E2006" s="325" t="s">
        <v>1538</v>
      </c>
      <c r="G2006" s="325" t="s">
        <v>1538</v>
      </c>
      <c r="H2006" s="325" t="s">
        <v>1538</v>
      </c>
    </row>
    <row r="2007" spans="1:8">
      <c r="A2007" s="103"/>
      <c r="C2007" s="325" t="s">
        <v>1538</v>
      </c>
      <c r="D2007" s="325" t="s">
        <v>1538</v>
      </c>
      <c r="E2007" s="325" t="s">
        <v>1538</v>
      </c>
      <c r="G2007" s="325" t="s">
        <v>1538</v>
      </c>
      <c r="H2007" s="325" t="s">
        <v>1538</v>
      </c>
    </row>
    <row r="2008" spans="1:8">
      <c r="A2008" s="103"/>
      <c r="C2008" s="325" t="s">
        <v>1538</v>
      </c>
      <c r="D2008" s="325" t="s">
        <v>1538</v>
      </c>
      <c r="E2008" s="325" t="s">
        <v>1538</v>
      </c>
      <c r="G2008" s="325" t="s">
        <v>1538</v>
      </c>
      <c r="H2008" s="325" t="s">
        <v>1538</v>
      </c>
    </row>
    <row r="2009" spans="1:8">
      <c r="A2009" s="103"/>
      <c r="B2009" s="331"/>
      <c r="C2009" s="325" t="s">
        <v>1538</v>
      </c>
      <c r="D2009" s="325" t="s">
        <v>1538</v>
      </c>
      <c r="E2009" s="325" t="s">
        <v>1538</v>
      </c>
      <c r="G2009" s="325" t="s">
        <v>1538</v>
      </c>
      <c r="H2009" s="325" t="s">
        <v>1538</v>
      </c>
    </row>
    <row r="2010" spans="1:8">
      <c r="A2010" s="103"/>
      <c r="C2010" s="325" t="s">
        <v>1538</v>
      </c>
      <c r="D2010" s="325" t="s">
        <v>1538</v>
      </c>
      <c r="E2010" s="325" t="s">
        <v>1538</v>
      </c>
      <c r="G2010" s="325" t="s">
        <v>1538</v>
      </c>
      <c r="H2010" s="325" t="s">
        <v>1538</v>
      </c>
    </row>
    <row r="2011" spans="1:8">
      <c r="A2011" s="103"/>
      <c r="C2011" s="325" t="s">
        <v>1538</v>
      </c>
      <c r="D2011" s="325" t="s">
        <v>1538</v>
      </c>
      <c r="E2011" s="325" t="s">
        <v>1538</v>
      </c>
      <c r="G2011" s="325" t="s">
        <v>1538</v>
      </c>
      <c r="H2011" s="325" t="s">
        <v>1538</v>
      </c>
    </row>
    <row r="2012" spans="1:8">
      <c r="A2012" s="103"/>
      <c r="C2012" s="325" t="s">
        <v>1538</v>
      </c>
      <c r="D2012" s="325" t="s">
        <v>1538</v>
      </c>
      <c r="E2012" s="325" t="s">
        <v>1538</v>
      </c>
      <c r="G2012" s="325" t="s">
        <v>1538</v>
      </c>
      <c r="H2012" s="325" t="s">
        <v>1538</v>
      </c>
    </row>
    <row r="2013" spans="1:8">
      <c r="A2013" s="103"/>
      <c r="B2013" s="331"/>
      <c r="C2013" s="325" t="s">
        <v>1538</v>
      </c>
      <c r="D2013" s="325" t="s">
        <v>1538</v>
      </c>
      <c r="E2013" s="325" t="s">
        <v>1538</v>
      </c>
      <c r="G2013" s="325" t="s">
        <v>1538</v>
      </c>
      <c r="H2013" s="325" t="s">
        <v>1538</v>
      </c>
    </row>
    <row r="2014" spans="1:8">
      <c r="A2014" s="103"/>
      <c r="C2014" s="325" t="s">
        <v>1538</v>
      </c>
      <c r="D2014" s="325" t="s">
        <v>1538</v>
      </c>
      <c r="E2014" s="325" t="s">
        <v>1538</v>
      </c>
      <c r="G2014" s="325" t="s">
        <v>1538</v>
      </c>
      <c r="H2014" s="325" t="s">
        <v>1538</v>
      </c>
    </row>
    <row r="2015" spans="1:8">
      <c r="A2015" s="103"/>
      <c r="C2015" s="325" t="s">
        <v>1538</v>
      </c>
      <c r="D2015" s="325" t="s">
        <v>1538</v>
      </c>
      <c r="E2015" s="325" t="s">
        <v>1538</v>
      </c>
      <c r="G2015" s="325" t="s">
        <v>1538</v>
      </c>
      <c r="H2015" s="325" t="s">
        <v>1538</v>
      </c>
    </row>
    <row r="2016" spans="1:8">
      <c r="A2016" s="103"/>
      <c r="C2016" s="325" t="s">
        <v>1538</v>
      </c>
      <c r="D2016" s="325" t="s">
        <v>1538</v>
      </c>
      <c r="E2016" s="325" t="s">
        <v>1538</v>
      </c>
      <c r="G2016" s="325" t="s">
        <v>1538</v>
      </c>
      <c r="H2016" s="325" t="s">
        <v>1538</v>
      </c>
    </row>
    <row r="2017" spans="1:8">
      <c r="A2017" s="103"/>
      <c r="B2017" s="326"/>
      <c r="C2017" s="325" t="s">
        <v>1538</v>
      </c>
      <c r="D2017" s="325" t="s">
        <v>1538</v>
      </c>
      <c r="E2017" s="325" t="s">
        <v>1538</v>
      </c>
      <c r="G2017" s="325" t="s">
        <v>1538</v>
      </c>
      <c r="H2017" s="325" t="s">
        <v>1538</v>
      </c>
    </row>
    <row r="2018" spans="1:8">
      <c r="A2018" s="103"/>
      <c r="B2018" s="326"/>
      <c r="C2018" s="325" t="s">
        <v>1538</v>
      </c>
      <c r="D2018" s="325" t="s">
        <v>1538</v>
      </c>
      <c r="E2018" s="325" t="s">
        <v>1538</v>
      </c>
      <c r="G2018" s="325" t="s">
        <v>1538</v>
      </c>
      <c r="H2018" s="325" t="s">
        <v>1538</v>
      </c>
    </row>
    <row r="2019" spans="1:8">
      <c r="A2019" s="103"/>
      <c r="B2019" s="326"/>
      <c r="C2019" s="325" t="s">
        <v>1538</v>
      </c>
      <c r="D2019" s="325" t="s">
        <v>1538</v>
      </c>
      <c r="E2019" s="325" t="s">
        <v>1538</v>
      </c>
      <c r="G2019" s="325" t="s">
        <v>1538</v>
      </c>
      <c r="H2019" s="325" t="s">
        <v>1538</v>
      </c>
    </row>
    <row r="2020" spans="1:8">
      <c r="A2020" s="103"/>
      <c r="B2020" s="326"/>
      <c r="C2020" s="325" t="s">
        <v>1538</v>
      </c>
      <c r="D2020" s="325" t="s">
        <v>1538</v>
      </c>
      <c r="E2020" s="325" t="s">
        <v>1538</v>
      </c>
      <c r="G2020" s="325" t="s">
        <v>1538</v>
      </c>
      <c r="H2020" s="325" t="s">
        <v>1538</v>
      </c>
    </row>
    <row r="2021" spans="1:8">
      <c r="A2021" s="103"/>
      <c r="B2021" s="326"/>
      <c r="C2021" s="325" t="s">
        <v>1538</v>
      </c>
      <c r="D2021" s="325" t="s">
        <v>1538</v>
      </c>
      <c r="E2021" s="325" t="s">
        <v>1538</v>
      </c>
      <c r="G2021" s="325" t="s">
        <v>1538</v>
      </c>
      <c r="H2021" s="325" t="s">
        <v>1538</v>
      </c>
    </row>
    <row r="2022" spans="1:8">
      <c r="A2022" s="103"/>
      <c r="B2022" s="331"/>
      <c r="C2022" s="325" t="s">
        <v>1538</v>
      </c>
      <c r="D2022" s="325" t="s">
        <v>1538</v>
      </c>
      <c r="E2022" s="325" t="s">
        <v>1538</v>
      </c>
      <c r="G2022" s="325" t="s">
        <v>1538</v>
      </c>
      <c r="H2022" s="325" t="s">
        <v>1538</v>
      </c>
    </row>
    <row r="2023" spans="1:8">
      <c r="A2023" s="103"/>
      <c r="C2023" s="325" t="s">
        <v>1538</v>
      </c>
      <c r="D2023" s="325" t="s">
        <v>1538</v>
      </c>
      <c r="E2023" s="325" t="s">
        <v>1538</v>
      </c>
      <c r="G2023" s="325" t="s">
        <v>1538</v>
      </c>
      <c r="H2023" s="325" t="s">
        <v>1538</v>
      </c>
    </row>
    <row r="2024" spans="1:8">
      <c r="A2024" s="103"/>
      <c r="C2024" s="325" t="s">
        <v>1538</v>
      </c>
      <c r="D2024" s="325" t="s">
        <v>1538</v>
      </c>
      <c r="E2024" s="325" t="s">
        <v>1538</v>
      </c>
      <c r="G2024" s="325" t="s">
        <v>1538</v>
      </c>
      <c r="H2024" s="325" t="s">
        <v>1538</v>
      </c>
    </row>
    <row r="2025" spans="1:8">
      <c r="A2025" s="103"/>
      <c r="C2025" s="325" t="s">
        <v>1538</v>
      </c>
      <c r="D2025" s="325" t="s">
        <v>1538</v>
      </c>
      <c r="E2025" s="325" t="s">
        <v>1538</v>
      </c>
      <c r="G2025" s="325" t="s">
        <v>1538</v>
      </c>
      <c r="H2025" s="325" t="s">
        <v>1538</v>
      </c>
    </row>
    <row r="2026" spans="1:8">
      <c r="A2026" s="103"/>
      <c r="C2026" s="325" t="s">
        <v>1538</v>
      </c>
      <c r="D2026" s="325" t="s">
        <v>1538</v>
      </c>
      <c r="E2026" s="325" t="s">
        <v>1538</v>
      </c>
      <c r="G2026" s="325" t="s">
        <v>1538</v>
      </c>
      <c r="H2026" s="325" t="s">
        <v>1538</v>
      </c>
    </row>
    <row r="2027" spans="1:8">
      <c r="A2027" s="103"/>
      <c r="B2027" s="331"/>
      <c r="C2027" s="325" t="s">
        <v>1538</v>
      </c>
      <c r="D2027" s="325" t="s">
        <v>1538</v>
      </c>
      <c r="E2027" s="325" t="s">
        <v>1538</v>
      </c>
      <c r="G2027" s="325" t="s">
        <v>1538</v>
      </c>
      <c r="H2027" s="325" t="s">
        <v>1538</v>
      </c>
    </row>
    <row r="2028" spans="1:8">
      <c r="A2028" s="103"/>
      <c r="C2028" s="325" t="s">
        <v>1538</v>
      </c>
      <c r="D2028" s="325" t="s">
        <v>1538</v>
      </c>
      <c r="E2028" s="325" t="s">
        <v>1538</v>
      </c>
      <c r="G2028" s="325" t="s">
        <v>1538</v>
      </c>
      <c r="H2028" s="325" t="s">
        <v>1538</v>
      </c>
    </row>
    <row r="2029" spans="1:8">
      <c r="A2029" s="103"/>
      <c r="C2029" s="325" t="s">
        <v>1538</v>
      </c>
      <c r="D2029" s="325" t="s">
        <v>1538</v>
      </c>
      <c r="E2029" s="325" t="s">
        <v>1538</v>
      </c>
      <c r="G2029" s="325" t="s">
        <v>1538</v>
      </c>
      <c r="H2029" s="325" t="s">
        <v>1538</v>
      </c>
    </row>
    <row r="2030" spans="1:8">
      <c r="A2030" s="103"/>
      <c r="C2030" s="325" t="s">
        <v>1538</v>
      </c>
      <c r="D2030" s="325" t="s">
        <v>1538</v>
      </c>
      <c r="E2030" s="325" t="s">
        <v>1538</v>
      </c>
      <c r="G2030" s="325" t="s">
        <v>1538</v>
      </c>
      <c r="H2030" s="325" t="s">
        <v>1538</v>
      </c>
    </row>
    <row r="2031" spans="1:8">
      <c r="A2031" s="103"/>
      <c r="B2031" s="326"/>
      <c r="C2031" s="325" t="s">
        <v>1538</v>
      </c>
      <c r="D2031" s="325" t="s">
        <v>1538</v>
      </c>
      <c r="E2031" s="325" t="s">
        <v>1538</v>
      </c>
      <c r="G2031" s="325" t="s">
        <v>1538</v>
      </c>
      <c r="H2031" s="325" t="s">
        <v>1538</v>
      </c>
    </row>
    <row r="2032" spans="1:8">
      <c r="A2032" s="103"/>
      <c r="B2032" s="326"/>
      <c r="C2032" s="325" t="s">
        <v>1538</v>
      </c>
      <c r="D2032" s="325" t="s">
        <v>1538</v>
      </c>
      <c r="E2032" s="325" t="s">
        <v>1538</v>
      </c>
      <c r="G2032" s="325" t="s">
        <v>1538</v>
      </c>
      <c r="H2032" s="325" t="s">
        <v>1538</v>
      </c>
    </row>
    <row r="2033" spans="1:8">
      <c r="A2033" s="103"/>
      <c r="B2033" s="326"/>
      <c r="C2033" s="325" t="s">
        <v>1538</v>
      </c>
      <c r="D2033" s="325" t="s">
        <v>1538</v>
      </c>
      <c r="E2033" s="325" t="s">
        <v>1538</v>
      </c>
      <c r="G2033" s="325" t="s">
        <v>1538</v>
      </c>
      <c r="H2033" s="325" t="s">
        <v>1538</v>
      </c>
    </row>
    <row r="2034" spans="1:8">
      <c r="A2034" s="103"/>
      <c r="B2034" s="326"/>
      <c r="C2034" s="325" t="s">
        <v>1538</v>
      </c>
      <c r="D2034" s="325" t="s">
        <v>1538</v>
      </c>
      <c r="E2034" s="325" t="s">
        <v>1538</v>
      </c>
      <c r="G2034" s="325" t="s">
        <v>1538</v>
      </c>
      <c r="H2034" s="325" t="s">
        <v>1538</v>
      </c>
    </row>
    <row r="2035" spans="1:8">
      <c r="A2035" s="103"/>
      <c r="B2035" s="326"/>
      <c r="C2035" s="325" t="s">
        <v>1538</v>
      </c>
      <c r="D2035" s="325" t="s">
        <v>1538</v>
      </c>
      <c r="E2035" s="325" t="s">
        <v>1538</v>
      </c>
      <c r="G2035" s="325" t="s">
        <v>1538</v>
      </c>
      <c r="H2035" s="325" t="s">
        <v>1538</v>
      </c>
    </row>
    <row r="2036" spans="1:8">
      <c r="A2036" s="103"/>
      <c r="B2036" s="326"/>
      <c r="C2036" s="325" t="s">
        <v>1538</v>
      </c>
      <c r="D2036" s="325" t="s">
        <v>1538</v>
      </c>
      <c r="E2036" s="325" t="s">
        <v>1538</v>
      </c>
      <c r="G2036" s="325" t="s">
        <v>1538</v>
      </c>
      <c r="H2036" s="325" t="s">
        <v>1538</v>
      </c>
    </row>
    <row r="2037" spans="1:8">
      <c r="A2037" s="103"/>
      <c r="B2037" s="326"/>
      <c r="C2037" s="325" t="s">
        <v>1538</v>
      </c>
      <c r="D2037" s="325" t="s">
        <v>1538</v>
      </c>
      <c r="E2037" s="325" t="s">
        <v>1538</v>
      </c>
      <c r="G2037" s="325" t="s">
        <v>1538</v>
      </c>
      <c r="H2037" s="325" t="s">
        <v>1538</v>
      </c>
    </row>
    <row r="2038" spans="1:8">
      <c r="A2038" s="103"/>
      <c r="B2038" s="326"/>
      <c r="C2038" s="325" t="s">
        <v>1538</v>
      </c>
      <c r="D2038" s="325" t="s">
        <v>1538</v>
      </c>
      <c r="E2038" s="325" t="s">
        <v>1538</v>
      </c>
      <c r="G2038" s="325" t="s">
        <v>1538</v>
      </c>
      <c r="H2038" s="325" t="s">
        <v>1538</v>
      </c>
    </row>
    <row r="2039" spans="1:8">
      <c r="A2039" s="103"/>
      <c r="B2039" s="331"/>
      <c r="C2039" s="325" t="s">
        <v>1538</v>
      </c>
      <c r="D2039" s="325" t="s">
        <v>1538</v>
      </c>
      <c r="E2039" s="325" t="s">
        <v>1538</v>
      </c>
      <c r="G2039" s="325" t="s">
        <v>1538</v>
      </c>
      <c r="H2039" s="325" t="s">
        <v>1538</v>
      </c>
    </row>
    <row r="2040" spans="1:8">
      <c r="A2040" s="103"/>
      <c r="C2040" s="325" t="s">
        <v>1538</v>
      </c>
      <c r="D2040" s="325" t="s">
        <v>1538</v>
      </c>
      <c r="E2040" s="325" t="s">
        <v>1538</v>
      </c>
      <c r="G2040" s="325" t="s">
        <v>1538</v>
      </c>
      <c r="H2040" s="325" t="s">
        <v>1538</v>
      </c>
    </row>
    <row r="2041" spans="1:8">
      <c r="A2041" s="103"/>
      <c r="C2041" s="325" t="s">
        <v>1538</v>
      </c>
      <c r="D2041" s="325" t="s">
        <v>1538</v>
      </c>
      <c r="E2041" s="325" t="s">
        <v>1538</v>
      </c>
      <c r="G2041" s="325" t="s">
        <v>1538</v>
      </c>
      <c r="H2041" s="325" t="s">
        <v>1538</v>
      </c>
    </row>
    <row r="2042" spans="1:8">
      <c r="A2042" s="103"/>
      <c r="C2042" s="325" t="s">
        <v>1538</v>
      </c>
      <c r="D2042" s="325" t="s">
        <v>1538</v>
      </c>
      <c r="E2042" s="325" t="s">
        <v>1538</v>
      </c>
      <c r="G2042" s="325" t="s">
        <v>1538</v>
      </c>
      <c r="H2042" s="325" t="s">
        <v>1538</v>
      </c>
    </row>
    <row r="2043" spans="1:8">
      <c r="A2043" s="103"/>
      <c r="C2043" s="325" t="s">
        <v>1538</v>
      </c>
      <c r="D2043" s="325" t="s">
        <v>1538</v>
      </c>
      <c r="E2043" s="325" t="s">
        <v>1538</v>
      </c>
      <c r="G2043" s="325" t="s">
        <v>1538</v>
      </c>
      <c r="H2043" s="325" t="s">
        <v>1538</v>
      </c>
    </row>
    <row r="2044" spans="1:8">
      <c r="A2044" s="103"/>
      <c r="B2044" s="326"/>
      <c r="C2044" s="325" t="s">
        <v>1538</v>
      </c>
      <c r="D2044" s="325" t="s">
        <v>1538</v>
      </c>
      <c r="E2044" s="325" t="s">
        <v>1538</v>
      </c>
      <c r="G2044" s="325" t="s">
        <v>1538</v>
      </c>
      <c r="H2044" s="325" t="s">
        <v>1538</v>
      </c>
    </row>
    <row r="2045" spans="1:8">
      <c r="A2045" s="103"/>
      <c r="B2045" s="326"/>
      <c r="C2045" s="325" t="s">
        <v>1538</v>
      </c>
      <c r="D2045" s="325" t="s">
        <v>1538</v>
      </c>
      <c r="E2045" s="325" t="s">
        <v>1538</v>
      </c>
      <c r="G2045" s="325" t="s">
        <v>1538</v>
      </c>
      <c r="H2045" s="325" t="s">
        <v>1538</v>
      </c>
    </row>
    <row r="2046" spans="1:8">
      <c r="A2046" s="103"/>
      <c r="B2046" s="326"/>
      <c r="C2046" s="325" t="s">
        <v>1538</v>
      </c>
      <c r="D2046" s="325" t="s">
        <v>1538</v>
      </c>
      <c r="E2046" s="325" t="s">
        <v>1538</v>
      </c>
      <c r="G2046" s="325" t="s">
        <v>1538</v>
      </c>
      <c r="H2046" s="325" t="s">
        <v>1538</v>
      </c>
    </row>
    <row r="2047" spans="1:8">
      <c r="A2047" s="103"/>
      <c r="B2047" s="326"/>
      <c r="C2047" s="325" t="s">
        <v>1538</v>
      </c>
      <c r="D2047" s="325" t="s">
        <v>1538</v>
      </c>
      <c r="E2047" s="325" t="s">
        <v>1538</v>
      </c>
      <c r="G2047" s="325" t="s">
        <v>1538</v>
      </c>
      <c r="H2047" s="325" t="s">
        <v>1538</v>
      </c>
    </row>
    <row r="2048" spans="1:8">
      <c r="A2048" s="103"/>
      <c r="B2048" s="326"/>
      <c r="C2048" s="325" t="s">
        <v>1538</v>
      </c>
      <c r="D2048" s="325" t="s">
        <v>1538</v>
      </c>
      <c r="E2048" s="325" t="s">
        <v>1538</v>
      </c>
      <c r="G2048" s="325" t="s">
        <v>1538</v>
      </c>
      <c r="H2048" s="325" t="s">
        <v>1538</v>
      </c>
    </row>
    <row r="2049" spans="1:8">
      <c r="A2049" s="103"/>
      <c r="B2049" s="326"/>
      <c r="C2049" s="325" t="s">
        <v>1538</v>
      </c>
      <c r="D2049" s="325" t="s">
        <v>1538</v>
      </c>
      <c r="E2049" s="325" t="s">
        <v>1538</v>
      </c>
      <c r="G2049" s="325" t="s">
        <v>1538</v>
      </c>
      <c r="H2049" s="325" t="s">
        <v>1538</v>
      </c>
    </row>
    <row r="2050" spans="1:8">
      <c r="A2050" s="103"/>
      <c r="B2050" s="326"/>
      <c r="C2050" s="325" t="s">
        <v>1538</v>
      </c>
      <c r="D2050" s="325" t="s">
        <v>1538</v>
      </c>
      <c r="E2050" s="325" t="s">
        <v>1538</v>
      </c>
      <c r="G2050" s="325" t="s">
        <v>1538</v>
      </c>
      <c r="H2050" s="325" t="s">
        <v>1538</v>
      </c>
    </row>
    <row r="2051" spans="1:8">
      <c r="A2051" s="103"/>
      <c r="B2051" s="326"/>
      <c r="C2051" s="325" t="s">
        <v>1538</v>
      </c>
      <c r="D2051" s="325" t="s">
        <v>1538</v>
      </c>
      <c r="E2051" s="325" t="s">
        <v>1538</v>
      </c>
      <c r="G2051" s="325" t="s">
        <v>1538</v>
      </c>
      <c r="H2051" s="325" t="s">
        <v>1538</v>
      </c>
    </row>
    <row r="2052" spans="1:8">
      <c r="A2052" s="103"/>
      <c r="B2052" s="326"/>
      <c r="C2052" s="325" t="s">
        <v>1538</v>
      </c>
      <c r="D2052" s="325" t="s">
        <v>1538</v>
      </c>
      <c r="E2052" s="325" t="s">
        <v>1538</v>
      </c>
      <c r="G2052" s="325" t="s">
        <v>1538</v>
      </c>
      <c r="H2052" s="325" t="s">
        <v>1538</v>
      </c>
    </row>
    <row r="2053" spans="1:8">
      <c r="A2053" s="103"/>
      <c r="B2053" s="326"/>
      <c r="C2053" s="325" t="s">
        <v>1538</v>
      </c>
      <c r="D2053" s="325" t="s">
        <v>1538</v>
      </c>
      <c r="E2053" s="325" t="s">
        <v>1538</v>
      </c>
      <c r="G2053" s="325" t="s">
        <v>1538</v>
      </c>
      <c r="H2053" s="325" t="s">
        <v>1538</v>
      </c>
    </row>
    <row r="2054" spans="1:8">
      <c r="A2054" s="103"/>
      <c r="B2054" s="326"/>
      <c r="C2054" s="325" t="s">
        <v>1538</v>
      </c>
      <c r="D2054" s="325" t="s">
        <v>1538</v>
      </c>
      <c r="E2054" s="325" t="s">
        <v>1538</v>
      </c>
      <c r="G2054" s="325" t="s">
        <v>1538</v>
      </c>
      <c r="H2054" s="325" t="s">
        <v>1538</v>
      </c>
    </row>
    <row r="2055" spans="1:8">
      <c r="A2055" s="103"/>
      <c r="B2055" s="326"/>
      <c r="C2055" s="325" t="s">
        <v>1538</v>
      </c>
      <c r="D2055" s="325" t="s">
        <v>1538</v>
      </c>
      <c r="E2055" s="325" t="s">
        <v>1538</v>
      </c>
      <c r="G2055" s="325" t="s">
        <v>1538</v>
      </c>
      <c r="H2055" s="325" t="s">
        <v>1538</v>
      </c>
    </row>
    <row r="2056" spans="1:8">
      <c r="A2056" s="103"/>
      <c r="B2056" s="326"/>
      <c r="C2056" s="325" t="s">
        <v>1538</v>
      </c>
      <c r="D2056" s="325" t="s">
        <v>1538</v>
      </c>
      <c r="E2056" s="325" t="s">
        <v>1538</v>
      </c>
      <c r="G2056" s="325" t="s">
        <v>1538</v>
      </c>
      <c r="H2056" s="325" t="s">
        <v>1538</v>
      </c>
    </row>
    <row r="2057" spans="1:8">
      <c r="A2057" s="103"/>
      <c r="B2057" s="326"/>
      <c r="C2057" s="325" t="s">
        <v>1538</v>
      </c>
      <c r="D2057" s="325" t="s">
        <v>1538</v>
      </c>
      <c r="E2057" s="325" t="s">
        <v>1538</v>
      </c>
      <c r="G2057" s="325" t="s">
        <v>1538</v>
      </c>
      <c r="H2057" s="325" t="s">
        <v>1538</v>
      </c>
    </row>
    <row r="2058" spans="1:8">
      <c r="A2058" s="103"/>
      <c r="B2058" s="331"/>
      <c r="C2058" s="325" t="s">
        <v>1538</v>
      </c>
      <c r="D2058" s="325" t="s">
        <v>1538</v>
      </c>
      <c r="E2058" s="325" t="s">
        <v>1538</v>
      </c>
      <c r="G2058" s="325" t="s">
        <v>1538</v>
      </c>
      <c r="H2058" s="325" t="s">
        <v>1538</v>
      </c>
    </row>
    <row r="2059" spans="1:8">
      <c r="A2059" s="103"/>
      <c r="C2059" s="325" t="s">
        <v>1538</v>
      </c>
      <c r="D2059" s="325" t="s">
        <v>1538</v>
      </c>
      <c r="E2059" s="325" t="s">
        <v>1538</v>
      </c>
      <c r="G2059" s="325" t="s">
        <v>1538</v>
      </c>
      <c r="H2059" s="325" t="s">
        <v>1538</v>
      </c>
    </row>
    <row r="2060" spans="1:8">
      <c r="A2060" s="103"/>
      <c r="C2060" s="325" t="s">
        <v>1538</v>
      </c>
      <c r="D2060" s="325" t="s">
        <v>1538</v>
      </c>
      <c r="E2060" s="325" t="s">
        <v>1538</v>
      </c>
      <c r="G2060" s="325" t="s">
        <v>1538</v>
      </c>
      <c r="H2060" s="325" t="s">
        <v>1538</v>
      </c>
    </row>
    <row r="2061" spans="1:8">
      <c r="A2061" s="103"/>
      <c r="C2061" s="325" t="s">
        <v>1538</v>
      </c>
      <c r="D2061" s="325" t="s">
        <v>1538</v>
      </c>
      <c r="E2061" s="325" t="s">
        <v>1538</v>
      </c>
      <c r="G2061" s="325" t="s">
        <v>1538</v>
      </c>
      <c r="H2061" s="325" t="s">
        <v>1538</v>
      </c>
    </row>
    <row r="2062" spans="1:8">
      <c r="A2062" s="103"/>
      <c r="B2062" s="326"/>
      <c r="C2062" s="325" t="s">
        <v>1538</v>
      </c>
      <c r="D2062" s="325" t="s">
        <v>1538</v>
      </c>
      <c r="E2062" s="325" t="s">
        <v>1538</v>
      </c>
      <c r="G2062" s="325" t="s">
        <v>1538</v>
      </c>
      <c r="H2062" s="325" t="s">
        <v>1538</v>
      </c>
    </row>
    <row r="2063" spans="1:8">
      <c r="A2063" s="103"/>
      <c r="B2063" s="326"/>
      <c r="C2063" s="325" t="s">
        <v>1538</v>
      </c>
      <c r="D2063" s="325" t="s">
        <v>1538</v>
      </c>
      <c r="E2063" s="325" t="s">
        <v>1538</v>
      </c>
      <c r="G2063" s="325" t="s">
        <v>1538</v>
      </c>
      <c r="H2063" s="325" t="s">
        <v>1538</v>
      </c>
    </row>
    <row r="2064" spans="1:8">
      <c r="A2064" s="103"/>
      <c r="B2064" s="326"/>
      <c r="C2064" s="325" t="s">
        <v>1538</v>
      </c>
      <c r="D2064" s="325" t="s">
        <v>1538</v>
      </c>
      <c r="E2064" s="325" t="s">
        <v>1538</v>
      </c>
      <c r="G2064" s="325" t="s">
        <v>1538</v>
      </c>
      <c r="H2064" s="325" t="s">
        <v>1538</v>
      </c>
    </row>
    <row r="2065" spans="1:8">
      <c r="A2065" s="103"/>
      <c r="B2065" s="326"/>
      <c r="C2065" s="325" t="s">
        <v>1538</v>
      </c>
      <c r="D2065" s="325" t="s">
        <v>1538</v>
      </c>
      <c r="E2065" s="325" t="s">
        <v>1538</v>
      </c>
      <c r="G2065" s="325" t="s">
        <v>1538</v>
      </c>
      <c r="H2065" s="325" t="s">
        <v>1538</v>
      </c>
    </row>
    <row r="2066" spans="1:8">
      <c r="A2066" s="103"/>
      <c r="B2066" s="326"/>
      <c r="C2066" s="325" t="s">
        <v>1538</v>
      </c>
      <c r="D2066" s="325" t="s">
        <v>1538</v>
      </c>
      <c r="E2066" s="325" t="s">
        <v>1538</v>
      </c>
      <c r="G2066" s="325" t="s">
        <v>1538</v>
      </c>
      <c r="H2066" s="325" t="s">
        <v>1538</v>
      </c>
    </row>
    <row r="2067" spans="1:8">
      <c r="A2067" s="103"/>
      <c r="B2067" s="326"/>
      <c r="C2067" s="325" t="s">
        <v>1538</v>
      </c>
      <c r="D2067" s="325" t="s">
        <v>1538</v>
      </c>
      <c r="E2067" s="325" t="s">
        <v>1538</v>
      </c>
      <c r="G2067" s="325" t="s">
        <v>1538</v>
      </c>
      <c r="H2067" s="325" t="s">
        <v>1538</v>
      </c>
    </row>
    <row r="2068" spans="1:8">
      <c r="A2068" s="103"/>
      <c r="B2068" s="326"/>
      <c r="C2068" s="325" t="s">
        <v>1538</v>
      </c>
      <c r="D2068" s="325" t="s">
        <v>1538</v>
      </c>
      <c r="E2068" s="325" t="s">
        <v>1538</v>
      </c>
      <c r="G2068" s="325" t="s">
        <v>1538</v>
      </c>
      <c r="H2068" s="325" t="s">
        <v>1538</v>
      </c>
    </row>
    <row r="2069" spans="1:8">
      <c r="A2069" s="103"/>
      <c r="B2069" s="326"/>
      <c r="C2069" s="325" t="s">
        <v>1538</v>
      </c>
      <c r="D2069" s="325" t="s">
        <v>1538</v>
      </c>
      <c r="E2069" s="325" t="s">
        <v>1538</v>
      </c>
      <c r="G2069" s="325" t="s">
        <v>1538</v>
      </c>
      <c r="H2069" s="325" t="s">
        <v>1538</v>
      </c>
    </row>
    <row r="2070" spans="1:8">
      <c r="A2070" s="103"/>
      <c r="B2070" s="326"/>
      <c r="C2070" s="325" t="s">
        <v>1538</v>
      </c>
      <c r="D2070" s="325" t="s">
        <v>1538</v>
      </c>
      <c r="E2070" s="325" t="s">
        <v>1538</v>
      </c>
      <c r="G2070" s="325" t="s">
        <v>1538</v>
      </c>
      <c r="H2070" s="325" t="s">
        <v>1538</v>
      </c>
    </row>
    <row r="2071" spans="1:8">
      <c r="A2071" s="103"/>
      <c r="B2071" s="331"/>
      <c r="C2071" s="325" t="s">
        <v>1538</v>
      </c>
      <c r="D2071" s="325" t="s">
        <v>1538</v>
      </c>
      <c r="E2071" s="325" t="s">
        <v>1538</v>
      </c>
      <c r="G2071" s="325" t="s">
        <v>1538</v>
      </c>
      <c r="H2071" s="325" t="s">
        <v>1538</v>
      </c>
    </row>
    <row r="2072" spans="1:8">
      <c r="A2072" s="103"/>
      <c r="C2072" s="325" t="s">
        <v>1538</v>
      </c>
      <c r="D2072" s="325" t="s">
        <v>1538</v>
      </c>
      <c r="E2072" s="325" t="s">
        <v>1538</v>
      </c>
      <c r="G2072" s="325" t="s">
        <v>1538</v>
      </c>
      <c r="H2072" s="325" t="s">
        <v>1538</v>
      </c>
    </row>
    <row r="2073" spans="1:8">
      <c r="A2073" s="103"/>
      <c r="C2073" s="325" t="s">
        <v>1538</v>
      </c>
      <c r="D2073" s="325" t="s">
        <v>1538</v>
      </c>
      <c r="E2073" s="325" t="s">
        <v>1538</v>
      </c>
      <c r="G2073" s="325" t="s">
        <v>1538</v>
      </c>
      <c r="H2073" s="325" t="s">
        <v>1538</v>
      </c>
    </row>
    <row r="2074" spans="1:8">
      <c r="A2074" s="103"/>
      <c r="C2074" s="325" t="s">
        <v>1538</v>
      </c>
      <c r="D2074" s="325" t="s">
        <v>1538</v>
      </c>
      <c r="E2074" s="325" t="s">
        <v>1538</v>
      </c>
      <c r="G2074" s="325" t="s">
        <v>1538</v>
      </c>
      <c r="H2074" s="325" t="s">
        <v>1538</v>
      </c>
    </row>
    <row r="2075" spans="1:8">
      <c r="A2075" s="103"/>
      <c r="C2075" s="325" t="s">
        <v>1538</v>
      </c>
      <c r="D2075" s="325" t="s">
        <v>1538</v>
      </c>
      <c r="E2075" s="325" t="s">
        <v>1538</v>
      </c>
      <c r="G2075" s="325" t="s">
        <v>1538</v>
      </c>
      <c r="H2075" s="325" t="s">
        <v>1538</v>
      </c>
    </row>
    <row r="2076" spans="1:8">
      <c r="A2076" s="103"/>
      <c r="B2076" s="326"/>
      <c r="C2076" s="325" t="s">
        <v>1538</v>
      </c>
      <c r="D2076" s="325" t="s">
        <v>1538</v>
      </c>
      <c r="E2076" s="325" t="s">
        <v>1538</v>
      </c>
      <c r="G2076" s="325" t="s">
        <v>1538</v>
      </c>
      <c r="H2076" s="325" t="s">
        <v>1538</v>
      </c>
    </row>
    <row r="2077" spans="1:8">
      <c r="A2077" s="103"/>
      <c r="B2077" s="326"/>
      <c r="C2077" s="325" t="s">
        <v>1538</v>
      </c>
      <c r="D2077" s="325" t="s">
        <v>1538</v>
      </c>
      <c r="E2077" s="325" t="s">
        <v>1538</v>
      </c>
      <c r="G2077" s="325" t="s">
        <v>1538</v>
      </c>
      <c r="H2077" s="325" t="s">
        <v>1538</v>
      </c>
    </row>
    <row r="2078" spans="1:8">
      <c r="A2078" s="103"/>
      <c r="B2078" s="326"/>
      <c r="C2078" s="325" t="s">
        <v>1538</v>
      </c>
      <c r="D2078" s="325" t="s">
        <v>1538</v>
      </c>
      <c r="E2078" s="325" t="s">
        <v>1538</v>
      </c>
      <c r="G2078" s="325" t="s">
        <v>1538</v>
      </c>
      <c r="H2078" s="325" t="s">
        <v>1538</v>
      </c>
    </row>
    <row r="2079" spans="1:8">
      <c r="A2079" s="103"/>
      <c r="B2079" s="326"/>
      <c r="C2079" s="325" t="s">
        <v>1538</v>
      </c>
      <c r="D2079" s="325" t="s">
        <v>1538</v>
      </c>
      <c r="E2079" s="325" t="s">
        <v>1538</v>
      </c>
      <c r="G2079" s="325" t="s">
        <v>1538</v>
      </c>
      <c r="H2079" s="325" t="s">
        <v>1538</v>
      </c>
    </row>
    <row r="2080" spans="1:8">
      <c r="A2080" s="103"/>
      <c r="B2080" s="326"/>
      <c r="C2080" s="325" t="s">
        <v>1538</v>
      </c>
      <c r="D2080" s="325" t="s">
        <v>1538</v>
      </c>
      <c r="E2080" s="325" t="s">
        <v>1538</v>
      </c>
      <c r="G2080" s="325" t="s">
        <v>1538</v>
      </c>
      <c r="H2080" s="325" t="s">
        <v>1538</v>
      </c>
    </row>
    <row r="2081" spans="1:8">
      <c r="A2081" s="103"/>
      <c r="B2081" s="326"/>
      <c r="C2081" s="325" t="s">
        <v>1538</v>
      </c>
      <c r="D2081" s="325" t="s">
        <v>1538</v>
      </c>
      <c r="E2081" s="325" t="s">
        <v>1538</v>
      </c>
      <c r="G2081" s="325" t="s">
        <v>1538</v>
      </c>
      <c r="H2081" s="325" t="s">
        <v>1538</v>
      </c>
    </row>
    <row r="2082" spans="1:8">
      <c r="A2082" s="103"/>
      <c r="B2082" s="326"/>
      <c r="C2082" s="325" t="s">
        <v>1538</v>
      </c>
      <c r="D2082" s="325" t="s">
        <v>1538</v>
      </c>
      <c r="E2082" s="325" t="s">
        <v>1538</v>
      </c>
      <c r="G2082" s="325" t="s">
        <v>1538</v>
      </c>
      <c r="H2082" s="325" t="s">
        <v>1538</v>
      </c>
    </row>
    <row r="2083" spans="1:8">
      <c r="A2083" s="103"/>
      <c r="B2083" s="326"/>
      <c r="C2083" s="325" t="s">
        <v>1538</v>
      </c>
      <c r="D2083" s="325" t="s">
        <v>1538</v>
      </c>
      <c r="E2083" s="325" t="s">
        <v>1538</v>
      </c>
      <c r="G2083" s="325" t="s">
        <v>1538</v>
      </c>
      <c r="H2083" s="325" t="s">
        <v>1538</v>
      </c>
    </row>
    <row r="2084" spans="1:8">
      <c r="A2084" s="103"/>
      <c r="B2084" s="326"/>
      <c r="C2084" s="325" t="s">
        <v>1538</v>
      </c>
      <c r="D2084" s="325" t="s">
        <v>1538</v>
      </c>
      <c r="E2084" s="325" t="s">
        <v>1538</v>
      </c>
      <c r="G2084" s="325" t="s">
        <v>1538</v>
      </c>
      <c r="H2084" s="325" t="s">
        <v>1538</v>
      </c>
    </row>
    <row r="2085" spans="1:8">
      <c r="A2085" s="103"/>
      <c r="B2085" s="326"/>
      <c r="C2085" s="325" t="s">
        <v>1538</v>
      </c>
      <c r="D2085" s="325" t="s">
        <v>1538</v>
      </c>
      <c r="E2085" s="325" t="s">
        <v>1538</v>
      </c>
      <c r="G2085" s="325" t="s">
        <v>1538</v>
      </c>
      <c r="H2085" s="325" t="s">
        <v>1538</v>
      </c>
    </row>
    <row r="2086" spans="1:8">
      <c r="A2086" s="103"/>
      <c r="B2086" s="326"/>
      <c r="C2086" s="325" t="s">
        <v>1538</v>
      </c>
      <c r="D2086" s="325" t="s">
        <v>1538</v>
      </c>
      <c r="E2086" s="325" t="s">
        <v>1538</v>
      </c>
      <c r="G2086" s="325" t="s">
        <v>1538</v>
      </c>
      <c r="H2086" s="325" t="s">
        <v>1538</v>
      </c>
    </row>
    <row r="2087" spans="1:8">
      <c r="A2087" s="103"/>
      <c r="B2087" s="326"/>
      <c r="C2087" s="325" t="s">
        <v>1538</v>
      </c>
      <c r="D2087" s="325" t="s">
        <v>1538</v>
      </c>
      <c r="E2087" s="325" t="s">
        <v>1538</v>
      </c>
      <c r="G2087" s="325" t="s">
        <v>1538</v>
      </c>
      <c r="H2087" s="325" t="s">
        <v>1538</v>
      </c>
    </row>
    <row r="2088" spans="1:8">
      <c r="A2088" s="103"/>
      <c r="B2088" s="326"/>
      <c r="C2088" s="325" t="s">
        <v>1538</v>
      </c>
      <c r="D2088" s="325" t="s">
        <v>1538</v>
      </c>
      <c r="E2088" s="325" t="s">
        <v>1538</v>
      </c>
      <c r="G2088" s="325" t="s">
        <v>1538</v>
      </c>
      <c r="H2088" s="325" t="s">
        <v>1538</v>
      </c>
    </row>
    <row r="2089" spans="1:8">
      <c r="A2089" s="103"/>
      <c r="B2089" s="326"/>
      <c r="C2089" s="325" t="s">
        <v>1538</v>
      </c>
      <c r="D2089" s="325" t="s">
        <v>1538</v>
      </c>
      <c r="E2089" s="325" t="s">
        <v>1538</v>
      </c>
      <c r="G2089" s="325" t="s">
        <v>1538</v>
      </c>
      <c r="H2089" s="325" t="s">
        <v>1538</v>
      </c>
    </row>
    <row r="2090" spans="1:8">
      <c r="A2090" s="103"/>
      <c r="B2090" s="326"/>
      <c r="C2090" s="325" t="s">
        <v>1538</v>
      </c>
      <c r="D2090" s="325" t="s">
        <v>1538</v>
      </c>
      <c r="E2090" s="325" t="s">
        <v>1538</v>
      </c>
      <c r="G2090" s="325" t="s">
        <v>1538</v>
      </c>
      <c r="H2090" s="325" t="s">
        <v>1538</v>
      </c>
    </row>
    <row r="2091" spans="1:8">
      <c r="A2091" s="103"/>
      <c r="B2091" s="326"/>
      <c r="C2091" s="325" t="s">
        <v>1538</v>
      </c>
      <c r="D2091" s="325" t="s">
        <v>1538</v>
      </c>
      <c r="E2091" s="325" t="s">
        <v>1538</v>
      </c>
      <c r="G2091" s="325" t="s">
        <v>1538</v>
      </c>
      <c r="H2091" s="325" t="s">
        <v>1538</v>
      </c>
    </row>
    <row r="2092" spans="1:8">
      <c r="A2092" s="103"/>
      <c r="B2092" s="331"/>
      <c r="C2092" s="325" t="s">
        <v>1538</v>
      </c>
      <c r="D2092" s="325" t="s">
        <v>1538</v>
      </c>
      <c r="E2092" s="325" t="s">
        <v>1538</v>
      </c>
      <c r="G2092" s="325" t="s">
        <v>1538</v>
      </c>
      <c r="H2092" s="325" t="s">
        <v>1538</v>
      </c>
    </row>
    <row r="2093" spans="1:8">
      <c r="A2093" s="103"/>
      <c r="C2093" s="325" t="s">
        <v>1538</v>
      </c>
      <c r="D2093" s="325" t="s">
        <v>1538</v>
      </c>
      <c r="E2093" s="325" t="s">
        <v>1538</v>
      </c>
      <c r="G2093" s="325" t="s">
        <v>1538</v>
      </c>
      <c r="H2093" s="325" t="s">
        <v>1538</v>
      </c>
    </row>
    <row r="2094" spans="1:8">
      <c r="A2094" s="103"/>
      <c r="C2094" s="325" t="s">
        <v>1538</v>
      </c>
      <c r="D2094" s="325" t="s">
        <v>1538</v>
      </c>
      <c r="E2094" s="325" t="s">
        <v>1538</v>
      </c>
      <c r="G2094" s="325" t="s">
        <v>1538</v>
      </c>
      <c r="H2094" s="325" t="s">
        <v>1538</v>
      </c>
    </row>
    <row r="2095" spans="1:8">
      <c r="A2095" s="103"/>
      <c r="C2095" s="325" t="s">
        <v>1538</v>
      </c>
      <c r="D2095" s="325" t="s">
        <v>1538</v>
      </c>
      <c r="E2095" s="325" t="s">
        <v>1538</v>
      </c>
      <c r="G2095" s="325" t="s">
        <v>1538</v>
      </c>
      <c r="H2095" s="325" t="s">
        <v>1538</v>
      </c>
    </row>
    <row r="2096" spans="1:8">
      <c r="A2096" s="103"/>
      <c r="C2096" s="325" t="s">
        <v>1538</v>
      </c>
      <c r="D2096" s="325" t="s">
        <v>1538</v>
      </c>
      <c r="E2096" s="325" t="s">
        <v>1538</v>
      </c>
      <c r="G2096" s="325" t="s">
        <v>1538</v>
      </c>
      <c r="H2096" s="325" t="s">
        <v>1538</v>
      </c>
    </row>
    <row r="2097" spans="1:8">
      <c r="A2097" s="103"/>
      <c r="B2097" s="326"/>
      <c r="C2097" s="325" t="s">
        <v>1538</v>
      </c>
      <c r="D2097" s="325" t="s">
        <v>1538</v>
      </c>
      <c r="E2097" s="325" t="s">
        <v>1538</v>
      </c>
      <c r="G2097" s="325" t="s">
        <v>1538</v>
      </c>
      <c r="H2097" s="325" t="s">
        <v>1538</v>
      </c>
    </row>
    <row r="2098" spans="1:8">
      <c r="A2098" s="103"/>
      <c r="B2098" s="326"/>
      <c r="C2098" s="325" t="s">
        <v>1538</v>
      </c>
      <c r="D2098" s="325" t="s">
        <v>1538</v>
      </c>
      <c r="E2098" s="325" t="s">
        <v>1538</v>
      </c>
      <c r="G2098" s="325" t="s">
        <v>1538</v>
      </c>
      <c r="H2098" s="325" t="s">
        <v>1538</v>
      </c>
    </row>
    <row r="2099" spans="1:8">
      <c r="A2099" s="103"/>
      <c r="B2099" s="326"/>
      <c r="C2099" s="325" t="s">
        <v>1538</v>
      </c>
      <c r="D2099" s="325" t="s">
        <v>1538</v>
      </c>
      <c r="E2099" s="325" t="s">
        <v>1538</v>
      </c>
      <c r="G2099" s="325" t="s">
        <v>1538</v>
      </c>
      <c r="H2099" s="325" t="s">
        <v>1538</v>
      </c>
    </row>
    <row r="2100" spans="1:8">
      <c r="A2100" s="103"/>
      <c r="B2100" s="326"/>
      <c r="C2100" s="325" t="s">
        <v>1538</v>
      </c>
      <c r="D2100" s="325" t="s">
        <v>1538</v>
      </c>
      <c r="E2100" s="325" t="s">
        <v>1538</v>
      </c>
      <c r="G2100" s="325" t="s">
        <v>1538</v>
      </c>
      <c r="H2100" s="325" t="s">
        <v>1538</v>
      </c>
    </row>
    <row r="2101" spans="1:8">
      <c r="A2101" s="103"/>
      <c r="B2101" s="326"/>
      <c r="C2101" s="325" t="s">
        <v>1538</v>
      </c>
      <c r="D2101" s="325" t="s">
        <v>1538</v>
      </c>
      <c r="E2101" s="325" t="s">
        <v>1538</v>
      </c>
      <c r="G2101" s="325" t="s">
        <v>1538</v>
      </c>
      <c r="H2101" s="325" t="s">
        <v>1538</v>
      </c>
    </row>
    <row r="2102" spans="1:8">
      <c r="A2102" s="103"/>
      <c r="B2102" s="326"/>
      <c r="C2102" s="325" t="s">
        <v>1538</v>
      </c>
      <c r="D2102" s="325" t="s">
        <v>1538</v>
      </c>
      <c r="E2102" s="325" t="s">
        <v>1538</v>
      </c>
      <c r="G2102" s="325" t="s">
        <v>1538</v>
      </c>
      <c r="H2102" s="325" t="s">
        <v>1538</v>
      </c>
    </row>
    <row r="2103" spans="1:8">
      <c r="A2103" s="103"/>
      <c r="B2103" s="326"/>
      <c r="C2103" s="325" t="s">
        <v>1538</v>
      </c>
      <c r="D2103" s="325" t="s">
        <v>1538</v>
      </c>
      <c r="E2103" s="325" t="s">
        <v>1538</v>
      </c>
      <c r="G2103" s="325" t="s">
        <v>1538</v>
      </c>
      <c r="H2103" s="325" t="s">
        <v>1538</v>
      </c>
    </row>
    <row r="2104" spans="1:8">
      <c r="A2104" s="103"/>
      <c r="B2104" s="326"/>
      <c r="C2104" s="325" t="s">
        <v>1538</v>
      </c>
      <c r="D2104" s="325" t="s">
        <v>1538</v>
      </c>
      <c r="E2104" s="325" t="s">
        <v>1538</v>
      </c>
      <c r="G2104" s="325" t="s">
        <v>1538</v>
      </c>
      <c r="H2104" s="325" t="s">
        <v>1538</v>
      </c>
    </row>
    <row r="2105" spans="1:8">
      <c r="A2105" s="103"/>
      <c r="B2105" s="326"/>
      <c r="C2105" s="325" t="s">
        <v>1538</v>
      </c>
      <c r="D2105" s="325" t="s">
        <v>1538</v>
      </c>
      <c r="E2105" s="325" t="s">
        <v>1538</v>
      </c>
      <c r="G2105" s="325" t="s">
        <v>1538</v>
      </c>
      <c r="H2105" s="325" t="s">
        <v>1538</v>
      </c>
    </row>
    <row r="2106" spans="1:8">
      <c r="A2106" s="103"/>
      <c r="B2106" s="326"/>
      <c r="C2106" s="325" t="s">
        <v>1538</v>
      </c>
      <c r="D2106" s="325" t="s">
        <v>1538</v>
      </c>
      <c r="E2106" s="325" t="s">
        <v>1538</v>
      </c>
      <c r="G2106" s="325" t="s">
        <v>1538</v>
      </c>
      <c r="H2106" s="325" t="s">
        <v>1538</v>
      </c>
    </row>
    <row r="2107" spans="1:8">
      <c r="A2107" s="103"/>
      <c r="B2107" s="326"/>
      <c r="C2107" s="325" t="s">
        <v>1538</v>
      </c>
      <c r="D2107" s="325" t="s">
        <v>1538</v>
      </c>
      <c r="E2107" s="325" t="s">
        <v>1538</v>
      </c>
      <c r="G2107" s="325" t="s">
        <v>1538</v>
      </c>
      <c r="H2107" s="325" t="s">
        <v>1538</v>
      </c>
    </row>
    <row r="2108" spans="1:8">
      <c r="A2108" s="103"/>
      <c r="B2108" s="326"/>
      <c r="C2108" s="325" t="s">
        <v>1538</v>
      </c>
      <c r="D2108" s="325" t="s">
        <v>1538</v>
      </c>
      <c r="E2108" s="325" t="s">
        <v>1538</v>
      </c>
      <c r="G2108" s="325" t="s">
        <v>1538</v>
      </c>
      <c r="H2108" s="325" t="s">
        <v>1538</v>
      </c>
    </row>
    <row r="2109" spans="1:8">
      <c r="A2109" s="103"/>
      <c r="B2109" s="326"/>
      <c r="C2109" s="325" t="s">
        <v>1538</v>
      </c>
      <c r="D2109" s="325" t="s">
        <v>1538</v>
      </c>
      <c r="E2109" s="325" t="s">
        <v>1538</v>
      </c>
      <c r="G2109" s="325" t="s">
        <v>1538</v>
      </c>
      <c r="H2109" s="325" t="s">
        <v>1538</v>
      </c>
    </row>
    <row r="2110" spans="1:8">
      <c r="A2110" s="103"/>
      <c r="B2110" s="326"/>
      <c r="C2110" s="325" t="s">
        <v>1538</v>
      </c>
      <c r="D2110" s="325" t="s">
        <v>1538</v>
      </c>
      <c r="E2110" s="325" t="s">
        <v>1538</v>
      </c>
      <c r="G2110" s="325" t="s">
        <v>1538</v>
      </c>
      <c r="H2110" s="325" t="s">
        <v>1538</v>
      </c>
    </row>
    <row r="2111" spans="1:8">
      <c r="A2111" s="103"/>
      <c r="B2111" s="326"/>
      <c r="C2111" s="325" t="s">
        <v>1538</v>
      </c>
      <c r="D2111" s="325" t="s">
        <v>1538</v>
      </c>
      <c r="E2111" s="325" t="s">
        <v>1538</v>
      </c>
      <c r="G2111" s="325" t="s">
        <v>1538</v>
      </c>
      <c r="H2111" s="325" t="s">
        <v>1538</v>
      </c>
    </row>
    <row r="2112" spans="1:8">
      <c r="A2112" s="103"/>
      <c r="B2112" s="326"/>
      <c r="C2112" s="325" t="s">
        <v>1538</v>
      </c>
      <c r="D2112" s="325" t="s">
        <v>1538</v>
      </c>
      <c r="E2112" s="325" t="s">
        <v>1538</v>
      </c>
      <c r="G2112" s="325" t="s">
        <v>1538</v>
      </c>
      <c r="H2112" s="325" t="s">
        <v>1538</v>
      </c>
    </row>
    <row r="2113" spans="1:8">
      <c r="A2113" s="103"/>
      <c r="B2113" s="326"/>
      <c r="C2113" s="325" t="s">
        <v>1538</v>
      </c>
      <c r="D2113" s="325" t="s">
        <v>1538</v>
      </c>
      <c r="E2113" s="325" t="s">
        <v>1538</v>
      </c>
      <c r="G2113" s="325" t="s">
        <v>1538</v>
      </c>
      <c r="H2113" s="325" t="s">
        <v>1538</v>
      </c>
    </row>
    <row r="2114" spans="1:8">
      <c r="A2114" s="103"/>
      <c r="B2114" s="326"/>
      <c r="C2114" s="325" t="s">
        <v>1538</v>
      </c>
      <c r="D2114" s="325" t="s">
        <v>1538</v>
      </c>
      <c r="E2114" s="325" t="s">
        <v>1538</v>
      </c>
      <c r="G2114" s="325" t="s">
        <v>1538</v>
      </c>
      <c r="H2114" s="325" t="s">
        <v>1538</v>
      </c>
    </row>
    <row r="2115" spans="1:8">
      <c r="A2115" s="103"/>
      <c r="B2115" s="326"/>
      <c r="C2115" s="325" t="s">
        <v>1538</v>
      </c>
      <c r="D2115" s="325" t="s">
        <v>1538</v>
      </c>
      <c r="E2115" s="325" t="s">
        <v>1538</v>
      </c>
      <c r="G2115" s="325" t="s">
        <v>1538</v>
      </c>
      <c r="H2115" s="325" t="s">
        <v>1538</v>
      </c>
    </row>
    <row r="2116" spans="1:8">
      <c r="A2116" s="103"/>
      <c r="B2116" s="326"/>
      <c r="C2116" s="325" t="s">
        <v>1538</v>
      </c>
      <c r="D2116" s="325" t="s">
        <v>1538</v>
      </c>
      <c r="E2116" s="325" t="s">
        <v>1538</v>
      </c>
      <c r="G2116" s="325" t="s">
        <v>1538</v>
      </c>
      <c r="H2116" s="325" t="s">
        <v>1538</v>
      </c>
    </row>
    <row r="2117" spans="1:8">
      <c r="A2117" s="103"/>
      <c r="B2117" s="326"/>
      <c r="C2117" s="325" t="s">
        <v>1538</v>
      </c>
      <c r="D2117" s="325" t="s">
        <v>1538</v>
      </c>
      <c r="E2117" s="325" t="s">
        <v>1538</v>
      </c>
      <c r="G2117" s="325" t="s">
        <v>1538</v>
      </c>
      <c r="H2117" s="325" t="s">
        <v>1538</v>
      </c>
    </row>
    <row r="2118" spans="1:8">
      <c r="A2118" s="103"/>
      <c r="B2118" s="326"/>
      <c r="C2118" s="325" t="s">
        <v>1538</v>
      </c>
      <c r="D2118" s="325" t="s">
        <v>1538</v>
      </c>
      <c r="E2118" s="325" t="s">
        <v>1538</v>
      </c>
      <c r="G2118" s="325" t="s">
        <v>1538</v>
      </c>
      <c r="H2118" s="325" t="s">
        <v>1538</v>
      </c>
    </row>
    <row r="2119" spans="1:8">
      <c r="A2119" s="103"/>
      <c r="B2119" s="326"/>
      <c r="C2119" s="325" t="s">
        <v>1538</v>
      </c>
      <c r="D2119" s="325" t="s">
        <v>1538</v>
      </c>
      <c r="E2119" s="325" t="s">
        <v>1538</v>
      </c>
      <c r="G2119" s="325" t="s">
        <v>1538</v>
      </c>
      <c r="H2119" s="325" t="s">
        <v>1538</v>
      </c>
    </row>
    <row r="2120" spans="1:8">
      <c r="A2120" s="103"/>
      <c r="B2120" s="326"/>
      <c r="C2120" s="325" t="s">
        <v>1538</v>
      </c>
      <c r="D2120" s="325" t="s">
        <v>1538</v>
      </c>
      <c r="E2120" s="325" t="s">
        <v>1538</v>
      </c>
      <c r="G2120" s="325" t="s">
        <v>1538</v>
      </c>
      <c r="H2120" s="325" t="s">
        <v>1538</v>
      </c>
    </row>
    <row r="2121" spans="1:8">
      <c r="A2121" s="103"/>
      <c r="B2121" s="326"/>
      <c r="C2121" s="325" t="s">
        <v>1538</v>
      </c>
      <c r="D2121" s="325" t="s">
        <v>1538</v>
      </c>
      <c r="E2121" s="325" t="s">
        <v>1538</v>
      </c>
      <c r="G2121" s="325" t="s">
        <v>1538</v>
      </c>
      <c r="H2121" s="325" t="s">
        <v>1538</v>
      </c>
    </row>
    <row r="2122" spans="1:8">
      <c r="A2122" s="103"/>
      <c r="B2122" s="326"/>
      <c r="C2122" s="325" t="s">
        <v>1538</v>
      </c>
      <c r="D2122" s="325" t="s">
        <v>1538</v>
      </c>
      <c r="E2122" s="325" t="s">
        <v>1538</v>
      </c>
      <c r="G2122" s="325" t="s">
        <v>1538</v>
      </c>
      <c r="H2122" s="325" t="s">
        <v>1538</v>
      </c>
    </row>
    <row r="2123" spans="1:8">
      <c r="A2123" s="103"/>
      <c r="B2123" s="326"/>
      <c r="C2123" s="325" t="s">
        <v>1538</v>
      </c>
      <c r="D2123" s="325" t="s">
        <v>1538</v>
      </c>
      <c r="E2123" s="325" t="s">
        <v>1538</v>
      </c>
      <c r="G2123" s="325" t="s">
        <v>1538</v>
      </c>
      <c r="H2123" s="325" t="s">
        <v>1538</v>
      </c>
    </row>
    <row r="2124" spans="1:8">
      <c r="A2124" s="103"/>
      <c r="B2124" s="326"/>
      <c r="C2124" s="325" t="s">
        <v>1538</v>
      </c>
      <c r="D2124" s="325" t="s">
        <v>1538</v>
      </c>
      <c r="E2124" s="325" t="s">
        <v>1538</v>
      </c>
      <c r="G2124" s="325" t="s">
        <v>1538</v>
      </c>
      <c r="H2124" s="325" t="s">
        <v>1538</v>
      </c>
    </row>
    <row r="2125" spans="1:8">
      <c r="A2125" s="103"/>
      <c r="B2125" s="326"/>
      <c r="C2125" s="325" t="s">
        <v>1538</v>
      </c>
      <c r="D2125" s="325" t="s">
        <v>1538</v>
      </c>
      <c r="E2125" s="325" t="s">
        <v>1538</v>
      </c>
      <c r="G2125" s="325" t="s">
        <v>1538</v>
      </c>
      <c r="H2125" s="325" t="s">
        <v>1538</v>
      </c>
    </row>
    <row r="2126" spans="1:8">
      <c r="A2126" s="103"/>
      <c r="B2126" s="326"/>
      <c r="C2126" s="325" t="s">
        <v>1538</v>
      </c>
      <c r="D2126" s="325" t="s">
        <v>1538</v>
      </c>
      <c r="E2126" s="325" t="s">
        <v>1538</v>
      </c>
      <c r="G2126" s="325" t="s">
        <v>1538</v>
      </c>
      <c r="H2126" s="325" t="s">
        <v>1538</v>
      </c>
    </row>
    <row r="2127" spans="1:8">
      <c r="A2127" s="103"/>
      <c r="B2127" s="326"/>
      <c r="C2127" s="325" t="s">
        <v>1538</v>
      </c>
      <c r="D2127" s="325" t="s">
        <v>1538</v>
      </c>
      <c r="E2127" s="325" t="s">
        <v>1538</v>
      </c>
      <c r="G2127" s="325" t="s">
        <v>1538</v>
      </c>
      <c r="H2127" s="325" t="s">
        <v>1538</v>
      </c>
    </row>
    <row r="2128" spans="1:8">
      <c r="A2128" s="103"/>
      <c r="B2128" s="326"/>
      <c r="C2128" s="325" t="s">
        <v>1538</v>
      </c>
      <c r="D2128" s="325" t="s">
        <v>1538</v>
      </c>
      <c r="E2128" s="325" t="s">
        <v>1538</v>
      </c>
      <c r="G2128" s="325" t="s">
        <v>1538</v>
      </c>
      <c r="H2128" s="325" t="s">
        <v>1538</v>
      </c>
    </row>
    <row r="2129" spans="1:8">
      <c r="A2129" s="103"/>
      <c r="B2129" s="326"/>
      <c r="C2129" s="325" t="s">
        <v>1538</v>
      </c>
      <c r="D2129" s="325" t="s">
        <v>1538</v>
      </c>
      <c r="E2129" s="325" t="s">
        <v>1538</v>
      </c>
      <c r="G2129" s="325" t="s">
        <v>1538</v>
      </c>
      <c r="H2129" s="325" t="s">
        <v>1538</v>
      </c>
    </row>
    <row r="2130" spans="1:8">
      <c r="A2130" s="103"/>
      <c r="B2130" s="326"/>
      <c r="C2130" s="325" t="s">
        <v>1538</v>
      </c>
      <c r="D2130" s="325" t="s">
        <v>1538</v>
      </c>
      <c r="E2130" s="325" t="s">
        <v>1538</v>
      </c>
      <c r="G2130" s="325" t="s">
        <v>1538</v>
      </c>
      <c r="H2130" s="325" t="s">
        <v>1538</v>
      </c>
    </row>
    <row r="2131" spans="1:8">
      <c r="A2131" s="103"/>
      <c r="B2131" s="326"/>
      <c r="C2131" s="325" t="s">
        <v>1538</v>
      </c>
      <c r="D2131" s="325" t="s">
        <v>1538</v>
      </c>
      <c r="E2131" s="325" t="s">
        <v>1538</v>
      </c>
      <c r="G2131" s="325" t="s">
        <v>1538</v>
      </c>
      <c r="H2131" s="325" t="s">
        <v>1538</v>
      </c>
    </row>
    <row r="2132" spans="1:8">
      <c r="A2132" s="103"/>
      <c r="B2132" s="326"/>
      <c r="C2132" s="325" t="s">
        <v>1538</v>
      </c>
      <c r="D2132" s="325" t="s">
        <v>1538</v>
      </c>
      <c r="E2132" s="325" t="s">
        <v>1538</v>
      </c>
      <c r="G2132" s="325" t="s">
        <v>1538</v>
      </c>
      <c r="H2132" s="325" t="s">
        <v>1538</v>
      </c>
    </row>
    <row r="2133" spans="1:8">
      <c r="A2133" s="103"/>
      <c r="B2133" s="326"/>
      <c r="C2133" s="325" t="s">
        <v>1538</v>
      </c>
      <c r="D2133" s="325" t="s">
        <v>1538</v>
      </c>
      <c r="E2133" s="325" t="s">
        <v>1538</v>
      </c>
      <c r="G2133" s="325" t="s">
        <v>1538</v>
      </c>
      <c r="H2133" s="325" t="s">
        <v>1538</v>
      </c>
    </row>
    <row r="2134" spans="1:8">
      <c r="A2134" s="103"/>
      <c r="B2134" s="326"/>
      <c r="C2134" s="325" t="s">
        <v>1538</v>
      </c>
      <c r="D2134" s="325" t="s">
        <v>1538</v>
      </c>
      <c r="E2134" s="325" t="s">
        <v>1538</v>
      </c>
      <c r="G2134" s="325" t="s">
        <v>1538</v>
      </c>
      <c r="H2134" s="325" t="s">
        <v>1538</v>
      </c>
    </row>
    <row r="2135" spans="1:8">
      <c r="A2135" s="103"/>
      <c r="B2135" s="326"/>
      <c r="C2135" s="325" t="s">
        <v>1538</v>
      </c>
      <c r="D2135" s="325" t="s">
        <v>1538</v>
      </c>
      <c r="E2135" s="325" t="s">
        <v>1538</v>
      </c>
      <c r="G2135" s="325" t="s">
        <v>1538</v>
      </c>
      <c r="H2135" s="325" t="s">
        <v>1538</v>
      </c>
    </row>
    <row r="2136" spans="1:8">
      <c r="A2136" s="103"/>
      <c r="B2136" s="326"/>
      <c r="C2136" s="325" t="s">
        <v>1538</v>
      </c>
      <c r="D2136" s="325" t="s">
        <v>1538</v>
      </c>
      <c r="E2136" s="325" t="s">
        <v>1538</v>
      </c>
      <c r="G2136" s="325" t="s">
        <v>1538</v>
      </c>
      <c r="H2136" s="325" t="s">
        <v>1538</v>
      </c>
    </row>
    <row r="2137" spans="1:8">
      <c r="A2137" s="103"/>
      <c r="B2137" s="326"/>
      <c r="C2137" s="325" t="s">
        <v>1538</v>
      </c>
      <c r="D2137" s="325" t="s">
        <v>1538</v>
      </c>
      <c r="E2137" s="325" t="s">
        <v>1538</v>
      </c>
      <c r="G2137" s="325" t="s">
        <v>1538</v>
      </c>
      <c r="H2137" s="325" t="s">
        <v>1538</v>
      </c>
    </row>
    <row r="2138" spans="1:8">
      <c r="A2138" s="103"/>
      <c r="B2138" s="326"/>
      <c r="C2138" s="325" t="s">
        <v>1538</v>
      </c>
      <c r="D2138" s="325" t="s">
        <v>1538</v>
      </c>
      <c r="E2138" s="325" t="s">
        <v>1538</v>
      </c>
      <c r="G2138" s="325" t="s">
        <v>1538</v>
      </c>
      <c r="H2138" s="325" t="s">
        <v>1538</v>
      </c>
    </row>
    <row r="2139" spans="1:8">
      <c r="A2139" s="103"/>
      <c r="B2139" s="326"/>
      <c r="C2139" s="325" t="s">
        <v>1538</v>
      </c>
      <c r="D2139" s="325" t="s">
        <v>1538</v>
      </c>
      <c r="E2139" s="325" t="s">
        <v>1538</v>
      </c>
      <c r="G2139" s="325" t="s">
        <v>1538</v>
      </c>
      <c r="H2139" s="325" t="s">
        <v>1538</v>
      </c>
    </row>
    <row r="2140" spans="1:8">
      <c r="A2140" s="103"/>
      <c r="B2140" s="331"/>
      <c r="C2140" s="325" t="s">
        <v>1538</v>
      </c>
      <c r="D2140" s="325" t="s">
        <v>1538</v>
      </c>
      <c r="E2140" s="325" t="s">
        <v>1538</v>
      </c>
      <c r="G2140" s="325" t="s">
        <v>1538</v>
      </c>
      <c r="H2140" s="325" t="s">
        <v>1538</v>
      </c>
    </row>
    <row r="2141" spans="1:8">
      <c r="A2141" s="103"/>
      <c r="C2141" s="325" t="s">
        <v>1538</v>
      </c>
      <c r="D2141" s="325" t="s">
        <v>1538</v>
      </c>
      <c r="E2141" s="325" t="s">
        <v>1538</v>
      </c>
      <c r="G2141" s="325" t="s">
        <v>1538</v>
      </c>
      <c r="H2141" s="325" t="s">
        <v>1538</v>
      </c>
    </row>
    <row r="2142" spans="1:8">
      <c r="A2142" s="103"/>
      <c r="C2142" s="325" t="s">
        <v>1538</v>
      </c>
      <c r="D2142" s="325" t="s">
        <v>1538</v>
      </c>
      <c r="E2142" s="325" t="s">
        <v>1538</v>
      </c>
      <c r="G2142" s="325" t="s">
        <v>1538</v>
      </c>
      <c r="H2142" s="325" t="s">
        <v>1538</v>
      </c>
    </row>
    <row r="2143" spans="1:8">
      <c r="A2143" s="103"/>
      <c r="C2143" s="325" t="s">
        <v>1538</v>
      </c>
      <c r="D2143" s="325" t="s">
        <v>1538</v>
      </c>
      <c r="E2143" s="325" t="s">
        <v>1538</v>
      </c>
      <c r="G2143" s="325" t="s">
        <v>1538</v>
      </c>
      <c r="H2143" s="325" t="s">
        <v>1538</v>
      </c>
    </row>
    <row r="2144" spans="1:8">
      <c r="A2144" s="103"/>
      <c r="B2144" s="326"/>
      <c r="C2144" s="325" t="s">
        <v>1538</v>
      </c>
      <c r="D2144" s="325" t="s">
        <v>1538</v>
      </c>
      <c r="E2144" s="325" t="s">
        <v>1538</v>
      </c>
      <c r="G2144" s="325" t="s">
        <v>1538</v>
      </c>
      <c r="H2144" s="325" t="s">
        <v>1538</v>
      </c>
    </row>
    <row r="2145" spans="1:8">
      <c r="A2145" s="103"/>
      <c r="B2145" s="326"/>
      <c r="C2145" s="325" t="s">
        <v>1538</v>
      </c>
      <c r="D2145" s="325" t="s">
        <v>1538</v>
      </c>
      <c r="E2145" s="325" t="s">
        <v>1538</v>
      </c>
      <c r="G2145" s="325" t="s">
        <v>1538</v>
      </c>
      <c r="H2145" s="325" t="s">
        <v>1538</v>
      </c>
    </row>
    <row r="2146" spans="1:8">
      <c r="A2146" s="103"/>
      <c r="B2146" s="326"/>
      <c r="C2146" s="325" t="s">
        <v>1538</v>
      </c>
      <c r="D2146" s="325" t="s">
        <v>1538</v>
      </c>
      <c r="E2146" s="325" t="s">
        <v>1538</v>
      </c>
      <c r="G2146" s="325" t="s">
        <v>1538</v>
      </c>
      <c r="H2146" s="325" t="s">
        <v>1538</v>
      </c>
    </row>
    <row r="2147" spans="1:8">
      <c r="A2147" s="103"/>
      <c r="B2147" s="326"/>
      <c r="C2147" s="325" t="s">
        <v>1538</v>
      </c>
      <c r="D2147" s="325" t="s">
        <v>1538</v>
      </c>
      <c r="E2147" s="325" t="s">
        <v>1538</v>
      </c>
      <c r="G2147" s="325" t="s">
        <v>1538</v>
      </c>
      <c r="H2147" s="325" t="s">
        <v>1538</v>
      </c>
    </row>
    <row r="2148" spans="1:8">
      <c r="A2148" s="103"/>
      <c r="B2148" s="326"/>
      <c r="C2148" s="325" t="s">
        <v>1538</v>
      </c>
      <c r="D2148" s="325" t="s">
        <v>1538</v>
      </c>
      <c r="E2148" s="325" t="s">
        <v>1538</v>
      </c>
      <c r="G2148" s="325" t="s">
        <v>1538</v>
      </c>
      <c r="H2148" s="325" t="s">
        <v>1538</v>
      </c>
    </row>
    <row r="2149" spans="1:8">
      <c r="A2149" s="103"/>
      <c r="B2149" s="326"/>
      <c r="C2149" s="325" t="s">
        <v>1538</v>
      </c>
      <c r="D2149" s="325" t="s">
        <v>1538</v>
      </c>
      <c r="E2149" s="325" t="s">
        <v>1538</v>
      </c>
      <c r="G2149" s="325" t="s">
        <v>1538</v>
      </c>
      <c r="H2149" s="325" t="s">
        <v>1538</v>
      </c>
    </row>
    <row r="2150" spans="1:8">
      <c r="A2150" s="103"/>
      <c r="B2150" s="326"/>
      <c r="C2150" s="325" t="s">
        <v>1538</v>
      </c>
      <c r="D2150" s="325" t="s">
        <v>1538</v>
      </c>
      <c r="E2150" s="325" t="s">
        <v>1538</v>
      </c>
      <c r="G2150" s="325" t="s">
        <v>1538</v>
      </c>
      <c r="H2150" s="325" t="s">
        <v>1538</v>
      </c>
    </row>
    <row r="2151" spans="1:8">
      <c r="A2151" s="103"/>
      <c r="B2151" s="326"/>
      <c r="C2151" s="325" t="s">
        <v>1538</v>
      </c>
      <c r="D2151" s="325" t="s">
        <v>1538</v>
      </c>
      <c r="E2151" s="325" t="s">
        <v>1538</v>
      </c>
      <c r="G2151" s="325" t="s">
        <v>1538</v>
      </c>
      <c r="H2151" s="325" t="s">
        <v>1538</v>
      </c>
    </row>
    <row r="2152" spans="1:8">
      <c r="A2152" s="103"/>
      <c r="B2152" s="326"/>
      <c r="C2152" s="325" t="s">
        <v>1538</v>
      </c>
      <c r="D2152" s="325" t="s">
        <v>1538</v>
      </c>
      <c r="E2152" s="325" t="s">
        <v>1538</v>
      </c>
      <c r="G2152" s="325" t="s">
        <v>1538</v>
      </c>
      <c r="H2152" s="325" t="s">
        <v>1538</v>
      </c>
    </row>
    <row r="2153" spans="1:8">
      <c r="A2153" s="103"/>
      <c r="B2153" s="326"/>
      <c r="C2153" s="325" t="s">
        <v>1538</v>
      </c>
      <c r="D2153" s="325" t="s">
        <v>1538</v>
      </c>
      <c r="E2153" s="325" t="s">
        <v>1538</v>
      </c>
      <c r="G2153" s="325" t="s">
        <v>1538</v>
      </c>
      <c r="H2153" s="325" t="s">
        <v>1538</v>
      </c>
    </row>
    <row r="2154" spans="1:8">
      <c r="A2154" s="103"/>
      <c r="B2154" s="326"/>
      <c r="C2154" s="325" t="s">
        <v>1538</v>
      </c>
      <c r="D2154" s="325" t="s">
        <v>1538</v>
      </c>
      <c r="E2154" s="325" t="s">
        <v>1538</v>
      </c>
      <c r="G2154" s="325" t="s">
        <v>1538</v>
      </c>
      <c r="H2154" s="325" t="s">
        <v>1538</v>
      </c>
    </row>
    <row r="2155" spans="1:8">
      <c r="A2155" s="103"/>
      <c r="B2155" s="326"/>
      <c r="C2155" s="325" t="s">
        <v>1538</v>
      </c>
      <c r="D2155" s="325" t="s">
        <v>1538</v>
      </c>
      <c r="E2155" s="325" t="s">
        <v>1538</v>
      </c>
      <c r="G2155" s="325" t="s">
        <v>1538</v>
      </c>
      <c r="H2155" s="325" t="s">
        <v>1538</v>
      </c>
    </row>
    <row r="2156" spans="1:8">
      <c r="A2156" s="103"/>
      <c r="B2156" s="326"/>
      <c r="C2156" s="325" t="s">
        <v>1538</v>
      </c>
      <c r="D2156" s="325" t="s">
        <v>1538</v>
      </c>
      <c r="E2156" s="325" t="s">
        <v>1538</v>
      </c>
      <c r="G2156" s="325" t="s">
        <v>1538</v>
      </c>
      <c r="H2156" s="325" t="s">
        <v>1538</v>
      </c>
    </row>
    <row r="2157" spans="1:8">
      <c r="A2157" s="103"/>
      <c r="B2157" s="326"/>
      <c r="C2157" s="325" t="s">
        <v>1538</v>
      </c>
      <c r="D2157" s="325" t="s">
        <v>1538</v>
      </c>
      <c r="E2157" s="325" t="s">
        <v>1538</v>
      </c>
      <c r="G2157" s="325" t="s">
        <v>1538</v>
      </c>
      <c r="H2157" s="325" t="s">
        <v>1538</v>
      </c>
    </row>
    <row r="2158" spans="1:8">
      <c r="A2158" s="103"/>
      <c r="B2158" s="326"/>
      <c r="C2158" s="325" t="s">
        <v>1538</v>
      </c>
      <c r="D2158" s="325" t="s">
        <v>1538</v>
      </c>
      <c r="E2158" s="325" t="s">
        <v>1538</v>
      </c>
      <c r="G2158" s="325" t="s">
        <v>1538</v>
      </c>
      <c r="H2158" s="325" t="s">
        <v>1538</v>
      </c>
    </row>
    <row r="2159" spans="1:8">
      <c r="A2159" s="103"/>
      <c r="B2159" s="331"/>
      <c r="C2159" s="325" t="s">
        <v>1538</v>
      </c>
      <c r="D2159" s="325" t="s">
        <v>1538</v>
      </c>
      <c r="E2159" s="325" t="s">
        <v>1538</v>
      </c>
      <c r="G2159" s="325" t="s">
        <v>1538</v>
      </c>
      <c r="H2159" s="325" t="s">
        <v>1538</v>
      </c>
    </row>
    <row r="2160" spans="1:8">
      <c r="A2160" s="103"/>
      <c r="C2160" s="325" t="s">
        <v>1538</v>
      </c>
      <c r="D2160" s="325" t="s">
        <v>1538</v>
      </c>
      <c r="E2160" s="325" t="s">
        <v>1538</v>
      </c>
      <c r="G2160" s="325" t="s">
        <v>1538</v>
      </c>
      <c r="H2160" s="325" t="s">
        <v>1538</v>
      </c>
    </row>
    <row r="2161" spans="1:8">
      <c r="A2161" s="103"/>
      <c r="C2161" s="325" t="s">
        <v>1538</v>
      </c>
      <c r="D2161" s="325" t="s">
        <v>1538</v>
      </c>
      <c r="E2161" s="325" t="s">
        <v>1538</v>
      </c>
      <c r="G2161" s="325" t="s">
        <v>1538</v>
      </c>
      <c r="H2161" s="325" t="s">
        <v>1538</v>
      </c>
    </row>
    <row r="2162" spans="1:8">
      <c r="A2162" s="103"/>
      <c r="C2162" s="325" t="s">
        <v>1538</v>
      </c>
      <c r="D2162" s="325" t="s">
        <v>1538</v>
      </c>
      <c r="E2162" s="325" t="s">
        <v>1538</v>
      </c>
      <c r="G2162" s="325" t="s">
        <v>1538</v>
      </c>
      <c r="H2162" s="325" t="s">
        <v>1538</v>
      </c>
    </row>
    <row r="2163" spans="1:8">
      <c r="A2163" s="103"/>
      <c r="B2163" s="326"/>
      <c r="C2163" s="325" t="s">
        <v>1538</v>
      </c>
      <c r="D2163" s="325" t="s">
        <v>1538</v>
      </c>
      <c r="E2163" s="325" t="s">
        <v>1538</v>
      </c>
      <c r="G2163" s="325" t="s">
        <v>1538</v>
      </c>
      <c r="H2163" s="325" t="s">
        <v>1538</v>
      </c>
    </row>
    <row r="2164" spans="1:8">
      <c r="A2164" s="103"/>
      <c r="B2164" s="326"/>
      <c r="C2164" s="325" t="s">
        <v>1538</v>
      </c>
      <c r="D2164" s="325" t="s">
        <v>1538</v>
      </c>
      <c r="E2164" s="325" t="s">
        <v>1538</v>
      </c>
      <c r="G2164" s="325" t="s">
        <v>1538</v>
      </c>
      <c r="H2164" s="325" t="s">
        <v>1538</v>
      </c>
    </row>
    <row r="2165" spans="1:8">
      <c r="A2165" s="103"/>
      <c r="B2165" s="326"/>
      <c r="C2165" s="325" t="s">
        <v>1538</v>
      </c>
      <c r="D2165" s="325" t="s">
        <v>1538</v>
      </c>
      <c r="E2165" s="325" t="s">
        <v>1538</v>
      </c>
      <c r="G2165" s="325" t="s">
        <v>1538</v>
      </c>
      <c r="H2165" s="325" t="s">
        <v>1538</v>
      </c>
    </row>
    <row r="2166" spans="1:8">
      <c r="A2166" s="103"/>
      <c r="B2166" s="326"/>
      <c r="C2166" s="325" t="s">
        <v>1538</v>
      </c>
      <c r="D2166" s="325" t="s">
        <v>1538</v>
      </c>
      <c r="E2166" s="325" t="s">
        <v>1538</v>
      </c>
      <c r="G2166" s="325" t="s">
        <v>1538</v>
      </c>
      <c r="H2166" s="325" t="s">
        <v>1538</v>
      </c>
    </row>
    <row r="2167" spans="1:8">
      <c r="A2167" s="103"/>
      <c r="B2167" s="326"/>
      <c r="C2167" s="325" t="s">
        <v>1538</v>
      </c>
      <c r="D2167" s="325" t="s">
        <v>1538</v>
      </c>
      <c r="E2167" s="325" t="s">
        <v>1538</v>
      </c>
      <c r="G2167" s="325" t="s">
        <v>1538</v>
      </c>
      <c r="H2167" s="325" t="s">
        <v>1538</v>
      </c>
    </row>
    <row r="2168" spans="1:8">
      <c r="A2168" s="103"/>
      <c r="B2168" s="326"/>
      <c r="C2168" s="325" t="s">
        <v>1538</v>
      </c>
      <c r="D2168" s="325" t="s">
        <v>1538</v>
      </c>
      <c r="E2168" s="325" t="s">
        <v>1538</v>
      </c>
      <c r="G2168" s="325" t="s">
        <v>1538</v>
      </c>
      <c r="H2168" s="325" t="s">
        <v>1538</v>
      </c>
    </row>
    <row r="2169" spans="1:8">
      <c r="A2169" s="103"/>
      <c r="B2169" s="326"/>
      <c r="C2169" s="325" t="s">
        <v>1538</v>
      </c>
      <c r="D2169" s="325" t="s">
        <v>1538</v>
      </c>
      <c r="E2169" s="325" t="s">
        <v>1538</v>
      </c>
      <c r="G2169" s="325" t="s">
        <v>1538</v>
      </c>
      <c r="H2169" s="325" t="s">
        <v>1538</v>
      </c>
    </row>
    <row r="2170" spans="1:8">
      <c r="A2170" s="103"/>
      <c r="B2170" s="326"/>
      <c r="C2170" s="325" t="s">
        <v>1538</v>
      </c>
      <c r="D2170" s="325" t="s">
        <v>1538</v>
      </c>
      <c r="E2170" s="325" t="s">
        <v>1538</v>
      </c>
      <c r="G2170" s="325" t="s">
        <v>1538</v>
      </c>
      <c r="H2170" s="325" t="s">
        <v>1538</v>
      </c>
    </row>
    <row r="2171" spans="1:8">
      <c r="A2171" s="103"/>
      <c r="B2171" s="326"/>
      <c r="C2171" s="325" t="s">
        <v>1538</v>
      </c>
      <c r="D2171" s="325" t="s">
        <v>1538</v>
      </c>
      <c r="E2171" s="325" t="s">
        <v>1538</v>
      </c>
      <c r="G2171" s="325" t="s">
        <v>1538</v>
      </c>
      <c r="H2171" s="325" t="s">
        <v>1538</v>
      </c>
    </row>
    <row r="2172" spans="1:8">
      <c r="A2172" s="103"/>
      <c r="B2172" s="326"/>
      <c r="C2172" s="325" t="s">
        <v>1538</v>
      </c>
      <c r="D2172" s="325" t="s">
        <v>1538</v>
      </c>
      <c r="E2172" s="325" t="s">
        <v>1538</v>
      </c>
      <c r="G2172" s="325" t="s">
        <v>1538</v>
      </c>
      <c r="H2172" s="325" t="s">
        <v>1538</v>
      </c>
    </row>
    <row r="2173" spans="1:8">
      <c r="A2173" s="103"/>
      <c r="B2173" s="326"/>
      <c r="C2173" s="325" t="s">
        <v>1538</v>
      </c>
      <c r="D2173" s="325" t="s">
        <v>1538</v>
      </c>
      <c r="E2173" s="325" t="s">
        <v>1538</v>
      </c>
      <c r="G2173" s="325" t="s">
        <v>1538</v>
      </c>
      <c r="H2173" s="325" t="s">
        <v>1538</v>
      </c>
    </row>
    <row r="2174" spans="1:8">
      <c r="A2174" s="103"/>
      <c r="B2174" s="326"/>
      <c r="C2174" s="325" t="s">
        <v>1538</v>
      </c>
      <c r="D2174" s="325" t="s">
        <v>1538</v>
      </c>
      <c r="E2174" s="325" t="s">
        <v>1538</v>
      </c>
      <c r="G2174" s="325" t="s">
        <v>1538</v>
      </c>
      <c r="H2174" s="325" t="s">
        <v>1538</v>
      </c>
    </row>
    <row r="2175" spans="1:8">
      <c r="A2175" s="103"/>
      <c r="B2175" s="326"/>
      <c r="C2175" s="325" t="s">
        <v>1538</v>
      </c>
      <c r="D2175" s="325" t="s">
        <v>1538</v>
      </c>
      <c r="E2175" s="325" t="s">
        <v>1538</v>
      </c>
      <c r="G2175" s="325" t="s">
        <v>1538</v>
      </c>
      <c r="H2175" s="325" t="s">
        <v>1538</v>
      </c>
    </row>
    <row r="2176" spans="1:8">
      <c r="A2176" s="103"/>
      <c r="B2176" s="326"/>
      <c r="C2176" s="325" t="s">
        <v>1538</v>
      </c>
      <c r="D2176" s="325" t="s">
        <v>1538</v>
      </c>
      <c r="E2176" s="325" t="s">
        <v>1538</v>
      </c>
      <c r="G2176" s="325" t="s">
        <v>1538</v>
      </c>
      <c r="H2176" s="325" t="s">
        <v>1538</v>
      </c>
    </row>
    <row r="2177" spans="1:8">
      <c r="A2177" s="103"/>
      <c r="B2177" s="326"/>
      <c r="C2177" s="325" t="s">
        <v>1538</v>
      </c>
      <c r="D2177" s="325" t="s">
        <v>1538</v>
      </c>
      <c r="E2177" s="325" t="s">
        <v>1538</v>
      </c>
      <c r="G2177" s="325" t="s">
        <v>1538</v>
      </c>
      <c r="H2177" s="325" t="s">
        <v>1538</v>
      </c>
    </row>
    <row r="2178" spans="1:8">
      <c r="A2178" s="103"/>
      <c r="B2178" s="326"/>
      <c r="C2178" s="325" t="s">
        <v>1538</v>
      </c>
      <c r="D2178" s="325" t="s">
        <v>1538</v>
      </c>
      <c r="E2178" s="325" t="s">
        <v>1538</v>
      </c>
      <c r="G2178" s="325" t="s">
        <v>1538</v>
      </c>
      <c r="H2178" s="325" t="s">
        <v>1538</v>
      </c>
    </row>
    <row r="2179" spans="1:8">
      <c r="A2179" s="103"/>
      <c r="B2179" s="326"/>
      <c r="C2179" s="325" t="s">
        <v>1538</v>
      </c>
      <c r="D2179" s="325" t="s">
        <v>1538</v>
      </c>
      <c r="E2179" s="325" t="s">
        <v>1538</v>
      </c>
      <c r="G2179" s="325" t="s">
        <v>1538</v>
      </c>
      <c r="H2179" s="325" t="s">
        <v>1538</v>
      </c>
    </row>
    <row r="2180" spans="1:8">
      <c r="A2180" s="103"/>
      <c r="B2180" s="326"/>
      <c r="C2180" s="325" t="s">
        <v>1538</v>
      </c>
      <c r="D2180" s="325" t="s">
        <v>1538</v>
      </c>
      <c r="E2180" s="325" t="s">
        <v>1538</v>
      </c>
      <c r="G2180" s="325" t="s">
        <v>1538</v>
      </c>
      <c r="H2180" s="325" t="s">
        <v>1538</v>
      </c>
    </row>
    <row r="2181" spans="1:8">
      <c r="A2181" s="103"/>
      <c r="B2181" s="326"/>
      <c r="C2181" s="325" t="s">
        <v>1538</v>
      </c>
      <c r="D2181" s="325" t="s">
        <v>1538</v>
      </c>
      <c r="E2181" s="325" t="s">
        <v>1538</v>
      </c>
      <c r="G2181" s="325" t="s">
        <v>1538</v>
      </c>
      <c r="H2181" s="325" t="s">
        <v>1538</v>
      </c>
    </row>
    <row r="2182" spans="1:8">
      <c r="A2182" s="103"/>
      <c r="B2182" s="326"/>
      <c r="C2182" s="325" t="s">
        <v>1538</v>
      </c>
      <c r="D2182" s="325" t="s">
        <v>1538</v>
      </c>
      <c r="E2182" s="325" t="s">
        <v>1538</v>
      </c>
      <c r="G2182" s="325" t="s">
        <v>1538</v>
      </c>
      <c r="H2182" s="325" t="s">
        <v>1538</v>
      </c>
    </row>
    <row r="2183" spans="1:8">
      <c r="A2183" s="103"/>
      <c r="B2183" s="326"/>
      <c r="C2183" s="325" t="s">
        <v>1538</v>
      </c>
      <c r="D2183" s="325" t="s">
        <v>1538</v>
      </c>
      <c r="E2183" s="325" t="s">
        <v>1538</v>
      </c>
      <c r="G2183" s="325" t="s">
        <v>1538</v>
      </c>
      <c r="H2183" s="325" t="s">
        <v>1538</v>
      </c>
    </row>
    <row r="2184" spans="1:8">
      <c r="A2184" s="103"/>
      <c r="B2184" s="326"/>
      <c r="C2184" s="325" t="s">
        <v>1538</v>
      </c>
      <c r="D2184" s="325" t="s">
        <v>1538</v>
      </c>
      <c r="E2184" s="325" t="s">
        <v>1538</v>
      </c>
      <c r="G2184" s="325" t="s">
        <v>1538</v>
      </c>
      <c r="H2184" s="325" t="s">
        <v>1538</v>
      </c>
    </row>
    <row r="2185" spans="1:8">
      <c r="A2185" s="103"/>
      <c r="B2185" s="326"/>
      <c r="C2185" s="325" t="s">
        <v>1538</v>
      </c>
      <c r="D2185" s="325" t="s">
        <v>1538</v>
      </c>
      <c r="E2185" s="325" t="s">
        <v>1538</v>
      </c>
      <c r="G2185" s="325" t="s">
        <v>1538</v>
      </c>
      <c r="H2185" s="325" t="s">
        <v>1538</v>
      </c>
    </row>
    <row r="2186" spans="1:8">
      <c r="A2186" s="103"/>
      <c r="B2186" s="326"/>
      <c r="C2186" s="325" t="s">
        <v>1538</v>
      </c>
      <c r="D2186" s="325" t="s">
        <v>1538</v>
      </c>
      <c r="E2186" s="325" t="s">
        <v>1538</v>
      </c>
      <c r="G2186" s="325" t="s">
        <v>1538</v>
      </c>
      <c r="H2186" s="325" t="s">
        <v>1538</v>
      </c>
    </row>
    <row r="2187" spans="1:8">
      <c r="A2187" s="103"/>
      <c r="B2187" s="326"/>
      <c r="C2187" s="325" t="s">
        <v>1538</v>
      </c>
      <c r="D2187" s="325" t="s">
        <v>1538</v>
      </c>
      <c r="E2187" s="325" t="s">
        <v>1538</v>
      </c>
      <c r="G2187" s="325" t="s">
        <v>1538</v>
      </c>
      <c r="H2187" s="325" t="s">
        <v>1538</v>
      </c>
    </row>
    <row r="2188" spans="1:8">
      <c r="A2188" s="103"/>
      <c r="B2188" s="326"/>
      <c r="C2188" s="325" t="s">
        <v>1538</v>
      </c>
      <c r="D2188" s="325" t="s">
        <v>1538</v>
      </c>
      <c r="E2188" s="325" t="s">
        <v>1538</v>
      </c>
      <c r="G2188" s="325" t="s">
        <v>1538</v>
      </c>
      <c r="H2188" s="325" t="s">
        <v>1538</v>
      </c>
    </row>
    <row r="2189" spans="1:8">
      <c r="A2189" s="103"/>
      <c r="B2189" s="326"/>
      <c r="C2189" s="325" t="s">
        <v>1538</v>
      </c>
      <c r="D2189" s="325" t="s">
        <v>1538</v>
      </c>
      <c r="E2189" s="325" t="s">
        <v>1538</v>
      </c>
      <c r="G2189" s="325" t="s">
        <v>1538</v>
      </c>
      <c r="H2189" s="325" t="s">
        <v>1538</v>
      </c>
    </row>
    <row r="2190" spans="1:8">
      <c r="A2190" s="103"/>
      <c r="B2190" s="326"/>
      <c r="C2190" s="325" t="s">
        <v>1538</v>
      </c>
      <c r="D2190" s="325" t="s">
        <v>1538</v>
      </c>
      <c r="E2190" s="325" t="s">
        <v>1538</v>
      </c>
      <c r="G2190" s="325" t="s">
        <v>1538</v>
      </c>
      <c r="H2190" s="325" t="s">
        <v>1538</v>
      </c>
    </row>
    <row r="2191" spans="1:8">
      <c r="A2191" s="103"/>
      <c r="B2191" s="326"/>
      <c r="C2191" s="325" t="s">
        <v>1538</v>
      </c>
      <c r="D2191" s="325" t="s">
        <v>1538</v>
      </c>
      <c r="E2191" s="325" t="s">
        <v>1538</v>
      </c>
      <c r="G2191" s="325" t="s">
        <v>1538</v>
      </c>
      <c r="H2191" s="325" t="s">
        <v>1538</v>
      </c>
    </row>
    <row r="2192" spans="1:8">
      <c r="A2192" s="103"/>
      <c r="B2192" s="326"/>
      <c r="C2192" s="325" t="s">
        <v>1538</v>
      </c>
      <c r="D2192" s="325" t="s">
        <v>1538</v>
      </c>
      <c r="E2192" s="325" t="s">
        <v>1538</v>
      </c>
      <c r="G2192" s="325" t="s">
        <v>1538</v>
      </c>
      <c r="H2192" s="325" t="s">
        <v>1538</v>
      </c>
    </row>
    <row r="2193" spans="1:8">
      <c r="A2193" s="103"/>
      <c r="B2193" s="326"/>
      <c r="C2193" s="325" t="s">
        <v>1538</v>
      </c>
      <c r="D2193" s="325" t="s">
        <v>1538</v>
      </c>
      <c r="E2193" s="325" t="s">
        <v>1538</v>
      </c>
      <c r="G2193" s="325" t="s">
        <v>1538</v>
      </c>
      <c r="H2193" s="325" t="s">
        <v>1538</v>
      </c>
    </row>
    <row r="2194" spans="1:8">
      <c r="A2194" s="103"/>
      <c r="B2194" s="326"/>
      <c r="C2194" s="325" t="s">
        <v>1538</v>
      </c>
      <c r="D2194" s="325" t="s">
        <v>1538</v>
      </c>
      <c r="E2194" s="325" t="s">
        <v>1538</v>
      </c>
      <c r="G2194" s="325" t="s">
        <v>1538</v>
      </c>
      <c r="H2194" s="325" t="s">
        <v>1538</v>
      </c>
    </row>
    <row r="2195" spans="1:8">
      <c r="A2195" s="103"/>
      <c r="B2195" s="326"/>
      <c r="C2195" s="325" t="s">
        <v>1538</v>
      </c>
      <c r="D2195" s="325" t="s">
        <v>1538</v>
      </c>
      <c r="E2195" s="325" t="s">
        <v>1538</v>
      </c>
      <c r="G2195" s="325" t="s">
        <v>1538</v>
      </c>
      <c r="H2195" s="325" t="s">
        <v>1538</v>
      </c>
    </row>
    <row r="2196" spans="1:8">
      <c r="A2196" s="103"/>
      <c r="B2196" s="326"/>
      <c r="C2196" s="325" t="s">
        <v>1538</v>
      </c>
      <c r="D2196" s="325" t="s">
        <v>1538</v>
      </c>
      <c r="E2196" s="325" t="s">
        <v>1538</v>
      </c>
      <c r="G2196" s="325" t="s">
        <v>1538</v>
      </c>
      <c r="H2196" s="325" t="s">
        <v>1538</v>
      </c>
    </row>
    <row r="2197" spans="1:8">
      <c r="A2197" s="103"/>
      <c r="B2197" s="326"/>
      <c r="C2197" s="325" t="s">
        <v>1538</v>
      </c>
      <c r="D2197" s="325" t="s">
        <v>1538</v>
      </c>
      <c r="E2197" s="325" t="s">
        <v>1538</v>
      </c>
      <c r="G2197" s="325" t="s">
        <v>1538</v>
      </c>
      <c r="H2197" s="325" t="s">
        <v>1538</v>
      </c>
    </row>
    <row r="2198" spans="1:8">
      <c r="A2198" s="103"/>
      <c r="B2198" s="326"/>
      <c r="C2198" s="325" t="s">
        <v>1538</v>
      </c>
      <c r="D2198" s="325" t="s">
        <v>1538</v>
      </c>
      <c r="E2198" s="325" t="s">
        <v>1538</v>
      </c>
      <c r="G2198" s="325" t="s">
        <v>1538</v>
      </c>
      <c r="H2198" s="325" t="s">
        <v>1538</v>
      </c>
    </row>
    <row r="2199" spans="1:8">
      <c r="A2199" s="103"/>
      <c r="B2199" s="331"/>
      <c r="C2199" s="325" t="s">
        <v>1538</v>
      </c>
      <c r="D2199" s="325" t="s">
        <v>1538</v>
      </c>
      <c r="E2199" s="325" t="s">
        <v>1538</v>
      </c>
      <c r="G2199" s="325" t="s">
        <v>1538</v>
      </c>
      <c r="H2199" s="325" t="s">
        <v>1538</v>
      </c>
    </row>
    <row r="2200" spans="1:8">
      <c r="A2200" s="103"/>
      <c r="C2200" s="325" t="s">
        <v>1538</v>
      </c>
      <c r="D2200" s="325" t="s">
        <v>1538</v>
      </c>
      <c r="E2200" s="325" t="s">
        <v>1538</v>
      </c>
      <c r="G2200" s="325" t="s">
        <v>1538</v>
      </c>
      <c r="H2200" s="325" t="s">
        <v>1538</v>
      </c>
    </row>
    <row r="2201" spans="1:8">
      <c r="A2201" s="103"/>
      <c r="C2201" s="325" t="s">
        <v>1538</v>
      </c>
      <c r="D2201" s="325" t="s">
        <v>1538</v>
      </c>
      <c r="E2201" s="325" t="s">
        <v>1538</v>
      </c>
      <c r="G2201" s="325" t="s">
        <v>1538</v>
      </c>
      <c r="H2201" s="325" t="s">
        <v>1538</v>
      </c>
    </row>
    <row r="2202" spans="1:8">
      <c r="A2202" s="103"/>
      <c r="C2202" s="325" t="s">
        <v>1538</v>
      </c>
      <c r="D2202" s="325" t="s">
        <v>1538</v>
      </c>
      <c r="E2202" s="325" t="s">
        <v>1538</v>
      </c>
      <c r="G2202" s="325" t="s">
        <v>1538</v>
      </c>
      <c r="H2202" s="325" t="s">
        <v>1538</v>
      </c>
    </row>
    <row r="2203" spans="1:8">
      <c r="A2203" s="103"/>
      <c r="B2203" s="331"/>
      <c r="C2203" s="325" t="s">
        <v>1538</v>
      </c>
      <c r="D2203" s="325" t="s">
        <v>1538</v>
      </c>
      <c r="E2203" s="325" t="s">
        <v>1538</v>
      </c>
      <c r="G2203" s="325" t="s">
        <v>1538</v>
      </c>
      <c r="H2203" s="325" t="s">
        <v>1538</v>
      </c>
    </row>
    <row r="2204" spans="1:8">
      <c r="A2204" s="103"/>
      <c r="C2204" s="325" t="s">
        <v>1538</v>
      </c>
      <c r="D2204" s="325" t="s">
        <v>1538</v>
      </c>
      <c r="E2204" s="325" t="s">
        <v>1538</v>
      </c>
      <c r="G2204" s="325" t="s">
        <v>1538</v>
      </c>
      <c r="H2204" s="325" t="s">
        <v>1538</v>
      </c>
    </row>
    <row r="2205" spans="1:8">
      <c r="A2205" s="103"/>
      <c r="C2205" s="325" t="s">
        <v>1538</v>
      </c>
      <c r="D2205" s="325" t="s">
        <v>1538</v>
      </c>
      <c r="E2205" s="325" t="s">
        <v>1538</v>
      </c>
      <c r="G2205" s="325" t="s">
        <v>1538</v>
      </c>
      <c r="H2205" s="325" t="s">
        <v>1538</v>
      </c>
    </row>
    <row r="2206" spans="1:8">
      <c r="A2206" s="103"/>
      <c r="C2206" s="325" t="s">
        <v>1538</v>
      </c>
      <c r="D2206" s="325" t="s">
        <v>1538</v>
      </c>
      <c r="E2206" s="325" t="s">
        <v>1538</v>
      </c>
      <c r="G2206" s="325" t="s">
        <v>1538</v>
      </c>
      <c r="H2206" s="325" t="s">
        <v>1538</v>
      </c>
    </row>
    <row r="2207" spans="1:8">
      <c r="A2207" s="103"/>
      <c r="B2207" s="326"/>
      <c r="C2207" s="325" t="s">
        <v>1538</v>
      </c>
      <c r="D2207" s="325" t="s">
        <v>1538</v>
      </c>
      <c r="E2207" s="325" t="s">
        <v>1538</v>
      </c>
      <c r="G2207" s="325" t="s">
        <v>1538</v>
      </c>
      <c r="H2207" s="325" t="s">
        <v>1538</v>
      </c>
    </row>
    <row r="2208" spans="1:8">
      <c r="A2208" s="103"/>
      <c r="B2208" s="326"/>
      <c r="C2208" s="325" t="s">
        <v>1538</v>
      </c>
      <c r="D2208" s="325" t="s">
        <v>1538</v>
      </c>
      <c r="E2208" s="325" t="s">
        <v>1538</v>
      </c>
      <c r="G2208" s="325" t="s">
        <v>1538</v>
      </c>
      <c r="H2208" s="325" t="s">
        <v>1538</v>
      </c>
    </row>
    <row r="2209" spans="1:8">
      <c r="A2209" s="103"/>
      <c r="B2209" s="326"/>
      <c r="C2209" s="325" t="s">
        <v>1538</v>
      </c>
      <c r="D2209" s="325" t="s">
        <v>1538</v>
      </c>
      <c r="E2209" s="325" t="s">
        <v>1538</v>
      </c>
      <c r="G2209" s="325" t="s">
        <v>1538</v>
      </c>
      <c r="H2209" s="325" t="s">
        <v>1538</v>
      </c>
    </row>
    <row r="2210" spans="1:8">
      <c r="A2210" s="103"/>
      <c r="B2210" s="326"/>
      <c r="C2210" s="325" t="s">
        <v>1538</v>
      </c>
      <c r="D2210" s="325" t="s">
        <v>1538</v>
      </c>
      <c r="E2210" s="325" t="s">
        <v>1538</v>
      </c>
      <c r="G2210" s="325" t="s">
        <v>1538</v>
      </c>
      <c r="H2210" s="325" t="s">
        <v>1538</v>
      </c>
    </row>
    <row r="2211" spans="1:8">
      <c r="A2211" s="103"/>
      <c r="B2211" s="326"/>
      <c r="C2211" s="325" t="s">
        <v>1538</v>
      </c>
      <c r="D2211" s="325" t="s">
        <v>1538</v>
      </c>
      <c r="E2211" s="325" t="s">
        <v>1538</v>
      </c>
      <c r="G2211" s="325" t="s">
        <v>1538</v>
      </c>
      <c r="H2211" s="325" t="s">
        <v>1538</v>
      </c>
    </row>
    <row r="2212" spans="1:8">
      <c r="A2212" s="103"/>
      <c r="B2212" s="326"/>
      <c r="C2212" s="325" t="s">
        <v>1538</v>
      </c>
      <c r="D2212" s="325" t="s">
        <v>1538</v>
      </c>
      <c r="E2212" s="325" t="s">
        <v>1538</v>
      </c>
      <c r="G2212" s="325" t="s">
        <v>1538</v>
      </c>
      <c r="H2212" s="325" t="s">
        <v>1538</v>
      </c>
    </row>
    <row r="2213" spans="1:8">
      <c r="A2213" s="103"/>
      <c r="B2213" s="326"/>
      <c r="C2213" s="325" t="s">
        <v>1538</v>
      </c>
      <c r="D2213" s="325" t="s">
        <v>1538</v>
      </c>
      <c r="E2213" s="325" t="s">
        <v>1538</v>
      </c>
      <c r="G2213" s="325" t="s">
        <v>1538</v>
      </c>
      <c r="H2213" s="325" t="s">
        <v>1538</v>
      </c>
    </row>
    <row r="2214" spans="1:8">
      <c r="A2214" s="103"/>
      <c r="B2214" s="326"/>
      <c r="C2214" s="325" t="s">
        <v>1538</v>
      </c>
      <c r="D2214" s="325" t="s">
        <v>1538</v>
      </c>
      <c r="E2214" s="325" t="s">
        <v>1538</v>
      </c>
      <c r="G2214" s="325" t="s">
        <v>1538</v>
      </c>
      <c r="H2214" s="325" t="s">
        <v>1538</v>
      </c>
    </row>
    <row r="2215" spans="1:8">
      <c r="A2215" s="103"/>
      <c r="B2215" s="326"/>
      <c r="C2215" s="325" t="s">
        <v>1538</v>
      </c>
      <c r="D2215" s="325" t="s">
        <v>1538</v>
      </c>
      <c r="E2215" s="325" t="s">
        <v>1538</v>
      </c>
      <c r="G2215" s="325" t="s">
        <v>1538</v>
      </c>
      <c r="H2215" s="325" t="s">
        <v>1538</v>
      </c>
    </row>
    <row r="2216" spans="1:8">
      <c r="A2216" s="103"/>
      <c r="B2216" s="326"/>
      <c r="C2216" s="325" t="s">
        <v>1538</v>
      </c>
      <c r="D2216" s="325" t="s">
        <v>1538</v>
      </c>
      <c r="E2216" s="325" t="s">
        <v>1538</v>
      </c>
      <c r="G2216" s="325" t="s">
        <v>1538</v>
      </c>
      <c r="H2216" s="325" t="s">
        <v>1538</v>
      </c>
    </row>
    <row r="2217" spans="1:8">
      <c r="A2217" s="103"/>
      <c r="B2217" s="326"/>
      <c r="C2217" s="325" t="s">
        <v>1538</v>
      </c>
      <c r="D2217" s="325" t="s">
        <v>1538</v>
      </c>
      <c r="E2217" s="325" t="s">
        <v>1538</v>
      </c>
      <c r="G2217" s="325" t="s">
        <v>1538</v>
      </c>
      <c r="H2217" s="325" t="s">
        <v>1538</v>
      </c>
    </row>
    <row r="2218" spans="1:8">
      <c r="A2218" s="103"/>
      <c r="B2218" s="326"/>
      <c r="C2218" s="325" t="s">
        <v>1538</v>
      </c>
      <c r="D2218" s="325" t="s">
        <v>1538</v>
      </c>
      <c r="E2218" s="325" t="s">
        <v>1538</v>
      </c>
      <c r="G2218" s="325" t="s">
        <v>1538</v>
      </c>
      <c r="H2218" s="325" t="s">
        <v>1538</v>
      </c>
    </row>
    <row r="2219" spans="1:8">
      <c r="A2219" s="103"/>
      <c r="B2219" s="331"/>
      <c r="C2219" s="325" t="s">
        <v>1538</v>
      </c>
      <c r="D2219" s="325" t="s">
        <v>1538</v>
      </c>
      <c r="E2219" s="325" t="s">
        <v>1538</v>
      </c>
      <c r="G2219" s="325" t="s">
        <v>1538</v>
      </c>
      <c r="H2219" s="325" t="s">
        <v>1538</v>
      </c>
    </row>
    <row r="2220" spans="1:8">
      <c r="A2220" s="103"/>
      <c r="C2220" s="325" t="s">
        <v>1538</v>
      </c>
      <c r="D2220" s="325" t="s">
        <v>1538</v>
      </c>
      <c r="E2220" s="325" t="s">
        <v>1538</v>
      </c>
      <c r="G2220" s="325" t="s">
        <v>1538</v>
      </c>
      <c r="H2220" s="325" t="s">
        <v>1538</v>
      </c>
    </row>
    <row r="2221" spans="1:8">
      <c r="A2221" s="103"/>
      <c r="C2221" s="325" t="s">
        <v>1538</v>
      </c>
      <c r="D2221" s="325" t="s">
        <v>1538</v>
      </c>
      <c r="E2221" s="325" t="s">
        <v>1538</v>
      </c>
      <c r="G2221" s="325" t="s">
        <v>1538</v>
      </c>
      <c r="H2221" s="325" t="s">
        <v>1538</v>
      </c>
    </row>
    <row r="2222" spans="1:8">
      <c r="A2222" s="103"/>
      <c r="C2222" s="325" t="s">
        <v>1538</v>
      </c>
      <c r="D2222" s="325" t="s">
        <v>1538</v>
      </c>
      <c r="E2222" s="325" t="s">
        <v>1538</v>
      </c>
      <c r="G2222" s="325" t="s">
        <v>1538</v>
      </c>
      <c r="H2222" s="325" t="s">
        <v>1538</v>
      </c>
    </row>
    <row r="2223" spans="1:8">
      <c r="A2223" s="103"/>
      <c r="B2223" s="326"/>
      <c r="C2223" s="325" t="s">
        <v>1538</v>
      </c>
      <c r="D2223" s="325" t="s">
        <v>1538</v>
      </c>
      <c r="E2223" s="325" t="s">
        <v>1538</v>
      </c>
      <c r="G2223" s="325" t="s">
        <v>1538</v>
      </c>
      <c r="H2223" s="325" t="s">
        <v>1538</v>
      </c>
    </row>
    <row r="2224" spans="1:8">
      <c r="A2224" s="103"/>
      <c r="B2224" s="326"/>
      <c r="C2224" s="325" t="s">
        <v>1538</v>
      </c>
      <c r="D2224" s="325" t="s">
        <v>1538</v>
      </c>
      <c r="E2224" s="325" t="s">
        <v>1538</v>
      </c>
      <c r="G2224" s="325" t="s">
        <v>1538</v>
      </c>
      <c r="H2224" s="325" t="s">
        <v>1538</v>
      </c>
    </row>
    <row r="2225" spans="1:8">
      <c r="A2225" s="103"/>
      <c r="B2225" s="326"/>
      <c r="C2225" s="325" t="s">
        <v>1538</v>
      </c>
      <c r="D2225" s="325" t="s">
        <v>1538</v>
      </c>
      <c r="E2225" s="325" t="s">
        <v>1538</v>
      </c>
      <c r="G2225" s="325" t="s">
        <v>1538</v>
      </c>
      <c r="H2225" s="325" t="s">
        <v>1538</v>
      </c>
    </row>
    <row r="2226" spans="1:8">
      <c r="A2226" s="103"/>
      <c r="B2226" s="326"/>
      <c r="C2226" s="325" t="s">
        <v>1538</v>
      </c>
      <c r="D2226" s="325" t="s">
        <v>1538</v>
      </c>
      <c r="E2226" s="325" t="s">
        <v>1538</v>
      </c>
      <c r="G2226" s="325" t="s">
        <v>1538</v>
      </c>
      <c r="H2226" s="325" t="s">
        <v>1538</v>
      </c>
    </row>
    <row r="2227" spans="1:8">
      <c r="A2227" s="103"/>
      <c r="B2227" s="326"/>
      <c r="C2227" s="325" t="s">
        <v>1538</v>
      </c>
      <c r="D2227" s="325" t="s">
        <v>1538</v>
      </c>
      <c r="E2227" s="325" t="s">
        <v>1538</v>
      </c>
      <c r="G2227" s="325" t="s">
        <v>1538</v>
      </c>
      <c r="H2227" s="325" t="s">
        <v>1538</v>
      </c>
    </row>
    <row r="2228" spans="1:8">
      <c r="A2228" s="103"/>
      <c r="B2228" s="326"/>
      <c r="C2228" s="325" t="s">
        <v>1538</v>
      </c>
      <c r="D2228" s="325" t="s">
        <v>1538</v>
      </c>
      <c r="E2228" s="325" t="s">
        <v>1538</v>
      </c>
      <c r="G2228" s="325" t="s">
        <v>1538</v>
      </c>
      <c r="H2228" s="325" t="s">
        <v>1538</v>
      </c>
    </row>
    <row r="2229" spans="1:8">
      <c r="A2229" s="103"/>
      <c r="B2229" s="326"/>
      <c r="C2229" s="325" t="s">
        <v>1538</v>
      </c>
      <c r="D2229" s="325" t="s">
        <v>1538</v>
      </c>
      <c r="E2229" s="325" t="s">
        <v>1538</v>
      </c>
      <c r="G2229" s="325" t="s">
        <v>1538</v>
      </c>
      <c r="H2229" s="325" t="s">
        <v>1538</v>
      </c>
    </row>
    <row r="2230" spans="1:8">
      <c r="A2230" s="103"/>
      <c r="B2230" s="326"/>
      <c r="C2230" s="325" t="s">
        <v>1538</v>
      </c>
      <c r="D2230" s="325" t="s">
        <v>1538</v>
      </c>
      <c r="E2230" s="325" t="s">
        <v>1538</v>
      </c>
      <c r="G2230" s="325" t="s">
        <v>1538</v>
      </c>
      <c r="H2230" s="325" t="s">
        <v>1538</v>
      </c>
    </row>
    <row r="2231" spans="1:8">
      <c r="A2231" s="103"/>
      <c r="B2231" s="326"/>
      <c r="C2231" s="325" t="s">
        <v>1538</v>
      </c>
      <c r="D2231" s="325" t="s">
        <v>1538</v>
      </c>
      <c r="E2231" s="325" t="s">
        <v>1538</v>
      </c>
      <c r="G2231" s="325" t="s">
        <v>1538</v>
      </c>
      <c r="H2231" s="325" t="s">
        <v>1538</v>
      </c>
    </row>
    <row r="2232" spans="1:8">
      <c r="A2232" s="103"/>
      <c r="B2232" s="326"/>
      <c r="C2232" s="325" t="s">
        <v>1538</v>
      </c>
      <c r="D2232" s="325" t="s">
        <v>1538</v>
      </c>
      <c r="E2232" s="325" t="s">
        <v>1538</v>
      </c>
      <c r="G2232" s="325" t="s">
        <v>1538</v>
      </c>
      <c r="H2232" s="325" t="s">
        <v>1538</v>
      </c>
    </row>
    <row r="2233" spans="1:8">
      <c r="A2233" s="103"/>
      <c r="B2233" s="326"/>
      <c r="C2233" s="325" t="s">
        <v>1538</v>
      </c>
      <c r="D2233" s="325" t="s">
        <v>1538</v>
      </c>
      <c r="E2233" s="325" t="s">
        <v>1538</v>
      </c>
      <c r="G2233" s="325" t="s">
        <v>1538</v>
      </c>
      <c r="H2233" s="325" t="s">
        <v>1538</v>
      </c>
    </row>
    <row r="2234" spans="1:8">
      <c r="A2234" s="103"/>
      <c r="B2234" s="326"/>
      <c r="C2234" s="325" t="s">
        <v>1538</v>
      </c>
      <c r="D2234" s="325" t="s">
        <v>1538</v>
      </c>
      <c r="E2234" s="325" t="s">
        <v>1538</v>
      </c>
      <c r="G2234" s="325" t="s">
        <v>1538</v>
      </c>
      <c r="H2234" s="325" t="s">
        <v>1538</v>
      </c>
    </row>
    <row r="2235" spans="1:8">
      <c r="A2235" s="103"/>
      <c r="B2235" s="326"/>
      <c r="C2235" s="325" t="s">
        <v>1538</v>
      </c>
      <c r="D2235" s="325" t="s">
        <v>1538</v>
      </c>
      <c r="E2235" s="325" t="s">
        <v>1538</v>
      </c>
      <c r="G2235" s="325" t="s">
        <v>1538</v>
      </c>
      <c r="H2235" s="325" t="s">
        <v>1538</v>
      </c>
    </row>
    <row r="2236" spans="1:8">
      <c r="A2236" s="103"/>
      <c r="B2236" s="326"/>
      <c r="C2236" s="325" t="s">
        <v>1538</v>
      </c>
      <c r="D2236" s="325" t="s">
        <v>1538</v>
      </c>
      <c r="E2236" s="325" t="s">
        <v>1538</v>
      </c>
      <c r="G2236" s="325" t="s">
        <v>1538</v>
      </c>
      <c r="H2236" s="325" t="s">
        <v>1538</v>
      </c>
    </row>
    <row r="2237" spans="1:8">
      <c r="A2237" s="103"/>
      <c r="B2237" s="326"/>
      <c r="C2237" s="325" t="s">
        <v>1538</v>
      </c>
      <c r="D2237" s="325" t="s">
        <v>1538</v>
      </c>
      <c r="E2237" s="325" t="s">
        <v>1538</v>
      </c>
      <c r="G2237" s="325" t="s">
        <v>1538</v>
      </c>
      <c r="H2237" s="325" t="s">
        <v>1538</v>
      </c>
    </row>
    <row r="2238" spans="1:8">
      <c r="A2238" s="103"/>
      <c r="B2238" s="326"/>
      <c r="C2238" s="325" t="s">
        <v>1538</v>
      </c>
      <c r="D2238" s="325" t="s">
        <v>1538</v>
      </c>
      <c r="E2238" s="325" t="s">
        <v>1538</v>
      </c>
      <c r="G2238" s="325" t="s">
        <v>1538</v>
      </c>
      <c r="H2238" s="325" t="s">
        <v>1538</v>
      </c>
    </row>
    <row r="2239" spans="1:8">
      <c r="A2239" s="103"/>
      <c r="B2239" s="326"/>
      <c r="C2239" s="325" t="s">
        <v>1538</v>
      </c>
      <c r="D2239" s="325" t="s">
        <v>1538</v>
      </c>
      <c r="E2239" s="325" t="s">
        <v>1538</v>
      </c>
      <c r="G2239" s="325" t="s">
        <v>1538</v>
      </c>
      <c r="H2239" s="325" t="s">
        <v>1538</v>
      </c>
    </row>
    <row r="2240" spans="1:8">
      <c r="A2240" s="103"/>
      <c r="B2240" s="326"/>
      <c r="C2240" s="325" t="s">
        <v>1538</v>
      </c>
      <c r="D2240" s="325" t="s">
        <v>1538</v>
      </c>
      <c r="E2240" s="325" t="s">
        <v>1538</v>
      </c>
      <c r="G2240" s="325" t="s">
        <v>1538</v>
      </c>
      <c r="H2240" s="325" t="s">
        <v>1538</v>
      </c>
    </row>
    <row r="2241" spans="1:8">
      <c r="A2241" s="103"/>
      <c r="B2241" s="326"/>
      <c r="C2241" s="325" t="s">
        <v>1538</v>
      </c>
      <c r="D2241" s="325" t="s">
        <v>1538</v>
      </c>
      <c r="E2241" s="325" t="s">
        <v>1538</v>
      </c>
      <c r="G2241" s="325" t="s">
        <v>1538</v>
      </c>
      <c r="H2241" s="325" t="s">
        <v>1538</v>
      </c>
    </row>
    <row r="2242" spans="1:8">
      <c r="A2242" s="103"/>
      <c r="B2242" s="326"/>
      <c r="C2242" s="325" t="s">
        <v>1538</v>
      </c>
      <c r="D2242" s="325" t="s">
        <v>1538</v>
      </c>
      <c r="E2242" s="325" t="s">
        <v>1538</v>
      </c>
      <c r="G2242" s="325" t="s">
        <v>1538</v>
      </c>
      <c r="H2242" s="325" t="s">
        <v>1538</v>
      </c>
    </row>
    <row r="2243" spans="1:8">
      <c r="A2243" s="103"/>
      <c r="B2243" s="326"/>
      <c r="C2243" s="325" t="s">
        <v>1538</v>
      </c>
      <c r="D2243" s="325" t="s">
        <v>1538</v>
      </c>
      <c r="E2243" s="325" t="s">
        <v>1538</v>
      </c>
      <c r="G2243" s="325" t="s">
        <v>1538</v>
      </c>
      <c r="H2243" s="325" t="s">
        <v>1538</v>
      </c>
    </row>
    <row r="2244" spans="1:8">
      <c r="A2244" s="103"/>
      <c r="B2244" s="326"/>
      <c r="C2244" s="325" t="s">
        <v>1538</v>
      </c>
      <c r="D2244" s="325" t="s">
        <v>1538</v>
      </c>
      <c r="E2244" s="325" t="s">
        <v>1538</v>
      </c>
      <c r="G2244" s="325" t="s">
        <v>1538</v>
      </c>
      <c r="H2244" s="325" t="s">
        <v>1538</v>
      </c>
    </row>
    <row r="2245" spans="1:8">
      <c r="A2245" s="103"/>
      <c r="B2245" s="326"/>
      <c r="C2245" s="325" t="s">
        <v>1538</v>
      </c>
      <c r="D2245" s="325" t="s">
        <v>1538</v>
      </c>
      <c r="E2245" s="325" t="s">
        <v>1538</v>
      </c>
      <c r="G2245" s="325" t="s">
        <v>1538</v>
      </c>
      <c r="H2245" s="325" t="s">
        <v>1538</v>
      </c>
    </row>
    <row r="2246" spans="1:8">
      <c r="A2246" s="103"/>
      <c r="B2246" s="326"/>
      <c r="C2246" s="325" t="s">
        <v>1538</v>
      </c>
      <c r="D2246" s="325" t="s">
        <v>1538</v>
      </c>
      <c r="E2246" s="325" t="s">
        <v>1538</v>
      </c>
      <c r="G2246" s="325" t="s">
        <v>1538</v>
      </c>
      <c r="H2246" s="325" t="s">
        <v>1538</v>
      </c>
    </row>
    <row r="2247" spans="1:8">
      <c r="A2247" s="103"/>
      <c r="B2247" s="326"/>
      <c r="C2247" s="325" t="s">
        <v>1538</v>
      </c>
      <c r="D2247" s="325" t="s">
        <v>1538</v>
      </c>
      <c r="E2247" s="325" t="s">
        <v>1538</v>
      </c>
      <c r="G2247" s="325" t="s">
        <v>1538</v>
      </c>
      <c r="H2247" s="325" t="s">
        <v>1538</v>
      </c>
    </row>
    <row r="2248" spans="1:8">
      <c r="A2248" s="103"/>
      <c r="B2248" s="326"/>
      <c r="C2248" s="325" t="s">
        <v>1538</v>
      </c>
      <c r="D2248" s="325" t="s">
        <v>1538</v>
      </c>
      <c r="E2248" s="325" t="s">
        <v>1538</v>
      </c>
      <c r="G2248" s="325" t="s">
        <v>1538</v>
      </c>
      <c r="H2248" s="325" t="s">
        <v>1538</v>
      </c>
    </row>
    <row r="2249" spans="1:8">
      <c r="A2249" s="103"/>
      <c r="B2249" s="326"/>
      <c r="C2249" s="325" t="s">
        <v>1538</v>
      </c>
      <c r="D2249" s="325" t="s">
        <v>1538</v>
      </c>
      <c r="E2249" s="325" t="s">
        <v>1538</v>
      </c>
      <c r="G2249" s="325" t="s">
        <v>1538</v>
      </c>
      <c r="H2249" s="325" t="s">
        <v>1538</v>
      </c>
    </row>
    <row r="2250" spans="1:8">
      <c r="A2250" s="103"/>
      <c r="B2250" s="326"/>
      <c r="C2250" s="325" t="s">
        <v>1538</v>
      </c>
      <c r="D2250" s="325" t="s">
        <v>1538</v>
      </c>
      <c r="E2250" s="325" t="s">
        <v>1538</v>
      </c>
      <c r="G2250" s="325" t="s">
        <v>1538</v>
      </c>
      <c r="H2250" s="325" t="s">
        <v>1538</v>
      </c>
    </row>
    <row r="2251" spans="1:8">
      <c r="A2251" s="103"/>
      <c r="B2251" s="326"/>
      <c r="C2251" s="325" t="s">
        <v>1538</v>
      </c>
      <c r="D2251" s="325" t="s">
        <v>1538</v>
      </c>
      <c r="E2251" s="325" t="s">
        <v>1538</v>
      </c>
      <c r="G2251" s="325" t="s">
        <v>1538</v>
      </c>
      <c r="H2251" s="325" t="s">
        <v>1538</v>
      </c>
    </row>
    <row r="2252" spans="1:8">
      <c r="A2252" s="103"/>
      <c r="B2252" s="326"/>
      <c r="C2252" s="325" t="s">
        <v>1538</v>
      </c>
      <c r="D2252" s="325" t="s">
        <v>1538</v>
      </c>
      <c r="E2252" s="325" t="s">
        <v>1538</v>
      </c>
      <c r="G2252" s="325" t="s">
        <v>1538</v>
      </c>
      <c r="H2252" s="325" t="s">
        <v>1538</v>
      </c>
    </row>
    <row r="2253" spans="1:8">
      <c r="A2253" s="103"/>
      <c r="B2253" s="326"/>
      <c r="C2253" s="325" t="s">
        <v>1538</v>
      </c>
      <c r="D2253" s="325" t="s">
        <v>1538</v>
      </c>
      <c r="E2253" s="325" t="s">
        <v>1538</v>
      </c>
      <c r="G2253" s="325" t="s">
        <v>1538</v>
      </c>
      <c r="H2253" s="325" t="s">
        <v>1538</v>
      </c>
    </row>
    <row r="2254" spans="1:8">
      <c r="A2254" s="103"/>
      <c r="B2254" s="326"/>
      <c r="C2254" s="325" t="s">
        <v>1538</v>
      </c>
      <c r="D2254" s="325" t="s">
        <v>1538</v>
      </c>
      <c r="E2254" s="325" t="s">
        <v>1538</v>
      </c>
      <c r="G2254" s="325" t="s">
        <v>1538</v>
      </c>
      <c r="H2254" s="325" t="s">
        <v>1538</v>
      </c>
    </row>
    <row r="2255" spans="1:8">
      <c r="A2255" s="103"/>
      <c r="B2255" s="326"/>
      <c r="C2255" s="325" t="s">
        <v>1538</v>
      </c>
      <c r="D2255" s="325" t="s">
        <v>1538</v>
      </c>
      <c r="E2255" s="325" t="s">
        <v>1538</v>
      </c>
      <c r="G2255" s="325" t="s">
        <v>1538</v>
      </c>
      <c r="H2255" s="325" t="s">
        <v>1538</v>
      </c>
    </row>
    <row r="2256" spans="1:8">
      <c r="A2256" s="103"/>
      <c r="B2256" s="326"/>
      <c r="C2256" s="325" t="s">
        <v>1538</v>
      </c>
      <c r="D2256" s="325" t="s">
        <v>1538</v>
      </c>
      <c r="E2256" s="325" t="s">
        <v>1538</v>
      </c>
      <c r="G2256" s="325" t="s">
        <v>1538</v>
      </c>
      <c r="H2256" s="325" t="s">
        <v>1538</v>
      </c>
    </row>
    <row r="2257" spans="1:8">
      <c r="A2257" s="103"/>
      <c r="B2257" s="326"/>
      <c r="C2257" s="325" t="s">
        <v>1538</v>
      </c>
      <c r="D2257" s="325" t="s">
        <v>1538</v>
      </c>
      <c r="E2257" s="325" t="s">
        <v>1538</v>
      </c>
      <c r="G2257" s="325" t="s">
        <v>1538</v>
      </c>
      <c r="H2257" s="325" t="s">
        <v>1538</v>
      </c>
    </row>
    <row r="2258" spans="1:8">
      <c r="A2258" s="103"/>
      <c r="B2258" s="326"/>
      <c r="C2258" s="325" t="s">
        <v>1538</v>
      </c>
      <c r="D2258" s="325" t="s">
        <v>1538</v>
      </c>
      <c r="E2258" s="325" t="s">
        <v>1538</v>
      </c>
      <c r="G2258" s="325" t="s">
        <v>1538</v>
      </c>
      <c r="H2258" s="325" t="s">
        <v>1538</v>
      </c>
    </row>
    <row r="2259" spans="1:8">
      <c r="A2259" s="103"/>
      <c r="B2259" s="326"/>
      <c r="C2259" s="325" t="s">
        <v>1538</v>
      </c>
      <c r="D2259" s="325" t="s">
        <v>1538</v>
      </c>
      <c r="E2259" s="325" t="s">
        <v>1538</v>
      </c>
      <c r="G2259" s="325" t="s">
        <v>1538</v>
      </c>
      <c r="H2259" s="325" t="s">
        <v>1538</v>
      </c>
    </row>
    <row r="2260" spans="1:8">
      <c r="A2260" s="103"/>
      <c r="B2260" s="326"/>
      <c r="C2260" s="325" t="s">
        <v>1538</v>
      </c>
      <c r="D2260" s="325" t="s">
        <v>1538</v>
      </c>
      <c r="E2260" s="325" t="s">
        <v>1538</v>
      </c>
      <c r="G2260" s="325" t="s">
        <v>1538</v>
      </c>
      <c r="H2260" s="325" t="s">
        <v>1538</v>
      </c>
    </row>
    <row r="2261" spans="1:8">
      <c r="A2261" s="103"/>
      <c r="B2261" s="326"/>
      <c r="C2261" s="325" t="s">
        <v>1538</v>
      </c>
      <c r="D2261" s="325" t="s">
        <v>1538</v>
      </c>
      <c r="E2261" s="325" t="s">
        <v>1538</v>
      </c>
      <c r="G2261" s="325" t="s">
        <v>1538</v>
      </c>
      <c r="H2261" s="325" t="s">
        <v>1538</v>
      </c>
    </row>
    <row r="2262" spans="1:8">
      <c r="A2262" s="103"/>
      <c r="B2262" s="326"/>
      <c r="C2262" s="325" t="s">
        <v>1538</v>
      </c>
      <c r="D2262" s="325" t="s">
        <v>1538</v>
      </c>
      <c r="E2262" s="325" t="s">
        <v>1538</v>
      </c>
      <c r="G2262" s="325" t="s">
        <v>1538</v>
      </c>
      <c r="H2262" s="325" t="s">
        <v>1538</v>
      </c>
    </row>
    <row r="2263" spans="1:8">
      <c r="A2263" s="103"/>
      <c r="B2263" s="326"/>
      <c r="C2263" s="325" t="s">
        <v>1538</v>
      </c>
      <c r="D2263" s="325" t="s">
        <v>1538</v>
      </c>
      <c r="E2263" s="325" t="s">
        <v>1538</v>
      </c>
      <c r="G2263" s="325" t="s">
        <v>1538</v>
      </c>
      <c r="H2263" s="325" t="s">
        <v>1538</v>
      </c>
    </row>
    <row r="2264" spans="1:8">
      <c r="A2264" s="103"/>
      <c r="B2264" s="326"/>
      <c r="C2264" s="325" t="s">
        <v>1538</v>
      </c>
      <c r="D2264" s="325" t="s">
        <v>1538</v>
      </c>
      <c r="E2264" s="325" t="s">
        <v>1538</v>
      </c>
      <c r="G2264" s="325" t="s">
        <v>1538</v>
      </c>
      <c r="H2264" s="325" t="s">
        <v>1538</v>
      </c>
    </row>
    <row r="2265" spans="1:8">
      <c r="A2265" s="103"/>
      <c r="B2265" s="326"/>
      <c r="C2265" s="325" t="s">
        <v>1538</v>
      </c>
      <c r="D2265" s="325" t="s">
        <v>1538</v>
      </c>
      <c r="E2265" s="325" t="s">
        <v>1538</v>
      </c>
      <c r="G2265" s="325" t="s">
        <v>1538</v>
      </c>
      <c r="H2265" s="325" t="s">
        <v>1538</v>
      </c>
    </row>
    <row r="2266" spans="1:8">
      <c r="A2266" s="103"/>
      <c r="B2266" s="326"/>
      <c r="C2266" s="325" t="s">
        <v>1538</v>
      </c>
      <c r="D2266" s="325" t="s">
        <v>1538</v>
      </c>
      <c r="E2266" s="325" t="s">
        <v>1538</v>
      </c>
      <c r="G2266" s="325" t="s">
        <v>1538</v>
      </c>
      <c r="H2266" s="325" t="s">
        <v>1538</v>
      </c>
    </row>
    <row r="2267" spans="1:8">
      <c r="A2267" s="103"/>
      <c r="B2267" s="326"/>
      <c r="C2267" s="325" t="s">
        <v>1538</v>
      </c>
      <c r="D2267" s="325" t="s">
        <v>1538</v>
      </c>
      <c r="E2267" s="325" t="s">
        <v>1538</v>
      </c>
      <c r="G2267" s="325" t="s">
        <v>1538</v>
      </c>
      <c r="H2267" s="325" t="s">
        <v>1538</v>
      </c>
    </row>
    <row r="2268" spans="1:8">
      <c r="A2268" s="103"/>
      <c r="B2268" s="331"/>
      <c r="C2268" s="325" t="s">
        <v>1538</v>
      </c>
      <c r="D2268" s="325" t="s">
        <v>1538</v>
      </c>
      <c r="E2268" s="325" t="s">
        <v>1538</v>
      </c>
      <c r="G2268" s="325" t="s">
        <v>1538</v>
      </c>
      <c r="H2268" s="325" t="s">
        <v>1538</v>
      </c>
    </row>
    <row r="2269" spans="1:8">
      <c r="A2269" s="103"/>
      <c r="C2269" s="325" t="s">
        <v>1538</v>
      </c>
      <c r="D2269" s="325" t="s">
        <v>1538</v>
      </c>
      <c r="E2269" s="325" t="s">
        <v>1538</v>
      </c>
      <c r="G2269" s="325" t="s">
        <v>1538</v>
      </c>
      <c r="H2269" s="325" t="s">
        <v>1538</v>
      </c>
    </row>
    <row r="2270" spans="1:8">
      <c r="A2270" s="103"/>
      <c r="C2270" s="325" t="s">
        <v>1538</v>
      </c>
      <c r="D2270" s="325" t="s">
        <v>1538</v>
      </c>
      <c r="E2270" s="325" t="s">
        <v>1538</v>
      </c>
      <c r="G2270" s="325" t="s">
        <v>1538</v>
      </c>
      <c r="H2270" s="325" t="s">
        <v>1538</v>
      </c>
    </row>
    <row r="2271" spans="1:8">
      <c r="A2271" s="103"/>
      <c r="C2271" s="325" t="s">
        <v>1538</v>
      </c>
      <c r="D2271" s="325" t="s">
        <v>1538</v>
      </c>
      <c r="E2271" s="325" t="s">
        <v>1538</v>
      </c>
      <c r="G2271" s="325" t="s">
        <v>1538</v>
      </c>
      <c r="H2271" s="325" t="s">
        <v>1538</v>
      </c>
    </row>
    <row r="2272" spans="1:8">
      <c r="A2272" s="103"/>
      <c r="C2272" s="325" t="s">
        <v>1538</v>
      </c>
      <c r="D2272" s="325" t="s">
        <v>1538</v>
      </c>
      <c r="E2272" s="325" t="s">
        <v>1538</v>
      </c>
      <c r="G2272" s="325" t="s">
        <v>1538</v>
      </c>
      <c r="H2272" s="325" t="s">
        <v>1538</v>
      </c>
    </row>
    <row r="2273" spans="1:8">
      <c r="A2273" s="103"/>
      <c r="B2273" s="331"/>
      <c r="C2273" s="325" t="s">
        <v>1538</v>
      </c>
      <c r="D2273" s="325" t="s">
        <v>1538</v>
      </c>
      <c r="E2273" s="325" t="s">
        <v>1538</v>
      </c>
      <c r="G2273" s="325" t="s">
        <v>1538</v>
      </c>
      <c r="H2273" s="325" t="s">
        <v>1538</v>
      </c>
    </row>
    <row r="2274" spans="1:8">
      <c r="A2274" s="103"/>
      <c r="C2274" s="325" t="s">
        <v>1538</v>
      </c>
      <c r="D2274" s="325" t="s">
        <v>1538</v>
      </c>
      <c r="E2274" s="325" t="s">
        <v>1538</v>
      </c>
      <c r="G2274" s="325" t="s">
        <v>1538</v>
      </c>
      <c r="H2274" s="325" t="s">
        <v>1538</v>
      </c>
    </row>
    <row r="2275" spans="1:8">
      <c r="A2275" s="103"/>
      <c r="C2275" s="325" t="s">
        <v>1538</v>
      </c>
      <c r="D2275" s="325" t="s">
        <v>1538</v>
      </c>
      <c r="E2275" s="325" t="s">
        <v>1538</v>
      </c>
      <c r="G2275" s="325" t="s">
        <v>1538</v>
      </c>
      <c r="H2275" s="325" t="s">
        <v>1538</v>
      </c>
    </row>
    <row r="2276" spans="1:8">
      <c r="A2276" s="103"/>
      <c r="C2276" s="325" t="s">
        <v>1538</v>
      </c>
      <c r="D2276" s="325" t="s">
        <v>1538</v>
      </c>
      <c r="E2276" s="325" t="s">
        <v>1538</v>
      </c>
      <c r="G2276" s="325" t="s">
        <v>1538</v>
      </c>
      <c r="H2276" s="325" t="s">
        <v>1538</v>
      </c>
    </row>
    <row r="2277" spans="1:8">
      <c r="A2277" s="103"/>
      <c r="C2277" s="325" t="s">
        <v>1538</v>
      </c>
      <c r="D2277" s="325" t="s">
        <v>1538</v>
      </c>
      <c r="E2277" s="325" t="s">
        <v>1538</v>
      </c>
      <c r="G2277" s="325" t="s">
        <v>1538</v>
      </c>
      <c r="H2277" s="325" t="s">
        <v>1538</v>
      </c>
    </row>
    <row r="2278" spans="1:8">
      <c r="A2278" s="103"/>
      <c r="B2278" s="326"/>
      <c r="C2278" s="325" t="s">
        <v>1538</v>
      </c>
      <c r="D2278" s="325" t="s">
        <v>1538</v>
      </c>
      <c r="E2278" s="325" t="s">
        <v>1538</v>
      </c>
      <c r="G2278" s="325" t="s">
        <v>1538</v>
      </c>
      <c r="H2278" s="325" t="s">
        <v>1538</v>
      </c>
    </row>
    <row r="2279" spans="1:8">
      <c r="A2279" s="103"/>
      <c r="B2279" s="326"/>
      <c r="C2279" s="325" t="s">
        <v>1538</v>
      </c>
      <c r="D2279" s="325" t="s">
        <v>1538</v>
      </c>
      <c r="E2279" s="325" t="s">
        <v>1538</v>
      </c>
      <c r="G2279" s="325" t="s">
        <v>1538</v>
      </c>
      <c r="H2279" s="325" t="s">
        <v>1538</v>
      </c>
    </row>
    <row r="2280" spans="1:8">
      <c r="A2280" s="103"/>
      <c r="B2280" s="326"/>
      <c r="C2280" s="325" t="s">
        <v>1538</v>
      </c>
      <c r="D2280" s="325" t="s">
        <v>1538</v>
      </c>
      <c r="E2280" s="325" t="s">
        <v>1538</v>
      </c>
      <c r="G2280" s="325" t="s">
        <v>1538</v>
      </c>
      <c r="H2280" s="325" t="s">
        <v>1538</v>
      </c>
    </row>
    <row r="2281" spans="1:8">
      <c r="A2281" s="103"/>
      <c r="B2281" s="326"/>
      <c r="C2281" s="325" t="s">
        <v>1538</v>
      </c>
      <c r="D2281" s="325" t="s">
        <v>1538</v>
      </c>
      <c r="E2281" s="325" t="s">
        <v>1538</v>
      </c>
      <c r="G2281" s="325" t="s">
        <v>1538</v>
      </c>
      <c r="H2281" s="325" t="s">
        <v>1538</v>
      </c>
    </row>
    <row r="2282" spans="1:8">
      <c r="A2282" s="103"/>
      <c r="B2282" s="326"/>
      <c r="C2282" s="325" t="s">
        <v>1538</v>
      </c>
      <c r="D2282" s="325" t="s">
        <v>1538</v>
      </c>
      <c r="E2282" s="325" t="s">
        <v>1538</v>
      </c>
      <c r="G2282" s="325" t="s">
        <v>1538</v>
      </c>
      <c r="H2282" s="325" t="s">
        <v>1538</v>
      </c>
    </row>
    <row r="2283" spans="1:8">
      <c r="A2283" s="103"/>
      <c r="B2283" s="326"/>
      <c r="C2283" s="325" t="s">
        <v>1538</v>
      </c>
      <c r="D2283" s="325" t="s">
        <v>1538</v>
      </c>
      <c r="E2283" s="325" t="s">
        <v>1538</v>
      </c>
      <c r="G2283" s="325" t="s">
        <v>1538</v>
      </c>
      <c r="H2283" s="325" t="s">
        <v>1538</v>
      </c>
    </row>
    <row r="2284" spans="1:8">
      <c r="A2284" s="103"/>
      <c r="B2284" s="326"/>
      <c r="C2284" s="325" t="s">
        <v>1538</v>
      </c>
      <c r="D2284" s="325" t="s">
        <v>1538</v>
      </c>
      <c r="E2284" s="325" t="s">
        <v>1538</v>
      </c>
      <c r="G2284" s="325" t="s">
        <v>1538</v>
      </c>
      <c r="H2284" s="325" t="s">
        <v>1538</v>
      </c>
    </row>
    <row r="2285" spans="1:8">
      <c r="A2285" s="103"/>
      <c r="B2285" s="326"/>
      <c r="C2285" s="325" t="s">
        <v>1538</v>
      </c>
      <c r="D2285" s="325" t="s">
        <v>1538</v>
      </c>
      <c r="E2285" s="325" t="s">
        <v>1538</v>
      </c>
      <c r="G2285" s="325" t="s">
        <v>1538</v>
      </c>
      <c r="H2285" s="325" t="s">
        <v>1538</v>
      </c>
    </row>
    <row r="2286" spans="1:8">
      <c r="A2286" s="103"/>
      <c r="B2286" s="326"/>
      <c r="C2286" s="325" t="s">
        <v>1538</v>
      </c>
      <c r="D2286" s="325" t="s">
        <v>1538</v>
      </c>
      <c r="E2286" s="325" t="s">
        <v>1538</v>
      </c>
      <c r="G2286" s="325" t="s">
        <v>1538</v>
      </c>
      <c r="H2286" s="325" t="s">
        <v>1538</v>
      </c>
    </row>
    <row r="2287" spans="1:8">
      <c r="A2287" s="103"/>
      <c r="B2287" s="326"/>
      <c r="C2287" s="325" t="s">
        <v>1538</v>
      </c>
      <c r="D2287" s="325" t="s">
        <v>1538</v>
      </c>
      <c r="E2287" s="325" t="s">
        <v>1538</v>
      </c>
      <c r="G2287" s="325" t="s">
        <v>1538</v>
      </c>
      <c r="H2287" s="325" t="s">
        <v>1538</v>
      </c>
    </row>
    <row r="2288" spans="1:8">
      <c r="A2288" s="103"/>
      <c r="B2288" s="326"/>
      <c r="C2288" s="325" t="s">
        <v>1538</v>
      </c>
      <c r="D2288" s="325" t="s">
        <v>1538</v>
      </c>
      <c r="E2288" s="325" t="s">
        <v>1538</v>
      </c>
      <c r="G2288" s="325" t="s">
        <v>1538</v>
      </c>
      <c r="H2288" s="325" t="s">
        <v>1538</v>
      </c>
    </row>
    <row r="2289" spans="1:8">
      <c r="A2289" s="103"/>
      <c r="B2289" s="326"/>
      <c r="C2289" s="325" t="s">
        <v>1538</v>
      </c>
      <c r="D2289" s="325" t="s">
        <v>1538</v>
      </c>
      <c r="E2289" s="325" t="s">
        <v>1538</v>
      </c>
      <c r="G2289" s="325" t="s">
        <v>1538</v>
      </c>
      <c r="H2289" s="325" t="s">
        <v>1538</v>
      </c>
    </row>
    <row r="2290" spans="1:8">
      <c r="A2290" s="103"/>
      <c r="B2290" s="326"/>
      <c r="C2290" s="325" t="s">
        <v>1538</v>
      </c>
      <c r="D2290" s="325" t="s">
        <v>1538</v>
      </c>
      <c r="E2290" s="325" t="s">
        <v>1538</v>
      </c>
      <c r="G2290" s="325" t="s">
        <v>1538</v>
      </c>
      <c r="H2290" s="325" t="s">
        <v>1538</v>
      </c>
    </row>
    <row r="2291" spans="1:8">
      <c r="A2291" s="103"/>
      <c r="B2291" s="326"/>
      <c r="C2291" s="325" t="s">
        <v>1538</v>
      </c>
      <c r="D2291" s="325" t="s">
        <v>1538</v>
      </c>
      <c r="E2291" s="325" t="s">
        <v>1538</v>
      </c>
      <c r="G2291" s="325" t="s">
        <v>1538</v>
      </c>
      <c r="H2291" s="325" t="s">
        <v>1538</v>
      </c>
    </row>
    <row r="2292" spans="1:8">
      <c r="A2292" s="103"/>
      <c r="B2292" s="326"/>
      <c r="C2292" s="325" t="s">
        <v>1538</v>
      </c>
      <c r="D2292" s="325" t="s">
        <v>1538</v>
      </c>
      <c r="E2292" s="325" t="s">
        <v>1538</v>
      </c>
      <c r="G2292" s="325" t="s">
        <v>1538</v>
      </c>
      <c r="H2292" s="325" t="s">
        <v>1538</v>
      </c>
    </row>
    <row r="2293" spans="1:8">
      <c r="A2293" s="103"/>
      <c r="B2293" s="326"/>
      <c r="C2293" s="325" t="s">
        <v>1538</v>
      </c>
      <c r="D2293" s="325" t="s">
        <v>1538</v>
      </c>
      <c r="E2293" s="325" t="s">
        <v>1538</v>
      </c>
      <c r="G2293" s="325" t="s">
        <v>1538</v>
      </c>
      <c r="H2293" s="325" t="s">
        <v>1538</v>
      </c>
    </row>
    <row r="2294" spans="1:8">
      <c r="A2294" s="103"/>
      <c r="B2294" s="326"/>
      <c r="C2294" s="325" t="s">
        <v>1538</v>
      </c>
      <c r="D2294" s="325" t="s">
        <v>1538</v>
      </c>
      <c r="E2294" s="325" t="s">
        <v>1538</v>
      </c>
      <c r="G2294" s="325" t="s">
        <v>1538</v>
      </c>
      <c r="H2294" s="325" t="s">
        <v>1538</v>
      </c>
    </row>
    <row r="2295" spans="1:8">
      <c r="A2295" s="103"/>
      <c r="B2295" s="326"/>
      <c r="C2295" s="325" t="s">
        <v>1538</v>
      </c>
      <c r="D2295" s="325" t="s">
        <v>1538</v>
      </c>
      <c r="E2295" s="325" t="s">
        <v>1538</v>
      </c>
      <c r="G2295" s="325" t="s">
        <v>1538</v>
      </c>
      <c r="H2295" s="325" t="s">
        <v>1538</v>
      </c>
    </row>
    <row r="2296" spans="1:8">
      <c r="A2296" s="103"/>
      <c r="B2296" s="326"/>
      <c r="C2296" s="325" t="s">
        <v>1538</v>
      </c>
      <c r="D2296" s="325" t="s">
        <v>1538</v>
      </c>
      <c r="E2296" s="325" t="s">
        <v>1538</v>
      </c>
      <c r="G2296" s="325" t="s">
        <v>1538</v>
      </c>
      <c r="H2296" s="325" t="s">
        <v>1538</v>
      </c>
    </row>
    <row r="2297" spans="1:8">
      <c r="A2297" s="103"/>
      <c r="B2297" s="326"/>
      <c r="C2297" s="325" t="s">
        <v>1538</v>
      </c>
      <c r="D2297" s="325" t="s">
        <v>1538</v>
      </c>
      <c r="E2297" s="325" t="s">
        <v>1538</v>
      </c>
      <c r="G2297" s="325" t="s">
        <v>1538</v>
      </c>
      <c r="H2297" s="325" t="s">
        <v>1538</v>
      </c>
    </row>
    <row r="2298" spans="1:8">
      <c r="A2298" s="103"/>
      <c r="B2298" s="326"/>
      <c r="C2298" s="325" t="s">
        <v>1538</v>
      </c>
      <c r="D2298" s="325" t="s">
        <v>1538</v>
      </c>
      <c r="E2298" s="325" t="s">
        <v>1538</v>
      </c>
      <c r="G2298" s="325" t="s">
        <v>1538</v>
      </c>
      <c r="H2298" s="325" t="s">
        <v>1538</v>
      </c>
    </row>
    <row r="2299" spans="1:8">
      <c r="A2299" s="103"/>
      <c r="B2299" s="326"/>
      <c r="C2299" s="325" t="s">
        <v>1538</v>
      </c>
      <c r="D2299" s="325" t="s">
        <v>1538</v>
      </c>
      <c r="E2299" s="325" t="s">
        <v>1538</v>
      </c>
      <c r="G2299" s="325" t="s">
        <v>1538</v>
      </c>
      <c r="H2299" s="325" t="s">
        <v>1538</v>
      </c>
    </row>
    <row r="2300" spans="1:8">
      <c r="A2300" s="103"/>
      <c r="B2300" s="326"/>
      <c r="C2300" s="325" t="s">
        <v>1538</v>
      </c>
      <c r="D2300" s="325" t="s">
        <v>1538</v>
      </c>
      <c r="E2300" s="325" t="s">
        <v>1538</v>
      </c>
      <c r="G2300" s="325" t="s">
        <v>1538</v>
      </c>
      <c r="H2300" s="325" t="s">
        <v>1538</v>
      </c>
    </row>
    <row r="2301" spans="1:8">
      <c r="A2301" s="103"/>
      <c r="B2301" s="326"/>
      <c r="C2301" s="325" t="s">
        <v>1538</v>
      </c>
      <c r="D2301" s="325" t="s">
        <v>1538</v>
      </c>
      <c r="E2301" s="325" t="s">
        <v>1538</v>
      </c>
      <c r="G2301" s="325" t="s">
        <v>1538</v>
      </c>
      <c r="H2301" s="325" t="s">
        <v>1538</v>
      </c>
    </row>
    <row r="2302" spans="1:8">
      <c r="A2302" s="103"/>
      <c r="B2302" s="326"/>
      <c r="C2302" s="325" t="s">
        <v>1538</v>
      </c>
      <c r="D2302" s="325" t="s">
        <v>1538</v>
      </c>
      <c r="E2302" s="325" t="s">
        <v>1538</v>
      </c>
      <c r="G2302" s="325" t="s">
        <v>1538</v>
      </c>
      <c r="H2302" s="325" t="s">
        <v>1538</v>
      </c>
    </row>
    <row r="2303" spans="1:8">
      <c r="A2303" s="103"/>
      <c r="B2303" s="326"/>
      <c r="C2303" s="325" t="s">
        <v>1538</v>
      </c>
      <c r="D2303" s="325" t="s">
        <v>1538</v>
      </c>
      <c r="E2303" s="325" t="s">
        <v>1538</v>
      </c>
      <c r="G2303" s="325" t="s">
        <v>1538</v>
      </c>
      <c r="H2303" s="325" t="s">
        <v>1538</v>
      </c>
    </row>
    <row r="2304" spans="1:8">
      <c r="A2304" s="103"/>
      <c r="B2304" s="326"/>
      <c r="C2304" s="325" t="s">
        <v>1538</v>
      </c>
      <c r="D2304" s="325" t="s">
        <v>1538</v>
      </c>
      <c r="E2304" s="325" t="s">
        <v>1538</v>
      </c>
      <c r="G2304" s="325" t="s">
        <v>1538</v>
      </c>
      <c r="H2304" s="325" t="s">
        <v>1538</v>
      </c>
    </row>
    <row r="2305" spans="1:8">
      <c r="A2305" s="103"/>
      <c r="B2305" s="331"/>
      <c r="C2305" s="325" t="s">
        <v>1538</v>
      </c>
      <c r="D2305" s="325" t="s">
        <v>1538</v>
      </c>
      <c r="E2305" s="325" t="s">
        <v>1538</v>
      </c>
      <c r="G2305" s="325" t="s">
        <v>1538</v>
      </c>
      <c r="H2305" s="325" t="s">
        <v>1538</v>
      </c>
    </row>
    <row r="2306" spans="1:8">
      <c r="A2306" s="103"/>
      <c r="C2306" s="325" t="s">
        <v>1538</v>
      </c>
      <c r="D2306" s="325" t="s">
        <v>1538</v>
      </c>
      <c r="E2306" s="325" t="s">
        <v>1538</v>
      </c>
      <c r="G2306" s="325" t="s">
        <v>1538</v>
      </c>
      <c r="H2306" s="325" t="s">
        <v>1538</v>
      </c>
    </row>
    <row r="2307" spans="1:8">
      <c r="A2307" s="103"/>
      <c r="C2307" s="325" t="s">
        <v>1538</v>
      </c>
      <c r="D2307" s="325" t="s">
        <v>1538</v>
      </c>
      <c r="E2307" s="325" t="s">
        <v>1538</v>
      </c>
      <c r="G2307" s="325" t="s">
        <v>1538</v>
      </c>
      <c r="H2307" s="325" t="s">
        <v>1538</v>
      </c>
    </row>
    <row r="2308" spans="1:8">
      <c r="A2308" s="103"/>
      <c r="C2308" s="325" t="s">
        <v>1538</v>
      </c>
      <c r="D2308" s="325" t="s">
        <v>1538</v>
      </c>
      <c r="E2308" s="325" t="s">
        <v>1538</v>
      </c>
      <c r="G2308" s="325" t="s">
        <v>1538</v>
      </c>
      <c r="H2308" s="325" t="s">
        <v>1538</v>
      </c>
    </row>
    <row r="2309" spans="1:8">
      <c r="A2309" s="103"/>
      <c r="C2309" s="325" t="s">
        <v>1538</v>
      </c>
      <c r="D2309" s="325" t="s">
        <v>1538</v>
      </c>
      <c r="E2309" s="325" t="s">
        <v>1538</v>
      </c>
      <c r="G2309" s="325" t="s">
        <v>1538</v>
      </c>
      <c r="H2309" s="325" t="s">
        <v>1538</v>
      </c>
    </row>
    <row r="2310" spans="1:8">
      <c r="A2310" s="103"/>
      <c r="C2310" s="325" t="s">
        <v>1538</v>
      </c>
      <c r="D2310" s="325" t="s">
        <v>1538</v>
      </c>
      <c r="E2310" s="325" t="s">
        <v>1538</v>
      </c>
      <c r="G2310" s="325" t="s">
        <v>1538</v>
      </c>
      <c r="H2310" s="325" t="s">
        <v>1538</v>
      </c>
    </row>
    <row r="2311" spans="1:8">
      <c r="A2311" s="103"/>
      <c r="B2311" s="326"/>
      <c r="C2311" s="325" t="s">
        <v>1538</v>
      </c>
      <c r="D2311" s="325" t="s">
        <v>1538</v>
      </c>
      <c r="E2311" s="325" t="s">
        <v>1538</v>
      </c>
      <c r="G2311" s="325" t="s">
        <v>1538</v>
      </c>
      <c r="H2311" s="325" t="s">
        <v>1538</v>
      </c>
    </row>
    <row r="2312" spans="1:8">
      <c r="A2312" s="103"/>
      <c r="B2312" s="326"/>
      <c r="C2312" s="325" t="s">
        <v>1538</v>
      </c>
      <c r="D2312" s="325" t="s">
        <v>1538</v>
      </c>
      <c r="E2312" s="325" t="s">
        <v>1538</v>
      </c>
      <c r="G2312" s="325" t="s">
        <v>1538</v>
      </c>
      <c r="H2312" s="325" t="s">
        <v>1538</v>
      </c>
    </row>
    <row r="2313" spans="1:8">
      <c r="A2313" s="103"/>
      <c r="B2313" s="331"/>
      <c r="C2313" s="325" t="s">
        <v>1538</v>
      </c>
      <c r="D2313" s="325" t="s">
        <v>1538</v>
      </c>
      <c r="E2313" s="325" t="s">
        <v>1538</v>
      </c>
      <c r="G2313" s="325" t="s">
        <v>1538</v>
      </c>
      <c r="H2313" s="325" t="s">
        <v>1538</v>
      </c>
    </row>
    <row r="2314" spans="1:8">
      <c r="A2314" s="103"/>
      <c r="C2314" s="325" t="s">
        <v>1538</v>
      </c>
      <c r="D2314" s="325" t="s">
        <v>1538</v>
      </c>
      <c r="E2314" s="325" t="s">
        <v>1538</v>
      </c>
      <c r="G2314" s="325" t="s">
        <v>1538</v>
      </c>
      <c r="H2314" s="325" t="s">
        <v>1538</v>
      </c>
    </row>
    <row r="2315" spans="1:8">
      <c r="A2315" s="103"/>
      <c r="C2315" s="325" t="s">
        <v>1538</v>
      </c>
      <c r="D2315" s="325" t="s">
        <v>1538</v>
      </c>
      <c r="E2315" s="325" t="s">
        <v>1538</v>
      </c>
      <c r="G2315" s="325" t="s">
        <v>1538</v>
      </c>
      <c r="H2315" s="325" t="s">
        <v>1538</v>
      </c>
    </row>
    <row r="2316" spans="1:8">
      <c r="A2316" s="103"/>
      <c r="C2316" s="325" t="s">
        <v>1538</v>
      </c>
      <c r="D2316" s="325" t="s">
        <v>1538</v>
      </c>
      <c r="E2316" s="325" t="s">
        <v>1538</v>
      </c>
      <c r="G2316" s="325" t="s">
        <v>1538</v>
      </c>
      <c r="H2316" s="325" t="s">
        <v>1538</v>
      </c>
    </row>
    <row r="2317" spans="1:8">
      <c r="A2317" s="103"/>
      <c r="C2317" s="325" t="s">
        <v>1538</v>
      </c>
      <c r="D2317" s="325" t="s">
        <v>1538</v>
      </c>
      <c r="E2317" s="325" t="s">
        <v>1538</v>
      </c>
      <c r="G2317" s="325" t="s">
        <v>1538</v>
      </c>
      <c r="H2317" s="325" t="s">
        <v>1538</v>
      </c>
    </row>
    <row r="2318" spans="1:8">
      <c r="A2318" s="103"/>
      <c r="B2318" s="326"/>
      <c r="C2318" s="325" t="s">
        <v>1538</v>
      </c>
      <c r="D2318" s="325" t="s">
        <v>1538</v>
      </c>
      <c r="E2318" s="325" t="s">
        <v>1538</v>
      </c>
      <c r="G2318" s="325" t="s">
        <v>1538</v>
      </c>
      <c r="H2318" s="325" t="s">
        <v>1538</v>
      </c>
    </row>
    <row r="2319" spans="1:8">
      <c r="A2319" s="103"/>
      <c r="B2319" s="326"/>
      <c r="C2319" s="325" t="s">
        <v>1538</v>
      </c>
      <c r="D2319" s="325" t="s">
        <v>1538</v>
      </c>
      <c r="E2319" s="325" t="s">
        <v>1538</v>
      </c>
      <c r="G2319" s="325" t="s">
        <v>1538</v>
      </c>
      <c r="H2319" s="325" t="s">
        <v>1538</v>
      </c>
    </row>
    <row r="2320" spans="1:8">
      <c r="A2320" s="103"/>
      <c r="B2320" s="326"/>
      <c r="C2320" s="325" t="s">
        <v>1538</v>
      </c>
      <c r="D2320" s="325" t="s">
        <v>1538</v>
      </c>
      <c r="E2320" s="325" t="s">
        <v>1538</v>
      </c>
      <c r="G2320" s="325" t="s">
        <v>1538</v>
      </c>
      <c r="H2320" s="325" t="s">
        <v>1538</v>
      </c>
    </row>
    <row r="2321" spans="1:8">
      <c r="A2321" s="103"/>
      <c r="B2321" s="326"/>
      <c r="C2321" s="325" t="s">
        <v>1538</v>
      </c>
      <c r="D2321" s="325" t="s">
        <v>1538</v>
      </c>
      <c r="E2321" s="325" t="s">
        <v>1538</v>
      </c>
      <c r="G2321" s="325" t="s">
        <v>1538</v>
      </c>
      <c r="H2321" s="325" t="s">
        <v>1538</v>
      </c>
    </row>
    <row r="2322" spans="1:8">
      <c r="A2322" s="103"/>
      <c r="B2322" s="326"/>
      <c r="C2322" s="325" t="s">
        <v>1538</v>
      </c>
      <c r="D2322" s="325" t="s">
        <v>1538</v>
      </c>
      <c r="E2322" s="325" t="s">
        <v>1538</v>
      </c>
      <c r="G2322" s="325" t="s">
        <v>1538</v>
      </c>
      <c r="H2322" s="325" t="s">
        <v>1538</v>
      </c>
    </row>
    <row r="2323" spans="1:8">
      <c r="A2323" s="103"/>
      <c r="B2323" s="326"/>
      <c r="C2323" s="325" t="s">
        <v>1538</v>
      </c>
      <c r="D2323" s="325" t="s">
        <v>1538</v>
      </c>
      <c r="E2323" s="325" t="s">
        <v>1538</v>
      </c>
      <c r="G2323" s="325" t="s">
        <v>1538</v>
      </c>
      <c r="H2323" s="325" t="s">
        <v>1538</v>
      </c>
    </row>
    <row r="2324" spans="1:8">
      <c r="A2324" s="103"/>
      <c r="B2324" s="326"/>
      <c r="C2324" s="325" t="s">
        <v>1538</v>
      </c>
      <c r="D2324" s="325" t="s">
        <v>1538</v>
      </c>
      <c r="E2324" s="325" t="s">
        <v>1538</v>
      </c>
      <c r="G2324" s="325" t="s">
        <v>1538</v>
      </c>
      <c r="H2324" s="325" t="s">
        <v>1538</v>
      </c>
    </row>
    <row r="2325" spans="1:8">
      <c r="A2325" s="103"/>
      <c r="B2325" s="326"/>
      <c r="C2325" s="325" t="s">
        <v>1538</v>
      </c>
      <c r="D2325" s="325" t="s">
        <v>1538</v>
      </c>
      <c r="E2325" s="325" t="s">
        <v>1538</v>
      </c>
      <c r="G2325" s="325" t="s">
        <v>1538</v>
      </c>
      <c r="H2325" s="325" t="s">
        <v>1538</v>
      </c>
    </row>
    <row r="2326" spans="1:8">
      <c r="A2326" s="103"/>
      <c r="B2326" s="326"/>
      <c r="C2326" s="325" t="s">
        <v>1538</v>
      </c>
      <c r="D2326" s="325" t="s">
        <v>1538</v>
      </c>
      <c r="E2326" s="325" t="s">
        <v>1538</v>
      </c>
      <c r="G2326" s="325" t="s">
        <v>1538</v>
      </c>
      <c r="H2326" s="325" t="s">
        <v>1538</v>
      </c>
    </row>
    <row r="2327" spans="1:8">
      <c r="A2327" s="103"/>
      <c r="B2327" s="326"/>
      <c r="C2327" s="325" t="s">
        <v>1538</v>
      </c>
      <c r="D2327" s="325" t="s">
        <v>1538</v>
      </c>
      <c r="E2327" s="325" t="s">
        <v>1538</v>
      </c>
      <c r="G2327" s="325" t="s">
        <v>1538</v>
      </c>
      <c r="H2327" s="325" t="s">
        <v>1538</v>
      </c>
    </row>
    <row r="2328" spans="1:8">
      <c r="A2328" s="103"/>
      <c r="B2328" s="326"/>
      <c r="C2328" s="325" t="s">
        <v>1538</v>
      </c>
      <c r="D2328" s="325" t="s">
        <v>1538</v>
      </c>
      <c r="E2328" s="325" t="s">
        <v>1538</v>
      </c>
      <c r="G2328" s="325" t="s">
        <v>1538</v>
      </c>
      <c r="H2328" s="325" t="s">
        <v>1538</v>
      </c>
    </row>
    <row r="2329" spans="1:8">
      <c r="A2329" s="103"/>
      <c r="B2329" s="326"/>
      <c r="C2329" s="325" t="s">
        <v>1538</v>
      </c>
      <c r="D2329" s="325" t="s">
        <v>1538</v>
      </c>
      <c r="E2329" s="325" t="s">
        <v>1538</v>
      </c>
      <c r="G2329" s="325" t="s">
        <v>1538</v>
      </c>
      <c r="H2329" s="325" t="s">
        <v>1538</v>
      </c>
    </row>
    <row r="2330" spans="1:8">
      <c r="A2330" s="103"/>
      <c r="B2330" s="326"/>
      <c r="C2330" s="325" t="s">
        <v>1538</v>
      </c>
      <c r="D2330" s="325" t="s">
        <v>1538</v>
      </c>
      <c r="E2330" s="325" t="s">
        <v>1538</v>
      </c>
      <c r="G2330" s="325" t="s">
        <v>1538</v>
      </c>
      <c r="H2330" s="325" t="s">
        <v>1538</v>
      </c>
    </row>
    <row r="2331" spans="1:8">
      <c r="A2331" s="103"/>
      <c r="B2331" s="326"/>
      <c r="C2331" s="325" t="s">
        <v>1538</v>
      </c>
      <c r="D2331" s="325" t="s">
        <v>1538</v>
      </c>
      <c r="E2331" s="325" t="s">
        <v>1538</v>
      </c>
      <c r="G2331" s="325" t="s">
        <v>1538</v>
      </c>
      <c r="H2331" s="325" t="s">
        <v>1538</v>
      </c>
    </row>
    <row r="2332" spans="1:8">
      <c r="A2332" s="103"/>
      <c r="B2332" s="326"/>
      <c r="C2332" s="325" t="s">
        <v>1538</v>
      </c>
      <c r="D2332" s="325" t="s">
        <v>1538</v>
      </c>
      <c r="E2332" s="325" t="s">
        <v>1538</v>
      </c>
      <c r="G2332" s="325" t="s">
        <v>1538</v>
      </c>
      <c r="H2332" s="325" t="s">
        <v>1538</v>
      </c>
    </row>
    <row r="2333" spans="1:8">
      <c r="A2333" s="103"/>
      <c r="B2333" s="326"/>
      <c r="C2333" s="325" t="s">
        <v>1538</v>
      </c>
      <c r="D2333" s="325" t="s">
        <v>1538</v>
      </c>
      <c r="E2333" s="325" t="s">
        <v>1538</v>
      </c>
      <c r="G2333" s="325" t="s">
        <v>1538</v>
      </c>
      <c r="H2333" s="325" t="s">
        <v>1538</v>
      </c>
    </row>
    <row r="2334" spans="1:8">
      <c r="A2334" s="103"/>
      <c r="B2334" s="326"/>
      <c r="C2334" s="325" t="s">
        <v>1538</v>
      </c>
      <c r="D2334" s="325" t="s">
        <v>1538</v>
      </c>
      <c r="E2334" s="325" t="s">
        <v>1538</v>
      </c>
      <c r="G2334" s="325" t="s">
        <v>1538</v>
      </c>
      <c r="H2334" s="325" t="s">
        <v>1538</v>
      </c>
    </row>
    <row r="2335" spans="1:8">
      <c r="A2335" s="103"/>
      <c r="B2335" s="326"/>
      <c r="C2335" s="325" t="s">
        <v>1538</v>
      </c>
      <c r="D2335" s="325" t="s">
        <v>1538</v>
      </c>
      <c r="E2335" s="325" t="s">
        <v>1538</v>
      </c>
      <c r="G2335" s="325" t="s">
        <v>1538</v>
      </c>
      <c r="H2335" s="325" t="s">
        <v>1538</v>
      </c>
    </row>
    <row r="2336" spans="1:8">
      <c r="A2336" s="103"/>
      <c r="B2336" s="326"/>
      <c r="C2336" s="325" t="s">
        <v>1538</v>
      </c>
      <c r="D2336" s="325" t="s">
        <v>1538</v>
      </c>
      <c r="E2336" s="325" t="s">
        <v>1538</v>
      </c>
      <c r="G2336" s="325" t="s">
        <v>1538</v>
      </c>
      <c r="H2336" s="325" t="s">
        <v>1538</v>
      </c>
    </row>
    <row r="2337" spans="1:8">
      <c r="A2337" s="103"/>
      <c r="B2337" s="326"/>
      <c r="C2337" s="325" t="s">
        <v>1538</v>
      </c>
      <c r="D2337" s="325" t="s">
        <v>1538</v>
      </c>
      <c r="E2337" s="325" t="s">
        <v>1538</v>
      </c>
      <c r="G2337" s="325" t="s">
        <v>1538</v>
      </c>
      <c r="H2337" s="325" t="s">
        <v>1538</v>
      </c>
    </row>
    <row r="2338" spans="1:8">
      <c r="A2338" s="103"/>
      <c r="B2338" s="326"/>
      <c r="C2338" s="325" t="s">
        <v>1538</v>
      </c>
      <c r="D2338" s="325" t="s">
        <v>1538</v>
      </c>
      <c r="E2338" s="325" t="s">
        <v>1538</v>
      </c>
      <c r="G2338" s="325" t="s">
        <v>1538</v>
      </c>
      <c r="H2338" s="325" t="s">
        <v>1538</v>
      </c>
    </row>
    <row r="2339" spans="1:8">
      <c r="A2339" s="103"/>
      <c r="B2339" s="326"/>
      <c r="C2339" s="325" t="s">
        <v>1538</v>
      </c>
      <c r="D2339" s="325" t="s">
        <v>1538</v>
      </c>
      <c r="E2339" s="325" t="s">
        <v>1538</v>
      </c>
      <c r="G2339" s="325" t="s">
        <v>1538</v>
      </c>
      <c r="H2339" s="325" t="s">
        <v>1538</v>
      </c>
    </row>
    <row r="2340" spans="1:8">
      <c r="A2340" s="103"/>
      <c r="B2340" s="326"/>
      <c r="C2340" s="325" t="s">
        <v>1538</v>
      </c>
      <c r="D2340" s="325" t="s">
        <v>1538</v>
      </c>
      <c r="E2340" s="325" t="s">
        <v>1538</v>
      </c>
      <c r="G2340" s="325" t="s">
        <v>1538</v>
      </c>
      <c r="H2340" s="325" t="s">
        <v>1538</v>
      </c>
    </row>
    <row r="2341" spans="1:8">
      <c r="A2341" s="103"/>
      <c r="B2341" s="326"/>
      <c r="C2341" s="325" t="s">
        <v>1538</v>
      </c>
      <c r="D2341" s="325" t="s">
        <v>1538</v>
      </c>
      <c r="E2341" s="325" t="s">
        <v>1538</v>
      </c>
      <c r="G2341" s="325" t="s">
        <v>1538</v>
      </c>
      <c r="H2341" s="325" t="s">
        <v>1538</v>
      </c>
    </row>
    <row r="2342" spans="1:8">
      <c r="A2342" s="103"/>
      <c r="B2342" s="326"/>
      <c r="C2342" s="325" t="s">
        <v>1538</v>
      </c>
      <c r="D2342" s="325" t="s">
        <v>1538</v>
      </c>
      <c r="E2342" s="325" t="s">
        <v>1538</v>
      </c>
      <c r="G2342" s="325" t="s">
        <v>1538</v>
      </c>
      <c r="H2342" s="325" t="s">
        <v>1538</v>
      </c>
    </row>
    <row r="2343" spans="1:8">
      <c r="A2343" s="103"/>
      <c r="B2343" s="326"/>
      <c r="C2343" s="325" t="s">
        <v>1538</v>
      </c>
      <c r="D2343" s="325" t="s">
        <v>1538</v>
      </c>
      <c r="E2343" s="325" t="s">
        <v>1538</v>
      </c>
      <c r="G2343" s="325" t="s">
        <v>1538</v>
      </c>
      <c r="H2343" s="325" t="s">
        <v>1538</v>
      </c>
    </row>
    <row r="2344" spans="1:8">
      <c r="A2344" s="103"/>
      <c r="B2344" s="326"/>
      <c r="C2344" s="325" t="s">
        <v>1538</v>
      </c>
      <c r="D2344" s="325" t="s">
        <v>1538</v>
      </c>
      <c r="E2344" s="325" t="s">
        <v>1538</v>
      </c>
      <c r="G2344" s="325" t="s">
        <v>1538</v>
      </c>
      <c r="H2344" s="325" t="s">
        <v>1538</v>
      </c>
    </row>
    <row r="2345" spans="1:8">
      <c r="A2345" s="103"/>
      <c r="B2345" s="326"/>
      <c r="C2345" s="325" t="s">
        <v>1538</v>
      </c>
      <c r="D2345" s="325" t="s">
        <v>1538</v>
      </c>
      <c r="E2345" s="325" t="s">
        <v>1538</v>
      </c>
      <c r="G2345" s="325" t="s">
        <v>1538</v>
      </c>
      <c r="H2345" s="325" t="s">
        <v>1538</v>
      </c>
    </row>
    <row r="2346" spans="1:8">
      <c r="A2346" s="103"/>
      <c r="B2346" s="326"/>
      <c r="C2346" s="325" t="s">
        <v>1538</v>
      </c>
      <c r="D2346" s="325" t="s">
        <v>1538</v>
      </c>
      <c r="E2346" s="325" t="s">
        <v>1538</v>
      </c>
      <c r="G2346" s="325" t="s">
        <v>1538</v>
      </c>
      <c r="H2346" s="325" t="s">
        <v>1538</v>
      </c>
    </row>
    <row r="2347" spans="1:8">
      <c r="A2347" s="103"/>
      <c r="B2347" s="326"/>
      <c r="C2347" s="325" t="s">
        <v>1538</v>
      </c>
      <c r="D2347" s="325" t="s">
        <v>1538</v>
      </c>
      <c r="E2347" s="325" t="s">
        <v>1538</v>
      </c>
      <c r="G2347" s="325" t="s">
        <v>1538</v>
      </c>
      <c r="H2347" s="325" t="s">
        <v>1538</v>
      </c>
    </row>
    <row r="2348" spans="1:8">
      <c r="A2348" s="103"/>
      <c r="B2348" s="326"/>
      <c r="C2348" s="325" t="s">
        <v>1538</v>
      </c>
      <c r="D2348" s="325" t="s">
        <v>1538</v>
      </c>
      <c r="E2348" s="325" t="s">
        <v>1538</v>
      </c>
      <c r="G2348" s="325" t="s">
        <v>1538</v>
      </c>
      <c r="H2348" s="325" t="s">
        <v>1538</v>
      </c>
    </row>
    <row r="2349" spans="1:8">
      <c r="A2349" s="103"/>
      <c r="B2349" s="326"/>
      <c r="C2349" s="325" t="s">
        <v>1538</v>
      </c>
      <c r="D2349" s="325" t="s">
        <v>1538</v>
      </c>
      <c r="E2349" s="325" t="s">
        <v>1538</v>
      </c>
      <c r="G2349" s="325" t="s">
        <v>1538</v>
      </c>
      <c r="H2349" s="325" t="s">
        <v>1538</v>
      </c>
    </row>
    <row r="2350" spans="1:8">
      <c r="A2350" s="103"/>
      <c r="B2350" s="326"/>
      <c r="C2350" s="325" t="s">
        <v>1538</v>
      </c>
      <c r="D2350" s="325" t="s">
        <v>1538</v>
      </c>
      <c r="E2350" s="325" t="s">
        <v>1538</v>
      </c>
      <c r="G2350" s="325" t="s">
        <v>1538</v>
      </c>
      <c r="H2350" s="325" t="s">
        <v>1538</v>
      </c>
    </row>
    <row r="2351" spans="1:8">
      <c r="A2351" s="103"/>
      <c r="B2351" s="326"/>
      <c r="C2351" s="325" t="s">
        <v>1538</v>
      </c>
      <c r="D2351" s="325" t="s">
        <v>1538</v>
      </c>
      <c r="E2351" s="325" t="s">
        <v>1538</v>
      </c>
      <c r="G2351" s="325" t="s">
        <v>1538</v>
      </c>
      <c r="H2351" s="325" t="s">
        <v>1538</v>
      </c>
    </row>
    <row r="2352" spans="1:8">
      <c r="A2352" s="103"/>
      <c r="B2352" s="326"/>
      <c r="C2352" s="325" t="s">
        <v>1538</v>
      </c>
      <c r="D2352" s="325" t="s">
        <v>1538</v>
      </c>
      <c r="E2352" s="325" t="s">
        <v>1538</v>
      </c>
      <c r="G2352" s="325" t="s">
        <v>1538</v>
      </c>
      <c r="H2352" s="325" t="s">
        <v>1538</v>
      </c>
    </row>
    <row r="2353" spans="1:8">
      <c r="A2353" s="103"/>
      <c r="B2353" s="326"/>
      <c r="C2353" s="325" t="s">
        <v>1538</v>
      </c>
      <c r="D2353" s="325" t="s">
        <v>1538</v>
      </c>
      <c r="E2353" s="325" t="s">
        <v>1538</v>
      </c>
      <c r="G2353" s="325" t="s">
        <v>1538</v>
      </c>
      <c r="H2353" s="325" t="s">
        <v>1538</v>
      </c>
    </row>
    <row r="2354" spans="1:8">
      <c r="A2354" s="103"/>
      <c r="B2354" s="326"/>
      <c r="C2354" s="325" t="s">
        <v>1538</v>
      </c>
      <c r="D2354" s="325" t="s">
        <v>1538</v>
      </c>
      <c r="E2354" s="325" t="s">
        <v>1538</v>
      </c>
      <c r="G2354" s="325" t="s">
        <v>1538</v>
      </c>
      <c r="H2354" s="325" t="s">
        <v>1538</v>
      </c>
    </row>
    <row r="2355" spans="1:8">
      <c r="A2355" s="103"/>
      <c r="B2355" s="326"/>
      <c r="C2355" s="325" t="s">
        <v>1538</v>
      </c>
      <c r="D2355" s="325" t="s">
        <v>1538</v>
      </c>
      <c r="E2355" s="325" t="s">
        <v>1538</v>
      </c>
      <c r="G2355" s="325" t="s">
        <v>1538</v>
      </c>
      <c r="H2355" s="325" t="s">
        <v>1538</v>
      </c>
    </row>
    <row r="2356" spans="1:8">
      <c r="A2356" s="103"/>
      <c r="B2356" s="326"/>
      <c r="C2356" s="325" t="s">
        <v>1538</v>
      </c>
      <c r="D2356" s="325" t="s">
        <v>1538</v>
      </c>
      <c r="E2356" s="325" t="s">
        <v>1538</v>
      </c>
      <c r="G2356" s="325" t="s">
        <v>1538</v>
      </c>
      <c r="H2356" s="325" t="s">
        <v>1538</v>
      </c>
    </row>
    <row r="2357" spans="1:8">
      <c r="A2357" s="103"/>
      <c r="B2357" s="326"/>
      <c r="C2357" s="325" t="s">
        <v>1538</v>
      </c>
      <c r="D2357" s="325" t="s">
        <v>1538</v>
      </c>
      <c r="E2357" s="325" t="s">
        <v>1538</v>
      </c>
      <c r="G2357" s="325" t="s">
        <v>1538</v>
      </c>
      <c r="H2357" s="325" t="s">
        <v>1538</v>
      </c>
    </row>
    <row r="2358" spans="1:8">
      <c r="A2358" s="103"/>
      <c r="B2358" s="326"/>
      <c r="C2358" s="325" t="s">
        <v>1538</v>
      </c>
      <c r="D2358" s="325" t="s">
        <v>1538</v>
      </c>
      <c r="E2358" s="325" t="s">
        <v>1538</v>
      </c>
      <c r="G2358" s="325" t="s">
        <v>1538</v>
      </c>
      <c r="H2358" s="325" t="s">
        <v>1538</v>
      </c>
    </row>
    <row r="2359" spans="1:8">
      <c r="A2359" s="103"/>
      <c r="B2359" s="326"/>
      <c r="C2359" s="325" t="s">
        <v>1538</v>
      </c>
      <c r="D2359" s="325" t="s">
        <v>1538</v>
      </c>
      <c r="E2359" s="325" t="s">
        <v>1538</v>
      </c>
      <c r="G2359" s="325" t="s">
        <v>1538</v>
      </c>
      <c r="H2359" s="325" t="s">
        <v>1538</v>
      </c>
    </row>
    <row r="2360" spans="1:8">
      <c r="A2360" s="103"/>
      <c r="B2360" s="326"/>
      <c r="C2360" s="325" t="s">
        <v>1538</v>
      </c>
      <c r="D2360" s="325" t="s">
        <v>1538</v>
      </c>
      <c r="E2360" s="325" t="s">
        <v>1538</v>
      </c>
      <c r="G2360" s="325" t="s">
        <v>1538</v>
      </c>
      <c r="H2360" s="325" t="s">
        <v>1538</v>
      </c>
    </row>
    <row r="2361" spans="1:8">
      <c r="A2361" s="103"/>
      <c r="B2361" s="326"/>
      <c r="C2361" s="325" t="s">
        <v>1538</v>
      </c>
      <c r="D2361" s="325" t="s">
        <v>1538</v>
      </c>
      <c r="E2361" s="325" t="s">
        <v>1538</v>
      </c>
      <c r="G2361" s="325" t="s">
        <v>1538</v>
      </c>
      <c r="H2361" s="325" t="s">
        <v>1538</v>
      </c>
    </row>
    <row r="2362" spans="1:8">
      <c r="A2362" s="103"/>
      <c r="B2362" s="331"/>
      <c r="C2362" s="325" t="s">
        <v>1538</v>
      </c>
      <c r="D2362" s="325" t="s">
        <v>1538</v>
      </c>
      <c r="E2362" s="325" t="s">
        <v>1538</v>
      </c>
      <c r="G2362" s="325" t="s">
        <v>1538</v>
      </c>
      <c r="H2362" s="325" t="s">
        <v>1538</v>
      </c>
    </row>
    <row r="2363" spans="1:8">
      <c r="A2363" s="103"/>
      <c r="C2363" s="325" t="s">
        <v>1538</v>
      </c>
      <c r="D2363" s="325" t="s">
        <v>1538</v>
      </c>
      <c r="E2363" s="325" t="s">
        <v>1538</v>
      </c>
      <c r="G2363" s="325" t="s">
        <v>1538</v>
      </c>
      <c r="H2363" s="325" t="s">
        <v>1538</v>
      </c>
    </row>
    <row r="2364" spans="1:8">
      <c r="A2364" s="103"/>
      <c r="C2364" s="325" t="s">
        <v>1538</v>
      </c>
      <c r="D2364" s="325" t="s">
        <v>1538</v>
      </c>
      <c r="E2364" s="325" t="s">
        <v>1538</v>
      </c>
      <c r="G2364" s="325" t="s">
        <v>1538</v>
      </c>
      <c r="H2364" s="325" t="s">
        <v>1538</v>
      </c>
    </row>
    <row r="2365" spans="1:8">
      <c r="A2365" s="103"/>
      <c r="C2365" s="325" t="s">
        <v>1538</v>
      </c>
      <c r="D2365" s="325" t="s">
        <v>1538</v>
      </c>
      <c r="E2365" s="325" t="s">
        <v>1538</v>
      </c>
      <c r="G2365" s="325" t="s">
        <v>1538</v>
      </c>
      <c r="H2365" s="325" t="s">
        <v>1538</v>
      </c>
    </row>
    <row r="2366" spans="1:8">
      <c r="A2366" s="103"/>
      <c r="B2366" s="331"/>
      <c r="C2366" s="325" t="s">
        <v>1538</v>
      </c>
      <c r="D2366" s="325" t="s">
        <v>1538</v>
      </c>
      <c r="E2366" s="325" t="s">
        <v>1538</v>
      </c>
      <c r="G2366" s="325" t="s">
        <v>1538</v>
      </c>
      <c r="H2366" s="325" t="s">
        <v>1538</v>
      </c>
    </row>
    <row r="2367" spans="1:8">
      <c r="A2367" s="103"/>
      <c r="C2367" s="325" t="s">
        <v>1538</v>
      </c>
      <c r="D2367" s="325" t="s">
        <v>1538</v>
      </c>
      <c r="E2367" s="325" t="s">
        <v>1538</v>
      </c>
      <c r="G2367" s="325" t="s">
        <v>1538</v>
      </c>
      <c r="H2367" s="325" t="s">
        <v>1538</v>
      </c>
    </row>
    <row r="2368" spans="1:8">
      <c r="A2368" s="103"/>
      <c r="C2368" s="325" t="s">
        <v>1538</v>
      </c>
      <c r="D2368" s="325" t="s">
        <v>1538</v>
      </c>
      <c r="E2368" s="325" t="s">
        <v>1538</v>
      </c>
      <c r="G2368" s="325" t="s">
        <v>1538</v>
      </c>
      <c r="H2368" s="325" t="s">
        <v>1538</v>
      </c>
    </row>
    <row r="2369" spans="1:8">
      <c r="A2369" s="103"/>
      <c r="C2369" s="325" t="s">
        <v>1538</v>
      </c>
      <c r="D2369" s="325" t="s">
        <v>1538</v>
      </c>
      <c r="E2369" s="325" t="s">
        <v>1538</v>
      </c>
      <c r="G2369" s="325" t="s">
        <v>1538</v>
      </c>
      <c r="H2369" s="325" t="s">
        <v>1538</v>
      </c>
    </row>
    <row r="2370" spans="1:8">
      <c r="A2370" s="103"/>
      <c r="B2370" s="326"/>
      <c r="C2370" s="325" t="s">
        <v>1538</v>
      </c>
      <c r="D2370" s="325" t="s">
        <v>1538</v>
      </c>
      <c r="E2370" s="325" t="s">
        <v>1538</v>
      </c>
      <c r="G2370" s="325" t="s">
        <v>1538</v>
      </c>
      <c r="H2370" s="325" t="s">
        <v>1538</v>
      </c>
    </row>
    <row r="2371" spans="1:8">
      <c r="A2371" s="103"/>
      <c r="B2371" s="326"/>
      <c r="C2371" s="325" t="s">
        <v>1538</v>
      </c>
      <c r="D2371" s="325" t="s">
        <v>1538</v>
      </c>
      <c r="E2371" s="325" t="s">
        <v>1538</v>
      </c>
      <c r="G2371" s="325" t="s">
        <v>1538</v>
      </c>
      <c r="H2371" s="325" t="s">
        <v>1538</v>
      </c>
    </row>
    <row r="2372" spans="1:8">
      <c r="A2372" s="103"/>
      <c r="B2372" s="326"/>
      <c r="C2372" s="325" t="s">
        <v>1538</v>
      </c>
      <c r="D2372" s="325" t="s">
        <v>1538</v>
      </c>
      <c r="E2372" s="325" t="s">
        <v>1538</v>
      </c>
      <c r="G2372" s="325" t="s">
        <v>1538</v>
      </c>
      <c r="H2372" s="325" t="s">
        <v>1538</v>
      </c>
    </row>
    <row r="2373" spans="1:8">
      <c r="A2373" s="103"/>
      <c r="B2373" s="326"/>
      <c r="C2373" s="325" t="s">
        <v>1538</v>
      </c>
      <c r="D2373" s="325" t="s">
        <v>1538</v>
      </c>
      <c r="E2373" s="325" t="s">
        <v>1538</v>
      </c>
      <c r="G2373" s="325" t="s">
        <v>1538</v>
      </c>
      <c r="H2373" s="325" t="s">
        <v>1538</v>
      </c>
    </row>
    <row r="2374" spans="1:8">
      <c r="A2374" s="103"/>
      <c r="B2374" s="326"/>
      <c r="C2374" s="325" t="s">
        <v>1538</v>
      </c>
      <c r="D2374" s="325" t="s">
        <v>1538</v>
      </c>
      <c r="E2374" s="325" t="s">
        <v>1538</v>
      </c>
      <c r="G2374" s="325" t="s">
        <v>1538</v>
      </c>
      <c r="H2374" s="325" t="s">
        <v>1538</v>
      </c>
    </row>
    <row r="2375" spans="1:8">
      <c r="A2375" s="103"/>
      <c r="B2375" s="326"/>
      <c r="C2375" s="325" t="s">
        <v>1538</v>
      </c>
      <c r="D2375" s="325" t="s">
        <v>1538</v>
      </c>
      <c r="E2375" s="325" t="s">
        <v>1538</v>
      </c>
      <c r="G2375" s="325" t="s">
        <v>1538</v>
      </c>
      <c r="H2375" s="325" t="s">
        <v>1538</v>
      </c>
    </row>
    <row r="2376" spans="1:8">
      <c r="A2376" s="103"/>
      <c r="B2376" s="326"/>
      <c r="C2376" s="325" t="s">
        <v>1538</v>
      </c>
      <c r="D2376" s="325" t="s">
        <v>1538</v>
      </c>
      <c r="E2376" s="325" t="s">
        <v>1538</v>
      </c>
      <c r="G2376" s="325" t="s">
        <v>1538</v>
      </c>
      <c r="H2376" s="325" t="s">
        <v>1538</v>
      </c>
    </row>
    <row r="2377" spans="1:8">
      <c r="A2377" s="103"/>
      <c r="B2377" s="326"/>
      <c r="C2377" s="325" t="s">
        <v>1538</v>
      </c>
      <c r="D2377" s="325" t="s">
        <v>1538</v>
      </c>
      <c r="E2377" s="325" t="s">
        <v>1538</v>
      </c>
      <c r="G2377" s="325" t="s">
        <v>1538</v>
      </c>
      <c r="H2377" s="325" t="s">
        <v>1538</v>
      </c>
    </row>
    <row r="2378" spans="1:8">
      <c r="A2378" s="103"/>
      <c r="B2378" s="326"/>
      <c r="C2378" s="325" t="s">
        <v>1538</v>
      </c>
      <c r="D2378" s="325" t="s">
        <v>1538</v>
      </c>
      <c r="E2378" s="325" t="s">
        <v>1538</v>
      </c>
      <c r="G2378" s="325" t="s">
        <v>1538</v>
      </c>
      <c r="H2378" s="325" t="s">
        <v>1538</v>
      </c>
    </row>
    <row r="2379" spans="1:8">
      <c r="A2379" s="103"/>
      <c r="B2379" s="326"/>
      <c r="C2379" s="325" t="s">
        <v>1538</v>
      </c>
      <c r="D2379" s="325" t="s">
        <v>1538</v>
      </c>
      <c r="E2379" s="325" t="s">
        <v>1538</v>
      </c>
      <c r="G2379" s="325" t="s">
        <v>1538</v>
      </c>
      <c r="H2379" s="325" t="s">
        <v>1538</v>
      </c>
    </row>
    <row r="2380" spans="1:8">
      <c r="A2380" s="103"/>
      <c r="B2380" s="326"/>
      <c r="C2380" s="325" t="s">
        <v>1538</v>
      </c>
      <c r="D2380" s="325" t="s">
        <v>1538</v>
      </c>
      <c r="E2380" s="325" t="s">
        <v>1538</v>
      </c>
      <c r="G2380" s="325" t="s">
        <v>1538</v>
      </c>
      <c r="H2380" s="325" t="s">
        <v>1538</v>
      </c>
    </row>
    <row r="2381" spans="1:8">
      <c r="A2381" s="103"/>
      <c r="B2381" s="326"/>
      <c r="C2381" s="325" t="s">
        <v>1538</v>
      </c>
      <c r="D2381" s="325" t="s">
        <v>1538</v>
      </c>
      <c r="E2381" s="325" t="s">
        <v>1538</v>
      </c>
      <c r="G2381" s="325" t="s">
        <v>1538</v>
      </c>
      <c r="H2381" s="325" t="s">
        <v>1538</v>
      </c>
    </row>
    <row r="2382" spans="1:8">
      <c r="A2382" s="103"/>
      <c r="B2382" s="326"/>
      <c r="C2382" s="325" t="s">
        <v>1538</v>
      </c>
      <c r="D2382" s="325" t="s">
        <v>1538</v>
      </c>
      <c r="E2382" s="325" t="s">
        <v>1538</v>
      </c>
      <c r="G2382" s="325" t="s">
        <v>1538</v>
      </c>
      <c r="H2382" s="325" t="s">
        <v>1538</v>
      </c>
    </row>
    <row r="2383" spans="1:8">
      <c r="A2383" s="103"/>
      <c r="B2383" s="331"/>
      <c r="C2383" s="325" t="s">
        <v>1538</v>
      </c>
      <c r="D2383" s="325" t="s">
        <v>1538</v>
      </c>
      <c r="E2383" s="325" t="s">
        <v>1538</v>
      </c>
      <c r="G2383" s="325" t="s">
        <v>1538</v>
      </c>
      <c r="H2383" s="325" t="s">
        <v>1538</v>
      </c>
    </row>
    <row r="2384" spans="1:8">
      <c r="A2384" s="103"/>
      <c r="C2384" s="325" t="s">
        <v>1538</v>
      </c>
      <c r="D2384" s="325" t="s">
        <v>1538</v>
      </c>
      <c r="E2384" s="325" t="s">
        <v>1538</v>
      </c>
      <c r="G2384" s="325" t="s">
        <v>1538</v>
      </c>
      <c r="H2384" s="325" t="s">
        <v>1538</v>
      </c>
    </row>
    <row r="2385" spans="1:8">
      <c r="A2385" s="103"/>
      <c r="C2385" s="325" t="s">
        <v>1538</v>
      </c>
      <c r="D2385" s="325" t="s">
        <v>1538</v>
      </c>
      <c r="E2385" s="325" t="s">
        <v>1538</v>
      </c>
      <c r="G2385" s="325" t="s">
        <v>1538</v>
      </c>
      <c r="H2385" s="325" t="s">
        <v>1538</v>
      </c>
    </row>
    <row r="2386" spans="1:8">
      <c r="A2386" s="103"/>
      <c r="C2386" s="325" t="s">
        <v>1538</v>
      </c>
      <c r="D2386" s="325" t="s">
        <v>1538</v>
      </c>
      <c r="E2386" s="325" t="s">
        <v>1538</v>
      </c>
      <c r="G2386" s="325" t="s">
        <v>1538</v>
      </c>
      <c r="H2386" s="325" t="s">
        <v>1538</v>
      </c>
    </row>
    <row r="2387" spans="1:8">
      <c r="A2387" s="103"/>
      <c r="B2387" s="326"/>
      <c r="C2387" s="325" t="s">
        <v>1538</v>
      </c>
      <c r="D2387" s="325" t="s">
        <v>1538</v>
      </c>
      <c r="E2387" s="325" t="s">
        <v>1538</v>
      </c>
      <c r="G2387" s="325" t="s">
        <v>1538</v>
      </c>
      <c r="H2387" s="325" t="s">
        <v>1538</v>
      </c>
    </row>
    <row r="2388" spans="1:8">
      <c r="A2388" s="103"/>
      <c r="B2388" s="326"/>
      <c r="C2388" s="325" t="s">
        <v>1538</v>
      </c>
      <c r="D2388" s="325" t="s">
        <v>1538</v>
      </c>
      <c r="E2388" s="325" t="s">
        <v>1538</v>
      </c>
      <c r="G2388" s="325" t="s">
        <v>1538</v>
      </c>
      <c r="H2388" s="325" t="s">
        <v>1538</v>
      </c>
    </row>
    <row r="2389" spans="1:8">
      <c r="A2389" s="103"/>
      <c r="B2389" s="326"/>
      <c r="C2389" s="325" t="s">
        <v>1538</v>
      </c>
      <c r="D2389" s="325" t="s">
        <v>1538</v>
      </c>
      <c r="E2389" s="325" t="s">
        <v>1538</v>
      </c>
      <c r="G2389" s="325" t="s">
        <v>1538</v>
      </c>
      <c r="H2389" s="325" t="s">
        <v>1538</v>
      </c>
    </row>
    <row r="2390" spans="1:8">
      <c r="A2390" s="103"/>
      <c r="B2390" s="326"/>
      <c r="C2390" s="325" t="s">
        <v>1538</v>
      </c>
      <c r="D2390" s="325" t="s">
        <v>1538</v>
      </c>
      <c r="E2390" s="325" t="s">
        <v>1538</v>
      </c>
      <c r="G2390" s="325" t="s">
        <v>1538</v>
      </c>
      <c r="H2390" s="325" t="s">
        <v>1538</v>
      </c>
    </row>
    <row r="2391" spans="1:8">
      <c r="A2391" s="103"/>
      <c r="B2391" s="326"/>
      <c r="C2391" s="325" t="s">
        <v>1538</v>
      </c>
      <c r="D2391" s="325" t="s">
        <v>1538</v>
      </c>
      <c r="E2391" s="325" t="s">
        <v>1538</v>
      </c>
      <c r="G2391" s="325" t="s">
        <v>1538</v>
      </c>
      <c r="H2391" s="325" t="s">
        <v>1538</v>
      </c>
    </row>
    <row r="2392" spans="1:8">
      <c r="A2392" s="103"/>
      <c r="B2392" s="326"/>
      <c r="C2392" s="325" t="s">
        <v>1538</v>
      </c>
      <c r="D2392" s="325" t="s">
        <v>1538</v>
      </c>
      <c r="E2392" s="325" t="s">
        <v>1538</v>
      </c>
      <c r="G2392" s="325" t="s">
        <v>1538</v>
      </c>
      <c r="H2392" s="325" t="s">
        <v>1538</v>
      </c>
    </row>
    <row r="2393" spans="1:8">
      <c r="A2393" s="103"/>
      <c r="B2393" s="326"/>
      <c r="C2393" s="325" t="s">
        <v>1538</v>
      </c>
      <c r="D2393" s="325" t="s">
        <v>1538</v>
      </c>
      <c r="E2393" s="325" t="s">
        <v>1538</v>
      </c>
      <c r="G2393" s="325" t="s">
        <v>1538</v>
      </c>
      <c r="H2393" s="325" t="s">
        <v>1538</v>
      </c>
    </row>
    <row r="2394" spans="1:8">
      <c r="A2394" s="103"/>
      <c r="B2394" s="326"/>
      <c r="C2394" s="325" t="s">
        <v>1538</v>
      </c>
      <c r="D2394" s="325" t="s">
        <v>1538</v>
      </c>
      <c r="E2394" s="325" t="s">
        <v>1538</v>
      </c>
      <c r="G2394" s="325" t="s">
        <v>1538</v>
      </c>
      <c r="H2394" s="325" t="s">
        <v>1538</v>
      </c>
    </row>
    <row r="2395" spans="1:8">
      <c r="A2395" s="103"/>
      <c r="B2395" s="326"/>
      <c r="C2395" s="325" t="s">
        <v>1538</v>
      </c>
      <c r="D2395" s="325" t="s">
        <v>1538</v>
      </c>
      <c r="E2395" s="325" t="s">
        <v>1538</v>
      </c>
      <c r="G2395" s="325" t="s">
        <v>1538</v>
      </c>
      <c r="H2395" s="325" t="s">
        <v>1538</v>
      </c>
    </row>
    <row r="2396" spans="1:8">
      <c r="A2396" s="103"/>
      <c r="B2396" s="326"/>
      <c r="C2396" s="325" t="s">
        <v>1538</v>
      </c>
      <c r="D2396" s="325" t="s">
        <v>1538</v>
      </c>
      <c r="E2396" s="325" t="s">
        <v>1538</v>
      </c>
      <c r="G2396" s="325" t="s">
        <v>1538</v>
      </c>
      <c r="H2396" s="325" t="s">
        <v>1538</v>
      </c>
    </row>
    <row r="2397" spans="1:8">
      <c r="A2397" s="103"/>
      <c r="B2397" s="326"/>
      <c r="C2397" s="325" t="s">
        <v>1538</v>
      </c>
      <c r="D2397" s="325" t="s">
        <v>1538</v>
      </c>
      <c r="E2397" s="325" t="s">
        <v>1538</v>
      </c>
      <c r="G2397" s="325" t="s">
        <v>1538</v>
      </c>
      <c r="H2397" s="325" t="s">
        <v>1538</v>
      </c>
    </row>
    <row r="2398" spans="1:8">
      <c r="A2398" s="103"/>
      <c r="B2398" s="326"/>
      <c r="C2398" s="325" t="s">
        <v>1538</v>
      </c>
      <c r="D2398" s="325" t="s">
        <v>1538</v>
      </c>
      <c r="E2398" s="325" t="s">
        <v>1538</v>
      </c>
      <c r="G2398" s="325" t="s">
        <v>1538</v>
      </c>
      <c r="H2398" s="325" t="s">
        <v>1538</v>
      </c>
    </row>
    <row r="2399" spans="1:8">
      <c r="A2399" s="103"/>
      <c r="B2399" s="326"/>
      <c r="C2399" s="325" t="s">
        <v>1538</v>
      </c>
      <c r="D2399" s="325" t="s">
        <v>1538</v>
      </c>
      <c r="E2399" s="325" t="s">
        <v>1538</v>
      </c>
      <c r="G2399" s="325" t="s">
        <v>1538</v>
      </c>
      <c r="H2399" s="325" t="s">
        <v>1538</v>
      </c>
    </row>
    <row r="2400" spans="1:8">
      <c r="A2400" s="103"/>
      <c r="B2400" s="326"/>
      <c r="C2400" s="325" t="s">
        <v>1538</v>
      </c>
      <c r="D2400" s="325" t="s">
        <v>1538</v>
      </c>
      <c r="E2400" s="325" t="s">
        <v>1538</v>
      </c>
      <c r="G2400" s="325" t="s">
        <v>1538</v>
      </c>
      <c r="H2400" s="325" t="s">
        <v>1538</v>
      </c>
    </row>
    <row r="2401" spans="1:8">
      <c r="A2401" s="103"/>
      <c r="B2401" s="326"/>
      <c r="C2401" s="325" t="s">
        <v>1538</v>
      </c>
      <c r="D2401" s="325" t="s">
        <v>1538</v>
      </c>
      <c r="E2401" s="325" t="s">
        <v>1538</v>
      </c>
      <c r="G2401" s="325" t="s">
        <v>1538</v>
      </c>
      <c r="H2401" s="325" t="s">
        <v>1538</v>
      </c>
    </row>
    <row r="2402" spans="1:8">
      <c r="A2402" s="103"/>
      <c r="B2402" s="326"/>
      <c r="C2402" s="325" t="s">
        <v>1538</v>
      </c>
      <c r="D2402" s="325" t="s">
        <v>1538</v>
      </c>
      <c r="E2402" s="325" t="s">
        <v>1538</v>
      </c>
      <c r="G2402" s="325" t="s">
        <v>1538</v>
      </c>
      <c r="H2402" s="325" t="s">
        <v>1538</v>
      </c>
    </row>
    <row r="2403" spans="1:8">
      <c r="A2403" s="103"/>
      <c r="B2403" s="326"/>
      <c r="C2403" s="325" t="s">
        <v>1538</v>
      </c>
      <c r="D2403" s="325" t="s">
        <v>1538</v>
      </c>
      <c r="E2403" s="325" t="s">
        <v>1538</v>
      </c>
      <c r="G2403" s="325" t="s">
        <v>1538</v>
      </c>
      <c r="H2403" s="325" t="s">
        <v>1538</v>
      </c>
    </row>
    <row r="2404" spans="1:8">
      <c r="A2404" s="103"/>
      <c r="B2404" s="329"/>
      <c r="C2404" s="325" t="s">
        <v>1538</v>
      </c>
      <c r="D2404" s="325" t="s">
        <v>1538</v>
      </c>
      <c r="E2404" s="325" t="s">
        <v>1538</v>
      </c>
      <c r="G2404" s="325" t="s">
        <v>1538</v>
      </c>
      <c r="H2404" s="325" t="s">
        <v>1538</v>
      </c>
    </row>
    <row r="2405" spans="1:8">
      <c r="A2405" s="103"/>
      <c r="B2405" s="326"/>
      <c r="C2405" s="325" t="s">
        <v>1538</v>
      </c>
      <c r="D2405" s="325" t="s">
        <v>1538</v>
      </c>
      <c r="E2405" s="325" t="s">
        <v>1538</v>
      </c>
      <c r="G2405" s="325" t="s">
        <v>1538</v>
      </c>
      <c r="H2405" s="325" t="s">
        <v>1538</v>
      </c>
    </row>
    <row r="2406" spans="1:8">
      <c r="A2406" s="103"/>
      <c r="B2406" s="326"/>
      <c r="C2406" s="325" t="s">
        <v>1538</v>
      </c>
      <c r="D2406" s="325" t="s">
        <v>1538</v>
      </c>
      <c r="E2406" s="325" t="s">
        <v>1538</v>
      </c>
      <c r="G2406" s="325" t="s">
        <v>1538</v>
      </c>
      <c r="H2406" s="325" t="s">
        <v>1538</v>
      </c>
    </row>
    <row r="2407" spans="1:8">
      <c r="A2407" s="103"/>
      <c r="B2407" s="326"/>
      <c r="C2407" s="325" t="s">
        <v>1538</v>
      </c>
      <c r="D2407" s="325" t="s">
        <v>1538</v>
      </c>
      <c r="E2407" s="325" t="s">
        <v>1538</v>
      </c>
      <c r="G2407" s="325" t="s">
        <v>1538</v>
      </c>
      <c r="H2407" s="325" t="s">
        <v>1538</v>
      </c>
    </row>
    <row r="2408" spans="1:8">
      <c r="A2408" s="103"/>
      <c r="B2408" s="326"/>
      <c r="C2408" s="325" t="s">
        <v>1538</v>
      </c>
      <c r="D2408" s="325" t="s">
        <v>1538</v>
      </c>
      <c r="E2408" s="325" t="s">
        <v>1538</v>
      </c>
      <c r="G2408" s="325" t="s">
        <v>1538</v>
      </c>
      <c r="H2408" s="325" t="s">
        <v>1538</v>
      </c>
    </row>
    <row r="2409" spans="1:8">
      <c r="A2409" s="103"/>
      <c r="B2409" s="326"/>
      <c r="C2409" s="325" t="s">
        <v>1538</v>
      </c>
      <c r="D2409" s="325" t="s">
        <v>1538</v>
      </c>
      <c r="E2409" s="325" t="s">
        <v>1538</v>
      </c>
      <c r="G2409" s="325" t="s">
        <v>1538</v>
      </c>
      <c r="H2409" s="325" t="s">
        <v>1538</v>
      </c>
    </row>
    <row r="2410" spans="1:8">
      <c r="A2410" s="103"/>
      <c r="B2410" s="326"/>
      <c r="C2410" s="325" t="s">
        <v>1538</v>
      </c>
      <c r="D2410" s="325" t="s">
        <v>1538</v>
      </c>
      <c r="E2410" s="325" t="s">
        <v>1538</v>
      </c>
      <c r="G2410" s="325" t="s">
        <v>1538</v>
      </c>
      <c r="H2410" s="325" t="s">
        <v>1538</v>
      </c>
    </row>
    <row r="2411" spans="1:8">
      <c r="A2411" s="103"/>
      <c r="B2411" s="326"/>
      <c r="C2411" s="325" t="s">
        <v>1538</v>
      </c>
      <c r="D2411" s="325" t="s">
        <v>1538</v>
      </c>
      <c r="E2411" s="325" t="s">
        <v>1538</v>
      </c>
      <c r="G2411" s="325" t="s">
        <v>1538</v>
      </c>
      <c r="H2411" s="325" t="s">
        <v>1538</v>
      </c>
    </row>
    <row r="2412" spans="1:8">
      <c r="A2412" s="103"/>
      <c r="B2412" s="326"/>
      <c r="C2412" s="325" t="s">
        <v>1538</v>
      </c>
      <c r="D2412" s="325" t="s">
        <v>1538</v>
      </c>
      <c r="E2412" s="325" t="s">
        <v>1538</v>
      </c>
      <c r="G2412" s="325" t="s">
        <v>1538</v>
      </c>
      <c r="H2412" s="325" t="s">
        <v>1538</v>
      </c>
    </row>
    <row r="2413" spans="1:8">
      <c r="A2413" s="103"/>
      <c r="B2413" s="326"/>
      <c r="C2413" s="325" t="s">
        <v>1538</v>
      </c>
      <c r="D2413" s="325" t="s">
        <v>1538</v>
      </c>
      <c r="E2413" s="325" t="s">
        <v>1538</v>
      </c>
      <c r="G2413" s="325" t="s">
        <v>1538</v>
      </c>
      <c r="H2413" s="325" t="s">
        <v>1538</v>
      </c>
    </row>
    <row r="2414" spans="1:8">
      <c r="A2414" s="103"/>
      <c r="B2414" s="326"/>
      <c r="C2414" s="325" t="s">
        <v>1538</v>
      </c>
      <c r="D2414" s="325" t="s">
        <v>1538</v>
      </c>
      <c r="E2414" s="325" t="s">
        <v>1538</v>
      </c>
      <c r="G2414" s="325" t="s">
        <v>1538</v>
      </c>
      <c r="H2414" s="325" t="s">
        <v>1538</v>
      </c>
    </row>
    <row r="2415" spans="1:8">
      <c r="A2415" s="103"/>
      <c r="B2415" s="326"/>
      <c r="C2415" s="325" t="s">
        <v>1538</v>
      </c>
      <c r="D2415" s="325" t="s">
        <v>1538</v>
      </c>
      <c r="E2415" s="325" t="s">
        <v>1538</v>
      </c>
      <c r="G2415" s="325" t="s">
        <v>1538</v>
      </c>
      <c r="H2415" s="325" t="s">
        <v>1538</v>
      </c>
    </row>
    <row r="2416" spans="1:8">
      <c r="A2416" s="103"/>
      <c r="B2416" s="326"/>
      <c r="C2416" s="325" t="s">
        <v>1538</v>
      </c>
      <c r="D2416" s="325" t="s">
        <v>1538</v>
      </c>
      <c r="E2416" s="325" t="s">
        <v>1538</v>
      </c>
      <c r="G2416" s="325" t="s">
        <v>1538</v>
      </c>
      <c r="H2416" s="325" t="s">
        <v>1538</v>
      </c>
    </row>
    <row r="2417" spans="1:8">
      <c r="A2417" s="103"/>
      <c r="B2417" s="326"/>
      <c r="C2417" s="325" t="s">
        <v>1538</v>
      </c>
      <c r="D2417" s="325" t="s">
        <v>1538</v>
      </c>
      <c r="E2417" s="325" t="s">
        <v>1538</v>
      </c>
      <c r="G2417" s="325" t="s">
        <v>1538</v>
      </c>
      <c r="H2417" s="325" t="s">
        <v>1538</v>
      </c>
    </row>
    <row r="2418" spans="1:8">
      <c r="A2418" s="103"/>
      <c r="B2418" s="326"/>
      <c r="C2418" s="325" t="s">
        <v>1538</v>
      </c>
      <c r="D2418" s="325" t="s">
        <v>1538</v>
      </c>
      <c r="E2418" s="325" t="s">
        <v>1538</v>
      </c>
      <c r="G2418" s="325" t="s">
        <v>1538</v>
      </c>
      <c r="H2418" s="325" t="s">
        <v>1538</v>
      </c>
    </row>
    <row r="2419" spans="1:8">
      <c r="A2419" s="103"/>
      <c r="B2419" s="326"/>
      <c r="C2419" s="325" t="s">
        <v>1538</v>
      </c>
      <c r="D2419" s="325" t="s">
        <v>1538</v>
      </c>
      <c r="E2419" s="325" t="s">
        <v>1538</v>
      </c>
      <c r="G2419" s="325" t="s">
        <v>1538</v>
      </c>
      <c r="H2419" s="325" t="s">
        <v>1538</v>
      </c>
    </row>
    <row r="2420" spans="1:8">
      <c r="A2420" s="103"/>
      <c r="B2420" s="326"/>
      <c r="C2420" s="325" t="s">
        <v>1538</v>
      </c>
      <c r="D2420" s="325" t="s">
        <v>1538</v>
      </c>
      <c r="E2420" s="325" t="s">
        <v>1538</v>
      </c>
      <c r="G2420" s="325" t="s">
        <v>1538</v>
      </c>
      <c r="H2420" s="325" t="s">
        <v>1538</v>
      </c>
    </row>
    <row r="2421" spans="1:8">
      <c r="A2421" s="103"/>
      <c r="B2421" s="326"/>
      <c r="C2421" s="325" t="s">
        <v>1538</v>
      </c>
      <c r="D2421" s="325" t="s">
        <v>1538</v>
      </c>
      <c r="E2421" s="325" t="s">
        <v>1538</v>
      </c>
      <c r="G2421" s="325" t="s">
        <v>1538</v>
      </c>
      <c r="H2421" s="325" t="s">
        <v>1538</v>
      </c>
    </row>
    <row r="2422" spans="1:8">
      <c r="A2422" s="103"/>
      <c r="B2422" s="326"/>
      <c r="C2422" s="325" t="s">
        <v>1538</v>
      </c>
      <c r="D2422" s="325" t="s">
        <v>1538</v>
      </c>
      <c r="E2422" s="325" t="s">
        <v>1538</v>
      </c>
      <c r="G2422" s="325" t="s">
        <v>1538</v>
      </c>
      <c r="H2422" s="325" t="s">
        <v>1538</v>
      </c>
    </row>
    <row r="2423" spans="1:8">
      <c r="A2423" s="103"/>
      <c r="B2423" s="326"/>
      <c r="C2423" s="325" t="s">
        <v>1538</v>
      </c>
      <c r="D2423" s="325" t="s">
        <v>1538</v>
      </c>
      <c r="E2423" s="325" t="s">
        <v>1538</v>
      </c>
      <c r="G2423" s="325" t="s">
        <v>1538</v>
      </c>
      <c r="H2423" s="325" t="s">
        <v>1538</v>
      </c>
    </row>
    <row r="2424" spans="1:8">
      <c r="A2424" s="103"/>
      <c r="B2424" s="326"/>
      <c r="C2424" s="325" t="s">
        <v>1538</v>
      </c>
      <c r="D2424" s="325" t="s">
        <v>1538</v>
      </c>
      <c r="E2424" s="325" t="s">
        <v>1538</v>
      </c>
      <c r="G2424" s="325" t="s">
        <v>1538</v>
      </c>
      <c r="H2424" s="325" t="s">
        <v>1538</v>
      </c>
    </row>
    <row r="2425" spans="1:8">
      <c r="A2425" s="103"/>
      <c r="B2425" s="326"/>
      <c r="C2425" s="325" t="s">
        <v>1538</v>
      </c>
      <c r="D2425" s="325" t="s">
        <v>1538</v>
      </c>
      <c r="E2425" s="325" t="s">
        <v>1538</v>
      </c>
      <c r="G2425" s="325" t="s">
        <v>1538</v>
      </c>
      <c r="H2425" s="325" t="s">
        <v>1538</v>
      </c>
    </row>
    <row r="2426" spans="1:8">
      <c r="A2426" s="103"/>
      <c r="B2426" s="326"/>
      <c r="C2426" s="325" t="s">
        <v>1538</v>
      </c>
      <c r="D2426" s="325" t="s">
        <v>1538</v>
      </c>
      <c r="E2426" s="325" t="s">
        <v>1538</v>
      </c>
      <c r="G2426" s="325" t="s">
        <v>1538</v>
      </c>
      <c r="H2426" s="325" t="s">
        <v>1538</v>
      </c>
    </row>
    <row r="2427" spans="1:8">
      <c r="A2427" s="103"/>
      <c r="B2427" s="326"/>
      <c r="C2427" s="325" t="s">
        <v>1538</v>
      </c>
      <c r="D2427" s="325" t="s">
        <v>1538</v>
      </c>
      <c r="E2427" s="325" t="s">
        <v>1538</v>
      </c>
      <c r="G2427" s="325" t="s">
        <v>1538</v>
      </c>
      <c r="H2427" s="325" t="s">
        <v>1538</v>
      </c>
    </row>
    <row r="2428" spans="1:8">
      <c r="A2428" s="103"/>
      <c r="B2428" s="326"/>
      <c r="C2428" s="325" t="s">
        <v>1538</v>
      </c>
      <c r="D2428" s="325" t="s">
        <v>1538</v>
      </c>
      <c r="E2428" s="325" t="s">
        <v>1538</v>
      </c>
      <c r="G2428" s="325" t="s">
        <v>1538</v>
      </c>
      <c r="H2428" s="325" t="s">
        <v>1538</v>
      </c>
    </row>
    <row r="2429" spans="1:8">
      <c r="A2429" s="103"/>
      <c r="B2429" s="326"/>
      <c r="C2429" s="325" t="s">
        <v>1538</v>
      </c>
      <c r="D2429" s="325" t="s">
        <v>1538</v>
      </c>
      <c r="E2429" s="325" t="s">
        <v>1538</v>
      </c>
      <c r="G2429" s="325" t="s">
        <v>1538</v>
      </c>
      <c r="H2429" s="325" t="s">
        <v>1538</v>
      </c>
    </row>
    <row r="2430" spans="1:8">
      <c r="A2430" s="103"/>
      <c r="B2430" s="326"/>
      <c r="C2430" s="325" t="s">
        <v>1538</v>
      </c>
      <c r="D2430" s="325" t="s">
        <v>1538</v>
      </c>
      <c r="E2430" s="325" t="s">
        <v>1538</v>
      </c>
      <c r="G2430" s="325" t="s">
        <v>1538</v>
      </c>
      <c r="H2430" s="325" t="s">
        <v>1538</v>
      </c>
    </row>
    <row r="2431" spans="1:8">
      <c r="A2431" s="103"/>
      <c r="B2431" s="326"/>
      <c r="C2431" s="325" t="s">
        <v>1538</v>
      </c>
      <c r="D2431" s="325" t="s">
        <v>1538</v>
      </c>
      <c r="E2431" s="325" t="s">
        <v>1538</v>
      </c>
      <c r="G2431" s="325" t="s">
        <v>1538</v>
      </c>
      <c r="H2431" s="325" t="s">
        <v>1538</v>
      </c>
    </row>
    <row r="2432" spans="1:8">
      <c r="A2432" s="103"/>
      <c r="B2432" s="326"/>
      <c r="C2432" s="325" t="s">
        <v>1538</v>
      </c>
      <c r="D2432" s="325" t="s">
        <v>1538</v>
      </c>
      <c r="E2432" s="325" t="s">
        <v>1538</v>
      </c>
      <c r="G2432" s="325" t="s">
        <v>1538</v>
      </c>
      <c r="H2432" s="325" t="s">
        <v>1538</v>
      </c>
    </row>
    <row r="2433" spans="1:8">
      <c r="A2433" s="103"/>
      <c r="B2433" s="326"/>
      <c r="C2433" s="325" t="s">
        <v>1538</v>
      </c>
      <c r="D2433" s="325" t="s">
        <v>1538</v>
      </c>
      <c r="E2433" s="325" t="s">
        <v>1538</v>
      </c>
      <c r="G2433" s="325" t="s">
        <v>1538</v>
      </c>
      <c r="H2433" s="325" t="s">
        <v>1538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dimension ref="A1:H2433"/>
  <sheetViews>
    <sheetView workbookViewId="0">
      <selection activeCell="H16" sqref="H16"/>
    </sheetView>
  </sheetViews>
  <sheetFormatPr baseColWidth="10" defaultColWidth="8.83203125" defaultRowHeight="15"/>
  <cols>
    <col min="1" max="1" width="38.1640625" customWidth="1"/>
    <col min="2" max="2" width="8.83203125" style="325"/>
    <col min="3" max="3" width="9" style="325" customWidth="1"/>
    <col min="7" max="7" width="11.1640625" style="325" customWidth="1"/>
    <col min="8" max="8" width="12.33203125" customWidth="1"/>
  </cols>
  <sheetData>
    <row r="1" spans="1:8">
      <c r="A1" s="96" t="s">
        <v>1334</v>
      </c>
      <c r="B1" s="337" t="s">
        <v>1539</v>
      </c>
      <c r="C1" s="338" t="s">
        <v>1540</v>
      </c>
      <c r="D1" s="339" t="s">
        <v>1541</v>
      </c>
      <c r="E1" s="339" t="s">
        <v>1542</v>
      </c>
      <c r="F1" s="335" t="s">
        <v>1543</v>
      </c>
      <c r="G1" s="335" t="s">
        <v>1544</v>
      </c>
      <c r="H1" s="340" t="s">
        <v>1545</v>
      </c>
    </row>
    <row r="2" spans="1:8">
      <c r="A2" s="103" t="s">
        <v>921</v>
      </c>
      <c r="B2" s="322">
        <v>0</v>
      </c>
      <c r="C2" s="326">
        <v>0</v>
      </c>
      <c r="D2" s="325">
        <v>0</v>
      </c>
      <c r="E2" s="325">
        <v>0</v>
      </c>
      <c r="G2" s="325">
        <v>0</v>
      </c>
      <c r="H2" s="325">
        <v>0</v>
      </c>
    </row>
    <row r="3" spans="1:8">
      <c r="A3" s="103" t="s">
        <v>1128</v>
      </c>
      <c r="B3" s="332">
        <v>0</v>
      </c>
      <c r="C3" s="326">
        <v>0</v>
      </c>
      <c r="D3" s="325">
        <v>0</v>
      </c>
      <c r="E3" s="325">
        <v>0</v>
      </c>
      <c r="G3" s="325">
        <v>0</v>
      </c>
      <c r="H3" s="325">
        <v>17</v>
      </c>
    </row>
    <row r="4" spans="1:8">
      <c r="A4" s="103" t="s">
        <v>1225</v>
      </c>
      <c r="B4" s="332">
        <v>0</v>
      </c>
      <c r="C4" s="326">
        <v>0</v>
      </c>
      <c r="D4" s="325">
        <v>0</v>
      </c>
      <c r="E4" s="325">
        <v>0</v>
      </c>
      <c r="G4" s="325">
        <v>0</v>
      </c>
      <c r="H4" s="325">
        <v>0</v>
      </c>
    </row>
    <row r="5" spans="1:8">
      <c r="A5" s="103" t="s">
        <v>734</v>
      </c>
      <c r="B5" s="332">
        <v>0</v>
      </c>
      <c r="C5" s="326">
        <v>0</v>
      </c>
      <c r="D5" s="325">
        <v>0</v>
      </c>
      <c r="E5" s="325">
        <v>3</v>
      </c>
      <c r="G5" s="325">
        <v>14</v>
      </c>
      <c r="H5" s="325">
        <v>12</v>
      </c>
    </row>
    <row r="6" spans="1:8">
      <c r="A6" s="103" t="s">
        <v>1237</v>
      </c>
      <c r="B6" s="332">
        <v>0</v>
      </c>
      <c r="C6" s="326">
        <v>0</v>
      </c>
      <c r="D6" s="325">
        <v>0</v>
      </c>
      <c r="E6" s="325">
        <v>0</v>
      </c>
      <c r="G6" s="325">
        <v>0</v>
      </c>
      <c r="H6" s="325">
        <v>0</v>
      </c>
    </row>
    <row r="7" spans="1:8">
      <c r="A7" s="103" t="s">
        <v>1127</v>
      </c>
      <c r="B7" s="322">
        <v>0</v>
      </c>
      <c r="C7" s="326">
        <v>0</v>
      </c>
      <c r="D7" s="325">
        <v>8</v>
      </c>
      <c r="E7" s="325">
        <v>0</v>
      </c>
      <c r="G7" s="325">
        <v>3</v>
      </c>
      <c r="H7" s="325">
        <v>29</v>
      </c>
    </row>
    <row r="8" spans="1:8">
      <c r="A8" s="103" t="s">
        <v>997</v>
      </c>
      <c r="B8" s="326">
        <v>0</v>
      </c>
      <c r="C8" s="326">
        <v>0</v>
      </c>
      <c r="D8" s="325">
        <v>0</v>
      </c>
      <c r="E8" s="325">
        <v>0</v>
      </c>
      <c r="G8" s="325">
        <v>1</v>
      </c>
      <c r="H8" s="325">
        <v>0</v>
      </c>
    </row>
    <row r="9" spans="1:8">
      <c r="A9" s="103" t="s">
        <v>1335</v>
      </c>
      <c r="B9" s="326">
        <v>0</v>
      </c>
      <c r="C9" s="326">
        <v>0</v>
      </c>
      <c r="D9" s="325">
        <v>0</v>
      </c>
      <c r="E9" s="325">
        <v>0</v>
      </c>
      <c r="G9" s="325">
        <v>1</v>
      </c>
      <c r="H9" s="325">
        <v>1</v>
      </c>
    </row>
    <row r="10" spans="1:8">
      <c r="A10" s="103" t="s">
        <v>1019</v>
      </c>
      <c r="B10" s="326">
        <v>0</v>
      </c>
      <c r="C10" s="326">
        <v>0</v>
      </c>
      <c r="D10" s="325">
        <v>0</v>
      </c>
      <c r="E10" s="325">
        <v>0</v>
      </c>
      <c r="G10" s="325">
        <v>0</v>
      </c>
      <c r="H10" s="325">
        <v>0</v>
      </c>
    </row>
    <row r="11" spans="1:8">
      <c r="A11" s="103" t="s">
        <v>1223</v>
      </c>
      <c r="B11" s="326">
        <v>0</v>
      </c>
      <c r="C11" s="326">
        <v>0</v>
      </c>
      <c r="D11" s="325">
        <v>0</v>
      </c>
      <c r="E11" s="325">
        <v>0</v>
      </c>
      <c r="G11" s="325">
        <v>0</v>
      </c>
      <c r="H11" s="325">
        <v>0</v>
      </c>
    </row>
    <row r="12" spans="1:8">
      <c r="A12" s="103" t="s">
        <v>718</v>
      </c>
      <c r="B12" s="326">
        <v>0</v>
      </c>
      <c r="C12" s="326">
        <v>0</v>
      </c>
      <c r="D12" s="325">
        <v>0</v>
      </c>
      <c r="E12" s="325">
        <v>0</v>
      </c>
      <c r="G12" s="325">
        <v>0</v>
      </c>
      <c r="H12" s="325">
        <v>0</v>
      </c>
    </row>
    <row r="13" spans="1:8">
      <c r="A13" s="103" t="s">
        <v>1005</v>
      </c>
      <c r="B13" s="326">
        <v>0</v>
      </c>
      <c r="C13" s="326">
        <v>0</v>
      </c>
      <c r="D13" s="325">
        <v>0</v>
      </c>
      <c r="E13" s="325">
        <v>0</v>
      </c>
      <c r="G13" s="325">
        <v>0</v>
      </c>
      <c r="H13" s="325">
        <v>0</v>
      </c>
    </row>
    <row r="14" spans="1:8">
      <c r="A14" s="103" t="s">
        <v>996</v>
      </c>
      <c r="B14" s="327">
        <v>0</v>
      </c>
      <c r="C14" s="326">
        <v>0</v>
      </c>
      <c r="D14" s="325">
        <v>9</v>
      </c>
      <c r="E14" s="325">
        <v>0</v>
      </c>
      <c r="G14" s="325">
        <v>21</v>
      </c>
      <c r="H14" s="325">
        <v>1271</v>
      </c>
    </row>
    <row r="15" spans="1:8">
      <c r="A15" s="103" t="s">
        <v>824</v>
      </c>
      <c r="B15" s="326">
        <v>0</v>
      </c>
      <c r="C15" s="326">
        <v>0</v>
      </c>
      <c r="D15" s="325">
        <v>0</v>
      </c>
      <c r="E15" s="325">
        <v>0</v>
      </c>
      <c r="G15" s="325">
        <v>0</v>
      </c>
      <c r="H15" s="325">
        <v>0</v>
      </c>
    </row>
    <row r="16" spans="1:8">
      <c r="A16" s="103" t="s">
        <v>1337</v>
      </c>
      <c r="B16" s="326">
        <v>0</v>
      </c>
      <c r="C16" s="326">
        <v>0</v>
      </c>
      <c r="D16" s="325">
        <v>0</v>
      </c>
      <c r="E16" s="325">
        <v>0</v>
      </c>
      <c r="G16" s="325">
        <v>0</v>
      </c>
      <c r="H16" s="325">
        <v>0</v>
      </c>
    </row>
    <row r="17" spans="1:8">
      <c r="A17" s="103" t="s">
        <v>1209</v>
      </c>
      <c r="B17" s="326">
        <v>0</v>
      </c>
      <c r="C17" s="326">
        <v>0</v>
      </c>
      <c r="D17" s="325">
        <v>0</v>
      </c>
      <c r="E17" s="325">
        <v>0</v>
      </c>
      <c r="G17" s="325">
        <v>57</v>
      </c>
      <c r="H17" s="325">
        <v>174</v>
      </c>
    </row>
    <row r="18" spans="1:8">
      <c r="A18" s="103" t="s">
        <v>1325</v>
      </c>
      <c r="B18" s="326">
        <v>0</v>
      </c>
      <c r="C18" s="326">
        <v>0</v>
      </c>
      <c r="D18" s="325">
        <v>0</v>
      </c>
      <c r="E18" s="325">
        <v>0</v>
      </c>
      <c r="G18" s="325">
        <v>0</v>
      </c>
      <c r="H18" s="325">
        <v>0</v>
      </c>
    </row>
    <row r="19" spans="1:8">
      <c r="A19" s="103" t="s">
        <v>1126</v>
      </c>
      <c r="B19" s="326">
        <v>0</v>
      </c>
      <c r="C19" s="326">
        <v>0</v>
      </c>
      <c r="D19" s="325">
        <v>0</v>
      </c>
      <c r="E19" s="325">
        <v>0</v>
      </c>
      <c r="G19" s="325">
        <v>0</v>
      </c>
      <c r="H19" s="325">
        <v>0</v>
      </c>
    </row>
    <row r="20" spans="1:8">
      <c r="A20" s="103" t="s">
        <v>1168</v>
      </c>
      <c r="B20" s="326">
        <v>26</v>
      </c>
      <c r="C20" s="326">
        <v>0</v>
      </c>
      <c r="D20" s="325">
        <v>5</v>
      </c>
      <c r="E20" s="325">
        <v>0</v>
      </c>
      <c r="G20" s="325">
        <v>8</v>
      </c>
      <c r="H20" s="325">
        <v>7</v>
      </c>
    </row>
    <row r="21" spans="1:8">
      <c r="A21" s="103" t="s">
        <v>871</v>
      </c>
      <c r="B21" s="326">
        <v>0</v>
      </c>
      <c r="C21" s="326">
        <v>0</v>
      </c>
      <c r="D21" s="325">
        <v>0</v>
      </c>
      <c r="E21" s="325">
        <v>0</v>
      </c>
      <c r="G21" s="325">
        <v>0</v>
      </c>
      <c r="H21" s="325">
        <v>0</v>
      </c>
    </row>
    <row r="22" spans="1:8">
      <c r="A22" s="103" t="s">
        <v>1125</v>
      </c>
      <c r="B22" s="326">
        <v>0</v>
      </c>
      <c r="C22" s="326">
        <v>0</v>
      </c>
      <c r="D22" s="325">
        <v>0</v>
      </c>
      <c r="E22" s="325">
        <v>0</v>
      </c>
      <c r="G22" s="325">
        <v>0</v>
      </c>
      <c r="H22" s="325">
        <v>17</v>
      </c>
    </row>
    <row r="23" spans="1:8">
      <c r="A23" s="103" t="s">
        <v>1150</v>
      </c>
      <c r="B23" s="326">
        <v>0</v>
      </c>
      <c r="C23" s="326">
        <v>0</v>
      </c>
      <c r="D23" s="325">
        <v>0</v>
      </c>
      <c r="E23" s="325">
        <v>0</v>
      </c>
      <c r="G23" s="325">
        <v>0</v>
      </c>
      <c r="H23" s="325">
        <v>0</v>
      </c>
    </row>
    <row r="24" spans="1:8">
      <c r="A24" s="103" t="s">
        <v>870</v>
      </c>
      <c r="B24" s="326">
        <v>2</v>
      </c>
      <c r="C24" s="326">
        <v>0</v>
      </c>
      <c r="D24" s="325">
        <v>1</v>
      </c>
      <c r="E24" s="325">
        <v>0</v>
      </c>
      <c r="G24" s="325">
        <v>76</v>
      </c>
      <c r="H24" s="325">
        <v>106</v>
      </c>
    </row>
    <row r="25" spans="1:8">
      <c r="A25" s="103" t="s">
        <v>1326</v>
      </c>
      <c r="B25" s="326">
        <v>0</v>
      </c>
      <c r="C25" s="326">
        <v>1</v>
      </c>
      <c r="D25" s="325">
        <v>0</v>
      </c>
      <c r="E25" s="325">
        <v>3</v>
      </c>
      <c r="G25" s="325">
        <v>0</v>
      </c>
      <c r="H25" s="325">
        <v>1</v>
      </c>
    </row>
    <row r="26" spans="1:8">
      <c r="A26" s="103" t="s">
        <v>1026</v>
      </c>
      <c r="B26" s="326">
        <v>0</v>
      </c>
      <c r="C26" s="326">
        <v>0</v>
      </c>
      <c r="D26" s="325">
        <v>0</v>
      </c>
      <c r="E26" s="325">
        <v>0</v>
      </c>
      <c r="G26" s="325">
        <v>0</v>
      </c>
      <c r="H26" s="325">
        <v>0</v>
      </c>
    </row>
    <row r="27" spans="1:8">
      <c r="A27" s="103" t="s">
        <v>963</v>
      </c>
      <c r="B27" s="326">
        <v>0</v>
      </c>
      <c r="C27" s="326">
        <v>0</v>
      </c>
      <c r="D27" s="325">
        <v>0</v>
      </c>
      <c r="E27" s="325">
        <v>0</v>
      </c>
      <c r="G27" s="325">
        <v>0</v>
      </c>
      <c r="H27" s="325">
        <v>13</v>
      </c>
    </row>
    <row r="28" spans="1:8">
      <c r="A28" s="103" t="s">
        <v>1124</v>
      </c>
      <c r="B28" s="326">
        <v>0</v>
      </c>
      <c r="C28" s="326">
        <v>0</v>
      </c>
      <c r="D28" s="325">
        <v>0</v>
      </c>
      <c r="E28" s="325">
        <v>0</v>
      </c>
      <c r="G28" s="325">
        <v>0</v>
      </c>
      <c r="H28" s="325">
        <v>2</v>
      </c>
    </row>
    <row r="29" spans="1:8">
      <c r="A29" s="103" t="s">
        <v>1138</v>
      </c>
      <c r="B29" s="326">
        <v>0</v>
      </c>
      <c r="C29" s="326">
        <v>0</v>
      </c>
      <c r="D29" s="325">
        <v>0</v>
      </c>
      <c r="E29" s="325">
        <v>0</v>
      </c>
      <c r="G29" s="325">
        <v>0</v>
      </c>
      <c r="H29" s="325">
        <v>0</v>
      </c>
    </row>
    <row r="30" spans="1:8">
      <c r="A30" s="103" t="s">
        <v>1123</v>
      </c>
      <c r="B30" s="326">
        <v>0</v>
      </c>
      <c r="C30" s="326">
        <v>0</v>
      </c>
      <c r="D30" s="325">
        <v>0</v>
      </c>
      <c r="E30" s="325">
        <v>0</v>
      </c>
      <c r="G30" s="325">
        <v>298</v>
      </c>
      <c r="H30" s="325">
        <v>0</v>
      </c>
    </row>
    <row r="31" spans="1:8">
      <c r="A31" s="103" t="s">
        <v>1149</v>
      </c>
      <c r="B31" s="326">
        <v>0</v>
      </c>
      <c r="C31" s="326">
        <v>0</v>
      </c>
      <c r="D31" s="325">
        <v>0</v>
      </c>
      <c r="E31" s="325">
        <v>0</v>
      </c>
      <c r="G31" s="325">
        <v>0</v>
      </c>
      <c r="H31" s="325">
        <v>0</v>
      </c>
    </row>
    <row r="32" spans="1:8">
      <c r="A32" s="103" t="s">
        <v>1122</v>
      </c>
      <c r="B32" s="326">
        <v>47</v>
      </c>
      <c r="C32" s="326">
        <v>0</v>
      </c>
      <c r="D32" s="325">
        <v>16</v>
      </c>
      <c r="E32" s="325">
        <v>0</v>
      </c>
      <c r="G32" s="325">
        <v>0</v>
      </c>
      <c r="H32" s="325">
        <v>19</v>
      </c>
    </row>
    <row r="33" spans="1:8">
      <c r="A33" s="103" t="s">
        <v>955</v>
      </c>
      <c r="B33" s="326">
        <v>0</v>
      </c>
      <c r="C33" s="326">
        <v>0</v>
      </c>
      <c r="D33" s="325">
        <v>0</v>
      </c>
      <c r="E33" s="325">
        <v>0</v>
      </c>
      <c r="G33" s="325">
        <v>0</v>
      </c>
      <c r="H33" s="325">
        <v>0</v>
      </c>
    </row>
    <row r="34" spans="1:8">
      <c r="A34" s="103" t="s">
        <v>920</v>
      </c>
      <c r="B34" s="326">
        <v>0</v>
      </c>
      <c r="C34" s="326">
        <v>0</v>
      </c>
      <c r="D34" s="325">
        <v>0</v>
      </c>
      <c r="E34" s="325">
        <v>0</v>
      </c>
      <c r="G34" s="325">
        <v>0</v>
      </c>
      <c r="H34" s="325">
        <v>0</v>
      </c>
    </row>
    <row r="35" spans="1:8">
      <c r="A35" s="103" t="s">
        <v>954</v>
      </c>
      <c r="B35" s="326">
        <v>0</v>
      </c>
      <c r="C35" s="326">
        <v>0</v>
      </c>
      <c r="D35" s="325">
        <v>0</v>
      </c>
      <c r="E35" s="325">
        <v>0</v>
      </c>
      <c r="G35" s="325">
        <v>0</v>
      </c>
      <c r="H35" s="325">
        <v>0</v>
      </c>
    </row>
    <row r="36" spans="1:8">
      <c r="A36" s="103" t="s">
        <v>1121</v>
      </c>
      <c r="B36" s="326">
        <v>0</v>
      </c>
      <c r="C36" s="326">
        <v>0</v>
      </c>
      <c r="D36" s="325">
        <v>0</v>
      </c>
      <c r="E36" s="325">
        <v>0</v>
      </c>
      <c r="G36" s="325">
        <v>0</v>
      </c>
      <c r="H36" s="325">
        <v>0</v>
      </c>
    </row>
    <row r="37" spans="1:8">
      <c r="A37" s="103" t="s">
        <v>1120</v>
      </c>
      <c r="B37" s="326">
        <v>0</v>
      </c>
      <c r="C37" s="326">
        <v>0</v>
      </c>
      <c r="D37" s="325">
        <v>0</v>
      </c>
      <c r="E37" s="325">
        <v>0</v>
      </c>
      <c r="G37" s="325">
        <v>4</v>
      </c>
      <c r="H37" s="325">
        <v>2</v>
      </c>
    </row>
    <row r="38" spans="1:8">
      <c r="A38" s="103" t="s">
        <v>1119</v>
      </c>
      <c r="B38" s="328">
        <v>0</v>
      </c>
      <c r="C38" s="326">
        <v>0</v>
      </c>
      <c r="D38" s="325">
        <v>0</v>
      </c>
      <c r="E38" s="325">
        <v>0</v>
      </c>
      <c r="G38" s="325">
        <v>0</v>
      </c>
      <c r="H38" s="325">
        <v>67</v>
      </c>
    </row>
    <row r="39" spans="1:8">
      <c r="A39" s="103" t="s">
        <v>864</v>
      </c>
      <c r="B39" s="332">
        <v>0</v>
      </c>
      <c r="C39" s="326">
        <v>0</v>
      </c>
      <c r="D39" s="325">
        <v>0</v>
      </c>
      <c r="E39" s="325">
        <v>0</v>
      </c>
      <c r="G39" s="325">
        <v>0</v>
      </c>
      <c r="H39" s="325">
        <v>18</v>
      </c>
    </row>
    <row r="40" spans="1:8">
      <c r="A40" s="103" t="s">
        <v>1038</v>
      </c>
      <c r="B40" s="332">
        <v>0</v>
      </c>
      <c r="C40" s="326">
        <v>0</v>
      </c>
      <c r="D40" s="325">
        <v>0</v>
      </c>
      <c r="E40" s="325">
        <v>0</v>
      </c>
      <c r="G40" s="325">
        <v>0</v>
      </c>
      <c r="H40" s="325">
        <v>0</v>
      </c>
    </row>
    <row r="41" spans="1:8">
      <c r="A41" s="103" t="s">
        <v>808</v>
      </c>
      <c r="B41" s="332">
        <v>0</v>
      </c>
      <c r="C41" s="326">
        <v>0</v>
      </c>
      <c r="D41" s="325">
        <v>0</v>
      </c>
      <c r="E41" s="325">
        <v>0</v>
      </c>
      <c r="G41" s="325">
        <v>0</v>
      </c>
      <c r="H41" s="325">
        <v>4</v>
      </c>
    </row>
    <row r="42" spans="1:8">
      <c r="A42" s="103" t="s">
        <v>1236</v>
      </c>
      <c r="B42" s="328">
        <v>0</v>
      </c>
      <c r="C42" s="326">
        <v>0</v>
      </c>
      <c r="D42" s="325">
        <v>0</v>
      </c>
      <c r="E42" s="325">
        <v>0</v>
      </c>
      <c r="G42" s="325">
        <v>0</v>
      </c>
      <c r="H42" s="325">
        <v>0</v>
      </c>
    </row>
    <row r="43" spans="1:8">
      <c r="A43" s="103" t="s">
        <v>1118</v>
      </c>
      <c r="B43" s="332">
        <v>0</v>
      </c>
      <c r="C43" s="326">
        <v>2</v>
      </c>
      <c r="D43" s="325">
        <v>3</v>
      </c>
      <c r="E43" s="325">
        <v>0</v>
      </c>
      <c r="G43" s="325">
        <v>0</v>
      </c>
      <c r="H43" s="325">
        <v>38</v>
      </c>
    </row>
    <row r="44" spans="1:8">
      <c r="A44" s="103" t="s">
        <v>919</v>
      </c>
      <c r="B44" s="332">
        <v>0</v>
      </c>
      <c r="C44" s="326">
        <v>0</v>
      </c>
      <c r="D44" s="325">
        <v>0</v>
      </c>
      <c r="E44" s="325">
        <v>0</v>
      </c>
      <c r="G44" s="325">
        <v>0</v>
      </c>
      <c r="H44" s="325">
        <v>0</v>
      </c>
    </row>
    <row r="45" spans="1:8">
      <c r="A45" s="103" t="s">
        <v>1217</v>
      </c>
      <c r="B45" s="332">
        <v>0</v>
      </c>
      <c r="C45" s="326">
        <v>0</v>
      </c>
      <c r="D45" s="325">
        <v>0</v>
      </c>
      <c r="E45" s="325">
        <v>0</v>
      </c>
      <c r="G45" s="325">
        <v>0</v>
      </c>
      <c r="H45" s="325">
        <v>0</v>
      </c>
    </row>
    <row r="46" spans="1:8">
      <c r="A46" s="103" t="s">
        <v>1152</v>
      </c>
      <c r="B46" s="326">
        <v>0</v>
      </c>
      <c r="C46" s="326">
        <v>0</v>
      </c>
      <c r="D46" s="325">
        <v>0</v>
      </c>
      <c r="E46" s="325">
        <v>0</v>
      </c>
      <c r="G46" s="325">
        <v>0</v>
      </c>
      <c r="H46" s="325">
        <v>0</v>
      </c>
    </row>
    <row r="47" spans="1:8">
      <c r="A47" s="103" t="s">
        <v>1167</v>
      </c>
      <c r="B47" s="326">
        <v>0</v>
      </c>
      <c r="C47" s="326">
        <v>0</v>
      </c>
      <c r="D47" s="325">
        <v>0</v>
      </c>
      <c r="E47" s="325">
        <v>0</v>
      </c>
      <c r="G47" s="325">
        <v>0</v>
      </c>
      <c r="H47" s="325">
        <v>0</v>
      </c>
    </row>
    <row r="48" spans="1:8">
      <c r="A48" s="103" t="s">
        <v>953</v>
      </c>
      <c r="B48" s="326">
        <v>0</v>
      </c>
      <c r="C48" s="326">
        <v>0</v>
      </c>
      <c r="D48" s="325">
        <v>0</v>
      </c>
      <c r="E48" s="325">
        <v>0</v>
      </c>
      <c r="G48" s="325">
        <v>0</v>
      </c>
      <c r="H48" s="325">
        <v>0</v>
      </c>
    </row>
    <row r="49" spans="1:8">
      <c r="A49" s="103" t="s">
        <v>1117</v>
      </c>
      <c r="B49" s="326">
        <v>0</v>
      </c>
      <c r="C49" s="326">
        <v>0</v>
      </c>
      <c r="D49" s="325">
        <v>0</v>
      </c>
      <c r="E49" s="325">
        <v>0</v>
      </c>
      <c r="G49" s="325">
        <v>0</v>
      </c>
      <c r="H49" s="325">
        <v>0</v>
      </c>
    </row>
    <row r="50" spans="1:8">
      <c r="A50" s="103" t="s">
        <v>1160</v>
      </c>
      <c r="B50" s="326">
        <v>8</v>
      </c>
      <c r="C50" s="326">
        <v>0</v>
      </c>
      <c r="D50" s="325">
        <v>5</v>
      </c>
      <c r="E50" s="325">
        <v>0</v>
      </c>
      <c r="G50" s="325">
        <v>0</v>
      </c>
      <c r="H50" s="325">
        <v>6</v>
      </c>
    </row>
    <row r="51" spans="1:8">
      <c r="A51" s="103" t="s">
        <v>995</v>
      </c>
      <c r="B51" s="326">
        <v>0</v>
      </c>
      <c r="C51" s="326">
        <v>0</v>
      </c>
      <c r="D51" s="325">
        <v>0</v>
      </c>
      <c r="E51" s="325">
        <v>0</v>
      </c>
      <c r="G51" s="325">
        <v>0</v>
      </c>
      <c r="H51" s="325">
        <v>321</v>
      </c>
    </row>
    <row r="52" spans="1:8">
      <c r="A52" s="103" t="s">
        <v>1208</v>
      </c>
      <c r="B52" s="326">
        <v>1</v>
      </c>
      <c r="C52" s="326">
        <v>0</v>
      </c>
      <c r="D52" s="325">
        <v>2</v>
      </c>
      <c r="E52" s="325">
        <v>0</v>
      </c>
      <c r="G52" s="325">
        <v>5</v>
      </c>
      <c r="H52" s="325">
        <v>415</v>
      </c>
    </row>
    <row r="53" spans="1:8">
      <c r="A53" s="103" t="s">
        <v>863</v>
      </c>
      <c r="B53" s="326">
        <v>0</v>
      </c>
      <c r="C53" s="326">
        <v>0</v>
      </c>
      <c r="D53" s="325">
        <v>0</v>
      </c>
      <c r="E53" s="325">
        <v>0</v>
      </c>
      <c r="G53" s="325">
        <v>1</v>
      </c>
      <c r="H53" s="325">
        <v>38</v>
      </c>
    </row>
    <row r="54" spans="1:8">
      <c r="A54" s="103" t="s">
        <v>849</v>
      </c>
      <c r="B54" s="326">
        <v>0</v>
      </c>
      <c r="C54" s="326">
        <v>0</v>
      </c>
      <c r="D54" s="325">
        <v>0</v>
      </c>
      <c r="E54" s="325">
        <v>0</v>
      </c>
      <c r="G54" s="325">
        <v>0</v>
      </c>
      <c r="H54" s="325">
        <v>0</v>
      </c>
    </row>
    <row r="55" spans="1:8">
      <c r="A55" s="103" t="s">
        <v>994</v>
      </c>
      <c r="B55" s="326">
        <v>21</v>
      </c>
      <c r="C55" s="326">
        <v>0</v>
      </c>
      <c r="D55" s="325">
        <v>49</v>
      </c>
      <c r="E55" s="325">
        <v>0</v>
      </c>
      <c r="G55" s="325">
        <v>0</v>
      </c>
      <c r="H55" s="325">
        <v>0</v>
      </c>
    </row>
    <row r="56" spans="1:8">
      <c r="A56" s="103" t="s">
        <v>1116</v>
      </c>
      <c r="B56" s="326">
        <v>0</v>
      </c>
      <c r="C56" s="326">
        <v>0</v>
      </c>
      <c r="D56" s="325">
        <v>0</v>
      </c>
      <c r="E56" s="325">
        <v>0</v>
      </c>
      <c r="G56" s="325">
        <v>0</v>
      </c>
      <c r="H56" s="325">
        <v>19</v>
      </c>
    </row>
    <row r="57" spans="1:8">
      <c r="A57" s="103" t="s">
        <v>862</v>
      </c>
      <c r="B57" s="326">
        <v>0</v>
      </c>
      <c r="C57" s="326">
        <v>0</v>
      </c>
      <c r="D57" s="325">
        <v>0</v>
      </c>
      <c r="E57" s="325">
        <v>0</v>
      </c>
      <c r="G57" s="325">
        <v>3</v>
      </c>
      <c r="H57" s="325">
        <v>0</v>
      </c>
    </row>
    <row r="58" spans="1:8">
      <c r="A58" s="103" t="s">
        <v>711</v>
      </c>
      <c r="B58" s="326">
        <v>0</v>
      </c>
      <c r="C58" s="326">
        <v>0</v>
      </c>
      <c r="D58" s="325">
        <v>0</v>
      </c>
      <c r="E58" s="325">
        <v>0</v>
      </c>
      <c r="G58" s="325">
        <v>0</v>
      </c>
      <c r="H58" s="325">
        <v>0</v>
      </c>
    </row>
    <row r="59" spans="1:8">
      <c r="A59" s="103" t="s">
        <v>1115</v>
      </c>
      <c r="B59" s="326">
        <v>0</v>
      </c>
      <c r="C59" s="326">
        <v>0</v>
      </c>
      <c r="D59" s="325">
        <v>0</v>
      </c>
      <c r="E59" s="325">
        <v>0</v>
      </c>
      <c r="G59" s="325">
        <v>0</v>
      </c>
      <c r="H59" s="325">
        <v>15</v>
      </c>
    </row>
    <row r="60" spans="1:8">
      <c r="A60" s="103" t="s">
        <v>701</v>
      </c>
      <c r="B60" s="326">
        <v>0</v>
      </c>
      <c r="C60" s="326">
        <v>6</v>
      </c>
      <c r="D60" s="325">
        <v>0</v>
      </c>
      <c r="E60" s="325">
        <v>13</v>
      </c>
      <c r="G60" s="325">
        <v>17</v>
      </c>
      <c r="H60" s="325">
        <v>38</v>
      </c>
    </row>
    <row r="61" spans="1:8">
      <c r="A61" s="103" t="s">
        <v>1159</v>
      </c>
      <c r="B61" s="326">
        <v>23</v>
      </c>
      <c r="C61" s="326">
        <v>43</v>
      </c>
      <c r="D61" s="325">
        <v>0</v>
      </c>
      <c r="E61" s="325">
        <v>10</v>
      </c>
      <c r="G61" s="325">
        <v>42</v>
      </c>
      <c r="H61" s="325">
        <v>0</v>
      </c>
    </row>
    <row r="62" spans="1:8">
      <c r="A62" s="103" t="s">
        <v>1148</v>
      </c>
      <c r="B62" s="326">
        <v>0</v>
      </c>
      <c r="C62" s="326">
        <v>0</v>
      </c>
      <c r="D62" s="325">
        <v>0</v>
      </c>
      <c r="E62" s="325">
        <v>0</v>
      </c>
      <c r="G62" s="325">
        <v>0</v>
      </c>
      <c r="H62" s="325">
        <v>0</v>
      </c>
    </row>
    <row r="63" spans="1:8">
      <c r="A63" s="103" t="s">
        <v>952</v>
      </c>
      <c r="B63" s="328">
        <v>0</v>
      </c>
      <c r="C63" s="326">
        <v>0</v>
      </c>
      <c r="D63" s="325">
        <v>0</v>
      </c>
      <c r="E63" s="325">
        <v>0</v>
      </c>
      <c r="G63" s="325">
        <v>0</v>
      </c>
      <c r="H63" s="325">
        <v>37</v>
      </c>
    </row>
    <row r="64" spans="1:8">
      <c r="A64" s="103" t="s">
        <v>1158</v>
      </c>
      <c r="B64" s="332">
        <v>0</v>
      </c>
      <c r="C64" s="326">
        <v>0</v>
      </c>
      <c r="D64" s="325">
        <v>0</v>
      </c>
      <c r="E64" s="325">
        <v>0</v>
      </c>
      <c r="G64" s="325">
        <v>0</v>
      </c>
      <c r="H64" s="325">
        <v>0</v>
      </c>
    </row>
    <row r="65" spans="1:8">
      <c r="A65" s="103" t="s">
        <v>1004</v>
      </c>
      <c r="B65" s="332">
        <v>0</v>
      </c>
      <c r="C65" s="326">
        <v>0</v>
      </c>
      <c r="D65" s="325">
        <v>0</v>
      </c>
      <c r="E65" s="325">
        <v>0</v>
      </c>
      <c r="G65" s="325">
        <v>0</v>
      </c>
      <c r="H65" s="325">
        <v>0</v>
      </c>
    </row>
    <row r="66" spans="1:8">
      <c r="A66" s="103" t="s">
        <v>766</v>
      </c>
      <c r="B66" s="332">
        <v>20</v>
      </c>
      <c r="C66" s="326">
        <v>0</v>
      </c>
      <c r="D66" s="325">
        <v>21</v>
      </c>
      <c r="E66" s="325">
        <v>0</v>
      </c>
      <c r="G66" s="325">
        <v>155</v>
      </c>
      <c r="H66" s="325">
        <v>102</v>
      </c>
    </row>
    <row r="67" spans="1:8">
      <c r="A67" s="103" t="s">
        <v>841</v>
      </c>
      <c r="B67" s="332">
        <v>0</v>
      </c>
      <c r="C67" s="326">
        <v>0</v>
      </c>
      <c r="D67" s="325">
        <v>0</v>
      </c>
      <c r="E67" s="325">
        <v>0</v>
      </c>
      <c r="G67" s="325">
        <v>0</v>
      </c>
      <c r="H67" s="325">
        <v>0</v>
      </c>
    </row>
    <row r="68" spans="1:8">
      <c r="A68" s="103" t="s">
        <v>951</v>
      </c>
      <c r="B68" s="326">
        <v>0</v>
      </c>
      <c r="C68" s="326">
        <v>0</v>
      </c>
      <c r="D68" s="325">
        <v>0</v>
      </c>
      <c r="E68" s="325">
        <v>0</v>
      </c>
      <c r="G68" s="325">
        <v>0</v>
      </c>
      <c r="H68" s="325">
        <v>0</v>
      </c>
    </row>
    <row r="69" spans="1:8">
      <c r="A69" s="103" t="s">
        <v>828</v>
      </c>
      <c r="B69" s="326">
        <v>0</v>
      </c>
      <c r="C69" s="326">
        <v>0</v>
      </c>
      <c r="D69" s="325">
        <v>0</v>
      </c>
      <c r="E69" s="325">
        <v>0</v>
      </c>
      <c r="G69" s="325">
        <v>0</v>
      </c>
      <c r="H69" s="325">
        <v>0</v>
      </c>
    </row>
    <row r="70" spans="1:8">
      <c r="A70" s="103" t="s">
        <v>898</v>
      </c>
      <c r="B70" s="326">
        <v>0</v>
      </c>
      <c r="C70" s="326">
        <v>0</v>
      </c>
      <c r="D70" s="325">
        <v>7</v>
      </c>
      <c r="E70" s="325">
        <v>0</v>
      </c>
      <c r="G70" s="325">
        <v>13</v>
      </c>
      <c r="H70" s="325">
        <v>235</v>
      </c>
    </row>
    <row r="71" spans="1:8">
      <c r="A71" s="103" t="s">
        <v>1537</v>
      </c>
      <c r="B71" s="326">
        <v>0</v>
      </c>
      <c r="C71" s="326">
        <v>0</v>
      </c>
      <c r="D71" s="325">
        <v>0</v>
      </c>
      <c r="E71" s="325">
        <v>0</v>
      </c>
      <c r="G71" s="325">
        <v>0</v>
      </c>
      <c r="H71" s="325">
        <v>0</v>
      </c>
    </row>
    <row r="72" spans="1:8">
      <c r="A72" s="103" t="s">
        <v>848</v>
      </c>
      <c r="B72" s="326">
        <v>33</v>
      </c>
      <c r="C72" s="326">
        <v>0</v>
      </c>
      <c r="D72" s="325">
        <v>9</v>
      </c>
      <c r="E72" s="325">
        <v>0</v>
      </c>
      <c r="G72" s="325">
        <v>0</v>
      </c>
      <c r="H72" s="325">
        <v>46</v>
      </c>
    </row>
    <row r="73" spans="1:8">
      <c r="A73" s="103" t="s">
        <v>1114</v>
      </c>
      <c r="B73" s="326">
        <v>0</v>
      </c>
      <c r="C73" s="326">
        <v>0</v>
      </c>
      <c r="D73" s="325">
        <v>0</v>
      </c>
      <c r="E73" s="325">
        <v>0</v>
      </c>
      <c r="G73" s="325">
        <v>0</v>
      </c>
      <c r="H73" s="325">
        <v>0</v>
      </c>
    </row>
    <row r="74" spans="1:8">
      <c r="A74" s="103" t="s">
        <v>1322</v>
      </c>
      <c r="B74" s="326">
        <v>0</v>
      </c>
      <c r="C74" s="326">
        <v>0</v>
      </c>
      <c r="D74" s="325">
        <v>0</v>
      </c>
      <c r="E74" s="325">
        <v>0</v>
      </c>
      <c r="G74" s="325">
        <v>32</v>
      </c>
      <c r="H74" s="325">
        <v>0</v>
      </c>
    </row>
    <row r="75" spans="1:8">
      <c r="A75" s="103" t="s">
        <v>792</v>
      </c>
      <c r="B75" s="326">
        <v>0</v>
      </c>
      <c r="C75" s="326">
        <v>0</v>
      </c>
      <c r="D75" s="325">
        <v>0</v>
      </c>
      <c r="E75" s="325">
        <v>0</v>
      </c>
      <c r="G75" s="325">
        <v>0</v>
      </c>
      <c r="H75" s="325">
        <v>0</v>
      </c>
    </row>
    <row r="76" spans="1:8">
      <c r="A76" s="103" t="s">
        <v>1113</v>
      </c>
      <c r="B76" s="326">
        <v>0</v>
      </c>
      <c r="C76" s="326">
        <v>0</v>
      </c>
      <c r="D76" s="325">
        <v>0</v>
      </c>
      <c r="E76" s="325">
        <v>0</v>
      </c>
      <c r="G76" s="325">
        <v>0</v>
      </c>
      <c r="H76" s="325">
        <v>223</v>
      </c>
    </row>
    <row r="77" spans="1:8">
      <c r="A77" s="103" t="s">
        <v>1216</v>
      </c>
      <c r="B77" s="326">
        <v>0</v>
      </c>
      <c r="C77" s="326">
        <v>0</v>
      </c>
      <c r="D77" s="325">
        <v>0</v>
      </c>
      <c r="E77" s="325">
        <v>0</v>
      </c>
      <c r="G77" s="325">
        <v>0</v>
      </c>
      <c r="H77" s="325">
        <v>0</v>
      </c>
    </row>
    <row r="78" spans="1:8">
      <c r="A78" s="103" t="s">
        <v>918</v>
      </c>
      <c r="B78" s="326">
        <v>0</v>
      </c>
      <c r="C78" s="326">
        <v>0</v>
      </c>
      <c r="D78" s="325">
        <v>0</v>
      </c>
      <c r="E78" s="325">
        <v>0</v>
      </c>
      <c r="G78" s="325">
        <v>0</v>
      </c>
      <c r="H78" s="325">
        <v>342</v>
      </c>
    </row>
    <row r="79" spans="1:8">
      <c r="A79" s="103" t="s">
        <v>917</v>
      </c>
      <c r="B79" s="326">
        <v>0</v>
      </c>
      <c r="C79" s="326">
        <v>0</v>
      </c>
      <c r="D79" s="325">
        <v>0</v>
      </c>
      <c r="E79" s="325">
        <v>0</v>
      </c>
      <c r="G79" s="325">
        <v>286</v>
      </c>
      <c r="H79" s="325">
        <v>41</v>
      </c>
    </row>
    <row r="80" spans="1:8">
      <c r="A80" s="103" t="s">
        <v>1040</v>
      </c>
      <c r="B80" s="326">
        <v>0</v>
      </c>
      <c r="C80" s="326">
        <v>0</v>
      </c>
      <c r="D80" s="325">
        <v>0</v>
      </c>
      <c r="E80" s="325">
        <v>0</v>
      </c>
      <c r="G80" s="325">
        <v>0</v>
      </c>
      <c r="H80" s="325">
        <v>0</v>
      </c>
    </row>
    <row r="81" spans="1:8">
      <c r="A81" s="103" t="s">
        <v>897</v>
      </c>
      <c r="B81" s="326">
        <v>24</v>
      </c>
      <c r="C81" s="326">
        <v>0</v>
      </c>
      <c r="D81" s="325">
        <v>8</v>
      </c>
      <c r="E81" s="325">
        <v>0</v>
      </c>
      <c r="G81" s="325">
        <v>11</v>
      </c>
      <c r="H81" s="325">
        <v>956</v>
      </c>
    </row>
    <row r="82" spans="1:8">
      <c r="A82" s="103" t="s">
        <v>931</v>
      </c>
      <c r="B82" s="326">
        <v>0</v>
      </c>
      <c r="C82" s="326">
        <v>0</v>
      </c>
      <c r="D82" s="325">
        <v>2</v>
      </c>
      <c r="E82" s="325">
        <v>0</v>
      </c>
      <c r="G82" s="325">
        <v>0</v>
      </c>
      <c r="H82" s="325">
        <v>5</v>
      </c>
    </row>
    <row r="83" spans="1:8">
      <c r="A83" s="103" t="s">
        <v>1112</v>
      </c>
      <c r="B83" s="326">
        <v>0</v>
      </c>
      <c r="C83" s="326">
        <v>0</v>
      </c>
      <c r="D83" s="325">
        <v>0</v>
      </c>
      <c r="E83" s="325">
        <v>0</v>
      </c>
      <c r="G83" s="325">
        <v>0</v>
      </c>
      <c r="H83" s="325">
        <v>0</v>
      </c>
    </row>
    <row r="84" spans="1:8">
      <c r="A84" s="103" t="s">
        <v>1207</v>
      </c>
      <c r="B84" s="326">
        <v>0</v>
      </c>
      <c r="C84" s="326">
        <v>0</v>
      </c>
      <c r="D84" s="325">
        <v>0</v>
      </c>
      <c r="E84" s="325">
        <v>0</v>
      </c>
      <c r="G84" s="325">
        <v>0</v>
      </c>
      <c r="H84" s="325">
        <v>0</v>
      </c>
    </row>
    <row r="85" spans="1:8">
      <c r="A85" s="103" t="s">
        <v>1133</v>
      </c>
      <c r="B85" s="326">
        <v>0</v>
      </c>
      <c r="C85" s="326">
        <v>0</v>
      </c>
      <c r="D85" s="325">
        <v>0</v>
      </c>
      <c r="E85" s="325">
        <v>0</v>
      </c>
      <c r="G85" s="325">
        <v>0</v>
      </c>
      <c r="H85" s="325">
        <v>0</v>
      </c>
    </row>
    <row r="86" spans="1:8">
      <c r="A86" s="103" t="s">
        <v>800</v>
      </c>
      <c r="B86" s="326">
        <v>0</v>
      </c>
      <c r="C86" s="326">
        <v>0</v>
      </c>
      <c r="D86" s="325">
        <v>0</v>
      </c>
      <c r="E86" s="325">
        <v>0</v>
      </c>
      <c r="G86" s="325">
        <v>0</v>
      </c>
      <c r="H86" s="325">
        <v>0</v>
      </c>
    </row>
    <row r="87" spans="1:8">
      <c r="A87" s="103" t="s">
        <v>1185</v>
      </c>
      <c r="B87" s="326">
        <v>0</v>
      </c>
      <c r="C87" s="326">
        <v>0</v>
      </c>
      <c r="D87" s="325">
        <v>0</v>
      </c>
      <c r="E87" s="325">
        <v>0</v>
      </c>
      <c r="G87" s="325">
        <v>0</v>
      </c>
      <c r="H87" s="325">
        <v>0</v>
      </c>
    </row>
    <row r="88" spans="1:8">
      <c r="A88" s="103" t="s">
        <v>950</v>
      </c>
      <c r="B88" s="326">
        <v>52</v>
      </c>
      <c r="C88" s="326">
        <v>0</v>
      </c>
      <c r="D88" s="325">
        <v>32</v>
      </c>
      <c r="E88" s="325">
        <v>0</v>
      </c>
      <c r="G88" s="325">
        <v>0</v>
      </c>
      <c r="H88" s="325">
        <v>64</v>
      </c>
    </row>
    <row r="89" spans="1:8">
      <c r="A89" s="103" t="s">
        <v>1184</v>
      </c>
      <c r="B89" s="326">
        <v>0</v>
      </c>
      <c r="C89" s="326">
        <v>0</v>
      </c>
      <c r="D89" s="325">
        <v>0</v>
      </c>
      <c r="E89" s="325">
        <v>0</v>
      </c>
      <c r="G89" s="325">
        <v>0</v>
      </c>
      <c r="H89" s="325">
        <v>0</v>
      </c>
    </row>
    <row r="90" spans="1:8">
      <c r="A90" s="103" t="s">
        <v>962</v>
      </c>
      <c r="B90" s="326">
        <v>0</v>
      </c>
      <c r="C90" s="326">
        <v>0</v>
      </c>
      <c r="D90" s="325">
        <v>0</v>
      </c>
      <c r="E90" s="325">
        <v>0</v>
      </c>
      <c r="G90" s="325">
        <v>0</v>
      </c>
      <c r="H90" s="325">
        <v>0</v>
      </c>
    </row>
    <row r="91" spans="1:8">
      <c r="A91" s="103" t="s">
        <v>1327</v>
      </c>
      <c r="B91" s="326">
        <v>0</v>
      </c>
      <c r="C91" s="326">
        <v>0</v>
      </c>
      <c r="D91" s="325">
        <v>0</v>
      </c>
      <c r="E91" s="325">
        <v>0</v>
      </c>
      <c r="G91" s="325">
        <v>0</v>
      </c>
      <c r="H91" s="325">
        <v>0</v>
      </c>
    </row>
    <row r="92" spans="1:8">
      <c r="A92" s="103" t="s">
        <v>916</v>
      </c>
      <c r="B92" s="326">
        <v>0</v>
      </c>
      <c r="C92" s="326">
        <v>0</v>
      </c>
      <c r="D92" s="325">
        <v>0</v>
      </c>
      <c r="E92" s="325">
        <v>0</v>
      </c>
      <c r="G92" s="325">
        <v>5</v>
      </c>
      <c r="H92" s="325">
        <v>23</v>
      </c>
    </row>
    <row r="93" spans="1:8">
      <c r="A93" s="103" t="s">
        <v>1211</v>
      </c>
      <c r="B93" s="326">
        <v>0</v>
      </c>
      <c r="C93" s="326">
        <v>0</v>
      </c>
      <c r="D93" s="325">
        <v>0</v>
      </c>
      <c r="E93" s="325">
        <v>0</v>
      </c>
      <c r="G93" s="325">
        <v>0</v>
      </c>
      <c r="H93" s="325">
        <v>0</v>
      </c>
    </row>
    <row r="94" spans="1:8">
      <c r="A94" s="103" t="s">
        <v>699</v>
      </c>
      <c r="B94" s="326">
        <v>0</v>
      </c>
      <c r="C94" s="326">
        <v>2</v>
      </c>
      <c r="D94" s="325">
        <v>0</v>
      </c>
      <c r="E94" s="325">
        <v>1</v>
      </c>
      <c r="G94" s="325">
        <v>32</v>
      </c>
      <c r="H94" s="325">
        <v>25</v>
      </c>
    </row>
    <row r="95" spans="1:8">
      <c r="A95" s="103" t="s">
        <v>1111</v>
      </c>
      <c r="B95" s="326">
        <v>0</v>
      </c>
      <c r="C95" s="326">
        <v>0</v>
      </c>
      <c r="D95" s="325">
        <v>0</v>
      </c>
      <c r="E95" s="325">
        <v>0</v>
      </c>
      <c r="G95" s="325">
        <v>0</v>
      </c>
      <c r="H95" s="325">
        <v>0</v>
      </c>
    </row>
    <row r="96" spans="1:8">
      <c r="A96" s="103" t="s">
        <v>1110</v>
      </c>
      <c r="B96" s="326">
        <v>0</v>
      </c>
      <c r="C96" s="326">
        <v>0</v>
      </c>
      <c r="D96" s="325">
        <v>0</v>
      </c>
      <c r="E96" s="325">
        <v>0</v>
      </c>
      <c r="G96" s="325">
        <v>0</v>
      </c>
      <c r="H96" s="325">
        <v>0</v>
      </c>
    </row>
    <row r="97" spans="1:8">
      <c r="A97" s="103" t="s">
        <v>1206</v>
      </c>
      <c r="B97" s="326">
        <v>0</v>
      </c>
      <c r="C97" s="326">
        <v>0</v>
      </c>
      <c r="D97" s="325">
        <v>0</v>
      </c>
      <c r="E97" s="325">
        <v>0</v>
      </c>
      <c r="G97" s="325">
        <v>0</v>
      </c>
      <c r="H97" s="325">
        <v>15</v>
      </c>
    </row>
    <row r="98" spans="1:8">
      <c r="A98" s="103" t="s">
        <v>692</v>
      </c>
      <c r="B98" s="326">
        <v>0</v>
      </c>
      <c r="C98" s="326">
        <v>0</v>
      </c>
      <c r="D98" s="325">
        <v>0</v>
      </c>
      <c r="E98" s="325">
        <v>0</v>
      </c>
      <c r="G98" s="325">
        <v>0</v>
      </c>
      <c r="H98" s="325">
        <v>0</v>
      </c>
    </row>
    <row r="99" spans="1:8">
      <c r="A99" s="103" t="s">
        <v>1137</v>
      </c>
      <c r="B99" s="326">
        <v>0</v>
      </c>
      <c r="C99" s="326">
        <v>0</v>
      </c>
      <c r="D99" s="325">
        <v>0</v>
      </c>
      <c r="E99" s="325">
        <v>0</v>
      </c>
      <c r="G99" s="325">
        <v>0</v>
      </c>
      <c r="H99" s="325">
        <v>0</v>
      </c>
    </row>
    <row r="100" spans="1:8">
      <c r="A100" s="103" t="s">
        <v>779</v>
      </c>
      <c r="B100" s="326">
        <v>0</v>
      </c>
      <c r="C100" s="326">
        <v>0</v>
      </c>
      <c r="D100" s="325">
        <v>0</v>
      </c>
      <c r="E100" s="325">
        <v>0</v>
      </c>
      <c r="G100" s="325">
        <v>0</v>
      </c>
      <c r="H100" s="325">
        <v>0</v>
      </c>
    </row>
    <row r="101" spans="1:8">
      <c r="A101" s="103" t="s">
        <v>949</v>
      </c>
      <c r="B101" s="326">
        <v>53</v>
      </c>
      <c r="C101" s="326">
        <v>0</v>
      </c>
      <c r="D101" s="325">
        <v>18</v>
      </c>
      <c r="E101" s="325">
        <v>0</v>
      </c>
      <c r="G101" s="325">
        <v>3</v>
      </c>
      <c r="H101" s="325">
        <v>622</v>
      </c>
    </row>
    <row r="102" spans="1:8">
      <c r="A102" s="103" t="s">
        <v>896</v>
      </c>
      <c r="B102" s="326">
        <v>0</v>
      </c>
      <c r="C102" s="326">
        <v>0</v>
      </c>
      <c r="D102" s="325">
        <v>0</v>
      </c>
      <c r="E102" s="325">
        <v>0</v>
      </c>
      <c r="G102" s="325">
        <v>0</v>
      </c>
      <c r="H102" s="325">
        <v>37</v>
      </c>
    </row>
    <row r="103" spans="1:8">
      <c r="A103" s="103" t="s">
        <v>1314</v>
      </c>
      <c r="B103" s="326">
        <v>0</v>
      </c>
      <c r="C103" s="326">
        <v>0</v>
      </c>
      <c r="D103" s="325">
        <v>0</v>
      </c>
      <c r="E103" s="325">
        <v>0</v>
      </c>
      <c r="G103" s="325">
        <v>0</v>
      </c>
      <c r="H103" s="325">
        <v>0</v>
      </c>
    </row>
    <row r="104" spans="1:8">
      <c r="A104" s="103" t="s">
        <v>993</v>
      </c>
      <c r="B104" s="326">
        <v>0</v>
      </c>
      <c r="C104" s="326">
        <v>0</v>
      </c>
      <c r="D104" s="325">
        <v>0</v>
      </c>
      <c r="E104" s="325">
        <v>0</v>
      </c>
      <c r="G104" s="325">
        <v>50</v>
      </c>
      <c r="H104" s="325">
        <v>50</v>
      </c>
    </row>
    <row r="105" spans="1:8">
      <c r="A105" s="103" t="s">
        <v>799</v>
      </c>
      <c r="B105" s="326">
        <v>0</v>
      </c>
      <c r="C105" s="326">
        <v>0</v>
      </c>
      <c r="D105" s="325">
        <v>0</v>
      </c>
      <c r="E105" s="325">
        <v>0</v>
      </c>
      <c r="G105" s="325">
        <v>0</v>
      </c>
      <c r="H105" s="325">
        <v>0</v>
      </c>
    </row>
    <row r="106" spans="1:8">
      <c r="A106" s="103" t="s">
        <v>1109</v>
      </c>
      <c r="B106" s="326">
        <v>0</v>
      </c>
      <c r="C106" s="326">
        <v>0</v>
      </c>
      <c r="D106" s="325">
        <v>0</v>
      </c>
      <c r="E106" s="325">
        <v>0</v>
      </c>
      <c r="G106" s="325">
        <v>0</v>
      </c>
      <c r="H106" s="325">
        <v>0</v>
      </c>
    </row>
    <row r="107" spans="1:8">
      <c r="A107" s="103" t="s">
        <v>1189</v>
      </c>
      <c r="B107" s="326">
        <v>0</v>
      </c>
      <c r="C107" s="326">
        <v>0</v>
      </c>
      <c r="D107" s="325">
        <v>0</v>
      </c>
      <c r="E107" s="325">
        <v>0</v>
      </c>
      <c r="G107" s="325">
        <v>0</v>
      </c>
      <c r="H107" s="325">
        <v>0</v>
      </c>
    </row>
    <row r="108" spans="1:8">
      <c r="A108" s="103" t="s">
        <v>1108</v>
      </c>
      <c r="B108" s="326">
        <v>0</v>
      </c>
      <c r="C108" s="326">
        <v>0</v>
      </c>
      <c r="D108" s="325">
        <v>0</v>
      </c>
      <c r="E108" s="325">
        <v>0</v>
      </c>
      <c r="G108" s="325">
        <v>0</v>
      </c>
      <c r="H108" s="325">
        <v>0</v>
      </c>
    </row>
    <row r="109" spans="1:8">
      <c r="A109" s="103" t="s">
        <v>1107</v>
      </c>
      <c r="B109" s="326">
        <v>0</v>
      </c>
      <c r="C109" s="326">
        <v>0</v>
      </c>
      <c r="D109" s="325">
        <v>0</v>
      </c>
      <c r="E109" s="325">
        <v>0</v>
      </c>
      <c r="G109" s="325">
        <v>0</v>
      </c>
      <c r="H109" s="325">
        <v>0</v>
      </c>
    </row>
    <row r="110" spans="1:8">
      <c r="A110" s="103" t="s">
        <v>840</v>
      </c>
      <c r="B110" s="326">
        <v>0</v>
      </c>
      <c r="C110" s="326">
        <v>0</v>
      </c>
      <c r="D110" s="325">
        <v>0</v>
      </c>
      <c r="E110" s="325">
        <v>0</v>
      </c>
      <c r="G110" s="325">
        <v>0</v>
      </c>
      <c r="H110" s="325">
        <v>0</v>
      </c>
    </row>
    <row r="111" spans="1:8">
      <c r="A111" s="103" t="s">
        <v>992</v>
      </c>
      <c r="B111" s="326">
        <v>0</v>
      </c>
      <c r="C111" s="326">
        <v>0</v>
      </c>
      <c r="D111" s="325">
        <v>0</v>
      </c>
      <c r="E111" s="325">
        <v>0</v>
      </c>
      <c r="G111" s="325">
        <v>0</v>
      </c>
      <c r="H111" s="325">
        <v>39</v>
      </c>
    </row>
    <row r="112" spans="1:8">
      <c r="A112" s="103" t="s">
        <v>861</v>
      </c>
      <c r="B112" s="326">
        <v>0</v>
      </c>
      <c r="C112" s="326">
        <v>0</v>
      </c>
      <c r="D112" s="325">
        <v>0</v>
      </c>
      <c r="E112" s="325">
        <v>0</v>
      </c>
      <c r="G112" s="325">
        <v>10</v>
      </c>
      <c r="H112" s="325">
        <v>10</v>
      </c>
    </row>
    <row r="113" spans="1:8">
      <c r="A113" s="103" t="s">
        <v>991</v>
      </c>
      <c r="B113" s="326">
        <v>0</v>
      </c>
      <c r="C113" s="326">
        <v>0</v>
      </c>
      <c r="D113" s="325">
        <v>0</v>
      </c>
      <c r="E113" s="325">
        <v>0</v>
      </c>
      <c r="G113" s="325">
        <v>3</v>
      </c>
      <c r="H113" s="325">
        <v>12</v>
      </c>
    </row>
    <row r="114" spans="1:8">
      <c r="A114" s="103" t="s">
        <v>1312</v>
      </c>
      <c r="B114" s="326">
        <v>0</v>
      </c>
      <c r="C114" s="326">
        <v>0</v>
      </c>
      <c r="D114" s="325">
        <v>0</v>
      </c>
      <c r="E114" s="325">
        <v>0</v>
      </c>
      <c r="G114" s="325">
        <v>0</v>
      </c>
      <c r="H114" s="325">
        <v>0</v>
      </c>
    </row>
    <row r="115" spans="1:8">
      <c r="A115" s="103" t="s">
        <v>755</v>
      </c>
      <c r="B115" s="326">
        <v>0</v>
      </c>
      <c r="C115" s="326">
        <v>0</v>
      </c>
      <c r="D115" s="325">
        <v>0</v>
      </c>
      <c r="E115" s="325">
        <v>2</v>
      </c>
      <c r="G115" s="325">
        <v>5</v>
      </c>
      <c r="H115" s="325">
        <v>6</v>
      </c>
    </row>
    <row r="116" spans="1:8">
      <c r="A116" s="103" t="s">
        <v>895</v>
      </c>
      <c r="B116" s="326">
        <v>0</v>
      </c>
      <c r="C116" s="326">
        <v>0</v>
      </c>
      <c r="D116" s="325">
        <v>0</v>
      </c>
      <c r="E116" s="325">
        <v>0</v>
      </c>
      <c r="G116" s="325">
        <v>0</v>
      </c>
      <c r="H116" s="325">
        <v>3</v>
      </c>
    </row>
    <row r="117" spans="1:8">
      <c r="A117" s="103" t="s">
        <v>673</v>
      </c>
      <c r="B117" s="326">
        <v>0</v>
      </c>
      <c r="C117" s="326">
        <v>3</v>
      </c>
      <c r="D117" s="325">
        <v>1</v>
      </c>
      <c r="E117" s="325">
        <v>0</v>
      </c>
      <c r="G117" s="325">
        <v>3</v>
      </c>
      <c r="H117" s="325">
        <v>4</v>
      </c>
    </row>
    <row r="118" spans="1:8">
      <c r="A118" s="103" t="s">
        <v>1016</v>
      </c>
      <c r="B118" s="326">
        <v>0</v>
      </c>
      <c r="C118" s="326">
        <v>0</v>
      </c>
      <c r="D118" s="325">
        <v>0</v>
      </c>
      <c r="E118" s="325">
        <v>0</v>
      </c>
      <c r="G118" s="325">
        <v>0</v>
      </c>
      <c r="H118" s="325">
        <v>0</v>
      </c>
    </row>
    <row r="119" spans="1:8">
      <c r="A119" s="103" t="s">
        <v>1147</v>
      </c>
      <c r="B119" s="326">
        <v>0</v>
      </c>
      <c r="C119" s="326">
        <v>0</v>
      </c>
      <c r="D119" s="325">
        <v>0</v>
      </c>
      <c r="E119" s="325">
        <v>0</v>
      </c>
      <c r="G119" s="325">
        <v>0</v>
      </c>
      <c r="H119" s="325">
        <v>0</v>
      </c>
    </row>
    <row r="120" spans="1:8">
      <c r="A120" s="103" t="s">
        <v>948</v>
      </c>
      <c r="B120" s="326">
        <v>0</v>
      </c>
      <c r="C120" s="326">
        <v>0</v>
      </c>
      <c r="D120" s="325">
        <v>0</v>
      </c>
      <c r="E120" s="325">
        <v>0</v>
      </c>
      <c r="G120" s="325">
        <v>0</v>
      </c>
      <c r="H120" s="325">
        <v>0</v>
      </c>
    </row>
    <row r="121" spans="1:8">
      <c r="A121" s="103" t="s">
        <v>1106</v>
      </c>
      <c r="B121" s="326">
        <v>0</v>
      </c>
      <c r="C121" s="326">
        <v>0</v>
      </c>
      <c r="D121" s="325">
        <v>0</v>
      </c>
      <c r="E121" s="325">
        <v>0</v>
      </c>
      <c r="G121" s="325">
        <v>0</v>
      </c>
      <c r="H121" s="325">
        <v>52</v>
      </c>
    </row>
    <row r="122" spans="1:8">
      <c r="A122" s="103" t="s">
        <v>776</v>
      </c>
      <c r="B122" s="326">
        <v>0</v>
      </c>
      <c r="C122" s="326">
        <v>0</v>
      </c>
      <c r="D122" s="325">
        <v>0</v>
      </c>
      <c r="E122" s="325">
        <v>0</v>
      </c>
      <c r="G122" s="325">
        <v>0</v>
      </c>
      <c r="H122" s="325">
        <v>0</v>
      </c>
    </row>
    <row r="123" spans="1:8">
      <c r="A123" s="103" t="s">
        <v>807</v>
      </c>
      <c r="B123" s="326">
        <v>0</v>
      </c>
      <c r="C123" s="326">
        <v>0</v>
      </c>
      <c r="D123" s="325">
        <v>0</v>
      </c>
      <c r="E123" s="325">
        <v>0</v>
      </c>
      <c r="G123" s="325">
        <v>0</v>
      </c>
      <c r="H123" s="325">
        <v>0</v>
      </c>
    </row>
    <row r="124" spans="1:8">
      <c r="A124" s="103" t="s">
        <v>818</v>
      </c>
      <c r="B124" s="326">
        <v>0</v>
      </c>
      <c r="C124" s="326">
        <v>0</v>
      </c>
      <c r="D124" s="325">
        <v>0</v>
      </c>
      <c r="E124" s="325">
        <v>0</v>
      </c>
      <c r="G124" s="325">
        <v>0</v>
      </c>
      <c r="H124" s="325">
        <v>0</v>
      </c>
    </row>
    <row r="125" spans="1:8">
      <c r="A125" s="103" t="s">
        <v>1025</v>
      </c>
      <c r="B125" s="326">
        <v>0</v>
      </c>
      <c r="C125" s="326">
        <v>0</v>
      </c>
      <c r="D125" s="325">
        <v>0</v>
      </c>
      <c r="E125" s="325">
        <v>0</v>
      </c>
      <c r="G125" s="325">
        <v>0</v>
      </c>
      <c r="H125" s="325">
        <v>0</v>
      </c>
    </row>
    <row r="126" spans="1:8">
      <c r="A126" s="103" t="s">
        <v>1105</v>
      </c>
      <c r="B126" s="326">
        <v>0</v>
      </c>
      <c r="C126" s="326">
        <v>0</v>
      </c>
      <c r="D126" s="325">
        <v>0</v>
      </c>
      <c r="E126" s="325">
        <v>0</v>
      </c>
      <c r="G126" s="325">
        <v>20</v>
      </c>
      <c r="H126" s="325">
        <v>12</v>
      </c>
    </row>
    <row r="127" spans="1:8">
      <c r="A127" s="103" t="s">
        <v>1104</v>
      </c>
      <c r="B127" s="328">
        <v>0</v>
      </c>
      <c r="C127" s="326">
        <v>0</v>
      </c>
      <c r="D127" s="325">
        <v>0</v>
      </c>
      <c r="E127" s="325">
        <v>0</v>
      </c>
      <c r="G127" s="325">
        <v>0</v>
      </c>
      <c r="H127" s="325">
        <v>0</v>
      </c>
    </row>
    <row r="128" spans="1:8">
      <c r="A128" s="103" t="s">
        <v>1235</v>
      </c>
      <c r="B128" s="332">
        <v>0</v>
      </c>
      <c r="C128" s="326">
        <v>0</v>
      </c>
      <c r="D128" s="325">
        <v>0</v>
      </c>
      <c r="E128" s="325">
        <v>0</v>
      </c>
      <c r="G128" s="325">
        <v>0</v>
      </c>
      <c r="H128" s="325">
        <v>0</v>
      </c>
    </row>
    <row r="129" spans="1:8">
      <c r="A129" s="103" t="s">
        <v>817</v>
      </c>
      <c r="B129" s="332">
        <v>0</v>
      </c>
      <c r="C129" s="326">
        <v>0</v>
      </c>
      <c r="D129" s="325">
        <v>0</v>
      </c>
      <c r="E129" s="325">
        <v>0</v>
      </c>
      <c r="G129" s="325">
        <v>0</v>
      </c>
      <c r="H129" s="325">
        <v>0</v>
      </c>
    </row>
    <row r="130" spans="1:8">
      <c r="A130" s="103" t="s">
        <v>860</v>
      </c>
      <c r="B130" s="332">
        <v>0</v>
      </c>
      <c r="C130" s="326">
        <v>0</v>
      </c>
      <c r="D130" s="325">
        <v>0</v>
      </c>
      <c r="E130" s="325">
        <v>0</v>
      </c>
      <c r="G130" s="325">
        <v>0</v>
      </c>
      <c r="H130" s="325">
        <v>0</v>
      </c>
    </row>
    <row r="131" spans="1:8">
      <c r="A131" s="103" t="s">
        <v>1323</v>
      </c>
      <c r="B131" s="332">
        <v>0</v>
      </c>
      <c r="C131" s="326">
        <v>0</v>
      </c>
      <c r="D131" s="325">
        <v>0</v>
      </c>
      <c r="E131" s="325">
        <v>0</v>
      </c>
      <c r="G131" s="325">
        <v>0</v>
      </c>
      <c r="H131" s="325">
        <v>429</v>
      </c>
    </row>
    <row r="132" spans="1:8">
      <c r="A132" s="103" t="s">
        <v>894</v>
      </c>
      <c r="B132" s="332">
        <v>0</v>
      </c>
      <c r="C132" s="326">
        <v>0</v>
      </c>
      <c r="D132" s="325">
        <v>0</v>
      </c>
      <c r="E132" s="325">
        <v>0</v>
      </c>
      <c r="G132" s="325">
        <v>8</v>
      </c>
      <c r="H132" s="325">
        <v>24</v>
      </c>
    </row>
    <row r="133" spans="1:8">
      <c r="A133" s="103" t="s">
        <v>1157</v>
      </c>
      <c r="B133" s="326">
        <v>0</v>
      </c>
      <c r="C133" s="326">
        <v>0</v>
      </c>
      <c r="D133" s="325">
        <v>3</v>
      </c>
      <c r="E133" s="325">
        <v>0</v>
      </c>
      <c r="G133" s="325">
        <v>0</v>
      </c>
      <c r="H133" s="325">
        <v>43</v>
      </c>
    </row>
    <row r="134" spans="1:8">
      <c r="A134" s="103" t="s">
        <v>1205</v>
      </c>
      <c r="B134" s="326">
        <v>56</v>
      </c>
      <c r="C134" s="326">
        <v>0</v>
      </c>
      <c r="D134" s="325">
        <v>0</v>
      </c>
      <c r="E134" s="325">
        <v>0</v>
      </c>
      <c r="G134" s="325">
        <v>0</v>
      </c>
      <c r="H134" s="325">
        <v>6</v>
      </c>
    </row>
    <row r="135" spans="1:8">
      <c r="A135" s="103" t="s">
        <v>672</v>
      </c>
      <c r="B135" s="326">
        <v>1</v>
      </c>
      <c r="C135" s="326">
        <v>0</v>
      </c>
      <c r="D135" s="325">
        <v>55</v>
      </c>
      <c r="E135" s="325">
        <v>0</v>
      </c>
      <c r="G135" s="325">
        <v>13</v>
      </c>
      <c r="H135" s="325">
        <v>343</v>
      </c>
    </row>
    <row r="136" spans="1:8">
      <c r="A136" s="103" t="s">
        <v>1103</v>
      </c>
      <c r="B136" s="326">
        <v>41</v>
      </c>
      <c r="C136" s="326">
        <v>0</v>
      </c>
      <c r="D136" s="325">
        <v>0</v>
      </c>
      <c r="E136" s="325">
        <v>0</v>
      </c>
      <c r="G136" s="325">
        <v>2</v>
      </c>
      <c r="H136" s="325">
        <v>20</v>
      </c>
    </row>
    <row r="137" spans="1:8">
      <c r="A137" s="103" t="s">
        <v>1102</v>
      </c>
      <c r="B137" s="326">
        <v>0</v>
      </c>
      <c r="C137" s="326">
        <v>0</v>
      </c>
      <c r="D137" s="325">
        <v>0</v>
      </c>
      <c r="E137" s="325">
        <v>0</v>
      </c>
      <c r="G137" s="325">
        <v>0</v>
      </c>
      <c r="H137" s="325">
        <v>0</v>
      </c>
    </row>
    <row r="138" spans="1:8">
      <c r="A138" s="103" t="s">
        <v>930</v>
      </c>
      <c r="B138" s="326">
        <v>49</v>
      </c>
      <c r="C138" s="326">
        <v>0</v>
      </c>
      <c r="D138" s="325">
        <v>14</v>
      </c>
      <c r="E138" s="325">
        <v>0</v>
      </c>
      <c r="G138" s="325">
        <v>74</v>
      </c>
      <c r="H138" s="325">
        <v>505</v>
      </c>
    </row>
    <row r="139" spans="1:8">
      <c r="A139" s="103" t="s">
        <v>1234</v>
      </c>
      <c r="B139" s="326">
        <v>0</v>
      </c>
      <c r="C139" s="326">
        <v>0</v>
      </c>
      <c r="D139" s="325">
        <v>0</v>
      </c>
      <c r="E139" s="325">
        <v>0</v>
      </c>
      <c r="G139" s="325">
        <v>0</v>
      </c>
      <c r="H139" s="325">
        <v>0</v>
      </c>
    </row>
    <row r="140" spans="1:8">
      <c r="A140" s="103" t="s">
        <v>893</v>
      </c>
      <c r="B140" s="326">
        <v>1</v>
      </c>
      <c r="C140" s="326">
        <v>0</v>
      </c>
      <c r="D140" s="325">
        <v>8</v>
      </c>
      <c r="E140" s="325">
        <v>0</v>
      </c>
      <c r="G140" s="325">
        <v>3</v>
      </c>
      <c r="H140" s="325">
        <v>150</v>
      </c>
    </row>
    <row r="141" spans="1:8">
      <c r="A141" s="103" t="s">
        <v>880</v>
      </c>
      <c r="B141" s="326">
        <v>0</v>
      </c>
      <c r="C141" s="326">
        <v>0</v>
      </c>
      <c r="D141" s="325">
        <v>0</v>
      </c>
      <c r="E141" s="325">
        <v>0</v>
      </c>
      <c r="G141" s="325">
        <v>0</v>
      </c>
      <c r="H141" s="325">
        <v>0</v>
      </c>
    </row>
    <row r="142" spans="1:8">
      <c r="A142" s="103" t="s">
        <v>892</v>
      </c>
      <c r="B142" s="326">
        <v>0</v>
      </c>
      <c r="C142" s="326">
        <v>0</v>
      </c>
      <c r="D142" s="325">
        <v>0</v>
      </c>
      <c r="E142" s="325">
        <v>0</v>
      </c>
      <c r="G142" s="325">
        <v>0</v>
      </c>
      <c r="H142" s="325">
        <v>56</v>
      </c>
    </row>
    <row r="143" spans="1:8">
      <c r="A143" s="103" t="s">
        <v>816</v>
      </c>
      <c r="B143" s="326">
        <v>0</v>
      </c>
      <c r="C143" s="326">
        <v>0</v>
      </c>
      <c r="D143" s="325">
        <v>0</v>
      </c>
      <c r="E143" s="325">
        <v>0</v>
      </c>
      <c r="G143" s="325">
        <v>0</v>
      </c>
      <c r="H143" s="325">
        <v>0</v>
      </c>
    </row>
    <row r="144" spans="1:8">
      <c r="A144" s="103" t="s">
        <v>1166</v>
      </c>
      <c r="B144" s="326">
        <v>0</v>
      </c>
      <c r="C144" s="326">
        <v>0</v>
      </c>
      <c r="D144" s="325">
        <v>0</v>
      </c>
      <c r="E144" s="325">
        <v>0</v>
      </c>
      <c r="G144" s="325">
        <v>0</v>
      </c>
      <c r="H144" s="325">
        <v>7</v>
      </c>
    </row>
    <row r="145" spans="1:8">
      <c r="A145" s="103" t="s">
        <v>775</v>
      </c>
      <c r="B145" s="326">
        <v>0</v>
      </c>
      <c r="C145" s="326">
        <v>0</v>
      </c>
      <c r="D145" s="325">
        <v>0</v>
      </c>
      <c r="E145" s="325">
        <v>0</v>
      </c>
      <c r="G145" s="325">
        <v>0</v>
      </c>
      <c r="H145" s="325">
        <v>0</v>
      </c>
    </row>
    <row r="146" spans="1:8">
      <c r="A146" s="103" t="s">
        <v>1315</v>
      </c>
      <c r="B146" s="326">
        <v>0</v>
      </c>
      <c r="C146" s="326">
        <v>0</v>
      </c>
      <c r="D146" s="325">
        <v>0</v>
      </c>
      <c r="E146" s="325">
        <v>0</v>
      </c>
      <c r="G146" s="325">
        <v>0</v>
      </c>
      <c r="H146" s="325">
        <v>0</v>
      </c>
    </row>
    <row r="147" spans="1:8">
      <c r="A147" s="103" t="s">
        <v>806</v>
      </c>
      <c r="B147" s="326">
        <v>0</v>
      </c>
      <c r="C147" s="326">
        <v>0</v>
      </c>
      <c r="D147" s="325">
        <v>0</v>
      </c>
      <c r="E147" s="325">
        <v>0</v>
      </c>
      <c r="G147" s="325">
        <v>6</v>
      </c>
      <c r="H147" s="325">
        <v>319</v>
      </c>
    </row>
    <row r="148" spans="1:8">
      <c r="A148" s="103" t="s">
        <v>774</v>
      </c>
      <c r="B148" s="326">
        <v>0</v>
      </c>
      <c r="C148" s="326">
        <v>0</v>
      </c>
      <c r="D148" s="325">
        <v>0</v>
      </c>
      <c r="E148" s="325">
        <v>0</v>
      </c>
      <c r="G148" s="325">
        <v>0</v>
      </c>
      <c r="H148" s="325">
        <v>0</v>
      </c>
    </row>
    <row r="149" spans="1:8">
      <c r="A149" s="103" t="s">
        <v>1165</v>
      </c>
      <c r="B149" s="326">
        <v>0</v>
      </c>
      <c r="C149" s="326">
        <v>0</v>
      </c>
      <c r="D149" s="325">
        <v>0</v>
      </c>
      <c r="E149" s="325">
        <v>0</v>
      </c>
      <c r="G149" s="325">
        <v>0</v>
      </c>
      <c r="H149" s="325">
        <v>0</v>
      </c>
    </row>
    <row r="150" spans="1:8">
      <c r="A150" s="103" t="s">
        <v>765</v>
      </c>
      <c r="B150" s="326">
        <v>0</v>
      </c>
      <c r="C150" s="326">
        <v>0</v>
      </c>
      <c r="D150" s="325">
        <v>0</v>
      </c>
      <c r="E150" s="325">
        <v>0</v>
      </c>
      <c r="G150" s="325">
        <v>0</v>
      </c>
      <c r="H150" s="325">
        <v>0</v>
      </c>
    </row>
    <row r="151" spans="1:8">
      <c r="A151" s="103" t="s">
        <v>1183</v>
      </c>
      <c r="B151" s="326">
        <v>0</v>
      </c>
      <c r="C151" s="326">
        <v>0</v>
      </c>
      <c r="D151" s="325">
        <v>0</v>
      </c>
      <c r="E151" s="325">
        <v>0</v>
      </c>
      <c r="G151" s="325">
        <v>0</v>
      </c>
      <c r="H151" s="325">
        <v>0</v>
      </c>
    </row>
    <row r="152" spans="1:8">
      <c r="A152" s="103" t="s">
        <v>929</v>
      </c>
      <c r="B152" s="326">
        <v>0</v>
      </c>
      <c r="C152" s="326">
        <v>0</v>
      </c>
      <c r="D152" s="325">
        <v>0</v>
      </c>
      <c r="E152" s="325">
        <v>0</v>
      </c>
      <c r="G152" s="325">
        <v>68</v>
      </c>
      <c r="H152" s="325">
        <v>205</v>
      </c>
    </row>
    <row r="153" spans="1:8">
      <c r="A153" s="103" t="s">
        <v>915</v>
      </c>
      <c r="B153" s="326">
        <v>63</v>
      </c>
      <c r="C153" s="326">
        <v>0</v>
      </c>
      <c r="D153" s="325">
        <v>0</v>
      </c>
      <c r="E153" s="325">
        <v>0</v>
      </c>
      <c r="G153" s="325">
        <v>0</v>
      </c>
      <c r="H153" s="325">
        <v>258</v>
      </c>
    </row>
    <row r="154" spans="1:8">
      <c r="A154" s="103" t="s">
        <v>1031</v>
      </c>
      <c r="B154" s="326">
        <v>0</v>
      </c>
      <c r="C154" s="326">
        <v>0</v>
      </c>
      <c r="D154" s="325">
        <v>0</v>
      </c>
      <c r="E154" s="325">
        <v>0</v>
      </c>
      <c r="G154" s="325">
        <v>0</v>
      </c>
      <c r="H154" s="325">
        <v>0</v>
      </c>
    </row>
    <row r="155" spans="1:8">
      <c r="A155" s="103" t="s">
        <v>815</v>
      </c>
      <c r="B155" s="326">
        <v>0</v>
      </c>
      <c r="C155" s="326">
        <v>0</v>
      </c>
      <c r="D155" s="325">
        <v>0</v>
      </c>
      <c r="E155" s="325">
        <v>0</v>
      </c>
      <c r="G155" s="325">
        <v>0</v>
      </c>
      <c r="H155" s="325">
        <v>0</v>
      </c>
    </row>
    <row r="156" spans="1:8">
      <c r="A156" s="103" t="s">
        <v>1164</v>
      </c>
      <c r="B156" s="326">
        <v>0</v>
      </c>
      <c r="C156" s="326">
        <v>0</v>
      </c>
      <c r="D156" s="325">
        <v>0</v>
      </c>
      <c r="E156" s="325">
        <v>0</v>
      </c>
      <c r="G156" s="325">
        <v>0</v>
      </c>
      <c r="H156" s="325">
        <v>0</v>
      </c>
    </row>
    <row r="157" spans="1:8">
      <c r="A157" s="103" t="s">
        <v>859</v>
      </c>
      <c r="B157" s="326">
        <v>0</v>
      </c>
      <c r="C157" s="326">
        <v>0</v>
      </c>
      <c r="D157" s="325">
        <v>0</v>
      </c>
      <c r="E157" s="325">
        <v>0</v>
      </c>
      <c r="G157" s="325">
        <v>0</v>
      </c>
      <c r="H157" s="325">
        <v>0</v>
      </c>
    </row>
    <row r="158" spans="1:8">
      <c r="A158" s="103" t="s">
        <v>990</v>
      </c>
      <c r="B158" s="326">
        <v>0</v>
      </c>
      <c r="C158" s="326">
        <v>0</v>
      </c>
      <c r="D158" s="325">
        <v>0</v>
      </c>
      <c r="E158" s="325">
        <v>0</v>
      </c>
      <c r="G158" s="325">
        <v>0</v>
      </c>
      <c r="H158" s="325">
        <v>6</v>
      </c>
    </row>
    <row r="159" spans="1:8">
      <c r="A159" s="103" t="s">
        <v>1182</v>
      </c>
      <c r="B159" s="326">
        <v>0</v>
      </c>
      <c r="C159" s="326">
        <v>0</v>
      </c>
      <c r="D159" s="325">
        <v>0</v>
      </c>
      <c r="E159" s="325">
        <v>0</v>
      </c>
      <c r="G159" s="325">
        <v>0</v>
      </c>
      <c r="H159" s="325">
        <v>0</v>
      </c>
    </row>
    <row r="160" spans="1:8">
      <c r="A160" s="103" t="s">
        <v>1233</v>
      </c>
      <c r="B160" s="326">
        <v>0</v>
      </c>
      <c r="C160" s="326">
        <v>0</v>
      </c>
      <c r="D160" s="325">
        <v>0</v>
      </c>
      <c r="E160" s="325">
        <v>0</v>
      </c>
      <c r="G160" s="325">
        <v>0</v>
      </c>
      <c r="H160" s="325">
        <v>137</v>
      </c>
    </row>
    <row r="161" spans="1:8">
      <c r="A161" s="103" t="s">
        <v>1173</v>
      </c>
      <c r="B161" s="326">
        <v>0</v>
      </c>
      <c r="C161" s="326">
        <v>0</v>
      </c>
      <c r="D161" s="325">
        <v>0</v>
      </c>
      <c r="E161" s="325">
        <v>0</v>
      </c>
      <c r="G161" s="325">
        <v>0</v>
      </c>
      <c r="H161" s="325">
        <v>0</v>
      </c>
    </row>
    <row r="162" spans="1:8">
      <c r="A162" s="103" t="s">
        <v>663</v>
      </c>
      <c r="B162" s="326">
        <v>0</v>
      </c>
      <c r="C162" s="326">
        <v>0</v>
      </c>
      <c r="D162" s="325">
        <v>0</v>
      </c>
      <c r="E162" s="325">
        <v>0</v>
      </c>
      <c r="G162" s="325">
        <v>0</v>
      </c>
      <c r="H162" s="325">
        <v>0</v>
      </c>
    </row>
    <row r="163" spans="1:8">
      <c r="A163" s="103" t="s">
        <v>989</v>
      </c>
      <c r="B163" s="326">
        <v>8</v>
      </c>
      <c r="C163" s="326">
        <v>0</v>
      </c>
      <c r="D163" s="325">
        <v>0</v>
      </c>
      <c r="E163" s="325">
        <v>0</v>
      </c>
      <c r="G163" s="325">
        <v>0</v>
      </c>
      <c r="H163" s="325">
        <v>72</v>
      </c>
    </row>
    <row r="164" spans="1:8">
      <c r="A164" s="103" t="s">
        <v>928</v>
      </c>
      <c r="B164" s="326">
        <v>0</v>
      </c>
      <c r="C164" s="326">
        <v>0</v>
      </c>
      <c r="D164" s="325">
        <v>0</v>
      </c>
      <c r="E164" s="325">
        <v>0</v>
      </c>
      <c r="G164" s="325">
        <v>0</v>
      </c>
      <c r="H164" s="325">
        <v>29</v>
      </c>
    </row>
    <row r="165" spans="1:8">
      <c r="A165" s="103" t="s">
        <v>988</v>
      </c>
      <c r="B165" s="326">
        <v>0</v>
      </c>
      <c r="C165" s="326">
        <v>0</v>
      </c>
      <c r="D165" s="325">
        <v>14</v>
      </c>
      <c r="E165" s="325">
        <v>0</v>
      </c>
      <c r="G165" s="325">
        <v>50</v>
      </c>
      <c r="H165" s="325">
        <v>37</v>
      </c>
    </row>
    <row r="166" spans="1:8">
      <c r="A166" s="103" t="s">
        <v>1101</v>
      </c>
      <c r="B166" s="326">
        <v>0</v>
      </c>
      <c r="C166" s="326">
        <v>0</v>
      </c>
      <c r="D166" s="325">
        <v>0</v>
      </c>
      <c r="E166" s="325">
        <v>0</v>
      </c>
      <c r="G166" s="325">
        <v>6</v>
      </c>
      <c r="H166" s="325">
        <v>21</v>
      </c>
    </row>
    <row r="167" spans="1:8">
      <c r="A167" s="103" t="s">
        <v>839</v>
      </c>
      <c r="B167" s="326">
        <v>0</v>
      </c>
      <c r="C167" s="326">
        <v>0</v>
      </c>
      <c r="D167" s="325">
        <v>0</v>
      </c>
      <c r="E167" s="325">
        <v>0</v>
      </c>
      <c r="G167" s="325">
        <v>0</v>
      </c>
      <c r="H167" s="325">
        <v>0</v>
      </c>
    </row>
    <row r="168" spans="1:8">
      <c r="A168" s="103" t="s">
        <v>1100</v>
      </c>
      <c r="B168" s="326">
        <v>71</v>
      </c>
      <c r="C168" s="326">
        <v>0</v>
      </c>
      <c r="D168" s="325">
        <v>48</v>
      </c>
      <c r="E168" s="325">
        <v>0</v>
      </c>
      <c r="G168" s="325">
        <v>0</v>
      </c>
      <c r="H168" s="325">
        <v>532</v>
      </c>
    </row>
    <row r="169" spans="1:8">
      <c r="A169" s="103" t="s">
        <v>1099</v>
      </c>
      <c r="B169" s="326">
        <v>0</v>
      </c>
      <c r="C169" s="326">
        <v>0</v>
      </c>
      <c r="D169" s="325">
        <v>0</v>
      </c>
      <c r="E169" s="325">
        <v>0</v>
      </c>
      <c r="G169" s="325">
        <v>0</v>
      </c>
      <c r="H169" s="325">
        <v>48</v>
      </c>
    </row>
    <row r="170" spans="1:8">
      <c r="A170" s="103" t="s">
        <v>651</v>
      </c>
      <c r="B170" s="326">
        <v>1</v>
      </c>
      <c r="C170" s="326">
        <v>0</v>
      </c>
      <c r="D170" s="325">
        <v>2</v>
      </c>
      <c r="E170" s="325">
        <v>1</v>
      </c>
      <c r="G170" s="325">
        <v>1</v>
      </c>
      <c r="H170" s="325">
        <v>4</v>
      </c>
    </row>
    <row r="171" spans="1:8">
      <c r="A171" s="103" t="s">
        <v>847</v>
      </c>
      <c r="B171" s="326">
        <v>0</v>
      </c>
      <c r="C171" s="326">
        <v>0</v>
      </c>
      <c r="D171" s="325">
        <v>0</v>
      </c>
      <c r="E171" s="325">
        <v>0</v>
      </c>
      <c r="G171" s="325">
        <v>0</v>
      </c>
      <c r="H171" s="325">
        <v>132</v>
      </c>
    </row>
    <row r="172" spans="1:8">
      <c r="A172" s="103" t="s">
        <v>1015</v>
      </c>
      <c r="B172" s="326">
        <v>0</v>
      </c>
      <c r="C172" s="326">
        <v>0</v>
      </c>
      <c r="D172" s="325">
        <v>0</v>
      </c>
      <c r="E172" s="325">
        <v>0</v>
      </c>
      <c r="G172" s="325">
        <v>0</v>
      </c>
      <c r="H172" s="325">
        <v>0</v>
      </c>
    </row>
    <row r="173" spans="1:8">
      <c r="A173" s="103" t="s">
        <v>914</v>
      </c>
      <c r="B173" s="326">
        <v>0</v>
      </c>
      <c r="C173" s="326">
        <v>0</v>
      </c>
      <c r="D173" s="325">
        <v>0</v>
      </c>
      <c r="E173" s="325">
        <v>0</v>
      </c>
      <c r="G173" s="325">
        <v>0</v>
      </c>
      <c r="H173" s="325">
        <v>0</v>
      </c>
    </row>
    <row r="174" spans="1:8">
      <c r="A174" s="103" t="s">
        <v>1001</v>
      </c>
      <c r="B174" s="326">
        <v>10</v>
      </c>
      <c r="C174" s="326">
        <v>0</v>
      </c>
      <c r="D174" s="325">
        <v>72</v>
      </c>
      <c r="E174" s="325">
        <v>2</v>
      </c>
      <c r="G174" s="325">
        <v>0</v>
      </c>
      <c r="H174" s="325">
        <v>0</v>
      </c>
    </row>
    <row r="175" spans="1:8">
      <c r="A175" s="103" t="s">
        <v>1014</v>
      </c>
      <c r="B175" s="326">
        <v>0</v>
      </c>
      <c r="C175" s="326">
        <v>0</v>
      </c>
      <c r="D175" s="325">
        <v>0</v>
      </c>
      <c r="E175" s="325">
        <v>0</v>
      </c>
      <c r="G175" s="325">
        <v>0</v>
      </c>
      <c r="H175" s="325">
        <v>0</v>
      </c>
    </row>
    <row r="176" spans="1:8">
      <c r="A176" s="103" t="s">
        <v>1215</v>
      </c>
      <c r="B176" s="326">
        <v>0</v>
      </c>
      <c r="C176" s="326">
        <v>0</v>
      </c>
      <c r="D176" s="325">
        <v>0</v>
      </c>
      <c r="E176" s="325">
        <v>0</v>
      </c>
      <c r="G176" s="325">
        <v>0</v>
      </c>
      <c r="H176" s="325">
        <v>8</v>
      </c>
    </row>
    <row r="177" spans="1:8">
      <c r="A177" s="103" t="s">
        <v>869</v>
      </c>
      <c r="B177" s="326">
        <v>0</v>
      </c>
      <c r="C177" s="326">
        <v>0</v>
      </c>
      <c r="D177" s="325">
        <v>1</v>
      </c>
      <c r="E177" s="325">
        <v>0</v>
      </c>
      <c r="G177" s="325">
        <v>0</v>
      </c>
      <c r="H177" s="325">
        <v>12</v>
      </c>
    </row>
    <row r="178" spans="1:8">
      <c r="A178" s="103" t="s">
        <v>846</v>
      </c>
      <c r="B178" s="326">
        <v>0</v>
      </c>
      <c r="C178" s="326">
        <v>0</v>
      </c>
      <c r="D178" s="325">
        <v>0</v>
      </c>
      <c r="E178" s="325">
        <v>0</v>
      </c>
      <c r="G178" s="325">
        <v>0</v>
      </c>
      <c r="H178" s="325">
        <v>0</v>
      </c>
    </row>
    <row r="179" spans="1:8">
      <c r="A179" s="103" t="s">
        <v>1024</v>
      </c>
      <c r="B179" s="326">
        <v>0</v>
      </c>
      <c r="C179" s="326">
        <v>0</v>
      </c>
      <c r="D179" s="325">
        <v>0</v>
      </c>
      <c r="E179" s="325">
        <v>0</v>
      </c>
      <c r="G179" s="325">
        <v>0</v>
      </c>
      <c r="H179" s="325">
        <v>0</v>
      </c>
    </row>
    <row r="180" spans="1:8">
      <c r="A180" s="103" t="s">
        <v>858</v>
      </c>
      <c r="B180" s="326">
        <v>52</v>
      </c>
      <c r="C180" s="326">
        <v>0</v>
      </c>
      <c r="D180" s="325">
        <v>3</v>
      </c>
      <c r="E180" s="325">
        <v>0</v>
      </c>
      <c r="G180" s="325">
        <v>0</v>
      </c>
      <c r="H180" s="325">
        <v>0</v>
      </c>
    </row>
    <row r="181" spans="1:8">
      <c r="A181" s="103" t="s">
        <v>1136</v>
      </c>
      <c r="B181" s="326">
        <v>0</v>
      </c>
      <c r="C181" s="326">
        <v>0</v>
      </c>
      <c r="D181" s="325">
        <v>0</v>
      </c>
      <c r="E181" s="325">
        <v>0</v>
      </c>
      <c r="G181" s="325">
        <v>0</v>
      </c>
      <c r="H181" s="325">
        <v>0</v>
      </c>
    </row>
    <row r="182" spans="1:8">
      <c r="A182" s="103" t="s">
        <v>1098</v>
      </c>
      <c r="B182" s="326">
        <v>0</v>
      </c>
      <c r="C182" s="326">
        <v>0</v>
      </c>
      <c r="D182" s="325">
        <v>0</v>
      </c>
      <c r="E182" s="325">
        <v>0</v>
      </c>
      <c r="G182" s="325">
        <v>0</v>
      </c>
      <c r="H182" s="325">
        <v>0</v>
      </c>
    </row>
    <row r="183" spans="1:8">
      <c r="A183" s="103" t="s">
        <v>1097</v>
      </c>
      <c r="B183" s="326">
        <v>0</v>
      </c>
      <c r="C183" s="326">
        <v>0</v>
      </c>
      <c r="D183" s="325">
        <v>0</v>
      </c>
      <c r="E183" s="325">
        <v>0</v>
      </c>
      <c r="G183" s="325">
        <v>34</v>
      </c>
      <c r="H183" s="325">
        <v>320</v>
      </c>
    </row>
    <row r="184" spans="1:8">
      <c r="A184" s="103" t="s">
        <v>1232</v>
      </c>
      <c r="B184" s="326">
        <v>0</v>
      </c>
      <c r="C184" s="326">
        <v>0</v>
      </c>
      <c r="D184" s="325">
        <v>0</v>
      </c>
      <c r="E184" s="325">
        <v>0</v>
      </c>
      <c r="G184" s="325">
        <v>0</v>
      </c>
      <c r="H184" s="325">
        <v>0</v>
      </c>
    </row>
    <row r="185" spans="1:8">
      <c r="A185" s="103" t="s">
        <v>798</v>
      </c>
      <c r="B185" s="326">
        <v>0</v>
      </c>
      <c r="C185" s="326">
        <v>0</v>
      </c>
      <c r="D185" s="325">
        <v>0</v>
      </c>
      <c r="E185" s="325">
        <v>0</v>
      </c>
      <c r="G185" s="325">
        <v>0</v>
      </c>
      <c r="H185" s="325">
        <v>27</v>
      </c>
    </row>
    <row r="186" spans="1:8">
      <c r="A186" s="103" t="s">
        <v>947</v>
      </c>
      <c r="B186" s="326">
        <v>0</v>
      </c>
      <c r="C186" s="326">
        <v>0</v>
      </c>
      <c r="D186" s="325">
        <v>0</v>
      </c>
      <c r="E186" s="325">
        <v>3</v>
      </c>
      <c r="G186" s="325">
        <v>114</v>
      </c>
      <c r="H186" s="325">
        <v>32</v>
      </c>
    </row>
    <row r="187" spans="1:8">
      <c r="A187" s="103" t="s">
        <v>1204</v>
      </c>
      <c r="B187" s="326">
        <v>0</v>
      </c>
      <c r="C187" s="326">
        <v>0</v>
      </c>
      <c r="D187" s="325">
        <v>0</v>
      </c>
      <c r="E187" s="325">
        <v>0</v>
      </c>
      <c r="G187" s="325">
        <v>0</v>
      </c>
      <c r="H187" s="325">
        <v>0</v>
      </c>
    </row>
    <row r="188" spans="1:8">
      <c r="A188" s="103" t="s">
        <v>1096</v>
      </c>
      <c r="B188" s="326">
        <v>0</v>
      </c>
      <c r="C188" s="326">
        <v>0</v>
      </c>
      <c r="D188" s="325">
        <v>0</v>
      </c>
      <c r="E188" s="325">
        <v>0</v>
      </c>
      <c r="G188" s="325">
        <v>0</v>
      </c>
      <c r="H188" s="325">
        <v>0</v>
      </c>
    </row>
    <row r="189" spans="1:8">
      <c r="A189" s="103" t="s">
        <v>913</v>
      </c>
      <c r="B189" s="326">
        <v>0</v>
      </c>
      <c r="C189" s="326">
        <v>0</v>
      </c>
      <c r="D189" s="325">
        <v>0</v>
      </c>
      <c r="E189" s="325">
        <v>0</v>
      </c>
      <c r="G189" s="325">
        <v>82</v>
      </c>
      <c r="H189" s="325">
        <v>0</v>
      </c>
    </row>
    <row r="190" spans="1:8">
      <c r="A190" s="103" t="s">
        <v>1095</v>
      </c>
      <c r="B190" s="326">
        <v>0</v>
      </c>
      <c r="C190" s="326">
        <v>0</v>
      </c>
      <c r="D190" s="325">
        <v>0</v>
      </c>
      <c r="E190" s="325">
        <v>0</v>
      </c>
      <c r="G190" s="325">
        <v>0</v>
      </c>
      <c r="H190" s="325">
        <v>0</v>
      </c>
    </row>
    <row r="191" spans="1:8">
      <c r="A191" s="103" t="s">
        <v>912</v>
      </c>
      <c r="B191" s="326">
        <v>0</v>
      </c>
      <c r="C191" s="326">
        <v>0</v>
      </c>
      <c r="D191" s="325">
        <v>0</v>
      </c>
      <c r="E191" s="325">
        <v>0</v>
      </c>
      <c r="G191" s="325">
        <v>1</v>
      </c>
      <c r="H191" s="325">
        <v>3</v>
      </c>
    </row>
    <row r="192" spans="1:8">
      <c r="A192" s="103" t="s">
        <v>1328</v>
      </c>
      <c r="B192" s="326">
        <v>0</v>
      </c>
      <c r="C192" s="326">
        <v>0</v>
      </c>
      <c r="D192" s="325">
        <v>0</v>
      </c>
      <c r="E192" s="325">
        <v>0</v>
      </c>
      <c r="G192" s="325">
        <v>0</v>
      </c>
      <c r="H192" s="325">
        <v>0</v>
      </c>
    </row>
    <row r="193" spans="1:8">
      <c r="A193" s="103" t="s">
        <v>924</v>
      </c>
      <c r="B193" s="326">
        <v>0</v>
      </c>
      <c r="C193" s="326">
        <v>0</v>
      </c>
      <c r="D193" s="325">
        <v>0</v>
      </c>
      <c r="E193" s="325">
        <v>0</v>
      </c>
      <c r="G193" s="325">
        <v>0</v>
      </c>
      <c r="H193" s="325">
        <v>0</v>
      </c>
    </row>
    <row r="194" spans="1:8">
      <c r="A194" s="103" t="s">
        <v>1156</v>
      </c>
      <c r="B194" s="326">
        <v>0</v>
      </c>
      <c r="C194" s="326">
        <v>0</v>
      </c>
      <c r="D194" s="325">
        <v>0</v>
      </c>
      <c r="E194" s="325">
        <v>0</v>
      </c>
      <c r="G194" s="325">
        <v>0</v>
      </c>
      <c r="H194" s="325">
        <v>0</v>
      </c>
    </row>
    <row r="195" spans="1:8">
      <c r="A195" s="103" t="s">
        <v>791</v>
      </c>
      <c r="B195" s="326">
        <v>0</v>
      </c>
      <c r="C195" s="326">
        <v>0</v>
      </c>
      <c r="D195" s="325">
        <v>0</v>
      </c>
      <c r="E195" s="325">
        <v>0</v>
      </c>
      <c r="G195" s="325">
        <v>0</v>
      </c>
      <c r="H195" s="325">
        <v>0</v>
      </c>
    </row>
    <row r="196" spans="1:8">
      <c r="A196" s="103" t="s">
        <v>642</v>
      </c>
      <c r="B196" s="326">
        <v>0</v>
      </c>
      <c r="C196" s="326">
        <v>16</v>
      </c>
      <c r="D196" s="325">
        <v>0</v>
      </c>
      <c r="E196" s="325">
        <v>13</v>
      </c>
      <c r="G196" s="325">
        <v>26</v>
      </c>
      <c r="H196" s="325">
        <v>83</v>
      </c>
    </row>
    <row r="197" spans="1:8">
      <c r="A197" s="103" t="s">
        <v>987</v>
      </c>
      <c r="B197" s="326">
        <v>0</v>
      </c>
      <c r="C197" s="326">
        <v>0</v>
      </c>
      <c r="D197" s="325">
        <v>0</v>
      </c>
      <c r="E197" s="325">
        <v>0</v>
      </c>
      <c r="G197" s="325">
        <v>0</v>
      </c>
      <c r="H197" s="325">
        <v>0</v>
      </c>
    </row>
    <row r="198" spans="1:8">
      <c r="A198" s="103" t="s">
        <v>1094</v>
      </c>
      <c r="B198" s="326">
        <v>0</v>
      </c>
      <c r="C198" s="326">
        <v>0</v>
      </c>
      <c r="D198" s="325">
        <v>0</v>
      </c>
      <c r="E198" s="325">
        <v>0</v>
      </c>
      <c r="G198" s="325">
        <v>0</v>
      </c>
      <c r="H198" s="325">
        <v>0</v>
      </c>
    </row>
    <row r="199" spans="1:8">
      <c r="A199" s="103" t="s">
        <v>1181</v>
      </c>
      <c r="B199" s="326">
        <v>0</v>
      </c>
      <c r="C199" s="326">
        <v>0</v>
      </c>
      <c r="D199" s="325">
        <v>0</v>
      </c>
      <c r="E199" s="325">
        <v>0</v>
      </c>
      <c r="G199" s="325">
        <v>0</v>
      </c>
      <c r="H199" s="325">
        <v>0</v>
      </c>
    </row>
    <row r="200" spans="1:8">
      <c r="A200" s="103" t="s">
        <v>1155</v>
      </c>
      <c r="B200" s="326">
        <v>56</v>
      </c>
      <c r="C200" s="326">
        <v>0</v>
      </c>
      <c r="D200" s="325">
        <v>0</v>
      </c>
      <c r="E200" s="325">
        <v>0</v>
      </c>
      <c r="G200" s="325">
        <v>43</v>
      </c>
      <c r="H200" s="325">
        <v>16</v>
      </c>
    </row>
    <row r="201" spans="1:8">
      <c r="A201" s="103" t="s">
        <v>891</v>
      </c>
      <c r="B201" s="326">
        <v>0</v>
      </c>
      <c r="C201" s="326">
        <v>0</v>
      </c>
      <c r="D201" s="325">
        <v>6</v>
      </c>
      <c r="E201" s="325">
        <v>0</v>
      </c>
      <c r="G201" s="325">
        <v>0</v>
      </c>
      <c r="H201" s="325">
        <v>40</v>
      </c>
    </row>
    <row r="202" spans="1:8">
      <c r="A202" s="103" t="s">
        <v>632</v>
      </c>
      <c r="B202" s="326">
        <v>0</v>
      </c>
      <c r="C202" s="326">
        <v>0</v>
      </c>
      <c r="D202" s="325">
        <v>0</v>
      </c>
      <c r="E202" s="325">
        <v>0</v>
      </c>
      <c r="G202" s="325">
        <v>0</v>
      </c>
      <c r="H202" s="325">
        <v>0</v>
      </c>
    </row>
    <row r="203" spans="1:8">
      <c r="A203" s="103" t="s">
        <v>946</v>
      </c>
      <c r="B203" s="326">
        <v>0</v>
      </c>
      <c r="C203" s="326">
        <v>0</v>
      </c>
      <c r="D203" s="325">
        <v>0</v>
      </c>
      <c r="E203" s="325">
        <v>0</v>
      </c>
      <c r="G203" s="325">
        <v>0</v>
      </c>
      <c r="H203" s="325">
        <v>40</v>
      </c>
    </row>
    <row r="204" spans="1:8">
      <c r="A204" s="103" t="s">
        <v>945</v>
      </c>
      <c r="B204" s="326">
        <v>84</v>
      </c>
      <c r="C204" s="326">
        <v>0</v>
      </c>
      <c r="D204" s="325">
        <v>0</v>
      </c>
      <c r="E204" s="325">
        <v>0</v>
      </c>
      <c r="G204" s="325">
        <v>1</v>
      </c>
      <c r="H204" s="325">
        <v>367</v>
      </c>
    </row>
    <row r="205" spans="1:8">
      <c r="A205" s="103" t="s">
        <v>1093</v>
      </c>
      <c r="B205" s="328">
        <v>0</v>
      </c>
      <c r="C205" s="326">
        <v>0</v>
      </c>
      <c r="D205" s="325">
        <v>0</v>
      </c>
      <c r="E205" s="325">
        <v>0</v>
      </c>
      <c r="G205" s="325">
        <v>0</v>
      </c>
      <c r="H205" s="325">
        <v>0</v>
      </c>
    </row>
    <row r="206" spans="1:8">
      <c r="A206" s="103" t="s">
        <v>1092</v>
      </c>
      <c r="B206" s="332">
        <v>0</v>
      </c>
      <c r="C206" s="326">
        <v>0</v>
      </c>
      <c r="D206" s="325">
        <v>0</v>
      </c>
      <c r="E206" s="325">
        <v>0</v>
      </c>
      <c r="G206" s="325">
        <v>0</v>
      </c>
      <c r="H206" s="325">
        <v>3</v>
      </c>
    </row>
    <row r="207" spans="1:8">
      <c r="A207" s="103" t="s">
        <v>1151</v>
      </c>
      <c r="B207" s="332">
        <v>0</v>
      </c>
      <c r="C207" s="326">
        <v>0</v>
      </c>
      <c r="D207" s="325">
        <v>0</v>
      </c>
      <c r="E207" s="325">
        <v>0</v>
      </c>
      <c r="G207" s="325">
        <v>0</v>
      </c>
      <c r="H207" s="325">
        <v>3</v>
      </c>
    </row>
    <row r="208" spans="1:8">
      <c r="A208" s="103" t="s">
        <v>1222</v>
      </c>
      <c r="B208" s="332">
        <v>0</v>
      </c>
      <c r="C208" s="326">
        <v>0</v>
      </c>
      <c r="D208" s="325">
        <v>0</v>
      </c>
      <c r="E208" s="325">
        <v>0</v>
      </c>
      <c r="G208" s="325">
        <v>0</v>
      </c>
      <c r="H208" s="325">
        <v>0</v>
      </c>
    </row>
    <row r="209" spans="1:8">
      <c r="A209" s="103" t="s">
        <v>986</v>
      </c>
      <c r="B209" s="332">
        <v>137</v>
      </c>
      <c r="C209" s="326">
        <v>0</v>
      </c>
      <c r="D209" s="325">
        <v>0</v>
      </c>
      <c r="E209" s="325">
        <v>0</v>
      </c>
      <c r="G209" s="325">
        <v>1702</v>
      </c>
      <c r="H209" s="325">
        <v>1654</v>
      </c>
    </row>
    <row r="210" spans="1:8">
      <c r="A210" s="103" t="s">
        <v>1091</v>
      </c>
      <c r="B210" s="328">
        <v>0</v>
      </c>
      <c r="C210" s="326">
        <v>0</v>
      </c>
      <c r="D210" s="325">
        <v>0</v>
      </c>
      <c r="E210" s="325">
        <v>0</v>
      </c>
      <c r="G210" s="325">
        <v>0</v>
      </c>
      <c r="H210" s="325">
        <v>0</v>
      </c>
    </row>
    <row r="211" spans="1:8">
      <c r="A211" s="103" t="s">
        <v>927</v>
      </c>
      <c r="B211" s="332">
        <v>0</v>
      </c>
      <c r="C211" s="326">
        <v>0</v>
      </c>
      <c r="D211" s="325">
        <v>0</v>
      </c>
      <c r="E211" s="325">
        <v>0</v>
      </c>
      <c r="G211" s="325">
        <v>0</v>
      </c>
      <c r="H211" s="325">
        <v>0</v>
      </c>
    </row>
    <row r="212" spans="1:8">
      <c r="A212" s="103" t="s">
        <v>1221</v>
      </c>
      <c r="B212" s="332">
        <v>0</v>
      </c>
      <c r="C212" s="326">
        <v>0</v>
      </c>
      <c r="D212" s="325">
        <v>0</v>
      </c>
      <c r="E212" s="325">
        <v>0</v>
      </c>
      <c r="G212" s="325">
        <v>1</v>
      </c>
      <c r="H212" s="325">
        <v>0</v>
      </c>
    </row>
    <row r="213" spans="1:8">
      <c r="A213" s="103" t="s">
        <v>1345</v>
      </c>
      <c r="B213" s="332">
        <v>0</v>
      </c>
      <c r="C213" s="326">
        <v>0</v>
      </c>
      <c r="D213" s="325">
        <v>0</v>
      </c>
      <c r="E213" s="325">
        <v>0</v>
      </c>
      <c r="G213" s="325">
        <v>0</v>
      </c>
      <c r="H213" s="325">
        <v>0</v>
      </c>
    </row>
    <row r="214" spans="1:8">
      <c r="A214" s="103" t="s">
        <v>1180</v>
      </c>
      <c r="B214" s="332">
        <v>0</v>
      </c>
      <c r="C214" s="326">
        <v>0</v>
      </c>
      <c r="D214" s="325">
        <v>0</v>
      </c>
      <c r="E214" s="325">
        <v>0</v>
      </c>
      <c r="G214" s="325">
        <v>0</v>
      </c>
      <c r="H214" s="325">
        <v>0</v>
      </c>
    </row>
    <row r="215" spans="1:8">
      <c r="A215" s="103" t="s">
        <v>623</v>
      </c>
      <c r="B215" s="328">
        <v>0</v>
      </c>
      <c r="C215" s="326">
        <v>0</v>
      </c>
      <c r="D215" s="325">
        <v>0</v>
      </c>
      <c r="E215" s="325">
        <v>0</v>
      </c>
      <c r="G215" s="325">
        <v>0</v>
      </c>
      <c r="H215" s="325">
        <v>0</v>
      </c>
    </row>
    <row r="216" spans="1:8">
      <c r="A216" s="103" t="s">
        <v>1013</v>
      </c>
      <c r="B216" s="332">
        <v>0</v>
      </c>
      <c r="C216" s="326">
        <v>0</v>
      </c>
      <c r="D216" s="325">
        <v>0</v>
      </c>
      <c r="E216" s="325">
        <v>0</v>
      </c>
      <c r="G216" s="325">
        <v>0</v>
      </c>
      <c r="H216" s="325">
        <v>0</v>
      </c>
    </row>
    <row r="217" spans="1:8">
      <c r="A217" s="103" t="s">
        <v>610</v>
      </c>
      <c r="B217" s="332">
        <v>0</v>
      </c>
      <c r="C217" s="326">
        <v>0</v>
      </c>
      <c r="D217" s="325">
        <v>0</v>
      </c>
      <c r="E217" s="325">
        <v>0</v>
      </c>
      <c r="G217" s="325">
        <v>0</v>
      </c>
      <c r="H217" s="325">
        <v>0</v>
      </c>
    </row>
    <row r="218" spans="1:8">
      <c r="A218" s="103" t="s">
        <v>1179</v>
      </c>
      <c r="B218" s="332">
        <v>0</v>
      </c>
      <c r="C218" s="326">
        <v>0</v>
      </c>
      <c r="D218" s="325">
        <v>0</v>
      </c>
      <c r="E218" s="325">
        <v>0</v>
      </c>
      <c r="G218" s="325">
        <v>0</v>
      </c>
      <c r="H218" s="325">
        <v>0</v>
      </c>
    </row>
    <row r="219" spans="1:8">
      <c r="A219" s="103" t="s">
        <v>1090</v>
      </c>
      <c r="B219" s="332">
        <v>0</v>
      </c>
      <c r="C219" s="326">
        <v>0</v>
      </c>
      <c r="D219" s="325">
        <v>0</v>
      </c>
      <c r="E219" s="325">
        <v>0</v>
      </c>
      <c r="G219" s="325">
        <v>0</v>
      </c>
      <c r="H219" s="325">
        <v>5</v>
      </c>
    </row>
    <row r="220" spans="1:8">
      <c r="A220" s="103" t="s">
        <v>985</v>
      </c>
      <c r="B220" s="326">
        <v>0</v>
      </c>
      <c r="C220" s="326">
        <v>0</v>
      </c>
      <c r="D220" s="325">
        <v>0</v>
      </c>
      <c r="E220" s="325">
        <v>0</v>
      </c>
      <c r="G220" s="325">
        <v>7</v>
      </c>
      <c r="H220" s="325">
        <v>0</v>
      </c>
    </row>
    <row r="221" spans="1:8">
      <c r="A221" s="103" t="s">
        <v>1089</v>
      </c>
      <c r="B221" s="326">
        <v>0</v>
      </c>
      <c r="C221" s="326">
        <v>0</v>
      </c>
      <c r="D221" s="325">
        <v>0</v>
      </c>
      <c r="E221" s="325">
        <v>0</v>
      </c>
      <c r="G221" s="325">
        <v>0</v>
      </c>
      <c r="H221" s="325">
        <v>0</v>
      </c>
    </row>
    <row r="222" spans="1:8">
      <c r="A222" s="103" t="s">
        <v>890</v>
      </c>
      <c r="B222" s="326">
        <v>0</v>
      </c>
      <c r="C222" s="326">
        <v>0</v>
      </c>
      <c r="D222" s="325">
        <v>0</v>
      </c>
      <c r="E222" s="325">
        <v>1</v>
      </c>
      <c r="G222" s="325">
        <v>0</v>
      </c>
      <c r="H222" s="325">
        <v>310</v>
      </c>
    </row>
    <row r="223" spans="1:8">
      <c r="A223" s="103" t="s">
        <v>1088</v>
      </c>
      <c r="B223" s="326">
        <v>0</v>
      </c>
      <c r="C223" s="326">
        <v>0</v>
      </c>
      <c r="D223" s="325">
        <v>0</v>
      </c>
      <c r="E223" s="325">
        <v>0</v>
      </c>
      <c r="G223" s="325">
        <v>0</v>
      </c>
      <c r="H223" s="325">
        <v>0</v>
      </c>
    </row>
    <row r="224" spans="1:8">
      <c r="A224" s="103" t="s">
        <v>984</v>
      </c>
      <c r="B224" s="326">
        <v>0</v>
      </c>
      <c r="C224" s="326">
        <v>0</v>
      </c>
      <c r="D224" s="325">
        <v>0</v>
      </c>
      <c r="E224" s="325">
        <v>0</v>
      </c>
      <c r="G224" s="325">
        <v>0</v>
      </c>
      <c r="H224" s="325">
        <v>0</v>
      </c>
    </row>
    <row r="225" spans="1:8">
      <c r="A225" s="103" t="s">
        <v>1087</v>
      </c>
      <c r="B225" s="326">
        <v>0</v>
      </c>
      <c r="C225" s="326">
        <v>0</v>
      </c>
      <c r="D225" s="325">
        <v>0</v>
      </c>
      <c r="E225" s="325">
        <v>0</v>
      </c>
      <c r="G225" s="325">
        <v>0</v>
      </c>
      <c r="H225" s="325">
        <v>0</v>
      </c>
    </row>
    <row r="226" spans="1:8">
      <c r="A226" s="103" t="s">
        <v>944</v>
      </c>
      <c r="B226" s="326">
        <v>0</v>
      </c>
      <c r="C226" s="326">
        <v>0</v>
      </c>
      <c r="D226" s="325">
        <v>0</v>
      </c>
      <c r="E226" s="325">
        <v>0</v>
      </c>
      <c r="G226" s="325">
        <v>0</v>
      </c>
      <c r="H226" s="325">
        <v>0</v>
      </c>
    </row>
    <row r="227" spans="1:8">
      <c r="A227" s="103" t="s">
        <v>1086</v>
      </c>
      <c r="B227" s="326">
        <v>35</v>
      </c>
      <c r="C227" s="326">
        <v>0</v>
      </c>
      <c r="D227" s="325">
        <v>2</v>
      </c>
      <c r="E227" s="325">
        <v>0</v>
      </c>
      <c r="G227" s="325">
        <v>0</v>
      </c>
      <c r="H227" s="325">
        <v>78</v>
      </c>
    </row>
    <row r="228" spans="1:8">
      <c r="A228" s="103" t="s">
        <v>1203</v>
      </c>
      <c r="B228" s="326">
        <v>0</v>
      </c>
      <c r="C228" s="326">
        <v>0</v>
      </c>
      <c r="D228" s="325">
        <v>0</v>
      </c>
      <c r="E228" s="325">
        <v>0</v>
      </c>
      <c r="G228" s="325">
        <v>21</v>
      </c>
      <c r="H228" s="325">
        <v>247</v>
      </c>
    </row>
    <row r="229" spans="1:8">
      <c r="A229" s="103" t="s">
        <v>983</v>
      </c>
      <c r="B229" s="326">
        <v>0</v>
      </c>
      <c r="C229" s="326">
        <v>0</v>
      </c>
      <c r="D229" s="325">
        <v>0</v>
      </c>
      <c r="E229" s="325">
        <v>0</v>
      </c>
      <c r="G229" s="325">
        <v>0</v>
      </c>
      <c r="H229" s="325">
        <v>15</v>
      </c>
    </row>
    <row r="230" spans="1:8">
      <c r="A230" s="103" t="s">
        <v>982</v>
      </c>
      <c r="B230" s="326">
        <v>0</v>
      </c>
      <c r="C230" s="326">
        <v>0</v>
      </c>
      <c r="D230" s="325">
        <v>0</v>
      </c>
      <c r="E230" s="325">
        <v>0</v>
      </c>
      <c r="G230" s="325">
        <v>0</v>
      </c>
      <c r="H230" s="325">
        <v>0</v>
      </c>
    </row>
    <row r="231" spans="1:8">
      <c r="A231" s="103" t="s">
        <v>981</v>
      </c>
      <c r="B231" s="326">
        <v>14</v>
      </c>
      <c r="C231" s="326">
        <v>0</v>
      </c>
      <c r="D231" s="325">
        <v>14</v>
      </c>
      <c r="E231" s="325">
        <v>0</v>
      </c>
      <c r="G231" s="325">
        <v>0</v>
      </c>
      <c r="H231" s="325">
        <v>427</v>
      </c>
    </row>
    <row r="232" spans="1:8">
      <c r="A232" s="103" t="s">
        <v>980</v>
      </c>
      <c r="B232" s="326">
        <v>0</v>
      </c>
      <c r="C232" s="326">
        <v>0</v>
      </c>
      <c r="D232" s="325">
        <v>0</v>
      </c>
      <c r="E232" s="325">
        <v>0</v>
      </c>
      <c r="G232" s="325">
        <v>0</v>
      </c>
      <c r="H232" s="325">
        <v>0</v>
      </c>
    </row>
    <row r="233" spans="1:8">
      <c r="A233" s="103" t="s">
        <v>606</v>
      </c>
      <c r="B233" s="326">
        <v>0</v>
      </c>
      <c r="C233" s="326">
        <v>0</v>
      </c>
      <c r="D233" s="325">
        <v>0</v>
      </c>
      <c r="E233" s="325">
        <v>0</v>
      </c>
      <c r="G233" s="325">
        <v>0</v>
      </c>
      <c r="H233" s="325">
        <v>0</v>
      </c>
    </row>
    <row r="234" spans="1:8">
      <c r="A234" s="103" t="s">
        <v>943</v>
      </c>
      <c r="B234" s="326">
        <v>0</v>
      </c>
      <c r="C234" s="326">
        <v>0</v>
      </c>
      <c r="D234" s="325">
        <v>0</v>
      </c>
      <c r="E234" s="325">
        <v>0</v>
      </c>
      <c r="G234" s="325">
        <v>0</v>
      </c>
      <c r="H234" s="325">
        <v>0</v>
      </c>
    </row>
    <row r="235" spans="1:8">
      <c r="A235" s="103" t="s">
        <v>979</v>
      </c>
      <c r="B235" s="326">
        <v>0</v>
      </c>
      <c r="C235" s="326">
        <v>0</v>
      </c>
      <c r="D235" s="325">
        <v>0</v>
      </c>
      <c r="E235" s="325">
        <v>0</v>
      </c>
      <c r="G235" s="325">
        <v>145</v>
      </c>
      <c r="H235" s="325">
        <v>688</v>
      </c>
    </row>
    <row r="236" spans="1:8">
      <c r="A236" s="103" t="s">
        <v>1131</v>
      </c>
      <c r="B236" s="326">
        <v>0</v>
      </c>
      <c r="C236" s="326">
        <v>0</v>
      </c>
      <c r="D236" s="325">
        <v>0</v>
      </c>
      <c r="E236" s="325">
        <v>0</v>
      </c>
      <c r="G236" s="325">
        <v>0</v>
      </c>
      <c r="H236" s="325">
        <v>0</v>
      </c>
    </row>
    <row r="237" spans="1:8">
      <c r="A237" s="103" t="s">
        <v>1085</v>
      </c>
      <c r="B237" s="326">
        <v>0</v>
      </c>
      <c r="C237" s="326">
        <v>0</v>
      </c>
      <c r="D237" s="325">
        <v>0</v>
      </c>
      <c r="E237" s="325">
        <v>0</v>
      </c>
      <c r="G237" s="325">
        <v>0</v>
      </c>
      <c r="H237" s="325">
        <v>0</v>
      </c>
    </row>
    <row r="238" spans="1:8">
      <c r="A238" s="103" t="s">
        <v>1084</v>
      </c>
      <c r="B238" s="326">
        <v>0</v>
      </c>
      <c r="C238" s="326">
        <v>0</v>
      </c>
      <c r="D238" s="325">
        <v>0</v>
      </c>
      <c r="E238" s="325">
        <v>0</v>
      </c>
      <c r="G238" s="325">
        <v>0</v>
      </c>
      <c r="H238" s="325">
        <v>0</v>
      </c>
    </row>
    <row r="239" spans="1:8">
      <c r="A239" s="103" t="s">
        <v>1037</v>
      </c>
      <c r="B239" s="326">
        <v>3</v>
      </c>
      <c r="C239" s="326">
        <v>0</v>
      </c>
      <c r="D239" s="325">
        <v>9</v>
      </c>
      <c r="E239" s="325">
        <v>0</v>
      </c>
      <c r="G239" s="325">
        <v>8</v>
      </c>
      <c r="H239" s="325">
        <v>76</v>
      </c>
    </row>
    <row r="240" spans="1:8">
      <c r="A240" s="103" t="s">
        <v>603</v>
      </c>
      <c r="B240" s="326">
        <v>0</v>
      </c>
      <c r="C240" s="326">
        <v>0</v>
      </c>
      <c r="D240" s="325">
        <v>0</v>
      </c>
      <c r="E240" s="325">
        <v>0</v>
      </c>
      <c r="G240" s="325">
        <v>0</v>
      </c>
      <c r="H240" s="325">
        <v>0</v>
      </c>
    </row>
    <row r="241" spans="1:8">
      <c r="A241" s="103" t="s">
        <v>879</v>
      </c>
      <c r="B241" s="326">
        <v>0</v>
      </c>
      <c r="C241" s="326">
        <v>0</v>
      </c>
      <c r="D241" s="325">
        <v>0</v>
      </c>
      <c r="E241" s="325">
        <v>0</v>
      </c>
      <c r="G241" s="325">
        <v>0</v>
      </c>
      <c r="H241" s="325">
        <v>0</v>
      </c>
    </row>
    <row r="242" spans="1:8">
      <c r="A242" s="103" t="s">
        <v>1083</v>
      </c>
      <c r="B242" s="326">
        <v>0</v>
      </c>
      <c r="C242" s="326">
        <v>0</v>
      </c>
      <c r="D242" s="325">
        <v>0</v>
      </c>
      <c r="E242" s="325">
        <v>0</v>
      </c>
      <c r="G242" s="325">
        <v>0</v>
      </c>
      <c r="H242" s="325">
        <v>5</v>
      </c>
    </row>
    <row r="243" spans="1:8">
      <c r="A243" s="103" t="s">
        <v>889</v>
      </c>
      <c r="B243" s="326">
        <v>0</v>
      </c>
      <c r="C243" s="326">
        <v>0</v>
      </c>
      <c r="D243" s="325">
        <v>0</v>
      </c>
      <c r="E243" s="325">
        <v>0</v>
      </c>
      <c r="G243" s="325">
        <v>0</v>
      </c>
      <c r="H243" s="325">
        <v>23</v>
      </c>
    </row>
    <row r="244" spans="1:8">
      <c r="A244" s="103" t="s">
        <v>1134</v>
      </c>
      <c r="B244" s="326">
        <v>0</v>
      </c>
      <c r="C244" s="326">
        <v>0</v>
      </c>
      <c r="D244" s="325">
        <v>0</v>
      </c>
      <c r="E244" s="325">
        <v>0</v>
      </c>
      <c r="G244" s="325">
        <v>0</v>
      </c>
      <c r="H244" s="325">
        <v>0</v>
      </c>
    </row>
    <row r="245" spans="1:8">
      <c r="A245" s="103" t="s">
        <v>961</v>
      </c>
      <c r="B245" s="326">
        <v>0</v>
      </c>
      <c r="C245" s="326">
        <v>0</v>
      </c>
      <c r="D245" s="325">
        <v>0</v>
      </c>
      <c r="E245" s="325">
        <v>0</v>
      </c>
      <c r="G245" s="325">
        <v>0</v>
      </c>
      <c r="H245" s="325">
        <v>286</v>
      </c>
    </row>
    <row r="246" spans="1:8">
      <c r="A246" s="103" t="s">
        <v>773</v>
      </c>
      <c r="B246" s="326">
        <v>0</v>
      </c>
      <c r="C246" s="326">
        <v>0</v>
      </c>
      <c r="D246" s="325">
        <v>0</v>
      </c>
      <c r="E246" s="325">
        <v>0</v>
      </c>
      <c r="G246" s="325">
        <v>0</v>
      </c>
      <c r="H246" s="325">
        <v>0</v>
      </c>
    </row>
    <row r="247" spans="1:8">
      <c r="A247" s="103" t="s">
        <v>782</v>
      </c>
      <c r="B247" s="326">
        <v>0</v>
      </c>
      <c r="C247" s="326">
        <v>0</v>
      </c>
      <c r="D247" s="325">
        <v>0</v>
      </c>
      <c r="E247" s="325">
        <v>0</v>
      </c>
      <c r="G247" s="325">
        <v>1</v>
      </c>
      <c r="H247" s="325">
        <v>0</v>
      </c>
    </row>
    <row r="248" spans="1:8">
      <c r="A248" s="103" t="s">
        <v>1231</v>
      </c>
      <c r="B248" s="326">
        <v>0</v>
      </c>
      <c r="C248" s="326">
        <v>0</v>
      </c>
      <c r="D248" s="325">
        <v>1</v>
      </c>
      <c r="E248" s="325">
        <v>0</v>
      </c>
      <c r="G248" s="325">
        <v>15</v>
      </c>
      <c r="H248" s="325">
        <v>80</v>
      </c>
    </row>
    <row r="249" spans="1:8">
      <c r="A249" s="103" t="s">
        <v>1023</v>
      </c>
      <c r="B249" s="326">
        <v>0</v>
      </c>
      <c r="C249" s="326">
        <v>0</v>
      </c>
      <c r="D249" s="325">
        <v>0</v>
      </c>
      <c r="E249" s="325">
        <v>0</v>
      </c>
      <c r="G249" s="325">
        <v>0</v>
      </c>
      <c r="H249" s="325">
        <v>0</v>
      </c>
    </row>
    <row r="250" spans="1:8">
      <c r="A250" s="103" t="s">
        <v>878</v>
      </c>
      <c r="B250" s="326">
        <v>0</v>
      </c>
      <c r="C250" s="326">
        <v>0</v>
      </c>
      <c r="D250" s="325">
        <v>0</v>
      </c>
      <c r="E250" s="325">
        <v>0</v>
      </c>
      <c r="G250" s="325">
        <v>0</v>
      </c>
      <c r="H250" s="325">
        <v>0</v>
      </c>
    </row>
    <row r="251" spans="1:8">
      <c r="A251" s="103" t="s">
        <v>911</v>
      </c>
      <c r="B251" s="326">
        <v>0</v>
      </c>
      <c r="C251" s="326">
        <v>0</v>
      </c>
      <c r="D251" s="325">
        <v>0</v>
      </c>
      <c r="E251" s="325">
        <v>0</v>
      </c>
      <c r="G251" s="325">
        <v>0</v>
      </c>
      <c r="H251" s="325">
        <v>0</v>
      </c>
    </row>
    <row r="252" spans="1:8">
      <c r="A252" s="103" t="s">
        <v>1082</v>
      </c>
      <c r="B252" s="326">
        <v>0</v>
      </c>
      <c r="C252" s="326">
        <v>0</v>
      </c>
      <c r="D252" s="325">
        <v>0</v>
      </c>
      <c r="E252" s="325">
        <v>0</v>
      </c>
      <c r="G252" s="325">
        <v>16</v>
      </c>
      <c r="H252" s="325">
        <v>0</v>
      </c>
    </row>
    <row r="253" spans="1:8">
      <c r="A253" s="103" t="s">
        <v>845</v>
      </c>
      <c r="B253" s="326">
        <v>0</v>
      </c>
      <c r="C253" s="326">
        <v>0</v>
      </c>
      <c r="D253" s="325">
        <v>0</v>
      </c>
      <c r="E253" s="325">
        <v>0</v>
      </c>
      <c r="G253" s="325">
        <v>0</v>
      </c>
      <c r="H253" s="325">
        <v>0</v>
      </c>
    </row>
    <row r="254" spans="1:8">
      <c r="A254" s="103" t="s">
        <v>1081</v>
      </c>
      <c r="B254" s="326">
        <v>26</v>
      </c>
      <c r="C254" s="326">
        <v>0</v>
      </c>
      <c r="D254" s="325">
        <v>14</v>
      </c>
      <c r="E254" s="325">
        <v>0</v>
      </c>
      <c r="G254" s="325">
        <v>0</v>
      </c>
      <c r="H254" s="325">
        <v>260</v>
      </c>
    </row>
    <row r="255" spans="1:8">
      <c r="A255" s="103" t="s">
        <v>1321</v>
      </c>
      <c r="B255" s="326">
        <v>0</v>
      </c>
      <c r="C255" s="326">
        <v>0</v>
      </c>
      <c r="D255" s="325">
        <v>0</v>
      </c>
      <c r="E255" s="325">
        <v>0</v>
      </c>
      <c r="G255" s="325">
        <v>0</v>
      </c>
      <c r="H255" s="325">
        <v>0</v>
      </c>
    </row>
    <row r="256" spans="1:8">
      <c r="A256" s="103" t="s">
        <v>978</v>
      </c>
      <c r="B256" s="326">
        <v>0</v>
      </c>
      <c r="C256" s="326">
        <v>0</v>
      </c>
      <c r="D256" s="325">
        <v>0</v>
      </c>
      <c r="E256" s="325">
        <v>0</v>
      </c>
      <c r="G256" s="325">
        <v>0</v>
      </c>
      <c r="H256" s="325">
        <v>0</v>
      </c>
    </row>
    <row r="257" spans="1:8">
      <c r="A257" s="103" t="s">
        <v>838</v>
      </c>
      <c r="B257" s="326">
        <v>0</v>
      </c>
      <c r="C257" s="326">
        <v>0</v>
      </c>
      <c r="D257" s="325">
        <v>0</v>
      </c>
      <c r="E257" s="325">
        <v>0</v>
      </c>
      <c r="G257" s="325">
        <v>0</v>
      </c>
      <c r="H257" s="325">
        <v>0</v>
      </c>
    </row>
    <row r="258" spans="1:8">
      <c r="A258" s="103" t="s">
        <v>1331</v>
      </c>
      <c r="B258" s="326">
        <v>0</v>
      </c>
      <c r="C258" s="326">
        <v>0</v>
      </c>
      <c r="D258" s="325">
        <v>0</v>
      </c>
      <c r="E258" s="325">
        <v>0</v>
      </c>
      <c r="G258" s="325">
        <v>0</v>
      </c>
      <c r="H258" s="325">
        <v>0</v>
      </c>
    </row>
    <row r="259" spans="1:8">
      <c r="A259" s="103" t="s">
        <v>1042</v>
      </c>
      <c r="B259" s="326">
        <v>856</v>
      </c>
      <c r="C259" s="326">
        <v>0</v>
      </c>
      <c r="D259" s="325">
        <v>867</v>
      </c>
      <c r="E259" s="325">
        <v>0</v>
      </c>
      <c r="G259" s="325">
        <v>47</v>
      </c>
      <c r="H259" s="325">
        <v>13047</v>
      </c>
    </row>
    <row r="260" spans="1:8">
      <c r="A260" s="103" t="s">
        <v>551</v>
      </c>
      <c r="B260" s="326">
        <v>159</v>
      </c>
      <c r="C260" s="326">
        <v>0</v>
      </c>
      <c r="D260" s="325">
        <v>0</v>
      </c>
      <c r="E260" s="325">
        <v>0</v>
      </c>
      <c r="G260" s="325">
        <v>0</v>
      </c>
      <c r="H260" s="325">
        <v>513</v>
      </c>
    </row>
    <row r="261" spans="1:8">
      <c r="A261" s="103" t="s">
        <v>1022</v>
      </c>
      <c r="B261" s="326">
        <v>0</v>
      </c>
      <c r="C261" s="326">
        <v>0</v>
      </c>
      <c r="D261" s="325">
        <v>0</v>
      </c>
      <c r="E261" s="325">
        <v>0</v>
      </c>
      <c r="G261" s="325">
        <v>0</v>
      </c>
      <c r="H261" s="325">
        <v>0</v>
      </c>
    </row>
    <row r="262" spans="1:8">
      <c r="A262" s="103" t="s">
        <v>1332</v>
      </c>
      <c r="B262" s="326">
        <v>0</v>
      </c>
      <c r="C262" s="326">
        <v>0</v>
      </c>
      <c r="D262" s="325">
        <v>0</v>
      </c>
      <c r="E262" s="325">
        <v>0</v>
      </c>
      <c r="G262" s="325">
        <v>0</v>
      </c>
      <c r="H262" s="325">
        <v>9</v>
      </c>
    </row>
    <row r="263" spans="1:8">
      <c r="A263" s="103" t="s">
        <v>819</v>
      </c>
      <c r="B263" s="326">
        <v>0</v>
      </c>
      <c r="C263" s="326">
        <v>0</v>
      </c>
      <c r="D263" s="325">
        <v>0</v>
      </c>
      <c r="E263" s="325">
        <v>0</v>
      </c>
      <c r="G263" s="325">
        <v>0</v>
      </c>
      <c r="H263" s="325">
        <v>0</v>
      </c>
    </row>
    <row r="264" spans="1:8">
      <c r="A264" s="103" t="s">
        <v>1080</v>
      </c>
      <c r="B264" s="326">
        <v>0</v>
      </c>
      <c r="C264" s="326">
        <v>0</v>
      </c>
      <c r="D264" s="325">
        <v>0</v>
      </c>
      <c r="E264" s="325">
        <v>0</v>
      </c>
      <c r="G264" s="325">
        <v>0</v>
      </c>
      <c r="H264" s="325">
        <v>0</v>
      </c>
    </row>
    <row r="265" spans="1:8">
      <c r="A265" s="103" t="s">
        <v>1039</v>
      </c>
      <c r="B265" s="326">
        <v>15</v>
      </c>
      <c r="C265" s="326">
        <v>0</v>
      </c>
      <c r="D265" s="325">
        <v>113</v>
      </c>
      <c r="E265" s="325">
        <v>0</v>
      </c>
      <c r="G265" s="325">
        <v>21</v>
      </c>
      <c r="H265" s="325">
        <v>1</v>
      </c>
    </row>
    <row r="266" spans="1:8">
      <c r="A266" s="103" t="s">
        <v>508</v>
      </c>
      <c r="B266" s="326">
        <v>0</v>
      </c>
      <c r="C266" s="326">
        <v>0</v>
      </c>
      <c r="D266" s="325">
        <v>0</v>
      </c>
      <c r="E266" s="325">
        <v>0</v>
      </c>
      <c r="G266" s="325">
        <v>0</v>
      </c>
      <c r="H266" s="325">
        <v>0</v>
      </c>
    </row>
    <row r="267" spans="1:8">
      <c r="A267" s="103" t="s">
        <v>1079</v>
      </c>
      <c r="B267" s="326">
        <v>0</v>
      </c>
      <c r="C267" s="326">
        <v>0</v>
      </c>
      <c r="D267" s="325">
        <v>0</v>
      </c>
      <c r="E267" s="325">
        <v>0</v>
      </c>
      <c r="G267" s="325">
        <v>0</v>
      </c>
      <c r="H267" s="325">
        <v>13</v>
      </c>
    </row>
    <row r="268" spans="1:8">
      <c r="A268" s="103" t="s">
        <v>1319</v>
      </c>
      <c r="B268" s="326">
        <v>0</v>
      </c>
      <c r="C268" s="326">
        <v>0</v>
      </c>
      <c r="D268" s="325">
        <v>0</v>
      </c>
      <c r="E268" s="325">
        <v>0</v>
      </c>
      <c r="G268" s="325">
        <v>0</v>
      </c>
      <c r="H268" s="325">
        <v>12</v>
      </c>
    </row>
    <row r="269" spans="1:8">
      <c r="A269" s="103" t="s">
        <v>1078</v>
      </c>
      <c r="B269" s="326">
        <v>0</v>
      </c>
      <c r="C269" s="326">
        <v>0</v>
      </c>
      <c r="D269" s="325">
        <v>0</v>
      </c>
      <c r="E269" s="325">
        <v>0</v>
      </c>
      <c r="G269" s="325">
        <v>0</v>
      </c>
      <c r="H269" s="325">
        <v>73</v>
      </c>
    </row>
    <row r="270" spans="1:8">
      <c r="A270" s="103" t="s">
        <v>877</v>
      </c>
      <c r="B270" s="326">
        <v>0</v>
      </c>
      <c r="C270" s="326">
        <v>0</v>
      </c>
      <c r="D270" s="325">
        <v>0</v>
      </c>
      <c r="E270" s="325">
        <v>0</v>
      </c>
      <c r="G270" s="325">
        <v>0</v>
      </c>
      <c r="H270" s="325">
        <v>0</v>
      </c>
    </row>
    <row r="271" spans="1:8">
      <c r="A271" s="103" t="s">
        <v>1146</v>
      </c>
      <c r="B271" s="326">
        <v>0</v>
      </c>
      <c r="C271" s="326">
        <v>0</v>
      </c>
      <c r="D271" s="325">
        <v>0</v>
      </c>
      <c r="E271" s="325">
        <v>0</v>
      </c>
      <c r="G271" s="325">
        <v>0</v>
      </c>
      <c r="H271" s="325">
        <v>0</v>
      </c>
    </row>
    <row r="272" spans="1:8">
      <c r="A272" s="103" t="s">
        <v>502</v>
      </c>
      <c r="B272" s="326">
        <v>0</v>
      </c>
      <c r="C272" s="326">
        <v>1</v>
      </c>
      <c r="D272" s="325">
        <v>0</v>
      </c>
      <c r="E272" s="325">
        <v>3</v>
      </c>
      <c r="G272" s="325">
        <v>10</v>
      </c>
      <c r="H272" s="325">
        <v>29</v>
      </c>
    </row>
    <row r="273" spans="1:8">
      <c r="A273" s="103" t="s">
        <v>1012</v>
      </c>
      <c r="B273" s="326">
        <v>0</v>
      </c>
      <c r="C273" s="326">
        <v>0</v>
      </c>
      <c r="D273" s="325">
        <v>0</v>
      </c>
      <c r="E273" s="325">
        <v>0</v>
      </c>
      <c r="G273" s="325">
        <v>0</v>
      </c>
      <c r="H273" s="325">
        <v>0</v>
      </c>
    </row>
    <row r="274" spans="1:8">
      <c r="A274" s="103" t="s">
        <v>1336</v>
      </c>
      <c r="B274" s="328">
        <v>0</v>
      </c>
      <c r="C274" s="326">
        <v>0</v>
      </c>
      <c r="D274" s="325">
        <v>0</v>
      </c>
      <c r="E274" s="325">
        <v>0</v>
      </c>
      <c r="G274" s="325">
        <v>35</v>
      </c>
      <c r="H274" s="325">
        <v>14</v>
      </c>
    </row>
    <row r="275" spans="1:8">
      <c r="A275" s="103" t="s">
        <v>1202</v>
      </c>
      <c r="B275" s="332">
        <v>0</v>
      </c>
      <c r="C275" s="326">
        <v>0</v>
      </c>
      <c r="D275" s="325">
        <v>0</v>
      </c>
      <c r="E275" s="325">
        <v>0</v>
      </c>
      <c r="G275" s="325">
        <v>0</v>
      </c>
      <c r="H275" s="325">
        <v>0</v>
      </c>
    </row>
    <row r="276" spans="1:8">
      <c r="A276" s="103" t="s">
        <v>750</v>
      </c>
      <c r="B276" s="332">
        <v>0</v>
      </c>
      <c r="C276" s="326">
        <v>0</v>
      </c>
      <c r="D276" s="325">
        <v>0</v>
      </c>
      <c r="E276" s="325">
        <v>0</v>
      </c>
      <c r="G276" s="325">
        <v>0</v>
      </c>
      <c r="H276" s="325">
        <v>0</v>
      </c>
    </row>
    <row r="277" spans="1:8">
      <c r="A277" s="103" t="s">
        <v>1077</v>
      </c>
      <c r="B277" s="332">
        <v>0</v>
      </c>
      <c r="C277" s="326">
        <v>0</v>
      </c>
      <c r="D277" s="325">
        <v>0</v>
      </c>
      <c r="E277" s="325">
        <v>0</v>
      </c>
      <c r="G277" s="325">
        <v>0</v>
      </c>
      <c r="H277" s="325">
        <v>0</v>
      </c>
    </row>
    <row r="278" spans="1:8">
      <c r="A278" s="103" t="s">
        <v>1313</v>
      </c>
      <c r="B278" s="332">
        <v>0</v>
      </c>
      <c r="C278" s="326">
        <v>0</v>
      </c>
      <c r="D278" s="325">
        <v>0</v>
      </c>
      <c r="E278" s="325">
        <v>0</v>
      </c>
      <c r="G278" s="325">
        <v>0</v>
      </c>
      <c r="H278" s="325">
        <v>0</v>
      </c>
    </row>
    <row r="279" spans="1:8">
      <c r="A279" s="103" t="s">
        <v>492</v>
      </c>
      <c r="B279" s="326">
        <v>0</v>
      </c>
      <c r="C279" s="326">
        <v>0</v>
      </c>
      <c r="D279" s="325">
        <v>0</v>
      </c>
      <c r="E279" s="325">
        <v>0</v>
      </c>
      <c r="G279" s="325">
        <v>0</v>
      </c>
      <c r="H279" s="325">
        <v>0</v>
      </c>
    </row>
    <row r="280" spans="1:8">
      <c r="A280" s="103" t="s">
        <v>1178</v>
      </c>
      <c r="B280" s="326">
        <v>0</v>
      </c>
      <c r="C280" s="326">
        <v>0</v>
      </c>
      <c r="D280" s="325">
        <v>0</v>
      </c>
      <c r="E280" s="325">
        <v>0</v>
      </c>
      <c r="G280" s="325">
        <v>0</v>
      </c>
      <c r="H280" s="325">
        <v>0</v>
      </c>
    </row>
    <row r="281" spans="1:8">
      <c r="A281" s="103" t="s">
        <v>942</v>
      </c>
      <c r="B281" s="326">
        <v>0</v>
      </c>
      <c r="C281" s="326">
        <v>1</v>
      </c>
      <c r="D281" s="325">
        <v>0</v>
      </c>
      <c r="E281" s="325">
        <v>1</v>
      </c>
      <c r="G281" s="325">
        <v>158</v>
      </c>
      <c r="H281" s="325">
        <v>181</v>
      </c>
    </row>
    <row r="282" spans="1:8">
      <c r="A282" s="103" t="s">
        <v>857</v>
      </c>
      <c r="B282" s="326">
        <v>0</v>
      </c>
      <c r="C282" s="326">
        <v>0</v>
      </c>
      <c r="D282" s="325">
        <v>0</v>
      </c>
      <c r="E282" s="325">
        <v>0</v>
      </c>
      <c r="G282" s="325">
        <v>0</v>
      </c>
      <c r="H282" s="325">
        <v>0</v>
      </c>
    </row>
    <row r="283" spans="1:8">
      <c r="A283" s="103" t="s">
        <v>1021</v>
      </c>
      <c r="B283" s="326">
        <v>0</v>
      </c>
      <c r="C283" s="326">
        <v>0</v>
      </c>
      <c r="D283" s="325">
        <v>0</v>
      </c>
      <c r="E283" s="325">
        <v>0</v>
      </c>
      <c r="G283" s="325">
        <v>0</v>
      </c>
      <c r="H283" s="325">
        <v>0</v>
      </c>
    </row>
    <row r="284" spans="1:8">
      <c r="A284" s="103" t="s">
        <v>480</v>
      </c>
      <c r="B284" s="326">
        <v>0</v>
      </c>
      <c r="C284" s="326">
        <v>0</v>
      </c>
      <c r="D284" s="325">
        <v>0</v>
      </c>
      <c r="E284" s="325">
        <v>0</v>
      </c>
      <c r="G284" s="325">
        <v>0</v>
      </c>
      <c r="H284" s="325">
        <v>0</v>
      </c>
    </row>
    <row r="285" spans="1:8">
      <c r="A285" s="103" t="s">
        <v>1036</v>
      </c>
      <c r="B285" s="326">
        <v>1</v>
      </c>
      <c r="C285" s="326">
        <v>2</v>
      </c>
      <c r="D285" s="325">
        <v>0</v>
      </c>
      <c r="E285" s="325">
        <v>3</v>
      </c>
      <c r="G285" s="325">
        <v>1</v>
      </c>
      <c r="H285" s="325">
        <v>3</v>
      </c>
    </row>
    <row r="286" spans="1:8">
      <c r="A286" s="103" t="s">
        <v>856</v>
      </c>
      <c r="B286" s="326">
        <v>0</v>
      </c>
      <c r="C286" s="326">
        <v>0</v>
      </c>
      <c r="D286" s="325">
        <v>0</v>
      </c>
      <c r="E286" s="325">
        <v>0</v>
      </c>
      <c r="G286" s="325">
        <v>0</v>
      </c>
      <c r="H286" s="325">
        <v>0</v>
      </c>
    </row>
    <row r="287" spans="1:8">
      <c r="A287" s="103" t="s">
        <v>837</v>
      </c>
      <c r="B287" s="326">
        <v>0</v>
      </c>
      <c r="C287" s="326">
        <v>0</v>
      </c>
      <c r="D287" s="325">
        <v>0</v>
      </c>
      <c r="E287" s="325">
        <v>0</v>
      </c>
      <c r="G287" s="325">
        <v>0</v>
      </c>
      <c r="H287" s="325">
        <v>841</v>
      </c>
    </row>
    <row r="288" spans="1:8">
      <c r="A288" s="103" t="s">
        <v>977</v>
      </c>
      <c r="B288" s="326">
        <v>9</v>
      </c>
      <c r="C288" s="326">
        <v>0</v>
      </c>
      <c r="D288" s="325">
        <v>6</v>
      </c>
      <c r="E288" s="325">
        <v>0</v>
      </c>
      <c r="G288" s="325">
        <v>16</v>
      </c>
      <c r="H288" s="325">
        <v>296</v>
      </c>
    </row>
    <row r="289" spans="1:8">
      <c r="A289" s="103" t="s">
        <v>790</v>
      </c>
      <c r="B289" s="326">
        <v>0</v>
      </c>
      <c r="C289" s="326">
        <v>0</v>
      </c>
      <c r="D289" s="325">
        <v>0</v>
      </c>
      <c r="E289" s="325">
        <v>0</v>
      </c>
      <c r="G289" s="325">
        <v>0</v>
      </c>
      <c r="H289" s="325">
        <v>0</v>
      </c>
    </row>
    <row r="290" spans="1:8">
      <c r="A290" s="103" t="s">
        <v>476</v>
      </c>
      <c r="B290" s="326">
        <v>0</v>
      </c>
      <c r="C290" s="326">
        <v>0</v>
      </c>
      <c r="D290" s="325">
        <v>0</v>
      </c>
      <c r="E290" s="325">
        <v>0</v>
      </c>
      <c r="G290" s="325">
        <v>0</v>
      </c>
      <c r="H290" s="325">
        <v>0</v>
      </c>
    </row>
    <row r="291" spans="1:8">
      <c r="A291" s="103" t="s">
        <v>473</v>
      </c>
      <c r="B291" s="326">
        <v>0</v>
      </c>
      <c r="C291" s="326">
        <v>0</v>
      </c>
      <c r="D291" s="325">
        <v>0</v>
      </c>
      <c r="E291" s="325">
        <v>0</v>
      </c>
      <c r="G291" s="325">
        <v>9</v>
      </c>
      <c r="H291" s="325">
        <v>4</v>
      </c>
    </row>
    <row r="292" spans="1:8">
      <c r="A292" s="103" t="s">
        <v>1076</v>
      </c>
      <c r="B292" s="326">
        <v>0</v>
      </c>
      <c r="C292" s="326">
        <v>0</v>
      </c>
      <c r="D292" s="325">
        <v>0</v>
      </c>
      <c r="E292" s="325">
        <v>0</v>
      </c>
      <c r="G292" s="325">
        <v>2</v>
      </c>
      <c r="H292" s="325">
        <v>34</v>
      </c>
    </row>
    <row r="293" spans="1:8">
      <c r="A293" s="103" t="s">
        <v>814</v>
      </c>
      <c r="B293" s="326">
        <v>0</v>
      </c>
      <c r="C293" s="326">
        <v>0</v>
      </c>
      <c r="D293" s="325">
        <v>0</v>
      </c>
      <c r="E293" s="325">
        <v>0</v>
      </c>
      <c r="G293" s="325">
        <v>0</v>
      </c>
      <c r="H293" s="325">
        <v>0</v>
      </c>
    </row>
    <row r="294" spans="1:8">
      <c r="A294" s="103" t="s">
        <v>910</v>
      </c>
      <c r="B294" s="326">
        <v>0</v>
      </c>
      <c r="C294" s="326">
        <v>0</v>
      </c>
      <c r="D294" s="325">
        <v>0</v>
      </c>
      <c r="E294" s="325">
        <v>0</v>
      </c>
      <c r="G294" s="325">
        <v>0</v>
      </c>
      <c r="H294" s="325">
        <v>10</v>
      </c>
    </row>
    <row r="295" spans="1:8">
      <c r="A295" s="103" t="s">
        <v>836</v>
      </c>
      <c r="B295" s="326">
        <v>0</v>
      </c>
      <c r="C295" s="326">
        <v>0</v>
      </c>
      <c r="D295" s="325">
        <v>1</v>
      </c>
      <c r="E295" s="325">
        <v>0</v>
      </c>
      <c r="G295" s="325">
        <v>0</v>
      </c>
      <c r="H295" s="325">
        <v>4</v>
      </c>
    </row>
    <row r="296" spans="1:8">
      <c r="A296" s="103" t="s">
        <v>1075</v>
      </c>
      <c r="B296" s="326">
        <v>0</v>
      </c>
      <c r="C296" s="326">
        <v>0</v>
      </c>
      <c r="D296" s="325">
        <v>0</v>
      </c>
      <c r="E296" s="325">
        <v>0</v>
      </c>
      <c r="G296" s="325">
        <v>0</v>
      </c>
      <c r="H296" s="325">
        <v>0</v>
      </c>
    </row>
    <row r="297" spans="1:8">
      <c r="A297" s="103" t="s">
        <v>1007</v>
      </c>
      <c r="B297" s="326">
        <v>0</v>
      </c>
      <c r="C297" s="326">
        <v>0</v>
      </c>
      <c r="D297" s="325">
        <v>0</v>
      </c>
      <c r="E297" s="325">
        <v>0</v>
      </c>
      <c r="G297" s="325">
        <v>0</v>
      </c>
      <c r="H297" s="325">
        <v>0</v>
      </c>
    </row>
    <row r="298" spans="1:8">
      <c r="A298" s="103" t="s">
        <v>466</v>
      </c>
      <c r="B298" s="326">
        <v>0</v>
      </c>
      <c r="C298" s="326">
        <v>0</v>
      </c>
      <c r="D298" s="325">
        <v>0</v>
      </c>
      <c r="E298" s="325">
        <v>0</v>
      </c>
      <c r="G298" s="325">
        <v>0</v>
      </c>
      <c r="H298" s="325">
        <v>0</v>
      </c>
    </row>
    <row r="299" spans="1:8">
      <c r="A299" s="103" t="s">
        <v>1074</v>
      </c>
      <c r="B299" s="326">
        <v>0</v>
      </c>
      <c r="C299" s="326">
        <v>0</v>
      </c>
      <c r="D299" s="325">
        <v>0</v>
      </c>
      <c r="E299" s="325">
        <v>0</v>
      </c>
      <c r="G299" s="325">
        <v>0</v>
      </c>
      <c r="H299" s="325">
        <v>0</v>
      </c>
    </row>
    <row r="300" spans="1:8">
      <c r="A300" s="103" t="s">
        <v>764</v>
      </c>
      <c r="B300" s="326">
        <v>0</v>
      </c>
      <c r="C300" s="326">
        <v>0</v>
      </c>
      <c r="D300" s="325">
        <v>3</v>
      </c>
      <c r="E300" s="325">
        <v>0</v>
      </c>
      <c r="G300" s="325">
        <v>0</v>
      </c>
      <c r="H300" s="325">
        <v>159</v>
      </c>
    </row>
    <row r="301" spans="1:8">
      <c r="A301" s="103" t="s">
        <v>1201</v>
      </c>
      <c r="B301" s="326">
        <v>0</v>
      </c>
      <c r="C301" s="326">
        <v>0</v>
      </c>
      <c r="D301" s="325">
        <v>0</v>
      </c>
      <c r="E301" s="325">
        <v>0</v>
      </c>
      <c r="G301" s="325">
        <v>0</v>
      </c>
      <c r="H301" s="325">
        <v>0</v>
      </c>
    </row>
    <row r="302" spans="1:8">
      <c r="A302" s="103" t="s">
        <v>941</v>
      </c>
      <c r="B302" s="328">
        <v>0</v>
      </c>
      <c r="C302" s="326">
        <v>0</v>
      </c>
      <c r="D302" s="325">
        <v>0</v>
      </c>
      <c r="E302" s="325">
        <v>0</v>
      </c>
      <c r="G302" s="325">
        <v>0</v>
      </c>
      <c r="H302" s="325">
        <v>93</v>
      </c>
    </row>
    <row r="303" spans="1:8">
      <c r="A303" s="103" t="s">
        <v>835</v>
      </c>
      <c r="B303" s="332">
        <v>0</v>
      </c>
      <c r="C303" s="326">
        <v>0</v>
      </c>
      <c r="D303" s="325">
        <v>9</v>
      </c>
      <c r="E303" s="325">
        <v>0</v>
      </c>
      <c r="G303" s="325">
        <v>23</v>
      </c>
      <c r="H303" s="325">
        <v>319</v>
      </c>
    </row>
    <row r="304" spans="1:8">
      <c r="A304" s="103" t="s">
        <v>868</v>
      </c>
      <c r="B304" s="332">
        <v>0</v>
      </c>
      <c r="C304" s="326">
        <v>0</v>
      </c>
      <c r="D304" s="325">
        <v>0</v>
      </c>
      <c r="E304" s="325">
        <v>0</v>
      </c>
      <c r="G304" s="325">
        <v>0</v>
      </c>
      <c r="H304" s="325">
        <v>0</v>
      </c>
    </row>
    <row r="305" spans="1:8">
      <c r="A305" s="103" t="s">
        <v>813</v>
      </c>
      <c r="B305" s="332">
        <v>0</v>
      </c>
      <c r="C305" s="326">
        <v>0</v>
      </c>
      <c r="D305" s="325">
        <v>0</v>
      </c>
      <c r="E305" s="325">
        <v>0</v>
      </c>
      <c r="G305" s="325">
        <v>0</v>
      </c>
      <c r="H305" s="325">
        <v>1</v>
      </c>
    </row>
    <row r="306" spans="1:8">
      <c r="A306" s="103" t="s">
        <v>834</v>
      </c>
      <c r="B306" s="332">
        <v>26</v>
      </c>
      <c r="C306" s="326">
        <v>0</v>
      </c>
      <c r="D306" s="325">
        <v>18</v>
      </c>
      <c r="E306" s="325">
        <v>1</v>
      </c>
      <c r="G306" s="325">
        <v>0</v>
      </c>
      <c r="H306" s="325">
        <v>598</v>
      </c>
    </row>
    <row r="307" spans="1:8">
      <c r="A307" s="103" t="s">
        <v>940</v>
      </c>
      <c r="B307" s="326">
        <v>0</v>
      </c>
      <c r="C307" s="326">
        <v>0</v>
      </c>
      <c r="D307" s="325">
        <v>0</v>
      </c>
      <c r="E307" s="325">
        <v>0</v>
      </c>
      <c r="G307" s="325">
        <v>0</v>
      </c>
      <c r="H307" s="325">
        <v>14</v>
      </c>
    </row>
    <row r="308" spans="1:8">
      <c r="A308" s="103" t="s">
        <v>1002</v>
      </c>
      <c r="B308" s="326">
        <v>0</v>
      </c>
      <c r="C308" s="326">
        <v>0</v>
      </c>
      <c r="D308" s="325">
        <v>0</v>
      </c>
      <c r="E308" s="325">
        <v>0</v>
      </c>
      <c r="G308" s="325">
        <v>0</v>
      </c>
      <c r="H308" s="325">
        <v>0</v>
      </c>
    </row>
    <row r="309" spans="1:8">
      <c r="A309" s="103" t="s">
        <v>456</v>
      </c>
      <c r="B309" s="326">
        <v>0</v>
      </c>
      <c r="C309" s="326">
        <v>0</v>
      </c>
      <c r="D309" s="325">
        <v>0</v>
      </c>
      <c r="E309" s="325">
        <v>0</v>
      </c>
      <c r="G309" s="325">
        <v>9</v>
      </c>
      <c r="H309" s="325">
        <v>17</v>
      </c>
    </row>
    <row r="310" spans="1:8">
      <c r="A310" s="103" t="s">
        <v>888</v>
      </c>
      <c r="B310" s="326">
        <v>0</v>
      </c>
      <c r="C310" s="326">
        <v>0</v>
      </c>
      <c r="D310" s="325">
        <v>108</v>
      </c>
      <c r="E310" s="325">
        <v>0</v>
      </c>
      <c r="G310" s="325">
        <v>1</v>
      </c>
      <c r="H310" s="325">
        <v>16</v>
      </c>
    </row>
    <row r="311" spans="1:8">
      <c r="A311" s="103" t="s">
        <v>909</v>
      </c>
      <c r="B311" s="326">
        <v>0</v>
      </c>
      <c r="C311" s="326">
        <v>0</v>
      </c>
      <c r="D311" s="325">
        <v>0</v>
      </c>
      <c r="E311" s="325">
        <v>0</v>
      </c>
      <c r="G311" s="325">
        <v>4</v>
      </c>
      <c r="H311" s="325">
        <v>2</v>
      </c>
    </row>
    <row r="312" spans="1:8">
      <c r="A312" s="103" t="s">
        <v>1000</v>
      </c>
      <c r="B312" s="326">
        <v>0</v>
      </c>
      <c r="C312" s="326">
        <v>0</v>
      </c>
      <c r="D312" s="325">
        <v>0</v>
      </c>
      <c r="E312" s="325">
        <v>0</v>
      </c>
      <c r="G312" s="325">
        <v>0</v>
      </c>
      <c r="H312" s="325">
        <v>0</v>
      </c>
    </row>
    <row r="313" spans="1:8">
      <c r="A313" s="103" t="s">
        <v>451</v>
      </c>
      <c r="B313" s="326">
        <v>0</v>
      </c>
      <c r="C313" s="326">
        <v>7</v>
      </c>
      <c r="D313" s="325">
        <v>0</v>
      </c>
      <c r="E313" s="325">
        <v>17</v>
      </c>
      <c r="G313" s="325">
        <v>32</v>
      </c>
      <c r="H313" s="325">
        <v>75</v>
      </c>
    </row>
    <row r="314" spans="1:8">
      <c r="A314" s="103" t="s">
        <v>1230</v>
      </c>
      <c r="B314" s="326">
        <v>0</v>
      </c>
      <c r="C314" s="326">
        <v>0</v>
      </c>
      <c r="D314" s="325">
        <v>0</v>
      </c>
      <c r="E314" s="325">
        <v>0</v>
      </c>
      <c r="G314" s="325">
        <v>0</v>
      </c>
      <c r="H314" s="325">
        <v>14</v>
      </c>
    </row>
    <row r="315" spans="1:8">
      <c r="A315" s="103" t="s">
        <v>789</v>
      </c>
      <c r="B315" s="328">
        <v>0</v>
      </c>
      <c r="C315" s="326">
        <v>0</v>
      </c>
      <c r="D315" s="325">
        <v>0</v>
      </c>
      <c r="E315" s="325">
        <v>0</v>
      </c>
      <c r="G315" s="325">
        <v>0</v>
      </c>
      <c r="H315" s="325">
        <v>0</v>
      </c>
    </row>
    <row r="316" spans="1:8">
      <c r="A316" s="103" t="s">
        <v>976</v>
      </c>
      <c r="B316" s="332">
        <v>0</v>
      </c>
      <c r="C316" s="326">
        <v>0</v>
      </c>
      <c r="D316" s="325">
        <v>0</v>
      </c>
      <c r="E316" s="325">
        <v>0</v>
      </c>
      <c r="G316" s="325">
        <v>0</v>
      </c>
      <c r="H316" s="325">
        <v>115</v>
      </c>
    </row>
    <row r="317" spans="1:8">
      <c r="A317" s="103" t="s">
        <v>939</v>
      </c>
      <c r="B317" s="332">
        <v>0</v>
      </c>
      <c r="C317" s="326">
        <v>0</v>
      </c>
      <c r="D317" s="325">
        <v>0</v>
      </c>
      <c r="E317" s="325">
        <v>0</v>
      </c>
      <c r="G317" s="325">
        <v>0</v>
      </c>
      <c r="H317" s="325">
        <v>0</v>
      </c>
    </row>
    <row r="318" spans="1:8">
      <c r="A318" s="103" t="s">
        <v>1073</v>
      </c>
      <c r="B318" s="332">
        <v>0</v>
      </c>
      <c r="C318" s="326">
        <v>0</v>
      </c>
      <c r="D318" s="325">
        <v>0</v>
      </c>
      <c r="E318" s="325">
        <v>0</v>
      </c>
      <c r="G318" s="325">
        <v>0</v>
      </c>
      <c r="H318" s="325">
        <v>2</v>
      </c>
    </row>
    <row r="319" spans="1:8">
      <c r="A319" s="103" t="s">
        <v>1035</v>
      </c>
      <c r="B319" s="326">
        <v>1</v>
      </c>
      <c r="C319" s="326">
        <v>0</v>
      </c>
      <c r="D319" s="325">
        <v>10</v>
      </c>
      <c r="E319" s="325">
        <v>0</v>
      </c>
      <c r="G319" s="325">
        <v>1</v>
      </c>
      <c r="H319" s="325">
        <v>19</v>
      </c>
    </row>
    <row r="320" spans="1:8">
      <c r="A320" s="103" t="s">
        <v>788</v>
      </c>
      <c r="B320" s="326">
        <v>0</v>
      </c>
      <c r="C320" s="326">
        <v>0</v>
      </c>
      <c r="D320" s="325">
        <v>0</v>
      </c>
      <c r="E320" s="325">
        <v>0</v>
      </c>
      <c r="G320" s="325">
        <v>0</v>
      </c>
      <c r="H320" s="325">
        <v>0</v>
      </c>
    </row>
    <row r="321" spans="1:8">
      <c r="A321" s="103" t="s">
        <v>1229</v>
      </c>
      <c r="B321" s="326">
        <v>0</v>
      </c>
      <c r="C321" s="326">
        <v>0</v>
      </c>
      <c r="D321" s="325">
        <v>0</v>
      </c>
      <c r="E321" s="325">
        <v>0</v>
      </c>
      <c r="G321" s="325">
        <v>0</v>
      </c>
      <c r="H321" s="325">
        <v>0</v>
      </c>
    </row>
    <row r="322" spans="1:8">
      <c r="A322" s="103" t="s">
        <v>1200</v>
      </c>
      <c r="B322" s="326">
        <v>0</v>
      </c>
      <c r="C322" s="326">
        <v>0</v>
      </c>
      <c r="D322" s="325">
        <v>0</v>
      </c>
      <c r="E322" s="325">
        <v>0</v>
      </c>
      <c r="G322" s="325">
        <v>0</v>
      </c>
      <c r="H322" s="325">
        <v>0</v>
      </c>
    </row>
    <row r="323" spans="1:8">
      <c r="A323" s="103" t="s">
        <v>887</v>
      </c>
      <c r="B323" s="326">
        <v>0</v>
      </c>
      <c r="C323" s="326">
        <v>0</v>
      </c>
      <c r="D323" s="325">
        <v>0</v>
      </c>
      <c r="E323" s="325">
        <v>0</v>
      </c>
      <c r="G323" s="325">
        <v>20</v>
      </c>
      <c r="H323" s="325">
        <v>92</v>
      </c>
    </row>
    <row r="324" spans="1:8">
      <c r="A324" s="103" t="s">
        <v>763</v>
      </c>
      <c r="B324" s="326">
        <v>0</v>
      </c>
      <c r="C324" s="326">
        <v>0</v>
      </c>
      <c r="D324" s="325">
        <v>0</v>
      </c>
      <c r="E324" s="325">
        <v>0</v>
      </c>
      <c r="G324" s="325">
        <v>0</v>
      </c>
      <c r="H324" s="325">
        <v>0</v>
      </c>
    </row>
    <row r="325" spans="1:8">
      <c r="A325" s="103" t="s">
        <v>908</v>
      </c>
      <c r="B325" s="326">
        <v>0</v>
      </c>
      <c r="C325" s="326">
        <v>0</v>
      </c>
      <c r="D325" s="325">
        <v>0</v>
      </c>
      <c r="E325" s="325">
        <v>0</v>
      </c>
      <c r="G325" s="325">
        <v>364</v>
      </c>
      <c r="H325" s="325">
        <v>163</v>
      </c>
    </row>
    <row r="326" spans="1:8">
      <c r="A326" s="103" t="s">
        <v>965</v>
      </c>
      <c r="B326" s="326">
        <v>0</v>
      </c>
      <c r="C326" s="326">
        <v>0</v>
      </c>
      <c r="D326" s="325">
        <v>0</v>
      </c>
      <c r="E326" s="325">
        <v>0</v>
      </c>
      <c r="G326" s="325">
        <v>2</v>
      </c>
      <c r="H326" s="325">
        <v>1</v>
      </c>
    </row>
    <row r="327" spans="1:8">
      <c r="A327" s="103" t="s">
        <v>425</v>
      </c>
      <c r="B327" s="326">
        <v>0</v>
      </c>
      <c r="C327" s="326">
        <v>0</v>
      </c>
      <c r="D327" s="325">
        <v>0</v>
      </c>
      <c r="E327" s="325">
        <v>0</v>
      </c>
      <c r="G327" s="325">
        <v>180</v>
      </c>
      <c r="H327" s="325">
        <v>593</v>
      </c>
    </row>
    <row r="328" spans="1:8">
      <c r="A328" s="103" t="s">
        <v>1177</v>
      </c>
      <c r="B328" s="326">
        <v>0</v>
      </c>
      <c r="C328" s="326">
        <v>0</v>
      </c>
      <c r="D328" s="325">
        <v>0</v>
      </c>
      <c r="E328" s="325">
        <v>0</v>
      </c>
      <c r="G328" s="325">
        <v>0</v>
      </c>
      <c r="H328" s="325">
        <v>0</v>
      </c>
    </row>
    <row r="329" spans="1:8">
      <c r="A329" s="103" t="s">
        <v>1199</v>
      </c>
      <c r="B329" s="326">
        <v>0</v>
      </c>
      <c r="C329" s="326">
        <v>0</v>
      </c>
      <c r="D329" s="325">
        <v>0</v>
      </c>
      <c r="E329" s="325">
        <v>0</v>
      </c>
      <c r="G329" s="325">
        <v>14</v>
      </c>
      <c r="H329" s="325">
        <v>41</v>
      </c>
    </row>
    <row r="330" spans="1:8">
      <c r="A330" s="103" t="s">
        <v>1171</v>
      </c>
      <c r="B330" s="326">
        <v>0</v>
      </c>
      <c r="C330" s="326">
        <v>0</v>
      </c>
      <c r="D330" s="325">
        <v>0</v>
      </c>
      <c r="E330" s="325">
        <v>0</v>
      </c>
      <c r="G330" s="325">
        <v>0</v>
      </c>
      <c r="H330" s="325">
        <v>0</v>
      </c>
    </row>
    <row r="331" spans="1:8">
      <c r="A331" s="103" t="s">
        <v>1214</v>
      </c>
      <c r="B331" s="326">
        <v>0</v>
      </c>
      <c r="C331" s="326">
        <v>0</v>
      </c>
      <c r="D331" s="325">
        <v>50</v>
      </c>
      <c r="E331" s="325">
        <v>7</v>
      </c>
      <c r="G331" s="325">
        <v>0</v>
      </c>
      <c r="H331" s="325">
        <v>14</v>
      </c>
    </row>
    <row r="332" spans="1:8">
      <c r="A332" s="103" t="s">
        <v>762</v>
      </c>
      <c r="B332" s="326">
        <v>48</v>
      </c>
      <c r="C332" s="326">
        <v>0</v>
      </c>
      <c r="D332" s="325">
        <v>67</v>
      </c>
      <c r="E332" s="325">
        <v>0</v>
      </c>
      <c r="G332" s="325">
        <v>2</v>
      </c>
      <c r="H332" s="325">
        <v>39</v>
      </c>
    </row>
    <row r="333" spans="1:8">
      <c r="A333" s="103" t="s">
        <v>1011</v>
      </c>
      <c r="B333" s="326">
        <v>0</v>
      </c>
      <c r="C333" s="326">
        <v>0</v>
      </c>
      <c r="D333" s="325">
        <v>0</v>
      </c>
      <c r="E333" s="325">
        <v>0</v>
      </c>
      <c r="G333" s="325">
        <v>0</v>
      </c>
      <c r="H333" s="325">
        <v>0</v>
      </c>
    </row>
    <row r="334" spans="1:8">
      <c r="A334" s="103" t="s">
        <v>855</v>
      </c>
      <c r="B334" s="326">
        <v>0</v>
      </c>
      <c r="C334" s="326">
        <v>0</v>
      </c>
      <c r="D334" s="325">
        <v>0</v>
      </c>
      <c r="E334" s="325">
        <v>0</v>
      </c>
      <c r="G334" s="325">
        <v>0</v>
      </c>
      <c r="H334" s="325">
        <v>0</v>
      </c>
    </row>
    <row r="335" spans="1:8">
      <c r="A335" s="103" t="s">
        <v>938</v>
      </c>
      <c r="B335" s="326">
        <v>0</v>
      </c>
      <c r="C335" s="326">
        <v>0</v>
      </c>
      <c r="D335" s="325">
        <v>0</v>
      </c>
      <c r="E335" s="325">
        <v>0</v>
      </c>
      <c r="G335" s="325">
        <v>0</v>
      </c>
      <c r="H335" s="325">
        <v>220</v>
      </c>
    </row>
    <row r="336" spans="1:8">
      <c r="A336" s="103" t="s">
        <v>937</v>
      </c>
      <c r="B336" s="326">
        <v>0</v>
      </c>
      <c r="C336" s="326">
        <v>0</v>
      </c>
      <c r="D336" s="325">
        <v>0</v>
      </c>
      <c r="E336" s="325">
        <v>0</v>
      </c>
      <c r="G336" s="325">
        <v>0</v>
      </c>
      <c r="H336" s="325">
        <v>188</v>
      </c>
    </row>
    <row r="337" spans="1:8">
      <c r="A337" s="103" t="s">
        <v>1072</v>
      </c>
      <c r="B337" s="326">
        <v>0</v>
      </c>
      <c r="C337" s="326">
        <v>0</v>
      </c>
      <c r="D337" s="325">
        <v>0</v>
      </c>
      <c r="E337" s="325">
        <v>0</v>
      </c>
      <c r="G337" s="325">
        <v>0</v>
      </c>
      <c r="H337" s="325">
        <v>42</v>
      </c>
    </row>
    <row r="338" spans="1:8">
      <c r="A338" s="103" t="s">
        <v>833</v>
      </c>
      <c r="B338" s="326">
        <v>0</v>
      </c>
      <c r="C338" s="326">
        <v>0</v>
      </c>
      <c r="D338" s="325">
        <v>0</v>
      </c>
      <c r="E338" s="325">
        <v>0</v>
      </c>
      <c r="G338" s="325">
        <v>0</v>
      </c>
      <c r="H338" s="325">
        <v>0</v>
      </c>
    </row>
    <row r="339" spans="1:8">
      <c r="A339" s="103" t="s">
        <v>1071</v>
      </c>
      <c r="B339" s="326">
        <v>0</v>
      </c>
      <c r="C339" s="326">
        <v>0</v>
      </c>
      <c r="D339" s="325">
        <v>0</v>
      </c>
      <c r="E339" s="325">
        <v>0</v>
      </c>
      <c r="G339" s="325">
        <v>0</v>
      </c>
      <c r="H339" s="325">
        <v>0</v>
      </c>
    </row>
    <row r="340" spans="1:8">
      <c r="A340" s="103" t="s">
        <v>1311</v>
      </c>
      <c r="B340" s="326">
        <v>0</v>
      </c>
      <c r="C340" s="326">
        <v>0</v>
      </c>
      <c r="D340" s="325">
        <v>1</v>
      </c>
      <c r="E340" s="325">
        <v>0</v>
      </c>
      <c r="G340" s="325">
        <v>4</v>
      </c>
      <c r="H340" s="325">
        <v>9</v>
      </c>
    </row>
    <row r="341" spans="1:8">
      <c r="A341" s="103" t="s">
        <v>1070</v>
      </c>
      <c r="B341" s="326">
        <v>0</v>
      </c>
      <c r="C341" s="326">
        <v>0</v>
      </c>
      <c r="D341" s="325">
        <v>0</v>
      </c>
      <c r="E341" s="325">
        <v>0</v>
      </c>
      <c r="G341" s="325">
        <v>0</v>
      </c>
      <c r="H341" s="325">
        <v>5</v>
      </c>
    </row>
    <row r="342" spans="1:8">
      <c r="A342" s="103" t="s">
        <v>1176</v>
      </c>
      <c r="B342" s="326">
        <v>0</v>
      </c>
      <c r="C342" s="326">
        <v>0</v>
      </c>
      <c r="D342" s="325">
        <v>0</v>
      </c>
      <c r="E342" s="325">
        <v>0</v>
      </c>
      <c r="G342" s="325">
        <v>0</v>
      </c>
      <c r="H342" s="325">
        <v>0</v>
      </c>
    </row>
    <row r="343" spans="1:8">
      <c r="A343" s="103" t="s">
        <v>1069</v>
      </c>
      <c r="B343" s="326">
        <v>30</v>
      </c>
      <c r="C343" s="326">
        <v>0</v>
      </c>
      <c r="D343" s="325">
        <v>4</v>
      </c>
      <c r="E343" s="325">
        <v>0</v>
      </c>
      <c r="G343" s="325">
        <v>17</v>
      </c>
      <c r="H343" s="325">
        <v>487</v>
      </c>
    </row>
    <row r="344" spans="1:8">
      <c r="A344" s="103" t="s">
        <v>867</v>
      </c>
      <c r="B344" s="326">
        <v>56</v>
      </c>
      <c r="C344" s="326">
        <v>0</v>
      </c>
      <c r="D344" s="325">
        <v>24</v>
      </c>
      <c r="E344" s="325">
        <v>0</v>
      </c>
      <c r="G344" s="325">
        <v>2</v>
      </c>
      <c r="H344" s="325">
        <v>54</v>
      </c>
    </row>
    <row r="345" spans="1:8">
      <c r="A345" s="103" t="s">
        <v>787</v>
      </c>
      <c r="B345" s="326">
        <v>0</v>
      </c>
      <c r="C345" s="326">
        <v>0</v>
      </c>
      <c r="D345" s="325">
        <v>0</v>
      </c>
      <c r="E345" s="325">
        <v>0</v>
      </c>
      <c r="G345" s="325">
        <v>0</v>
      </c>
      <c r="H345" s="325">
        <v>0</v>
      </c>
    </row>
    <row r="346" spans="1:8">
      <c r="A346" s="103" t="s">
        <v>936</v>
      </c>
      <c r="B346" s="326">
        <v>359</v>
      </c>
      <c r="C346" s="326">
        <v>0</v>
      </c>
      <c r="D346" s="325">
        <v>0</v>
      </c>
      <c r="E346" s="325">
        <v>0</v>
      </c>
      <c r="G346" s="325">
        <v>222</v>
      </c>
      <c r="H346" s="325">
        <v>0</v>
      </c>
    </row>
    <row r="347" spans="1:8">
      <c r="A347" s="103" t="s">
        <v>797</v>
      </c>
      <c r="B347" s="326">
        <v>0</v>
      </c>
      <c r="C347" s="326">
        <v>0</v>
      </c>
      <c r="D347" s="325">
        <v>0</v>
      </c>
      <c r="E347" s="325">
        <v>0</v>
      </c>
      <c r="G347" s="325">
        <v>0</v>
      </c>
      <c r="H347" s="325">
        <v>0</v>
      </c>
    </row>
    <row r="348" spans="1:8">
      <c r="A348" s="103" t="s">
        <v>1068</v>
      </c>
      <c r="B348" s="326">
        <v>0</v>
      </c>
      <c r="C348" s="326">
        <v>0</v>
      </c>
      <c r="D348" s="325">
        <v>0</v>
      </c>
      <c r="E348" s="325">
        <v>0</v>
      </c>
      <c r="G348" s="325">
        <v>0</v>
      </c>
      <c r="H348" s="325">
        <v>0</v>
      </c>
    </row>
    <row r="349" spans="1:8">
      <c r="A349" s="103" t="s">
        <v>1228</v>
      </c>
      <c r="B349" s="326">
        <v>0</v>
      </c>
      <c r="C349" s="326">
        <v>0</v>
      </c>
      <c r="D349" s="325">
        <v>0</v>
      </c>
      <c r="E349" s="325">
        <v>0</v>
      </c>
      <c r="G349" s="325">
        <v>0</v>
      </c>
      <c r="H349" s="325">
        <v>0</v>
      </c>
    </row>
    <row r="350" spans="1:8">
      <c r="A350" s="103" t="s">
        <v>1198</v>
      </c>
      <c r="B350" s="326">
        <v>0</v>
      </c>
      <c r="C350" s="326">
        <v>0</v>
      </c>
      <c r="D350" s="325">
        <v>0</v>
      </c>
      <c r="E350" s="325">
        <v>0</v>
      </c>
      <c r="G350" s="325">
        <v>0</v>
      </c>
      <c r="H350" s="325">
        <v>0</v>
      </c>
    </row>
    <row r="351" spans="1:8">
      <c r="A351" s="103" t="s">
        <v>866</v>
      </c>
      <c r="B351" s="326">
        <v>0</v>
      </c>
      <c r="C351" s="326">
        <v>0</v>
      </c>
      <c r="D351" s="325">
        <v>12</v>
      </c>
      <c r="E351" s="325">
        <v>0</v>
      </c>
      <c r="G351" s="325">
        <v>0</v>
      </c>
      <c r="H351" s="325">
        <v>91</v>
      </c>
    </row>
    <row r="352" spans="1:8">
      <c r="A352" s="103" t="s">
        <v>1197</v>
      </c>
      <c r="B352" s="326">
        <v>0</v>
      </c>
      <c r="C352" s="326">
        <v>0</v>
      </c>
      <c r="D352" s="325">
        <v>0</v>
      </c>
      <c r="E352" s="325">
        <v>0</v>
      </c>
      <c r="G352" s="325">
        <v>216</v>
      </c>
      <c r="H352" s="325">
        <v>0</v>
      </c>
    </row>
    <row r="353" spans="1:8">
      <c r="A353" s="103" t="s">
        <v>975</v>
      </c>
      <c r="B353" s="326">
        <v>0</v>
      </c>
      <c r="C353" s="326">
        <v>0</v>
      </c>
      <c r="D353" s="325">
        <v>0</v>
      </c>
      <c r="E353" s="325">
        <v>0</v>
      </c>
      <c r="G353" s="325">
        <v>11</v>
      </c>
      <c r="H353" s="325">
        <v>35</v>
      </c>
    </row>
    <row r="354" spans="1:8">
      <c r="A354" s="103" t="s">
        <v>409</v>
      </c>
      <c r="B354" s="326">
        <v>0</v>
      </c>
      <c r="C354" s="326">
        <v>0</v>
      </c>
      <c r="D354" s="325">
        <v>2</v>
      </c>
      <c r="E354" s="325">
        <v>15</v>
      </c>
      <c r="G354" s="325">
        <v>0</v>
      </c>
      <c r="H354" s="325">
        <v>326</v>
      </c>
    </row>
    <row r="355" spans="1:8">
      <c r="A355" s="103" t="s">
        <v>1188</v>
      </c>
      <c r="B355" s="326">
        <v>0</v>
      </c>
      <c r="C355" s="326">
        <v>0</v>
      </c>
      <c r="D355" s="325">
        <v>0</v>
      </c>
      <c r="E355" s="325">
        <v>0</v>
      </c>
      <c r="G355" s="325">
        <v>9</v>
      </c>
      <c r="H355" s="325">
        <v>1</v>
      </c>
    </row>
    <row r="356" spans="1:8">
      <c r="A356" s="103" t="s">
        <v>1196</v>
      </c>
      <c r="B356" s="328">
        <v>0</v>
      </c>
      <c r="C356" s="326">
        <v>0</v>
      </c>
      <c r="D356" s="325">
        <v>0</v>
      </c>
      <c r="E356" s="325">
        <v>0</v>
      </c>
      <c r="G356" s="325">
        <v>0</v>
      </c>
      <c r="H356" s="325">
        <v>4</v>
      </c>
    </row>
    <row r="357" spans="1:8">
      <c r="A357" s="103" t="s">
        <v>1227</v>
      </c>
      <c r="B357" s="332">
        <v>38</v>
      </c>
      <c r="C357" s="326">
        <v>0</v>
      </c>
      <c r="D357" s="325">
        <v>0</v>
      </c>
      <c r="E357" s="325">
        <v>0</v>
      </c>
      <c r="G357" s="325">
        <v>2</v>
      </c>
      <c r="H357" s="325">
        <v>283</v>
      </c>
    </row>
    <row r="358" spans="1:8">
      <c r="A358" s="103" t="s">
        <v>405</v>
      </c>
      <c r="B358" s="332">
        <v>0</v>
      </c>
      <c r="C358" s="326">
        <v>0</v>
      </c>
      <c r="D358" s="325">
        <v>0</v>
      </c>
      <c r="E358" s="325">
        <v>0</v>
      </c>
      <c r="G358" s="325">
        <v>0</v>
      </c>
      <c r="H358" s="325">
        <v>0</v>
      </c>
    </row>
    <row r="359" spans="1:8">
      <c r="A359" s="103" t="s">
        <v>1220</v>
      </c>
      <c r="B359" s="332">
        <v>0</v>
      </c>
      <c r="C359" s="326">
        <v>0</v>
      </c>
      <c r="D359" s="325">
        <v>0</v>
      </c>
      <c r="E359" s="325">
        <v>0</v>
      </c>
      <c r="G359" s="325">
        <v>0</v>
      </c>
      <c r="H359" s="325">
        <v>0</v>
      </c>
    </row>
    <row r="360" spans="1:8">
      <c r="A360" s="103" t="s">
        <v>1030</v>
      </c>
      <c r="B360" s="326">
        <v>0</v>
      </c>
      <c r="C360" s="326">
        <v>0</v>
      </c>
      <c r="D360" s="325">
        <v>0</v>
      </c>
      <c r="E360" s="325">
        <v>0</v>
      </c>
      <c r="G360" s="325">
        <v>1</v>
      </c>
      <c r="H360" s="325">
        <v>0</v>
      </c>
    </row>
    <row r="361" spans="1:8">
      <c r="A361" s="103" t="s">
        <v>1067</v>
      </c>
      <c r="B361" s="326">
        <v>0</v>
      </c>
      <c r="C361" s="326">
        <v>0</v>
      </c>
      <c r="D361" s="325">
        <v>0</v>
      </c>
      <c r="E361" s="325">
        <v>0</v>
      </c>
      <c r="G361" s="325">
        <v>0</v>
      </c>
      <c r="H361" s="325">
        <v>0</v>
      </c>
    </row>
    <row r="362" spans="1:8">
      <c r="A362" s="103" t="s">
        <v>761</v>
      </c>
      <c r="B362" s="326">
        <v>0</v>
      </c>
      <c r="C362" s="326">
        <v>0</v>
      </c>
      <c r="D362" s="325">
        <v>0</v>
      </c>
      <c r="E362" s="325">
        <v>0</v>
      </c>
      <c r="G362" s="325">
        <v>0</v>
      </c>
      <c r="H362" s="325">
        <v>0</v>
      </c>
    </row>
    <row r="363" spans="1:8">
      <c r="A363" s="103" t="s">
        <v>772</v>
      </c>
      <c r="B363" s="326">
        <v>0</v>
      </c>
      <c r="C363" s="326">
        <v>0</v>
      </c>
      <c r="D363" s="325">
        <v>0</v>
      </c>
      <c r="E363" s="325">
        <v>0</v>
      </c>
      <c r="G363" s="325">
        <v>0</v>
      </c>
      <c r="H363" s="325">
        <v>0</v>
      </c>
    </row>
    <row r="364" spans="1:8">
      <c r="A364" s="103" t="s">
        <v>956</v>
      </c>
      <c r="B364" s="326">
        <v>0</v>
      </c>
      <c r="C364" s="326">
        <v>0</v>
      </c>
      <c r="D364" s="325">
        <v>0</v>
      </c>
      <c r="E364" s="325">
        <v>0</v>
      </c>
      <c r="G364" s="325">
        <v>0</v>
      </c>
      <c r="H364" s="325">
        <v>0</v>
      </c>
    </row>
    <row r="365" spans="1:8">
      <c r="A365" s="103" t="s">
        <v>1329</v>
      </c>
      <c r="B365" s="326">
        <v>0</v>
      </c>
      <c r="C365" s="326">
        <v>0</v>
      </c>
      <c r="D365" s="325">
        <v>0</v>
      </c>
      <c r="E365" s="325">
        <v>0</v>
      </c>
      <c r="G365" s="325">
        <v>0</v>
      </c>
      <c r="H365" s="325">
        <v>0</v>
      </c>
    </row>
    <row r="366" spans="1:8">
      <c r="A366" s="103" t="s">
        <v>886</v>
      </c>
      <c r="B366" s="326">
        <v>0</v>
      </c>
      <c r="C366" s="326">
        <v>0</v>
      </c>
      <c r="D366" s="325">
        <v>0</v>
      </c>
      <c r="E366" s="325">
        <v>0</v>
      </c>
      <c r="G366" s="325">
        <v>0</v>
      </c>
      <c r="H366" s="325">
        <v>11</v>
      </c>
    </row>
    <row r="367" spans="1:8">
      <c r="A367" s="103" t="s">
        <v>926</v>
      </c>
      <c r="B367" s="326">
        <v>0</v>
      </c>
      <c r="C367" s="326">
        <v>0</v>
      </c>
      <c r="D367" s="325">
        <v>0</v>
      </c>
      <c r="E367" s="325">
        <v>0</v>
      </c>
      <c r="G367" s="325">
        <v>0</v>
      </c>
      <c r="H367" s="325">
        <v>254</v>
      </c>
    </row>
    <row r="368" spans="1:8">
      <c r="A368" s="103" t="s">
        <v>907</v>
      </c>
      <c r="B368" s="326">
        <v>0</v>
      </c>
      <c r="C368" s="326">
        <v>0</v>
      </c>
      <c r="D368" s="325">
        <v>0</v>
      </c>
      <c r="E368" s="325">
        <v>0</v>
      </c>
      <c r="G368" s="325">
        <v>0</v>
      </c>
      <c r="H368" s="325">
        <v>388</v>
      </c>
    </row>
    <row r="369" spans="1:8">
      <c r="A369" s="103" t="s">
        <v>935</v>
      </c>
      <c r="B369" s="326">
        <v>0</v>
      </c>
      <c r="C369" s="326">
        <v>0</v>
      </c>
      <c r="D369" s="325">
        <v>0</v>
      </c>
      <c r="E369" s="325">
        <v>0</v>
      </c>
      <c r="G369" s="325">
        <v>0</v>
      </c>
      <c r="H369" s="325">
        <v>0</v>
      </c>
    </row>
    <row r="370" spans="1:8">
      <c r="A370" s="103" t="s">
        <v>1066</v>
      </c>
      <c r="B370" s="326">
        <v>0</v>
      </c>
      <c r="C370" s="326">
        <v>0</v>
      </c>
      <c r="D370" s="325">
        <v>0</v>
      </c>
      <c r="E370" s="325">
        <v>0</v>
      </c>
      <c r="G370" s="325">
        <v>0</v>
      </c>
      <c r="H370" s="325">
        <v>4</v>
      </c>
    </row>
    <row r="371" spans="1:8">
      <c r="A371" s="103" t="s">
        <v>974</v>
      </c>
      <c r="B371" s="326">
        <v>0</v>
      </c>
      <c r="C371" s="326">
        <v>0</v>
      </c>
      <c r="D371" s="325">
        <v>0</v>
      </c>
      <c r="E371" s="325">
        <v>0</v>
      </c>
      <c r="G371" s="325">
        <v>0</v>
      </c>
      <c r="H371" s="325">
        <v>0</v>
      </c>
    </row>
    <row r="372" spans="1:8">
      <c r="A372" s="103" t="s">
        <v>778</v>
      </c>
      <c r="B372" s="326">
        <v>0</v>
      </c>
      <c r="C372" s="326">
        <v>0</v>
      </c>
      <c r="D372" s="325">
        <v>26</v>
      </c>
      <c r="E372" s="325">
        <v>0</v>
      </c>
      <c r="G372" s="325">
        <v>1</v>
      </c>
      <c r="H372" s="325">
        <v>0</v>
      </c>
    </row>
    <row r="373" spans="1:8">
      <c r="A373" s="103" t="s">
        <v>823</v>
      </c>
      <c r="B373" s="326">
        <v>0</v>
      </c>
      <c r="C373" s="326">
        <v>0</v>
      </c>
      <c r="D373" s="325">
        <v>2</v>
      </c>
      <c r="E373" s="325">
        <v>0</v>
      </c>
      <c r="G373" s="325">
        <v>17</v>
      </c>
      <c r="H373" s="325">
        <v>83</v>
      </c>
    </row>
    <row r="374" spans="1:8">
      <c r="A374" s="103" t="s">
        <v>906</v>
      </c>
      <c r="B374" s="326">
        <v>0</v>
      </c>
      <c r="C374" s="326">
        <v>0</v>
      </c>
      <c r="D374" s="325">
        <v>0</v>
      </c>
      <c r="E374" s="325">
        <v>0</v>
      </c>
      <c r="G374" s="325">
        <v>0</v>
      </c>
      <c r="H374" s="325">
        <v>57</v>
      </c>
    </row>
    <row r="375" spans="1:8">
      <c r="A375" s="103" t="s">
        <v>1065</v>
      </c>
      <c r="B375" s="326">
        <v>0</v>
      </c>
      <c r="C375" s="326">
        <v>0</v>
      </c>
      <c r="D375" s="325">
        <v>0</v>
      </c>
      <c r="E375" s="325">
        <v>0</v>
      </c>
      <c r="G375" s="325">
        <v>0</v>
      </c>
      <c r="H375" s="325">
        <v>35</v>
      </c>
    </row>
    <row r="376" spans="1:8">
      <c r="A376" s="103" t="s">
        <v>854</v>
      </c>
      <c r="B376" s="326">
        <v>0</v>
      </c>
      <c r="C376" s="326">
        <v>0</v>
      </c>
      <c r="D376" s="325">
        <v>0</v>
      </c>
      <c r="E376" s="325">
        <v>0</v>
      </c>
      <c r="G376" s="325">
        <v>0</v>
      </c>
      <c r="H376" s="325">
        <v>0</v>
      </c>
    </row>
    <row r="377" spans="1:8">
      <c r="A377" s="103" t="s">
        <v>1175</v>
      </c>
      <c r="B377" s="326">
        <v>0</v>
      </c>
      <c r="C377" s="326">
        <v>0</v>
      </c>
      <c r="D377" s="325">
        <v>0</v>
      </c>
      <c r="E377" s="325">
        <v>0</v>
      </c>
      <c r="G377" s="325">
        <v>0</v>
      </c>
      <c r="H377" s="325">
        <v>0</v>
      </c>
    </row>
    <row r="378" spans="1:8">
      <c r="A378" s="103" t="s">
        <v>905</v>
      </c>
      <c r="B378" s="326">
        <v>0</v>
      </c>
      <c r="C378" s="326">
        <v>0</v>
      </c>
      <c r="D378" s="325">
        <v>0</v>
      </c>
      <c r="E378" s="325">
        <v>0</v>
      </c>
      <c r="G378" s="325">
        <v>0</v>
      </c>
      <c r="H378" s="325">
        <v>76</v>
      </c>
    </row>
    <row r="379" spans="1:8">
      <c r="A379" s="103" t="s">
        <v>1195</v>
      </c>
      <c r="B379" s="326">
        <v>0</v>
      </c>
      <c r="C379" s="326">
        <v>0</v>
      </c>
      <c r="D379" s="325">
        <v>0</v>
      </c>
      <c r="E379" s="325">
        <v>0</v>
      </c>
      <c r="G379" s="325">
        <v>0</v>
      </c>
      <c r="H379" s="325">
        <v>0</v>
      </c>
    </row>
    <row r="380" spans="1:8">
      <c r="A380" s="103" t="s">
        <v>1144</v>
      </c>
      <c r="B380" s="326">
        <v>0</v>
      </c>
      <c r="C380" s="326">
        <v>0</v>
      </c>
      <c r="D380" s="325">
        <v>0</v>
      </c>
      <c r="E380" s="325">
        <v>0</v>
      </c>
      <c r="G380" s="325">
        <v>0</v>
      </c>
      <c r="H380" s="325">
        <v>0</v>
      </c>
    </row>
    <row r="381" spans="1:8">
      <c r="A381" s="103" t="s">
        <v>1163</v>
      </c>
      <c r="B381" s="326">
        <v>0</v>
      </c>
      <c r="C381" s="326">
        <v>0</v>
      </c>
      <c r="D381" s="325">
        <v>0</v>
      </c>
      <c r="E381" s="325">
        <v>0</v>
      </c>
      <c r="G381" s="325">
        <v>0</v>
      </c>
      <c r="H381" s="325">
        <v>0</v>
      </c>
    </row>
    <row r="382" spans="1:8">
      <c r="A382" s="103" t="s">
        <v>805</v>
      </c>
      <c r="B382" s="326">
        <v>0</v>
      </c>
      <c r="C382" s="326">
        <v>0</v>
      </c>
      <c r="D382" s="325">
        <v>0</v>
      </c>
      <c r="E382" s="325">
        <v>0</v>
      </c>
      <c r="G382" s="325">
        <v>0</v>
      </c>
      <c r="H382" s="325">
        <v>0</v>
      </c>
    </row>
    <row r="383" spans="1:8">
      <c r="A383" s="103" t="s">
        <v>876</v>
      </c>
      <c r="B383" s="326">
        <v>0</v>
      </c>
      <c r="C383" s="326">
        <v>0</v>
      </c>
      <c r="D383" s="325">
        <v>0</v>
      </c>
      <c r="E383" s="325">
        <v>0</v>
      </c>
      <c r="G383" s="325">
        <v>0</v>
      </c>
      <c r="H383" s="325">
        <v>0</v>
      </c>
    </row>
    <row r="384" spans="1:8">
      <c r="A384" s="103" t="s">
        <v>786</v>
      </c>
      <c r="B384" s="326">
        <v>0</v>
      </c>
      <c r="C384" s="326">
        <v>0</v>
      </c>
      <c r="D384" s="325">
        <v>0</v>
      </c>
      <c r="E384" s="325">
        <v>0</v>
      </c>
      <c r="G384" s="325">
        <v>0</v>
      </c>
      <c r="H384" s="325">
        <v>0</v>
      </c>
    </row>
    <row r="385" spans="1:8">
      <c r="A385" s="103" t="s">
        <v>932</v>
      </c>
      <c r="B385" s="326">
        <v>0</v>
      </c>
      <c r="C385" s="326">
        <v>0</v>
      </c>
      <c r="D385" s="325">
        <v>0</v>
      </c>
      <c r="E385" s="325">
        <v>0</v>
      </c>
      <c r="G385" s="325">
        <v>0</v>
      </c>
      <c r="H385" s="325">
        <v>0</v>
      </c>
    </row>
    <row r="386" spans="1:8">
      <c r="A386" s="103" t="s">
        <v>377</v>
      </c>
      <c r="B386" s="326">
        <v>43</v>
      </c>
      <c r="C386" s="326">
        <v>0</v>
      </c>
      <c r="D386" s="325">
        <v>45</v>
      </c>
      <c r="E386" s="325">
        <v>0</v>
      </c>
      <c r="G386" s="325">
        <v>430</v>
      </c>
      <c r="H386" s="325">
        <v>630</v>
      </c>
    </row>
    <row r="387" spans="1:8">
      <c r="A387" s="103" t="s">
        <v>960</v>
      </c>
      <c r="B387" s="326">
        <v>0</v>
      </c>
      <c r="C387" s="326">
        <v>0</v>
      </c>
      <c r="D387" s="325">
        <v>0</v>
      </c>
      <c r="E387" s="325">
        <v>0</v>
      </c>
      <c r="G387" s="325">
        <v>37</v>
      </c>
      <c r="H387" s="325">
        <v>360</v>
      </c>
    </row>
    <row r="388" spans="1:8">
      <c r="A388" s="103" t="s">
        <v>796</v>
      </c>
      <c r="B388" s="326">
        <v>0</v>
      </c>
      <c r="C388" s="326">
        <v>0</v>
      </c>
      <c r="D388" s="325">
        <v>0</v>
      </c>
      <c r="E388" s="325">
        <v>0</v>
      </c>
      <c r="G388" s="325">
        <v>0</v>
      </c>
      <c r="H388" s="325">
        <v>0</v>
      </c>
    </row>
    <row r="389" spans="1:8">
      <c r="A389" s="103" t="s">
        <v>1064</v>
      </c>
      <c r="B389" s="326">
        <v>0</v>
      </c>
      <c r="C389" s="326">
        <v>0</v>
      </c>
      <c r="D389" s="325">
        <v>0</v>
      </c>
      <c r="E389" s="325">
        <v>0</v>
      </c>
      <c r="G389" s="325">
        <v>0</v>
      </c>
      <c r="H389" s="325">
        <v>0</v>
      </c>
    </row>
    <row r="390" spans="1:8">
      <c r="A390" s="103" t="s">
        <v>1063</v>
      </c>
      <c r="B390" s="326">
        <v>0</v>
      </c>
      <c r="C390" s="326">
        <v>0</v>
      </c>
      <c r="D390" s="325">
        <v>0</v>
      </c>
      <c r="E390" s="325">
        <v>0</v>
      </c>
      <c r="G390" s="325">
        <v>0</v>
      </c>
      <c r="H390" s="325">
        <v>0</v>
      </c>
    </row>
    <row r="391" spans="1:8">
      <c r="A391" s="103" t="s">
        <v>1062</v>
      </c>
      <c r="B391" s="326">
        <v>0</v>
      </c>
      <c r="C391" s="326">
        <v>0</v>
      </c>
      <c r="D391" s="325">
        <v>0</v>
      </c>
      <c r="E391" s="325">
        <v>0</v>
      </c>
      <c r="G391" s="325">
        <v>0</v>
      </c>
      <c r="H391" s="325">
        <v>0</v>
      </c>
    </row>
    <row r="392" spans="1:8">
      <c r="A392" s="103" t="s">
        <v>958</v>
      </c>
      <c r="B392" s="326">
        <v>9</v>
      </c>
      <c r="C392" s="326">
        <v>0</v>
      </c>
      <c r="D392" s="325">
        <v>14</v>
      </c>
      <c r="E392" s="325">
        <v>0</v>
      </c>
      <c r="G392" s="325">
        <v>438</v>
      </c>
      <c r="H392" s="325">
        <v>333</v>
      </c>
    </row>
    <row r="393" spans="1:8">
      <c r="A393" s="103" t="s">
        <v>1316</v>
      </c>
      <c r="B393" s="326">
        <v>0</v>
      </c>
      <c r="C393" s="326">
        <v>0</v>
      </c>
      <c r="D393" s="325">
        <v>0</v>
      </c>
      <c r="E393" s="325">
        <v>0</v>
      </c>
      <c r="G393" s="325">
        <v>0</v>
      </c>
      <c r="H393" s="325">
        <v>0</v>
      </c>
    </row>
    <row r="394" spans="1:8">
      <c r="A394" s="103" t="s">
        <v>925</v>
      </c>
      <c r="B394" s="326">
        <v>78</v>
      </c>
      <c r="C394" s="326">
        <v>24</v>
      </c>
      <c r="D394" s="325">
        <v>95</v>
      </c>
      <c r="E394" s="325">
        <v>28</v>
      </c>
      <c r="G394" s="325">
        <v>21</v>
      </c>
      <c r="H394" s="325">
        <v>95</v>
      </c>
    </row>
    <row r="395" spans="1:8">
      <c r="A395" s="103" t="s">
        <v>364</v>
      </c>
      <c r="B395" s="326">
        <v>0</v>
      </c>
      <c r="C395" s="326">
        <v>0</v>
      </c>
      <c r="D395" s="325">
        <v>0</v>
      </c>
      <c r="E395" s="325">
        <v>0</v>
      </c>
      <c r="G395" s="325">
        <v>97</v>
      </c>
      <c r="H395" s="325">
        <v>228</v>
      </c>
    </row>
    <row r="396" spans="1:8">
      <c r="A396" s="103" t="s">
        <v>1010</v>
      </c>
      <c r="B396" s="326">
        <v>0</v>
      </c>
      <c r="C396" s="326">
        <v>0</v>
      </c>
      <c r="D396" s="325">
        <v>0</v>
      </c>
      <c r="E396" s="325">
        <v>0</v>
      </c>
      <c r="G396" s="325">
        <v>0</v>
      </c>
      <c r="H396" s="325">
        <v>0</v>
      </c>
    </row>
    <row r="397" spans="1:8">
      <c r="A397" s="103" t="s">
        <v>1317</v>
      </c>
      <c r="B397" s="326">
        <v>9</v>
      </c>
      <c r="C397" s="326">
        <v>0</v>
      </c>
      <c r="D397" s="325">
        <v>16</v>
      </c>
      <c r="E397" s="325">
        <v>0</v>
      </c>
      <c r="G397" s="325">
        <v>2</v>
      </c>
      <c r="H397" s="325">
        <v>1</v>
      </c>
    </row>
    <row r="398" spans="1:8">
      <c r="A398" s="103" t="s">
        <v>362</v>
      </c>
      <c r="B398" s="326">
        <v>0</v>
      </c>
      <c r="C398" s="326">
        <v>0</v>
      </c>
      <c r="D398" s="325">
        <v>0</v>
      </c>
      <c r="E398" s="325">
        <v>0</v>
      </c>
      <c r="G398" s="325">
        <v>0</v>
      </c>
      <c r="H398" s="325">
        <v>0</v>
      </c>
    </row>
    <row r="399" spans="1:8">
      <c r="A399" s="103" t="s">
        <v>900</v>
      </c>
      <c r="B399" s="326">
        <v>57</v>
      </c>
      <c r="C399" s="326">
        <v>0</v>
      </c>
      <c r="D399" s="325">
        <v>18</v>
      </c>
      <c r="E399" s="325">
        <v>0</v>
      </c>
      <c r="G399" s="325">
        <v>0</v>
      </c>
      <c r="H399" s="325">
        <v>90</v>
      </c>
    </row>
    <row r="400" spans="1:8">
      <c r="A400" s="103" t="s">
        <v>340</v>
      </c>
      <c r="B400" s="326">
        <v>0</v>
      </c>
      <c r="C400" s="326">
        <v>16</v>
      </c>
      <c r="D400" s="325">
        <v>0</v>
      </c>
      <c r="E400" s="325">
        <v>31</v>
      </c>
      <c r="G400" s="325">
        <v>185</v>
      </c>
      <c r="H400" s="325">
        <v>160</v>
      </c>
    </row>
    <row r="401" spans="1:8">
      <c r="A401" s="103" t="s">
        <v>853</v>
      </c>
      <c r="B401" s="326">
        <v>0</v>
      </c>
      <c r="C401" s="326">
        <v>0</v>
      </c>
      <c r="D401" s="325">
        <v>0</v>
      </c>
      <c r="E401" s="325">
        <v>0</v>
      </c>
      <c r="G401" s="325">
        <v>0</v>
      </c>
      <c r="H401" s="325">
        <v>1</v>
      </c>
    </row>
    <row r="402" spans="1:8">
      <c r="A402" s="103" t="s">
        <v>760</v>
      </c>
      <c r="B402" s="326">
        <v>28</v>
      </c>
      <c r="C402" s="326">
        <v>0</v>
      </c>
      <c r="D402" s="325">
        <v>0</v>
      </c>
      <c r="E402" s="325">
        <v>0</v>
      </c>
      <c r="G402" s="325">
        <v>2</v>
      </c>
      <c r="H402" s="325">
        <v>89</v>
      </c>
    </row>
    <row r="403" spans="1:8">
      <c r="A403" s="103" t="s">
        <v>852</v>
      </c>
      <c r="B403" s="326">
        <v>0</v>
      </c>
      <c r="C403" s="326">
        <v>0</v>
      </c>
      <c r="D403" s="325">
        <v>0</v>
      </c>
      <c r="E403" s="325">
        <v>0</v>
      </c>
      <c r="G403" s="325">
        <v>0</v>
      </c>
      <c r="H403" s="325">
        <v>0</v>
      </c>
    </row>
    <row r="404" spans="1:8">
      <c r="A404" s="103" t="s">
        <v>973</v>
      </c>
      <c r="B404" s="326">
        <v>65</v>
      </c>
      <c r="C404" s="326">
        <v>0</v>
      </c>
      <c r="D404" s="325">
        <v>28</v>
      </c>
      <c r="E404" s="325">
        <v>0</v>
      </c>
      <c r="G404" s="325">
        <v>2</v>
      </c>
      <c r="H404" s="325">
        <v>84</v>
      </c>
    </row>
    <row r="405" spans="1:8">
      <c r="A405" s="103" t="s">
        <v>882</v>
      </c>
      <c r="B405" s="326">
        <v>229</v>
      </c>
      <c r="C405" s="326">
        <v>0</v>
      </c>
      <c r="D405" s="325">
        <v>184</v>
      </c>
      <c r="E405" s="325">
        <v>0</v>
      </c>
      <c r="G405" s="325">
        <v>4</v>
      </c>
      <c r="H405" s="325">
        <v>1991</v>
      </c>
    </row>
    <row r="406" spans="1:8">
      <c r="A406" s="103" t="s">
        <v>319</v>
      </c>
      <c r="B406" s="326">
        <v>0</v>
      </c>
      <c r="C406" s="326">
        <v>0</v>
      </c>
      <c r="D406" s="325">
        <v>27</v>
      </c>
      <c r="E406" s="325">
        <v>0</v>
      </c>
      <c r="G406" s="325">
        <v>114</v>
      </c>
      <c r="H406" s="325">
        <v>576</v>
      </c>
    </row>
    <row r="407" spans="1:8">
      <c r="A407" s="103" t="s">
        <v>1061</v>
      </c>
      <c r="B407" s="326">
        <v>0</v>
      </c>
      <c r="C407" s="326">
        <v>0</v>
      </c>
      <c r="D407" s="325">
        <v>0</v>
      </c>
      <c r="E407" s="325">
        <v>0</v>
      </c>
      <c r="G407" s="325">
        <v>0</v>
      </c>
      <c r="H407" s="325">
        <v>3</v>
      </c>
    </row>
    <row r="408" spans="1:8">
      <c r="A408" s="103" t="s">
        <v>1060</v>
      </c>
      <c r="B408" s="326">
        <v>28</v>
      </c>
      <c r="C408" s="326">
        <v>0</v>
      </c>
      <c r="D408" s="325">
        <v>4</v>
      </c>
      <c r="E408" s="325">
        <v>0</v>
      </c>
      <c r="G408" s="325">
        <v>0</v>
      </c>
      <c r="H408" s="325">
        <v>27</v>
      </c>
    </row>
    <row r="409" spans="1:8">
      <c r="A409" s="103" t="s">
        <v>746</v>
      </c>
      <c r="B409" s="326">
        <v>552</v>
      </c>
      <c r="C409" s="326">
        <v>0</v>
      </c>
      <c r="D409" s="325">
        <v>377</v>
      </c>
      <c r="E409" s="325">
        <v>0</v>
      </c>
      <c r="G409" s="325">
        <v>77</v>
      </c>
      <c r="H409" s="325">
        <v>2430</v>
      </c>
    </row>
    <row r="410" spans="1:8">
      <c r="A410" s="103" t="s">
        <v>1059</v>
      </c>
      <c r="B410" s="326">
        <v>0</v>
      </c>
      <c r="C410" s="326">
        <v>0</v>
      </c>
      <c r="D410" s="325">
        <v>0</v>
      </c>
      <c r="E410" s="325">
        <v>0</v>
      </c>
      <c r="G410" s="325">
        <v>6</v>
      </c>
      <c r="H410" s="325">
        <v>18</v>
      </c>
    </row>
    <row r="411" spans="1:8">
      <c r="A411" s="103" t="s">
        <v>934</v>
      </c>
      <c r="B411" s="326">
        <v>0</v>
      </c>
      <c r="C411" s="326">
        <v>0</v>
      </c>
      <c r="D411" s="325">
        <v>0</v>
      </c>
      <c r="E411" s="325">
        <v>0</v>
      </c>
      <c r="G411" s="325">
        <v>8</v>
      </c>
      <c r="H411" s="325">
        <v>102</v>
      </c>
    </row>
    <row r="412" spans="1:8">
      <c r="A412" s="103" t="s">
        <v>874</v>
      </c>
      <c r="B412" s="326">
        <v>0</v>
      </c>
      <c r="C412" s="326">
        <v>0</v>
      </c>
      <c r="D412" s="325">
        <v>0</v>
      </c>
      <c r="E412" s="325">
        <v>0</v>
      </c>
      <c r="G412" s="325">
        <v>0</v>
      </c>
      <c r="H412" s="325">
        <v>0</v>
      </c>
    </row>
    <row r="413" spans="1:8">
      <c r="A413" s="103" t="s">
        <v>872</v>
      </c>
      <c r="B413" s="326">
        <v>0</v>
      </c>
      <c r="C413" s="326">
        <v>0</v>
      </c>
      <c r="D413" s="325">
        <v>0</v>
      </c>
      <c r="E413" s="325">
        <v>0</v>
      </c>
      <c r="G413" s="325">
        <v>0</v>
      </c>
      <c r="H413" s="325">
        <v>0</v>
      </c>
    </row>
    <row r="414" spans="1:8">
      <c r="A414" s="103" t="s">
        <v>832</v>
      </c>
      <c r="B414" s="326">
        <v>275</v>
      </c>
      <c r="C414" s="326">
        <v>0</v>
      </c>
      <c r="D414" s="325">
        <v>231</v>
      </c>
      <c r="E414" s="325">
        <v>0</v>
      </c>
      <c r="G414" s="325">
        <v>0</v>
      </c>
      <c r="H414" s="325">
        <v>3946</v>
      </c>
    </row>
    <row r="415" spans="1:8">
      <c r="A415" s="103" t="s">
        <v>922</v>
      </c>
      <c r="B415" s="326">
        <v>0</v>
      </c>
      <c r="C415" s="326">
        <v>0</v>
      </c>
      <c r="D415" s="325">
        <v>0</v>
      </c>
      <c r="E415" s="325">
        <v>0</v>
      </c>
      <c r="G415" s="325">
        <v>0</v>
      </c>
      <c r="H415" s="325">
        <v>0</v>
      </c>
    </row>
    <row r="416" spans="1:8">
      <c r="A416" s="103" t="s">
        <v>972</v>
      </c>
      <c r="B416" s="328">
        <v>0</v>
      </c>
      <c r="C416" s="326">
        <v>0</v>
      </c>
      <c r="D416" s="325">
        <v>2</v>
      </c>
      <c r="E416" s="325">
        <v>0</v>
      </c>
      <c r="G416" s="325">
        <v>2</v>
      </c>
      <c r="H416" s="325">
        <v>90</v>
      </c>
    </row>
    <row r="417" spans="1:8">
      <c r="A417" s="103" t="s">
        <v>1226</v>
      </c>
      <c r="B417" s="332">
        <v>0</v>
      </c>
      <c r="C417" s="326">
        <v>0</v>
      </c>
      <c r="D417" s="325">
        <v>0</v>
      </c>
      <c r="E417" s="325">
        <v>0</v>
      </c>
      <c r="G417" s="325">
        <v>0</v>
      </c>
      <c r="H417" s="325">
        <v>0</v>
      </c>
    </row>
    <row r="418" spans="1:8">
      <c r="A418" s="103" t="s">
        <v>865</v>
      </c>
      <c r="B418" s="332">
        <v>35</v>
      </c>
      <c r="C418" s="326">
        <v>0</v>
      </c>
      <c r="D418" s="325">
        <v>16</v>
      </c>
      <c r="E418" s="325">
        <v>0</v>
      </c>
      <c r="G418" s="325">
        <v>8</v>
      </c>
      <c r="H418" s="325">
        <v>146</v>
      </c>
    </row>
    <row r="419" spans="1:8">
      <c r="A419" s="103" t="s">
        <v>293</v>
      </c>
      <c r="B419" s="332">
        <v>0</v>
      </c>
      <c r="C419" s="326">
        <v>0</v>
      </c>
      <c r="D419" s="325">
        <v>0</v>
      </c>
      <c r="E419" s="325">
        <v>0</v>
      </c>
      <c r="G419" s="325">
        <v>0</v>
      </c>
      <c r="H419" s="325">
        <v>0</v>
      </c>
    </row>
    <row r="420" spans="1:8">
      <c r="A420" s="103" t="s">
        <v>885</v>
      </c>
      <c r="B420" s="326">
        <v>0</v>
      </c>
      <c r="C420" s="326">
        <v>0</v>
      </c>
      <c r="D420" s="325">
        <v>0</v>
      </c>
      <c r="E420" s="325">
        <v>0</v>
      </c>
      <c r="G420" s="325">
        <v>0</v>
      </c>
      <c r="H420" s="325">
        <v>97</v>
      </c>
    </row>
    <row r="421" spans="1:8">
      <c r="A421" s="103" t="s">
        <v>1058</v>
      </c>
      <c r="B421" s="326">
        <v>0</v>
      </c>
      <c r="C421" s="326">
        <v>0</v>
      </c>
      <c r="D421" s="325">
        <v>0</v>
      </c>
      <c r="E421" s="325">
        <v>0</v>
      </c>
      <c r="G421" s="325">
        <v>0</v>
      </c>
      <c r="H421" s="325">
        <v>0</v>
      </c>
    </row>
    <row r="422" spans="1:8">
      <c r="A422" s="103" t="s">
        <v>850</v>
      </c>
      <c r="B422" s="326">
        <v>0</v>
      </c>
      <c r="C422" s="326">
        <v>0</v>
      </c>
      <c r="D422" s="325">
        <v>0</v>
      </c>
      <c r="E422" s="325">
        <v>0</v>
      </c>
      <c r="G422" s="325">
        <v>0</v>
      </c>
      <c r="H422" s="325">
        <v>0</v>
      </c>
    </row>
    <row r="423" spans="1:8">
      <c r="A423" s="103" t="s">
        <v>274</v>
      </c>
      <c r="B423" s="326">
        <v>0</v>
      </c>
      <c r="C423" s="326">
        <v>0</v>
      </c>
      <c r="D423" s="325">
        <v>0</v>
      </c>
      <c r="E423" s="325">
        <v>0</v>
      </c>
      <c r="G423" s="325">
        <v>0</v>
      </c>
      <c r="H423" s="325">
        <v>0</v>
      </c>
    </row>
    <row r="424" spans="1:8">
      <c r="A424" s="103" t="s">
        <v>1194</v>
      </c>
      <c r="B424" s="326">
        <v>0</v>
      </c>
      <c r="C424" s="326">
        <v>0</v>
      </c>
      <c r="D424" s="325">
        <v>0</v>
      </c>
      <c r="E424" s="325">
        <v>0</v>
      </c>
      <c r="G424" s="325">
        <v>0</v>
      </c>
      <c r="H424" s="325">
        <v>0</v>
      </c>
    </row>
    <row r="425" spans="1:8">
      <c r="A425" s="103" t="s">
        <v>1034</v>
      </c>
      <c r="B425" s="328">
        <v>1</v>
      </c>
      <c r="C425" s="326">
        <v>0</v>
      </c>
      <c r="D425" s="325">
        <v>1</v>
      </c>
      <c r="E425" s="325">
        <v>0</v>
      </c>
      <c r="G425" s="325">
        <v>0</v>
      </c>
      <c r="H425" s="325">
        <v>16</v>
      </c>
    </row>
    <row r="426" spans="1:8">
      <c r="A426" s="103" t="s">
        <v>1193</v>
      </c>
      <c r="B426" s="332">
        <v>0</v>
      </c>
      <c r="C426" s="326">
        <v>0</v>
      </c>
      <c r="D426" s="325">
        <v>0</v>
      </c>
      <c r="E426" s="325">
        <v>0</v>
      </c>
      <c r="G426" s="325">
        <v>5</v>
      </c>
      <c r="H426" s="325">
        <v>216</v>
      </c>
    </row>
    <row r="427" spans="1:8">
      <c r="A427" s="103" t="s">
        <v>1009</v>
      </c>
      <c r="B427" s="332">
        <v>0</v>
      </c>
      <c r="C427" s="326">
        <v>0</v>
      </c>
      <c r="D427" s="325">
        <v>0</v>
      </c>
      <c r="E427" s="325">
        <v>0</v>
      </c>
      <c r="G427" s="325">
        <v>0</v>
      </c>
      <c r="H427" s="325">
        <v>0</v>
      </c>
    </row>
    <row r="428" spans="1:8">
      <c r="A428" s="103" t="s">
        <v>1174</v>
      </c>
      <c r="B428" s="332">
        <v>0</v>
      </c>
      <c r="C428" s="326">
        <v>0</v>
      </c>
      <c r="D428" s="325">
        <v>0</v>
      </c>
      <c r="E428" s="325">
        <v>0</v>
      </c>
      <c r="G428" s="325">
        <v>0</v>
      </c>
      <c r="H428" s="325">
        <v>0</v>
      </c>
    </row>
    <row r="429" spans="1:8">
      <c r="A429" s="103" t="s">
        <v>971</v>
      </c>
      <c r="B429" s="332">
        <v>20</v>
      </c>
      <c r="C429" s="326">
        <v>0</v>
      </c>
      <c r="D429" s="325">
        <v>20</v>
      </c>
      <c r="E429" s="325">
        <v>0</v>
      </c>
      <c r="G429" s="325">
        <v>0</v>
      </c>
      <c r="H429" s="325">
        <v>242</v>
      </c>
    </row>
    <row r="430" spans="1:8">
      <c r="A430" s="103" t="s">
        <v>843</v>
      </c>
      <c r="B430" s="328">
        <v>0</v>
      </c>
      <c r="C430" s="326">
        <v>0</v>
      </c>
      <c r="D430" s="325">
        <v>0</v>
      </c>
      <c r="E430" s="325">
        <v>0</v>
      </c>
      <c r="G430" s="325">
        <v>0</v>
      </c>
      <c r="H430" s="325">
        <v>0</v>
      </c>
    </row>
    <row r="431" spans="1:8">
      <c r="A431" s="103" t="s">
        <v>264</v>
      </c>
      <c r="B431" s="332">
        <v>0</v>
      </c>
      <c r="C431" s="326">
        <v>0</v>
      </c>
      <c r="D431" s="325">
        <v>0</v>
      </c>
      <c r="E431" s="325">
        <v>0</v>
      </c>
      <c r="G431" s="325">
        <v>59</v>
      </c>
      <c r="H431" s="325">
        <v>80</v>
      </c>
    </row>
    <row r="432" spans="1:8">
      <c r="A432" s="103" t="s">
        <v>830</v>
      </c>
      <c r="B432" s="332">
        <v>0</v>
      </c>
      <c r="C432" s="326">
        <v>0</v>
      </c>
      <c r="D432" s="325">
        <v>0</v>
      </c>
      <c r="E432" s="325">
        <v>0</v>
      </c>
      <c r="G432" s="325">
        <v>0</v>
      </c>
      <c r="H432" s="325">
        <v>0</v>
      </c>
    </row>
    <row r="433" spans="1:8">
      <c r="A433" s="103" t="s">
        <v>245</v>
      </c>
      <c r="B433" s="332">
        <v>13</v>
      </c>
      <c r="C433" s="326">
        <v>0</v>
      </c>
      <c r="D433" s="325">
        <v>0</v>
      </c>
      <c r="E433" s="325">
        <v>0</v>
      </c>
      <c r="G433" s="325">
        <v>0</v>
      </c>
      <c r="H433" s="325">
        <v>58</v>
      </c>
    </row>
    <row r="434" spans="1:8">
      <c r="A434" s="103" t="s">
        <v>1057</v>
      </c>
      <c r="B434" s="326">
        <v>3</v>
      </c>
      <c r="C434" s="326">
        <v>0</v>
      </c>
      <c r="D434" s="325">
        <v>2</v>
      </c>
      <c r="E434" s="325">
        <v>30</v>
      </c>
      <c r="G434" s="325">
        <v>141</v>
      </c>
      <c r="H434" s="325">
        <v>212</v>
      </c>
    </row>
    <row r="435" spans="1:8">
      <c r="A435" s="103" t="s">
        <v>826</v>
      </c>
      <c r="B435" s="326">
        <v>0</v>
      </c>
      <c r="C435" s="326">
        <v>0</v>
      </c>
      <c r="D435" s="325">
        <v>0</v>
      </c>
      <c r="E435" s="325">
        <v>0</v>
      </c>
      <c r="G435" s="325">
        <v>0</v>
      </c>
      <c r="H435" s="325">
        <v>0</v>
      </c>
    </row>
    <row r="436" spans="1:8">
      <c r="A436" s="103" t="s">
        <v>239</v>
      </c>
      <c r="B436" s="326">
        <v>0</v>
      </c>
      <c r="C436" s="326">
        <v>0</v>
      </c>
      <c r="D436" s="325">
        <v>0</v>
      </c>
      <c r="E436" s="325">
        <v>0</v>
      </c>
      <c r="G436" s="325">
        <v>0</v>
      </c>
      <c r="H436" s="325">
        <v>0</v>
      </c>
    </row>
    <row r="437" spans="1:8">
      <c r="A437" s="103" t="s">
        <v>1056</v>
      </c>
      <c r="B437" s="326">
        <v>0</v>
      </c>
      <c r="C437" s="326">
        <v>0</v>
      </c>
      <c r="D437" s="325">
        <v>0</v>
      </c>
      <c r="E437" s="325">
        <v>0</v>
      </c>
      <c r="G437" s="325">
        <v>0</v>
      </c>
      <c r="H437" s="325">
        <v>156</v>
      </c>
    </row>
    <row r="438" spans="1:8">
      <c r="A438" s="103" t="s">
        <v>844</v>
      </c>
      <c r="B438" s="326">
        <v>0</v>
      </c>
      <c r="C438" s="326">
        <v>0</v>
      </c>
      <c r="D438" s="325">
        <v>0</v>
      </c>
      <c r="E438" s="325">
        <v>0</v>
      </c>
      <c r="G438" s="325">
        <v>0</v>
      </c>
      <c r="H438" s="325">
        <v>0</v>
      </c>
    </row>
    <row r="439" spans="1:8">
      <c r="A439" s="103" t="s">
        <v>1055</v>
      </c>
      <c r="B439" s="326">
        <v>167</v>
      </c>
      <c r="C439" s="326">
        <v>0</v>
      </c>
      <c r="D439" s="325">
        <v>97</v>
      </c>
      <c r="E439" s="325">
        <v>0</v>
      </c>
      <c r="G439" s="325">
        <v>17</v>
      </c>
      <c r="H439" s="325">
        <v>301</v>
      </c>
    </row>
    <row r="440" spans="1:8">
      <c r="A440" s="103" t="s">
        <v>759</v>
      </c>
      <c r="B440" s="326">
        <v>0</v>
      </c>
      <c r="C440" s="326">
        <v>0</v>
      </c>
      <c r="D440" s="325">
        <v>0</v>
      </c>
      <c r="E440" s="325">
        <v>0</v>
      </c>
      <c r="G440" s="325">
        <v>0</v>
      </c>
      <c r="H440" s="325">
        <v>0</v>
      </c>
    </row>
    <row r="441" spans="1:8">
      <c r="A441" s="103" t="s">
        <v>795</v>
      </c>
      <c r="B441" s="326">
        <v>11</v>
      </c>
      <c r="C441" s="326">
        <v>0</v>
      </c>
      <c r="D441" s="325">
        <v>90</v>
      </c>
      <c r="E441" s="325">
        <v>0</v>
      </c>
      <c r="G441" s="325">
        <v>10</v>
      </c>
      <c r="H441" s="325">
        <v>141</v>
      </c>
    </row>
    <row r="442" spans="1:8">
      <c r="A442" s="103" t="s">
        <v>884</v>
      </c>
      <c r="B442" s="328">
        <v>0</v>
      </c>
      <c r="C442" s="326">
        <v>0</v>
      </c>
      <c r="D442" s="325">
        <v>0</v>
      </c>
      <c r="E442" s="325">
        <v>0</v>
      </c>
      <c r="G442" s="325">
        <v>0</v>
      </c>
      <c r="H442" s="325">
        <v>175</v>
      </c>
    </row>
    <row r="443" spans="1:8">
      <c r="A443" s="103" t="s">
        <v>831</v>
      </c>
      <c r="B443" s="332">
        <v>0</v>
      </c>
      <c r="C443" s="326">
        <v>0</v>
      </c>
      <c r="D443" s="325">
        <v>0</v>
      </c>
      <c r="E443" s="325">
        <v>0</v>
      </c>
      <c r="G443" s="325">
        <v>0</v>
      </c>
      <c r="H443" s="325">
        <v>0</v>
      </c>
    </row>
    <row r="444" spans="1:8">
      <c r="A444" s="103" t="s">
        <v>1033</v>
      </c>
      <c r="B444" s="332">
        <v>0</v>
      </c>
      <c r="C444" s="326">
        <v>6</v>
      </c>
      <c r="D444" s="325">
        <v>0</v>
      </c>
      <c r="E444" s="325">
        <v>11</v>
      </c>
      <c r="G444" s="325">
        <v>3</v>
      </c>
      <c r="H444" s="325">
        <v>1</v>
      </c>
    </row>
    <row r="445" spans="1:8">
      <c r="A445" s="103" t="s">
        <v>827</v>
      </c>
      <c r="B445" s="332">
        <v>0</v>
      </c>
      <c r="C445" s="326">
        <v>0</v>
      </c>
      <c r="D445" s="325">
        <v>0</v>
      </c>
      <c r="E445" s="325">
        <v>0</v>
      </c>
      <c r="G445" s="325">
        <v>0</v>
      </c>
      <c r="H445" s="325">
        <v>0</v>
      </c>
    </row>
    <row r="446" spans="1:8">
      <c r="A446" s="103" t="s">
        <v>970</v>
      </c>
      <c r="B446" s="328">
        <v>0</v>
      </c>
      <c r="C446" s="326">
        <v>0</v>
      </c>
      <c r="D446" s="325">
        <v>0</v>
      </c>
      <c r="E446" s="325">
        <v>0</v>
      </c>
      <c r="G446" s="325">
        <v>0</v>
      </c>
      <c r="H446" s="325">
        <v>0</v>
      </c>
    </row>
    <row r="447" spans="1:8">
      <c r="A447" s="103" t="s">
        <v>1008</v>
      </c>
      <c r="B447" s="332">
        <v>0</v>
      </c>
      <c r="C447" s="326">
        <v>0</v>
      </c>
      <c r="D447" s="325">
        <v>0</v>
      </c>
      <c r="E447" s="325">
        <v>0</v>
      </c>
      <c r="G447" s="325">
        <v>0</v>
      </c>
      <c r="H447" s="325">
        <v>0</v>
      </c>
    </row>
    <row r="448" spans="1:8">
      <c r="A448" s="103" t="s">
        <v>794</v>
      </c>
      <c r="B448" s="332">
        <v>0</v>
      </c>
      <c r="C448" s="326">
        <v>0</v>
      </c>
      <c r="D448" s="325">
        <v>0</v>
      </c>
      <c r="E448" s="325">
        <v>0</v>
      </c>
      <c r="G448" s="325">
        <v>3</v>
      </c>
      <c r="H448" s="325">
        <v>1</v>
      </c>
    </row>
    <row r="449" spans="1:8">
      <c r="A449" s="103" t="s">
        <v>1172</v>
      </c>
      <c r="B449" s="332">
        <v>0</v>
      </c>
      <c r="C449" s="326">
        <v>0</v>
      </c>
      <c r="D449" s="325">
        <v>0</v>
      </c>
      <c r="E449" s="325">
        <v>0</v>
      </c>
      <c r="G449" s="325">
        <v>0</v>
      </c>
      <c r="H449" s="325">
        <v>0</v>
      </c>
    </row>
    <row r="450" spans="1:8">
      <c r="A450" s="103" t="s">
        <v>1143</v>
      </c>
      <c r="B450" s="332">
        <v>0</v>
      </c>
      <c r="C450" s="326">
        <v>0</v>
      </c>
      <c r="D450" s="325">
        <v>0</v>
      </c>
      <c r="E450" s="325">
        <v>0</v>
      </c>
      <c r="G450" s="325">
        <v>0</v>
      </c>
      <c r="H450" s="325">
        <v>0</v>
      </c>
    </row>
    <row r="451" spans="1:8">
      <c r="A451" s="103" t="s">
        <v>232</v>
      </c>
      <c r="B451" s="326">
        <v>0</v>
      </c>
      <c r="C451" s="326">
        <v>0</v>
      </c>
      <c r="D451" s="325">
        <v>0</v>
      </c>
      <c r="E451" s="325">
        <v>0</v>
      </c>
      <c r="G451" s="325">
        <v>0</v>
      </c>
      <c r="H451" s="325">
        <v>0</v>
      </c>
    </row>
    <row r="452" spans="1:8">
      <c r="A452" s="103" t="s">
        <v>821</v>
      </c>
      <c r="B452" s="326">
        <v>0</v>
      </c>
      <c r="C452" s="326">
        <v>0</v>
      </c>
      <c r="D452" s="325">
        <v>0</v>
      </c>
      <c r="E452" s="325">
        <v>0</v>
      </c>
      <c r="G452" s="325">
        <v>0</v>
      </c>
      <c r="H452" s="325">
        <v>0</v>
      </c>
    </row>
    <row r="453" spans="1:8">
      <c r="A453" s="103" t="s">
        <v>227</v>
      </c>
      <c r="B453" s="326">
        <v>0</v>
      </c>
      <c r="C453" s="326">
        <v>0</v>
      </c>
      <c r="D453" s="325">
        <v>0</v>
      </c>
      <c r="E453" s="325">
        <v>0</v>
      </c>
      <c r="G453" s="325">
        <v>0</v>
      </c>
      <c r="H453" s="325">
        <v>0</v>
      </c>
    </row>
    <row r="454" spans="1:8">
      <c r="A454" s="103" t="s">
        <v>1054</v>
      </c>
      <c r="B454" s="326">
        <v>0</v>
      </c>
      <c r="C454" s="326">
        <v>2</v>
      </c>
      <c r="D454" s="325">
        <v>0</v>
      </c>
      <c r="E454" s="325">
        <v>5</v>
      </c>
      <c r="G454" s="325">
        <v>0</v>
      </c>
      <c r="H454" s="325">
        <v>5</v>
      </c>
    </row>
    <row r="455" spans="1:8">
      <c r="A455" s="103" t="s">
        <v>1053</v>
      </c>
      <c r="B455" s="326">
        <v>0</v>
      </c>
      <c r="C455" s="326">
        <v>0</v>
      </c>
      <c r="D455" s="325">
        <v>0</v>
      </c>
      <c r="E455" s="325">
        <v>0</v>
      </c>
      <c r="G455" s="325">
        <v>17</v>
      </c>
      <c r="H455" s="325">
        <v>1</v>
      </c>
    </row>
    <row r="456" spans="1:8">
      <c r="A456" s="103" t="s">
        <v>758</v>
      </c>
      <c r="B456" s="326">
        <v>0</v>
      </c>
      <c r="C456" s="326">
        <v>0</v>
      </c>
      <c r="D456" s="325">
        <v>0</v>
      </c>
      <c r="E456" s="325">
        <v>0</v>
      </c>
      <c r="G456" s="325">
        <v>0</v>
      </c>
      <c r="H456" s="325">
        <v>42</v>
      </c>
    </row>
    <row r="457" spans="1:8">
      <c r="A457" s="103" t="s">
        <v>220</v>
      </c>
      <c r="B457" s="326">
        <v>0</v>
      </c>
      <c r="C457" s="326">
        <v>0</v>
      </c>
      <c r="D457" s="325">
        <v>0</v>
      </c>
      <c r="E457" s="325">
        <v>0</v>
      </c>
      <c r="G457" s="325">
        <v>0</v>
      </c>
      <c r="H457" s="325">
        <v>0</v>
      </c>
    </row>
    <row r="458" spans="1:8">
      <c r="A458" s="103" t="s">
        <v>883</v>
      </c>
      <c r="B458" s="326">
        <v>0</v>
      </c>
      <c r="C458" s="326">
        <v>0</v>
      </c>
      <c r="D458" s="325">
        <v>0</v>
      </c>
      <c r="E458" s="325">
        <v>0</v>
      </c>
      <c r="G458" s="325">
        <v>0</v>
      </c>
      <c r="H458" s="325">
        <v>5</v>
      </c>
    </row>
    <row r="459" spans="1:8">
      <c r="A459" s="103" t="s">
        <v>211</v>
      </c>
      <c r="B459" s="326">
        <v>1</v>
      </c>
      <c r="C459" s="326">
        <v>0</v>
      </c>
      <c r="D459" s="325">
        <v>13</v>
      </c>
      <c r="E459" s="325">
        <v>0</v>
      </c>
      <c r="G459" s="325">
        <v>2</v>
      </c>
      <c r="H459" s="325">
        <v>7</v>
      </c>
    </row>
    <row r="460" spans="1:8">
      <c r="A460" s="103" t="s">
        <v>1006</v>
      </c>
      <c r="B460" s="326">
        <v>0</v>
      </c>
      <c r="C460" s="326">
        <v>0</v>
      </c>
      <c r="D460" s="325">
        <v>0</v>
      </c>
      <c r="E460" s="325">
        <v>0</v>
      </c>
      <c r="G460" s="325">
        <v>0</v>
      </c>
      <c r="H460" s="325">
        <v>0</v>
      </c>
    </row>
    <row r="461" spans="1:8">
      <c r="A461" s="103" t="s">
        <v>842</v>
      </c>
      <c r="B461" s="326">
        <v>0</v>
      </c>
      <c r="C461" s="326">
        <v>0</v>
      </c>
      <c r="D461" s="325">
        <v>0</v>
      </c>
      <c r="E461" s="325">
        <v>0</v>
      </c>
      <c r="G461" s="325">
        <v>0</v>
      </c>
      <c r="H461" s="325">
        <v>0</v>
      </c>
    </row>
    <row r="462" spans="1:8">
      <c r="A462" s="103" t="s">
        <v>793</v>
      </c>
      <c r="B462" s="326">
        <v>0</v>
      </c>
      <c r="C462" s="326">
        <v>0</v>
      </c>
      <c r="D462" s="325">
        <v>0</v>
      </c>
      <c r="E462" s="325">
        <v>0</v>
      </c>
      <c r="G462" s="325">
        <v>0</v>
      </c>
      <c r="H462" s="325">
        <v>0</v>
      </c>
    </row>
    <row r="463" spans="1:8">
      <c r="A463" s="103" t="s">
        <v>198</v>
      </c>
      <c r="B463" s="326">
        <v>1</v>
      </c>
      <c r="C463" s="326">
        <v>0</v>
      </c>
      <c r="D463" s="325">
        <v>7</v>
      </c>
      <c r="E463" s="325">
        <v>0</v>
      </c>
      <c r="G463" s="325">
        <v>32</v>
      </c>
      <c r="H463" s="325">
        <v>51</v>
      </c>
    </row>
    <row r="464" spans="1:8">
      <c r="A464" s="103" t="s">
        <v>767</v>
      </c>
      <c r="B464" s="326">
        <v>0</v>
      </c>
      <c r="C464" s="326">
        <v>0</v>
      </c>
      <c r="D464" s="325">
        <v>0</v>
      </c>
      <c r="E464" s="325">
        <v>1</v>
      </c>
      <c r="G464" s="325">
        <v>2</v>
      </c>
      <c r="H464" s="325">
        <v>0</v>
      </c>
    </row>
    <row r="465" spans="1:8">
      <c r="A465" s="103" t="s">
        <v>1052</v>
      </c>
      <c r="B465" s="326">
        <v>0</v>
      </c>
      <c r="C465" s="326">
        <v>0</v>
      </c>
      <c r="D465" s="325">
        <v>0</v>
      </c>
      <c r="E465" s="325">
        <v>4</v>
      </c>
      <c r="G465" s="325">
        <v>0</v>
      </c>
      <c r="H465" s="325">
        <v>76</v>
      </c>
    </row>
    <row r="466" spans="1:8">
      <c r="A466" s="103" t="s">
        <v>1051</v>
      </c>
      <c r="B466" s="326">
        <v>22</v>
      </c>
      <c r="C466" s="326">
        <v>0</v>
      </c>
      <c r="D466" s="325">
        <v>192</v>
      </c>
      <c r="E466" s="325">
        <v>0</v>
      </c>
      <c r="G466" s="325">
        <v>15</v>
      </c>
      <c r="H466" s="325">
        <v>6</v>
      </c>
    </row>
    <row r="467" spans="1:8">
      <c r="A467" s="103" t="s">
        <v>1186</v>
      </c>
      <c r="B467" s="326">
        <v>0</v>
      </c>
      <c r="C467" s="326">
        <v>0</v>
      </c>
      <c r="D467" s="325">
        <v>0</v>
      </c>
      <c r="E467" s="325">
        <v>0</v>
      </c>
      <c r="G467" s="325">
        <v>0</v>
      </c>
      <c r="H467" s="325">
        <v>0</v>
      </c>
    </row>
    <row r="468" spans="1:8">
      <c r="A468" s="103" t="s">
        <v>1050</v>
      </c>
      <c r="B468" s="326">
        <v>0</v>
      </c>
      <c r="C468" s="326">
        <v>0</v>
      </c>
      <c r="D468" s="325">
        <v>0</v>
      </c>
      <c r="E468" s="325">
        <v>0</v>
      </c>
      <c r="G468" s="325">
        <v>0</v>
      </c>
      <c r="H468" s="325">
        <v>40</v>
      </c>
    </row>
    <row r="469" spans="1:8">
      <c r="A469" s="103" t="s">
        <v>851</v>
      </c>
      <c r="B469" s="326">
        <v>0</v>
      </c>
      <c r="C469" s="326">
        <v>0</v>
      </c>
      <c r="D469" s="325">
        <v>0</v>
      </c>
      <c r="E469" s="325">
        <v>0</v>
      </c>
      <c r="G469" s="325">
        <v>0</v>
      </c>
      <c r="H469" s="325">
        <v>0</v>
      </c>
    </row>
    <row r="470" spans="1:8">
      <c r="A470" s="103" t="s">
        <v>1003</v>
      </c>
      <c r="B470" s="326">
        <v>0</v>
      </c>
      <c r="C470" s="326">
        <v>0</v>
      </c>
      <c r="D470" s="325">
        <v>0</v>
      </c>
      <c r="E470" s="325">
        <v>0</v>
      </c>
      <c r="G470" s="325">
        <v>0</v>
      </c>
      <c r="H470" s="325">
        <v>0</v>
      </c>
    </row>
    <row r="471" spans="1:8">
      <c r="A471" s="103" t="s">
        <v>186</v>
      </c>
      <c r="B471" s="326">
        <v>0</v>
      </c>
      <c r="C471" s="326">
        <v>0</v>
      </c>
      <c r="D471" s="325">
        <v>0</v>
      </c>
      <c r="E471" s="325">
        <v>0</v>
      </c>
      <c r="G471" s="325">
        <v>0</v>
      </c>
      <c r="H471" s="325">
        <v>0</v>
      </c>
    </row>
    <row r="472" spans="1:8">
      <c r="A472" s="103" t="s">
        <v>969</v>
      </c>
      <c r="B472" s="326">
        <v>0</v>
      </c>
      <c r="C472" s="326">
        <v>0</v>
      </c>
      <c r="D472" s="325">
        <v>0</v>
      </c>
      <c r="E472" s="325">
        <v>0</v>
      </c>
      <c r="G472" s="325">
        <v>0</v>
      </c>
      <c r="H472" s="325">
        <v>32</v>
      </c>
    </row>
    <row r="473" spans="1:8">
      <c r="A473" s="103" t="s">
        <v>875</v>
      </c>
      <c r="B473" s="326">
        <v>0</v>
      </c>
      <c r="C473" s="326">
        <v>0</v>
      </c>
      <c r="D473" s="325">
        <v>0</v>
      </c>
      <c r="E473" s="325">
        <v>0</v>
      </c>
      <c r="G473" s="325">
        <v>0</v>
      </c>
      <c r="H473" s="325">
        <v>0</v>
      </c>
    </row>
    <row r="474" spans="1:8">
      <c r="A474" s="103" t="s">
        <v>804</v>
      </c>
      <c r="B474" s="328">
        <v>0</v>
      </c>
      <c r="C474" s="326">
        <v>0</v>
      </c>
      <c r="D474" s="325">
        <v>0</v>
      </c>
      <c r="E474" s="325">
        <v>0</v>
      </c>
      <c r="G474" s="325">
        <v>0</v>
      </c>
      <c r="H474" s="325">
        <v>0</v>
      </c>
    </row>
    <row r="475" spans="1:8">
      <c r="A475" s="103" t="s">
        <v>829</v>
      </c>
      <c r="B475" s="332">
        <v>0</v>
      </c>
      <c r="C475" s="326">
        <v>0</v>
      </c>
      <c r="D475" s="325">
        <v>0</v>
      </c>
      <c r="E475" s="325">
        <v>0</v>
      </c>
      <c r="G475" s="325">
        <v>0</v>
      </c>
      <c r="H475" s="325">
        <v>0</v>
      </c>
    </row>
    <row r="476" spans="1:8">
      <c r="A476" s="103" t="s">
        <v>1129</v>
      </c>
      <c r="B476" s="332">
        <v>0</v>
      </c>
      <c r="C476" s="326">
        <v>0</v>
      </c>
      <c r="D476" s="325">
        <v>0</v>
      </c>
      <c r="E476" s="325">
        <v>0</v>
      </c>
      <c r="G476" s="325">
        <v>0</v>
      </c>
      <c r="H476" s="325">
        <v>0</v>
      </c>
    </row>
    <row r="477" spans="1:8">
      <c r="A477" s="103" t="s">
        <v>181</v>
      </c>
      <c r="B477" s="332">
        <v>0</v>
      </c>
      <c r="C477" s="326">
        <v>0</v>
      </c>
      <c r="D477" s="325">
        <v>0</v>
      </c>
      <c r="E477" s="325">
        <v>0</v>
      </c>
      <c r="G477" s="325">
        <v>1</v>
      </c>
      <c r="H477" s="325">
        <v>19</v>
      </c>
    </row>
    <row r="478" spans="1:8">
      <c r="A478" s="103" t="s">
        <v>1218</v>
      </c>
      <c r="B478" s="328">
        <v>0</v>
      </c>
      <c r="C478" s="326">
        <v>0</v>
      </c>
      <c r="D478" s="325">
        <v>0</v>
      </c>
      <c r="E478" s="325">
        <v>0</v>
      </c>
      <c r="G478" s="325">
        <v>1</v>
      </c>
      <c r="H478" s="325">
        <v>0</v>
      </c>
    </row>
    <row r="479" spans="1:8">
      <c r="A479" s="103" t="s">
        <v>1142</v>
      </c>
      <c r="B479" s="332">
        <v>0</v>
      </c>
      <c r="C479" s="326">
        <v>0</v>
      </c>
      <c r="D479" s="325">
        <v>0</v>
      </c>
      <c r="E479" s="325">
        <v>0</v>
      </c>
      <c r="G479" s="325">
        <v>0</v>
      </c>
      <c r="H479" s="325">
        <v>0</v>
      </c>
    </row>
    <row r="480" spans="1:8">
      <c r="A480" s="103" t="s">
        <v>1141</v>
      </c>
      <c r="B480" s="332">
        <v>0</v>
      </c>
      <c r="C480" s="326">
        <v>0</v>
      </c>
      <c r="D480" s="325">
        <v>0</v>
      </c>
      <c r="E480" s="325">
        <v>0</v>
      </c>
      <c r="G480" s="325">
        <v>0</v>
      </c>
      <c r="H480" s="325">
        <v>0</v>
      </c>
    </row>
    <row r="481" spans="1:8">
      <c r="A481" s="103" t="s">
        <v>777</v>
      </c>
      <c r="B481" s="332">
        <v>0</v>
      </c>
      <c r="C481" s="326">
        <v>0</v>
      </c>
      <c r="D481" s="325">
        <v>0</v>
      </c>
      <c r="E481" s="325">
        <v>0</v>
      </c>
      <c r="G481" s="325">
        <v>0</v>
      </c>
      <c r="H481" s="325">
        <v>0</v>
      </c>
    </row>
    <row r="482" spans="1:8">
      <c r="A482" s="103" t="s">
        <v>174</v>
      </c>
      <c r="B482" s="332">
        <v>0</v>
      </c>
      <c r="C482" s="326">
        <v>16</v>
      </c>
      <c r="D482" s="325">
        <v>0</v>
      </c>
      <c r="E482" s="325">
        <v>7</v>
      </c>
      <c r="G482" s="325">
        <v>6</v>
      </c>
      <c r="H482" s="325">
        <v>52</v>
      </c>
    </row>
    <row r="483" spans="1:8">
      <c r="A483" s="103" t="s">
        <v>933</v>
      </c>
      <c r="B483" s="326">
        <v>0</v>
      </c>
      <c r="C483" s="326">
        <v>0</v>
      </c>
      <c r="D483" s="325">
        <v>0</v>
      </c>
      <c r="E483" s="325">
        <v>0</v>
      </c>
      <c r="G483" s="325">
        <v>0</v>
      </c>
      <c r="H483" s="325">
        <v>383</v>
      </c>
    </row>
    <row r="484" spans="1:8">
      <c r="A484" s="103" t="s">
        <v>1049</v>
      </c>
      <c r="B484" s="326">
        <v>0</v>
      </c>
      <c r="C484" s="326">
        <v>0</v>
      </c>
      <c r="D484" s="325">
        <v>0</v>
      </c>
      <c r="E484" s="325">
        <v>0</v>
      </c>
      <c r="G484" s="325">
        <v>0</v>
      </c>
      <c r="H484" s="325">
        <v>0</v>
      </c>
    </row>
    <row r="485" spans="1:8">
      <c r="A485" s="103" t="s">
        <v>756</v>
      </c>
      <c r="B485" s="326">
        <v>17</v>
      </c>
      <c r="C485" s="326">
        <v>0</v>
      </c>
      <c r="D485" s="325">
        <v>2</v>
      </c>
      <c r="E485" s="325">
        <v>0</v>
      </c>
      <c r="G485" s="325">
        <v>1</v>
      </c>
      <c r="H485" s="325">
        <v>27</v>
      </c>
    </row>
    <row r="486" spans="1:8">
      <c r="A486" s="103" t="s">
        <v>1318</v>
      </c>
      <c r="B486" s="326">
        <v>0</v>
      </c>
      <c r="C486" s="326">
        <v>0</v>
      </c>
      <c r="D486" s="325">
        <v>0</v>
      </c>
      <c r="E486" s="325">
        <v>0</v>
      </c>
      <c r="G486" s="325">
        <v>0</v>
      </c>
      <c r="H486" s="325">
        <v>2</v>
      </c>
    </row>
    <row r="487" spans="1:8">
      <c r="A487" s="103" t="s">
        <v>1048</v>
      </c>
      <c r="B487" s="326">
        <v>0</v>
      </c>
      <c r="C487" s="326">
        <v>0</v>
      </c>
      <c r="D487" s="325">
        <v>0</v>
      </c>
      <c r="E487" s="325">
        <v>0</v>
      </c>
      <c r="G487" s="325">
        <v>0</v>
      </c>
      <c r="H487" s="325">
        <v>12</v>
      </c>
    </row>
    <row r="488" spans="1:8">
      <c r="A488" s="103" t="s">
        <v>873</v>
      </c>
      <c r="B488" s="326">
        <v>0</v>
      </c>
      <c r="C488" s="326">
        <v>0</v>
      </c>
      <c r="D488" s="325">
        <v>0</v>
      </c>
      <c r="E488" s="325">
        <v>0</v>
      </c>
      <c r="G488" s="325">
        <v>0</v>
      </c>
      <c r="H488" s="325">
        <v>0</v>
      </c>
    </row>
    <row r="489" spans="1:8">
      <c r="A489" s="103" t="s">
        <v>1161</v>
      </c>
      <c r="B489" s="326">
        <v>0</v>
      </c>
      <c r="C489" s="326">
        <v>0</v>
      </c>
      <c r="D489" s="325">
        <v>0</v>
      </c>
      <c r="E489" s="325">
        <v>0</v>
      </c>
      <c r="G489" s="325">
        <v>0</v>
      </c>
      <c r="H489" s="325">
        <v>0</v>
      </c>
    </row>
    <row r="490" spans="1:8">
      <c r="A490" s="103" t="s">
        <v>1353</v>
      </c>
      <c r="B490" s="326">
        <v>0</v>
      </c>
      <c r="C490" s="326">
        <v>0</v>
      </c>
      <c r="D490" s="325">
        <v>0</v>
      </c>
      <c r="E490" s="325">
        <v>0</v>
      </c>
      <c r="G490" s="325">
        <v>0</v>
      </c>
      <c r="H490" s="325">
        <v>0</v>
      </c>
    </row>
    <row r="491" spans="1:8">
      <c r="A491" s="103" t="s">
        <v>998</v>
      </c>
      <c r="B491" s="326">
        <v>0</v>
      </c>
      <c r="C491" s="326">
        <v>0</v>
      </c>
      <c r="D491" s="325">
        <v>0</v>
      </c>
      <c r="E491" s="325">
        <v>0</v>
      </c>
      <c r="G491" s="325">
        <v>0</v>
      </c>
      <c r="H491" s="325">
        <v>95</v>
      </c>
    </row>
    <row r="492" spans="1:8">
      <c r="A492" s="103" t="s">
        <v>770</v>
      </c>
      <c r="B492" s="326">
        <v>0</v>
      </c>
      <c r="C492" s="326">
        <v>0</v>
      </c>
      <c r="D492" s="325">
        <v>0</v>
      </c>
      <c r="E492" s="325">
        <v>0</v>
      </c>
      <c r="G492" s="325">
        <v>0</v>
      </c>
      <c r="H492" s="325">
        <v>0</v>
      </c>
    </row>
    <row r="493" spans="1:8">
      <c r="A493" s="103" t="s">
        <v>168</v>
      </c>
      <c r="B493" s="326">
        <v>0</v>
      </c>
      <c r="C493" s="326">
        <v>0</v>
      </c>
      <c r="D493" s="325">
        <v>0</v>
      </c>
      <c r="E493" s="325">
        <v>0</v>
      </c>
      <c r="G493" s="325">
        <v>0</v>
      </c>
      <c r="H493" s="325">
        <v>0</v>
      </c>
    </row>
    <row r="494" spans="1:8">
      <c r="A494" s="103" t="s">
        <v>812</v>
      </c>
      <c r="B494" s="326">
        <v>0</v>
      </c>
      <c r="C494" s="326">
        <v>0</v>
      </c>
      <c r="D494" s="325">
        <v>0</v>
      </c>
      <c r="E494" s="325">
        <v>0</v>
      </c>
      <c r="G494" s="325">
        <v>0</v>
      </c>
      <c r="H494" s="325">
        <v>0</v>
      </c>
    </row>
    <row r="495" spans="1:8">
      <c r="A495" s="103" t="s">
        <v>160</v>
      </c>
      <c r="B495" s="326">
        <v>0</v>
      </c>
      <c r="C495" s="326">
        <v>0</v>
      </c>
      <c r="D495" s="325">
        <v>2</v>
      </c>
      <c r="E495" s="325">
        <v>0</v>
      </c>
      <c r="G495" s="325">
        <v>0</v>
      </c>
      <c r="H495" s="325">
        <v>0</v>
      </c>
    </row>
    <row r="496" spans="1:8">
      <c r="A496" s="103" t="s">
        <v>785</v>
      </c>
      <c r="B496" s="326">
        <v>0</v>
      </c>
      <c r="C496" s="326">
        <v>0</v>
      </c>
      <c r="D496" s="325">
        <v>0</v>
      </c>
      <c r="E496" s="325">
        <v>0</v>
      </c>
      <c r="G496" s="325">
        <v>0</v>
      </c>
      <c r="H496" s="325">
        <v>0</v>
      </c>
    </row>
    <row r="497" spans="1:8">
      <c r="A497" s="103" t="s">
        <v>968</v>
      </c>
      <c r="B497" s="326">
        <v>88</v>
      </c>
      <c r="C497" s="326">
        <v>0</v>
      </c>
      <c r="D497" s="325">
        <v>73</v>
      </c>
      <c r="E497" s="325">
        <v>0</v>
      </c>
      <c r="G497" s="325">
        <v>101</v>
      </c>
      <c r="H497" s="325">
        <v>496</v>
      </c>
    </row>
    <row r="498" spans="1:8">
      <c r="A498" s="103" t="s">
        <v>904</v>
      </c>
      <c r="B498" s="326">
        <v>0</v>
      </c>
      <c r="C498" s="326">
        <v>0</v>
      </c>
      <c r="D498" s="325">
        <v>0</v>
      </c>
      <c r="E498" s="325">
        <v>0</v>
      </c>
      <c r="G498" s="325">
        <v>7</v>
      </c>
      <c r="H498" s="325">
        <v>0</v>
      </c>
    </row>
    <row r="499" spans="1:8">
      <c r="A499" s="103" t="s">
        <v>1029</v>
      </c>
      <c r="B499" s="326">
        <v>0</v>
      </c>
      <c r="C499" s="326">
        <v>0</v>
      </c>
      <c r="D499" s="325">
        <v>0</v>
      </c>
      <c r="E499" s="325">
        <v>0</v>
      </c>
      <c r="G499" s="325">
        <v>0</v>
      </c>
      <c r="H499" s="325">
        <v>0</v>
      </c>
    </row>
    <row r="500" spans="1:8">
      <c r="A500" s="103" t="s">
        <v>1224</v>
      </c>
      <c r="B500" s="326">
        <v>0</v>
      </c>
      <c r="C500" s="326">
        <v>0</v>
      </c>
      <c r="D500" s="325">
        <v>0</v>
      </c>
      <c r="E500" s="325">
        <v>0</v>
      </c>
      <c r="G500" s="325">
        <v>4</v>
      </c>
      <c r="H500" s="325">
        <v>2</v>
      </c>
    </row>
    <row r="501" spans="1:8">
      <c r="A501" s="103" t="s">
        <v>903</v>
      </c>
      <c r="B501" s="326">
        <v>0</v>
      </c>
      <c r="C501" s="326">
        <v>0</v>
      </c>
      <c r="D501" s="325">
        <v>0</v>
      </c>
      <c r="E501" s="325">
        <v>0</v>
      </c>
      <c r="G501" s="325">
        <v>0</v>
      </c>
      <c r="H501" s="325">
        <v>0</v>
      </c>
    </row>
    <row r="502" spans="1:8">
      <c r="A502" s="103" t="s">
        <v>803</v>
      </c>
      <c r="B502" s="326">
        <v>0</v>
      </c>
      <c r="C502" s="326">
        <v>0</v>
      </c>
      <c r="D502" s="325">
        <v>0</v>
      </c>
      <c r="E502" s="325">
        <v>0</v>
      </c>
      <c r="G502" s="325">
        <v>0</v>
      </c>
      <c r="H502" s="325">
        <v>0</v>
      </c>
    </row>
    <row r="503" spans="1:8">
      <c r="A503" s="103" t="s">
        <v>801</v>
      </c>
      <c r="B503" s="326">
        <v>0</v>
      </c>
      <c r="C503" s="326">
        <v>0</v>
      </c>
      <c r="D503" s="325">
        <v>0</v>
      </c>
      <c r="E503" s="325">
        <v>0</v>
      </c>
      <c r="G503" s="325">
        <v>0</v>
      </c>
      <c r="H503" s="325">
        <v>0</v>
      </c>
    </row>
    <row r="504" spans="1:8">
      <c r="A504" s="103" t="s">
        <v>146</v>
      </c>
      <c r="B504" s="326">
        <v>0</v>
      </c>
      <c r="C504" s="326">
        <v>44</v>
      </c>
      <c r="D504" s="325">
        <v>0</v>
      </c>
      <c r="E504" s="325">
        <v>36</v>
      </c>
      <c r="G504" s="325">
        <v>11</v>
      </c>
      <c r="H504" s="325">
        <v>56</v>
      </c>
    </row>
    <row r="505" spans="1:8">
      <c r="A505" s="103" t="s">
        <v>1047</v>
      </c>
      <c r="B505" s="326">
        <v>0</v>
      </c>
      <c r="C505" s="326">
        <v>0</v>
      </c>
      <c r="D505" s="325">
        <v>0</v>
      </c>
      <c r="E505" s="325">
        <v>0</v>
      </c>
      <c r="G505" s="325">
        <v>0</v>
      </c>
      <c r="H505" s="325">
        <v>0</v>
      </c>
    </row>
    <row r="506" spans="1:8">
      <c r="A506" s="103" t="s">
        <v>902</v>
      </c>
      <c r="B506" s="326">
        <v>0</v>
      </c>
      <c r="C506" s="326">
        <v>0</v>
      </c>
      <c r="D506" s="325">
        <v>0</v>
      </c>
      <c r="E506" s="325">
        <v>0</v>
      </c>
      <c r="G506" s="325">
        <v>0</v>
      </c>
      <c r="H506" s="325">
        <v>0</v>
      </c>
    </row>
    <row r="507" spans="1:8">
      <c r="A507" s="103" t="s">
        <v>967</v>
      </c>
      <c r="B507" s="326">
        <v>0</v>
      </c>
      <c r="C507" s="326">
        <v>0</v>
      </c>
      <c r="D507" s="325">
        <v>0</v>
      </c>
      <c r="E507" s="325">
        <v>0</v>
      </c>
      <c r="G507" s="325">
        <v>0</v>
      </c>
      <c r="H507" s="325">
        <v>0</v>
      </c>
    </row>
    <row r="508" spans="1:8">
      <c r="A508" s="103" t="s">
        <v>771</v>
      </c>
      <c r="B508" s="326">
        <v>0</v>
      </c>
      <c r="C508" s="326">
        <v>0</v>
      </c>
      <c r="D508" s="325">
        <v>0</v>
      </c>
      <c r="E508" s="325">
        <v>0</v>
      </c>
      <c r="G508" s="325">
        <v>0</v>
      </c>
      <c r="H508" s="325">
        <v>0</v>
      </c>
    </row>
    <row r="509" spans="1:8">
      <c r="A509" s="103" t="s">
        <v>881</v>
      </c>
      <c r="B509" s="326">
        <v>48</v>
      </c>
      <c r="C509" s="326">
        <v>0</v>
      </c>
      <c r="D509" s="325">
        <v>18</v>
      </c>
      <c r="E509" s="325">
        <v>0</v>
      </c>
      <c r="G509" s="325">
        <v>0</v>
      </c>
      <c r="H509" s="325">
        <v>691</v>
      </c>
    </row>
    <row r="510" spans="1:8">
      <c r="A510" s="103" t="s">
        <v>1046</v>
      </c>
      <c r="B510" s="326">
        <v>0</v>
      </c>
      <c r="C510" s="326">
        <v>0</v>
      </c>
      <c r="D510" s="325">
        <v>0</v>
      </c>
      <c r="E510" s="325">
        <v>0</v>
      </c>
      <c r="G510" s="325">
        <v>1</v>
      </c>
      <c r="H510" s="325">
        <v>325</v>
      </c>
    </row>
    <row r="511" spans="1:8">
      <c r="A511" s="103" t="s">
        <v>1191</v>
      </c>
      <c r="B511" s="326">
        <v>0</v>
      </c>
      <c r="C511" s="326">
        <v>0</v>
      </c>
      <c r="D511" s="325">
        <v>0</v>
      </c>
      <c r="E511" s="325">
        <v>0</v>
      </c>
      <c r="G511" s="325">
        <v>0</v>
      </c>
      <c r="H511" s="325">
        <v>0</v>
      </c>
    </row>
    <row r="512" spans="1:8">
      <c r="A512" s="103" t="s">
        <v>1139</v>
      </c>
      <c r="B512" s="326">
        <v>0</v>
      </c>
      <c r="C512" s="326">
        <v>0</v>
      </c>
      <c r="D512" s="325">
        <v>0</v>
      </c>
      <c r="E512" s="325">
        <v>0</v>
      </c>
      <c r="G512" s="325">
        <v>0</v>
      </c>
      <c r="H512" s="325">
        <v>0</v>
      </c>
    </row>
    <row r="513" spans="1:8">
      <c r="A513" s="103" t="s">
        <v>783</v>
      </c>
      <c r="B513" s="326">
        <v>0</v>
      </c>
      <c r="C513" s="326">
        <v>0</v>
      </c>
      <c r="D513" s="325">
        <v>0</v>
      </c>
      <c r="E513" s="325">
        <v>0</v>
      </c>
      <c r="G513" s="325">
        <v>0</v>
      </c>
      <c r="H513" s="325">
        <v>0</v>
      </c>
    </row>
    <row r="514" spans="1:8">
      <c r="A514" s="103" t="s">
        <v>825</v>
      </c>
      <c r="B514" s="326">
        <v>0</v>
      </c>
      <c r="C514" s="326">
        <v>0</v>
      </c>
      <c r="D514" s="325">
        <v>0</v>
      </c>
      <c r="E514" s="325">
        <v>0</v>
      </c>
      <c r="G514" s="325">
        <v>0</v>
      </c>
      <c r="H514" s="325">
        <v>0</v>
      </c>
    </row>
    <row r="515" spans="1:8">
      <c r="A515" s="103" t="s">
        <v>811</v>
      </c>
      <c r="B515" s="326">
        <v>0</v>
      </c>
      <c r="C515" s="326">
        <v>0</v>
      </c>
      <c r="D515" s="325">
        <v>0</v>
      </c>
      <c r="E515" s="325">
        <v>0</v>
      </c>
      <c r="G515" s="325">
        <v>0</v>
      </c>
      <c r="H515" s="325">
        <v>0</v>
      </c>
    </row>
    <row r="516" spans="1:8">
      <c r="A516" s="103" t="s">
        <v>1045</v>
      </c>
      <c r="B516" s="326">
        <v>0</v>
      </c>
      <c r="C516" s="326">
        <v>0</v>
      </c>
      <c r="D516" s="325">
        <v>0</v>
      </c>
      <c r="E516" s="325">
        <v>0</v>
      </c>
      <c r="G516" s="325">
        <v>0</v>
      </c>
      <c r="H516" s="325">
        <v>481</v>
      </c>
    </row>
    <row r="517" spans="1:8">
      <c r="A517" s="103" t="s">
        <v>1044</v>
      </c>
      <c r="B517" s="326">
        <v>0</v>
      </c>
      <c r="C517" s="326">
        <v>0</v>
      </c>
      <c r="D517" s="325">
        <v>18</v>
      </c>
      <c r="E517" s="325">
        <v>0</v>
      </c>
      <c r="G517" s="325">
        <v>19</v>
      </c>
      <c r="H517" s="325">
        <v>233</v>
      </c>
    </row>
    <row r="518" spans="1:8">
      <c r="A518" s="103" t="s">
        <v>754</v>
      </c>
      <c r="B518" s="326">
        <v>0</v>
      </c>
      <c r="C518" s="326">
        <v>0</v>
      </c>
      <c r="D518" s="325">
        <v>0</v>
      </c>
      <c r="E518" s="325">
        <v>0</v>
      </c>
      <c r="G518" s="325">
        <v>42</v>
      </c>
      <c r="H518" s="325">
        <v>20</v>
      </c>
    </row>
    <row r="519" spans="1:8">
      <c r="A519" s="103" t="s">
        <v>1043</v>
      </c>
      <c r="B519" s="326">
        <v>0</v>
      </c>
      <c r="C519" s="326">
        <v>0</v>
      </c>
      <c r="D519" s="325">
        <v>0</v>
      </c>
      <c r="E519" s="325">
        <v>0</v>
      </c>
      <c r="G519" s="325">
        <v>0</v>
      </c>
      <c r="H519" s="325">
        <v>0</v>
      </c>
    </row>
    <row r="520" spans="1:8">
      <c r="A520" s="103" t="s">
        <v>966</v>
      </c>
      <c r="B520" s="326">
        <v>0</v>
      </c>
      <c r="C520" s="326">
        <v>0</v>
      </c>
      <c r="D520" s="325">
        <v>0</v>
      </c>
      <c r="E520" s="325">
        <v>0</v>
      </c>
      <c r="G520" s="325">
        <v>0</v>
      </c>
      <c r="H520" s="325">
        <v>18</v>
      </c>
    </row>
    <row r="521" spans="1:8">
      <c r="A521" s="103" t="s">
        <v>1154</v>
      </c>
      <c r="B521" s="326">
        <v>0</v>
      </c>
      <c r="C521" s="326">
        <v>0</v>
      </c>
      <c r="D521" s="325">
        <v>0</v>
      </c>
      <c r="E521" s="325">
        <v>0</v>
      </c>
      <c r="G521" s="325">
        <v>0</v>
      </c>
      <c r="H521" s="325">
        <v>0</v>
      </c>
    </row>
    <row r="522" spans="1:8">
      <c r="A522" s="103" t="s">
        <v>748</v>
      </c>
      <c r="B522" s="326">
        <v>0</v>
      </c>
      <c r="C522" s="326">
        <v>0</v>
      </c>
      <c r="D522" s="325">
        <v>0</v>
      </c>
      <c r="E522" s="325">
        <v>0</v>
      </c>
      <c r="G522" s="325">
        <v>0</v>
      </c>
      <c r="H522" s="325">
        <v>0</v>
      </c>
    </row>
    <row r="523" spans="1:8">
      <c r="A523" s="103" t="s">
        <v>1041</v>
      </c>
      <c r="B523" s="326">
        <v>0</v>
      </c>
      <c r="C523" s="326">
        <v>0</v>
      </c>
      <c r="D523" s="325">
        <v>0</v>
      </c>
      <c r="E523" s="325">
        <v>0</v>
      </c>
      <c r="G523" s="325">
        <v>71</v>
      </c>
      <c r="H523" s="325">
        <v>0</v>
      </c>
    </row>
    <row r="524" spans="1:8">
      <c r="A524" s="103" t="s">
        <v>1324</v>
      </c>
      <c r="B524" s="326">
        <v>0</v>
      </c>
      <c r="C524" s="326">
        <v>0</v>
      </c>
      <c r="D524" s="325">
        <v>0</v>
      </c>
      <c r="E524" s="325">
        <v>0</v>
      </c>
      <c r="G524" s="325">
        <v>4</v>
      </c>
      <c r="H524" s="325">
        <v>307</v>
      </c>
    </row>
    <row r="525" spans="1:8">
      <c r="A525" s="103" t="s">
        <v>1210</v>
      </c>
      <c r="B525" s="326">
        <v>0</v>
      </c>
      <c r="C525" s="326">
        <v>0</v>
      </c>
      <c r="D525" s="325">
        <v>0</v>
      </c>
      <c r="E525" s="325">
        <v>0</v>
      </c>
      <c r="G525" s="325">
        <v>0</v>
      </c>
      <c r="H525" s="325">
        <v>0</v>
      </c>
    </row>
    <row r="526" spans="1:8">
      <c r="A526" s="103" t="s">
        <v>1027</v>
      </c>
      <c r="B526" s="326">
        <v>0</v>
      </c>
      <c r="C526" s="326">
        <v>0</v>
      </c>
      <c r="D526" s="325">
        <v>0</v>
      </c>
      <c r="E526" s="325">
        <v>0</v>
      </c>
      <c r="G526" s="325">
        <v>0</v>
      </c>
      <c r="H526" s="325">
        <v>0</v>
      </c>
    </row>
    <row r="527" spans="1:8">
      <c r="A527" s="103" t="s">
        <v>1169</v>
      </c>
      <c r="B527" s="326">
        <v>0</v>
      </c>
      <c r="C527" s="326">
        <v>0</v>
      </c>
      <c r="D527" s="325">
        <v>0</v>
      </c>
      <c r="E527" s="325">
        <v>0</v>
      </c>
      <c r="G527" s="325">
        <v>0</v>
      </c>
      <c r="H527" s="325">
        <v>0</v>
      </c>
    </row>
    <row r="528" spans="1:8">
      <c r="A528" s="103" t="s">
        <v>1333</v>
      </c>
      <c r="B528" s="328">
        <v>0</v>
      </c>
      <c r="C528" s="326">
        <v>0</v>
      </c>
      <c r="D528" s="325">
        <v>0</v>
      </c>
      <c r="E528" s="325">
        <v>0</v>
      </c>
      <c r="G528" s="325">
        <v>1</v>
      </c>
      <c r="H528" s="325">
        <v>9</v>
      </c>
    </row>
    <row r="529" spans="1:8">
      <c r="A529" s="103" t="s">
        <v>753</v>
      </c>
      <c r="B529" s="332">
        <v>0</v>
      </c>
      <c r="C529" s="326">
        <v>0</v>
      </c>
      <c r="D529" s="325">
        <v>0</v>
      </c>
      <c r="E529" s="325">
        <v>0</v>
      </c>
      <c r="G529" s="325">
        <v>0</v>
      </c>
      <c r="H529" s="325">
        <v>0</v>
      </c>
    </row>
    <row r="530" spans="1:8">
      <c r="A530" s="103" t="s">
        <v>769</v>
      </c>
      <c r="B530" s="332">
        <v>0</v>
      </c>
      <c r="C530" s="326">
        <v>0</v>
      </c>
      <c r="D530" s="325">
        <v>0</v>
      </c>
      <c r="E530" s="325">
        <v>0</v>
      </c>
      <c r="G530" s="325">
        <v>0</v>
      </c>
      <c r="H530" s="325">
        <v>0</v>
      </c>
    </row>
    <row r="531" spans="1:8">
      <c r="A531" s="103" t="s">
        <v>751</v>
      </c>
      <c r="B531" s="332">
        <v>0</v>
      </c>
      <c r="C531" s="326">
        <v>0</v>
      </c>
      <c r="D531" s="325">
        <v>0</v>
      </c>
      <c r="E531" s="325">
        <v>0</v>
      </c>
      <c r="G531" s="325">
        <v>32</v>
      </c>
      <c r="H531" s="325">
        <v>96</v>
      </c>
    </row>
    <row r="532" spans="1:8">
      <c r="A532" s="103" t="s">
        <v>1330</v>
      </c>
      <c r="B532" s="332">
        <v>0</v>
      </c>
      <c r="C532" s="326">
        <v>0</v>
      </c>
      <c r="D532" s="325">
        <v>0</v>
      </c>
      <c r="E532" s="325">
        <v>0</v>
      </c>
      <c r="G532" s="325">
        <v>0</v>
      </c>
      <c r="H532" s="325">
        <v>0</v>
      </c>
    </row>
    <row r="533" spans="1:8">
      <c r="A533" s="103" t="s">
        <v>138</v>
      </c>
      <c r="B533" s="332">
        <v>6</v>
      </c>
      <c r="C533" s="326">
        <v>0</v>
      </c>
      <c r="D533" s="325">
        <v>3</v>
      </c>
      <c r="E533" s="325">
        <v>0</v>
      </c>
      <c r="G533" s="325">
        <v>4</v>
      </c>
      <c r="H533" s="325">
        <v>10</v>
      </c>
    </row>
    <row r="534" spans="1:8">
      <c r="A534" s="103" t="s">
        <v>964</v>
      </c>
      <c r="B534" s="326">
        <v>0</v>
      </c>
      <c r="C534" s="326">
        <v>4</v>
      </c>
      <c r="D534" s="325">
        <v>0</v>
      </c>
      <c r="E534" s="325">
        <v>0</v>
      </c>
      <c r="G534" s="325">
        <v>1</v>
      </c>
      <c r="H534" s="325">
        <v>89</v>
      </c>
    </row>
    <row r="535" spans="1:8">
      <c r="A535" s="103" t="s">
        <v>1320</v>
      </c>
      <c r="B535" s="326">
        <v>0</v>
      </c>
      <c r="C535" s="326">
        <v>0</v>
      </c>
      <c r="D535" s="325">
        <v>0</v>
      </c>
      <c r="E535" s="325">
        <v>0</v>
      </c>
      <c r="G535" s="325">
        <v>0</v>
      </c>
      <c r="H535" s="325">
        <v>0</v>
      </c>
    </row>
    <row r="536" spans="1:8">
      <c r="A536" s="103" t="s">
        <v>809</v>
      </c>
      <c r="B536" s="326">
        <v>0</v>
      </c>
      <c r="C536" s="326">
        <v>0</v>
      </c>
      <c r="D536" s="325">
        <v>0</v>
      </c>
      <c r="E536" s="325">
        <v>0</v>
      </c>
      <c r="G536" s="325">
        <v>0</v>
      </c>
      <c r="H536" s="325">
        <v>0</v>
      </c>
    </row>
    <row r="537" spans="1:8">
      <c r="A537" s="103" t="s">
        <v>780</v>
      </c>
      <c r="B537" s="326">
        <v>0</v>
      </c>
      <c r="C537" s="326">
        <v>0</v>
      </c>
      <c r="D537" s="325">
        <v>0</v>
      </c>
      <c r="E537" s="325">
        <v>0</v>
      </c>
      <c r="G537" s="325">
        <v>5</v>
      </c>
      <c r="H537" s="325">
        <v>50</v>
      </c>
    </row>
    <row r="538" spans="1:8">
      <c r="A538" s="103" t="s">
        <v>747</v>
      </c>
      <c r="B538" s="326">
        <v>0</v>
      </c>
      <c r="C538" s="326">
        <v>0</v>
      </c>
      <c r="D538" s="325">
        <v>0</v>
      </c>
      <c r="E538" s="325">
        <v>0</v>
      </c>
      <c r="G538" s="325">
        <v>0</v>
      </c>
      <c r="H538" s="325">
        <v>0</v>
      </c>
    </row>
    <row r="539" spans="1:8">
      <c r="A539" s="103" t="s">
        <v>901</v>
      </c>
      <c r="B539" s="326">
        <v>0</v>
      </c>
      <c r="C539" s="326">
        <v>0</v>
      </c>
      <c r="D539" s="325">
        <v>34</v>
      </c>
      <c r="E539" s="325">
        <v>0</v>
      </c>
      <c r="G539" s="325">
        <v>0</v>
      </c>
      <c r="H539" s="325">
        <v>32</v>
      </c>
    </row>
    <row r="540" spans="1:8">
      <c r="A540" s="103" t="s">
        <v>899</v>
      </c>
      <c r="B540" s="326">
        <v>0</v>
      </c>
      <c r="C540" s="326">
        <v>0</v>
      </c>
      <c r="D540" s="325">
        <v>0</v>
      </c>
      <c r="E540" s="325">
        <v>0</v>
      </c>
      <c r="G540" s="325">
        <v>0</v>
      </c>
      <c r="H540" s="325">
        <v>18</v>
      </c>
    </row>
    <row r="541" spans="1:8">
      <c r="A541" s="103"/>
      <c r="B541" s="326"/>
      <c r="C541" s="326" t="s">
        <v>1538</v>
      </c>
      <c r="D541" t="s">
        <v>1538</v>
      </c>
      <c r="E541" s="325" t="s">
        <v>1538</v>
      </c>
      <c r="G541" s="325" t="s">
        <v>1538</v>
      </c>
      <c r="H541" s="325" t="s">
        <v>1538</v>
      </c>
    </row>
    <row r="542" spans="1:8">
      <c r="A542" s="103"/>
      <c r="B542" s="326"/>
      <c r="C542" s="326" t="s">
        <v>1538</v>
      </c>
      <c r="D542" t="s">
        <v>1538</v>
      </c>
      <c r="E542" s="325" t="s">
        <v>1538</v>
      </c>
      <c r="G542" s="325" t="s">
        <v>1538</v>
      </c>
      <c r="H542" s="325" t="s">
        <v>1538</v>
      </c>
    </row>
    <row r="543" spans="1:8">
      <c r="A543" s="103"/>
      <c r="B543" s="326"/>
      <c r="C543" s="326" t="s">
        <v>1538</v>
      </c>
      <c r="D543" t="s">
        <v>1538</v>
      </c>
      <c r="E543" s="325" t="s">
        <v>1538</v>
      </c>
      <c r="G543" s="325" t="s">
        <v>1538</v>
      </c>
      <c r="H543" s="325" t="s">
        <v>1538</v>
      </c>
    </row>
    <row r="544" spans="1:8">
      <c r="A544" s="103"/>
      <c r="B544" s="326"/>
      <c r="C544" s="326" t="s">
        <v>1538</v>
      </c>
      <c r="D544" t="s">
        <v>1538</v>
      </c>
      <c r="E544" s="325" t="s">
        <v>1538</v>
      </c>
      <c r="G544" s="325" t="s">
        <v>1538</v>
      </c>
      <c r="H544" s="325" t="s">
        <v>1538</v>
      </c>
    </row>
    <row r="545" spans="1:8">
      <c r="A545" s="103"/>
      <c r="B545" s="326"/>
      <c r="C545" s="326" t="s">
        <v>1538</v>
      </c>
      <c r="D545" t="s">
        <v>1538</v>
      </c>
      <c r="E545" s="325" t="s">
        <v>1538</v>
      </c>
      <c r="G545" s="325" t="s">
        <v>1538</v>
      </c>
      <c r="H545" s="325" t="s">
        <v>1538</v>
      </c>
    </row>
    <row r="546" spans="1:8">
      <c r="A546" s="103"/>
      <c r="B546" s="326"/>
      <c r="C546" s="326" t="s">
        <v>1538</v>
      </c>
      <c r="D546" t="s">
        <v>1538</v>
      </c>
      <c r="E546" s="325" t="s">
        <v>1538</v>
      </c>
      <c r="G546" s="325" t="s">
        <v>1538</v>
      </c>
      <c r="H546" s="325" t="s">
        <v>1538</v>
      </c>
    </row>
    <row r="547" spans="1:8">
      <c r="A547" s="103"/>
      <c r="B547" s="326"/>
      <c r="C547" s="326" t="s">
        <v>1538</v>
      </c>
      <c r="D547" t="s">
        <v>1538</v>
      </c>
      <c r="E547" s="325" t="s">
        <v>1538</v>
      </c>
      <c r="G547" s="325" t="s">
        <v>1538</v>
      </c>
      <c r="H547" s="325" t="s">
        <v>1538</v>
      </c>
    </row>
    <row r="548" spans="1:8">
      <c r="A548" s="103"/>
      <c r="B548" s="326"/>
      <c r="C548" s="326" t="s">
        <v>1538</v>
      </c>
      <c r="D548" t="s">
        <v>1538</v>
      </c>
      <c r="E548" s="325" t="s">
        <v>1538</v>
      </c>
      <c r="G548" s="325" t="s">
        <v>1538</v>
      </c>
      <c r="H548" s="325" t="s">
        <v>1538</v>
      </c>
    </row>
    <row r="549" spans="1:8">
      <c r="A549" s="103"/>
      <c r="B549" s="326"/>
      <c r="C549" s="326" t="s">
        <v>1538</v>
      </c>
      <c r="D549" t="s">
        <v>1538</v>
      </c>
      <c r="E549" s="325" t="s">
        <v>1538</v>
      </c>
      <c r="G549" s="325" t="s">
        <v>1538</v>
      </c>
      <c r="H549" s="325" t="s">
        <v>1538</v>
      </c>
    </row>
    <row r="550" spans="1:8">
      <c r="A550" s="103"/>
      <c r="B550" s="326"/>
      <c r="C550" s="326" t="s">
        <v>1538</v>
      </c>
      <c r="D550" t="s">
        <v>1538</v>
      </c>
      <c r="E550" s="325" t="s">
        <v>1538</v>
      </c>
      <c r="G550" s="325" t="s">
        <v>1538</v>
      </c>
      <c r="H550" s="325" t="s">
        <v>1538</v>
      </c>
    </row>
    <row r="551" spans="1:8">
      <c r="A551" s="103"/>
      <c r="B551" s="326"/>
      <c r="C551" s="326" t="s">
        <v>1538</v>
      </c>
      <c r="D551" t="s">
        <v>1538</v>
      </c>
      <c r="E551" s="325" t="s">
        <v>1538</v>
      </c>
      <c r="G551" s="325" t="s">
        <v>1538</v>
      </c>
      <c r="H551" s="325" t="s">
        <v>1538</v>
      </c>
    </row>
    <row r="552" spans="1:8">
      <c r="A552" s="103"/>
      <c r="B552" s="326"/>
      <c r="C552" s="326" t="s">
        <v>1538</v>
      </c>
      <c r="D552" t="s">
        <v>1538</v>
      </c>
      <c r="E552" s="325" t="s">
        <v>1538</v>
      </c>
      <c r="G552" s="325" t="s">
        <v>1538</v>
      </c>
      <c r="H552" s="325" t="s">
        <v>1538</v>
      </c>
    </row>
    <row r="553" spans="1:8">
      <c r="A553" s="103"/>
      <c r="B553" s="326"/>
      <c r="C553" s="326" t="s">
        <v>1538</v>
      </c>
      <c r="D553" t="s">
        <v>1538</v>
      </c>
      <c r="E553" s="325" t="s">
        <v>1538</v>
      </c>
      <c r="G553" s="325" t="s">
        <v>1538</v>
      </c>
      <c r="H553" s="325" t="s">
        <v>1538</v>
      </c>
    </row>
    <row r="554" spans="1:8">
      <c r="A554" s="103"/>
      <c r="B554" s="326"/>
      <c r="C554" s="326" t="s">
        <v>1538</v>
      </c>
      <c r="D554" t="s">
        <v>1538</v>
      </c>
      <c r="E554" s="325" t="s">
        <v>1538</v>
      </c>
      <c r="G554" s="325" t="s">
        <v>1538</v>
      </c>
      <c r="H554" s="325" t="s">
        <v>1538</v>
      </c>
    </row>
    <row r="555" spans="1:8">
      <c r="A555" s="103"/>
      <c r="B555" s="326"/>
      <c r="C555" s="326" t="s">
        <v>1538</v>
      </c>
      <c r="D555" t="s">
        <v>1538</v>
      </c>
      <c r="E555" s="325" t="s">
        <v>1538</v>
      </c>
      <c r="G555" s="325" t="s">
        <v>1538</v>
      </c>
      <c r="H555" s="325" t="s">
        <v>1538</v>
      </c>
    </row>
    <row r="556" spans="1:8">
      <c r="A556" s="103"/>
      <c r="B556" s="326"/>
      <c r="C556" s="326" t="s">
        <v>1538</v>
      </c>
      <c r="D556" t="s">
        <v>1538</v>
      </c>
      <c r="E556" s="325" t="s">
        <v>1538</v>
      </c>
      <c r="G556" s="325" t="s">
        <v>1538</v>
      </c>
      <c r="H556" s="325" t="s">
        <v>1538</v>
      </c>
    </row>
    <row r="557" spans="1:8">
      <c r="A557" s="103"/>
      <c r="B557" s="326"/>
      <c r="C557" s="326" t="s">
        <v>1538</v>
      </c>
      <c r="D557" t="s">
        <v>1538</v>
      </c>
      <c r="E557" s="325" t="s">
        <v>1538</v>
      </c>
      <c r="G557" s="325" t="s">
        <v>1538</v>
      </c>
      <c r="H557" s="325" t="s">
        <v>1538</v>
      </c>
    </row>
    <row r="558" spans="1:8">
      <c r="A558" s="103"/>
      <c r="B558" s="326"/>
      <c r="C558" s="326" t="s">
        <v>1538</v>
      </c>
      <c r="D558" t="s">
        <v>1538</v>
      </c>
      <c r="E558" s="325" t="s">
        <v>1538</v>
      </c>
      <c r="G558" s="325" t="s">
        <v>1538</v>
      </c>
      <c r="H558" s="325" t="s">
        <v>1538</v>
      </c>
    </row>
    <row r="559" spans="1:8">
      <c r="A559" s="103"/>
      <c r="B559" s="328"/>
      <c r="C559" s="326" t="s">
        <v>1538</v>
      </c>
      <c r="D559" t="s">
        <v>1538</v>
      </c>
      <c r="E559" s="325" t="s">
        <v>1538</v>
      </c>
      <c r="G559" s="325" t="s">
        <v>1538</v>
      </c>
      <c r="H559" s="325" t="s">
        <v>1538</v>
      </c>
    </row>
    <row r="560" spans="1:8">
      <c r="A560" s="103"/>
      <c r="C560" s="326" t="s">
        <v>1538</v>
      </c>
      <c r="D560" t="s">
        <v>1538</v>
      </c>
      <c r="E560" s="325" t="s">
        <v>1538</v>
      </c>
      <c r="G560" s="325" t="s">
        <v>1538</v>
      </c>
      <c r="H560" s="325" t="s">
        <v>1538</v>
      </c>
    </row>
    <row r="561" spans="1:8">
      <c r="A561" s="103"/>
      <c r="C561" s="326" t="s">
        <v>1538</v>
      </c>
      <c r="D561" t="s">
        <v>1538</v>
      </c>
      <c r="E561" s="325" t="s">
        <v>1538</v>
      </c>
      <c r="G561" s="325" t="s">
        <v>1538</v>
      </c>
      <c r="H561" s="325" t="s">
        <v>1538</v>
      </c>
    </row>
    <row r="562" spans="1:8">
      <c r="A562" s="103"/>
      <c r="C562" s="326" t="s">
        <v>1538</v>
      </c>
      <c r="D562" t="s">
        <v>1538</v>
      </c>
      <c r="E562" s="325" t="s">
        <v>1538</v>
      </c>
      <c r="G562" s="325" t="s">
        <v>1538</v>
      </c>
      <c r="H562" s="325" t="s">
        <v>1538</v>
      </c>
    </row>
    <row r="563" spans="1:8">
      <c r="A563" s="103"/>
      <c r="C563" s="326" t="s">
        <v>1538</v>
      </c>
      <c r="D563" t="s">
        <v>1538</v>
      </c>
      <c r="E563" s="325" t="s">
        <v>1538</v>
      </c>
      <c r="G563" s="325" t="s">
        <v>1538</v>
      </c>
      <c r="H563" s="325" t="s">
        <v>1538</v>
      </c>
    </row>
    <row r="564" spans="1:8">
      <c r="A564" s="103"/>
      <c r="B564" s="326"/>
      <c r="C564" s="326" t="s">
        <v>1538</v>
      </c>
      <c r="D564" t="s">
        <v>1538</v>
      </c>
      <c r="E564" s="325" t="s">
        <v>1538</v>
      </c>
      <c r="G564" s="325" t="s">
        <v>1538</v>
      </c>
      <c r="H564" s="325" t="s">
        <v>1538</v>
      </c>
    </row>
    <row r="565" spans="1:8">
      <c r="A565" s="103"/>
      <c r="B565" s="326"/>
      <c r="C565" s="326" t="s">
        <v>1538</v>
      </c>
      <c r="D565" t="s">
        <v>1538</v>
      </c>
      <c r="E565" s="325" t="s">
        <v>1538</v>
      </c>
      <c r="G565" s="325" t="s">
        <v>1538</v>
      </c>
      <c r="H565" s="325" t="s">
        <v>1538</v>
      </c>
    </row>
    <row r="566" spans="1:8">
      <c r="A566" s="103"/>
      <c r="B566" s="326"/>
      <c r="C566" s="326" t="s">
        <v>1538</v>
      </c>
      <c r="D566" t="s">
        <v>1538</v>
      </c>
      <c r="E566" s="325" t="s">
        <v>1538</v>
      </c>
      <c r="G566" s="325" t="s">
        <v>1538</v>
      </c>
      <c r="H566" s="325" t="s">
        <v>1538</v>
      </c>
    </row>
    <row r="567" spans="1:8">
      <c r="A567" s="103"/>
      <c r="B567" s="326"/>
      <c r="C567" s="326" t="s">
        <v>1538</v>
      </c>
      <c r="D567" t="s">
        <v>1538</v>
      </c>
      <c r="E567" s="325" t="s">
        <v>1538</v>
      </c>
      <c r="G567" s="325" t="s">
        <v>1538</v>
      </c>
      <c r="H567" s="325" t="s">
        <v>1538</v>
      </c>
    </row>
    <row r="568" spans="1:8">
      <c r="A568" s="103"/>
      <c r="B568" s="326"/>
      <c r="C568" s="326" t="s">
        <v>1538</v>
      </c>
      <c r="D568" t="s">
        <v>1538</v>
      </c>
      <c r="E568" s="325" t="s">
        <v>1538</v>
      </c>
      <c r="G568" s="325" t="s">
        <v>1538</v>
      </c>
      <c r="H568" s="325" t="s">
        <v>1538</v>
      </c>
    </row>
    <row r="569" spans="1:8">
      <c r="A569" s="103"/>
      <c r="B569" s="326"/>
      <c r="C569" s="326" t="s">
        <v>1538</v>
      </c>
      <c r="D569" t="s">
        <v>1538</v>
      </c>
      <c r="E569" s="325" t="s">
        <v>1538</v>
      </c>
      <c r="G569" s="325" t="s">
        <v>1538</v>
      </c>
      <c r="H569" s="325" t="s">
        <v>1538</v>
      </c>
    </row>
    <row r="570" spans="1:8">
      <c r="A570" s="103"/>
      <c r="B570" s="326"/>
      <c r="C570" s="326" t="s">
        <v>1538</v>
      </c>
      <c r="D570" t="s">
        <v>1538</v>
      </c>
      <c r="E570" s="325" t="s">
        <v>1538</v>
      </c>
      <c r="G570" s="325" t="s">
        <v>1538</v>
      </c>
      <c r="H570" s="325" t="s">
        <v>1538</v>
      </c>
    </row>
    <row r="571" spans="1:8">
      <c r="A571" s="103"/>
      <c r="B571" s="326"/>
      <c r="C571" s="326" t="s">
        <v>1538</v>
      </c>
      <c r="D571" t="s">
        <v>1538</v>
      </c>
      <c r="E571" s="325" t="s">
        <v>1538</v>
      </c>
      <c r="G571" s="325" t="s">
        <v>1538</v>
      </c>
      <c r="H571" s="325" t="s">
        <v>1538</v>
      </c>
    </row>
    <row r="572" spans="1:8">
      <c r="A572" s="103"/>
      <c r="B572" s="326"/>
      <c r="C572" s="326" t="s">
        <v>1538</v>
      </c>
      <c r="D572" t="s">
        <v>1538</v>
      </c>
      <c r="E572" s="325" t="s">
        <v>1538</v>
      </c>
      <c r="G572" s="325" t="s">
        <v>1538</v>
      </c>
      <c r="H572" s="325" t="s">
        <v>1538</v>
      </c>
    </row>
    <row r="573" spans="1:8">
      <c r="A573" s="103"/>
      <c r="B573" s="326"/>
      <c r="C573" s="326" t="s">
        <v>1538</v>
      </c>
      <c r="D573" t="s">
        <v>1538</v>
      </c>
      <c r="E573" s="325" t="s">
        <v>1538</v>
      </c>
      <c r="G573" s="325" t="s">
        <v>1538</v>
      </c>
      <c r="H573" s="325" t="s">
        <v>1538</v>
      </c>
    </row>
    <row r="574" spans="1:8">
      <c r="A574" s="103"/>
      <c r="B574" s="326"/>
      <c r="C574" s="326" t="s">
        <v>1538</v>
      </c>
      <c r="D574" t="s">
        <v>1538</v>
      </c>
      <c r="E574" s="325" t="s">
        <v>1538</v>
      </c>
      <c r="G574" s="325" t="s">
        <v>1538</v>
      </c>
      <c r="H574" s="325" t="s">
        <v>1538</v>
      </c>
    </row>
    <row r="575" spans="1:8">
      <c r="A575" s="103"/>
      <c r="B575" s="326"/>
      <c r="C575" s="326" t="s">
        <v>1538</v>
      </c>
      <c r="D575" t="s">
        <v>1538</v>
      </c>
      <c r="E575" s="325" t="s">
        <v>1538</v>
      </c>
      <c r="G575" s="325" t="s">
        <v>1538</v>
      </c>
      <c r="H575" s="325" t="s">
        <v>1538</v>
      </c>
    </row>
    <row r="576" spans="1:8">
      <c r="A576" s="103"/>
      <c r="B576" s="326"/>
      <c r="C576" s="326" t="s">
        <v>1538</v>
      </c>
      <c r="D576" t="s">
        <v>1538</v>
      </c>
      <c r="E576" s="325" t="s">
        <v>1538</v>
      </c>
      <c r="G576" s="325" t="s">
        <v>1538</v>
      </c>
      <c r="H576" s="325" t="s">
        <v>1538</v>
      </c>
    </row>
    <row r="577" spans="1:8">
      <c r="A577" s="103"/>
      <c r="B577" s="328"/>
      <c r="C577" s="326" t="s">
        <v>1538</v>
      </c>
      <c r="D577" t="s">
        <v>1538</v>
      </c>
      <c r="E577" s="325" t="s">
        <v>1538</v>
      </c>
      <c r="G577" s="325" t="s">
        <v>1538</v>
      </c>
      <c r="H577" s="325" t="s">
        <v>1538</v>
      </c>
    </row>
    <row r="578" spans="1:8">
      <c r="A578" s="103"/>
      <c r="C578" s="326" t="s">
        <v>1538</v>
      </c>
      <c r="D578" t="s">
        <v>1538</v>
      </c>
      <c r="E578" s="325" t="s">
        <v>1538</v>
      </c>
      <c r="G578" s="325" t="s">
        <v>1538</v>
      </c>
      <c r="H578" s="325" t="s">
        <v>1538</v>
      </c>
    </row>
    <row r="579" spans="1:8">
      <c r="A579" s="103"/>
      <c r="C579" s="326" t="s">
        <v>1538</v>
      </c>
      <c r="D579" t="s">
        <v>1538</v>
      </c>
      <c r="E579" s="325" t="s">
        <v>1538</v>
      </c>
      <c r="G579" s="325" t="s">
        <v>1538</v>
      </c>
      <c r="H579" s="325" t="s">
        <v>1538</v>
      </c>
    </row>
    <row r="580" spans="1:8">
      <c r="A580" s="103"/>
      <c r="C580" s="326" t="s">
        <v>1538</v>
      </c>
      <c r="D580" t="s">
        <v>1538</v>
      </c>
      <c r="E580" s="325" t="s">
        <v>1538</v>
      </c>
      <c r="G580" s="325" t="s">
        <v>1538</v>
      </c>
      <c r="H580" s="325" t="s">
        <v>1538</v>
      </c>
    </row>
    <row r="581" spans="1:8">
      <c r="A581" s="103"/>
      <c r="C581" s="326" t="s">
        <v>1538</v>
      </c>
      <c r="D581" t="s">
        <v>1538</v>
      </c>
      <c r="E581" s="325" t="s">
        <v>1538</v>
      </c>
      <c r="G581" s="325" t="s">
        <v>1538</v>
      </c>
      <c r="H581" s="325" t="s">
        <v>1538</v>
      </c>
    </row>
    <row r="582" spans="1:8">
      <c r="A582" s="103"/>
      <c r="B582" s="326"/>
      <c r="C582" s="326" t="s">
        <v>1538</v>
      </c>
      <c r="D582" t="s">
        <v>1538</v>
      </c>
      <c r="E582" s="325" t="s">
        <v>1538</v>
      </c>
      <c r="G582" s="325" t="s">
        <v>1538</v>
      </c>
      <c r="H582" s="325" t="s">
        <v>1538</v>
      </c>
    </row>
    <row r="583" spans="1:8">
      <c r="A583" s="103"/>
      <c r="B583" s="326"/>
      <c r="C583" s="326" t="s">
        <v>1538</v>
      </c>
      <c r="D583" t="s">
        <v>1538</v>
      </c>
      <c r="E583" s="325" t="s">
        <v>1538</v>
      </c>
      <c r="G583" s="325" t="s">
        <v>1538</v>
      </c>
      <c r="H583" s="325" t="s">
        <v>1538</v>
      </c>
    </row>
    <row r="584" spans="1:8">
      <c r="A584" s="103"/>
      <c r="B584" s="326"/>
      <c r="C584" s="326" t="s">
        <v>1538</v>
      </c>
      <c r="D584" t="s">
        <v>1538</v>
      </c>
      <c r="E584" s="325" t="s">
        <v>1538</v>
      </c>
      <c r="G584" s="325" t="s">
        <v>1538</v>
      </c>
      <c r="H584" s="325" t="s">
        <v>1538</v>
      </c>
    </row>
    <row r="585" spans="1:8">
      <c r="A585" s="103"/>
      <c r="B585" s="326"/>
      <c r="C585" s="326" t="s">
        <v>1538</v>
      </c>
      <c r="D585" t="s">
        <v>1538</v>
      </c>
      <c r="E585" s="325" t="s">
        <v>1538</v>
      </c>
      <c r="G585" s="325" t="s">
        <v>1538</v>
      </c>
      <c r="H585" s="325" t="s">
        <v>1538</v>
      </c>
    </row>
    <row r="586" spans="1:8">
      <c r="A586" s="103"/>
      <c r="B586" s="326"/>
      <c r="C586" s="326" t="s">
        <v>1538</v>
      </c>
      <c r="D586" t="s">
        <v>1538</v>
      </c>
      <c r="E586" s="325" t="s">
        <v>1538</v>
      </c>
      <c r="G586" s="325" t="s">
        <v>1538</v>
      </c>
      <c r="H586" s="325" t="s">
        <v>1538</v>
      </c>
    </row>
    <row r="587" spans="1:8">
      <c r="A587" s="103"/>
      <c r="B587" s="326"/>
      <c r="C587" s="326" t="s">
        <v>1538</v>
      </c>
      <c r="D587" t="s">
        <v>1538</v>
      </c>
      <c r="E587" s="325" t="s">
        <v>1538</v>
      </c>
      <c r="G587" s="325" t="s">
        <v>1538</v>
      </c>
      <c r="H587" s="325" t="s">
        <v>1538</v>
      </c>
    </row>
    <row r="588" spans="1:8">
      <c r="A588" s="103"/>
      <c r="B588" s="326"/>
      <c r="C588" s="326" t="s">
        <v>1538</v>
      </c>
      <c r="D588" t="s">
        <v>1538</v>
      </c>
      <c r="E588" s="325" t="s">
        <v>1538</v>
      </c>
      <c r="G588" s="325" t="s">
        <v>1538</v>
      </c>
      <c r="H588" s="325" t="s">
        <v>1538</v>
      </c>
    </row>
    <row r="589" spans="1:8">
      <c r="A589" s="103"/>
      <c r="B589" s="326"/>
      <c r="C589" s="326" t="s">
        <v>1538</v>
      </c>
      <c r="D589" t="s">
        <v>1538</v>
      </c>
      <c r="E589" s="325" t="s">
        <v>1538</v>
      </c>
      <c r="G589" s="325" t="s">
        <v>1538</v>
      </c>
      <c r="H589" s="325" t="s">
        <v>1538</v>
      </c>
    </row>
    <row r="590" spans="1:8">
      <c r="A590" s="103"/>
      <c r="B590" s="326"/>
      <c r="C590" s="326" t="s">
        <v>1538</v>
      </c>
      <c r="D590" t="s">
        <v>1538</v>
      </c>
      <c r="E590" s="325" t="s">
        <v>1538</v>
      </c>
      <c r="G590" s="325" t="s">
        <v>1538</v>
      </c>
      <c r="H590" s="325" t="s">
        <v>1538</v>
      </c>
    </row>
    <row r="591" spans="1:8">
      <c r="A591" s="103"/>
      <c r="B591" s="326"/>
      <c r="C591" s="326" t="s">
        <v>1538</v>
      </c>
      <c r="D591" t="s">
        <v>1538</v>
      </c>
      <c r="E591" s="325" t="s">
        <v>1538</v>
      </c>
      <c r="G591" s="325" t="s">
        <v>1538</v>
      </c>
      <c r="H591" s="325" t="s">
        <v>1538</v>
      </c>
    </row>
    <row r="592" spans="1:8">
      <c r="A592" s="103"/>
      <c r="B592" s="326"/>
      <c r="C592" s="326" t="s">
        <v>1538</v>
      </c>
      <c r="D592" t="s">
        <v>1538</v>
      </c>
      <c r="E592" s="325" t="s">
        <v>1538</v>
      </c>
      <c r="G592" s="325" t="s">
        <v>1538</v>
      </c>
      <c r="H592" s="325" t="s">
        <v>1538</v>
      </c>
    </row>
    <row r="593" spans="1:8">
      <c r="A593" s="103"/>
      <c r="B593" s="326"/>
      <c r="C593" s="326" t="s">
        <v>1538</v>
      </c>
      <c r="D593" t="s">
        <v>1538</v>
      </c>
      <c r="E593" s="325" t="s">
        <v>1538</v>
      </c>
      <c r="G593" s="325" t="s">
        <v>1538</v>
      </c>
      <c r="H593" s="325" t="s">
        <v>1538</v>
      </c>
    </row>
    <row r="594" spans="1:8">
      <c r="A594" s="103"/>
      <c r="B594" s="326"/>
      <c r="C594" s="326" t="s">
        <v>1538</v>
      </c>
      <c r="D594" t="s">
        <v>1538</v>
      </c>
      <c r="E594" s="325" t="s">
        <v>1538</v>
      </c>
      <c r="G594" s="325" t="s">
        <v>1538</v>
      </c>
      <c r="H594" s="325" t="s">
        <v>1538</v>
      </c>
    </row>
    <row r="595" spans="1:8">
      <c r="A595" s="103"/>
      <c r="B595" s="326"/>
      <c r="C595" s="326" t="s">
        <v>1538</v>
      </c>
      <c r="D595" t="s">
        <v>1538</v>
      </c>
      <c r="E595" s="325" t="s">
        <v>1538</v>
      </c>
      <c r="G595" s="325" t="s">
        <v>1538</v>
      </c>
      <c r="H595" s="325" t="s">
        <v>1538</v>
      </c>
    </row>
    <row r="596" spans="1:8">
      <c r="A596" s="103"/>
      <c r="B596" s="326"/>
      <c r="C596" s="326" t="s">
        <v>1538</v>
      </c>
      <c r="D596" t="s">
        <v>1538</v>
      </c>
      <c r="E596" s="325" t="s">
        <v>1538</v>
      </c>
      <c r="G596" s="325" t="s">
        <v>1538</v>
      </c>
      <c r="H596" s="325" t="s">
        <v>1538</v>
      </c>
    </row>
    <row r="597" spans="1:8">
      <c r="A597" s="103"/>
      <c r="B597" s="326"/>
      <c r="C597" s="326" t="s">
        <v>1538</v>
      </c>
      <c r="D597" t="s">
        <v>1538</v>
      </c>
      <c r="E597" s="325" t="s">
        <v>1538</v>
      </c>
      <c r="G597" s="325" t="s">
        <v>1538</v>
      </c>
      <c r="H597" s="325" t="s">
        <v>1538</v>
      </c>
    </row>
    <row r="598" spans="1:8">
      <c r="A598" s="103"/>
      <c r="B598" s="326"/>
      <c r="C598" s="326" t="s">
        <v>1538</v>
      </c>
      <c r="D598" t="s">
        <v>1538</v>
      </c>
      <c r="E598" s="325" t="s">
        <v>1538</v>
      </c>
      <c r="G598" s="325" t="s">
        <v>1538</v>
      </c>
      <c r="H598" s="325" t="s">
        <v>1538</v>
      </c>
    </row>
    <row r="599" spans="1:8">
      <c r="A599" s="103"/>
      <c r="B599" s="326"/>
      <c r="C599" s="326" t="s">
        <v>1538</v>
      </c>
      <c r="D599" t="s">
        <v>1538</v>
      </c>
      <c r="E599" s="325" t="s">
        <v>1538</v>
      </c>
      <c r="G599" s="325" t="s">
        <v>1538</v>
      </c>
      <c r="H599" s="325" t="s">
        <v>1538</v>
      </c>
    </row>
    <row r="600" spans="1:8">
      <c r="A600" s="103"/>
      <c r="B600" s="326"/>
      <c r="C600" s="326" t="s">
        <v>1538</v>
      </c>
      <c r="D600" t="s">
        <v>1538</v>
      </c>
      <c r="E600" s="325" t="s">
        <v>1538</v>
      </c>
      <c r="G600" s="325" t="s">
        <v>1538</v>
      </c>
      <c r="H600" s="325" t="s">
        <v>1538</v>
      </c>
    </row>
    <row r="601" spans="1:8">
      <c r="A601" s="103"/>
      <c r="B601" s="326"/>
      <c r="C601" s="326" t="s">
        <v>1538</v>
      </c>
      <c r="D601" t="s">
        <v>1538</v>
      </c>
      <c r="E601" s="325" t="s">
        <v>1538</v>
      </c>
      <c r="G601" s="325" t="s">
        <v>1538</v>
      </c>
      <c r="H601" s="325" t="s">
        <v>1538</v>
      </c>
    </row>
    <row r="602" spans="1:8">
      <c r="A602" s="103"/>
      <c r="B602" s="326"/>
      <c r="C602" s="326" t="s">
        <v>1538</v>
      </c>
      <c r="D602" t="s">
        <v>1538</v>
      </c>
      <c r="E602" s="325" t="s">
        <v>1538</v>
      </c>
      <c r="G602" s="325" t="s">
        <v>1538</v>
      </c>
      <c r="H602" s="325" t="s">
        <v>1538</v>
      </c>
    </row>
    <row r="603" spans="1:8">
      <c r="A603" s="103"/>
      <c r="B603" s="326"/>
      <c r="C603" s="326" t="s">
        <v>1538</v>
      </c>
      <c r="D603" t="s">
        <v>1538</v>
      </c>
      <c r="E603" s="325" t="s">
        <v>1538</v>
      </c>
      <c r="G603" s="325" t="s">
        <v>1538</v>
      </c>
      <c r="H603" s="325" t="s">
        <v>1538</v>
      </c>
    </row>
    <row r="604" spans="1:8">
      <c r="A604" s="103"/>
      <c r="B604" s="326"/>
      <c r="C604" s="326" t="s">
        <v>1538</v>
      </c>
      <c r="D604" t="s">
        <v>1538</v>
      </c>
      <c r="E604" s="325" t="s">
        <v>1538</v>
      </c>
      <c r="G604" s="325" t="s">
        <v>1538</v>
      </c>
      <c r="H604" s="325" t="s">
        <v>1538</v>
      </c>
    </row>
    <row r="605" spans="1:8">
      <c r="A605" s="103"/>
      <c r="B605" s="326"/>
      <c r="C605" s="326" t="s">
        <v>1538</v>
      </c>
      <c r="D605" t="s">
        <v>1538</v>
      </c>
      <c r="E605" s="325" t="s">
        <v>1538</v>
      </c>
      <c r="G605" s="325" t="s">
        <v>1538</v>
      </c>
      <c r="H605" s="325" t="s">
        <v>1538</v>
      </c>
    </row>
    <row r="606" spans="1:8">
      <c r="A606" s="103"/>
      <c r="B606" s="326"/>
      <c r="C606" s="326" t="s">
        <v>1538</v>
      </c>
      <c r="D606" t="s">
        <v>1538</v>
      </c>
      <c r="E606" s="325" t="s">
        <v>1538</v>
      </c>
      <c r="G606" s="325" t="s">
        <v>1538</v>
      </c>
      <c r="H606" s="325" t="s">
        <v>1538</v>
      </c>
    </row>
    <row r="607" spans="1:8">
      <c r="A607" s="103"/>
      <c r="B607" s="326"/>
      <c r="C607" s="326" t="s">
        <v>1538</v>
      </c>
      <c r="D607" t="s">
        <v>1538</v>
      </c>
      <c r="E607" s="325" t="s">
        <v>1538</v>
      </c>
      <c r="G607" s="325" t="s">
        <v>1538</v>
      </c>
      <c r="H607" s="325" t="s">
        <v>1538</v>
      </c>
    </row>
    <row r="608" spans="1:8">
      <c r="A608" s="103"/>
      <c r="B608" s="326"/>
      <c r="C608" s="326" t="s">
        <v>1538</v>
      </c>
      <c r="D608" t="s">
        <v>1538</v>
      </c>
      <c r="E608" s="325" t="s">
        <v>1538</v>
      </c>
      <c r="G608" s="325" t="s">
        <v>1538</v>
      </c>
      <c r="H608" s="325" t="s">
        <v>1538</v>
      </c>
    </row>
    <row r="609" spans="1:8">
      <c r="A609" s="103"/>
      <c r="B609" s="326"/>
      <c r="C609" s="326" t="s">
        <v>1538</v>
      </c>
      <c r="D609" t="s">
        <v>1538</v>
      </c>
      <c r="E609" s="325" t="s">
        <v>1538</v>
      </c>
      <c r="G609" s="325" t="s">
        <v>1538</v>
      </c>
      <c r="H609" s="325" t="s">
        <v>1538</v>
      </c>
    </row>
    <row r="610" spans="1:8">
      <c r="A610" s="103"/>
      <c r="B610" s="326"/>
      <c r="C610" s="326" t="s">
        <v>1538</v>
      </c>
      <c r="D610" t="s">
        <v>1538</v>
      </c>
      <c r="E610" s="325" t="s">
        <v>1538</v>
      </c>
      <c r="G610" s="325" t="s">
        <v>1538</v>
      </c>
      <c r="H610" s="325" t="s">
        <v>1538</v>
      </c>
    </row>
    <row r="611" spans="1:8">
      <c r="A611" s="103"/>
      <c r="B611" s="326"/>
      <c r="C611" s="326" t="s">
        <v>1538</v>
      </c>
      <c r="D611" t="s">
        <v>1538</v>
      </c>
      <c r="E611" s="325" t="s">
        <v>1538</v>
      </c>
      <c r="G611" s="325" t="s">
        <v>1538</v>
      </c>
      <c r="H611" s="325" t="s">
        <v>1538</v>
      </c>
    </row>
    <row r="612" spans="1:8">
      <c r="A612" s="103"/>
      <c r="B612" s="326"/>
      <c r="C612" s="326" t="s">
        <v>1538</v>
      </c>
      <c r="D612" t="s">
        <v>1538</v>
      </c>
      <c r="E612" s="325" t="s">
        <v>1538</v>
      </c>
      <c r="G612" s="325" t="s">
        <v>1538</v>
      </c>
      <c r="H612" s="325" t="s">
        <v>1538</v>
      </c>
    </row>
    <row r="613" spans="1:8">
      <c r="A613" s="103"/>
      <c r="B613" s="326"/>
      <c r="C613" s="326" t="s">
        <v>1538</v>
      </c>
      <c r="D613" t="s">
        <v>1538</v>
      </c>
      <c r="E613" s="325" t="s">
        <v>1538</v>
      </c>
      <c r="G613" s="325" t="s">
        <v>1538</v>
      </c>
      <c r="H613" s="325" t="s">
        <v>1538</v>
      </c>
    </row>
    <row r="614" spans="1:8">
      <c r="A614" s="103"/>
      <c r="B614" s="326"/>
      <c r="C614" s="326" t="s">
        <v>1538</v>
      </c>
      <c r="D614" t="s">
        <v>1538</v>
      </c>
      <c r="E614" s="325" t="s">
        <v>1538</v>
      </c>
      <c r="G614" s="325" t="s">
        <v>1538</v>
      </c>
      <c r="H614" s="325" t="s">
        <v>1538</v>
      </c>
    </row>
    <row r="615" spans="1:8">
      <c r="A615" s="103"/>
      <c r="B615" s="328"/>
      <c r="C615" s="326" t="s">
        <v>1538</v>
      </c>
      <c r="D615" t="s">
        <v>1538</v>
      </c>
      <c r="E615" s="325" t="s">
        <v>1538</v>
      </c>
      <c r="G615" s="325" t="s">
        <v>1538</v>
      </c>
      <c r="H615" s="325" t="s">
        <v>1538</v>
      </c>
    </row>
    <row r="616" spans="1:8">
      <c r="A616" s="103"/>
      <c r="C616" s="326" t="s">
        <v>1538</v>
      </c>
      <c r="D616" t="s">
        <v>1538</v>
      </c>
      <c r="E616" s="325" t="s">
        <v>1538</v>
      </c>
      <c r="G616" s="325" t="s">
        <v>1538</v>
      </c>
      <c r="H616" s="325" t="s">
        <v>1538</v>
      </c>
    </row>
    <row r="617" spans="1:8">
      <c r="A617" s="103"/>
      <c r="C617" s="326" t="s">
        <v>1538</v>
      </c>
      <c r="D617" t="s">
        <v>1538</v>
      </c>
      <c r="E617" s="325" t="s">
        <v>1538</v>
      </c>
      <c r="G617" s="325" t="s">
        <v>1538</v>
      </c>
      <c r="H617" s="325" t="s">
        <v>1538</v>
      </c>
    </row>
    <row r="618" spans="1:8">
      <c r="A618" s="103"/>
      <c r="C618" s="326" t="s">
        <v>1538</v>
      </c>
      <c r="D618" t="s">
        <v>1538</v>
      </c>
      <c r="E618" s="325" t="s">
        <v>1538</v>
      </c>
      <c r="G618" s="325" t="s">
        <v>1538</v>
      </c>
      <c r="H618" s="325" t="s">
        <v>1538</v>
      </c>
    </row>
    <row r="619" spans="1:8">
      <c r="A619" s="103"/>
      <c r="B619" s="326"/>
      <c r="C619" s="326" t="s">
        <v>1538</v>
      </c>
      <c r="D619" t="s">
        <v>1538</v>
      </c>
      <c r="E619" s="325" t="s">
        <v>1538</v>
      </c>
      <c r="G619" s="325" t="s">
        <v>1538</v>
      </c>
      <c r="H619" s="325" t="s">
        <v>1538</v>
      </c>
    </row>
    <row r="620" spans="1:8">
      <c r="A620" s="103"/>
      <c r="B620" s="326"/>
      <c r="C620" s="326" t="s">
        <v>1538</v>
      </c>
      <c r="D620" t="s">
        <v>1538</v>
      </c>
      <c r="E620" s="325" t="s">
        <v>1538</v>
      </c>
      <c r="G620" s="325" t="s">
        <v>1538</v>
      </c>
      <c r="H620" s="325" t="s">
        <v>1538</v>
      </c>
    </row>
    <row r="621" spans="1:8">
      <c r="A621" s="103"/>
      <c r="B621" s="326"/>
      <c r="C621" s="326" t="s">
        <v>1538</v>
      </c>
      <c r="D621" t="s">
        <v>1538</v>
      </c>
      <c r="E621" s="325" t="s">
        <v>1538</v>
      </c>
      <c r="G621" s="325" t="s">
        <v>1538</v>
      </c>
      <c r="H621" s="325" t="s">
        <v>1538</v>
      </c>
    </row>
    <row r="622" spans="1:8">
      <c r="A622" s="103"/>
      <c r="B622" s="326"/>
      <c r="C622" s="326" t="s">
        <v>1538</v>
      </c>
      <c r="D622" t="s">
        <v>1538</v>
      </c>
      <c r="E622" s="325" t="s">
        <v>1538</v>
      </c>
      <c r="G622" s="325" t="s">
        <v>1538</v>
      </c>
      <c r="H622" s="325" t="s">
        <v>1538</v>
      </c>
    </row>
    <row r="623" spans="1:8">
      <c r="A623" s="103"/>
      <c r="B623" s="326"/>
      <c r="C623" s="326" t="s">
        <v>1538</v>
      </c>
      <c r="D623" t="s">
        <v>1538</v>
      </c>
      <c r="E623" s="325" t="s">
        <v>1538</v>
      </c>
      <c r="G623" s="325" t="s">
        <v>1538</v>
      </c>
      <c r="H623" s="325" t="s">
        <v>1538</v>
      </c>
    </row>
    <row r="624" spans="1:8">
      <c r="A624" s="103"/>
      <c r="B624" s="326"/>
      <c r="C624" s="326" t="s">
        <v>1538</v>
      </c>
      <c r="D624" t="s">
        <v>1538</v>
      </c>
      <c r="E624" s="325" t="s">
        <v>1538</v>
      </c>
      <c r="G624" s="325" t="s">
        <v>1538</v>
      </c>
      <c r="H624" s="325" t="s">
        <v>1538</v>
      </c>
    </row>
    <row r="625" spans="1:8">
      <c r="A625" s="103"/>
      <c r="B625" s="326"/>
      <c r="C625" s="326" t="s">
        <v>1538</v>
      </c>
      <c r="D625" t="s">
        <v>1538</v>
      </c>
      <c r="E625" s="325" t="s">
        <v>1538</v>
      </c>
      <c r="G625" s="325" t="s">
        <v>1538</v>
      </c>
      <c r="H625" s="325" t="s">
        <v>1538</v>
      </c>
    </row>
    <row r="626" spans="1:8">
      <c r="A626" s="103"/>
      <c r="B626" s="326"/>
      <c r="C626" s="326" t="s">
        <v>1538</v>
      </c>
      <c r="D626" t="s">
        <v>1538</v>
      </c>
      <c r="E626" s="325" t="s">
        <v>1538</v>
      </c>
      <c r="G626" s="325" t="s">
        <v>1538</v>
      </c>
      <c r="H626" s="325" t="s">
        <v>1538</v>
      </c>
    </row>
    <row r="627" spans="1:8">
      <c r="A627" s="103"/>
      <c r="B627" s="326"/>
      <c r="C627" s="326" t="s">
        <v>1538</v>
      </c>
      <c r="D627" t="s">
        <v>1538</v>
      </c>
      <c r="E627" s="325" t="s">
        <v>1538</v>
      </c>
      <c r="G627" s="325" t="s">
        <v>1538</v>
      </c>
      <c r="H627" s="325" t="s">
        <v>1538</v>
      </c>
    </row>
    <row r="628" spans="1:8">
      <c r="A628" s="103"/>
      <c r="B628" s="326"/>
      <c r="C628" s="326" t="s">
        <v>1538</v>
      </c>
      <c r="D628" t="s">
        <v>1538</v>
      </c>
      <c r="E628" s="325" t="s">
        <v>1538</v>
      </c>
      <c r="G628" s="325" t="s">
        <v>1538</v>
      </c>
      <c r="H628" s="325" t="s">
        <v>1538</v>
      </c>
    </row>
    <row r="629" spans="1:8">
      <c r="A629" s="103"/>
      <c r="B629" s="326"/>
      <c r="C629" s="326" t="s">
        <v>1538</v>
      </c>
      <c r="D629" t="s">
        <v>1538</v>
      </c>
      <c r="E629" s="325" t="s">
        <v>1538</v>
      </c>
      <c r="G629" s="325" t="s">
        <v>1538</v>
      </c>
      <c r="H629" s="325" t="s">
        <v>1538</v>
      </c>
    </row>
    <row r="630" spans="1:8">
      <c r="A630" s="103"/>
      <c r="B630" s="326"/>
      <c r="C630" s="326" t="s">
        <v>1538</v>
      </c>
      <c r="D630" t="s">
        <v>1538</v>
      </c>
      <c r="E630" s="325" t="s">
        <v>1538</v>
      </c>
      <c r="G630" s="325" t="s">
        <v>1538</v>
      </c>
      <c r="H630" s="325" t="s">
        <v>1538</v>
      </c>
    </row>
    <row r="631" spans="1:8">
      <c r="A631" s="103"/>
      <c r="B631" s="326"/>
      <c r="C631" s="326" t="s">
        <v>1538</v>
      </c>
      <c r="D631" t="s">
        <v>1538</v>
      </c>
      <c r="E631" s="325" t="s">
        <v>1538</v>
      </c>
      <c r="G631" s="325" t="s">
        <v>1538</v>
      </c>
      <c r="H631" s="325" t="s">
        <v>1538</v>
      </c>
    </row>
    <row r="632" spans="1:8">
      <c r="A632" s="103"/>
      <c r="B632" s="326"/>
      <c r="C632" s="326" t="s">
        <v>1538</v>
      </c>
      <c r="D632" t="s">
        <v>1538</v>
      </c>
      <c r="E632" s="325" t="s">
        <v>1538</v>
      </c>
      <c r="G632" s="325" t="s">
        <v>1538</v>
      </c>
      <c r="H632" s="325" t="s">
        <v>1538</v>
      </c>
    </row>
    <row r="633" spans="1:8">
      <c r="A633" s="103"/>
      <c r="B633" s="328"/>
      <c r="C633" s="326" t="s">
        <v>1538</v>
      </c>
      <c r="D633" t="s">
        <v>1538</v>
      </c>
      <c r="E633" s="325" t="s">
        <v>1538</v>
      </c>
      <c r="G633" s="325" t="s">
        <v>1538</v>
      </c>
      <c r="H633" s="325" t="s">
        <v>1538</v>
      </c>
    </row>
    <row r="634" spans="1:8">
      <c r="A634" s="103"/>
      <c r="C634" s="326" t="s">
        <v>1538</v>
      </c>
      <c r="D634" t="s">
        <v>1538</v>
      </c>
      <c r="E634" s="325" t="s">
        <v>1538</v>
      </c>
      <c r="G634" s="325" t="s">
        <v>1538</v>
      </c>
      <c r="H634" s="325" t="s">
        <v>1538</v>
      </c>
    </row>
    <row r="635" spans="1:8">
      <c r="A635" s="103"/>
      <c r="C635" s="326" t="s">
        <v>1538</v>
      </c>
      <c r="D635" t="s">
        <v>1538</v>
      </c>
      <c r="E635" s="325" t="s">
        <v>1538</v>
      </c>
      <c r="G635" s="325" t="s">
        <v>1538</v>
      </c>
      <c r="H635" s="325" t="s">
        <v>1538</v>
      </c>
    </row>
    <row r="636" spans="1:8">
      <c r="A636" s="103"/>
      <c r="C636" s="326" t="s">
        <v>1538</v>
      </c>
      <c r="D636" t="s">
        <v>1538</v>
      </c>
      <c r="E636" s="325" t="s">
        <v>1538</v>
      </c>
      <c r="G636" s="325" t="s">
        <v>1538</v>
      </c>
      <c r="H636" s="325" t="s">
        <v>1538</v>
      </c>
    </row>
    <row r="637" spans="1:8">
      <c r="A637" s="103"/>
      <c r="B637" s="326"/>
      <c r="C637" s="326" t="s">
        <v>1538</v>
      </c>
      <c r="D637" t="s">
        <v>1538</v>
      </c>
      <c r="E637" s="325" t="s">
        <v>1538</v>
      </c>
      <c r="G637" s="325" t="s">
        <v>1538</v>
      </c>
      <c r="H637" s="325" t="s">
        <v>1538</v>
      </c>
    </row>
    <row r="638" spans="1:8">
      <c r="A638" s="103"/>
      <c r="B638" s="326"/>
      <c r="C638" s="326" t="s">
        <v>1538</v>
      </c>
      <c r="D638" t="s">
        <v>1538</v>
      </c>
      <c r="E638" s="325" t="s">
        <v>1538</v>
      </c>
      <c r="G638" s="325" t="s">
        <v>1538</v>
      </c>
      <c r="H638" s="325" t="s">
        <v>1538</v>
      </c>
    </row>
    <row r="639" spans="1:8">
      <c r="A639" s="103"/>
      <c r="B639" s="326"/>
      <c r="C639" s="326" t="s">
        <v>1538</v>
      </c>
      <c r="D639" t="s">
        <v>1538</v>
      </c>
      <c r="E639" s="325" t="s">
        <v>1538</v>
      </c>
      <c r="G639" s="325" t="s">
        <v>1538</v>
      </c>
      <c r="H639" s="325" t="s">
        <v>1538</v>
      </c>
    </row>
    <row r="640" spans="1:8">
      <c r="A640" s="103"/>
      <c r="B640" s="326"/>
      <c r="C640" s="326" t="s">
        <v>1538</v>
      </c>
      <c r="D640" t="s">
        <v>1538</v>
      </c>
      <c r="E640" s="325" t="s">
        <v>1538</v>
      </c>
      <c r="G640" s="325" t="s">
        <v>1538</v>
      </c>
      <c r="H640" s="325" t="s">
        <v>1538</v>
      </c>
    </row>
    <row r="641" spans="1:8">
      <c r="A641" s="103"/>
      <c r="B641" s="326"/>
      <c r="C641" s="326" t="s">
        <v>1538</v>
      </c>
      <c r="D641" t="s">
        <v>1538</v>
      </c>
      <c r="E641" s="325" t="s">
        <v>1538</v>
      </c>
      <c r="G641" s="325" t="s">
        <v>1538</v>
      </c>
      <c r="H641" s="325" t="s">
        <v>1538</v>
      </c>
    </row>
    <row r="642" spans="1:8">
      <c r="A642" s="103"/>
      <c r="B642" s="326"/>
      <c r="C642" s="326" t="s">
        <v>1538</v>
      </c>
      <c r="D642" t="s">
        <v>1538</v>
      </c>
      <c r="E642" s="325" t="s">
        <v>1538</v>
      </c>
      <c r="G642" s="325" t="s">
        <v>1538</v>
      </c>
      <c r="H642" s="325" t="s">
        <v>1538</v>
      </c>
    </row>
    <row r="643" spans="1:8">
      <c r="A643" s="103"/>
      <c r="B643" s="326"/>
      <c r="C643" s="326" t="s">
        <v>1538</v>
      </c>
      <c r="D643" t="s">
        <v>1538</v>
      </c>
      <c r="E643" s="325" t="s">
        <v>1538</v>
      </c>
      <c r="G643" s="325" t="s">
        <v>1538</v>
      </c>
      <c r="H643" s="325" t="s">
        <v>1538</v>
      </c>
    </row>
    <row r="644" spans="1:8">
      <c r="A644" s="103"/>
      <c r="B644" s="326"/>
      <c r="C644" s="326" t="s">
        <v>1538</v>
      </c>
      <c r="D644" t="s">
        <v>1538</v>
      </c>
      <c r="E644" s="325" t="s">
        <v>1538</v>
      </c>
      <c r="G644" s="325" t="s">
        <v>1538</v>
      </c>
      <c r="H644" s="325" t="s">
        <v>1538</v>
      </c>
    </row>
    <row r="645" spans="1:8">
      <c r="A645" s="103"/>
      <c r="B645" s="326"/>
      <c r="C645" s="326" t="s">
        <v>1538</v>
      </c>
      <c r="D645" t="s">
        <v>1538</v>
      </c>
      <c r="E645" s="325" t="s">
        <v>1538</v>
      </c>
      <c r="G645" s="325" t="s">
        <v>1538</v>
      </c>
      <c r="H645" s="325" t="s">
        <v>1538</v>
      </c>
    </row>
    <row r="646" spans="1:8">
      <c r="A646" s="103"/>
      <c r="B646" s="326"/>
      <c r="C646" s="326" t="s">
        <v>1538</v>
      </c>
      <c r="D646" t="s">
        <v>1538</v>
      </c>
      <c r="E646" s="325" t="s">
        <v>1538</v>
      </c>
      <c r="G646" s="325" t="s">
        <v>1538</v>
      </c>
      <c r="H646" s="325" t="s">
        <v>1538</v>
      </c>
    </row>
    <row r="647" spans="1:8">
      <c r="A647" s="103"/>
      <c r="B647" s="326"/>
      <c r="C647" s="326" t="s">
        <v>1538</v>
      </c>
      <c r="D647" t="s">
        <v>1538</v>
      </c>
      <c r="E647" s="325" t="s">
        <v>1538</v>
      </c>
      <c r="G647" s="325" t="s">
        <v>1538</v>
      </c>
      <c r="H647" s="325" t="s">
        <v>1538</v>
      </c>
    </row>
    <row r="648" spans="1:8">
      <c r="A648" s="103"/>
      <c r="B648" s="326"/>
      <c r="C648" s="326" t="s">
        <v>1538</v>
      </c>
      <c r="D648" t="s">
        <v>1538</v>
      </c>
      <c r="E648" s="325" t="s">
        <v>1538</v>
      </c>
      <c r="G648" s="325" t="s">
        <v>1538</v>
      </c>
      <c r="H648" s="325" t="s">
        <v>1538</v>
      </c>
    </row>
    <row r="649" spans="1:8">
      <c r="A649" s="103"/>
      <c r="B649" s="326"/>
      <c r="C649" s="326" t="s">
        <v>1538</v>
      </c>
      <c r="D649" t="s">
        <v>1538</v>
      </c>
      <c r="E649" s="325" t="s">
        <v>1538</v>
      </c>
      <c r="G649" s="325" t="s">
        <v>1538</v>
      </c>
      <c r="H649" s="325" t="s">
        <v>1538</v>
      </c>
    </row>
    <row r="650" spans="1:8">
      <c r="A650" s="103"/>
      <c r="B650" s="326"/>
      <c r="C650" s="326" t="s">
        <v>1538</v>
      </c>
      <c r="D650" t="s">
        <v>1538</v>
      </c>
      <c r="E650" s="325" t="s">
        <v>1538</v>
      </c>
      <c r="G650" s="325" t="s">
        <v>1538</v>
      </c>
      <c r="H650" s="325" t="s">
        <v>1538</v>
      </c>
    </row>
    <row r="651" spans="1:8">
      <c r="A651" s="103"/>
      <c r="B651" s="326"/>
      <c r="C651" s="326" t="s">
        <v>1538</v>
      </c>
      <c r="D651" t="s">
        <v>1538</v>
      </c>
      <c r="E651" s="325" t="s">
        <v>1538</v>
      </c>
      <c r="G651" s="325" t="s">
        <v>1538</v>
      </c>
      <c r="H651" s="325" t="s">
        <v>1538</v>
      </c>
    </row>
    <row r="652" spans="1:8">
      <c r="A652" s="103"/>
      <c r="B652" s="326"/>
      <c r="C652" s="326" t="s">
        <v>1538</v>
      </c>
      <c r="D652" t="s">
        <v>1538</v>
      </c>
      <c r="E652" s="325" t="s">
        <v>1538</v>
      </c>
      <c r="G652" s="325" t="s">
        <v>1538</v>
      </c>
      <c r="H652" s="325" t="s">
        <v>1538</v>
      </c>
    </row>
    <row r="653" spans="1:8">
      <c r="A653" s="103"/>
      <c r="B653" s="326"/>
      <c r="C653" s="326" t="s">
        <v>1538</v>
      </c>
      <c r="D653" t="s">
        <v>1538</v>
      </c>
      <c r="E653" s="325" t="s">
        <v>1538</v>
      </c>
      <c r="G653" s="325" t="s">
        <v>1538</v>
      </c>
      <c r="H653" s="325" t="s">
        <v>1538</v>
      </c>
    </row>
    <row r="654" spans="1:8">
      <c r="A654" s="103"/>
      <c r="B654" s="326"/>
      <c r="C654" s="326" t="s">
        <v>1538</v>
      </c>
      <c r="D654" t="s">
        <v>1538</v>
      </c>
      <c r="E654" s="325" t="s">
        <v>1538</v>
      </c>
      <c r="G654" s="325" t="s">
        <v>1538</v>
      </c>
      <c r="H654" s="325" t="s">
        <v>1538</v>
      </c>
    </row>
    <row r="655" spans="1:8">
      <c r="A655" s="103"/>
      <c r="B655" s="326"/>
      <c r="C655" s="326" t="s">
        <v>1538</v>
      </c>
      <c r="D655" t="s">
        <v>1538</v>
      </c>
      <c r="E655" s="325" t="s">
        <v>1538</v>
      </c>
      <c r="G655" s="325" t="s">
        <v>1538</v>
      </c>
      <c r="H655" s="325" t="s">
        <v>1538</v>
      </c>
    </row>
    <row r="656" spans="1:8">
      <c r="A656" s="103"/>
      <c r="B656" s="326"/>
      <c r="C656" s="326" t="s">
        <v>1538</v>
      </c>
      <c r="D656" t="s">
        <v>1538</v>
      </c>
      <c r="E656" s="325" t="s">
        <v>1538</v>
      </c>
      <c r="G656" s="325" t="s">
        <v>1538</v>
      </c>
      <c r="H656" s="325" t="s">
        <v>1538</v>
      </c>
    </row>
    <row r="657" spans="1:8">
      <c r="A657" s="103"/>
      <c r="B657" s="326"/>
      <c r="C657" s="326" t="s">
        <v>1538</v>
      </c>
      <c r="D657" t="s">
        <v>1538</v>
      </c>
      <c r="E657" s="325" t="s">
        <v>1538</v>
      </c>
      <c r="G657" s="325" t="s">
        <v>1538</v>
      </c>
      <c r="H657" s="325" t="s">
        <v>1538</v>
      </c>
    </row>
    <row r="658" spans="1:8">
      <c r="A658" s="103"/>
      <c r="B658" s="326"/>
      <c r="C658" s="326" t="s">
        <v>1538</v>
      </c>
      <c r="D658" t="s">
        <v>1538</v>
      </c>
      <c r="E658" s="325" t="s">
        <v>1538</v>
      </c>
      <c r="G658" s="325" t="s">
        <v>1538</v>
      </c>
      <c r="H658" s="325" t="s">
        <v>1538</v>
      </c>
    </row>
    <row r="659" spans="1:8">
      <c r="A659" s="103"/>
      <c r="B659" s="326"/>
      <c r="C659" s="326" t="s">
        <v>1538</v>
      </c>
      <c r="D659" t="s">
        <v>1538</v>
      </c>
      <c r="E659" s="325" t="s">
        <v>1538</v>
      </c>
      <c r="G659" s="325" t="s">
        <v>1538</v>
      </c>
      <c r="H659" s="325" t="s">
        <v>1538</v>
      </c>
    </row>
    <row r="660" spans="1:8">
      <c r="A660" s="103"/>
      <c r="B660" s="326"/>
      <c r="C660" s="326" t="s">
        <v>1538</v>
      </c>
      <c r="D660" t="s">
        <v>1538</v>
      </c>
      <c r="E660" s="325" t="s">
        <v>1538</v>
      </c>
      <c r="G660" s="325" t="s">
        <v>1538</v>
      </c>
      <c r="H660" s="325" t="s">
        <v>1538</v>
      </c>
    </row>
    <row r="661" spans="1:8">
      <c r="A661" s="103"/>
      <c r="B661" s="326"/>
      <c r="C661" s="326" t="s">
        <v>1538</v>
      </c>
      <c r="D661" t="s">
        <v>1538</v>
      </c>
      <c r="E661" s="325" t="s">
        <v>1538</v>
      </c>
      <c r="G661" s="325" t="s">
        <v>1538</v>
      </c>
      <c r="H661" s="325" t="s">
        <v>1538</v>
      </c>
    </row>
    <row r="662" spans="1:8">
      <c r="A662" s="103"/>
      <c r="B662" s="326"/>
      <c r="C662" s="326" t="s">
        <v>1538</v>
      </c>
      <c r="D662" t="s">
        <v>1538</v>
      </c>
      <c r="E662" s="325" t="s">
        <v>1538</v>
      </c>
      <c r="G662" s="325" t="s">
        <v>1538</v>
      </c>
      <c r="H662" s="325" t="s">
        <v>1538</v>
      </c>
    </row>
    <row r="663" spans="1:8">
      <c r="A663" s="103"/>
      <c r="B663" s="326"/>
      <c r="C663" s="326" t="s">
        <v>1538</v>
      </c>
      <c r="D663" t="s">
        <v>1538</v>
      </c>
      <c r="E663" s="325" t="s">
        <v>1538</v>
      </c>
      <c r="G663" s="325" t="s">
        <v>1538</v>
      </c>
      <c r="H663" s="325" t="s">
        <v>1538</v>
      </c>
    </row>
    <row r="664" spans="1:8">
      <c r="A664" s="103"/>
      <c r="B664" s="326"/>
      <c r="C664" s="326" t="s">
        <v>1538</v>
      </c>
      <c r="D664" t="s">
        <v>1538</v>
      </c>
      <c r="E664" s="325" t="s">
        <v>1538</v>
      </c>
      <c r="G664" s="325" t="s">
        <v>1538</v>
      </c>
      <c r="H664" s="325" t="s">
        <v>1538</v>
      </c>
    </row>
    <row r="665" spans="1:8">
      <c r="A665" s="103"/>
      <c r="B665" s="326"/>
      <c r="C665" s="326" t="s">
        <v>1538</v>
      </c>
      <c r="D665" t="s">
        <v>1538</v>
      </c>
      <c r="E665" s="325" t="s">
        <v>1538</v>
      </c>
      <c r="G665" s="325" t="s">
        <v>1538</v>
      </c>
      <c r="H665" s="325" t="s">
        <v>1538</v>
      </c>
    </row>
    <row r="666" spans="1:8">
      <c r="A666" s="103"/>
      <c r="B666" s="328"/>
      <c r="C666" s="326" t="s">
        <v>1538</v>
      </c>
      <c r="D666" t="s">
        <v>1538</v>
      </c>
      <c r="E666" s="325" t="s">
        <v>1538</v>
      </c>
      <c r="G666" s="325" t="s">
        <v>1538</v>
      </c>
      <c r="H666" s="325" t="s">
        <v>1538</v>
      </c>
    </row>
    <row r="667" spans="1:8">
      <c r="A667" s="103"/>
      <c r="C667" s="326" t="s">
        <v>1538</v>
      </c>
      <c r="D667" t="s">
        <v>1538</v>
      </c>
      <c r="E667" s="325" t="s">
        <v>1538</v>
      </c>
      <c r="G667" s="325" t="s">
        <v>1538</v>
      </c>
      <c r="H667" s="325" t="s">
        <v>1538</v>
      </c>
    </row>
    <row r="668" spans="1:8">
      <c r="A668" s="103"/>
      <c r="C668" s="326" t="s">
        <v>1538</v>
      </c>
      <c r="D668" t="s">
        <v>1538</v>
      </c>
      <c r="E668" s="325" t="s">
        <v>1538</v>
      </c>
      <c r="G668" s="325" t="s">
        <v>1538</v>
      </c>
      <c r="H668" s="325" t="s">
        <v>1538</v>
      </c>
    </row>
    <row r="669" spans="1:8">
      <c r="A669" s="103"/>
      <c r="C669" s="326" t="s">
        <v>1538</v>
      </c>
      <c r="D669" t="s">
        <v>1538</v>
      </c>
      <c r="E669" s="325" t="s">
        <v>1538</v>
      </c>
      <c r="G669" s="325" t="s">
        <v>1538</v>
      </c>
      <c r="H669" s="325" t="s">
        <v>1538</v>
      </c>
    </row>
    <row r="670" spans="1:8">
      <c r="A670" s="103"/>
      <c r="C670" s="326" t="s">
        <v>1538</v>
      </c>
      <c r="D670" t="s">
        <v>1538</v>
      </c>
      <c r="E670" s="325" t="s">
        <v>1538</v>
      </c>
      <c r="G670" s="325" t="s">
        <v>1538</v>
      </c>
      <c r="H670" s="325" t="s">
        <v>1538</v>
      </c>
    </row>
    <row r="671" spans="1:8">
      <c r="A671" s="103"/>
      <c r="B671" s="328"/>
      <c r="C671" s="326" t="s">
        <v>1538</v>
      </c>
      <c r="D671" t="s">
        <v>1538</v>
      </c>
      <c r="E671" s="325" t="s">
        <v>1538</v>
      </c>
      <c r="G671" s="325" t="s">
        <v>1538</v>
      </c>
      <c r="H671" s="325" t="s">
        <v>1538</v>
      </c>
    </row>
    <row r="672" spans="1:8">
      <c r="A672" s="103"/>
      <c r="C672" s="326" t="s">
        <v>1538</v>
      </c>
      <c r="D672" t="s">
        <v>1538</v>
      </c>
      <c r="E672" s="325" t="s">
        <v>1538</v>
      </c>
      <c r="G672" s="325" t="s">
        <v>1538</v>
      </c>
      <c r="H672" s="325" t="s">
        <v>1538</v>
      </c>
    </row>
    <row r="673" spans="1:8">
      <c r="A673" s="103"/>
      <c r="C673" s="326" t="s">
        <v>1538</v>
      </c>
      <c r="D673" t="s">
        <v>1538</v>
      </c>
      <c r="E673" s="325" t="s">
        <v>1538</v>
      </c>
      <c r="G673" s="325" t="s">
        <v>1538</v>
      </c>
      <c r="H673" s="325" t="s">
        <v>1538</v>
      </c>
    </row>
    <row r="674" spans="1:8">
      <c r="A674" s="103"/>
      <c r="C674" s="326" t="s">
        <v>1538</v>
      </c>
      <c r="D674" t="s">
        <v>1538</v>
      </c>
      <c r="E674" s="325" t="s">
        <v>1538</v>
      </c>
      <c r="G674" s="325" t="s">
        <v>1538</v>
      </c>
      <c r="H674" s="325" t="s">
        <v>1538</v>
      </c>
    </row>
    <row r="675" spans="1:8">
      <c r="A675" s="103"/>
      <c r="C675" s="326" t="s">
        <v>1538</v>
      </c>
      <c r="D675" t="s">
        <v>1538</v>
      </c>
      <c r="E675" s="325" t="s">
        <v>1538</v>
      </c>
      <c r="G675" s="325" t="s">
        <v>1538</v>
      </c>
      <c r="H675" s="325" t="s">
        <v>1538</v>
      </c>
    </row>
    <row r="676" spans="1:8">
      <c r="A676" s="103"/>
      <c r="C676" s="326" t="s">
        <v>1538</v>
      </c>
      <c r="D676" t="s">
        <v>1538</v>
      </c>
      <c r="E676" s="325" t="s">
        <v>1538</v>
      </c>
      <c r="G676" s="325" t="s">
        <v>1538</v>
      </c>
      <c r="H676" s="325" t="s">
        <v>1538</v>
      </c>
    </row>
    <row r="677" spans="1:8">
      <c r="A677" s="103"/>
      <c r="C677" s="326" t="s">
        <v>1538</v>
      </c>
      <c r="D677" t="s">
        <v>1538</v>
      </c>
      <c r="E677" s="325" t="s">
        <v>1538</v>
      </c>
      <c r="G677" s="325" t="s">
        <v>1538</v>
      </c>
      <c r="H677" s="325" t="s">
        <v>1538</v>
      </c>
    </row>
    <row r="678" spans="1:8">
      <c r="A678" s="103"/>
      <c r="B678" s="326"/>
      <c r="C678" s="326" t="s">
        <v>1538</v>
      </c>
      <c r="D678" t="s">
        <v>1538</v>
      </c>
      <c r="E678" s="325" t="s">
        <v>1538</v>
      </c>
      <c r="G678" s="325" t="s">
        <v>1538</v>
      </c>
      <c r="H678" s="325" t="s">
        <v>1538</v>
      </c>
    </row>
    <row r="679" spans="1:8">
      <c r="A679" s="103"/>
      <c r="B679" s="326"/>
      <c r="C679" s="326" t="s">
        <v>1538</v>
      </c>
      <c r="D679" t="s">
        <v>1538</v>
      </c>
      <c r="E679" s="325" t="s">
        <v>1538</v>
      </c>
      <c r="G679" s="325" t="s">
        <v>1538</v>
      </c>
      <c r="H679" s="325" t="s">
        <v>1538</v>
      </c>
    </row>
    <row r="680" spans="1:8">
      <c r="A680" s="103"/>
      <c r="B680" s="326"/>
      <c r="C680" s="326" t="s">
        <v>1538</v>
      </c>
      <c r="D680" t="s">
        <v>1538</v>
      </c>
      <c r="E680" s="325" t="s">
        <v>1538</v>
      </c>
      <c r="G680" s="325" t="s">
        <v>1538</v>
      </c>
      <c r="H680" s="325" t="s">
        <v>1538</v>
      </c>
    </row>
    <row r="681" spans="1:8">
      <c r="A681" s="103"/>
      <c r="B681" s="326"/>
      <c r="C681" s="326" t="s">
        <v>1538</v>
      </c>
      <c r="D681" t="s">
        <v>1538</v>
      </c>
      <c r="E681" s="325" t="s">
        <v>1538</v>
      </c>
      <c r="G681" s="325" t="s">
        <v>1538</v>
      </c>
      <c r="H681" s="325" t="s">
        <v>1538</v>
      </c>
    </row>
    <row r="682" spans="1:8">
      <c r="A682" s="103"/>
      <c r="B682" s="326"/>
      <c r="C682" s="326" t="s">
        <v>1538</v>
      </c>
      <c r="D682" t="s">
        <v>1538</v>
      </c>
      <c r="E682" s="325" t="s">
        <v>1538</v>
      </c>
      <c r="G682" s="325" t="s">
        <v>1538</v>
      </c>
      <c r="H682" s="325" t="s">
        <v>1538</v>
      </c>
    </row>
    <row r="683" spans="1:8">
      <c r="A683" s="103"/>
      <c r="B683" s="326"/>
      <c r="C683" s="326" t="s">
        <v>1538</v>
      </c>
      <c r="D683" t="s">
        <v>1538</v>
      </c>
      <c r="E683" s="325" t="s">
        <v>1538</v>
      </c>
      <c r="G683" s="325" t="s">
        <v>1538</v>
      </c>
      <c r="H683" s="325" t="s">
        <v>1538</v>
      </c>
    </row>
    <row r="684" spans="1:8">
      <c r="A684" s="103"/>
      <c r="B684" s="326"/>
      <c r="C684" s="326" t="s">
        <v>1538</v>
      </c>
      <c r="D684" t="s">
        <v>1538</v>
      </c>
      <c r="E684" s="325" t="s">
        <v>1538</v>
      </c>
      <c r="G684" s="325" t="s">
        <v>1538</v>
      </c>
      <c r="H684" s="325" t="s">
        <v>1538</v>
      </c>
    </row>
    <row r="685" spans="1:8">
      <c r="A685" s="103"/>
      <c r="B685" s="326"/>
      <c r="C685" s="326" t="s">
        <v>1538</v>
      </c>
      <c r="D685" t="s">
        <v>1538</v>
      </c>
      <c r="E685" s="325" t="s">
        <v>1538</v>
      </c>
      <c r="G685" s="325" t="s">
        <v>1538</v>
      </c>
      <c r="H685" s="325" t="s">
        <v>1538</v>
      </c>
    </row>
    <row r="686" spans="1:8">
      <c r="A686" s="103"/>
      <c r="B686" s="326"/>
      <c r="C686" s="326" t="s">
        <v>1538</v>
      </c>
      <c r="D686" t="s">
        <v>1538</v>
      </c>
      <c r="E686" s="325" t="s">
        <v>1538</v>
      </c>
      <c r="G686" s="325" t="s">
        <v>1538</v>
      </c>
      <c r="H686" s="325" t="s">
        <v>1538</v>
      </c>
    </row>
    <row r="687" spans="1:8">
      <c r="A687" s="103"/>
      <c r="B687" s="326"/>
      <c r="C687" s="326" t="s">
        <v>1538</v>
      </c>
      <c r="D687" t="s">
        <v>1538</v>
      </c>
      <c r="E687" s="325" t="s">
        <v>1538</v>
      </c>
      <c r="G687" s="325" t="s">
        <v>1538</v>
      </c>
      <c r="H687" s="325" t="s">
        <v>1538</v>
      </c>
    </row>
    <row r="688" spans="1:8">
      <c r="A688" s="103"/>
      <c r="B688" s="326"/>
      <c r="C688" s="326" t="s">
        <v>1538</v>
      </c>
      <c r="D688" t="s">
        <v>1538</v>
      </c>
      <c r="E688" s="325" t="s">
        <v>1538</v>
      </c>
      <c r="G688" s="325" t="s">
        <v>1538</v>
      </c>
      <c r="H688" s="325" t="s">
        <v>1538</v>
      </c>
    </row>
    <row r="689" spans="1:8">
      <c r="A689" s="103"/>
      <c r="B689" s="326"/>
      <c r="C689" s="326" t="s">
        <v>1538</v>
      </c>
      <c r="D689" t="s">
        <v>1538</v>
      </c>
      <c r="E689" s="325" t="s">
        <v>1538</v>
      </c>
      <c r="G689" s="325" t="s">
        <v>1538</v>
      </c>
      <c r="H689" s="325" t="s">
        <v>1538</v>
      </c>
    </row>
    <row r="690" spans="1:8">
      <c r="A690" s="103"/>
      <c r="B690" s="326"/>
      <c r="C690" s="326" t="s">
        <v>1538</v>
      </c>
      <c r="D690" t="s">
        <v>1538</v>
      </c>
      <c r="E690" s="325" t="s">
        <v>1538</v>
      </c>
      <c r="G690" s="325" t="s">
        <v>1538</v>
      </c>
      <c r="H690" s="325" t="s">
        <v>1538</v>
      </c>
    </row>
    <row r="691" spans="1:8">
      <c r="A691" s="103"/>
      <c r="B691" s="326"/>
      <c r="C691" s="326" t="s">
        <v>1538</v>
      </c>
      <c r="D691" t="s">
        <v>1538</v>
      </c>
      <c r="E691" s="325" t="s">
        <v>1538</v>
      </c>
      <c r="G691" s="325" t="s">
        <v>1538</v>
      </c>
      <c r="H691" s="325" t="s">
        <v>1538</v>
      </c>
    </row>
    <row r="692" spans="1:8">
      <c r="A692" s="103"/>
      <c r="B692" s="326"/>
      <c r="C692" s="326" t="s">
        <v>1538</v>
      </c>
      <c r="D692" t="s">
        <v>1538</v>
      </c>
      <c r="E692" s="325" t="s">
        <v>1538</v>
      </c>
      <c r="G692" s="325" t="s">
        <v>1538</v>
      </c>
      <c r="H692" s="325" t="s">
        <v>1538</v>
      </c>
    </row>
    <row r="693" spans="1:8">
      <c r="A693" s="103"/>
      <c r="B693" s="326"/>
      <c r="C693" s="326" t="s">
        <v>1538</v>
      </c>
      <c r="D693" t="s">
        <v>1538</v>
      </c>
      <c r="E693" s="325" t="s">
        <v>1538</v>
      </c>
      <c r="G693" s="325" t="s">
        <v>1538</v>
      </c>
      <c r="H693" s="325" t="s">
        <v>1538</v>
      </c>
    </row>
    <row r="694" spans="1:8">
      <c r="A694" s="103"/>
      <c r="B694" s="328"/>
      <c r="C694" s="326" t="s">
        <v>1538</v>
      </c>
      <c r="D694" t="s">
        <v>1538</v>
      </c>
      <c r="E694" s="325" t="s">
        <v>1538</v>
      </c>
      <c r="G694" s="325" t="s">
        <v>1538</v>
      </c>
      <c r="H694" s="325" t="s">
        <v>1538</v>
      </c>
    </row>
    <row r="695" spans="1:8">
      <c r="A695" s="103"/>
      <c r="C695" s="326" t="s">
        <v>1538</v>
      </c>
      <c r="D695" t="s">
        <v>1538</v>
      </c>
      <c r="E695" s="325" t="s">
        <v>1538</v>
      </c>
      <c r="G695" s="325" t="s">
        <v>1538</v>
      </c>
      <c r="H695" s="325" t="s">
        <v>1538</v>
      </c>
    </row>
    <row r="696" spans="1:8">
      <c r="A696" s="103"/>
      <c r="C696" s="326" t="s">
        <v>1538</v>
      </c>
      <c r="D696" t="s">
        <v>1538</v>
      </c>
      <c r="E696" s="325" t="s">
        <v>1538</v>
      </c>
      <c r="G696" s="325" t="s">
        <v>1538</v>
      </c>
      <c r="H696" s="325" t="s">
        <v>1538</v>
      </c>
    </row>
    <row r="697" spans="1:8">
      <c r="A697" s="103"/>
      <c r="C697" s="326" t="s">
        <v>1538</v>
      </c>
      <c r="D697" t="s">
        <v>1538</v>
      </c>
      <c r="E697" s="325" t="s">
        <v>1538</v>
      </c>
      <c r="G697" s="325" t="s">
        <v>1538</v>
      </c>
      <c r="H697" s="325" t="s">
        <v>1538</v>
      </c>
    </row>
    <row r="698" spans="1:8">
      <c r="A698" s="103"/>
      <c r="B698" s="326"/>
      <c r="C698" s="326" t="s">
        <v>1538</v>
      </c>
      <c r="D698" t="s">
        <v>1538</v>
      </c>
      <c r="E698" s="325" t="s">
        <v>1538</v>
      </c>
      <c r="G698" s="325" t="s">
        <v>1538</v>
      </c>
      <c r="H698" s="325" t="s">
        <v>1538</v>
      </c>
    </row>
    <row r="699" spans="1:8">
      <c r="A699" s="103"/>
      <c r="B699" s="326"/>
      <c r="C699" s="326" t="s">
        <v>1538</v>
      </c>
      <c r="D699" t="s">
        <v>1538</v>
      </c>
      <c r="E699" s="325" t="s">
        <v>1538</v>
      </c>
      <c r="G699" s="325" t="s">
        <v>1538</v>
      </c>
      <c r="H699" s="325" t="s">
        <v>1538</v>
      </c>
    </row>
    <row r="700" spans="1:8">
      <c r="A700" s="103"/>
      <c r="B700" s="326"/>
      <c r="C700" s="326" t="s">
        <v>1538</v>
      </c>
      <c r="D700" t="s">
        <v>1538</v>
      </c>
      <c r="E700" s="325" t="s">
        <v>1538</v>
      </c>
      <c r="G700" s="325" t="s">
        <v>1538</v>
      </c>
      <c r="H700" s="325" t="s">
        <v>1538</v>
      </c>
    </row>
    <row r="701" spans="1:8">
      <c r="A701" s="103"/>
      <c r="B701" s="326"/>
      <c r="C701" s="326" t="s">
        <v>1538</v>
      </c>
      <c r="D701" t="s">
        <v>1538</v>
      </c>
      <c r="E701" s="325" t="s">
        <v>1538</v>
      </c>
      <c r="G701" s="325" t="s">
        <v>1538</v>
      </c>
      <c r="H701" s="325" t="s">
        <v>1538</v>
      </c>
    </row>
    <row r="702" spans="1:8">
      <c r="A702" s="103"/>
      <c r="B702" s="326"/>
      <c r="C702" s="326" t="s">
        <v>1538</v>
      </c>
      <c r="D702" t="s">
        <v>1538</v>
      </c>
      <c r="E702" s="325" t="s">
        <v>1538</v>
      </c>
      <c r="G702" s="325" t="s">
        <v>1538</v>
      </c>
      <c r="H702" s="325" t="s">
        <v>1538</v>
      </c>
    </row>
    <row r="703" spans="1:8">
      <c r="A703" s="103"/>
      <c r="B703" s="326"/>
      <c r="C703" s="326" t="s">
        <v>1538</v>
      </c>
      <c r="D703" t="s">
        <v>1538</v>
      </c>
      <c r="E703" s="325" t="s">
        <v>1538</v>
      </c>
      <c r="G703" s="325" t="s">
        <v>1538</v>
      </c>
      <c r="H703" s="325" t="s">
        <v>1538</v>
      </c>
    </row>
    <row r="704" spans="1:8">
      <c r="A704" s="103"/>
      <c r="B704" s="326"/>
      <c r="C704" s="326" t="s">
        <v>1538</v>
      </c>
      <c r="D704" t="s">
        <v>1538</v>
      </c>
      <c r="E704" s="325" t="s">
        <v>1538</v>
      </c>
      <c r="G704" s="325" t="s">
        <v>1538</v>
      </c>
      <c r="H704" s="325" t="s">
        <v>1538</v>
      </c>
    </row>
    <row r="705" spans="1:8">
      <c r="A705" s="103"/>
      <c r="B705" s="326"/>
      <c r="C705" s="326" t="s">
        <v>1538</v>
      </c>
      <c r="D705" t="s">
        <v>1538</v>
      </c>
      <c r="E705" s="325" t="s">
        <v>1538</v>
      </c>
      <c r="G705" s="325" t="s">
        <v>1538</v>
      </c>
      <c r="H705" s="325" t="s">
        <v>1538</v>
      </c>
    </row>
    <row r="706" spans="1:8">
      <c r="A706" s="103"/>
      <c r="B706" s="326"/>
      <c r="C706" s="326" t="s">
        <v>1538</v>
      </c>
      <c r="D706" t="s">
        <v>1538</v>
      </c>
      <c r="E706" s="325" t="s">
        <v>1538</v>
      </c>
      <c r="G706" s="325" t="s">
        <v>1538</v>
      </c>
      <c r="H706" s="325" t="s">
        <v>1538</v>
      </c>
    </row>
    <row r="707" spans="1:8">
      <c r="A707" s="103"/>
      <c r="B707" s="326"/>
      <c r="C707" s="326" t="s">
        <v>1538</v>
      </c>
      <c r="D707" t="s">
        <v>1538</v>
      </c>
      <c r="E707" s="325" t="s">
        <v>1538</v>
      </c>
      <c r="G707" s="325" t="s">
        <v>1538</v>
      </c>
      <c r="H707" s="325" t="s">
        <v>1538</v>
      </c>
    </row>
    <row r="708" spans="1:8">
      <c r="A708" s="103"/>
      <c r="B708" s="326"/>
      <c r="C708" s="326" t="s">
        <v>1538</v>
      </c>
      <c r="D708" t="s">
        <v>1538</v>
      </c>
      <c r="E708" s="325" t="s">
        <v>1538</v>
      </c>
      <c r="G708" s="325" t="s">
        <v>1538</v>
      </c>
      <c r="H708" s="325" t="s">
        <v>1538</v>
      </c>
    </row>
    <row r="709" spans="1:8">
      <c r="A709" s="103"/>
      <c r="B709" s="326"/>
      <c r="C709" s="326" t="s">
        <v>1538</v>
      </c>
      <c r="D709" t="s">
        <v>1538</v>
      </c>
      <c r="E709" s="325" t="s">
        <v>1538</v>
      </c>
      <c r="G709" s="325" t="s">
        <v>1538</v>
      </c>
      <c r="H709" s="325" t="s">
        <v>1538</v>
      </c>
    </row>
    <row r="710" spans="1:8">
      <c r="A710" s="103"/>
      <c r="B710" s="326"/>
      <c r="C710" s="326" t="s">
        <v>1538</v>
      </c>
      <c r="D710" t="s">
        <v>1538</v>
      </c>
      <c r="E710" s="325" t="s">
        <v>1538</v>
      </c>
      <c r="G710" s="325" t="s">
        <v>1538</v>
      </c>
      <c r="H710" s="325" t="s">
        <v>1538</v>
      </c>
    </row>
    <row r="711" spans="1:8">
      <c r="A711" s="103"/>
      <c r="B711" s="326"/>
      <c r="C711" s="326" t="s">
        <v>1538</v>
      </c>
      <c r="D711" t="s">
        <v>1538</v>
      </c>
      <c r="E711" s="325" t="s">
        <v>1538</v>
      </c>
      <c r="G711" s="325" t="s">
        <v>1538</v>
      </c>
      <c r="H711" s="325" t="s">
        <v>1538</v>
      </c>
    </row>
    <row r="712" spans="1:8">
      <c r="A712" s="103"/>
      <c r="B712" s="328"/>
      <c r="C712" s="326" t="s">
        <v>1538</v>
      </c>
      <c r="D712" t="s">
        <v>1538</v>
      </c>
      <c r="E712" s="325" t="s">
        <v>1538</v>
      </c>
      <c r="G712" s="325" t="s">
        <v>1538</v>
      </c>
      <c r="H712" s="325" t="s">
        <v>1538</v>
      </c>
    </row>
    <row r="713" spans="1:8">
      <c r="A713" s="103"/>
      <c r="C713" s="326" t="s">
        <v>1538</v>
      </c>
      <c r="D713" t="s">
        <v>1538</v>
      </c>
      <c r="E713" s="325" t="s">
        <v>1538</v>
      </c>
      <c r="G713" s="325" t="s">
        <v>1538</v>
      </c>
      <c r="H713" s="325" t="s">
        <v>1538</v>
      </c>
    </row>
    <row r="714" spans="1:8">
      <c r="A714" s="103"/>
      <c r="C714" s="326" t="s">
        <v>1538</v>
      </c>
      <c r="D714" t="s">
        <v>1538</v>
      </c>
      <c r="E714" s="325" t="s">
        <v>1538</v>
      </c>
      <c r="G714" s="325" t="s">
        <v>1538</v>
      </c>
      <c r="H714" s="325" t="s">
        <v>1538</v>
      </c>
    </row>
    <row r="715" spans="1:8">
      <c r="A715" s="103"/>
      <c r="C715" s="326" t="s">
        <v>1538</v>
      </c>
      <c r="D715" t="s">
        <v>1538</v>
      </c>
      <c r="E715" s="325" t="s">
        <v>1538</v>
      </c>
      <c r="G715" s="325" t="s">
        <v>1538</v>
      </c>
      <c r="H715" s="325" t="s">
        <v>1538</v>
      </c>
    </row>
    <row r="716" spans="1:8">
      <c r="A716" s="103"/>
      <c r="B716" s="326"/>
      <c r="C716" s="326" t="s">
        <v>1538</v>
      </c>
      <c r="D716" t="s">
        <v>1538</v>
      </c>
      <c r="E716" s="325" t="s">
        <v>1538</v>
      </c>
      <c r="G716" s="325" t="s">
        <v>1538</v>
      </c>
      <c r="H716" s="325" t="s">
        <v>1538</v>
      </c>
    </row>
    <row r="717" spans="1:8">
      <c r="A717" s="103"/>
      <c r="B717" s="326"/>
      <c r="C717" s="326" t="s">
        <v>1538</v>
      </c>
      <c r="D717" t="s">
        <v>1538</v>
      </c>
      <c r="E717" s="325" t="s">
        <v>1538</v>
      </c>
      <c r="G717" s="325" t="s">
        <v>1538</v>
      </c>
      <c r="H717" s="325" t="s">
        <v>1538</v>
      </c>
    </row>
    <row r="718" spans="1:8">
      <c r="A718" s="103"/>
      <c r="B718" s="326"/>
      <c r="C718" s="326" t="s">
        <v>1538</v>
      </c>
      <c r="D718" t="s">
        <v>1538</v>
      </c>
      <c r="E718" s="325" t="s">
        <v>1538</v>
      </c>
      <c r="G718" s="325" t="s">
        <v>1538</v>
      </c>
      <c r="H718" s="325" t="s">
        <v>1538</v>
      </c>
    </row>
    <row r="719" spans="1:8">
      <c r="A719" s="103"/>
      <c r="B719" s="326"/>
      <c r="C719" s="326" t="s">
        <v>1538</v>
      </c>
      <c r="D719" t="s">
        <v>1538</v>
      </c>
      <c r="E719" s="325" t="s">
        <v>1538</v>
      </c>
      <c r="G719" s="325" t="s">
        <v>1538</v>
      </c>
      <c r="H719" s="325" t="s">
        <v>1538</v>
      </c>
    </row>
    <row r="720" spans="1:8">
      <c r="A720" s="103"/>
      <c r="B720" s="326"/>
      <c r="C720" s="326" t="s">
        <v>1538</v>
      </c>
      <c r="D720" t="s">
        <v>1538</v>
      </c>
      <c r="E720" s="325" t="s">
        <v>1538</v>
      </c>
      <c r="G720" s="325" t="s">
        <v>1538</v>
      </c>
      <c r="H720" s="325" t="s">
        <v>1538</v>
      </c>
    </row>
    <row r="721" spans="1:8">
      <c r="A721" s="103"/>
      <c r="B721" s="326"/>
      <c r="C721" s="326" t="s">
        <v>1538</v>
      </c>
      <c r="D721" t="s">
        <v>1538</v>
      </c>
      <c r="E721" s="325" t="s">
        <v>1538</v>
      </c>
      <c r="G721" s="325" t="s">
        <v>1538</v>
      </c>
      <c r="H721" s="325" t="s">
        <v>1538</v>
      </c>
    </row>
    <row r="722" spans="1:8">
      <c r="A722" s="103"/>
      <c r="B722" s="326"/>
      <c r="C722" s="326" t="s">
        <v>1538</v>
      </c>
      <c r="D722" t="s">
        <v>1538</v>
      </c>
      <c r="E722" s="325" t="s">
        <v>1538</v>
      </c>
      <c r="G722" s="325" t="s">
        <v>1538</v>
      </c>
      <c r="H722" s="325" t="s">
        <v>1538</v>
      </c>
    </row>
    <row r="723" spans="1:8">
      <c r="A723" s="103"/>
      <c r="B723" s="326"/>
      <c r="C723" s="326" t="s">
        <v>1538</v>
      </c>
      <c r="D723" t="s">
        <v>1538</v>
      </c>
      <c r="E723" s="325" t="s">
        <v>1538</v>
      </c>
      <c r="G723" s="325" t="s">
        <v>1538</v>
      </c>
      <c r="H723" s="325" t="s">
        <v>1538</v>
      </c>
    </row>
    <row r="724" spans="1:8">
      <c r="A724" s="103"/>
      <c r="B724" s="326"/>
      <c r="C724" s="326" t="s">
        <v>1538</v>
      </c>
      <c r="D724" t="s">
        <v>1538</v>
      </c>
      <c r="E724" s="325" t="s">
        <v>1538</v>
      </c>
      <c r="G724" s="325" t="s">
        <v>1538</v>
      </c>
      <c r="H724" s="325" t="s">
        <v>1538</v>
      </c>
    </row>
    <row r="725" spans="1:8">
      <c r="A725" s="103"/>
      <c r="B725" s="326"/>
      <c r="C725" s="326" t="s">
        <v>1538</v>
      </c>
      <c r="D725" t="s">
        <v>1538</v>
      </c>
      <c r="E725" s="325" t="s">
        <v>1538</v>
      </c>
      <c r="G725" s="325" t="s">
        <v>1538</v>
      </c>
      <c r="H725" s="325" t="s">
        <v>1538</v>
      </c>
    </row>
    <row r="726" spans="1:8">
      <c r="A726" s="103"/>
      <c r="B726" s="326"/>
      <c r="C726" s="326" t="s">
        <v>1538</v>
      </c>
      <c r="D726" t="s">
        <v>1538</v>
      </c>
      <c r="E726" s="325" t="s">
        <v>1538</v>
      </c>
      <c r="G726" s="325" t="s">
        <v>1538</v>
      </c>
      <c r="H726" s="325" t="s">
        <v>1538</v>
      </c>
    </row>
    <row r="727" spans="1:8">
      <c r="A727" s="103"/>
      <c r="B727" s="326"/>
      <c r="C727" s="326" t="s">
        <v>1538</v>
      </c>
      <c r="D727" t="s">
        <v>1538</v>
      </c>
      <c r="E727" s="325" t="s">
        <v>1538</v>
      </c>
      <c r="G727" s="325" t="s">
        <v>1538</v>
      </c>
      <c r="H727" s="325" t="s">
        <v>1538</v>
      </c>
    </row>
    <row r="728" spans="1:8">
      <c r="A728" s="103"/>
      <c r="B728" s="326"/>
      <c r="C728" s="326" t="s">
        <v>1538</v>
      </c>
      <c r="D728" t="s">
        <v>1538</v>
      </c>
      <c r="E728" s="325" t="s">
        <v>1538</v>
      </c>
      <c r="G728" s="325" t="s">
        <v>1538</v>
      </c>
      <c r="H728" s="325" t="s">
        <v>1538</v>
      </c>
    </row>
    <row r="729" spans="1:8">
      <c r="A729" s="103"/>
      <c r="B729" s="326"/>
      <c r="C729" s="326" t="s">
        <v>1538</v>
      </c>
      <c r="D729" t="s">
        <v>1538</v>
      </c>
      <c r="E729" s="325" t="s">
        <v>1538</v>
      </c>
      <c r="G729" s="325" t="s">
        <v>1538</v>
      </c>
      <c r="H729" s="325" t="s">
        <v>1538</v>
      </c>
    </row>
    <row r="730" spans="1:8">
      <c r="A730" s="103"/>
      <c r="B730" s="326"/>
      <c r="C730" s="326" t="s">
        <v>1538</v>
      </c>
      <c r="D730" t="s">
        <v>1538</v>
      </c>
      <c r="E730" s="325" t="s">
        <v>1538</v>
      </c>
      <c r="G730" s="325" t="s">
        <v>1538</v>
      </c>
      <c r="H730" s="325" t="s">
        <v>1538</v>
      </c>
    </row>
    <row r="731" spans="1:8">
      <c r="A731" s="103"/>
      <c r="B731" s="326"/>
      <c r="C731" s="326" t="s">
        <v>1538</v>
      </c>
      <c r="D731" t="s">
        <v>1538</v>
      </c>
      <c r="E731" s="325" t="s">
        <v>1538</v>
      </c>
      <c r="G731" s="325" t="s">
        <v>1538</v>
      </c>
      <c r="H731" s="325" t="s">
        <v>1538</v>
      </c>
    </row>
    <row r="732" spans="1:8">
      <c r="A732" s="103"/>
      <c r="B732" s="326"/>
      <c r="C732" s="326" t="s">
        <v>1538</v>
      </c>
      <c r="D732" t="s">
        <v>1538</v>
      </c>
      <c r="E732" s="325" t="s">
        <v>1538</v>
      </c>
      <c r="G732" s="325" t="s">
        <v>1538</v>
      </c>
      <c r="H732" s="325" t="s">
        <v>1538</v>
      </c>
    </row>
    <row r="733" spans="1:8">
      <c r="A733" s="103"/>
      <c r="B733" s="326"/>
      <c r="C733" s="326" t="s">
        <v>1538</v>
      </c>
      <c r="D733" t="s">
        <v>1538</v>
      </c>
      <c r="E733" s="325" t="s">
        <v>1538</v>
      </c>
      <c r="G733" s="325" t="s">
        <v>1538</v>
      </c>
      <c r="H733" s="325" t="s">
        <v>1538</v>
      </c>
    </row>
    <row r="734" spans="1:8">
      <c r="A734" s="103"/>
      <c r="B734" s="326"/>
      <c r="C734" s="326" t="s">
        <v>1538</v>
      </c>
      <c r="D734" t="s">
        <v>1538</v>
      </c>
      <c r="E734" s="325" t="s">
        <v>1538</v>
      </c>
      <c r="G734" s="325" t="s">
        <v>1538</v>
      </c>
      <c r="H734" s="325" t="s">
        <v>1538</v>
      </c>
    </row>
    <row r="735" spans="1:8">
      <c r="A735" s="103"/>
      <c r="B735" s="326"/>
      <c r="C735" s="326" t="s">
        <v>1538</v>
      </c>
      <c r="D735" t="s">
        <v>1538</v>
      </c>
      <c r="E735" s="325" t="s">
        <v>1538</v>
      </c>
      <c r="G735" s="325" t="s">
        <v>1538</v>
      </c>
      <c r="H735" s="325" t="s">
        <v>1538</v>
      </c>
    </row>
    <row r="736" spans="1:8">
      <c r="A736" s="103"/>
      <c r="B736" s="326"/>
      <c r="C736" s="326" t="s">
        <v>1538</v>
      </c>
      <c r="D736" t="s">
        <v>1538</v>
      </c>
      <c r="E736" s="325" t="s">
        <v>1538</v>
      </c>
      <c r="G736" s="325" t="s">
        <v>1538</v>
      </c>
      <c r="H736" s="325" t="s">
        <v>1538</v>
      </c>
    </row>
    <row r="737" spans="1:8">
      <c r="A737" s="103"/>
      <c r="B737" s="326"/>
      <c r="C737" s="326" t="s">
        <v>1538</v>
      </c>
      <c r="D737" t="s">
        <v>1538</v>
      </c>
      <c r="E737" s="325" t="s">
        <v>1538</v>
      </c>
      <c r="G737" s="325" t="s">
        <v>1538</v>
      </c>
      <c r="H737" s="325" t="s">
        <v>1538</v>
      </c>
    </row>
    <row r="738" spans="1:8">
      <c r="A738" s="103"/>
      <c r="B738" s="326"/>
      <c r="C738" s="326" t="s">
        <v>1538</v>
      </c>
      <c r="D738" t="s">
        <v>1538</v>
      </c>
      <c r="E738" s="325" t="s">
        <v>1538</v>
      </c>
      <c r="G738" s="325" t="s">
        <v>1538</v>
      </c>
      <c r="H738" s="325" t="s">
        <v>1538</v>
      </c>
    </row>
    <row r="739" spans="1:8">
      <c r="A739" s="103"/>
      <c r="B739" s="326"/>
      <c r="C739" s="326" t="s">
        <v>1538</v>
      </c>
      <c r="D739" t="s">
        <v>1538</v>
      </c>
      <c r="E739" s="325" t="s">
        <v>1538</v>
      </c>
      <c r="G739" s="325" t="s">
        <v>1538</v>
      </c>
      <c r="H739" s="325" t="s">
        <v>1538</v>
      </c>
    </row>
    <row r="740" spans="1:8">
      <c r="A740" s="103"/>
      <c r="B740" s="326"/>
      <c r="C740" s="326" t="s">
        <v>1538</v>
      </c>
      <c r="D740" t="s">
        <v>1538</v>
      </c>
      <c r="E740" s="325" t="s">
        <v>1538</v>
      </c>
      <c r="G740" s="325" t="s">
        <v>1538</v>
      </c>
      <c r="H740" s="325" t="s">
        <v>1538</v>
      </c>
    </row>
    <row r="741" spans="1:8">
      <c r="A741" s="103"/>
      <c r="B741" s="326"/>
      <c r="C741" s="326" t="s">
        <v>1538</v>
      </c>
      <c r="D741" t="s">
        <v>1538</v>
      </c>
      <c r="E741" s="325" t="s">
        <v>1538</v>
      </c>
      <c r="G741" s="325" t="s">
        <v>1538</v>
      </c>
      <c r="H741" s="325" t="s">
        <v>1538</v>
      </c>
    </row>
    <row r="742" spans="1:8">
      <c r="A742" s="103"/>
      <c r="B742" s="326"/>
      <c r="C742" s="326" t="s">
        <v>1538</v>
      </c>
      <c r="D742" t="s">
        <v>1538</v>
      </c>
      <c r="E742" s="325" t="s">
        <v>1538</v>
      </c>
      <c r="G742" s="325" t="s">
        <v>1538</v>
      </c>
      <c r="H742" s="325" t="s">
        <v>1538</v>
      </c>
    </row>
    <row r="743" spans="1:8">
      <c r="A743" s="103"/>
      <c r="B743" s="326"/>
      <c r="C743" s="326" t="s">
        <v>1538</v>
      </c>
      <c r="D743" t="s">
        <v>1538</v>
      </c>
      <c r="E743" s="325" t="s">
        <v>1538</v>
      </c>
      <c r="G743" s="325" t="s">
        <v>1538</v>
      </c>
      <c r="H743" s="325" t="s">
        <v>1538</v>
      </c>
    </row>
    <row r="744" spans="1:8">
      <c r="A744" s="103"/>
      <c r="B744" s="326"/>
      <c r="C744" s="326" t="s">
        <v>1538</v>
      </c>
      <c r="D744" t="s">
        <v>1538</v>
      </c>
      <c r="E744" s="325" t="s">
        <v>1538</v>
      </c>
      <c r="G744" s="325" t="s">
        <v>1538</v>
      </c>
      <c r="H744" s="325" t="s">
        <v>1538</v>
      </c>
    </row>
    <row r="745" spans="1:8">
      <c r="A745" s="103"/>
      <c r="B745" s="326"/>
      <c r="C745" s="326" t="s">
        <v>1538</v>
      </c>
      <c r="D745" t="s">
        <v>1538</v>
      </c>
      <c r="E745" s="325" t="s">
        <v>1538</v>
      </c>
      <c r="G745" s="325" t="s">
        <v>1538</v>
      </c>
      <c r="H745" s="325" t="s">
        <v>1538</v>
      </c>
    </row>
    <row r="746" spans="1:8">
      <c r="A746" s="103"/>
      <c r="B746" s="326"/>
      <c r="C746" s="326" t="s">
        <v>1538</v>
      </c>
      <c r="D746" t="s">
        <v>1538</v>
      </c>
      <c r="E746" s="325" t="s">
        <v>1538</v>
      </c>
      <c r="G746" s="325" t="s">
        <v>1538</v>
      </c>
      <c r="H746" s="325" t="s">
        <v>1538</v>
      </c>
    </row>
    <row r="747" spans="1:8">
      <c r="A747" s="103"/>
      <c r="B747" s="326"/>
      <c r="C747" s="326" t="s">
        <v>1538</v>
      </c>
      <c r="D747" t="s">
        <v>1538</v>
      </c>
      <c r="E747" s="325" t="s">
        <v>1538</v>
      </c>
      <c r="G747" s="325" t="s">
        <v>1538</v>
      </c>
      <c r="H747" s="325" t="s">
        <v>1538</v>
      </c>
    </row>
    <row r="748" spans="1:8">
      <c r="A748" s="103"/>
      <c r="B748" s="326"/>
      <c r="C748" s="326" t="s">
        <v>1538</v>
      </c>
      <c r="D748" t="s">
        <v>1538</v>
      </c>
      <c r="E748" s="325" t="s">
        <v>1538</v>
      </c>
      <c r="G748" s="325" t="s">
        <v>1538</v>
      </c>
      <c r="H748" s="325" t="s">
        <v>1538</v>
      </c>
    </row>
    <row r="749" spans="1:8">
      <c r="A749" s="103"/>
      <c r="B749" s="326"/>
      <c r="C749" s="326" t="s">
        <v>1538</v>
      </c>
      <c r="D749" t="s">
        <v>1538</v>
      </c>
      <c r="E749" s="325" t="s">
        <v>1538</v>
      </c>
      <c r="G749" s="325" t="s">
        <v>1538</v>
      </c>
      <c r="H749" s="325" t="s">
        <v>1538</v>
      </c>
    </row>
    <row r="750" spans="1:8">
      <c r="A750" s="103"/>
      <c r="B750" s="326"/>
      <c r="C750" s="326" t="s">
        <v>1538</v>
      </c>
      <c r="D750" t="s">
        <v>1538</v>
      </c>
      <c r="E750" s="325" t="s">
        <v>1538</v>
      </c>
      <c r="G750" s="325" t="s">
        <v>1538</v>
      </c>
      <c r="H750" s="325" t="s">
        <v>1538</v>
      </c>
    </row>
    <row r="751" spans="1:8">
      <c r="A751" s="103"/>
      <c r="B751" s="326"/>
      <c r="C751" s="326" t="s">
        <v>1538</v>
      </c>
      <c r="D751" t="s">
        <v>1538</v>
      </c>
      <c r="E751" s="325" t="s">
        <v>1538</v>
      </c>
      <c r="G751" s="325" t="s">
        <v>1538</v>
      </c>
      <c r="H751" s="325" t="s">
        <v>1538</v>
      </c>
    </row>
    <row r="752" spans="1:8">
      <c r="A752" s="103"/>
      <c r="B752" s="326"/>
      <c r="C752" s="326" t="s">
        <v>1538</v>
      </c>
      <c r="D752" t="s">
        <v>1538</v>
      </c>
      <c r="E752" s="325" t="s">
        <v>1538</v>
      </c>
      <c r="G752" s="325" t="s">
        <v>1538</v>
      </c>
      <c r="H752" s="325" t="s">
        <v>1538</v>
      </c>
    </row>
    <row r="753" spans="1:8">
      <c r="A753" s="103"/>
      <c r="B753" s="326"/>
      <c r="C753" s="326" t="s">
        <v>1538</v>
      </c>
      <c r="D753" t="s">
        <v>1538</v>
      </c>
      <c r="E753" s="325" t="s">
        <v>1538</v>
      </c>
      <c r="G753" s="325" t="s">
        <v>1538</v>
      </c>
      <c r="H753" s="325" t="s">
        <v>1538</v>
      </c>
    </row>
    <row r="754" spans="1:8">
      <c r="A754" s="103"/>
      <c r="B754" s="326"/>
      <c r="C754" s="326" t="s">
        <v>1538</v>
      </c>
      <c r="D754" t="s">
        <v>1538</v>
      </c>
      <c r="E754" s="325" t="s">
        <v>1538</v>
      </c>
      <c r="G754" s="325" t="s">
        <v>1538</v>
      </c>
      <c r="H754" s="325" t="s">
        <v>1538</v>
      </c>
    </row>
    <row r="755" spans="1:8">
      <c r="A755" s="103"/>
      <c r="B755" s="326"/>
      <c r="C755" s="326" t="s">
        <v>1538</v>
      </c>
      <c r="D755" t="s">
        <v>1538</v>
      </c>
      <c r="E755" s="325" t="s">
        <v>1538</v>
      </c>
      <c r="G755" s="325" t="s">
        <v>1538</v>
      </c>
      <c r="H755" s="325" t="s">
        <v>1538</v>
      </c>
    </row>
    <row r="756" spans="1:8">
      <c r="A756" s="103"/>
      <c r="B756" s="326"/>
      <c r="C756" s="326" t="s">
        <v>1538</v>
      </c>
      <c r="D756" t="s">
        <v>1538</v>
      </c>
      <c r="E756" s="325" t="s">
        <v>1538</v>
      </c>
      <c r="G756" s="325" t="s">
        <v>1538</v>
      </c>
      <c r="H756" s="325" t="s">
        <v>1538</v>
      </c>
    </row>
    <row r="757" spans="1:8">
      <c r="A757" s="103"/>
      <c r="B757" s="326"/>
      <c r="C757" s="326" t="s">
        <v>1538</v>
      </c>
      <c r="D757" t="s">
        <v>1538</v>
      </c>
      <c r="E757" s="325" t="s">
        <v>1538</v>
      </c>
      <c r="G757" s="325" t="s">
        <v>1538</v>
      </c>
      <c r="H757" s="325" t="s">
        <v>1538</v>
      </c>
    </row>
    <row r="758" spans="1:8">
      <c r="A758" s="103"/>
      <c r="B758" s="326"/>
      <c r="C758" s="326" t="s">
        <v>1538</v>
      </c>
      <c r="D758" t="s">
        <v>1538</v>
      </c>
      <c r="E758" s="325" t="s">
        <v>1538</v>
      </c>
      <c r="G758" s="325" t="s">
        <v>1538</v>
      </c>
      <c r="H758" s="325" t="s">
        <v>1538</v>
      </c>
    </row>
    <row r="759" spans="1:8">
      <c r="A759" s="103"/>
      <c r="B759" s="326"/>
      <c r="C759" s="326" t="s">
        <v>1538</v>
      </c>
      <c r="D759" t="s">
        <v>1538</v>
      </c>
      <c r="E759" s="325" t="s">
        <v>1538</v>
      </c>
      <c r="G759" s="325" t="s">
        <v>1538</v>
      </c>
      <c r="H759" s="325" t="s">
        <v>1538</v>
      </c>
    </row>
    <row r="760" spans="1:8">
      <c r="A760" s="103"/>
      <c r="B760" s="326"/>
      <c r="C760" s="326" t="s">
        <v>1538</v>
      </c>
      <c r="D760" t="s">
        <v>1538</v>
      </c>
      <c r="E760" s="325" t="s">
        <v>1538</v>
      </c>
      <c r="G760" s="325" t="s">
        <v>1538</v>
      </c>
      <c r="H760" s="325" t="s">
        <v>1538</v>
      </c>
    </row>
    <row r="761" spans="1:8">
      <c r="A761" s="103"/>
      <c r="B761" s="326"/>
      <c r="C761" s="326" t="s">
        <v>1538</v>
      </c>
      <c r="D761" t="s">
        <v>1538</v>
      </c>
      <c r="E761" s="325" t="s">
        <v>1538</v>
      </c>
      <c r="G761" s="325" t="s">
        <v>1538</v>
      </c>
      <c r="H761" s="325" t="s">
        <v>1538</v>
      </c>
    </row>
    <row r="762" spans="1:8">
      <c r="A762" s="103"/>
      <c r="B762" s="326"/>
      <c r="C762" s="326" t="s">
        <v>1538</v>
      </c>
      <c r="D762" t="s">
        <v>1538</v>
      </c>
      <c r="E762" s="325" t="s">
        <v>1538</v>
      </c>
      <c r="G762" s="325" t="s">
        <v>1538</v>
      </c>
      <c r="H762" s="325" t="s">
        <v>1538</v>
      </c>
    </row>
    <row r="763" spans="1:8">
      <c r="A763" s="103"/>
      <c r="B763" s="326"/>
      <c r="C763" s="326" t="s">
        <v>1538</v>
      </c>
      <c r="D763" t="s">
        <v>1538</v>
      </c>
      <c r="E763" s="325" t="s">
        <v>1538</v>
      </c>
      <c r="G763" s="325" t="s">
        <v>1538</v>
      </c>
      <c r="H763" s="325" t="s">
        <v>1538</v>
      </c>
    </row>
    <row r="764" spans="1:8">
      <c r="A764" s="103"/>
      <c r="B764" s="326"/>
      <c r="C764" s="326" t="s">
        <v>1538</v>
      </c>
      <c r="D764" t="s">
        <v>1538</v>
      </c>
      <c r="E764" s="325" t="s">
        <v>1538</v>
      </c>
      <c r="G764" s="325" t="s">
        <v>1538</v>
      </c>
      <c r="H764" s="325" t="s">
        <v>1538</v>
      </c>
    </row>
    <row r="765" spans="1:8">
      <c r="A765" s="103"/>
      <c r="B765" s="326"/>
      <c r="C765" s="326" t="s">
        <v>1538</v>
      </c>
      <c r="D765" t="s">
        <v>1538</v>
      </c>
      <c r="E765" s="325" t="s">
        <v>1538</v>
      </c>
      <c r="G765" s="325" t="s">
        <v>1538</v>
      </c>
      <c r="H765" s="325" t="s">
        <v>1538</v>
      </c>
    </row>
    <row r="766" spans="1:8">
      <c r="A766" s="103"/>
      <c r="B766" s="326"/>
      <c r="C766" s="326" t="s">
        <v>1538</v>
      </c>
      <c r="D766" t="s">
        <v>1538</v>
      </c>
      <c r="E766" s="325" t="s">
        <v>1538</v>
      </c>
      <c r="G766" s="325" t="s">
        <v>1538</v>
      </c>
      <c r="H766" s="325" t="s">
        <v>1538</v>
      </c>
    </row>
    <row r="767" spans="1:8">
      <c r="A767" s="103"/>
      <c r="B767" s="326"/>
      <c r="C767" s="326" t="s">
        <v>1538</v>
      </c>
      <c r="D767" t="s">
        <v>1538</v>
      </c>
      <c r="E767" s="325" t="s">
        <v>1538</v>
      </c>
      <c r="G767" s="325" t="s">
        <v>1538</v>
      </c>
      <c r="H767" s="325" t="s">
        <v>1538</v>
      </c>
    </row>
    <row r="768" spans="1:8">
      <c r="A768" s="103"/>
      <c r="B768" s="326"/>
      <c r="C768" s="326" t="s">
        <v>1538</v>
      </c>
      <c r="D768" t="s">
        <v>1538</v>
      </c>
      <c r="E768" s="325" t="s">
        <v>1538</v>
      </c>
      <c r="G768" s="325" t="s">
        <v>1538</v>
      </c>
      <c r="H768" s="325" t="s">
        <v>1538</v>
      </c>
    </row>
    <row r="769" spans="1:8">
      <c r="A769" s="103"/>
      <c r="B769" s="326"/>
      <c r="C769" s="326" t="s">
        <v>1538</v>
      </c>
      <c r="D769" t="s">
        <v>1538</v>
      </c>
      <c r="E769" s="325" t="s">
        <v>1538</v>
      </c>
      <c r="G769" s="325" t="s">
        <v>1538</v>
      </c>
      <c r="H769" s="325" t="s">
        <v>1538</v>
      </c>
    </row>
    <row r="770" spans="1:8">
      <c r="A770" s="103"/>
      <c r="B770" s="326"/>
      <c r="C770" s="326" t="s">
        <v>1538</v>
      </c>
      <c r="D770" t="s">
        <v>1538</v>
      </c>
      <c r="E770" s="325" t="s">
        <v>1538</v>
      </c>
      <c r="G770" s="325" t="s">
        <v>1538</v>
      </c>
      <c r="H770" s="325" t="s">
        <v>1538</v>
      </c>
    </row>
    <row r="771" spans="1:8">
      <c r="A771" s="103"/>
      <c r="B771" s="326"/>
      <c r="C771" s="326" t="s">
        <v>1538</v>
      </c>
      <c r="D771" t="s">
        <v>1538</v>
      </c>
      <c r="E771" s="325" t="s">
        <v>1538</v>
      </c>
      <c r="G771" s="325" t="s">
        <v>1538</v>
      </c>
      <c r="H771" s="325" t="s">
        <v>1538</v>
      </c>
    </row>
    <row r="772" spans="1:8">
      <c r="A772" s="103"/>
      <c r="B772" s="328"/>
      <c r="C772" s="326" t="s">
        <v>1538</v>
      </c>
      <c r="D772" t="s">
        <v>1538</v>
      </c>
      <c r="E772" s="325" t="s">
        <v>1538</v>
      </c>
      <c r="G772" s="325" t="s">
        <v>1538</v>
      </c>
      <c r="H772" s="325" t="s">
        <v>1538</v>
      </c>
    </row>
    <row r="773" spans="1:8">
      <c r="A773" s="103"/>
      <c r="C773" s="326" t="s">
        <v>1538</v>
      </c>
      <c r="D773" t="s">
        <v>1538</v>
      </c>
      <c r="E773" s="325" t="s">
        <v>1538</v>
      </c>
      <c r="G773" s="325" t="s">
        <v>1538</v>
      </c>
      <c r="H773" s="325" t="s">
        <v>1538</v>
      </c>
    </row>
    <row r="774" spans="1:8">
      <c r="A774" s="103"/>
      <c r="C774" s="326" t="s">
        <v>1538</v>
      </c>
      <c r="D774" t="s">
        <v>1538</v>
      </c>
      <c r="E774" s="325" t="s">
        <v>1538</v>
      </c>
      <c r="G774" s="325" t="s">
        <v>1538</v>
      </c>
      <c r="H774" s="325" t="s">
        <v>1538</v>
      </c>
    </row>
    <row r="775" spans="1:8">
      <c r="A775" s="103"/>
      <c r="C775" s="326" t="s">
        <v>1538</v>
      </c>
      <c r="D775" t="s">
        <v>1538</v>
      </c>
      <c r="E775" s="325" t="s">
        <v>1538</v>
      </c>
      <c r="G775" s="325" t="s">
        <v>1538</v>
      </c>
      <c r="H775" s="325" t="s">
        <v>1538</v>
      </c>
    </row>
    <row r="776" spans="1:8">
      <c r="A776" s="103"/>
      <c r="C776" s="326" t="s">
        <v>1538</v>
      </c>
      <c r="D776" t="s">
        <v>1538</v>
      </c>
      <c r="E776" s="325" t="s">
        <v>1538</v>
      </c>
      <c r="G776" s="325" t="s">
        <v>1538</v>
      </c>
      <c r="H776" s="325" t="s">
        <v>1538</v>
      </c>
    </row>
    <row r="777" spans="1:8">
      <c r="A777" s="103"/>
      <c r="B777" s="326"/>
      <c r="C777" s="326" t="s">
        <v>1538</v>
      </c>
      <c r="D777" t="s">
        <v>1538</v>
      </c>
      <c r="E777" s="325" t="s">
        <v>1538</v>
      </c>
      <c r="G777" s="325" t="s">
        <v>1538</v>
      </c>
      <c r="H777" s="325" t="s">
        <v>1538</v>
      </c>
    </row>
    <row r="778" spans="1:8">
      <c r="A778" s="103"/>
      <c r="B778" s="326"/>
      <c r="C778" s="326" t="s">
        <v>1538</v>
      </c>
      <c r="D778" t="s">
        <v>1538</v>
      </c>
      <c r="E778" s="325" t="s">
        <v>1538</v>
      </c>
      <c r="G778" s="325" t="s">
        <v>1538</v>
      </c>
      <c r="H778" s="325" t="s">
        <v>1538</v>
      </c>
    </row>
    <row r="779" spans="1:8">
      <c r="A779" s="103"/>
      <c r="B779" s="326"/>
      <c r="C779" s="326" t="s">
        <v>1538</v>
      </c>
      <c r="D779" t="s">
        <v>1538</v>
      </c>
      <c r="E779" s="325" t="s">
        <v>1538</v>
      </c>
      <c r="G779" s="325" t="s">
        <v>1538</v>
      </c>
      <c r="H779" s="325" t="s">
        <v>1538</v>
      </c>
    </row>
    <row r="780" spans="1:8">
      <c r="A780" s="103"/>
      <c r="B780" s="326"/>
      <c r="C780" s="326" t="s">
        <v>1538</v>
      </c>
      <c r="D780" t="s">
        <v>1538</v>
      </c>
      <c r="E780" s="325" t="s">
        <v>1538</v>
      </c>
      <c r="G780" s="325" t="s">
        <v>1538</v>
      </c>
      <c r="H780" s="325" t="s">
        <v>1538</v>
      </c>
    </row>
    <row r="781" spans="1:8">
      <c r="A781" s="103"/>
      <c r="B781" s="326"/>
      <c r="C781" s="326" t="s">
        <v>1538</v>
      </c>
      <c r="D781" t="s">
        <v>1538</v>
      </c>
      <c r="E781" s="325" t="s">
        <v>1538</v>
      </c>
      <c r="G781" s="325" t="s">
        <v>1538</v>
      </c>
      <c r="H781" s="325" t="s">
        <v>1538</v>
      </c>
    </row>
    <row r="782" spans="1:8">
      <c r="A782" s="103"/>
      <c r="B782" s="326"/>
      <c r="C782" s="326" t="s">
        <v>1538</v>
      </c>
      <c r="D782" t="s">
        <v>1538</v>
      </c>
      <c r="E782" s="325" t="s">
        <v>1538</v>
      </c>
      <c r="G782" s="325" t="s">
        <v>1538</v>
      </c>
      <c r="H782" s="325" t="s">
        <v>1538</v>
      </c>
    </row>
    <row r="783" spans="1:8">
      <c r="A783" s="103"/>
      <c r="B783" s="326"/>
      <c r="C783" s="326" t="s">
        <v>1538</v>
      </c>
      <c r="D783" t="s">
        <v>1538</v>
      </c>
      <c r="E783" s="325" t="s">
        <v>1538</v>
      </c>
      <c r="G783" s="325" t="s">
        <v>1538</v>
      </c>
      <c r="H783" s="325" t="s">
        <v>1538</v>
      </c>
    </row>
    <row r="784" spans="1:8">
      <c r="A784" s="103"/>
      <c r="B784" s="326"/>
      <c r="C784" s="326" t="s">
        <v>1538</v>
      </c>
      <c r="D784" t="s">
        <v>1538</v>
      </c>
      <c r="E784" s="325" t="s">
        <v>1538</v>
      </c>
      <c r="G784" s="325" t="s">
        <v>1538</v>
      </c>
      <c r="H784" s="325" t="s">
        <v>1538</v>
      </c>
    </row>
    <row r="785" spans="1:8">
      <c r="A785" s="103"/>
      <c r="B785" s="328"/>
      <c r="C785" s="326" t="s">
        <v>1538</v>
      </c>
      <c r="D785" t="s">
        <v>1538</v>
      </c>
      <c r="E785" s="325" t="s">
        <v>1538</v>
      </c>
      <c r="G785" s="325" t="s">
        <v>1538</v>
      </c>
      <c r="H785" s="325" t="s">
        <v>1538</v>
      </c>
    </row>
    <row r="786" spans="1:8">
      <c r="A786" s="103"/>
      <c r="C786" s="326" t="s">
        <v>1538</v>
      </c>
      <c r="D786" t="s">
        <v>1538</v>
      </c>
      <c r="E786" s="325" t="s">
        <v>1538</v>
      </c>
      <c r="G786" s="325" t="s">
        <v>1538</v>
      </c>
      <c r="H786" s="325" t="s">
        <v>1538</v>
      </c>
    </row>
    <row r="787" spans="1:8">
      <c r="A787" s="103"/>
      <c r="C787" s="326" t="s">
        <v>1538</v>
      </c>
      <c r="D787" t="s">
        <v>1538</v>
      </c>
      <c r="E787" s="325" t="s">
        <v>1538</v>
      </c>
      <c r="G787" s="325" t="s">
        <v>1538</v>
      </c>
      <c r="H787" s="325" t="s">
        <v>1538</v>
      </c>
    </row>
    <row r="788" spans="1:8">
      <c r="A788" s="103"/>
      <c r="C788" s="326" t="s">
        <v>1538</v>
      </c>
      <c r="D788" t="s">
        <v>1538</v>
      </c>
      <c r="E788" s="325" t="s">
        <v>1538</v>
      </c>
      <c r="G788" s="325" t="s">
        <v>1538</v>
      </c>
      <c r="H788" s="325" t="s">
        <v>1538</v>
      </c>
    </row>
    <row r="789" spans="1:8">
      <c r="A789" s="103"/>
      <c r="B789" s="326"/>
      <c r="C789" s="326" t="s">
        <v>1538</v>
      </c>
      <c r="D789" t="s">
        <v>1538</v>
      </c>
      <c r="E789" s="325" t="s">
        <v>1538</v>
      </c>
      <c r="G789" s="325" t="s">
        <v>1538</v>
      </c>
      <c r="H789" s="325" t="s">
        <v>1538</v>
      </c>
    </row>
    <row r="790" spans="1:8">
      <c r="A790" s="103"/>
      <c r="B790" s="326"/>
      <c r="C790" s="326" t="s">
        <v>1538</v>
      </c>
      <c r="D790" t="s">
        <v>1538</v>
      </c>
      <c r="E790" s="325" t="s">
        <v>1538</v>
      </c>
      <c r="G790" s="325" t="s">
        <v>1538</v>
      </c>
      <c r="H790" s="325" t="s">
        <v>1538</v>
      </c>
    </row>
    <row r="791" spans="1:8">
      <c r="A791" s="103"/>
      <c r="B791" s="326"/>
      <c r="C791" s="326" t="s">
        <v>1538</v>
      </c>
      <c r="D791" t="s">
        <v>1538</v>
      </c>
      <c r="E791" s="325" t="s">
        <v>1538</v>
      </c>
      <c r="G791" s="325" t="s">
        <v>1538</v>
      </c>
      <c r="H791" s="325" t="s">
        <v>1538</v>
      </c>
    </row>
    <row r="792" spans="1:8">
      <c r="A792" s="103"/>
      <c r="B792" s="326"/>
      <c r="C792" s="326" t="s">
        <v>1538</v>
      </c>
      <c r="D792" t="s">
        <v>1538</v>
      </c>
      <c r="E792" s="325" t="s">
        <v>1538</v>
      </c>
      <c r="G792" s="325" t="s">
        <v>1538</v>
      </c>
      <c r="H792" s="325" t="s">
        <v>1538</v>
      </c>
    </row>
    <row r="793" spans="1:8">
      <c r="A793" s="103"/>
      <c r="B793" s="326"/>
      <c r="C793" s="326" t="s">
        <v>1538</v>
      </c>
      <c r="D793" t="s">
        <v>1538</v>
      </c>
      <c r="E793" s="325" t="s">
        <v>1538</v>
      </c>
      <c r="G793" s="325" t="s">
        <v>1538</v>
      </c>
      <c r="H793" s="325" t="s">
        <v>1538</v>
      </c>
    </row>
    <row r="794" spans="1:8">
      <c r="A794" s="103"/>
      <c r="B794" s="326"/>
      <c r="C794" s="326" t="s">
        <v>1538</v>
      </c>
      <c r="D794" t="s">
        <v>1538</v>
      </c>
      <c r="E794" s="325" t="s">
        <v>1538</v>
      </c>
      <c r="G794" s="325" t="s">
        <v>1538</v>
      </c>
      <c r="H794" s="325" t="s">
        <v>1538</v>
      </c>
    </row>
    <row r="795" spans="1:8">
      <c r="A795" s="103"/>
      <c r="B795" s="326"/>
      <c r="C795" s="326" t="s">
        <v>1538</v>
      </c>
      <c r="D795" t="s">
        <v>1538</v>
      </c>
      <c r="E795" s="325" t="s">
        <v>1538</v>
      </c>
      <c r="G795" s="325" t="s">
        <v>1538</v>
      </c>
      <c r="H795" s="325" t="s">
        <v>1538</v>
      </c>
    </row>
    <row r="796" spans="1:8">
      <c r="A796" s="103"/>
      <c r="B796" s="326"/>
      <c r="C796" s="326" t="s">
        <v>1538</v>
      </c>
      <c r="D796" t="s">
        <v>1538</v>
      </c>
      <c r="E796" s="325" t="s">
        <v>1538</v>
      </c>
      <c r="G796" s="325" t="s">
        <v>1538</v>
      </c>
      <c r="H796" s="325" t="s">
        <v>1538</v>
      </c>
    </row>
    <row r="797" spans="1:8">
      <c r="A797" s="103"/>
      <c r="B797" s="328"/>
      <c r="C797" s="326" t="s">
        <v>1538</v>
      </c>
      <c r="D797" t="s">
        <v>1538</v>
      </c>
      <c r="E797" s="325" t="s">
        <v>1538</v>
      </c>
      <c r="G797" s="325" t="s">
        <v>1538</v>
      </c>
      <c r="H797" s="325" t="s">
        <v>1538</v>
      </c>
    </row>
    <row r="798" spans="1:8">
      <c r="A798" s="103"/>
      <c r="C798" s="326" t="s">
        <v>1538</v>
      </c>
      <c r="D798" t="s">
        <v>1538</v>
      </c>
      <c r="E798" s="325" t="s">
        <v>1538</v>
      </c>
      <c r="G798" s="325" t="s">
        <v>1538</v>
      </c>
      <c r="H798" s="325" t="s">
        <v>1538</v>
      </c>
    </row>
    <row r="799" spans="1:8">
      <c r="A799" s="103"/>
      <c r="C799" s="326" t="s">
        <v>1538</v>
      </c>
      <c r="D799" t="s">
        <v>1538</v>
      </c>
      <c r="E799" s="325" t="s">
        <v>1538</v>
      </c>
      <c r="G799" s="325" t="s">
        <v>1538</v>
      </c>
      <c r="H799" s="325" t="s">
        <v>1538</v>
      </c>
    </row>
    <row r="800" spans="1:8">
      <c r="A800" s="103"/>
      <c r="C800" s="326" t="s">
        <v>1538</v>
      </c>
      <c r="D800" t="s">
        <v>1538</v>
      </c>
      <c r="E800" s="325" t="s">
        <v>1538</v>
      </c>
      <c r="G800" s="325" t="s">
        <v>1538</v>
      </c>
      <c r="H800" s="325" t="s">
        <v>1538</v>
      </c>
    </row>
    <row r="801" spans="1:8">
      <c r="A801" s="103"/>
      <c r="B801" s="328"/>
      <c r="C801" s="326" t="s">
        <v>1538</v>
      </c>
      <c r="D801" t="s">
        <v>1538</v>
      </c>
      <c r="E801" s="325" t="s">
        <v>1538</v>
      </c>
      <c r="G801" s="325" t="s">
        <v>1538</v>
      </c>
      <c r="H801" s="325" t="s">
        <v>1538</v>
      </c>
    </row>
    <row r="802" spans="1:8">
      <c r="A802" s="103"/>
      <c r="C802" s="326" t="s">
        <v>1538</v>
      </c>
      <c r="D802" t="s">
        <v>1538</v>
      </c>
      <c r="E802" s="325" t="s">
        <v>1538</v>
      </c>
      <c r="G802" s="325" t="s">
        <v>1538</v>
      </c>
      <c r="H802" s="325" t="s">
        <v>1538</v>
      </c>
    </row>
    <row r="803" spans="1:8">
      <c r="A803" s="103"/>
      <c r="C803" s="326" t="s">
        <v>1538</v>
      </c>
      <c r="D803" t="s">
        <v>1538</v>
      </c>
      <c r="E803" s="325" t="s">
        <v>1538</v>
      </c>
      <c r="G803" s="325" t="s">
        <v>1538</v>
      </c>
      <c r="H803" s="325" t="s">
        <v>1538</v>
      </c>
    </row>
    <row r="804" spans="1:8">
      <c r="A804" s="103"/>
      <c r="C804" s="326" t="s">
        <v>1538</v>
      </c>
      <c r="D804" t="s">
        <v>1538</v>
      </c>
      <c r="E804" s="325" t="s">
        <v>1538</v>
      </c>
      <c r="G804" s="325" t="s">
        <v>1538</v>
      </c>
      <c r="H804" s="325" t="s">
        <v>1538</v>
      </c>
    </row>
    <row r="805" spans="1:8">
      <c r="A805" s="103"/>
      <c r="B805" s="326"/>
      <c r="C805" s="326" t="s">
        <v>1538</v>
      </c>
      <c r="D805" t="s">
        <v>1538</v>
      </c>
      <c r="E805" s="325" t="s">
        <v>1538</v>
      </c>
      <c r="G805" s="325" t="s">
        <v>1538</v>
      </c>
      <c r="H805" s="325" t="s">
        <v>1538</v>
      </c>
    </row>
    <row r="806" spans="1:8">
      <c r="A806" s="103"/>
      <c r="B806" s="326"/>
      <c r="C806" s="326" t="s">
        <v>1538</v>
      </c>
      <c r="D806" t="s">
        <v>1538</v>
      </c>
      <c r="E806" s="325" t="s">
        <v>1538</v>
      </c>
      <c r="G806" s="325" t="s">
        <v>1538</v>
      </c>
      <c r="H806" s="325" t="s">
        <v>1538</v>
      </c>
    </row>
    <row r="807" spans="1:8">
      <c r="A807" s="103"/>
      <c r="B807" s="326"/>
      <c r="C807" s="326" t="s">
        <v>1538</v>
      </c>
      <c r="D807" t="s">
        <v>1538</v>
      </c>
      <c r="E807" s="325" t="s">
        <v>1538</v>
      </c>
      <c r="G807" s="325" t="s">
        <v>1538</v>
      </c>
      <c r="H807" s="325" t="s">
        <v>1538</v>
      </c>
    </row>
    <row r="808" spans="1:8">
      <c r="A808" s="103"/>
      <c r="B808" s="326"/>
      <c r="C808" s="326" t="s">
        <v>1538</v>
      </c>
      <c r="D808" t="s">
        <v>1538</v>
      </c>
      <c r="E808" s="325" t="s">
        <v>1538</v>
      </c>
      <c r="G808" s="325" t="s">
        <v>1538</v>
      </c>
      <c r="H808" s="325" t="s">
        <v>1538</v>
      </c>
    </row>
    <row r="809" spans="1:8">
      <c r="A809" s="103"/>
      <c r="B809" s="328"/>
      <c r="C809" s="326" t="s">
        <v>1538</v>
      </c>
      <c r="D809" t="s">
        <v>1538</v>
      </c>
      <c r="E809" s="325" t="s">
        <v>1538</v>
      </c>
      <c r="G809" s="325" t="s">
        <v>1538</v>
      </c>
      <c r="H809" s="325" t="s">
        <v>1538</v>
      </c>
    </row>
    <row r="810" spans="1:8">
      <c r="A810" s="103"/>
      <c r="C810" s="326" t="s">
        <v>1538</v>
      </c>
      <c r="D810" t="s">
        <v>1538</v>
      </c>
      <c r="E810" s="325" t="s">
        <v>1538</v>
      </c>
      <c r="G810" s="325" t="s">
        <v>1538</v>
      </c>
      <c r="H810" s="325" t="s">
        <v>1538</v>
      </c>
    </row>
    <row r="811" spans="1:8">
      <c r="A811" s="103"/>
      <c r="C811" s="326" t="s">
        <v>1538</v>
      </c>
      <c r="D811" t="s">
        <v>1538</v>
      </c>
      <c r="E811" s="325" t="s">
        <v>1538</v>
      </c>
      <c r="G811" s="325" t="s">
        <v>1538</v>
      </c>
      <c r="H811" s="325" t="s">
        <v>1538</v>
      </c>
    </row>
    <row r="812" spans="1:8">
      <c r="A812" s="103"/>
      <c r="C812" s="326" t="s">
        <v>1538</v>
      </c>
      <c r="D812" t="s">
        <v>1538</v>
      </c>
      <c r="E812" s="325" t="s">
        <v>1538</v>
      </c>
      <c r="G812" s="325" t="s">
        <v>1538</v>
      </c>
      <c r="H812" s="325" t="s">
        <v>1538</v>
      </c>
    </row>
    <row r="813" spans="1:8">
      <c r="A813" s="103"/>
      <c r="C813" s="326" t="s">
        <v>1538</v>
      </c>
      <c r="D813" t="s">
        <v>1538</v>
      </c>
      <c r="E813" s="325" t="s">
        <v>1538</v>
      </c>
      <c r="G813" s="325" t="s">
        <v>1538</v>
      </c>
      <c r="H813" s="325" t="s">
        <v>1538</v>
      </c>
    </row>
    <row r="814" spans="1:8">
      <c r="A814" s="103"/>
      <c r="B814" s="328"/>
      <c r="C814" s="326" t="s">
        <v>1538</v>
      </c>
      <c r="D814" t="s">
        <v>1538</v>
      </c>
      <c r="E814" s="325" t="s">
        <v>1538</v>
      </c>
      <c r="G814" s="325" t="s">
        <v>1538</v>
      </c>
      <c r="H814" s="325" t="s">
        <v>1538</v>
      </c>
    </row>
    <row r="815" spans="1:8">
      <c r="A815" s="103"/>
      <c r="C815" s="326" t="s">
        <v>1538</v>
      </c>
      <c r="D815" t="s">
        <v>1538</v>
      </c>
      <c r="E815" s="325" t="s">
        <v>1538</v>
      </c>
      <c r="G815" s="325" t="s">
        <v>1538</v>
      </c>
      <c r="H815" s="325" t="s">
        <v>1538</v>
      </c>
    </row>
    <row r="816" spans="1:8">
      <c r="A816" s="103"/>
      <c r="C816" s="326" t="s">
        <v>1538</v>
      </c>
      <c r="D816" t="s">
        <v>1538</v>
      </c>
      <c r="E816" s="325" t="s">
        <v>1538</v>
      </c>
      <c r="G816" s="325" t="s">
        <v>1538</v>
      </c>
      <c r="H816" s="325" t="s">
        <v>1538</v>
      </c>
    </row>
    <row r="817" spans="1:8">
      <c r="A817" s="103"/>
      <c r="C817" s="326" t="s">
        <v>1538</v>
      </c>
      <c r="D817" t="s">
        <v>1538</v>
      </c>
      <c r="E817" s="325" t="s">
        <v>1538</v>
      </c>
      <c r="G817" s="325" t="s">
        <v>1538</v>
      </c>
      <c r="H817" s="325" t="s">
        <v>1538</v>
      </c>
    </row>
    <row r="818" spans="1:8">
      <c r="A818" s="103"/>
      <c r="C818" s="326" t="s">
        <v>1538</v>
      </c>
      <c r="D818" t="s">
        <v>1538</v>
      </c>
      <c r="E818" s="325" t="s">
        <v>1538</v>
      </c>
      <c r="G818" s="325" t="s">
        <v>1538</v>
      </c>
      <c r="H818" s="325" t="s">
        <v>1538</v>
      </c>
    </row>
    <row r="819" spans="1:8">
      <c r="A819" s="103"/>
      <c r="B819" s="326"/>
      <c r="C819" s="326" t="s">
        <v>1538</v>
      </c>
      <c r="D819" t="s">
        <v>1538</v>
      </c>
      <c r="E819" s="325" t="s">
        <v>1538</v>
      </c>
      <c r="G819" s="325" t="s">
        <v>1538</v>
      </c>
      <c r="H819" s="325" t="s">
        <v>1538</v>
      </c>
    </row>
    <row r="820" spans="1:8">
      <c r="A820" s="103"/>
      <c r="B820" s="326"/>
      <c r="C820" s="326" t="s">
        <v>1538</v>
      </c>
      <c r="D820" t="s">
        <v>1538</v>
      </c>
      <c r="E820" s="325" t="s">
        <v>1538</v>
      </c>
      <c r="G820" s="325" t="s">
        <v>1538</v>
      </c>
      <c r="H820" s="325" t="s">
        <v>1538</v>
      </c>
    </row>
    <row r="821" spans="1:8">
      <c r="A821" s="103"/>
      <c r="B821" s="326"/>
      <c r="C821" s="326" t="s">
        <v>1538</v>
      </c>
      <c r="D821" t="s">
        <v>1538</v>
      </c>
      <c r="E821" s="325" t="s">
        <v>1538</v>
      </c>
      <c r="G821" s="325" t="s">
        <v>1538</v>
      </c>
      <c r="H821" s="325" t="s">
        <v>1538</v>
      </c>
    </row>
    <row r="822" spans="1:8">
      <c r="A822" s="103"/>
      <c r="B822" s="326"/>
      <c r="C822" s="326" t="s">
        <v>1538</v>
      </c>
      <c r="D822" t="s">
        <v>1538</v>
      </c>
      <c r="E822" s="325" t="s">
        <v>1538</v>
      </c>
      <c r="G822" s="325" t="s">
        <v>1538</v>
      </c>
      <c r="H822" s="325" t="s">
        <v>1538</v>
      </c>
    </row>
    <row r="823" spans="1:8">
      <c r="A823" s="103"/>
      <c r="B823" s="326"/>
      <c r="C823" s="326" t="s">
        <v>1538</v>
      </c>
      <c r="D823" t="s">
        <v>1538</v>
      </c>
      <c r="E823" s="325" t="s">
        <v>1538</v>
      </c>
      <c r="G823" s="325" t="s">
        <v>1538</v>
      </c>
      <c r="H823" s="325" t="s">
        <v>1538</v>
      </c>
    </row>
    <row r="824" spans="1:8">
      <c r="A824" s="103"/>
      <c r="B824" s="326"/>
      <c r="C824" s="326" t="s">
        <v>1538</v>
      </c>
      <c r="D824" t="s">
        <v>1538</v>
      </c>
      <c r="E824" s="325" t="s">
        <v>1538</v>
      </c>
      <c r="G824" s="325" t="s">
        <v>1538</v>
      </c>
      <c r="H824" s="325" t="s">
        <v>1538</v>
      </c>
    </row>
    <row r="825" spans="1:8">
      <c r="A825" s="103"/>
      <c r="B825" s="326"/>
      <c r="C825" s="326" t="s">
        <v>1538</v>
      </c>
      <c r="D825" t="s">
        <v>1538</v>
      </c>
      <c r="E825" s="325" t="s">
        <v>1538</v>
      </c>
      <c r="G825" s="325" t="s">
        <v>1538</v>
      </c>
      <c r="H825" s="325" t="s">
        <v>1538</v>
      </c>
    </row>
    <row r="826" spans="1:8">
      <c r="A826" s="103"/>
      <c r="B826" s="326"/>
      <c r="C826" s="326" t="s">
        <v>1538</v>
      </c>
      <c r="D826" t="s">
        <v>1538</v>
      </c>
      <c r="E826" s="325" t="s">
        <v>1538</v>
      </c>
      <c r="G826" s="325" t="s">
        <v>1538</v>
      </c>
      <c r="H826" s="325" t="s">
        <v>1538</v>
      </c>
    </row>
    <row r="827" spans="1:8">
      <c r="A827" s="103"/>
      <c r="B827" s="326"/>
      <c r="C827" s="326" t="s">
        <v>1538</v>
      </c>
      <c r="D827" t="s">
        <v>1538</v>
      </c>
      <c r="E827" s="325" t="s">
        <v>1538</v>
      </c>
      <c r="G827" s="325" t="s">
        <v>1538</v>
      </c>
      <c r="H827" s="325" t="s">
        <v>1538</v>
      </c>
    </row>
    <row r="828" spans="1:8">
      <c r="A828" s="103"/>
      <c r="B828" s="326"/>
      <c r="C828" s="326" t="s">
        <v>1538</v>
      </c>
      <c r="D828" t="s">
        <v>1538</v>
      </c>
      <c r="E828" s="325" t="s">
        <v>1538</v>
      </c>
      <c r="G828" s="325" t="s">
        <v>1538</v>
      </c>
      <c r="H828" s="325" t="s">
        <v>1538</v>
      </c>
    </row>
    <row r="829" spans="1:8">
      <c r="A829" s="103"/>
      <c r="B829" s="326"/>
      <c r="C829" s="326" t="s">
        <v>1538</v>
      </c>
      <c r="D829" t="s">
        <v>1538</v>
      </c>
      <c r="E829" s="325" t="s">
        <v>1538</v>
      </c>
      <c r="G829" s="325" t="s">
        <v>1538</v>
      </c>
      <c r="H829" s="325" t="s">
        <v>1538</v>
      </c>
    </row>
    <row r="830" spans="1:8">
      <c r="A830" s="103"/>
      <c r="B830" s="326"/>
      <c r="C830" s="326" t="s">
        <v>1538</v>
      </c>
      <c r="D830" t="s">
        <v>1538</v>
      </c>
      <c r="E830" s="325" t="s">
        <v>1538</v>
      </c>
      <c r="G830" s="325" t="s">
        <v>1538</v>
      </c>
      <c r="H830" s="325" t="s">
        <v>1538</v>
      </c>
    </row>
    <row r="831" spans="1:8">
      <c r="A831" s="103"/>
      <c r="B831" s="326"/>
      <c r="C831" s="326" t="s">
        <v>1538</v>
      </c>
      <c r="D831" t="s">
        <v>1538</v>
      </c>
      <c r="E831" s="325" t="s">
        <v>1538</v>
      </c>
      <c r="G831" s="325" t="s">
        <v>1538</v>
      </c>
      <c r="H831" s="325" t="s">
        <v>1538</v>
      </c>
    </row>
    <row r="832" spans="1:8">
      <c r="A832" s="103"/>
      <c r="B832" s="326"/>
      <c r="C832" s="326" t="s">
        <v>1538</v>
      </c>
      <c r="D832" t="s">
        <v>1538</v>
      </c>
      <c r="E832" s="325" t="s">
        <v>1538</v>
      </c>
      <c r="G832" s="325" t="s">
        <v>1538</v>
      </c>
      <c r="H832" s="325" t="s">
        <v>1538</v>
      </c>
    </row>
    <row r="833" spans="1:8">
      <c r="A833" s="103"/>
      <c r="B833" s="326"/>
      <c r="C833" s="326" t="s">
        <v>1538</v>
      </c>
      <c r="D833" t="s">
        <v>1538</v>
      </c>
      <c r="E833" s="325" t="s">
        <v>1538</v>
      </c>
      <c r="G833" s="325" t="s">
        <v>1538</v>
      </c>
      <c r="H833" s="325" t="s">
        <v>1538</v>
      </c>
    </row>
    <row r="834" spans="1:8">
      <c r="A834" s="103"/>
      <c r="B834" s="326"/>
      <c r="C834" s="326" t="s">
        <v>1538</v>
      </c>
      <c r="D834" t="s">
        <v>1538</v>
      </c>
      <c r="E834" s="325" t="s">
        <v>1538</v>
      </c>
      <c r="G834" s="325" t="s">
        <v>1538</v>
      </c>
      <c r="H834" s="325" t="s">
        <v>1538</v>
      </c>
    </row>
    <row r="835" spans="1:8">
      <c r="A835" s="103"/>
      <c r="B835" s="326"/>
      <c r="C835" s="326" t="s">
        <v>1538</v>
      </c>
      <c r="D835" t="s">
        <v>1538</v>
      </c>
      <c r="E835" s="325" t="s">
        <v>1538</v>
      </c>
      <c r="G835" s="325" t="s">
        <v>1538</v>
      </c>
      <c r="H835" s="325" t="s">
        <v>1538</v>
      </c>
    </row>
    <row r="836" spans="1:8">
      <c r="A836" s="103"/>
      <c r="B836" s="326"/>
      <c r="C836" s="326" t="s">
        <v>1538</v>
      </c>
      <c r="D836" t="s">
        <v>1538</v>
      </c>
      <c r="E836" s="325" t="s">
        <v>1538</v>
      </c>
      <c r="G836" s="325" t="s">
        <v>1538</v>
      </c>
      <c r="H836" s="325" t="s">
        <v>1538</v>
      </c>
    </row>
    <row r="837" spans="1:8">
      <c r="A837" s="103"/>
      <c r="B837" s="326"/>
      <c r="C837" s="326" t="s">
        <v>1538</v>
      </c>
      <c r="D837" t="s">
        <v>1538</v>
      </c>
      <c r="E837" s="325" t="s">
        <v>1538</v>
      </c>
      <c r="G837" s="325" t="s">
        <v>1538</v>
      </c>
      <c r="H837" s="325" t="s">
        <v>1538</v>
      </c>
    </row>
    <row r="838" spans="1:8">
      <c r="A838" s="103"/>
      <c r="B838" s="326"/>
      <c r="C838" s="326" t="s">
        <v>1538</v>
      </c>
      <c r="D838" t="s">
        <v>1538</v>
      </c>
      <c r="E838" s="325" t="s">
        <v>1538</v>
      </c>
      <c r="G838" s="325" t="s">
        <v>1538</v>
      </c>
      <c r="H838" s="325" t="s">
        <v>1538</v>
      </c>
    </row>
    <row r="839" spans="1:8">
      <c r="A839" s="103"/>
      <c r="B839" s="326"/>
      <c r="C839" s="326" t="s">
        <v>1538</v>
      </c>
      <c r="D839" t="s">
        <v>1538</v>
      </c>
      <c r="E839" s="325" t="s">
        <v>1538</v>
      </c>
      <c r="G839" s="325" t="s">
        <v>1538</v>
      </c>
      <c r="H839" s="325" t="s">
        <v>1538</v>
      </c>
    </row>
    <row r="840" spans="1:8">
      <c r="A840" s="103"/>
      <c r="B840" s="326"/>
      <c r="C840" s="326" t="s">
        <v>1538</v>
      </c>
      <c r="D840" t="s">
        <v>1538</v>
      </c>
      <c r="E840" s="325" t="s">
        <v>1538</v>
      </c>
      <c r="G840" s="325" t="s">
        <v>1538</v>
      </c>
      <c r="H840" s="325" t="s">
        <v>1538</v>
      </c>
    </row>
    <row r="841" spans="1:8">
      <c r="A841" s="103"/>
      <c r="B841" s="328"/>
      <c r="C841" s="326" t="s">
        <v>1538</v>
      </c>
      <c r="D841" t="s">
        <v>1538</v>
      </c>
      <c r="E841" s="325" t="s">
        <v>1538</v>
      </c>
      <c r="G841" s="325" t="s">
        <v>1538</v>
      </c>
      <c r="H841" s="325" t="s">
        <v>1538</v>
      </c>
    </row>
    <row r="842" spans="1:8">
      <c r="A842" s="103"/>
      <c r="C842" s="326" t="s">
        <v>1538</v>
      </c>
      <c r="D842" t="s">
        <v>1538</v>
      </c>
      <c r="E842" s="325" t="s">
        <v>1538</v>
      </c>
      <c r="G842" s="325" t="s">
        <v>1538</v>
      </c>
      <c r="H842" s="325" t="s">
        <v>1538</v>
      </c>
    </row>
    <row r="843" spans="1:8">
      <c r="A843" s="103"/>
      <c r="C843" s="326" t="s">
        <v>1538</v>
      </c>
      <c r="D843" t="s">
        <v>1538</v>
      </c>
      <c r="E843" s="325" t="s">
        <v>1538</v>
      </c>
      <c r="G843" s="325" t="s">
        <v>1538</v>
      </c>
      <c r="H843" s="325" t="s">
        <v>1538</v>
      </c>
    </row>
    <row r="844" spans="1:8">
      <c r="A844" s="103"/>
      <c r="C844" s="326" t="s">
        <v>1538</v>
      </c>
      <c r="D844" t="s">
        <v>1538</v>
      </c>
      <c r="E844" s="325" t="s">
        <v>1538</v>
      </c>
      <c r="G844" s="325" t="s">
        <v>1538</v>
      </c>
      <c r="H844" s="325" t="s">
        <v>1538</v>
      </c>
    </row>
    <row r="845" spans="1:8">
      <c r="A845" s="103"/>
      <c r="C845" s="326" t="s">
        <v>1538</v>
      </c>
      <c r="D845" t="s">
        <v>1538</v>
      </c>
      <c r="E845" s="325" t="s">
        <v>1538</v>
      </c>
      <c r="G845" s="325" t="s">
        <v>1538</v>
      </c>
      <c r="H845" s="325" t="s">
        <v>1538</v>
      </c>
    </row>
    <row r="846" spans="1:8">
      <c r="A846" s="103"/>
      <c r="B846" s="326"/>
      <c r="C846" s="326" t="s">
        <v>1538</v>
      </c>
      <c r="D846" t="s">
        <v>1538</v>
      </c>
      <c r="E846" s="325" t="s">
        <v>1538</v>
      </c>
      <c r="G846" s="325" t="s">
        <v>1538</v>
      </c>
      <c r="H846" s="325" t="s">
        <v>1538</v>
      </c>
    </row>
    <row r="847" spans="1:8">
      <c r="A847" s="103"/>
      <c r="B847" s="326"/>
      <c r="C847" s="326" t="s">
        <v>1538</v>
      </c>
      <c r="D847" t="s">
        <v>1538</v>
      </c>
      <c r="E847" s="325" t="s">
        <v>1538</v>
      </c>
      <c r="G847" s="325" t="s">
        <v>1538</v>
      </c>
      <c r="H847" s="325" t="s">
        <v>1538</v>
      </c>
    </row>
    <row r="848" spans="1:8">
      <c r="A848" s="103"/>
      <c r="B848" s="326"/>
      <c r="C848" s="326" t="s">
        <v>1538</v>
      </c>
      <c r="D848" t="s">
        <v>1538</v>
      </c>
      <c r="E848" s="325" t="s">
        <v>1538</v>
      </c>
      <c r="G848" s="325" t="s">
        <v>1538</v>
      </c>
      <c r="H848" s="325" t="s">
        <v>1538</v>
      </c>
    </row>
    <row r="849" spans="1:8">
      <c r="A849" s="103"/>
      <c r="B849" s="326"/>
      <c r="C849" s="326" t="s">
        <v>1538</v>
      </c>
      <c r="D849" t="s">
        <v>1538</v>
      </c>
      <c r="E849" s="325" t="s">
        <v>1538</v>
      </c>
      <c r="G849" s="325" t="s">
        <v>1538</v>
      </c>
      <c r="H849" s="325" t="s">
        <v>1538</v>
      </c>
    </row>
    <row r="850" spans="1:8">
      <c r="A850" s="103"/>
      <c r="B850" s="326"/>
      <c r="C850" s="326" t="s">
        <v>1538</v>
      </c>
      <c r="D850" t="s">
        <v>1538</v>
      </c>
      <c r="E850" s="325" t="s">
        <v>1538</v>
      </c>
      <c r="G850" s="325" t="s">
        <v>1538</v>
      </c>
      <c r="H850" s="325" t="s">
        <v>1538</v>
      </c>
    </row>
    <row r="851" spans="1:8">
      <c r="A851" s="103"/>
      <c r="B851" s="328"/>
      <c r="C851" s="326" t="s">
        <v>1538</v>
      </c>
      <c r="D851" t="s">
        <v>1538</v>
      </c>
      <c r="E851" s="325" t="s">
        <v>1538</v>
      </c>
      <c r="G851" s="325" t="s">
        <v>1538</v>
      </c>
      <c r="H851" s="325" t="s">
        <v>1538</v>
      </c>
    </row>
    <row r="852" spans="1:8">
      <c r="A852" s="103"/>
      <c r="C852" s="326" t="s">
        <v>1538</v>
      </c>
      <c r="D852" t="s">
        <v>1538</v>
      </c>
      <c r="E852" s="325" t="s">
        <v>1538</v>
      </c>
      <c r="G852" s="325" t="s">
        <v>1538</v>
      </c>
      <c r="H852" s="325" t="s">
        <v>1538</v>
      </c>
    </row>
    <row r="853" spans="1:8">
      <c r="A853" s="103"/>
      <c r="C853" s="326" t="s">
        <v>1538</v>
      </c>
      <c r="D853" t="s">
        <v>1538</v>
      </c>
      <c r="E853" s="325" t="s">
        <v>1538</v>
      </c>
      <c r="G853" s="325" t="s">
        <v>1538</v>
      </c>
      <c r="H853" s="325" t="s">
        <v>1538</v>
      </c>
    </row>
    <row r="854" spans="1:8">
      <c r="A854" s="103"/>
      <c r="C854" s="326" t="s">
        <v>1538</v>
      </c>
      <c r="D854" t="s">
        <v>1538</v>
      </c>
      <c r="E854" s="325" t="s">
        <v>1538</v>
      </c>
      <c r="G854" s="325" t="s">
        <v>1538</v>
      </c>
      <c r="H854" s="325" t="s">
        <v>1538</v>
      </c>
    </row>
    <row r="855" spans="1:8">
      <c r="A855" s="103"/>
      <c r="C855" s="326" t="s">
        <v>1538</v>
      </c>
      <c r="D855" t="s">
        <v>1538</v>
      </c>
      <c r="E855" s="325" t="s">
        <v>1538</v>
      </c>
      <c r="G855" s="325" t="s">
        <v>1538</v>
      </c>
      <c r="H855" s="325" t="s">
        <v>1538</v>
      </c>
    </row>
    <row r="856" spans="1:8">
      <c r="A856" s="103"/>
      <c r="B856" s="326"/>
      <c r="C856" s="326" t="s">
        <v>1538</v>
      </c>
      <c r="D856" t="s">
        <v>1538</v>
      </c>
      <c r="E856" s="325" t="s">
        <v>1538</v>
      </c>
      <c r="G856" s="325" t="s">
        <v>1538</v>
      </c>
      <c r="H856" s="325" t="s">
        <v>1538</v>
      </c>
    </row>
    <row r="857" spans="1:8">
      <c r="A857" s="103"/>
      <c r="B857" s="326"/>
      <c r="C857" s="326" t="s">
        <v>1538</v>
      </c>
      <c r="D857" t="s">
        <v>1538</v>
      </c>
      <c r="E857" s="325" t="s">
        <v>1538</v>
      </c>
      <c r="G857" s="325" t="s">
        <v>1538</v>
      </c>
      <c r="H857" s="325" t="s">
        <v>1538</v>
      </c>
    </row>
    <row r="858" spans="1:8">
      <c r="A858" s="103"/>
      <c r="B858" s="326"/>
      <c r="C858" s="326" t="s">
        <v>1538</v>
      </c>
      <c r="D858" t="s">
        <v>1538</v>
      </c>
      <c r="E858" s="325" t="s">
        <v>1538</v>
      </c>
      <c r="G858" s="325" t="s">
        <v>1538</v>
      </c>
      <c r="H858" s="325" t="s">
        <v>1538</v>
      </c>
    </row>
    <row r="859" spans="1:8">
      <c r="A859" s="103"/>
      <c r="B859" s="326"/>
      <c r="C859" s="326" t="s">
        <v>1538</v>
      </c>
      <c r="D859" t="s">
        <v>1538</v>
      </c>
      <c r="E859" s="325" t="s">
        <v>1538</v>
      </c>
      <c r="G859" s="325" t="s">
        <v>1538</v>
      </c>
      <c r="H859" s="325" t="s">
        <v>1538</v>
      </c>
    </row>
    <row r="860" spans="1:8">
      <c r="A860" s="103"/>
      <c r="B860" s="326"/>
      <c r="C860" s="326" t="s">
        <v>1538</v>
      </c>
      <c r="D860" t="s">
        <v>1538</v>
      </c>
      <c r="E860" s="325" t="s">
        <v>1538</v>
      </c>
      <c r="G860" s="325" t="s">
        <v>1538</v>
      </c>
      <c r="H860" s="325" t="s">
        <v>1538</v>
      </c>
    </row>
    <row r="861" spans="1:8">
      <c r="A861" s="103"/>
      <c r="B861" s="326"/>
      <c r="C861" s="326" t="s">
        <v>1538</v>
      </c>
      <c r="D861" t="s">
        <v>1538</v>
      </c>
      <c r="E861" s="325" t="s">
        <v>1538</v>
      </c>
      <c r="G861" s="325" t="s">
        <v>1538</v>
      </c>
      <c r="H861" s="325" t="s">
        <v>1538</v>
      </c>
    </row>
    <row r="862" spans="1:8">
      <c r="A862" s="103"/>
      <c r="B862" s="326"/>
      <c r="C862" s="326" t="s">
        <v>1538</v>
      </c>
      <c r="D862" t="s">
        <v>1538</v>
      </c>
      <c r="E862" s="325" t="s">
        <v>1538</v>
      </c>
      <c r="G862" s="325" t="s">
        <v>1538</v>
      </c>
      <c r="H862" s="325" t="s">
        <v>1538</v>
      </c>
    </row>
    <row r="863" spans="1:8">
      <c r="A863" s="103"/>
      <c r="B863" s="326"/>
      <c r="C863" s="326" t="s">
        <v>1538</v>
      </c>
      <c r="D863" t="s">
        <v>1538</v>
      </c>
      <c r="E863" s="325" t="s">
        <v>1538</v>
      </c>
      <c r="G863" s="325" t="s">
        <v>1538</v>
      </c>
      <c r="H863" s="325" t="s">
        <v>1538</v>
      </c>
    </row>
    <row r="864" spans="1:8">
      <c r="A864" s="103"/>
      <c r="B864" s="326"/>
      <c r="C864" s="326" t="s">
        <v>1538</v>
      </c>
      <c r="D864" t="s">
        <v>1538</v>
      </c>
      <c r="E864" s="325" t="s">
        <v>1538</v>
      </c>
      <c r="G864" s="325" t="s">
        <v>1538</v>
      </c>
      <c r="H864" s="325" t="s">
        <v>1538</v>
      </c>
    </row>
    <row r="865" spans="1:8">
      <c r="A865" s="103"/>
      <c r="B865" s="326"/>
      <c r="C865" s="326" t="s">
        <v>1538</v>
      </c>
      <c r="D865" t="s">
        <v>1538</v>
      </c>
      <c r="E865" s="325" t="s">
        <v>1538</v>
      </c>
      <c r="G865" s="325" t="s">
        <v>1538</v>
      </c>
      <c r="H865" s="325" t="s">
        <v>1538</v>
      </c>
    </row>
    <row r="866" spans="1:8">
      <c r="A866" s="103"/>
      <c r="B866" s="326"/>
      <c r="C866" s="326" t="s">
        <v>1538</v>
      </c>
      <c r="D866" t="s">
        <v>1538</v>
      </c>
      <c r="E866" s="325" t="s">
        <v>1538</v>
      </c>
      <c r="G866" s="325" t="s">
        <v>1538</v>
      </c>
      <c r="H866" s="325" t="s">
        <v>1538</v>
      </c>
    </row>
    <row r="867" spans="1:8">
      <c r="A867" s="103"/>
      <c r="B867" s="326"/>
      <c r="C867" s="326" t="s">
        <v>1538</v>
      </c>
      <c r="D867" t="s">
        <v>1538</v>
      </c>
      <c r="E867" s="325" t="s">
        <v>1538</v>
      </c>
      <c r="G867" s="325" t="s">
        <v>1538</v>
      </c>
      <c r="H867" s="325" t="s">
        <v>1538</v>
      </c>
    </row>
    <row r="868" spans="1:8">
      <c r="A868" s="103"/>
      <c r="B868" s="326"/>
      <c r="C868" s="326" t="s">
        <v>1538</v>
      </c>
      <c r="D868" t="s">
        <v>1538</v>
      </c>
      <c r="E868" s="325" t="s">
        <v>1538</v>
      </c>
      <c r="G868" s="325" t="s">
        <v>1538</v>
      </c>
      <c r="H868" s="325" t="s">
        <v>1538</v>
      </c>
    </row>
    <row r="869" spans="1:8">
      <c r="A869" s="103"/>
      <c r="B869" s="326"/>
      <c r="C869" s="326" t="s">
        <v>1538</v>
      </c>
      <c r="D869" t="s">
        <v>1538</v>
      </c>
      <c r="E869" s="325" t="s">
        <v>1538</v>
      </c>
      <c r="G869" s="325" t="s">
        <v>1538</v>
      </c>
      <c r="H869" s="325" t="s">
        <v>1538</v>
      </c>
    </row>
    <row r="870" spans="1:8">
      <c r="A870" s="103"/>
      <c r="B870" s="326"/>
      <c r="C870" s="326" t="s">
        <v>1538</v>
      </c>
      <c r="D870" t="s">
        <v>1538</v>
      </c>
      <c r="E870" s="325" t="s">
        <v>1538</v>
      </c>
      <c r="G870" s="325" t="s">
        <v>1538</v>
      </c>
      <c r="H870" s="325" t="s">
        <v>1538</v>
      </c>
    </row>
    <row r="871" spans="1:8">
      <c r="A871" s="103"/>
      <c r="B871" s="326"/>
      <c r="C871" s="326" t="s">
        <v>1538</v>
      </c>
      <c r="D871" t="s">
        <v>1538</v>
      </c>
      <c r="E871" s="325" t="s">
        <v>1538</v>
      </c>
      <c r="G871" s="325" t="s">
        <v>1538</v>
      </c>
      <c r="H871" s="325" t="s">
        <v>1538</v>
      </c>
    </row>
    <row r="872" spans="1:8">
      <c r="A872" s="103"/>
      <c r="B872" s="326"/>
      <c r="C872" s="326" t="s">
        <v>1538</v>
      </c>
      <c r="D872" t="s">
        <v>1538</v>
      </c>
      <c r="E872" s="325" t="s">
        <v>1538</v>
      </c>
      <c r="G872" s="325" t="s">
        <v>1538</v>
      </c>
      <c r="H872" s="325" t="s">
        <v>1538</v>
      </c>
    </row>
    <row r="873" spans="1:8">
      <c r="A873" s="103"/>
      <c r="B873" s="326"/>
      <c r="C873" s="326" t="s">
        <v>1538</v>
      </c>
      <c r="D873" t="s">
        <v>1538</v>
      </c>
      <c r="E873" s="325" t="s">
        <v>1538</v>
      </c>
      <c r="G873" s="325" t="s">
        <v>1538</v>
      </c>
      <c r="H873" s="325" t="s">
        <v>1538</v>
      </c>
    </row>
    <row r="874" spans="1:8">
      <c r="A874" s="103"/>
      <c r="B874" s="326"/>
      <c r="C874" s="326" t="s">
        <v>1538</v>
      </c>
      <c r="D874" t="s">
        <v>1538</v>
      </c>
      <c r="E874" s="325" t="s">
        <v>1538</v>
      </c>
      <c r="G874" s="325" t="s">
        <v>1538</v>
      </c>
      <c r="H874" s="325" t="s">
        <v>1538</v>
      </c>
    </row>
    <row r="875" spans="1:8">
      <c r="A875" s="103"/>
      <c r="B875" s="326"/>
      <c r="C875" s="326" t="s">
        <v>1538</v>
      </c>
      <c r="D875" t="s">
        <v>1538</v>
      </c>
      <c r="E875" s="325" t="s">
        <v>1538</v>
      </c>
      <c r="G875" s="325" t="s">
        <v>1538</v>
      </c>
      <c r="H875" s="325" t="s">
        <v>1538</v>
      </c>
    </row>
    <row r="876" spans="1:8">
      <c r="A876" s="103"/>
      <c r="B876" s="326"/>
      <c r="C876" s="326" t="s">
        <v>1538</v>
      </c>
      <c r="D876" t="s">
        <v>1538</v>
      </c>
      <c r="E876" s="325" t="s">
        <v>1538</v>
      </c>
      <c r="G876" s="325" t="s">
        <v>1538</v>
      </c>
      <c r="H876" s="325" t="s">
        <v>1538</v>
      </c>
    </row>
    <row r="877" spans="1:8">
      <c r="A877" s="103"/>
      <c r="B877" s="326"/>
      <c r="C877" s="326" t="s">
        <v>1538</v>
      </c>
      <c r="D877" t="s">
        <v>1538</v>
      </c>
      <c r="E877" s="325" t="s">
        <v>1538</v>
      </c>
      <c r="G877" s="325" t="s">
        <v>1538</v>
      </c>
      <c r="H877" s="325" t="s">
        <v>1538</v>
      </c>
    </row>
    <row r="878" spans="1:8">
      <c r="A878" s="103"/>
      <c r="B878" s="326"/>
      <c r="C878" s="326" t="s">
        <v>1538</v>
      </c>
      <c r="D878" t="s">
        <v>1538</v>
      </c>
      <c r="E878" s="325" t="s">
        <v>1538</v>
      </c>
      <c r="G878" s="325" t="s">
        <v>1538</v>
      </c>
      <c r="H878" s="325" t="s">
        <v>1538</v>
      </c>
    </row>
    <row r="879" spans="1:8">
      <c r="A879" s="103"/>
      <c r="B879" s="326"/>
      <c r="C879" s="326" t="s">
        <v>1538</v>
      </c>
      <c r="D879" t="s">
        <v>1538</v>
      </c>
      <c r="E879" s="325" t="s">
        <v>1538</v>
      </c>
      <c r="G879" s="325" t="s">
        <v>1538</v>
      </c>
      <c r="H879" s="325" t="s">
        <v>1538</v>
      </c>
    </row>
    <row r="880" spans="1:8">
      <c r="A880" s="103"/>
      <c r="B880" s="326"/>
      <c r="C880" s="326" t="s">
        <v>1538</v>
      </c>
      <c r="D880" t="s">
        <v>1538</v>
      </c>
      <c r="E880" s="325" t="s">
        <v>1538</v>
      </c>
      <c r="G880" s="325" t="s">
        <v>1538</v>
      </c>
      <c r="H880" s="325" t="s">
        <v>1538</v>
      </c>
    </row>
    <row r="881" spans="1:8">
      <c r="A881" s="103"/>
      <c r="B881" s="326"/>
      <c r="C881" s="326" t="s">
        <v>1538</v>
      </c>
      <c r="D881" t="s">
        <v>1538</v>
      </c>
      <c r="E881" s="325" t="s">
        <v>1538</v>
      </c>
      <c r="G881" s="325" t="s">
        <v>1538</v>
      </c>
      <c r="H881" s="325" t="s">
        <v>1538</v>
      </c>
    </row>
    <row r="882" spans="1:8">
      <c r="A882" s="103"/>
      <c r="B882" s="328"/>
      <c r="C882" s="326" t="s">
        <v>1538</v>
      </c>
      <c r="D882" t="s">
        <v>1538</v>
      </c>
      <c r="E882" s="325" t="s">
        <v>1538</v>
      </c>
      <c r="G882" s="325" t="s">
        <v>1538</v>
      </c>
      <c r="H882" s="325" t="s">
        <v>1538</v>
      </c>
    </row>
    <row r="883" spans="1:8">
      <c r="A883" s="103"/>
      <c r="C883" s="326" t="s">
        <v>1538</v>
      </c>
      <c r="D883" t="s">
        <v>1538</v>
      </c>
      <c r="E883" s="325" t="s">
        <v>1538</v>
      </c>
      <c r="G883" s="325" t="s">
        <v>1538</v>
      </c>
      <c r="H883" s="325" t="s">
        <v>1538</v>
      </c>
    </row>
    <row r="884" spans="1:8">
      <c r="A884" s="103"/>
      <c r="C884" s="326" t="s">
        <v>1538</v>
      </c>
      <c r="D884" t="s">
        <v>1538</v>
      </c>
      <c r="E884" s="325" t="s">
        <v>1538</v>
      </c>
      <c r="G884" s="325" t="s">
        <v>1538</v>
      </c>
      <c r="H884" s="325" t="s">
        <v>1538</v>
      </c>
    </row>
    <row r="885" spans="1:8">
      <c r="A885" s="103"/>
      <c r="C885" s="326" t="s">
        <v>1538</v>
      </c>
      <c r="D885" t="s">
        <v>1538</v>
      </c>
      <c r="E885" s="325" t="s">
        <v>1538</v>
      </c>
      <c r="G885" s="325" t="s">
        <v>1538</v>
      </c>
      <c r="H885" s="325" t="s">
        <v>1538</v>
      </c>
    </row>
    <row r="886" spans="1:8">
      <c r="A886" s="103"/>
      <c r="C886" s="326" t="s">
        <v>1538</v>
      </c>
      <c r="D886" t="s">
        <v>1538</v>
      </c>
      <c r="E886" s="325" t="s">
        <v>1538</v>
      </c>
      <c r="G886" s="325" t="s">
        <v>1538</v>
      </c>
      <c r="H886" s="325" t="s">
        <v>1538</v>
      </c>
    </row>
    <row r="887" spans="1:8">
      <c r="A887" s="103"/>
      <c r="B887" s="328"/>
      <c r="C887" s="326" t="s">
        <v>1538</v>
      </c>
      <c r="D887" t="s">
        <v>1538</v>
      </c>
      <c r="E887" s="325" t="s">
        <v>1538</v>
      </c>
      <c r="G887" s="325" t="s">
        <v>1538</v>
      </c>
      <c r="H887" s="325" t="s">
        <v>1538</v>
      </c>
    </row>
    <row r="888" spans="1:8">
      <c r="A888" s="103"/>
      <c r="C888" s="326" t="s">
        <v>1538</v>
      </c>
      <c r="D888" t="s">
        <v>1538</v>
      </c>
      <c r="E888" s="325" t="s">
        <v>1538</v>
      </c>
      <c r="G888" s="325" t="s">
        <v>1538</v>
      </c>
      <c r="H888" s="325" t="s">
        <v>1538</v>
      </c>
    </row>
    <row r="889" spans="1:8">
      <c r="A889" s="103"/>
      <c r="C889" s="326" t="s">
        <v>1538</v>
      </c>
      <c r="D889" t="s">
        <v>1538</v>
      </c>
      <c r="E889" s="325" t="s">
        <v>1538</v>
      </c>
      <c r="G889" s="325" t="s">
        <v>1538</v>
      </c>
      <c r="H889" s="325" t="s">
        <v>1538</v>
      </c>
    </row>
    <row r="890" spans="1:8">
      <c r="A890" s="103"/>
      <c r="C890" s="326" t="s">
        <v>1538</v>
      </c>
      <c r="D890" t="s">
        <v>1538</v>
      </c>
      <c r="E890" s="325" t="s">
        <v>1538</v>
      </c>
      <c r="G890" s="325" t="s">
        <v>1538</v>
      </c>
      <c r="H890" s="325" t="s">
        <v>1538</v>
      </c>
    </row>
    <row r="891" spans="1:8">
      <c r="A891" s="103"/>
      <c r="C891" s="326" t="s">
        <v>1538</v>
      </c>
      <c r="D891" t="s">
        <v>1538</v>
      </c>
      <c r="E891" s="325" t="s">
        <v>1538</v>
      </c>
      <c r="G891" s="325" t="s">
        <v>1538</v>
      </c>
      <c r="H891" s="325" t="s">
        <v>1538</v>
      </c>
    </row>
    <row r="892" spans="1:8">
      <c r="A892" s="103"/>
      <c r="C892" s="326" t="s">
        <v>1538</v>
      </c>
      <c r="D892" t="s">
        <v>1538</v>
      </c>
      <c r="E892" s="325" t="s">
        <v>1538</v>
      </c>
      <c r="G892" s="325" t="s">
        <v>1538</v>
      </c>
      <c r="H892" s="325" t="s">
        <v>1538</v>
      </c>
    </row>
    <row r="893" spans="1:8">
      <c r="A893" s="103"/>
      <c r="B893" s="326"/>
      <c r="C893" s="326" t="s">
        <v>1538</v>
      </c>
      <c r="D893" t="s">
        <v>1538</v>
      </c>
      <c r="E893" s="325" t="s">
        <v>1538</v>
      </c>
      <c r="G893" s="325" t="s">
        <v>1538</v>
      </c>
      <c r="H893" s="325" t="s">
        <v>1538</v>
      </c>
    </row>
    <row r="894" spans="1:8">
      <c r="A894" s="103"/>
      <c r="B894" s="326"/>
      <c r="C894" s="326" t="s">
        <v>1538</v>
      </c>
      <c r="D894" t="s">
        <v>1538</v>
      </c>
      <c r="E894" s="325" t="s">
        <v>1538</v>
      </c>
      <c r="G894" s="325" t="s">
        <v>1538</v>
      </c>
      <c r="H894" s="325" t="s">
        <v>1538</v>
      </c>
    </row>
    <row r="895" spans="1:8">
      <c r="A895" s="103"/>
      <c r="B895" s="326"/>
      <c r="C895" s="326" t="s">
        <v>1538</v>
      </c>
      <c r="D895" t="s">
        <v>1538</v>
      </c>
      <c r="E895" s="325" t="s">
        <v>1538</v>
      </c>
      <c r="G895" s="325" t="s">
        <v>1538</v>
      </c>
      <c r="H895" s="325" t="s">
        <v>1538</v>
      </c>
    </row>
    <row r="896" spans="1:8">
      <c r="A896" s="103"/>
      <c r="B896" s="326"/>
      <c r="C896" s="326" t="s">
        <v>1538</v>
      </c>
      <c r="D896" t="s">
        <v>1538</v>
      </c>
      <c r="E896" s="325" t="s">
        <v>1538</v>
      </c>
      <c r="G896" s="325" t="s">
        <v>1538</v>
      </c>
      <c r="H896" s="325" t="s">
        <v>1538</v>
      </c>
    </row>
    <row r="897" spans="1:8">
      <c r="A897" s="103"/>
      <c r="B897" s="326"/>
      <c r="C897" s="326" t="s">
        <v>1538</v>
      </c>
      <c r="D897" t="s">
        <v>1538</v>
      </c>
      <c r="E897" s="325" t="s">
        <v>1538</v>
      </c>
      <c r="G897" s="325" t="s">
        <v>1538</v>
      </c>
      <c r="H897" s="325" t="s">
        <v>1538</v>
      </c>
    </row>
    <row r="898" spans="1:8">
      <c r="A898" s="103"/>
      <c r="B898" s="326"/>
      <c r="C898" s="326" t="s">
        <v>1538</v>
      </c>
      <c r="D898" t="s">
        <v>1538</v>
      </c>
      <c r="E898" s="325" t="s">
        <v>1538</v>
      </c>
      <c r="G898" s="325" t="s">
        <v>1538</v>
      </c>
      <c r="H898" s="325" t="s">
        <v>1538</v>
      </c>
    </row>
    <row r="899" spans="1:8">
      <c r="A899" s="103"/>
      <c r="B899" s="326"/>
      <c r="C899" s="326" t="s">
        <v>1538</v>
      </c>
      <c r="D899" t="s">
        <v>1538</v>
      </c>
      <c r="E899" s="325" t="s">
        <v>1538</v>
      </c>
      <c r="G899" s="325" t="s">
        <v>1538</v>
      </c>
      <c r="H899" s="325" t="s">
        <v>1538</v>
      </c>
    </row>
    <row r="900" spans="1:8">
      <c r="A900" s="103"/>
      <c r="B900" s="326"/>
      <c r="C900" s="326" t="s">
        <v>1538</v>
      </c>
      <c r="D900" t="s">
        <v>1538</v>
      </c>
      <c r="E900" s="325" t="s">
        <v>1538</v>
      </c>
      <c r="G900" s="325" t="s">
        <v>1538</v>
      </c>
      <c r="H900" s="325" t="s">
        <v>1538</v>
      </c>
    </row>
    <row r="901" spans="1:8">
      <c r="A901" s="103"/>
      <c r="B901" s="326"/>
      <c r="C901" s="326" t="s">
        <v>1538</v>
      </c>
      <c r="D901" t="s">
        <v>1538</v>
      </c>
      <c r="E901" s="325" t="s">
        <v>1538</v>
      </c>
      <c r="G901" s="325" t="s">
        <v>1538</v>
      </c>
      <c r="H901" s="325" t="s">
        <v>1538</v>
      </c>
    </row>
    <row r="902" spans="1:8">
      <c r="A902" s="103"/>
      <c r="B902" s="326"/>
      <c r="C902" s="326" t="s">
        <v>1538</v>
      </c>
      <c r="D902" t="s">
        <v>1538</v>
      </c>
      <c r="E902" s="325" t="s">
        <v>1538</v>
      </c>
      <c r="G902" s="325" t="s">
        <v>1538</v>
      </c>
      <c r="H902" s="325" t="s">
        <v>1538</v>
      </c>
    </row>
    <row r="903" spans="1:8">
      <c r="A903" s="103"/>
      <c r="B903" s="326"/>
      <c r="C903" s="326" t="s">
        <v>1538</v>
      </c>
      <c r="D903" t="s">
        <v>1538</v>
      </c>
      <c r="E903" s="325" t="s">
        <v>1538</v>
      </c>
      <c r="G903" s="325" t="s">
        <v>1538</v>
      </c>
      <c r="H903" s="325" t="s">
        <v>1538</v>
      </c>
    </row>
    <row r="904" spans="1:8">
      <c r="A904" s="103"/>
      <c r="B904" s="326"/>
      <c r="C904" s="326" t="s">
        <v>1538</v>
      </c>
      <c r="D904" t="s">
        <v>1538</v>
      </c>
      <c r="E904" s="325" t="s">
        <v>1538</v>
      </c>
      <c r="G904" s="325" t="s">
        <v>1538</v>
      </c>
      <c r="H904" s="325" t="s">
        <v>1538</v>
      </c>
    </row>
    <row r="905" spans="1:8">
      <c r="A905" s="103"/>
      <c r="B905" s="326"/>
      <c r="C905" s="326" t="s">
        <v>1538</v>
      </c>
      <c r="D905" t="s">
        <v>1538</v>
      </c>
      <c r="E905" s="325" t="s">
        <v>1538</v>
      </c>
      <c r="G905" s="325" t="s">
        <v>1538</v>
      </c>
      <c r="H905" s="325" t="s">
        <v>1538</v>
      </c>
    </row>
    <row r="906" spans="1:8">
      <c r="A906" s="103"/>
      <c r="B906" s="326"/>
      <c r="C906" s="326" t="s">
        <v>1538</v>
      </c>
      <c r="D906" t="s">
        <v>1538</v>
      </c>
      <c r="E906" s="325" t="s">
        <v>1538</v>
      </c>
      <c r="G906" s="325" t="s">
        <v>1538</v>
      </c>
      <c r="H906" s="325" t="s">
        <v>1538</v>
      </c>
    </row>
    <row r="907" spans="1:8">
      <c r="A907" s="103"/>
      <c r="B907" s="326"/>
      <c r="C907" s="326" t="s">
        <v>1538</v>
      </c>
      <c r="D907" t="s">
        <v>1538</v>
      </c>
      <c r="E907" s="325" t="s">
        <v>1538</v>
      </c>
      <c r="G907" s="325" t="s">
        <v>1538</v>
      </c>
      <c r="H907" s="325" t="s">
        <v>1538</v>
      </c>
    </row>
    <row r="908" spans="1:8">
      <c r="A908" s="103"/>
      <c r="B908" s="326"/>
      <c r="C908" s="326" t="s">
        <v>1538</v>
      </c>
      <c r="D908" t="s">
        <v>1538</v>
      </c>
      <c r="E908" s="325" t="s">
        <v>1538</v>
      </c>
      <c r="G908" s="325" t="s">
        <v>1538</v>
      </c>
      <c r="H908" s="325" t="s">
        <v>1538</v>
      </c>
    </row>
    <row r="909" spans="1:8">
      <c r="A909" s="103"/>
      <c r="B909" s="326"/>
      <c r="C909" s="326" t="s">
        <v>1538</v>
      </c>
      <c r="D909" t="s">
        <v>1538</v>
      </c>
      <c r="E909" s="325" t="s">
        <v>1538</v>
      </c>
      <c r="G909" s="325" t="s">
        <v>1538</v>
      </c>
      <c r="H909" s="325" t="s">
        <v>1538</v>
      </c>
    </row>
    <row r="910" spans="1:8">
      <c r="A910" s="103"/>
      <c r="B910" s="326"/>
      <c r="C910" s="326" t="s">
        <v>1538</v>
      </c>
      <c r="D910" t="s">
        <v>1538</v>
      </c>
      <c r="E910" s="325" t="s">
        <v>1538</v>
      </c>
      <c r="G910" s="325" t="s">
        <v>1538</v>
      </c>
      <c r="H910" s="325" t="s">
        <v>1538</v>
      </c>
    </row>
    <row r="911" spans="1:8">
      <c r="A911" s="103"/>
      <c r="B911" s="326"/>
      <c r="C911" s="326" t="s">
        <v>1538</v>
      </c>
      <c r="D911" t="s">
        <v>1538</v>
      </c>
      <c r="E911" s="325" t="s">
        <v>1538</v>
      </c>
      <c r="G911" s="325" t="s">
        <v>1538</v>
      </c>
      <c r="H911" s="325" t="s">
        <v>1538</v>
      </c>
    </row>
    <row r="912" spans="1:8">
      <c r="A912" s="103"/>
      <c r="B912" s="326"/>
      <c r="C912" s="326" t="s">
        <v>1538</v>
      </c>
      <c r="D912" t="s">
        <v>1538</v>
      </c>
      <c r="E912" s="325" t="s">
        <v>1538</v>
      </c>
      <c r="G912" s="325" t="s">
        <v>1538</v>
      </c>
      <c r="H912" s="325" t="s">
        <v>1538</v>
      </c>
    </row>
    <row r="913" spans="1:8">
      <c r="A913" s="103"/>
      <c r="B913" s="326"/>
      <c r="C913" s="326" t="s">
        <v>1538</v>
      </c>
      <c r="D913" t="s">
        <v>1538</v>
      </c>
      <c r="E913" s="325" t="s">
        <v>1538</v>
      </c>
      <c r="G913" s="325" t="s">
        <v>1538</v>
      </c>
      <c r="H913" s="325" t="s">
        <v>1538</v>
      </c>
    </row>
    <row r="914" spans="1:8">
      <c r="A914" s="103"/>
      <c r="B914" s="326"/>
      <c r="C914" s="326" t="s">
        <v>1538</v>
      </c>
      <c r="D914" t="s">
        <v>1538</v>
      </c>
      <c r="E914" s="325" t="s">
        <v>1538</v>
      </c>
      <c r="G914" s="325" t="s">
        <v>1538</v>
      </c>
      <c r="H914" s="325" t="s">
        <v>1538</v>
      </c>
    </row>
    <row r="915" spans="1:8">
      <c r="A915" s="103"/>
      <c r="B915" s="326"/>
      <c r="C915" s="326" t="s">
        <v>1538</v>
      </c>
      <c r="D915" t="s">
        <v>1538</v>
      </c>
      <c r="E915" s="325" t="s">
        <v>1538</v>
      </c>
      <c r="G915" s="325" t="s">
        <v>1538</v>
      </c>
      <c r="H915" s="325" t="s">
        <v>1538</v>
      </c>
    </row>
    <row r="916" spans="1:8">
      <c r="A916" s="103"/>
      <c r="B916" s="326"/>
      <c r="C916" s="326" t="s">
        <v>1538</v>
      </c>
      <c r="D916" t="s">
        <v>1538</v>
      </c>
      <c r="E916" s="325" t="s">
        <v>1538</v>
      </c>
      <c r="G916" s="325" t="s">
        <v>1538</v>
      </c>
      <c r="H916" s="325" t="s">
        <v>1538</v>
      </c>
    </row>
    <row r="917" spans="1:8">
      <c r="A917" s="103"/>
      <c r="B917" s="326"/>
      <c r="C917" s="326" t="s">
        <v>1538</v>
      </c>
      <c r="D917" t="s">
        <v>1538</v>
      </c>
      <c r="E917" s="325" t="s">
        <v>1538</v>
      </c>
      <c r="G917" s="325" t="s">
        <v>1538</v>
      </c>
      <c r="H917" s="325" t="s">
        <v>1538</v>
      </c>
    </row>
    <row r="918" spans="1:8">
      <c r="A918" s="103"/>
      <c r="B918" s="326"/>
      <c r="C918" s="326" t="s">
        <v>1538</v>
      </c>
      <c r="D918" t="s">
        <v>1538</v>
      </c>
      <c r="E918" s="325" t="s">
        <v>1538</v>
      </c>
      <c r="G918" s="325" t="s">
        <v>1538</v>
      </c>
      <c r="H918" s="325" t="s">
        <v>1538</v>
      </c>
    </row>
    <row r="919" spans="1:8">
      <c r="A919" s="103"/>
      <c r="B919" s="326"/>
      <c r="C919" s="326" t="s">
        <v>1538</v>
      </c>
      <c r="D919" t="s">
        <v>1538</v>
      </c>
      <c r="E919" s="325" t="s">
        <v>1538</v>
      </c>
      <c r="G919" s="325" t="s">
        <v>1538</v>
      </c>
      <c r="H919" s="325" t="s">
        <v>1538</v>
      </c>
    </row>
    <row r="920" spans="1:8">
      <c r="A920" s="103"/>
      <c r="B920" s="326"/>
      <c r="C920" s="326" t="s">
        <v>1538</v>
      </c>
      <c r="D920" t="s">
        <v>1538</v>
      </c>
      <c r="E920" s="325" t="s">
        <v>1538</v>
      </c>
      <c r="G920" s="325" t="s">
        <v>1538</v>
      </c>
      <c r="H920" s="325" t="s">
        <v>1538</v>
      </c>
    </row>
    <row r="921" spans="1:8">
      <c r="A921" s="103"/>
      <c r="B921" s="326"/>
      <c r="C921" s="326" t="s">
        <v>1538</v>
      </c>
      <c r="D921" t="s">
        <v>1538</v>
      </c>
      <c r="E921" s="325" t="s">
        <v>1538</v>
      </c>
      <c r="G921" s="325" t="s">
        <v>1538</v>
      </c>
      <c r="H921" s="325" t="s">
        <v>1538</v>
      </c>
    </row>
    <row r="922" spans="1:8">
      <c r="A922" s="103"/>
      <c r="B922" s="328"/>
      <c r="C922" s="326" t="s">
        <v>1538</v>
      </c>
      <c r="D922" t="s">
        <v>1538</v>
      </c>
      <c r="E922" s="325" t="s">
        <v>1538</v>
      </c>
      <c r="G922" s="325" t="s">
        <v>1538</v>
      </c>
      <c r="H922" s="325" t="s">
        <v>1538</v>
      </c>
    </row>
    <row r="923" spans="1:8">
      <c r="A923" s="103"/>
      <c r="C923" s="326" t="s">
        <v>1538</v>
      </c>
      <c r="D923" t="s">
        <v>1538</v>
      </c>
      <c r="E923" s="325" t="s">
        <v>1538</v>
      </c>
      <c r="G923" s="325" t="s">
        <v>1538</v>
      </c>
      <c r="H923" s="325" t="s">
        <v>1538</v>
      </c>
    </row>
    <row r="924" spans="1:8">
      <c r="A924" s="103"/>
      <c r="C924" s="326" t="s">
        <v>1538</v>
      </c>
      <c r="D924" t="s">
        <v>1538</v>
      </c>
      <c r="E924" s="325" t="s">
        <v>1538</v>
      </c>
      <c r="G924" s="325" t="s">
        <v>1538</v>
      </c>
      <c r="H924" s="325" t="s">
        <v>1538</v>
      </c>
    </row>
    <row r="925" spans="1:8">
      <c r="A925" s="103"/>
      <c r="C925" s="326" t="s">
        <v>1538</v>
      </c>
      <c r="D925" t="s">
        <v>1538</v>
      </c>
      <c r="E925" s="325" t="s">
        <v>1538</v>
      </c>
      <c r="G925" s="325" t="s">
        <v>1538</v>
      </c>
      <c r="H925" s="325" t="s">
        <v>1538</v>
      </c>
    </row>
    <row r="926" spans="1:8">
      <c r="A926" s="103"/>
      <c r="C926" s="326" t="s">
        <v>1538</v>
      </c>
      <c r="D926" t="s">
        <v>1538</v>
      </c>
      <c r="E926" s="325" t="s">
        <v>1538</v>
      </c>
      <c r="G926" s="325" t="s">
        <v>1538</v>
      </c>
      <c r="H926" s="325" t="s">
        <v>1538</v>
      </c>
    </row>
    <row r="927" spans="1:8">
      <c r="A927" s="103"/>
      <c r="B927" s="326"/>
      <c r="C927" s="326" t="s">
        <v>1538</v>
      </c>
      <c r="D927" t="s">
        <v>1538</v>
      </c>
      <c r="E927" s="325" t="s">
        <v>1538</v>
      </c>
      <c r="G927" s="325" t="s">
        <v>1538</v>
      </c>
      <c r="H927" s="325" t="s">
        <v>1538</v>
      </c>
    </row>
    <row r="928" spans="1:8">
      <c r="A928" s="103"/>
      <c r="B928" s="326"/>
      <c r="C928" s="326" t="s">
        <v>1538</v>
      </c>
      <c r="D928" t="s">
        <v>1538</v>
      </c>
      <c r="E928" s="325" t="s">
        <v>1538</v>
      </c>
      <c r="G928" s="325" t="s">
        <v>1538</v>
      </c>
      <c r="H928" s="325" t="s">
        <v>1538</v>
      </c>
    </row>
    <row r="929" spans="1:8">
      <c r="A929" s="103"/>
      <c r="B929" s="326"/>
      <c r="C929" s="326" t="s">
        <v>1538</v>
      </c>
      <c r="D929" t="s">
        <v>1538</v>
      </c>
      <c r="E929" s="325" t="s">
        <v>1538</v>
      </c>
      <c r="G929" s="325" t="s">
        <v>1538</v>
      </c>
      <c r="H929" s="325" t="s">
        <v>1538</v>
      </c>
    </row>
    <row r="930" spans="1:8">
      <c r="A930" s="103"/>
      <c r="B930" s="326"/>
      <c r="C930" s="326" t="s">
        <v>1538</v>
      </c>
      <c r="D930" t="s">
        <v>1538</v>
      </c>
      <c r="E930" s="325" t="s">
        <v>1538</v>
      </c>
      <c r="G930" s="325" t="s">
        <v>1538</v>
      </c>
      <c r="H930" s="325" t="s">
        <v>1538</v>
      </c>
    </row>
    <row r="931" spans="1:8">
      <c r="A931" s="103"/>
      <c r="B931" s="326"/>
      <c r="C931" s="326" t="s">
        <v>1538</v>
      </c>
      <c r="D931" t="s">
        <v>1538</v>
      </c>
      <c r="E931" s="325" t="s">
        <v>1538</v>
      </c>
      <c r="G931" s="325" t="s">
        <v>1538</v>
      </c>
      <c r="H931" s="325" t="s">
        <v>1538</v>
      </c>
    </row>
    <row r="932" spans="1:8">
      <c r="A932" s="103"/>
      <c r="B932" s="326"/>
      <c r="C932" s="326" t="s">
        <v>1538</v>
      </c>
      <c r="D932" t="s">
        <v>1538</v>
      </c>
      <c r="E932" s="325" t="s">
        <v>1538</v>
      </c>
      <c r="G932" s="325" t="s">
        <v>1538</v>
      </c>
      <c r="H932" s="325" t="s">
        <v>1538</v>
      </c>
    </row>
    <row r="933" spans="1:8">
      <c r="A933" s="103"/>
      <c r="B933" s="326"/>
      <c r="C933" s="326" t="s">
        <v>1538</v>
      </c>
      <c r="D933" t="s">
        <v>1538</v>
      </c>
      <c r="E933" s="325" t="s">
        <v>1538</v>
      </c>
      <c r="G933" s="325" t="s">
        <v>1538</v>
      </c>
      <c r="H933" s="325" t="s">
        <v>1538</v>
      </c>
    </row>
    <row r="934" spans="1:8">
      <c r="A934" s="103"/>
      <c r="B934" s="326"/>
      <c r="C934" s="326" t="s">
        <v>1538</v>
      </c>
      <c r="D934" t="s">
        <v>1538</v>
      </c>
      <c r="E934" s="325" t="s">
        <v>1538</v>
      </c>
      <c r="G934" s="325" t="s">
        <v>1538</v>
      </c>
      <c r="H934" s="325" t="s">
        <v>1538</v>
      </c>
    </row>
    <row r="935" spans="1:8">
      <c r="A935" s="103"/>
      <c r="B935" s="328"/>
      <c r="C935" s="326" t="s">
        <v>1538</v>
      </c>
      <c r="D935" t="s">
        <v>1538</v>
      </c>
      <c r="E935" s="325" t="s">
        <v>1538</v>
      </c>
      <c r="G935" s="325" t="s">
        <v>1538</v>
      </c>
      <c r="H935" s="325" t="s">
        <v>1538</v>
      </c>
    </row>
    <row r="936" spans="1:8">
      <c r="A936" s="103"/>
      <c r="C936" s="326" t="s">
        <v>1538</v>
      </c>
      <c r="D936" t="s">
        <v>1538</v>
      </c>
      <c r="E936" s="325" t="s">
        <v>1538</v>
      </c>
      <c r="G936" s="325" t="s">
        <v>1538</v>
      </c>
      <c r="H936" s="325" t="s">
        <v>1538</v>
      </c>
    </row>
    <row r="937" spans="1:8">
      <c r="A937" s="103"/>
      <c r="C937" s="326" t="s">
        <v>1538</v>
      </c>
      <c r="D937" t="s">
        <v>1538</v>
      </c>
      <c r="E937" s="325" t="s">
        <v>1538</v>
      </c>
      <c r="G937" s="325" t="s">
        <v>1538</v>
      </c>
      <c r="H937" s="325" t="s">
        <v>1538</v>
      </c>
    </row>
    <row r="938" spans="1:8">
      <c r="A938" s="103"/>
      <c r="C938" s="326" t="s">
        <v>1538</v>
      </c>
      <c r="D938" t="s">
        <v>1538</v>
      </c>
      <c r="E938" s="325" t="s">
        <v>1538</v>
      </c>
      <c r="G938" s="325" t="s">
        <v>1538</v>
      </c>
      <c r="H938" s="325" t="s">
        <v>1538</v>
      </c>
    </row>
    <row r="939" spans="1:8">
      <c r="A939" s="103"/>
      <c r="C939" s="326" t="s">
        <v>1538</v>
      </c>
      <c r="D939" t="s">
        <v>1538</v>
      </c>
      <c r="E939" s="325" t="s">
        <v>1538</v>
      </c>
      <c r="G939" s="325" t="s">
        <v>1538</v>
      </c>
      <c r="H939" s="325" t="s">
        <v>1538</v>
      </c>
    </row>
    <row r="940" spans="1:8">
      <c r="A940" s="103"/>
      <c r="B940" s="326"/>
      <c r="C940" s="326" t="s">
        <v>1538</v>
      </c>
      <c r="D940" t="s">
        <v>1538</v>
      </c>
      <c r="E940" s="325" t="s">
        <v>1538</v>
      </c>
      <c r="G940" s="325" t="s">
        <v>1538</v>
      </c>
      <c r="H940" s="325" t="s">
        <v>1538</v>
      </c>
    </row>
    <row r="941" spans="1:8">
      <c r="A941" s="103"/>
      <c r="B941" s="326"/>
      <c r="C941" s="326" t="s">
        <v>1538</v>
      </c>
      <c r="D941" t="s">
        <v>1538</v>
      </c>
      <c r="E941" s="325" t="s">
        <v>1538</v>
      </c>
      <c r="G941" s="325" t="s">
        <v>1538</v>
      </c>
      <c r="H941" s="325" t="s">
        <v>1538</v>
      </c>
    </row>
    <row r="942" spans="1:8">
      <c r="A942" s="103"/>
      <c r="B942" s="326"/>
      <c r="C942" s="326" t="s">
        <v>1538</v>
      </c>
      <c r="D942" t="s">
        <v>1538</v>
      </c>
      <c r="E942" s="325" t="s">
        <v>1538</v>
      </c>
      <c r="G942" s="325" t="s">
        <v>1538</v>
      </c>
      <c r="H942" s="325" t="s">
        <v>1538</v>
      </c>
    </row>
    <row r="943" spans="1:8">
      <c r="A943" s="103"/>
      <c r="B943" s="326"/>
      <c r="C943" s="326" t="s">
        <v>1538</v>
      </c>
      <c r="D943" t="s">
        <v>1538</v>
      </c>
      <c r="E943" s="325" t="s">
        <v>1538</v>
      </c>
      <c r="G943" s="325" t="s">
        <v>1538</v>
      </c>
      <c r="H943" s="325" t="s">
        <v>1538</v>
      </c>
    </row>
    <row r="944" spans="1:8">
      <c r="A944" s="103"/>
      <c r="B944" s="326"/>
      <c r="C944" s="326" t="s">
        <v>1538</v>
      </c>
      <c r="D944" t="s">
        <v>1538</v>
      </c>
      <c r="E944" s="325" t="s">
        <v>1538</v>
      </c>
      <c r="G944" s="325" t="s">
        <v>1538</v>
      </c>
      <c r="H944" s="325" t="s">
        <v>1538</v>
      </c>
    </row>
    <row r="945" spans="1:8">
      <c r="A945" s="103"/>
      <c r="B945" s="326"/>
      <c r="C945" s="326" t="s">
        <v>1538</v>
      </c>
      <c r="D945" t="s">
        <v>1538</v>
      </c>
      <c r="E945" s="325" t="s">
        <v>1538</v>
      </c>
      <c r="G945" s="325" t="s">
        <v>1538</v>
      </c>
      <c r="H945" s="325" t="s">
        <v>1538</v>
      </c>
    </row>
    <row r="946" spans="1:8">
      <c r="A946" s="103"/>
      <c r="B946" s="326"/>
      <c r="C946" s="326" t="s">
        <v>1538</v>
      </c>
      <c r="D946" t="s">
        <v>1538</v>
      </c>
      <c r="E946" s="325" t="s">
        <v>1538</v>
      </c>
      <c r="G946" s="325" t="s">
        <v>1538</v>
      </c>
      <c r="H946" s="325" t="s">
        <v>1538</v>
      </c>
    </row>
    <row r="947" spans="1:8">
      <c r="A947" s="103"/>
      <c r="B947" s="326"/>
      <c r="C947" s="326" t="s">
        <v>1538</v>
      </c>
      <c r="D947" t="s">
        <v>1538</v>
      </c>
      <c r="E947" s="325" t="s">
        <v>1538</v>
      </c>
      <c r="G947" s="325" t="s">
        <v>1538</v>
      </c>
      <c r="H947" s="325" t="s">
        <v>1538</v>
      </c>
    </row>
    <row r="948" spans="1:8">
      <c r="A948" s="103"/>
      <c r="B948" s="326"/>
      <c r="C948" s="326" t="s">
        <v>1538</v>
      </c>
      <c r="D948" t="s">
        <v>1538</v>
      </c>
      <c r="E948" s="325" t="s">
        <v>1538</v>
      </c>
      <c r="G948" s="325" t="s">
        <v>1538</v>
      </c>
      <c r="H948" s="325" t="s">
        <v>1538</v>
      </c>
    </row>
    <row r="949" spans="1:8">
      <c r="A949" s="103"/>
      <c r="B949" s="326"/>
      <c r="C949" s="326" t="s">
        <v>1538</v>
      </c>
      <c r="D949" t="s">
        <v>1538</v>
      </c>
      <c r="E949" s="325" t="s">
        <v>1538</v>
      </c>
      <c r="G949" s="325" t="s">
        <v>1538</v>
      </c>
      <c r="H949" s="325" t="s">
        <v>1538</v>
      </c>
    </row>
    <row r="950" spans="1:8">
      <c r="A950" s="103"/>
      <c r="B950" s="328"/>
      <c r="C950" s="326" t="s">
        <v>1538</v>
      </c>
      <c r="D950" t="s">
        <v>1538</v>
      </c>
      <c r="E950" s="325" t="s">
        <v>1538</v>
      </c>
      <c r="G950" s="325" t="s">
        <v>1538</v>
      </c>
      <c r="H950" s="325" t="s">
        <v>1538</v>
      </c>
    </row>
    <row r="951" spans="1:8">
      <c r="A951" s="103"/>
      <c r="C951" s="326" t="s">
        <v>1538</v>
      </c>
      <c r="D951" t="s">
        <v>1538</v>
      </c>
      <c r="E951" s="325" t="s">
        <v>1538</v>
      </c>
      <c r="G951" s="325" t="s">
        <v>1538</v>
      </c>
      <c r="H951" s="325" t="s">
        <v>1538</v>
      </c>
    </row>
    <row r="952" spans="1:8">
      <c r="A952" s="103"/>
      <c r="C952" s="326" t="s">
        <v>1538</v>
      </c>
      <c r="D952" t="s">
        <v>1538</v>
      </c>
      <c r="E952" s="325" t="s">
        <v>1538</v>
      </c>
      <c r="G952" s="325" t="s">
        <v>1538</v>
      </c>
      <c r="H952" s="325" t="s">
        <v>1538</v>
      </c>
    </row>
    <row r="953" spans="1:8">
      <c r="A953" s="103"/>
      <c r="C953" s="326" t="s">
        <v>1538</v>
      </c>
      <c r="D953" t="s">
        <v>1538</v>
      </c>
      <c r="E953" s="325" t="s">
        <v>1538</v>
      </c>
      <c r="G953" s="325" t="s">
        <v>1538</v>
      </c>
      <c r="H953" s="325" t="s">
        <v>1538</v>
      </c>
    </row>
    <row r="954" spans="1:8">
      <c r="A954" s="103"/>
      <c r="B954" s="326"/>
      <c r="C954" s="326" t="s">
        <v>1538</v>
      </c>
      <c r="D954" t="s">
        <v>1538</v>
      </c>
      <c r="E954" s="325" t="s">
        <v>1538</v>
      </c>
      <c r="G954" s="325" t="s">
        <v>1538</v>
      </c>
      <c r="H954" s="325" t="s">
        <v>1538</v>
      </c>
    </row>
    <row r="955" spans="1:8">
      <c r="A955" s="103"/>
      <c r="B955" s="326"/>
      <c r="C955" s="326" t="s">
        <v>1538</v>
      </c>
      <c r="D955" t="s">
        <v>1538</v>
      </c>
      <c r="E955" s="325" t="s">
        <v>1538</v>
      </c>
      <c r="G955" s="325" t="s">
        <v>1538</v>
      </c>
      <c r="H955" s="325" t="s">
        <v>1538</v>
      </c>
    </row>
    <row r="956" spans="1:8">
      <c r="A956" s="103"/>
      <c r="B956" s="326"/>
      <c r="C956" s="326" t="s">
        <v>1538</v>
      </c>
      <c r="D956" t="s">
        <v>1538</v>
      </c>
      <c r="E956" s="325" t="s">
        <v>1538</v>
      </c>
      <c r="G956" s="325" t="s">
        <v>1538</v>
      </c>
      <c r="H956" s="325" t="s">
        <v>1538</v>
      </c>
    </row>
    <row r="957" spans="1:8">
      <c r="A957" s="103"/>
      <c r="B957" s="326"/>
      <c r="C957" s="326" t="s">
        <v>1538</v>
      </c>
      <c r="D957" t="s">
        <v>1538</v>
      </c>
      <c r="E957" s="325" t="s">
        <v>1538</v>
      </c>
      <c r="G957" s="325" t="s">
        <v>1538</v>
      </c>
      <c r="H957" s="325" t="s">
        <v>1538</v>
      </c>
    </row>
    <row r="958" spans="1:8">
      <c r="A958" s="103"/>
      <c r="B958" s="326"/>
      <c r="C958" s="326" t="s">
        <v>1538</v>
      </c>
      <c r="D958" t="s">
        <v>1538</v>
      </c>
      <c r="E958" s="325" t="s">
        <v>1538</v>
      </c>
      <c r="G958" s="325" t="s">
        <v>1538</v>
      </c>
      <c r="H958" s="325" t="s">
        <v>1538</v>
      </c>
    </row>
    <row r="959" spans="1:8">
      <c r="A959" s="103"/>
      <c r="B959" s="328"/>
      <c r="C959" s="326" t="s">
        <v>1538</v>
      </c>
      <c r="D959" t="s">
        <v>1538</v>
      </c>
      <c r="E959" s="325" t="s">
        <v>1538</v>
      </c>
      <c r="G959" s="325" t="s">
        <v>1538</v>
      </c>
      <c r="H959" s="325" t="s">
        <v>1538</v>
      </c>
    </row>
    <row r="960" spans="1:8">
      <c r="A960" s="103"/>
      <c r="C960" s="326" t="s">
        <v>1538</v>
      </c>
      <c r="D960" t="s">
        <v>1538</v>
      </c>
      <c r="E960" s="325" t="s">
        <v>1538</v>
      </c>
      <c r="G960" s="325" t="s">
        <v>1538</v>
      </c>
      <c r="H960" s="325" t="s">
        <v>1538</v>
      </c>
    </row>
    <row r="961" spans="1:8">
      <c r="A961" s="103"/>
      <c r="C961" s="326" t="s">
        <v>1538</v>
      </c>
      <c r="D961" t="s">
        <v>1538</v>
      </c>
      <c r="E961" s="325" t="s">
        <v>1538</v>
      </c>
      <c r="G961" s="325" t="s">
        <v>1538</v>
      </c>
      <c r="H961" s="325" t="s">
        <v>1538</v>
      </c>
    </row>
    <row r="962" spans="1:8">
      <c r="A962" s="103"/>
      <c r="C962" s="326" t="s">
        <v>1538</v>
      </c>
      <c r="D962" t="s">
        <v>1538</v>
      </c>
      <c r="E962" s="325" t="s">
        <v>1538</v>
      </c>
      <c r="G962" s="325" t="s">
        <v>1538</v>
      </c>
      <c r="H962" s="325" t="s">
        <v>1538</v>
      </c>
    </row>
    <row r="963" spans="1:8">
      <c r="A963" s="103"/>
      <c r="C963" s="326" t="s">
        <v>1538</v>
      </c>
      <c r="D963" t="s">
        <v>1538</v>
      </c>
      <c r="E963" s="325" t="s">
        <v>1538</v>
      </c>
      <c r="G963" s="325" t="s">
        <v>1538</v>
      </c>
      <c r="H963" s="325" t="s">
        <v>1538</v>
      </c>
    </row>
    <row r="964" spans="1:8">
      <c r="A964" s="103"/>
      <c r="C964" s="326" t="s">
        <v>1538</v>
      </c>
      <c r="D964" t="s">
        <v>1538</v>
      </c>
      <c r="E964" s="325" t="s">
        <v>1538</v>
      </c>
      <c r="G964" s="325" t="s">
        <v>1538</v>
      </c>
      <c r="H964" s="325" t="s">
        <v>1538</v>
      </c>
    </row>
    <row r="965" spans="1:8">
      <c r="A965" s="103"/>
      <c r="B965" s="326"/>
      <c r="C965" s="326" t="s">
        <v>1538</v>
      </c>
      <c r="D965" t="s">
        <v>1538</v>
      </c>
      <c r="E965" s="325" t="s">
        <v>1538</v>
      </c>
      <c r="G965" s="325" t="s">
        <v>1538</v>
      </c>
      <c r="H965" s="325" t="s">
        <v>1538</v>
      </c>
    </row>
    <row r="966" spans="1:8">
      <c r="A966" s="103"/>
      <c r="B966" s="326"/>
      <c r="C966" s="326" t="s">
        <v>1538</v>
      </c>
      <c r="D966" t="s">
        <v>1538</v>
      </c>
      <c r="E966" s="325" t="s">
        <v>1538</v>
      </c>
      <c r="G966" s="325" t="s">
        <v>1538</v>
      </c>
      <c r="H966" s="325" t="s">
        <v>1538</v>
      </c>
    </row>
    <row r="967" spans="1:8">
      <c r="A967" s="103"/>
      <c r="B967" s="326"/>
      <c r="C967" s="326" t="s">
        <v>1538</v>
      </c>
      <c r="D967" t="s">
        <v>1538</v>
      </c>
      <c r="E967" s="325" t="s">
        <v>1538</v>
      </c>
      <c r="G967" s="325" t="s">
        <v>1538</v>
      </c>
      <c r="H967" s="325" t="s">
        <v>1538</v>
      </c>
    </row>
    <row r="968" spans="1:8">
      <c r="A968" s="103"/>
      <c r="B968" s="326"/>
      <c r="C968" s="326" t="s">
        <v>1538</v>
      </c>
      <c r="D968" t="s">
        <v>1538</v>
      </c>
      <c r="E968" s="325" t="s">
        <v>1538</v>
      </c>
      <c r="G968" s="325" t="s">
        <v>1538</v>
      </c>
      <c r="H968" s="325" t="s">
        <v>1538</v>
      </c>
    </row>
    <row r="969" spans="1:8">
      <c r="A969" s="103"/>
      <c r="B969" s="326"/>
      <c r="C969" s="326" t="s">
        <v>1538</v>
      </c>
      <c r="D969" t="s">
        <v>1538</v>
      </c>
      <c r="E969" s="325" t="s">
        <v>1538</v>
      </c>
      <c r="G969" s="325" t="s">
        <v>1538</v>
      </c>
      <c r="H969" s="325" t="s">
        <v>1538</v>
      </c>
    </row>
    <row r="970" spans="1:8">
      <c r="A970" s="103"/>
      <c r="B970" s="326"/>
      <c r="C970" s="326" t="s">
        <v>1538</v>
      </c>
      <c r="D970" t="s">
        <v>1538</v>
      </c>
      <c r="E970" s="325" t="s">
        <v>1538</v>
      </c>
      <c r="G970" s="325" t="s">
        <v>1538</v>
      </c>
      <c r="H970" s="325" t="s">
        <v>1538</v>
      </c>
    </row>
    <row r="971" spans="1:8">
      <c r="A971" s="103"/>
      <c r="B971" s="326"/>
      <c r="C971" s="326" t="s">
        <v>1538</v>
      </c>
      <c r="D971" t="s">
        <v>1538</v>
      </c>
      <c r="E971" s="325" t="s">
        <v>1538</v>
      </c>
      <c r="G971" s="325" t="s">
        <v>1538</v>
      </c>
      <c r="H971" s="325" t="s">
        <v>1538</v>
      </c>
    </row>
    <row r="972" spans="1:8">
      <c r="A972" s="103"/>
      <c r="B972" s="326"/>
      <c r="C972" s="326" t="s">
        <v>1538</v>
      </c>
      <c r="D972" t="s">
        <v>1538</v>
      </c>
      <c r="E972" s="325" t="s">
        <v>1538</v>
      </c>
      <c r="G972" s="325" t="s">
        <v>1538</v>
      </c>
      <c r="H972" s="325" t="s">
        <v>1538</v>
      </c>
    </row>
    <row r="973" spans="1:8">
      <c r="A973" s="103"/>
      <c r="B973" s="326"/>
      <c r="C973" s="326" t="s">
        <v>1538</v>
      </c>
      <c r="D973" t="s">
        <v>1538</v>
      </c>
      <c r="E973" s="325" t="s">
        <v>1538</v>
      </c>
      <c r="G973" s="325" t="s">
        <v>1538</v>
      </c>
      <c r="H973" s="325" t="s">
        <v>1538</v>
      </c>
    </row>
    <row r="974" spans="1:8">
      <c r="A974" s="103"/>
      <c r="B974" s="326"/>
      <c r="C974" s="326" t="s">
        <v>1538</v>
      </c>
      <c r="D974" t="s">
        <v>1538</v>
      </c>
      <c r="E974" s="325" t="s">
        <v>1538</v>
      </c>
      <c r="G974" s="325" t="s">
        <v>1538</v>
      </c>
      <c r="H974" s="325" t="s">
        <v>1538</v>
      </c>
    </row>
    <row r="975" spans="1:8">
      <c r="A975" s="103"/>
      <c r="B975" s="326"/>
      <c r="C975" s="326" t="s">
        <v>1538</v>
      </c>
      <c r="D975" t="s">
        <v>1538</v>
      </c>
      <c r="E975" s="325" t="s">
        <v>1538</v>
      </c>
      <c r="G975" s="325" t="s">
        <v>1538</v>
      </c>
      <c r="H975" s="325" t="s">
        <v>1538</v>
      </c>
    </row>
    <row r="976" spans="1:8">
      <c r="A976" s="103"/>
      <c r="B976" s="326"/>
      <c r="C976" s="326" t="s">
        <v>1538</v>
      </c>
      <c r="D976" t="s">
        <v>1538</v>
      </c>
      <c r="E976" s="325" t="s">
        <v>1538</v>
      </c>
      <c r="G976" s="325" t="s">
        <v>1538</v>
      </c>
      <c r="H976" s="325" t="s">
        <v>1538</v>
      </c>
    </row>
    <row r="977" spans="1:8">
      <c r="A977" s="103"/>
      <c r="B977" s="326"/>
      <c r="C977" s="326" t="s">
        <v>1538</v>
      </c>
      <c r="D977" t="s">
        <v>1538</v>
      </c>
      <c r="E977" s="325" t="s">
        <v>1538</v>
      </c>
      <c r="G977" s="325" t="s">
        <v>1538</v>
      </c>
      <c r="H977" s="325" t="s">
        <v>1538</v>
      </c>
    </row>
    <row r="978" spans="1:8">
      <c r="A978" s="103"/>
      <c r="B978" s="326"/>
      <c r="C978" s="326" t="s">
        <v>1538</v>
      </c>
      <c r="D978" t="s">
        <v>1538</v>
      </c>
      <c r="E978" s="325" t="s">
        <v>1538</v>
      </c>
      <c r="G978" s="325" t="s">
        <v>1538</v>
      </c>
      <c r="H978" s="325" t="s">
        <v>1538</v>
      </c>
    </row>
    <row r="979" spans="1:8">
      <c r="A979" s="103"/>
      <c r="B979" s="326"/>
      <c r="C979" s="326" t="s">
        <v>1538</v>
      </c>
      <c r="D979" t="s">
        <v>1538</v>
      </c>
      <c r="E979" s="325" t="s">
        <v>1538</v>
      </c>
      <c r="G979" s="325" t="s">
        <v>1538</v>
      </c>
      <c r="H979" s="325" t="s">
        <v>1538</v>
      </c>
    </row>
    <row r="980" spans="1:8">
      <c r="A980" s="103"/>
      <c r="B980" s="326"/>
      <c r="C980" s="326" t="s">
        <v>1538</v>
      </c>
      <c r="D980" t="s">
        <v>1538</v>
      </c>
      <c r="E980" s="325" t="s">
        <v>1538</v>
      </c>
      <c r="G980" s="325" t="s">
        <v>1538</v>
      </c>
      <c r="H980" s="325" t="s">
        <v>1538</v>
      </c>
    </row>
    <row r="981" spans="1:8">
      <c r="A981" s="103"/>
      <c r="B981" s="326"/>
      <c r="C981" s="326" t="s">
        <v>1538</v>
      </c>
      <c r="D981" t="s">
        <v>1538</v>
      </c>
      <c r="E981" s="325" t="s">
        <v>1538</v>
      </c>
      <c r="G981" s="325" t="s">
        <v>1538</v>
      </c>
      <c r="H981" s="325" t="s">
        <v>1538</v>
      </c>
    </row>
    <row r="982" spans="1:8">
      <c r="A982" s="103"/>
      <c r="B982" s="328"/>
      <c r="C982" s="326" t="s">
        <v>1538</v>
      </c>
      <c r="D982" t="s">
        <v>1538</v>
      </c>
      <c r="E982" s="325" t="s">
        <v>1538</v>
      </c>
      <c r="G982" s="325" t="s">
        <v>1538</v>
      </c>
      <c r="H982" s="325" t="s">
        <v>1538</v>
      </c>
    </row>
    <row r="983" spans="1:8">
      <c r="A983" s="103"/>
      <c r="C983" s="326" t="s">
        <v>1538</v>
      </c>
      <c r="D983" t="s">
        <v>1538</v>
      </c>
      <c r="E983" s="325" t="s">
        <v>1538</v>
      </c>
      <c r="G983" s="325" t="s">
        <v>1538</v>
      </c>
      <c r="H983" s="325" t="s">
        <v>1538</v>
      </c>
    </row>
    <row r="984" spans="1:8">
      <c r="A984" s="103"/>
      <c r="C984" s="326" t="s">
        <v>1538</v>
      </c>
      <c r="D984" t="s">
        <v>1538</v>
      </c>
      <c r="E984" s="325" t="s">
        <v>1538</v>
      </c>
      <c r="G984" s="325" t="s">
        <v>1538</v>
      </c>
      <c r="H984" s="325" t="s">
        <v>1538</v>
      </c>
    </row>
    <row r="985" spans="1:8">
      <c r="A985" s="103"/>
      <c r="C985" s="326" t="s">
        <v>1538</v>
      </c>
      <c r="D985" t="s">
        <v>1538</v>
      </c>
      <c r="E985" s="325" t="s">
        <v>1538</v>
      </c>
      <c r="G985" s="325" t="s">
        <v>1538</v>
      </c>
      <c r="H985" s="325" t="s">
        <v>1538</v>
      </c>
    </row>
    <row r="986" spans="1:8">
      <c r="A986" s="103"/>
      <c r="C986" s="326" t="s">
        <v>1538</v>
      </c>
      <c r="D986" t="s">
        <v>1538</v>
      </c>
      <c r="E986" s="325" t="s">
        <v>1538</v>
      </c>
      <c r="G986" s="325" t="s">
        <v>1538</v>
      </c>
      <c r="H986" s="325" t="s">
        <v>1538</v>
      </c>
    </row>
    <row r="987" spans="1:8">
      <c r="A987" s="103"/>
      <c r="B987" s="326"/>
      <c r="C987" s="326" t="s">
        <v>1538</v>
      </c>
      <c r="D987" t="s">
        <v>1538</v>
      </c>
      <c r="E987" s="325" t="s">
        <v>1538</v>
      </c>
      <c r="G987" s="325" t="s">
        <v>1538</v>
      </c>
      <c r="H987" s="325" t="s">
        <v>1538</v>
      </c>
    </row>
    <row r="988" spans="1:8">
      <c r="A988" s="103"/>
      <c r="B988" s="326"/>
      <c r="C988" s="326" t="s">
        <v>1538</v>
      </c>
      <c r="D988" t="s">
        <v>1538</v>
      </c>
      <c r="E988" s="325" t="s">
        <v>1538</v>
      </c>
      <c r="G988" s="325" t="s">
        <v>1538</v>
      </c>
      <c r="H988" s="325" t="s">
        <v>1538</v>
      </c>
    </row>
    <row r="989" spans="1:8">
      <c r="A989" s="103"/>
      <c r="B989" s="326"/>
      <c r="C989" s="326" t="s">
        <v>1538</v>
      </c>
      <c r="D989" t="s">
        <v>1538</v>
      </c>
      <c r="E989" s="325" t="s">
        <v>1538</v>
      </c>
      <c r="G989" s="325" t="s">
        <v>1538</v>
      </c>
      <c r="H989" s="325" t="s">
        <v>1538</v>
      </c>
    </row>
    <row r="990" spans="1:8">
      <c r="A990" s="103"/>
      <c r="B990" s="326"/>
      <c r="C990" s="326" t="s">
        <v>1538</v>
      </c>
      <c r="D990" t="s">
        <v>1538</v>
      </c>
      <c r="E990" s="325" t="s">
        <v>1538</v>
      </c>
      <c r="G990" s="325" t="s">
        <v>1538</v>
      </c>
      <c r="H990" s="325" t="s">
        <v>1538</v>
      </c>
    </row>
    <row r="991" spans="1:8">
      <c r="A991" s="103"/>
      <c r="B991" s="326"/>
      <c r="C991" s="326" t="s">
        <v>1538</v>
      </c>
      <c r="D991" t="s">
        <v>1538</v>
      </c>
      <c r="E991" s="325" t="s">
        <v>1538</v>
      </c>
      <c r="G991" s="325" t="s">
        <v>1538</v>
      </c>
      <c r="H991" s="325" t="s">
        <v>1538</v>
      </c>
    </row>
    <row r="992" spans="1:8">
      <c r="A992" s="103"/>
      <c r="B992" s="326"/>
      <c r="C992" s="326" t="s">
        <v>1538</v>
      </c>
      <c r="D992" t="s">
        <v>1538</v>
      </c>
      <c r="E992" s="325" t="s">
        <v>1538</v>
      </c>
      <c r="G992" s="325" t="s">
        <v>1538</v>
      </c>
      <c r="H992" s="325" t="s">
        <v>1538</v>
      </c>
    </row>
    <row r="993" spans="1:8">
      <c r="A993" s="103"/>
      <c r="B993" s="326"/>
      <c r="C993" s="326" t="s">
        <v>1538</v>
      </c>
      <c r="D993" t="s">
        <v>1538</v>
      </c>
      <c r="E993" s="325" t="s">
        <v>1538</v>
      </c>
      <c r="G993" s="325" t="s">
        <v>1538</v>
      </c>
      <c r="H993" s="325" t="s">
        <v>1538</v>
      </c>
    </row>
    <row r="994" spans="1:8">
      <c r="A994" s="103"/>
      <c r="B994" s="326"/>
      <c r="C994" s="326" t="s">
        <v>1538</v>
      </c>
      <c r="D994" t="s">
        <v>1538</v>
      </c>
      <c r="E994" s="325" t="s">
        <v>1538</v>
      </c>
      <c r="G994" s="325" t="s">
        <v>1538</v>
      </c>
      <c r="H994" s="325" t="s">
        <v>1538</v>
      </c>
    </row>
    <row r="995" spans="1:8">
      <c r="A995" s="103"/>
      <c r="B995" s="326"/>
      <c r="C995" s="326" t="s">
        <v>1538</v>
      </c>
      <c r="D995" t="s">
        <v>1538</v>
      </c>
      <c r="E995" s="325" t="s">
        <v>1538</v>
      </c>
      <c r="G995" s="325" t="s">
        <v>1538</v>
      </c>
      <c r="H995" s="325" t="s">
        <v>1538</v>
      </c>
    </row>
    <row r="996" spans="1:8">
      <c r="A996" s="103"/>
      <c r="B996" s="326"/>
      <c r="C996" s="326" t="s">
        <v>1538</v>
      </c>
      <c r="D996" t="s">
        <v>1538</v>
      </c>
      <c r="E996" s="325" t="s">
        <v>1538</v>
      </c>
      <c r="G996" s="325" t="s">
        <v>1538</v>
      </c>
      <c r="H996" s="325" t="s">
        <v>1538</v>
      </c>
    </row>
    <row r="997" spans="1:8">
      <c r="A997" s="103"/>
      <c r="B997" s="328"/>
      <c r="C997" s="326" t="s">
        <v>1538</v>
      </c>
      <c r="D997" t="s">
        <v>1538</v>
      </c>
      <c r="E997" s="325" t="s">
        <v>1538</v>
      </c>
      <c r="G997" s="325" t="s">
        <v>1538</v>
      </c>
      <c r="H997" s="325" t="s">
        <v>1538</v>
      </c>
    </row>
    <row r="998" spans="1:8">
      <c r="A998" s="103"/>
      <c r="C998" s="326" t="s">
        <v>1538</v>
      </c>
      <c r="D998" t="s">
        <v>1538</v>
      </c>
      <c r="E998" s="325" t="s">
        <v>1538</v>
      </c>
      <c r="G998" s="325" t="s">
        <v>1538</v>
      </c>
      <c r="H998" s="325" t="s">
        <v>1538</v>
      </c>
    </row>
    <row r="999" spans="1:8">
      <c r="A999" s="103"/>
      <c r="C999" s="326" t="s">
        <v>1538</v>
      </c>
      <c r="D999" t="s">
        <v>1538</v>
      </c>
      <c r="E999" s="325" t="s">
        <v>1538</v>
      </c>
      <c r="G999" s="325" t="s">
        <v>1538</v>
      </c>
      <c r="H999" s="325" t="s">
        <v>1538</v>
      </c>
    </row>
    <row r="1000" spans="1:8">
      <c r="A1000" s="103"/>
      <c r="C1000" s="326" t="s">
        <v>1538</v>
      </c>
      <c r="D1000" t="s">
        <v>1538</v>
      </c>
      <c r="E1000" s="325" t="s">
        <v>1538</v>
      </c>
      <c r="G1000" s="325" t="s">
        <v>1538</v>
      </c>
      <c r="H1000" s="325" t="s">
        <v>1538</v>
      </c>
    </row>
    <row r="1001" spans="1:8">
      <c r="A1001" s="103"/>
      <c r="B1001" s="326"/>
      <c r="C1001" s="326" t="s">
        <v>1538</v>
      </c>
      <c r="D1001" t="s">
        <v>1538</v>
      </c>
      <c r="E1001" s="325" t="s">
        <v>1538</v>
      </c>
      <c r="G1001" s="325" t="s">
        <v>1538</v>
      </c>
      <c r="H1001" s="325" t="s">
        <v>1538</v>
      </c>
    </row>
    <row r="1002" spans="1:8">
      <c r="A1002" s="103"/>
      <c r="B1002" s="326"/>
      <c r="C1002" s="326" t="s">
        <v>1538</v>
      </c>
      <c r="D1002" t="s">
        <v>1538</v>
      </c>
      <c r="E1002" s="325" t="s">
        <v>1538</v>
      </c>
      <c r="G1002" s="325" t="s">
        <v>1538</v>
      </c>
      <c r="H1002" s="325" t="s">
        <v>1538</v>
      </c>
    </row>
    <row r="1003" spans="1:8">
      <c r="A1003" s="103"/>
      <c r="B1003" s="326"/>
      <c r="C1003" s="326" t="s">
        <v>1538</v>
      </c>
      <c r="D1003" t="s">
        <v>1538</v>
      </c>
      <c r="E1003" s="325" t="s">
        <v>1538</v>
      </c>
      <c r="G1003" s="325" t="s">
        <v>1538</v>
      </c>
      <c r="H1003" s="325" t="s">
        <v>1538</v>
      </c>
    </row>
    <row r="1004" spans="1:8">
      <c r="A1004" s="103"/>
      <c r="B1004" s="326"/>
      <c r="C1004" s="326" t="s">
        <v>1538</v>
      </c>
      <c r="D1004" t="s">
        <v>1538</v>
      </c>
      <c r="E1004" s="325" t="s">
        <v>1538</v>
      </c>
      <c r="G1004" s="325" t="s">
        <v>1538</v>
      </c>
      <c r="H1004" s="325" t="s">
        <v>1538</v>
      </c>
    </row>
    <row r="1005" spans="1:8">
      <c r="A1005" s="103"/>
      <c r="B1005" s="326"/>
      <c r="C1005" s="326" t="s">
        <v>1538</v>
      </c>
      <c r="D1005" t="s">
        <v>1538</v>
      </c>
      <c r="E1005" s="325" t="s">
        <v>1538</v>
      </c>
      <c r="G1005" s="325" t="s">
        <v>1538</v>
      </c>
      <c r="H1005" s="325" t="s">
        <v>1538</v>
      </c>
    </row>
    <row r="1006" spans="1:8">
      <c r="A1006" s="103"/>
      <c r="B1006" s="326"/>
      <c r="C1006" s="326" t="s">
        <v>1538</v>
      </c>
      <c r="D1006" t="s">
        <v>1538</v>
      </c>
      <c r="E1006" s="325" t="s">
        <v>1538</v>
      </c>
      <c r="G1006" s="325" t="s">
        <v>1538</v>
      </c>
      <c r="H1006" s="325" t="s">
        <v>1538</v>
      </c>
    </row>
    <row r="1007" spans="1:8">
      <c r="A1007" s="103"/>
      <c r="B1007" s="326"/>
      <c r="C1007" s="326" t="s">
        <v>1538</v>
      </c>
      <c r="D1007" t="s">
        <v>1538</v>
      </c>
      <c r="E1007" s="325" t="s">
        <v>1538</v>
      </c>
      <c r="G1007" s="325" t="s">
        <v>1538</v>
      </c>
      <c r="H1007" s="325" t="s">
        <v>1538</v>
      </c>
    </row>
    <row r="1008" spans="1:8">
      <c r="A1008" s="103"/>
      <c r="B1008" s="326"/>
      <c r="C1008" s="326" t="s">
        <v>1538</v>
      </c>
      <c r="D1008" t="s">
        <v>1538</v>
      </c>
      <c r="E1008" s="325" t="s">
        <v>1538</v>
      </c>
      <c r="G1008" s="325" t="s">
        <v>1538</v>
      </c>
      <c r="H1008" s="325" t="s">
        <v>1538</v>
      </c>
    </row>
    <row r="1009" spans="1:8">
      <c r="A1009" s="103"/>
      <c r="B1009" s="326"/>
      <c r="C1009" s="326" t="s">
        <v>1538</v>
      </c>
      <c r="D1009" t="s">
        <v>1538</v>
      </c>
      <c r="E1009" s="325" t="s">
        <v>1538</v>
      </c>
      <c r="G1009" s="325" t="s">
        <v>1538</v>
      </c>
      <c r="H1009" s="325" t="s">
        <v>1538</v>
      </c>
    </row>
    <row r="1010" spans="1:8">
      <c r="A1010" s="103"/>
      <c r="B1010" s="326"/>
      <c r="C1010" s="326" t="s">
        <v>1538</v>
      </c>
      <c r="D1010" t="s">
        <v>1538</v>
      </c>
      <c r="E1010" s="325" t="s">
        <v>1538</v>
      </c>
      <c r="G1010" s="325" t="s">
        <v>1538</v>
      </c>
      <c r="H1010" s="325" t="s">
        <v>1538</v>
      </c>
    </row>
    <row r="1011" spans="1:8">
      <c r="A1011" s="103"/>
      <c r="B1011" s="326"/>
      <c r="C1011" s="326" t="s">
        <v>1538</v>
      </c>
      <c r="D1011" t="s">
        <v>1538</v>
      </c>
      <c r="E1011" s="325" t="s">
        <v>1538</v>
      </c>
      <c r="G1011" s="325" t="s">
        <v>1538</v>
      </c>
      <c r="H1011" s="325" t="s">
        <v>1538</v>
      </c>
    </row>
    <row r="1012" spans="1:8">
      <c r="A1012" s="103"/>
      <c r="B1012" s="326"/>
      <c r="C1012" s="326" t="s">
        <v>1538</v>
      </c>
      <c r="D1012" t="s">
        <v>1538</v>
      </c>
      <c r="E1012" s="325" t="s">
        <v>1538</v>
      </c>
      <c r="G1012" s="325" t="s">
        <v>1538</v>
      </c>
      <c r="H1012" s="325" t="s">
        <v>1538</v>
      </c>
    </row>
    <row r="1013" spans="1:8">
      <c r="A1013" s="103"/>
      <c r="B1013" s="326"/>
      <c r="C1013" s="326" t="s">
        <v>1538</v>
      </c>
      <c r="D1013" t="s">
        <v>1538</v>
      </c>
      <c r="E1013" s="325" t="s">
        <v>1538</v>
      </c>
      <c r="G1013" s="325" t="s">
        <v>1538</v>
      </c>
      <c r="H1013" s="325" t="s">
        <v>1538</v>
      </c>
    </row>
    <row r="1014" spans="1:8">
      <c r="A1014" s="103"/>
      <c r="B1014" s="326"/>
      <c r="C1014" s="326" t="s">
        <v>1538</v>
      </c>
      <c r="D1014" t="s">
        <v>1538</v>
      </c>
      <c r="E1014" s="325" t="s">
        <v>1538</v>
      </c>
      <c r="G1014" s="325" t="s">
        <v>1538</v>
      </c>
      <c r="H1014" s="325" t="s">
        <v>1538</v>
      </c>
    </row>
    <row r="1015" spans="1:8">
      <c r="A1015" s="103"/>
      <c r="B1015" s="326"/>
      <c r="C1015" s="326" t="s">
        <v>1538</v>
      </c>
      <c r="D1015" t="s">
        <v>1538</v>
      </c>
      <c r="E1015" s="325" t="s">
        <v>1538</v>
      </c>
      <c r="G1015" s="325" t="s">
        <v>1538</v>
      </c>
      <c r="H1015" s="325" t="s">
        <v>1538</v>
      </c>
    </row>
    <row r="1016" spans="1:8">
      <c r="A1016" s="103"/>
      <c r="B1016" s="326"/>
      <c r="C1016" s="326" t="s">
        <v>1538</v>
      </c>
      <c r="D1016" t="s">
        <v>1538</v>
      </c>
      <c r="E1016" s="325" t="s">
        <v>1538</v>
      </c>
      <c r="G1016" s="325" t="s">
        <v>1538</v>
      </c>
      <c r="H1016" s="325" t="s">
        <v>1538</v>
      </c>
    </row>
    <row r="1017" spans="1:8">
      <c r="A1017" s="103"/>
      <c r="B1017" s="328"/>
      <c r="C1017" s="326" t="s">
        <v>1538</v>
      </c>
      <c r="D1017" t="s">
        <v>1538</v>
      </c>
      <c r="E1017" s="325" t="s">
        <v>1538</v>
      </c>
      <c r="G1017" s="325" t="s">
        <v>1538</v>
      </c>
      <c r="H1017" s="325" t="s">
        <v>1538</v>
      </c>
    </row>
    <row r="1018" spans="1:8">
      <c r="A1018" s="103"/>
      <c r="C1018" s="326" t="s">
        <v>1538</v>
      </c>
      <c r="D1018" t="s">
        <v>1538</v>
      </c>
      <c r="E1018" s="325" t="s">
        <v>1538</v>
      </c>
      <c r="G1018" s="325" t="s">
        <v>1538</v>
      </c>
      <c r="H1018" s="325" t="s">
        <v>1538</v>
      </c>
    </row>
    <row r="1019" spans="1:8">
      <c r="A1019" s="103"/>
      <c r="C1019" s="326" t="s">
        <v>1538</v>
      </c>
      <c r="D1019" t="s">
        <v>1538</v>
      </c>
      <c r="E1019" s="325" t="s">
        <v>1538</v>
      </c>
      <c r="G1019" s="325" t="s">
        <v>1538</v>
      </c>
      <c r="H1019" s="325" t="s">
        <v>1538</v>
      </c>
    </row>
    <row r="1020" spans="1:8">
      <c r="A1020" s="103"/>
      <c r="C1020" s="326" t="s">
        <v>1538</v>
      </c>
      <c r="D1020" t="s">
        <v>1538</v>
      </c>
      <c r="E1020" s="325" t="s">
        <v>1538</v>
      </c>
      <c r="G1020" s="325" t="s">
        <v>1538</v>
      </c>
      <c r="H1020" s="325" t="s">
        <v>1538</v>
      </c>
    </row>
    <row r="1021" spans="1:8">
      <c r="A1021" s="103"/>
      <c r="C1021" s="326" t="s">
        <v>1538</v>
      </c>
      <c r="D1021" t="s">
        <v>1538</v>
      </c>
      <c r="E1021" s="325" t="s">
        <v>1538</v>
      </c>
      <c r="G1021" s="325" t="s">
        <v>1538</v>
      </c>
      <c r="H1021" s="325" t="s">
        <v>1538</v>
      </c>
    </row>
    <row r="1022" spans="1:8">
      <c r="A1022" s="103"/>
      <c r="B1022" s="326"/>
      <c r="C1022" s="326" t="s">
        <v>1538</v>
      </c>
      <c r="D1022" t="s">
        <v>1538</v>
      </c>
      <c r="E1022" s="325" t="s">
        <v>1538</v>
      </c>
      <c r="G1022" s="325" t="s">
        <v>1538</v>
      </c>
      <c r="H1022" s="325" t="s">
        <v>1538</v>
      </c>
    </row>
    <row r="1023" spans="1:8">
      <c r="A1023" s="103"/>
      <c r="B1023" s="326"/>
      <c r="C1023" s="326" t="s">
        <v>1538</v>
      </c>
      <c r="D1023" t="s">
        <v>1538</v>
      </c>
      <c r="E1023" s="325" t="s">
        <v>1538</v>
      </c>
      <c r="G1023" s="325" t="s">
        <v>1538</v>
      </c>
      <c r="H1023" s="325" t="s">
        <v>1538</v>
      </c>
    </row>
    <row r="1024" spans="1:8">
      <c r="A1024" s="103"/>
      <c r="B1024" s="326"/>
      <c r="C1024" s="326" t="s">
        <v>1538</v>
      </c>
      <c r="D1024" t="s">
        <v>1538</v>
      </c>
      <c r="E1024" s="325" t="s">
        <v>1538</v>
      </c>
      <c r="G1024" s="325" t="s">
        <v>1538</v>
      </c>
      <c r="H1024" s="325" t="s">
        <v>1538</v>
      </c>
    </row>
    <row r="1025" spans="1:8">
      <c r="A1025" s="103"/>
      <c r="B1025" s="326"/>
      <c r="C1025" s="326" t="s">
        <v>1538</v>
      </c>
      <c r="D1025" t="s">
        <v>1538</v>
      </c>
      <c r="E1025" s="325" t="s">
        <v>1538</v>
      </c>
      <c r="G1025" s="325" t="s">
        <v>1538</v>
      </c>
      <c r="H1025" s="325" t="s">
        <v>1538</v>
      </c>
    </row>
    <row r="1026" spans="1:8">
      <c r="A1026" s="103"/>
      <c r="B1026" s="326"/>
      <c r="C1026" s="326" t="s">
        <v>1538</v>
      </c>
      <c r="D1026" t="s">
        <v>1538</v>
      </c>
      <c r="E1026" s="325" t="s">
        <v>1538</v>
      </c>
      <c r="G1026" s="325" t="s">
        <v>1538</v>
      </c>
      <c r="H1026" s="325" t="s">
        <v>1538</v>
      </c>
    </row>
    <row r="1027" spans="1:8">
      <c r="A1027" s="103"/>
      <c r="B1027" s="326"/>
      <c r="C1027" s="326" t="s">
        <v>1538</v>
      </c>
      <c r="D1027" t="s">
        <v>1538</v>
      </c>
      <c r="E1027" s="325" t="s">
        <v>1538</v>
      </c>
      <c r="G1027" s="325" t="s">
        <v>1538</v>
      </c>
      <c r="H1027" s="325" t="s">
        <v>1538</v>
      </c>
    </row>
    <row r="1028" spans="1:8">
      <c r="A1028" s="103"/>
      <c r="B1028" s="326"/>
      <c r="C1028" s="326" t="s">
        <v>1538</v>
      </c>
      <c r="D1028" t="s">
        <v>1538</v>
      </c>
      <c r="E1028" s="325" t="s">
        <v>1538</v>
      </c>
      <c r="G1028" s="325" t="s">
        <v>1538</v>
      </c>
      <c r="H1028" s="325" t="s">
        <v>1538</v>
      </c>
    </row>
    <row r="1029" spans="1:8">
      <c r="A1029" s="103"/>
      <c r="B1029" s="326"/>
      <c r="C1029" s="326" t="s">
        <v>1538</v>
      </c>
      <c r="D1029" t="s">
        <v>1538</v>
      </c>
      <c r="E1029" s="325" t="s">
        <v>1538</v>
      </c>
      <c r="G1029" s="325" t="s">
        <v>1538</v>
      </c>
      <c r="H1029" s="325" t="s">
        <v>1538</v>
      </c>
    </row>
    <row r="1030" spans="1:8">
      <c r="A1030" s="103"/>
      <c r="B1030" s="326"/>
      <c r="C1030" s="326" t="s">
        <v>1538</v>
      </c>
      <c r="D1030" t="s">
        <v>1538</v>
      </c>
      <c r="E1030" s="325" t="s">
        <v>1538</v>
      </c>
      <c r="G1030" s="325" t="s">
        <v>1538</v>
      </c>
      <c r="H1030" s="325" t="s">
        <v>1538</v>
      </c>
    </row>
    <row r="1031" spans="1:8">
      <c r="A1031" s="103"/>
      <c r="B1031" s="326"/>
      <c r="C1031" s="326" t="s">
        <v>1538</v>
      </c>
      <c r="D1031" t="s">
        <v>1538</v>
      </c>
      <c r="E1031" s="325" t="s">
        <v>1538</v>
      </c>
      <c r="G1031" s="325" t="s">
        <v>1538</v>
      </c>
      <c r="H1031" s="325" t="s">
        <v>1538</v>
      </c>
    </row>
    <row r="1032" spans="1:8">
      <c r="A1032" s="103"/>
      <c r="B1032" s="326"/>
      <c r="C1032" s="326" t="s">
        <v>1538</v>
      </c>
      <c r="D1032" t="s">
        <v>1538</v>
      </c>
      <c r="E1032" s="325" t="s">
        <v>1538</v>
      </c>
      <c r="G1032" s="325" t="s">
        <v>1538</v>
      </c>
      <c r="H1032" s="325" t="s">
        <v>1538</v>
      </c>
    </row>
    <row r="1033" spans="1:8">
      <c r="A1033" s="103"/>
      <c r="B1033" s="326"/>
      <c r="C1033" s="326" t="s">
        <v>1538</v>
      </c>
      <c r="D1033" t="s">
        <v>1538</v>
      </c>
      <c r="E1033" s="325" t="s">
        <v>1538</v>
      </c>
      <c r="G1033" s="325" t="s">
        <v>1538</v>
      </c>
      <c r="H1033" s="325" t="s">
        <v>1538</v>
      </c>
    </row>
    <row r="1034" spans="1:8">
      <c r="A1034" s="103"/>
      <c r="B1034" s="326"/>
      <c r="C1034" s="326" t="s">
        <v>1538</v>
      </c>
      <c r="D1034" t="s">
        <v>1538</v>
      </c>
      <c r="E1034" s="325" t="s">
        <v>1538</v>
      </c>
      <c r="G1034" s="325" t="s">
        <v>1538</v>
      </c>
      <c r="H1034" s="325" t="s">
        <v>1538</v>
      </c>
    </row>
    <row r="1035" spans="1:8">
      <c r="A1035" s="103"/>
      <c r="B1035" s="326"/>
      <c r="C1035" s="326" t="s">
        <v>1538</v>
      </c>
      <c r="D1035" t="s">
        <v>1538</v>
      </c>
      <c r="E1035" s="325" t="s">
        <v>1538</v>
      </c>
      <c r="G1035" s="325" t="s">
        <v>1538</v>
      </c>
      <c r="H1035" s="325" t="s">
        <v>1538</v>
      </c>
    </row>
    <row r="1036" spans="1:8">
      <c r="A1036" s="103"/>
      <c r="B1036" s="326"/>
      <c r="C1036" s="326" t="s">
        <v>1538</v>
      </c>
      <c r="D1036" t="s">
        <v>1538</v>
      </c>
      <c r="E1036" s="325" t="s">
        <v>1538</v>
      </c>
      <c r="G1036" s="325" t="s">
        <v>1538</v>
      </c>
      <c r="H1036" s="325" t="s">
        <v>1538</v>
      </c>
    </row>
    <row r="1037" spans="1:8">
      <c r="A1037" s="103"/>
      <c r="B1037" s="326"/>
      <c r="C1037" s="326" t="s">
        <v>1538</v>
      </c>
      <c r="D1037" t="s">
        <v>1538</v>
      </c>
      <c r="E1037" s="325" t="s">
        <v>1538</v>
      </c>
      <c r="G1037" s="325" t="s">
        <v>1538</v>
      </c>
      <c r="H1037" s="325" t="s">
        <v>1538</v>
      </c>
    </row>
    <row r="1038" spans="1:8">
      <c r="A1038" s="103"/>
      <c r="B1038" s="326"/>
      <c r="C1038" s="326" t="s">
        <v>1538</v>
      </c>
      <c r="D1038" t="s">
        <v>1538</v>
      </c>
      <c r="E1038" s="325" t="s">
        <v>1538</v>
      </c>
      <c r="G1038" s="325" t="s">
        <v>1538</v>
      </c>
      <c r="H1038" s="325" t="s">
        <v>1538</v>
      </c>
    </row>
    <row r="1039" spans="1:8">
      <c r="A1039" s="103"/>
      <c r="B1039" s="326"/>
      <c r="C1039" s="326" t="s">
        <v>1538</v>
      </c>
      <c r="D1039" t="s">
        <v>1538</v>
      </c>
      <c r="E1039" s="325" t="s">
        <v>1538</v>
      </c>
      <c r="G1039" s="325" t="s">
        <v>1538</v>
      </c>
      <c r="H1039" s="325" t="s">
        <v>1538</v>
      </c>
    </row>
    <row r="1040" spans="1:8">
      <c r="A1040" s="103"/>
      <c r="B1040" s="326"/>
      <c r="C1040" s="326" t="s">
        <v>1538</v>
      </c>
      <c r="D1040" t="s">
        <v>1538</v>
      </c>
      <c r="E1040" s="325" t="s">
        <v>1538</v>
      </c>
      <c r="G1040" s="325" t="s">
        <v>1538</v>
      </c>
      <c r="H1040" s="325" t="s">
        <v>1538</v>
      </c>
    </row>
    <row r="1041" spans="1:8">
      <c r="A1041" s="103"/>
      <c r="B1041" s="326"/>
      <c r="C1041" s="326" t="s">
        <v>1538</v>
      </c>
      <c r="D1041" t="s">
        <v>1538</v>
      </c>
      <c r="E1041" s="325" t="s">
        <v>1538</v>
      </c>
      <c r="G1041" s="325" t="s">
        <v>1538</v>
      </c>
      <c r="H1041" s="325" t="s">
        <v>1538</v>
      </c>
    </row>
    <row r="1042" spans="1:8">
      <c r="A1042" s="103"/>
      <c r="B1042" s="326"/>
      <c r="C1042" s="326" t="s">
        <v>1538</v>
      </c>
      <c r="D1042" t="s">
        <v>1538</v>
      </c>
      <c r="E1042" s="325" t="s">
        <v>1538</v>
      </c>
      <c r="G1042" s="325" t="s">
        <v>1538</v>
      </c>
      <c r="H1042" s="325" t="s">
        <v>1538</v>
      </c>
    </row>
    <row r="1043" spans="1:8">
      <c r="A1043" s="103"/>
      <c r="B1043" s="326"/>
      <c r="C1043" s="326" t="s">
        <v>1538</v>
      </c>
      <c r="D1043" t="s">
        <v>1538</v>
      </c>
      <c r="E1043" s="325" t="s">
        <v>1538</v>
      </c>
      <c r="G1043" s="325" t="s">
        <v>1538</v>
      </c>
      <c r="H1043" s="325" t="s">
        <v>1538</v>
      </c>
    </row>
    <row r="1044" spans="1:8">
      <c r="A1044" s="103"/>
      <c r="B1044" s="326"/>
      <c r="C1044" s="326" t="s">
        <v>1538</v>
      </c>
      <c r="D1044" t="s">
        <v>1538</v>
      </c>
      <c r="E1044" s="325" t="s">
        <v>1538</v>
      </c>
      <c r="G1044" s="325" t="s">
        <v>1538</v>
      </c>
      <c r="H1044" s="325" t="s">
        <v>1538</v>
      </c>
    </row>
    <row r="1045" spans="1:8">
      <c r="A1045" s="103"/>
      <c r="B1045" s="326"/>
      <c r="C1045" s="326" t="s">
        <v>1538</v>
      </c>
      <c r="D1045" t="s">
        <v>1538</v>
      </c>
      <c r="E1045" s="325" t="s">
        <v>1538</v>
      </c>
      <c r="G1045" s="325" t="s">
        <v>1538</v>
      </c>
      <c r="H1045" s="325" t="s">
        <v>1538</v>
      </c>
    </row>
    <row r="1046" spans="1:8">
      <c r="A1046" s="103"/>
      <c r="B1046" s="326"/>
      <c r="C1046" s="326" t="s">
        <v>1538</v>
      </c>
      <c r="D1046" t="s">
        <v>1538</v>
      </c>
      <c r="E1046" s="325" t="s">
        <v>1538</v>
      </c>
      <c r="G1046" s="325" t="s">
        <v>1538</v>
      </c>
      <c r="H1046" s="325" t="s">
        <v>1538</v>
      </c>
    </row>
    <row r="1047" spans="1:8">
      <c r="A1047" s="103"/>
      <c r="B1047" s="326"/>
      <c r="C1047" s="326" t="s">
        <v>1538</v>
      </c>
      <c r="D1047" t="s">
        <v>1538</v>
      </c>
      <c r="E1047" s="325" t="s">
        <v>1538</v>
      </c>
      <c r="G1047" s="325" t="s">
        <v>1538</v>
      </c>
      <c r="H1047" s="325" t="s">
        <v>1538</v>
      </c>
    </row>
    <row r="1048" spans="1:8">
      <c r="A1048" s="103"/>
      <c r="B1048" s="326"/>
      <c r="C1048" s="326" t="s">
        <v>1538</v>
      </c>
      <c r="D1048" t="s">
        <v>1538</v>
      </c>
      <c r="E1048" s="325" t="s">
        <v>1538</v>
      </c>
      <c r="G1048" s="325" t="s">
        <v>1538</v>
      </c>
      <c r="H1048" s="325" t="s">
        <v>1538</v>
      </c>
    </row>
    <row r="1049" spans="1:8">
      <c r="A1049" s="103"/>
      <c r="B1049" s="326"/>
      <c r="C1049" s="326" t="s">
        <v>1538</v>
      </c>
      <c r="D1049" t="s">
        <v>1538</v>
      </c>
      <c r="E1049" s="325" t="s">
        <v>1538</v>
      </c>
      <c r="G1049" s="325" t="s">
        <v>1538</v>
      </c>
      <c r="H1049" s="325" t="s">
        <v>1538</v>
      </c>
    </row>
    <row r="1050" spans="1:8">
      <c r="A1050" s="103"/>
      <c r="B1050" s="326"/>
      <c r="C1050" s="326" t="s">
        <v>1538</v>
      </c>
      <c r="D1050" t="s">
        <v>1538</v>
      </c>
      <c r="E1050" s="325" t="s">
        <v>1538</v>
      </c>
      <c r="G1050" s="325" t="s">
        <v>1538</v>
      </c>
      <c r="H1050" s="325" t="s">
        <v>1538</v>
      </c>
    </row>
    <row r="1051" spans="1:8">
      <c r="A1051" s="103"/>
      <c r="B1051" s="326"/>
      <c r="C1051" s="326" t="s">
        <v>1538</v>
      </c>
      <c r="D1051" t="s">
        <v>1538</v>
      </c>
      <c r="E1051" s="325" t="s">
        <v>1538</v>
      </c>
      <c r="G1051" s="325" t="s">
        <v>1538</v>
      </c>
      <c r="H1051" s="325" t="s">
        <v>1538</v>
      </c>
    </row>
    <row r="1052" spans="1:8">
      <c r="A1052" s="103"/>
      <c r="B1052" s="326"/>
      <c r="C1052" s="326" t="s">
        <v>1538</v>
      </c>
      <c r="D1052" t="s">
        <v>1538</v>
      </c>
      <c r="E1052" s="325" t="s">
        <v>1538</v>
      </c>
      <c r="G1052" s="325" t="s">
        <v>1538</v>
      </c>
      <c r="H1052" s="325" t="s">
        <v>1538</v>
      </c>
    </row>
    <row r="1053" spans="1:8">
      <c r="A1053" s="103"/>
      <c r="B1053" s="326"/>
      <c r="C1053" s="326" t="s">
        <v>1538</v>
      </c>
      <c r="D1053" t="s">
        <v>1538</v>
      </c>
      <c r="E1053" s="325" t="s">
        <v>1538</v>
      </c>
      <c r="G1053" s="325" t="s">
        <v>1538</v>
      </c>
      <c r="H1053" s="325" t="s">
        <v>1538</v>
      </c>
    </row>
    <row r="1054" spans="1:8">
      <c r="A1054" s="103"/>
      <c r="B1054" s="326"/>
      <c r="C1054" s="326" t="s">
        <v>1538</v>
      </c>
      <c r="D1054" t="s">
        <v>1538</v>
      </c>
      <c r="E1054" s="325" t="s">
        <v>1538</v>
      </c>
      <c r="G1054" s="325" t="s">
        <v>1538</v>
      </c>
      <c r="H1054" s="325" t="s">
        <v>1538</v>
      </c>
    </row>
    <row r="1055" spans="1:8">
      <c r="A1055" s="103"/>
      <c r="B1055" s="328"/>
      <c r="C1055" s="326" t="s">
        <v>1538</v>
      </c>
      <c r="D1055" t="s">
        <v>1538</v>
      </c>
      <c r="E1055" s="325" t="s">
        <v>1538</v>
      </c>
      <c r="G1055" s="325" t="s">
        <v>1538</v>
      </c>
      <c r="H1055" s="325" t="s">
        <v>1538</v>
      </c>
    </row>
    <row r="1056" spans="1:8">
      <c r="A1056" s="103"/>
      <c r="C1056" s="326" t="s">
        <v>1538</v>
      </c>
      <c r="D1056" t="s">
        <v>1538</v>
      </c>
      <c r="E1056" s="325" t="s">
        <v>1538</v>
      </c>
      <c r="G1056" s="325" t="s">
        <v>1538</v>
      </c>
      <c r="H1056" s="325" t="s">
        <v>1538</v>
      </c>
    </row>
    <row r="1057" spans="1:8">
      <c r="A1057" s="103"/>
      <c r="C1057" s="326" t="s">
        <v>1538</v>
      </c>
      <c r="D1057" t="s">
        <v>1538</v>
      </c>
      <c r="E1057" s="325" t="s">
        <v>1538</v>
      </c>
      <c r="G1057" s="325" t="s">
        <v>1538</v>
      </c>
      <c r="H1057" s="325" t="s">
        <v>1538</v>
      </c>
    </row>
    <row r="1058" spans="1:8">
      <c r="A1058" s="103"/>
      <c r="C1058" s="326" t="s">
        <v>1538</v>
      </c>
      <c r="D1058" t="s">
        <v>1538</v>
      </c>
      <c r="E1058" s="325" t="s">
        <v>1538</v>
      </c>
      <c r="G1058" s="325" t="s">
        <v>1538</v>
      </c>
      <c r="H1058" s="325" t="s">
        <v>1538</v>
      </c>
    </row>
    <row r="1059" spans="1:8">
      <c r="A1059" s="103"/>
      <c r="C1059" s="326" t="s">
        <v>1538</v>
      </c>
      <c r="D1059" t="s">
        <v>1538</v>
      </c>
      <c r="E1059" s="325" t="s">
        <v>1538</v>
      </c>
      <c r="G1059" s="325" t="s">
        <v>1538</v>
      </c>
      <c r="H1059" s="325" t="s">
        <v>1538</v>
      </c>
    </row>
    <row r="1060" spans="1:8">
      <c r="A1060" s="103"/>
      <c r="B1060" s="326"/>
      <c r="C1060" s="326" t="s">
        <v>1538</v>
      </c>
      <c r="D1060" t="s">
        <v>1538</v>
      </c>
      <c r="E1060" s="325" t="s">
        <v>1538</v>
      </c>
      <c r="G1060" s="325" t="s">
        <v>1538</v>
      </c>
      <c r="H1060" s="325" t="s">
        <v>1538</v>
      </c>
    </row>
    <row r="1061" spans="1:8">
      <c r="A1061" s="103"/>
      <c r="B1061" s="326"/>
      <c r="C1061" s="326" t="s">
        <v>1538</v>
      </c>
      <c r="D1061" t="s">
        <v>1538</v>
      </c>
      <c r="E1061" s="325" t="s">
        <v>1538</v>
      </c>
      <c r="G1061" s="325" t="s">
        <v>1538</v>
      </c>
      <c r="H1061" s="325" t="s">
        <v>1538</v>
      </c>
    </row>
    <row r="1062" spans="1:8">
      <c r="A1062" s="103"/>
      <c r="B1062" s="326"/>
      <c r="C1062" s="326" t="s">
        <v>1538</v>
      </c>
      <c r="D1062" t="s">
        <v>1538</v>
      </c>
      <c r="E1062" s="325" t="s">
        <v>1538</v>
      </c>
      <c r="G1062" s="325" t="s">
        <v>1538</v>
      </c>
      <c r="H1062" s="325" t="s">
        <v>1538</v>
      </c>
    </row>
    <row r="1063" spans="1:8">
      <c r="A1063" s="103"/>
      <c r="B1063" s="326"/>
      <c r="C1063" s="326" t="s">
        <v>1538</v>
      </c>
      <c r="D1063" t="s">
        <v>1538</v>
      </c>
      <c r="E1063" s="325" t="s">
        <v>1538</v>
      </c>
      <c r="G1063" s="325" t="s">
        <v>1538</v>
      </c>
      <c r="H1063" s="325" t="s">
        <v>1538</v>
      </c>
    </row>
    <row r="1064" spans="1:8">
      <c r="A1064" s="103"/>
      <c r="B1064" s="326"/>
      <c r="C1064" s="326" t="s">
        <v>1538</v>
      </c>
      <c r="D1064" t="s">
        <v>1538</v>
      </c>
      <c r="E1064" s="325" t="s">
        <v>1538</v>
      </c>
      <c r="G1064" s="325" t="s">
        <v>1538</v>
      </c>
      <c r="H1064" s="325" t="s">
        <v>1538</v>
      </c>
    </row>
    <row r="1065" spans="1:8">
      <c r="A1065" s="103"/>
      <c r="B1065" s="326"/>
      <c r="C1065" s="326" t="s">
        <v>1538</v>
      </c>
      <c r="D1065" t="s">
        <v>1538</v>
      </c>
      <c r="E1065" s="325" t="s">
        <v>1538</v>
      </c>
      <c r="G1065" s="325" t="s">
        <v>1538</v>
      </c>
      <c r="H1065" s="325" t="s">
        <v>1538</v>
      </c>
    </row>
    <row r="1066" spans="1:8">
      <c r="A1066" s="103"/>
      <c r="B1066" s="326"/>
      <c r="C1066" s="326" t="s">
        <v>1538</v>
      </c>
      <c r="D1066" t="s">
        <v>1538</v>
      </c>
      <c r="E1066" s="325" t="s">
        <v>1538</v>
      </c>
      <c r="G1066" s="325" t="s">
        <v>1538</v>
      </c>
      <c r="H1066" s="325" t="s">
        <v>1538</v>
      </c>
    </row>
    <row r="1067" spans="1:8">
      <c r="A1067" s="103"/>
      <c r="B1067" s="326"/>
      <c r="C1067" s="326" t="s">
        <v>1538</v>
      </c>
      <c r="D1067" t="s">
        <v>1538</v>
      </c>
      <c r="E1067" s="325" t="s">
        <v>1538</v>
      </c>
      <c r="G1067" s="325" t="s">
        <v>1538</v>
      </c>
      <c r="H1067" s="325" t="s">
        <v>1538</v>
      </c>
    </row>
    <row r="1068" spans="1:8">
      <c r="A1068" s="103"/>
      <c r="B1068" s="326"/>
      <c r="C1068" s="326" t="s">
        <v>1538</v>
      </c>
      <c r="D1068" t="s">
        <v>1538</v>
      </c>
      <c r="E1068" s="325" t="s">
        <v>1538</v>
      </c>
      <c r="G1068" s="325" t="s">
        <v>1538</v>
      </c>
      <c r="H1068" s="325" t="s">
        <v>1538</v>
      </c>
    </row>
    <row r="1069" spans="1:8">
      <c r="A1069" s="103"/>
      <c r="B1069" s="326"/>
      <c r="C1069" s="326" t="s">
        <v>1538</v>
      </c>
      <c r="D1069" t="s">
        <v>1538</v>
      </c>
      <c r="E1069" s="325" t="s">
        <v>1538</v>
      </c>
      <c r="G1069" s="325" t="s">
        <v>1538</v>
      </c>
      <c r="H1069" s="325" t="s">
        <v>1538</v>
      </c>
    </row>
    <row r="1070" spans="1:8">
      <c r="A1070" s="103"/>
      <c r="B1070" s="326"/>
      <c r="C1070" s="326" t="s">
        <v>1538</v>
      </c>
      <c r="D1070" t="s">
        <v>1538</v>
      </c>
      <c r="E1070" s="325" t="s">
        <v>1538</v>
      </c>
      <c r="G1070" s="325" t="s">
        <v>1538</v>
      </c>
      <c r="H1070" s="325" t="s">
        <v>1538</v>
      </c>
    </row>
    <row r="1071" spans="1:8">
      <c r="A1071" s="103"/>
      <c r="B1071" s="326"/>
      <c r="C1071" s="326" t="s">
        <v>1538</v>
      </c>
      <c r="D1071" t="s">
        <v>1538</v>
      </c>
      <c r="E1071" s="325" t="s">
        <v>1538</v>
      </c>
      <c r="G1071" s="325" t="s">
        <v>1538</v>
      </c>
      <c r="H1071" s="325" t="s">
        <v>1538</v>
      </c>
    </row>
    <row r="1072" spans="1:8">
      <c r="A1072" s="103"/>
      <c r="B1072" s="326"/>
      <c r="C1072" s="326" t="s">
        <v>1538</v>
      </c>
      <c r="D1072" t="s">
        <v>1538</v>
      </c>
      <c r="E1072" s="325" t="s">
        <v>1538</v>
      </c>
      <c r="G1072" s="325" t="s">
        <v>1538</v>
      </c>
      <c r="H1072" s="325" t="s">
        <v>1538</v>
      </c>
    </row>
    <row r="1073" spans="1:8">
      <c r="A1073" s="103"/>
      <c r="B1073" s="326"/>
      <c r="C1073" s="326" t="s">
        <v>1538</v>
      </c>
      <c r="D1073" t="s">
        <v>1538</v>
      </c>
      <c r="E1073" s="325" t="s">
        <v>1538</v>
      </c>
      <c r="G1073" s="325" t="s">
        <v>1538</v>
      </c>
      <c r="H1073" s="325" t="s">
        <v>1538</v>
      </c>
    </row>
    <row r="1074" spans="1:8">
      <c r="A1074" s="103"/>
      <c r="B1074" s="326"/>
      <c r="C1074" s="326" t="s">
        <v>1538</v>
      </c>
      <c r="D1074" t="s">
        <v>1538</v>
      </c>
      <c r="E1074" s="325" t="s">
        <v>1538</v>
      </c>
      <c r="G1074" s="325" t="s">
        <v>1538</v>
      </c>
      <c r="H1074" s="325" t="s">
        <v>1538</v>
      </c>
    </row>
    <row r="1075" spans="1:8">
      <c r="A1075" s="103"/>
      <c r="B1075" s="326"/>
      <c r="C1075" s="326" t="s">
        <v>1538</v>
      </c>
      <c r="D1075" t="s">
        <v>1538</v>
      </c>
      <c r="E1075" s="325" t="s">
        <v>1538</v>
      </c>
      <c r="G1075" s="325" t="s">
        <v>1538</v>
      </c>
      <c r="H1075" s="325" t="s">
        <v>1538</v>
      </c>
    </row>
    <row r="1076" spans="1:8">
      <c r="A1076" s="103"/>
      <c r="B1076" s="326"/>
      <c r="C1076" s="326" t="s">
        <v>1538</v>
      </c>
      <c r="D1076" t="s">
        <v>1538</v>
      </c>
      <c r="E1076" s="325" t="s">
        <v>1538</v>
      </c>
      <c r="G1076" s="325" t="s">
        <v>1538</v>
      </c>
      <c r="H1076" s="325" t="s">
        <v>1538</v>
      </c>
    </row>
    <row r="1077" spans="1:8">
      <c r="A1077" s="103"/>
      <c r="B1077" s="326"/>
      <c r="C1077" s="326" t="s">
        <v>1538</v>
      </c>
      <c r="D1077" t="s">
        <v>1538</v>
      </c>
      <c r="E1077" s="325" t="s">
        <v>1538</v>
      </c>
      <c r="G1077" s="325" t="s">
        <v>1538</v>
      </c>
      <c r="H1077" s="325" t="s">
        <v>1538</v>
      </c>
    </row>
    <row r="1078" spans="1:8">
      <c r="A1078" s="103"/>
      <c r="B1078" s="326"/>
      <c r="C1078" s="326" t="s">
        <v>1538</v>
      </c>
      <c r="D1078" t="s">
        <v>1538</v>
      </c>
      <c r="E1078" s="325" t="s">
        <v>1538</v>
      </c>
      <c r="G1078" s="325" t="s">
        <v>1538</v>
      </c>
      <c r="H1078" s="325" t="s">
        <v>1538</v>
      </c>
    </row>
    <row r="1079" spans="1:8">
      <c r="A1079" s="103"/>
      <c r="B1079" s="328"/>
      <c r="C1079" s="326" t="s">
        <v>1538</v>
      </c>
      <c r="D1079" t="s">
        <v>1538</v>
      </c>
      <c r="E1079" s="325" t="s">
        <v>1538</v>
      </c>
      <c r="G1079" s="325" t="s">
        <v>1538</v>
      </c>
      <c r="H1079" s="325" t="s">
        <v>1538</v>
      </c>
    </row>
    <row r="1080" spans="1:8">
      <c r="A1080" s="103"/>
      <c r="C1080" s="326" t="s">
        <v>1538</v>
      </c>
      <c r="D1080" t="s">
        <v>1538</v>
      </c>
      <c r="E1080" s="325" t="s">
        <v>1538</v>
      </c>
      <c r="G1080" s="325" t="s">
        <v>1538</v>
      </c>
      <c r="H1080" s="325" t="s">
        <v>1538</v>
      </c>
    </row>
    <row r="1081" spans="1:8">
      <c r="A1081" s="103"/>
      <c r="C1081" s="326" t="s">
        <v>1538</v>
      </c>
      <c r="D1081" t="s">
        <v>1538</v>
      </c>
      <c r="E1081" s="325" t="s">
        <v>1538</v>
      </c>
      <c r="G1081" s="325" t="s">
        <v>1538</v>
      </c>
      <c r="H1081" s="325" t="s">
        <v>1538</v>
      </c>
    </row>
    <row r="1082" spans="1:8">
      <c r="A1082" s="103"/>
      <c r="C1082" s="326" t="s">
        <v>1538</v>
      </c>
      <c r="D1082" t="s">
        <v>1538</v>
      </c>
      <c r="E1082" s="325" t="s">
        <v>1538</v>
      </c>
      <c r="G1082" s="325" t="s">
        <v>1538</v>
      </c>
      <c r="H1082" s="325" t="s">
        <v>1538</v>
      </c>
    </row>
    <row r="1083" spans="1:8">
      <c r="A1083" s="103"/>
      <c r="B1083" s="326"/>
      <c r="C1083" s="326" t="s">
        <v>1538</v>
      </c>
      <c r="D1083" t="s">
        <v>1538</v>
      </c>
      <c r="E1083" s="325" t="s">
        <v>1538</v>
      </c>
      <c r="G1083" s="325" t="s">
        <v>1538</v>
      </c>
      <c r="H1083" s="325" t="s">
        <v>1538</v>
      </c>
    </row>
    <row r="1084" spans="1:8">
      <c r="A1084" s="103"/>
      <c r="B1084" s="326"/>
      <c r="C1084" s="326" t="s">
        <v>1538</v>
      </c>
      <c r="D1084" t="s">
        <v>1538</v>
      </c>
      <c r="E1084" s="325" t="s">
        <v>1538</v>
      </c>
      <c r="G1084" s="325" t="s">
        <v>1538</v>
      </c>
      <c r="H1084" s="325" t="s">
        <v>1538</v>
      </c>
    </row>
    <row r="1085" spans="1:8">
      <c r="A1085" s="103"/>
      <c r="B1085" s="326"/>
      <c r="C1085" s="326" t="s">
        <v>1538</v>
      </c>
      <c r="D1085" t="s">
        <v>1538</v>
      </c>
      <c r="E1085" s="325" t="s">
        <v>1538</v>
      </c>
      <c r="G1085" s="325" t="s">
        <v>1538</v>
      </c>
      <c r="H1085" s="325" t="s">
        <v>1538</v>
      </c>
    </row>
    <row r="1086" spans="1:8">
      <c r="A1086" s="103"/>
      <c r="B1086" s="326"/>
      <c r="C1086" s="326" t="s">
        <v>1538</v>
      </c>
      <c r="D1086" t="s">
        <v>1538</v>
      </c>
      <c r="E1086" s="325" t="s">
        <v>1538</v>
      </c>
      <c r="G1086" s="325" t="s">
        <v>1538</v>
      </c>
      <c r="H1086" s="325" t="s">
        <v>1538</v>
      </c>
    </row>
    <row r="1087" spans="1:8">
      <c r="A1087" s="103"/>
      <c r="B1087" s="328"/>
      <c r="C1087" s="326" t="s">
        <v>1538</v>
      </c>
      <c r="D1087" t="s">
        <v>1538</v>
      </c>
      <c r="E1087" s="325" t="s">
        <v>1538</v>
      </c>
      <c r="G1087" s="325" t="s">
        <v>1538</v>
      </c>
      <c r="H1087" s="325" t="s">
        <v>1538</v>
      </c>
    </row>
    <row r="1088" spans="1:8">
      <c r="A1088" s="103"/>
      <c r="C1088" s="326" t="s">
        <v>1538</v>
      </c>
      <c r="D1088" t="s">
        <v>1538</v>
      </c>
      <c r="E1088" s="325" t="s">
        <v>1538</v>
      </c>
      <c r="G1088" s="325" t="s">
        <v>1538</v>
      </c>
      <c r="H1088" s="325" t="s">
        <v>1538</v>
      </c>
    </row>
    <row r="1089" spans="1:8">
      <c r="A1089" s="103"/>
      <c r="C1089" s="326" t="s">
        <v>1538</v>
      </c>
      <c r="D1089" t="s">
        <v>1538</v>
      </c>
      <c r="E1089" s="325" t="s">
        <v>1538</v>
      </c>
      <c r="G1089" s="325" t="s">
        <v>1538</v>
      </c>
      <c r="H1089" s="325" t="s">
        <v>1538</v>
      </c>
    </row>
    <row r="1090" spans="1:8">
      <c r="A1090" s="103"/>
      <c r="C1090" s="326" t="s">
        <v>1538</v>
      </c>
      <c r="D1090" t="s">
        <v>1538</v>
      </c>
      <c r="E1090" s="325" t="s">
        <v>1538</v>
      </c>
      <c r="G1090" s="325" t="s">
        <v>1538</v>
      </c>
      <c r="H1090" s="325" t="s">
        <v>1538</v>
      </c>
    </row>
    <row r="1091" spans="1:8">
      <c r="A1091" s="103"/>
      <c r="C1091" s="326" t="s">
        <v>1538</v>
      </c>
      <c r="D1091" t="s">
        <v>1538</v>
      </c>
      <c r="E1091" s="325" t="s">
        <v>1538</v>
      </c>
      <c r="G1091" s="325" t="s">
        <v>1538</v>
      </c>
      <c r="H1091" s="325" t="s">
        <v>1538</v>
      </c>
    </row>
    <row r="1092" spans="1:8">
      <c r="A1092" s="103"/>
      <c r="C1092" s="326" t="s">
        <v>1538</v>
      </c>
      <c r="D1092" t="s">
        <v>1538</v>
      </c>
      <c r="E1092" s="325" t="s">
        <v>1538</v>
      </c>
      <c r="G1092" s="325" t="s">
        <v>1538</v>
      </c>
      <c r="H1092" s="325" t="s">
        <v>1538</v>
      </c>
    </row>
    <row r="1093" spans="1:8">
      <c r="A1093" s="103"/>
      <c r="B1093" s="326"/>
      <c r="C1093" s="326" t="s">
        <v>1538</v>
      </c>
      <c r="D1093" t="s">
        <v>1538</v>
      </c>
      <c r="E1093" s="325" t="s">
        <v>1538</v>
      </c>
      <c r="G1093" s="325" t="s">
        <v>1538</v>
      </c>
      <c r="H1093" s="325" t="s">
        <v>1538</v>
      </c>
    </row>
    <row r="1094" spans="1:8">
      <c r="A1094" s="103"/>
      <c r="B1094" s="326"/>
      <c r="C1094" s="326" t="s">
        <v>1538</v>
      </c>
      <c r="D1094" t="s">
        <v>1538</v>
      </c>
      <c r="E1094" s="325" t="s">
        <v>1538</v>
      </c>
      <c r="G1094" s="325" t="s">
        <v>1538</v>
      </c>
      <c r="H1094" s="325" t="s">
        <v>1538</v>
      </c>
    </row>
    <row r="1095" spans="1:8">
      <c r="A1095" s="103"/>
      <c r="B1095" s="326"/>
      <c r="C1095" s="326" t="s">
        <v>1538</v>
      </c>
      <c r="D1095" t="s">
        <v>1538</v>
      </c>
      <c r="E1095" s="325" t="s">
        <v>1538</v>
      </c>
      <c r="G1095" s="325" t="s">
        <v>1538</v>
      </c>
      <c r="H1095" s="325" t="s">
        <v>1538</v>
      </c>
    </row>
    <row r="1096" spans="1:8">
      <c r="A1096" s="103"/>
      <c r="B1096" s="326"/>
      <c r="C1096" s="326" t="s">
        <v>1538</v>
      </c>
      <c r="D1096" t="s">
        <v>1538</v>
      </c>
      <c r="E1096" s="325" t="s">
        <v>1538</v>
      </c>
      <c r="G1096" s="325" t="s">
        <v>1538</v>
      </c>
      <c r="H1096" s="325" t="s">
        <v>1538</v>
      </c>
    </row>
    <row r="1097" spans="1:8">
      <c r="A1097" s="103"/>
      <c r="B1097" s="326"/>
      <c r="C1097" s="326" t="s">
        <v>1538</v>
      </c>
      <c r="D1097" t="s">
        <v>1538</v>
      </c>
      <c r="E1097" s="325" t="s">
        <v>1538</v>
      </c>
      <c r="G1097" s="325" t="s">
        <v>1538</v>
      </c>
      <c r="H1097" s="325" t="s">
        <v>1538</v>
      </c>
    </row>
    <row r="1098" spans="1:8">
      <c r="A1098" s="103"/>
      <c r="B1098" s="326"/>
      <c r="C1098" s="326" t="s">
        <v>1538</v>
      </c>
      <c r="D1098" t="s">
        <v>1538</v>
      </c>
      <c r="E1098" s="325" t="s">
        <v>1538</v>
      </c>
      <c r="G1098" s="325" t="s">
        <v>1538</v>
      </c>
      <c r="H1098" s="325" t="s">
        <v>1538</v>
      </c>
    </row>
    <row r="1099" spans="1:8">
      <c r="A1099" s="103"/>
      <c r="B1099" s="326"/>
      <c r="C1099" s="326" t="s">
        <v>1538</v>
      </c>
      <c r="D1099" t="s">
        <v>1538</v>
      </c>
      <c r="E1099" s="325" t="s">
        <v>1538</v>
      </c>
      <c r="G1099" s="325" t="s">
        <v>1538</v>
      </c>
      <c r="H1099" s="325" t="s">
        <v>1538</v>
      </c>
    </row>
    <row r="1100" spans="1:8">
      <c r="A1100" s="103"/>
      <c r="B1100" s="326"/>
      <c r="C1100" s="326" t="s">
        <v>1538</v>
      </c>
      <c r="D1100" t="s">
        <v>1538</v>
      </c>
      <c r="E1100" s="325" t="s">
        <v>1538</v>
      </c>
      <c r="G1100" s="325" t="s">
        <v>1538</v>
      </c>
      <c r="H1100" s="325" t="s">
        <v>1538</v>
      </c>
    </row>
    <row r="1101" spans="1:8">
      <c r="A1101" s="103"/>
      <c r="B1101" s="326"/>
      <c r="C1101" s="326" t="s">
        <v>1538</v>
      </c>
      <c r="D1101" t="s">
        <v>1538</v>
      </c>
      <c r="E1101" s="325" t="s">
        <v>1538</v>
      </c>
      <c r="G1101" s="325" t="s">
        <v>1538</v>
      </c>
      <c r="H1101" s="325" t="s">
        <v>1538</v>
      </c>
    </row>
    <row r="1102" spans="1:8">
      <c r="A1102" s="103"/>
      <c r="B1102" s="326"/>
      <c r="C1102" s="326" t="s">
        <v>1538</v>
      </c>
      <c r="D1102" t="s">
        <v>1538</v>
      </c>
      <c r="E1102" s="325" t="s">
        <v>1538</v>
      </c>
      <c r="G1102" s="325" t="s">
        <v>1538</v>
      </c>
      <c r="H1102" s="325" t="s">
        <v>1538</v>
      </c>
    </row>
    <row r="1103" spans="1:8">
      <c r="A1103" s="103"/>
      <c r="B1103" s="326"/>
      <c r="C1103" s="326" t="s">
        <v>1538</v>
      </c>
      <c r="D1103" t="s">
        <v>1538</v>
      </c>
      <c r="E1103" s="325" t="s">
        <v>1538</v>
      </c>
      <c r="G1103" s="325" t="s">
        <v>1538</v>
      </c>
      <c r="H1103" s="325" t="s">
        <v>1538</v>
      </c>
    </row>
    <row r="1104" spans="1:8">
      <c r="A1104" s="103"/>
      <c r="B1104" s="326"/>
      <c r="C1104" s="326" t="s">
        <v>1538</v>
      </c>
      <c r="D1104" t="s">
        <v>1538</v>
      </c>
      <c r="E1104" s="325" t="s">
        <v>1538</v>
      </c>
      <c r="G1104" s="325" t="s">
        <v>1538</v>
      </c>
      <c r="H1104" s="325" t="s">
        <v>1538</v>
      </c>
    </row>
    <row r="1105" spans="1:8">
      <c r="A1105" s="103"/>
      <c r="B1105" s="328"/>
      <c r="C1105" s="326" t="s">
        <v>1538</v>
      </c>
      <c r="D1105" t="s">
        <v>1538</v>
      </c>
      <c r="E1105" s="325" t="s">
        <v>1538</v>
      </c>
      <c r="G1105" s="325" t="s">
        <v>1538</v>
      </c>
      <c r="H1105" s="325" t="s">
        <v>1538</v>
      </c>
    </row>
    <row r="1106" spans="1:8">
      <c r="A1106" s="103"/>
      <c r="C1106" s="326" t="s">
        <v>1538</v>
      </c>
      <c r="D1106" t="s">
        <v>1538</v>
      </c>
      <c r="E1106" s="325" t="s">
        <v>1538</v>
      </c>
      <c r="G1106" s="325" t="s">
        <v>1538</v>
      </c>
      <c r="H1106" s="325" t="s">
        <v>1538</v>
      </c>
    </row>
    <row r="1107" spans="1:8">
      <c r="A1107" s="103"/>
      <c r="C1107" s="326" t="s">
        <v>1538</v>
      </c>
      <c r="D1107" t="s">
        <v>1538</v>
      </c>
      <c r="E1107" s="325" t="s">
        <v>1538</v>
      </c>
      <c r="G1107" s="325" t="s">
        <v>1538</v>
      </c>
      <c r="H1107" s="325" t="s">
        <v>1538</v>
      </c>
    </row>
    <row r="1108" spans="1:8">
      <c r="A1108" s="103"/>
      <c r="C1108" s="326" t="s">
        <v>1538</v>
      </c>
      <c r="D1108" t="s">
        <v>1538</v>
      </c>
      <c r="E1108" s="325" t="s">
        <v>1538</v>
      </c>
      <c r="G1108" s="325" t="s">
        <v>1538</v>
      </c>
      <c r="H1108" s="325" t="s">
        <v>1538</v>
      </c>
    </row>
    <row r="1109" spans="1:8">
      <c r="A1109" s="103"/>
      <c r="B1109" s="326"/>
      <c r="C1109" s="326" t="s">
        <v>1538</v>
      </c>
      <c r="D1109" t="s">
        <v>1538</v>
      </c>
      <c r="E1109" s="325" t="s">
        <v>1538</v>
      </c>
      <c r="G1109" s="325" t="s">
        <v>1538</v>
      </c>
      <c r="H1109" s="325" t="s">
        <v>1538</v>
      </c>
    </row>
    <row r="1110" spans="1:8">
      <c r="A1110" s="103"/>
      <c r="B1110" s="326"/>
      <c r="C1110" s="326" t="s">
        <v>1538</v>
      </c>
      <c r="D1110" t="s">
        <v>1538</v>
      </c>
      <c r="E1110" s="325" t="s">
        <v>1538</v>
      </c>
      <c r="G1110" s="325" t="s">
        <v>1538</v>
      </c>
      <c r="H1110" s="325" t="s">
        <v>1538</v>
      </c>
    </row>
    <row r="1111" spans="1:8">
      <c r="A1111" s="103"/>
      <c r="B1111" s="326"/>
      <c r="C1111" s="326" t="s">
        <v>1538</v>
      </c>
      <c r="D1111" t="s">
        <v>1538</v>
      </c>
      <c r="E1111" s="325" t="s">
        <v>1538</v>
      </c>
      <c r="G1111" s="325" t="s">
        <v>1538</v>
      </c>
      <c r="H1111" s="325" t="s">
        <v>1538</v>
      </c>
    </row>
    <row r="1112" spans="1:8">
      <c r="A1112" s="103"/>
      <c r="B1112" s="326"/>
      <c r="C1112" s="326" t="s">
        <v>1538</v>
      </c>
      <c r="D1112" t="s">
        <v>1538</v>
      </c>
      <c r="E1112" s="325" t="s">
        <v>1538</v>
      </c>
      <c r="G1112" s="325" t="s">
        <v>1538</v>
      </c>
      <c r="H1112" s="325" t="s">
        <v>1538</v>
      </c>
    </row>
    <row r="1113" spans="1:8">
      <c r="A1113" s="103"/>
      <c r="B1113" s="326"/>
      <c r="C1113" s="326" t="s">
        <v>1538</v>
      </c>
      <c r="D1113" t="s">
        <v>1538</v>
      </c>
      <c r="E1113" s="325" t="s">
        <v>1538</v>
      </c>
      <c r="G1113" s="325" t="s">
        <v>1538</v>
      </c>
      <c r="H1113" s="325" t="s">
        <v>1538</v>
      </c>
    </row>
    <row r="1114" spans="1:8">
      <c r="A1114" s="103"/>
      <c r="B1114" s="326"/>
      <c r="C1114" s="326" t="s">
        <v>1538</v>
      </c>
      <c r="D1114" t="s">
        <v>1538</v>
      </c>
      <c r="E1114" s="325" t="s">
        <v>1538</v>
      </c>
      <c r="G1114" s="325" t="s">
        <v>1538</v>
      </c>
      <c r="H1114" s="325" t="s">
        <v>1538</v>
      </c>
    </row>
    <row r="1115" spans="1:8">
      <c r="A1115" s="103"/>
      <c r="B1115" s="326"/>
      <c r="C1115" s="326" t="s">
        <v>1538</v>
      </c>
      <c r="D1115" t="s">
        <v>1538</v>
      </c>
      <c r="E1115" s="325" t="s">
        <v>1538</v>
      </c>
      <c r="G1115" s="325" t="s">
        <v>1538</v>
      </c>
      <c r="H1115" s="325" t="s">
        <v>1538</v>
      </c>
    </row>
    <row r="1116" spans="1:8">
      <c r="A1116" s="103"/>
      <c r="B1116" s="326"/>
      <c r="C1116" s="326" t="s">
        <v>1538</v>
      </c>
      <c r="D1116" t="s">
        <v>1538</v>
      </c>
      <c r="E1116" s="325" t="s">
        <v>1538</v>
      </c>
      <c r="G1116" s="325" t="s">
        <v>1538</v>
      </c>
      <c r="H1116" s="325" t="s">
        <v>1538</v>
      </c>
    </row>
    <row r="1117" spans="1:8">
      <c r="A1117" s="103"/>
      <c r="B1117" s="326"/>
      <c r="C1117" s="326" t="s">
        <v>1538</v>
      </c>
      <c r="D1117" t="s">
        <v>1538</v>
      </c>
      <c r="E1117" s="325" t="s">
        <v>1538</v>
      </c>
      <c r="G1117" s="325" t="s">
        <v>1538</v>
      </c>
      <c r="H1117" s="325" t="s">
        <v>1538</v>
      </c>
    </row>
    <row r="1118" spans="1:8">
      <c r="A1118" s="103"/>
      <c r="B1118" s="326"/>
      <c r="C1118" s="326" t="s">
        <v>1538</v>
      </c>
      <c r="D1118" t="s">
        <v>1538</v>
      </c>
      <c r="E1118" s="325" t="s">
        <v>1538</v>
      </c>
      <c r="G1118" s="325" t="s">
        <v>1538</v>
      </c>
      <c r="H1118" s="325" t="s">
        <v>1538</v>
      </c>
    </row>
    <row r="1119" spans="1:8">
      <c r="A1119" s="103"/>
      <c r="B1119" s="326"/>
      <c r="C1119" s="326" t="s">
        <v>1538</v>
      </c>
      <c r="D1119" t="s">
        <v>1538</v>
      </c>
      <c r="E1119" s="325" t="s">
        <v>1538</v>
      </c>
      <c r="G1119" s="325" t="s">
        <v>1538</v>
      </c>
      <c r="H1119" s="325" t="s">
        <v>1538</v>
      </c>
    </row>
    <row r="1120" spans="1:8">
      <c r="A1120" s="103"/>
      <c r="B1120" s="326"/>
      <c r="C1120" s="326" t="s">
        <v>1538</v>
      </c>
      <c r="D1120" t="s">
        <v>1538</v>
      </c>
      <c r="E1120" s="325" t="s">
        <v>1538</v>
      </c>
      <c r="G1120" s="325" t="s">
        <v>1538</v>
      </c>
      <c r="H1120" s="325" t="s">
        <v>1538</v>
      </c>
    </row>
    <row r="1121" spans="1:8">
      <c r="A1121" s="103"/>
      <c r="B1121" s="326"/>
      <c r="C1121" s="326" t="s">
        <v>1538</v>
      </c>
      <c r="D1121" t="s">
        <v>1538</v>
      </c>
      <c r="E1121" s="325" t="s">
        <v>1538</v>
      </c>
      <c r="G1121" s="325" t="s">
        <v>1538</v>
      </c>
      <c r="H1121" s="325" t="s">
        <v>1538</v>
      </c>
    </row>
    <row r="1122" spans="1:8">
      <c r="A1122" s="103"/>
      <c r="B1122" s="326"/>
      <c r="C1122" s="326" t="s">
        <v>1538</v>
      </c>
      <c r="D1122" t="s">
        <v>1538</v>
      </c>
      <c r="E1122" s="325" t="s">
        <v>1538</v>
      </c>
      <c r="G1122" s="325" t="s">
        <v>1538</v>
      </c>
      <c r="H1122" s="325" t="s">
        <v>1538</v>
      </c>
    </row>
    <row r="1123" spans="1:8">
      <c r="A1123" s="103"/>
      <c r="B1123" s="326"/>
      <c r="C1123" s="326" t="s">
        <v>1538</v>
      </c>
      <c r="D1123" t="s">
        <v>1538</v>
      </c>
      <c r="E1123" s="325" t="s">
        <v>1538</v>
      </c>
      <c r="G1123" s="325" t="s">
        <v>1538</v>
      </c>
      <c r="H1123" s="325" t="s">
        <v>1538</v>
      </c>
    </row>
    <row r="1124" spans="1:8">
      <c r="A1124" s="103"/>
      <c r="B1124" s="326"/>
      <c r="C1124" s="326" t="s">
        <v>1538</v>
      </c>
      <c r="D1124" t="s">
        <v>1538</v>
      </c>
      <c r="E1124" s="325" t="s">
        <v>1538</v>
      </c>
      <c r="G1124" s="325" t="s">
        <v>1538</v>
      </c>
      <c r="H1124" s="325" t="s">
        <v>1538</v>
      </c>
    </row>
    <row r="1125" spans="1:8">
      <c r="A1125" s="103"/>
      <c r="B1125" s="326"/>
      <c r="C1125" s="326" t="s">
        <v>1538</v>
      </c>
      <c r="D1125" t="s">
        <v>1538</v>
      </c>
      <c r="E1125" s="325" t="s">
        <v>1538</v>
      </c>
      <c r="G1125" s="325" t="s">
        <v>1538</v>
      </c>
      <c r="H1125" s="325" t="s">
        <v>1538</v>
      </c>
    </row>
    <row r="1126" spans="1:8">
      <c r="A1126" s="103"/>
      <c r="B1126" s="326"/>
      <c r="C1126" s="326" t="s">
        <v>1538</v>
      </c>
      <c r="D1126" t="s">
        <v>1538</v>
      </c>
      <c r="E1126" s="325" t="s">
        <v>1538</v>
      </c>
      <c r="G1126" s="325" t="s">
        <v>1538</v>
      </c>
      <c r="H1126" s="325" t="s">
        <v>1538</v>
      </c>
    </row>
    <row r="1127" spans="1:8">
      <c r="A1127" s="103"/>
      <c r="B1127" s="326"/>
      <c r="C1127" s="326" t="s">
        <v>1538</v>
      </c>
      <c r="D1127" t="s">
        <v>1538</v>
      </c>
      <c r="E1127" s="325" t="s">
        <v>1538</v>
      </c>
      <c r="G1127" s="325" t="s">
        <v>1538</v>
      </c>
      <c r="H1127" s="325" t="s">
        <v>1538</v>
      </c>
    </row>
    <row r="1128" spans="1:8">
      <c r="A1128" s="103"/>
      <c r="B1128" s="326"/>
      <c r="C1128" s="326" t="s">
        <v>1538</v>
      </c>
      <c r="D1128" t="s">
        <v>1538</v>
      </c>
      <c r="E1128" s="325" t="s">
        <v>1538</v>
      </c>
      <c r="G1128" s="325" t="s">
        <v>1538</v>
      </c>
      <c r="H1128" s="325" t="s">
        <v>1538</v>
      </c>
    </row>
    <row r="1129" spans="1:8">
      <c r="A1129" s="103"/>
      <c r="B1129" s="326"/>
      <c r="C1129" s="326" t="s">
        <v>1538</v>
      </c>
      <c r="D1129" t="s">
        <v>1538</v>
      </c>
      <c r="E1129" s="325" t="s">
        <v>1538</v>
      </c>
      <c r="G1129" s="325" t="s">
        <v>1538</v>
      </c>
      <c r="H1129" s="325" t="s">
        <v>1538</v>
      </c>
    </row>
    <row r="1130" spans="1:8">
      <c r="A1130" s="103"/>
      <c r="B1130" s="326"/>
      <c r="C1130" s="326" t="s">
        <v>1538</v>
      </c>
      <c r="D1130" t="s">
        <v>1538</v>
      </c>
      <c r="E1130" s="325" t="s">
        <v>1538</v>
      </c>
      <c r="G1130" s="325" t="s">
        <v>1538</v>
      </c>
      <c r="H1130" s="325" t="s">
        <v>1538</v>
      </c>
    </row>
    <row r="1131" spans="1:8">
      <c r="A1131" s="103"/>
      <c r="B1131" s="326"/>
      <c r="C1131" s="326" t="s">
        <v>1538</v>
      </c>
      <c r="D1131" t="s">
        <v>1538</v>
      </c>
      <c r="E1131" s="325" t="s">
        <v>1538</v>
      </c>
      <c r="G1131" s="325" t="s">
        <v>1538</v>
      </c>
      <c r="H1131" s="325" t="s">
        <v>1538</v>
      </c>
    </row>
    <row r="1132" spans="1:8">
      <c r="A1132" s="103"/>
      <c r="B1132" s="326"/>
      <c r="C1132" s="326" t="s">
        <v>1538</v>
      </c>
      <c r="D1132" t="s">
        <v>1538</v>
      </c>
      <c r="E1132" s="325" t="s">
        <v>1538</v>
      </c>
      <c r="G1132" s="325" t="s">
        <v>1538</v>
      </c>
      <c r="H1132" s="325" t="s">
        <v>1538</v>
      </c>
    </row>
    <row r="1133" spans="1:8">
      <c r="A1133" s="103"/>
      <c r="B1133" s="326"/>
      <c r="C1133" s="326" t="s">
        <v>1538</v>
      </c>
      <c r="D1133" t="s">
        <v>1538</v>
      </c>
      <c r="E1133" s="325" t="s">
        <v>1538</v>
      </c>
      <c r="G1133" s="325" t="s">
        <v>1538</v>
      </c>
      <c r="H1133" s="325" t="s">
        <v>1538</v>
      </c>
    </row>
    <row r="1134" spans="1:8">
      <c r="A1134" s="103"/>
      <c r="B1134" s="326"/>
      <c r="C1134" s="326" t="s">
        <v>1538</v>
      </c>
      <c r="D1134" t="s">
        <v>1538</v>
      </c>
      <c r="E1134" s="325" t="s">
        <v>1538</v>
      </c>
      <c r="G1134" s="325" t="s">
        <v>1538</v>
      </c>
      <c r="H1134" s="325" t="s">
        <v>1538</v>
      </c>
    </row>
    <row r="1135" spans="1:8">
      <c r="A1135" s="103"/>
      <c r="B1135" s="326"/>
      <c r="C1135" s="326" t="s">
        <v>1538</v>
      </c>
      <c r="D1135" t="s">
        <v>1538</v>
      </c>
      <c r="E1135" s="325" t="s">
        <v>1538</v>
      </c>
      <c r="G1135" s="325" t="s">
        <v>1538</v>
      </c>
      <c r="H1135" s="325" t="s">
        <v>1538</v>
      </c>
    </row>
    <row r="1136" spans="1:8">
      <c r="A1136" s="103"/>
      <c r="B1136" s="328"/>
      <c r="C1136" s="326" t="s">
        <v>1538</v>
      </c>
      <c r="D1136" t="s">
        <v>1538</v>
      </c>
      <c r="E1136" s="325" t="s">
        <v>1538</v>
      </c>
      <c r="G1136" s="325" t="s">
        <v>1538</v>
      </c>
      <c r="H1136" s="325" t="s">
        <v>1538</v>
      </c>
    </row>
    <row r="1137" spans="1:8">
      <c r="A1137" s="103"/>
      <c r="C1137" s="326" t="s">
        <v>1538</v>
      </c>
      <c r="D1137" t="s">
        <v>1538</v>
      </c>
      <c r="E1137" s="325" t="s">
        <v>1538</v>
      </c>
      <c r="G1137" s="325" t="s">
        <v>1538</v>
      </c>
      <c r="H1137" s="325" t="s">
        <v>1538</v>
      </c>
    </row>
    <row r="1138" spans="1:8">
      <c r="A1138" s="103"/>
      <c r="C1138" s="326" t="s">
        <v>1538</v>
      </c>
      <c r="D1138" t="s">
        <v>1538</v>
      </c>
      <c r="E1138" s="325" t="s">
        <v>1538</v>
      </c>
      <c r="G1138" s="325" t="s">
        <v>1538</v>
      </c>
      <c r="H1138" s="325" t="s">
        <v>1538</v>
      </c>
    </row>
    <row r="1139" spans="1:8">
      <c r="A1139" s="103"/>
      <c r="C1139" s="326" t="s">
        <v>1538</v>
      </c>
      <c r="D1139" t="s">
        <v>1538</v>
      </c>
      <c r="E1139" s="325" t="s">
        <v>1538</v>
      </c>
      <c r="G1139" s="325" t="s">
        <v>1538</v>
      </c>
      <c r="H1139" s="325" t="s">
        <v>1538</v>
      </c>
    </row>
    <row r="1140" spans="1:8">
      <c r="A1140" s="103"/>
      <c r="C1140" s="326" t="s">
        <v>1538</v>
      </c>
      <c r="D1140" t="s">
        <v>1538</v>
      </c>
      <c r="E1140" s="325" t="s">
        <v>1538</v>
      </c>
      <c r="G1140" s="325" t="s">
        <v>1538</v>
      </c>
      <c r="H1140" s="325" t="s">
        <v>1538</v>
      </c>
    </row>
    <row r="1141" spans="1:8">
      <c r="A1141" s="103"/>
      <c r="B1141" s="326"/>
      <c r="C1141" s="326" t="s">
        <v>1538</v>
      </c>
      <c r="D1141" t="s">
        <v>1538</v>
      </c>
      <c r="E1141" s="325" t="s">
        <v>1538</v>
      </c>
      <c r="G1141" s="325" t="s">
        <v>1538</v>
      </c>
      <c r="H1141" s="325" t="s">
        <v>1538</v>
      </c>
    </row>
    <row r="1142" spans="1:8">
      <c r="A1142" s="103"/>
      <c r="B1142" s="326"/>
      <c r="C1142" s="326" t="s">
        <v>1538</v>
      </c>
      <c r="D1142" t="s">
        <v>1538</v>
      </c>
      <c r="E1142" s="325" t="s">
        <v>1538</v>
      </c>
      <c r="G1142" s="325" t="s">
        <v>1538</v>
      </c>
      <c r="H1142" s="325" t="s">
        <v>1538</v>
      </c>
    </row>
    <row r="1143" spans="1:8">
      <c r="A1143" s="103"/>
      <c r="B1143" s="326"/>
      <c r="C1143" s="326" t="s">
        <v>1538</v>
      </c>
      <c r="D1143" t="s">
        <v>1538</v>
      </c>
      <c r="E1143" s="325" t="s">
        <v>1538</v>
      </c>
      <c r="G1143" s="325" t="s">
        <v>1538</v>
      </c>
      <c r="H1143" s="325" t="s">
        <v>1538</v>
      </c>
    </row>
    <row r="1144" spans="1:8">
      <c r="A1144" s="103"/>
      <c r="B1144" s="326"/>
      <c r="C1144" s="326" t="s">
        <v>1538</v>
      </c>
      <c r="D1144" t="s">
        <v>1538</v>
      </c>
      <c r="E1144" s="325" t="s">
        <v>1538</v>
      </c>
      <c r="G1144" s="325" t="s">
        <v>1538</v>
      </c>
      <c r="H1144" s="325" t="s">
        <v>1538</v>
      </c>
    </row>
    <row r="1145" spans="1:8">
      <c r="A1145" s="103"/>
      <c r="B1145" s="326"/>
      <c r="C1145" s="326" t="s">
        <v>1538</v>
      </c>
      <c r="D1145" t="s">
        <v>1538</v>
      </c>
      <c r="E1145" s="325" t="s">
        <v>1538</v>
      </c>
      <c r="G1145" s="325" t="s">
        <v>1538</v>
      </c>
      <c r="H1145" s="325" t="s">
        <v>1538</v>
      </c>
    </row>
    <row r="1146" spans="1:8">
      <c r="A1146" s="103"/>
      <c r="B1146" s="326"/>
      <c r="C1146" s="326" t="s">
        <v>1538</v>
      </c>
      <c r="D1146" t="s">
        <v>1538</v>
      </c>
      <c r="E1146" s="325" t="s">
        <v>1538</v>
      </c>
      <c r="G1146" s="325" t="s">
        <v>1538</v>
      </c>
      <c r="H1146" s="325" t="s">
        <v>1538</v>
      </c>
    </row>
    <row r="1147" spans="1:8">
      <c r="A1147" s="103"/>
      <c r="B1147" s="326"/>
      <c r="C1147" s="326" t="s">
        <v>1538</v>
      </c>
      <c r="D1147" t="s">
        <v>1538</v>
      </c>
      <c r="E1147" s="325" t="s">
        <v>1538</v>
      </c>
      <c r="G1147" s="325" t="s">
        <v>1538</v>
      </c>
      <c r="H1147" s="325" t="s">
        <v>1538</v>
      </c>
    </row>
    <row r="1148" spans="1:8">
      <c r="A1148" s="103"/>
      <c r="B1148" s="326"/>
      <c r="C1148" s="326" t="s">
        <v>1538</v>
      </c>
      <c r="D1148" t="s">
        <v>1538</v>
      </c>
      <c r="E1148" s="325" t="s">
        <v>1538</v>
      </c>
      <c r="G1148" s="325" t="s">
        <v>1538</v>
      </c>
      <c r="H1148" s="325" t="s">
        <v>1538</v>
      </c>
    </row>
    <row r="1149" spans="1:8">
      <c r="A1149" s="103"/>
      <c r="B1149" s="326"/>
      <c r="C1149" s="326" t="s">
        <v>1538</v>
      </c>
      <c r="D1149" t="s">
        <v>1538</v>
      </c>
      <c r="E1149" s="325" t="s">
        <v>1538</v>
      </c>
      <c r="G1149" s="325" t="s">
        <v>1538</v>
      </c>
      <c r="H1149" s="325" t="s">
        <v>1538</v>
      </c>
    </row>
    <row r="1150" spans="1:8">
      <c r="A1150" s="103"/>
      <c r="B1150" s="326"/>
      <c r="C1150" s="326" t="s">
        <v>1538</v>
      </c>
      <c r="D1150" t="s">
        <v>1538</v>
      </c>
      <c r="E1150" s="325" t="s">
        <v>1538</v>
      </c>
      <c r="G1150" s="325" t="s">
        <v>1538</v>
      </c>
      <c r="H1150" s="325" t="s">
        <v>1538</v>
      </c>
    </row>
    <row r="1151" spans="1:8">
      <c r="A1151" s="103"/>
      <c r="B1151" s="326"/>
      <c r="C1151" s="326" t="s">
        <v>1538</v>
      </c>
      <c r="D1151" t="s">
        <v>1538</v>
      </c>
      <c r="E1151" s="325" t="s">
        <v>1538</v>
      </c>
      <c r="G1151" s="325" t="s">
        <v>1538</v>
      </c>
      <c r="H1151" s="325" t="s">
        <v>1538</v>
      </c>
    </row>
    <row r="1152" spans="1:8">
      <c r="A1152" s="103"/>
      <c r="B1152" s="326"/>
      <c r="C1152" s="326" t="s">
        <v>1538</v>
      </c>
      <c r="D1152" t="s">
        <v>1538</v>
      </c>
      <c r="E1152" s="325" t="s">
        <v>1538</v>
      </c>
      <c r="G1152" s="325" t="s">
        <v>1538</v>
      </c>
      <c r="H1152" s="325" t="s">
        <v>1538</v>
      </c>
    </row>
    <row r="1153" spans="1:8">
      <c r="A1153" s="103"/>
      <c r="B1153" s="326"/>
      <c r="C1153" s="326" t="s">
        <v>1538</v>
      </c>
      <c r="D1153" t="s">
        <v>1538</v>
      </c>
      <c r="E1153" s="325" t="s">
        <v>1538</v>
      </c>
      <c r="G1153" s="325" t="s">
        <v>1538</v>
      </c>
      <c r="H1153" s="325" t="s">
        <v>1538</v>
      </c>
    </row>
    <row r="1154" spans="1:8">
      <c r="A1154" s="103"/>
      <c r="B1154" s="326"/>
      <c r="C1154" s="326" t="s">
        <v>1538</v>
      </c>
      <c r="D1154" t="s">
        <v>1538</v>
      </c>
      <c r="E1154" s="325" t="s">
        <v>1538</v>
      </c>
      <c r="G1154" s="325" t="s">
        <v>1538</v>
      </c>
      <c r="H1154" s="325" t="s">
        <v>1538</v>
      </c>
    </row>
    <row r="1155" spans="1:8">
      <c r="A1155" s="103"/>
      <c r="B1155" s="326"/>
      <c r="C1155" s="326" t="s">
        <v>1538</v>
      </c>
      <c r="D1155" t="s">
        <v>1538</v>
      </c>
      <c r="E1155" s="325" t="s">
        <v>1538</v>
      </c>
      <c r="G1155" s="325" t="s">
        <v>1538</v>
      </c>
      <c r="H1155" s="325" t="s">
        <v>1538</v>
      </c>
    </row>
    <row r="1156" spans="1:8">
      <c r="A1156" s="103"/>
      <c r="B1156" s="326"/>
      <c r="C1156" s="326" t="s">
        <v>1538</v>
      </c>
      <c r="D1156" t="s">
        <v>1538</v>
      </c>
      <c r="E1156" s="325" t="s">
        <v>1538</v>
      </c>
      <c r="G1156" s="325" t="s">
        <v>1538</v>
      </c>
      <c r="H1156" s="325" t="s">
        <v>1538</v>
      </c>
    </row>
    <row r="1157" spans="1:8">
      <c r="A1157" s="103"/>
      <c r="B1157" s="326"/>
      <c r="C1157" s="326" t="s">
        <v>1538</v>
      </c>
      <c r="D1157" t="s">
        <v>1538</v>
      </c>
      <c r="E1157" s="325" t="s">
        <v>1538</v>
      </c>
      <c r="G1157" s="325" t="s">
        <v>1538</v>
      </c>
      <c r="H1157" s="325" t="s">
        <v>1538</v>
      </c>
    </row>
    <row r="1158" spans="1:8">
      <c r="A1158" s="103"/>
      <c r="B1158" s="326"/>
      <c r="C1158" s="326" t="s">
        <v>1538</v>
      </c>
      <c r="D1158" t="s">
        <v>1538</v>
      </c>
      <c r="E1158" s="325" t="s">
        <v>1538</v>
      </c>
      <c r="G1158" s="325" t="s">
        <v>1538</v>
      </c>
      <c r="H1158" s="325" t="s">
        <v>1538</v>
      </c>
    </row>
    <row r="1159" spans="1:8">
      <c r="A1159" s="103"/>
      <c r="B1159" s="326"/>
      <c r="C1159" s="326" t="s">
        <v>1538</v>
      </c>
      <c r="D1159" t="s">
        <v>1538</v>
      </c>
      <c r="E1159" s="325" t="s">
        <v>1538</v>
      </c>
      <c r="G1159" s="325" t="s">
        <v>1538</v>
      </c>
      <c r="H1159" s="325" t="s">
        <v>1538</v>
      </c>
    </row>
    <row r="1160" spans="1:8">
      <c r="A1160" s="103"/>
      <c r="B1160" s="326"/>
      <c r="C1160" s="326" t="s">
        <v>1538</v>
      </c>
      <c r="D1160" t="s">
        <v>1538</v>
      </c>
      <c r="E1160" s="325" t="s">
        <v>1538</v>
      </c>
      <c r="G1160" s="325" t="s">
        <v>1538</v>
      </c>
      <c r="H1160" s="325" t="s">
        <v>1538</v>
      </c>
    </row>
    <row r="1161" spans="1:8">
      <c r="A1161" s="103"/>
      <c r="B1161" s="326"/>
      <c r="C1161" s="326" t="s">
        <v>1538</v>
      </c>
      <c r="D1161" t="s">
        <v>1538</v>
      </c>
      <c r="E1161" s="325" t="s">
        <v>1538</v>
      </c>
      <c r="G1161" s="325" t="s">
        <v>1538</v>
      </c>
      <c r="H1161" s="325" t="s">
        <v>1538</v>
      </c>
    </row>
    <row r="1162" spans="1:8">
      <c r="A1162" s="103"/>
      <c r="B1162" s="326"/>
      <c r="C1162" s="326" t="s">
        <v>1538</v>
      </c>
      <c r="D1162" t="s">
        <v>1538</v>
      </c>
      <c r="E1162" s="325" t="s">
        <v>1538</v>
      </c>
      <c r="G1162" s="325" t="s">
        <v>1538</v>
      </c>
      <c r="H1162" s="325" t="s">
        <v>1538</v>
      </c>
    </row>
    <row r="1163" spans="1:8">
      <c r="A1163" s="103"/>
      <c r="B1163" s="326"/>
      <c r="C1163" s="326" t="s">
        <v>1538</v>
      </c>
      <c r="D1163" t="s">
        <v>1538</v>
      </c>
      <c r="E1163" s="325" t="s">
        <v>1538</v>
      </c>
      <c r="G1163" s="325" t="s">
        <v>1538</v>
      </c>
      <c r="H1163" s="325" t="s">
        <v>1538</v>
      </c>
    </row>
    <row r="1164" spans="1:8">
      <c r="A1164" s="103"/>
      <c r="B1164" s="326"/>
      <c r="C1164" s="326" t="s">
        <v>1538</v>
      </c>
      <c r="D1164" t="s">
        <v>1538</v>
      </c>
      <c r="E1164" s="325" t="s">
        <v>1538</v>
      </c>
      <c r="G1164" s="325" t="s">
        <v>1538</v>
      </c>
      <c r="H1164" s="325" t="s">
        <v>1538</v>
      </c>
    </row>
    <row r="1165" spans="1:8">
      <c r="A1165" s="103"/>
      <c r="B1165" s="326"/>
      <c r="C1165" s="326" t="s">
        <v>1538</v>
      </c>
      <c r="D1165" t="s">
        <v>1538</v>
      </c>
      <c r="E1165" s="325" t="s">
        <v>1538</v>
      </c>
      <c r="G1165" s="325" t="s">
        <v>1538</v>
      </c>
      <c r="H1165" s="325" t="s">
        <v>1538</v>
      </c>
    </row>
    <row r="1166" spans="1:8">
      <c r="A1166" s="103"/>
      <c r="B1166" s="326"/>
      <c r="C1166" s="326" t="s">
        <v>1538</v>
      </c>
      <c r="D1166" t="s">
        <v>1538</v>
      </c>
      <c r="E1166" s="325" t="s">
        <v>1538</v>
      </c>
      <c r="G1166" s="325" t="s">
        <v>1538</v>
      </c>
      <c r="H1166" s="325" t="s">
        <v>1538</v>
      </c>
    </row>
    <row r="1167" spans="1:8">
      <c r="A1167" s="103"/>
      <c r="B1167" s="326"/>
      <c r="C1167" s="326" t="s">
        <v>1538</v>
      </c>
      <c r="D1167" t="s">
        <v>1538</v>
      </c>
      <c r="E1167" s="325" t="s">
        <v>1538</v>
      </c>
      <c r="G1167" s="325" t="s">
        <v>1538</v>
      </c>
      <c r="H1167" s="325" t="s">
        <v>1538</v>
      </c>
    </row>
    <row r="1168" spans="1:8">
      <c r="A1168" s="103"/>
      <c r="B1168" s="326"/>
      <c r="C1168" s="326" t="s">
        <v>1538</v>
      </c>
      <c r="D1168" t="s">
        <v>1538</v>
      </c>
      <c r="E1168" s="325" t="s">
        <v>1538</v>
      </c>
      <c r="G1168" s="325" t="s">
        <v>1538</v>
      </c>
      <c r="H1168" s="325" t="s">
        <v>1538</v>
      </c>
    </row>
    <row r="1169" spans="1:8">
      <c r="A1169" s="103"/>
      <c r="B1169" s="326"/>
      <c r="C1169" s="326" t="s">
        <v>1538</v>
      </c>
      <c r="D1169" t="s">
        <v>1538</v>
      </c>
      <c r="E1169" s="325" t="s">
        <v>1538</v>
      </c>
      <c r="G1169" s="325" t="s">
        <v>1538</v>
      </c>
      <c r="H1169" s="325" t="s">
        <v>1538</v>
      </c>
    </row>
    <row r="1170" spans="1:8">
      <c r="A1170" s="103"/>
      <c r="B1170" s="326"/>
      <c r="C1170" s="326" t="s">
        <v>1538</v>
      </c>
      <c r="D1170" t="s">
        <v>1538</v>
      </c>
      <c r="E1170" s="325" t="s">
        <v>1538</v>
      </c>
      <c r="G1170" s="325" t="s">
        <v>1538</v>
      </c>
      <c r="H1170" s="325" t="s">
        <v>1538</v>
      </c>
    </row>
    <row r="1171" spans="1:8">
      <c r="A1171" s="103"/>
      <c r="B1171" s="326"/>
      <c r="C1171" s="326" t="s">
        <v>1538</v>
      </c>
      <c r="D1171" t="s">
        <v>1538</v>
      </c>
      <c r="E1171" s="325" t="s">
        <v>1538</v>
      </c>
      <c r="G1171" s="325" t="s">
        <v>1538</v>
      </c>
      <c r="H1171" s="325" t="s">
        <v>1538</v>
      </c>
    </row>
    <row r="1172" spans="1:8">
      <c r="A1172" s="103"/>
      <c r="B1172" s="326"/>
      <c r="C1172" s="326" t="s">
        <v>1538</v>
      </c>
      <c r="D1172" t="s">
        <v>1538</v>
      </c>
      <c r="E1172" s="325" t="s">
        <v>1538</v>
      </c>
      <c r="G1172" s="325" t="s">
        <v>1538</v>
      </c>
      <c r="H1172" s="325" t="s">
        <v>1538</v>
      </c>
    </row>
    <row r="1173" spans="1:8">
      <c r="A1173" s="103"/>
      <c r="B1173" s="326"/>
      <c r="C1173" s="326" t="s">
        <v>1538</v>
      </c>
      <c r="D1173" t="s">
        <v>1538</v>
      </c>
      <c r="E1173" s="325" t="s">
        <v>1538</v>
      </c>
      <c r="G1173" s="325" t="s">
        <v>1538</v>
      </c>
      <c r="H1173" s="325" t="s">
        <v>1538</v>
      </c>
    </row>
    <row r="1174" spans="1:8">
      <c r="A1174" s="103"/>
      <c r="B1174" s="326"/>
      <c r="C1174" s="326" t="s">
        <v>1538</v>
      </c>
      <c r="D1174" t="s">
        <v>1538</v>
      </c>
      <c r="E1174" s="325" t="s">
        <v>1538</v>
      </c>
      <c r="G1174" s="325" t="s">
        <v>1538</v>
      </c>
      <c r="H1174" s="325" t="s">
        <v>1538</v>
      </c>
    </row>
    <row r="1175" spans="1:8">
      <c r="A1175" s="103"/>
      <c r="B1175" s="326"/>
      <c r="C1175" s="326" t="s">
        <v>1538</v>
      </c>
      <c r="D1175" t="s">
        <v>1538</v>
      </c>
      <c r="E1175" s="325" t="s">
        <v>1538</v>
      </c>
      <c r="G1175" s="325" t="s">
        <v>1538</v>
      </c>
      <c r="H1175" s="325" t="s">
        <v>1538</v>
      </c>
    </row>
    <row r="1176" spans="1:8">
      <c r="A1176" s="103"/>
      <c r="B1176" s="326"/>
      <c r="C1176" s="326" t="s">
        <v>1538</v>
      </c>
      <c r="D1176" t="s">
        <v>1538</v>
      </c>
      <c r="E1176" s="325" t="s">
        <v>1538</v>
      </c>
      <c r="G1176" s="325" t="s">
        <v>1538</v>
      </c>
      <c r="H1176" s="325" t="s">
        <v>1538</v>
      </c>
    </row>
    <row r="1177" spans="1:8">
      <c r="A1177" s="103"/>
      <c r="B1177" s="326"/>
      <c r="C1177" s="326" t="s">
        <v>1538</v>
      </c>
      <c r="D1177" t="s">
        <v>1538</v>
      </c>
      <c r="E1177" s="325" t="s">
        <v>1538</v>
      </c>
      <c r="G1177" s="325" t="s">
        <v>1538</v>
      </c>
      <c r="H1177" s="325" t="s">
        <v>1538</v>
      </c>
    </row>
    <row r="1178" spans="1:8">
      <c r="A1178" s="103"/>
      <c r="B1178" s="326"/>
      <c r="C1178" s="326" t="s">
        <v>1538</v>
      </c>
      <c r="D1178" t="s">
        <v>1538</v>
      </c>
      <c r="E1178" s="325" t="s">
        <v>1538</v>
      </c>
      <c r="G1178" s="325" t="s">
        <v>1538</v>
      </c>
      <c r="H1178" s="325" t="s">
        <v>1538</v>
      </c>
    </row>
    <row r="1179" spans="1:8">
      <c r="A1179" s="103"/>
      <c r="B1179" s="326"/>
      <c r="C1179" s="326" t="s">
        <v>1538</v>
      </c>
      <c r="D1179" t="s">
        <v>1538</v>
      </c>
      <c r="E1179" s="325" t="s">
        <v>1538</v>
      </c>
      <c r="G1179" s="325" t="s">
        <v>1538</v>
      </c>
      <c r="H1179" s="325" t="s">
        <v>1538</v>
      </c>
    </row>
    <row r="1180" spans="1:8">
      <c r="A1180" s="103"/>
      <c r="B1180" s="326"/>
      <c r="C1180" s="326" t="s">
        <v>1538</v>
      </c>
      <c r="D1180" t="s">
        <v>1538</v>
      </c>
      <c r="E1180" s="325" t="s">
        <v>1538</v>
      </c>
      <c r="G1180" s="325" t="s">
        <v>1538</v>
      </c>
      <c r="H1180" s="325" t="s">
        <v>1538</v>
      </c>
    </row>
    <row r="1181" spans="1:8">
      <c r="A1181" s="103"/>
      <c r="B1181" s="326"/>
      <c r="C1181" s="326" t="s">
        <v>1538</v>
      </c>
      <c r="D1181" t="s">
        <v>1538</v>
      </c>
      <c r="E1181" s="325" t="s">
        <v>1538</v>
      </c>
      <c r="G1181" s="325" t="s">
        <v>1538</v>
      </c>
      <c r="H1181" s="325" t="s">
        <v>1538</v>
      </c>
    </row>
    <row r="1182" spans="1:8">
      <c r="A1182" s="103"/>
      <c r="B1182" s="326"/>
      <c r="C1182" s="326" t="s">
        <v>1538</v>
      </c>
      <c r="D1182" t="s">
        <v>1538</v>
      </c>
      <c r="E1182" s="325" t="s">
        <v>1538</v>
      </c>
      <c r="G1182" s="325" t="s">
        <v>1538</v>
      </c>
      <c r="H1182" s="325" t="s">
        <v>1538</v>
      </c>
    </row>
    <row r="1183" spans="1:8">
      <c r="A1183" s="103"/>
      <c r="B1183" s="326"/>
      <c r="C1183" s="326" t="s">
        <v>1538</v>
      </c>
      <c r="D1183" t="s">
        <v>1538</v>
      </c>
      <c r="E1183" s="325" t="s">
        <v>1538</v>
      </c>
      <c r="G1183" s="325" t="s">
        <v>1538</v>
      </c>
      <c r="H1183" s="325" t="s">
        <v>1538</v>
      </c>
    </row>
    <row r="1184" spans="1:8">
      <c r="A1184" s="103"/>
      <c r="B1184" s="326"/>
      <c r="C1184" s="326" t="s">
        <v>1538</v>
      </c>
      <c r="D1184" t="s">
        <v>1538</v>
      </c>
      <c r="E1184" s="325" t="s">
        <v>1538</v>
      </c>
      <c r="G1184" s="325" t="s">
        <v>1538</v>
      </c>
      <c r="H1184" s="325" t="s">
        <v>1538</v>
      </c>
    </row>
    <row r="1185" spans="1:8">
      <c r="A1185" s="103"/>
      <c r="B1185" s="326"/>
      <c r="C1185" s="326" t="s">
        <v>1538</v>
      </c>
      <c r="D1185" t="s">
        <v>1538</v>
      </c>
      <c r="E1185" s="325" t="s">
        <v>1538</v>
      </c>
      <c r="G1185" s="325" t="s">
        <v>1538</v>
      </c>
      <c r="H1185" s="325" t="s">
        <v>1538</v>
      </c>
    </row>
    <row r="1186" spans="1:8">
      <c r="A1186" s="103"/>
      <c r="B1186" s="326"/>
      <c r="C1186" s="326" t="s">
        <v>1538</v>
      </c>
      <c r="D1186" t="s">
        <v>1538</v>
      </c>
      <c r="E1186" s="325" t="s">
        <v>1538</v>
      </c>
      <c r="G1186" s="325" t="s">
        <v>1538</v>
      </c>
      <c r="H1186" s="325" t="s">
        <v>1538</v>
      </c>
    </row>
    <row r="1187" spans="1:8">
      <c r="A1187" s="103"/>
      <c r="B1187" s="326"/>
      <c r="C1187" s="326" t="s">
        <v>1538</v>
      </c>
      <c r="D1187" t="s">
        <v>1538</v>
      </c>
      <c r="E1187" s="325" t="s">
        <v>1538</v>
      </c>
      <c r="G1187" s="325" t="s">
        <v>1538</v>
      </c>
      <c r="H1187" s="325" t="s">
        <v>1538</v>
      </c>
    </row>
    <row r="1188" spans="1:8">
      <c r="A1188" s="103"/>
      <c r="B1188" s="326"/>
      <c r="C1188" s="326" t="s">
        <v>1538</v>
      </c>
      <c r="D1188" t="s">
        <v>1538</v>
      </c>
      <c r="E1188" s="325" t="s">
        <v>1538</v>
      </c>
      <c r="G1188" s="325" t="s">
        <v>1538</v>
      </c>
      <c r="H1188" s="325" t="s">
        <v>1538</v>
      </c>
    </row>
    <row r="1189" spans="1:8">
      <c r="A1189" s="103"/>
      <c r="B1189" s="326"/>
      <c r="C1189" s="326" t="s">
        <v>1538</v>
      </c>
      <c r="D1189" t="s">
        <v>1538</v>
      </c>
      <c r="E1189" s="325" t="s">
        <v>1538</v>
      </c>
      <c r="G1189" s="325" t="s">
        <v>1538</v>
      </c>
      <c r="H1189" s="325" t="s">
        <v>1538</v>
      </c>
    </row>
    <row r="1190" spans="1:8">
      <c r="A1190" s="103"/>
      <c r="B1190" s="328"/>
      <c r="C1190" s="326" t="s">
        <v>1538</v>
      </c>
      <c r="D1190" t="s">
        <v>1538</v>
      </c>
      <c r="E1190" s="325" t="s">
        <v>1538</v>
      </c>
      <c r="G1190" s="325" t="s">
        <v>1538</v>
      </c>
      <c r="H1190" s="325" t="s">
        <v>1538</v>
      </c>
    </row>
    <row r="1191" spans="1:8">
      <c r="A1191" s="103"/>
      <c r="C1191" s="326" t="s">
        <v>1538</v>
      </c>
      <c r="D1191" t="s">
        <v>1538</v>
      </c>
      <c r="E1191" s="325" t="s">
        <v>1538</v>
      </c>
      <c r="G1191" s="325" t="s">
        <v>1538</v>
      </c>
      <c r="H1191" s="325" t="s">
        <v>1538</v>
      </c>
    </row>
    <row r="1192" spans="1:8">
      <c r="A1192" s="103"/>
      <c r="C1192" s="326" t="s">
        <v>1538</v>
      </c>
      <c r="D1192" t="s">
        <v>1538</v>
      </c>
      <c r="E1192" s="325" t="s">
        <v>1538</v>
      </c>
      <c r="G1192" s="325" t="s">
        <v>1538</v>
      </c>
      <c r="H1192" s="325" t="s">
        <v>1538</v>
      </c>
    </row>
    <row r="1193" spans="1:8">
      <c r="A1193" s="103"/>
      <c r="C1193" s="326" t="s">
        <v>1538</v>
      </c>
      <c r="D1193" t="s">
        <v>1538</v>
      </c>
      <c r="E1193" s="325" t="s">
        <v>1538</v>
      </c>
      <c r="G1193" s="325" t="s">
        <v>1538</v>
      </c>
      <c r="H1193" s="325" t="s">
        <v>1538</v>
      </c>
    </row>
    <row r="1194" spans="1:8">
      <c r="A1194" s="103"/>
      <c r="C1194" s="326" t="s">
        <v>1538</v>
      </c>
      <c r="D1194" t="s">
        <v>1538</v>
      </c>
      <c r="E1194" s="325" t="s">
        <v>1538</v>
      </c>
      <c r="G1194" s="325" t="s">
        <v>1538</v>
      </c>
      <c r="H1194" s="325" t="s">
        <v>1538</v>
      </c>
    </row>
    <row r="1195" spans="1:8">
      <c r="A1195" s="103"/>
      <c r="B1195" s="328"/>
      <c r="C1195" s="326" t="s">
        <v>1538</v>
      </c>
      <c r="D1195" t="s">
        <v>1538</v>
      </c>
      <c r="E1195" s="325" t="s">
        <v>1538</v>
      </c>
      <c r="G1195" s="325" t="s">
        <v>1538</v>
      </c>
      <c r="H1195" s="325" t="s">
        <v>1538</v>
      </c>
    </row>
    <row r="1196" spans="1:8">
      <c r="A1196" s="103"/>
      <c r="C1196" s="326" t="s">
        <v>1538</v>
      </c>
      <c r="D1196" t="s">
        <v>1538</v>
      </c>
      <c r="E1196" s="325" t="s">
        <v>1538</v>
      </c>
      <c r="G1196" s="325" t="s">
        <v>1538</v>
      </c>
      <c r="H1196" s="325" t="s">
        <v>1538</v>
      </c>
    </row>
    <row r="1197" spans="1:8">
      <c r="A1197" s="103"/>
      <c r="C1197" s="326" t="s">
        <v>1538</v>
      </c>
      <c r="D1197" t="s">
        <v>1538</v>
      </c>
      <c r="E1197" s="325" t="s">
        <v>1538</v>
      </c>
      <c r="G1197" s="325" t="s">
        <v>1538</v>
      </c>
      <c r="H1197" s="325" t="s">
        <v>1538</v>
      </c>
    </row>
    <row r="1198" spans="1:8">
      <c r="A1198" s="103"/>
      <c r="C1198" s="326" t="s">
        <v>1538</v>
      </c>
      <c r="D1198" t="s">
        <v>1538</v>
      </c>
      <c r="E1198" s="325" t="s">
        <v>1538</v>
      </c>
      <c r="G1198" s="325" t="s">
        <v>1538</v>
      </c>
      <c r="H1198" s="325" t="s">
        <v>1538</v>
      </c>
    </row>
    <row r="1199" spans="1:8">
      <c r="A1199" s="103"/>
      <c r="B1199" s="326"/>
      <c r="C1199" s="326" t="s">
        <v>1538</v>
      </c>
      <c r="D1199" t="s">
        <v>1538</v>
      </c>
      <c r="E1199" s="325" t="s">
        <v>1538</v>
      </c>
      <c r="G1199" s="325" t="s">
        <v>1538</v>
      </c>
      <c r="H1199" s="325" t="s">
        <v>1538</v>
      </c>
    </row>
    <row r="1200" spans="1:8">
      <c r="A1200" s="103"/>
      <c r="B1200" s="326"/>
      <c r="C1200" s="326" t="s">
        <v>1538</v>
      </c>
      <c r="D1200" t="s">
        <v>1538</v>
      </c>
      <c r="E1200" s="325" t="s">
        <v>1538</v>
      </c>
      <c r="G1200" s="325" t="s">
        <v>1538</v>
      </c>
      <c r="H1200" s="325" t="s">
        <v>1538</v>
      </c>
    </row>
    <row r="1201" spans="1:8">
      <c r="A1201" s="103"/>
      <c r="B1201" s="326"/>
      <c r="C1201" s="326" t="s">
        <v>1538</v>
      </c>
      <c r="D1201" t="s">
        <v>1538</v>
      </c>
      <c r="E1201" s="325" t="s">
        <v>1538</v>
      </c>
      <c r="G1201" s="325" t="s">
        <v>1538</v>
      </c>
      <c r="H1201" s="325" t="s">
        <v>1538</v>
      </c>
    </row>
    <row r="1202" spans="1:8">
      <c r="A1202" s="103"/>
      <c r="B1202" s="326"/>
      <c r="C1202" s="326" t="s">
        <v>1538</v>
      </c>
      <c r="D1202" t="s">
        <v>1538</v>
      </c>
      <c r="E1202" s="325" t="s">
        <v>1538</v>
      </c>
      <c r="G1202" s="325" t="s">
        <v>1538</v>
      </c>
      <c r="H1202" s="325" t="s">
        <v>1538</v>
      </c>
    </row>
    <row r="1203" spans="1:8">
      <c r="A1203" s="103"/>
      <c r="B1203" s="326"/>
      <c r="C1203" s="326" t="s">
        <v>1538</v>
      </c>
      <c r="D1203" t="s">
        <v>1538</v>
      </c>
      <c r="E1203" s="325" t="s">
        <v>1538</v>
      </c>
      <c r="G1203" s="325" t="s">
        <v>1538</v>
      </c>
      <c r="H1203" s="325" t="s">
        <v>1538</v>
      </c>
    </row>
    <row r="1204" spans="1:8">
      <c r="A1204" s="103"/>
      <c r="B1204" s="326"/>
      <c r="C1204" s="326" t="s">
        <v>1538</v>
      </c>
      <c r="D1204" t="s">
        <v>1538</v>
      </c>
      <c r="E1204" s="325" t="s">
        <v>1538</v>
      </c>
      <c r="G1204" s="325" t="s">
        <v>1538</v>
      </c>
      <c r="H1204" s="325" t="s">
        <v>1538</v>
      </c>
    </row>
    <row r="1205" spans="1:8">
      <c r="A1205" s="103"/>
      <c r="B1205" s="326"/>
      <c r="C1205" s="326" t="s">
        <v>1538</v>
      </c>
      <c r="D1205" t="s">
        <v>1538</v>
      </c>
      <c r="E1205" s="325" t="s">
        <v>1538</v>
      </c>
      <c r="G1205" s="325" t="s">
        <v>1538</v>
      </c>
      <c r="H1205" s="325" t="s">
        <v>1538</v>
      </c>
    </row>
    <row r="1206" spans="1:8">
      <c r="A1206" s="103"/>
      <c r="B1206" s="326"/>
      <c r="C1206" s="326" t="s">
        <v>1538</v>
      </c>
      <c r="D1206" t="s">
        <v>1538</v>
      </c>
      <c r="E1206" s="325" t="s">
        <v>1538</v>
      </c>
      <c r="G1206" s="325" t="s">
        <v>1538</v>
      </c>
      <c r="H1206" s="325" t="s">
        <v>1538</v>
      </c>
    </row>
    <row r="1207" spans="1:8">
      <c r="A1207" s="103"/>
      <c r="B1207" s="326"/>
      <c r="C1207" s="326" t="s">
        <v>1538</v>
      </c>
      <c r="D1207" t="s">
        <v>1538</v>
      </c>
      <c r="E1207" s="325" t="s">
        <v>1538</v>
      </c>
      <c r="G1207" s="325" t="s">
        <v>1538</v>
      </c>
      <c r="H1207" s="325" t="s">
        <v>1538</v>
      </c>
    </row>
    <row r="1208" spans="1:8">
      <c r="A1208" s="103"/>
      <c r="B1208" s="326"/>
      <c r="C1208" s="326" t="s">
        <v>1538</v>
      </c>
      <c r="D1208" t="s">
        <v>1538</v>
      </c>
      <c r="E1208" s="325" t="s">
        <v>1538</v>
      </c>
      <c r="G1208" s="325" t="s">
        <v>1538</v>
      </c>
      <c r="H1208" s="325" t="s">
        <v>1538</v>
      </c>
    </row>
    <row r="1209" spans="1:8">
      <c r="A1209" s="103"/>
      <c r="B1209" s="326"/>
      <c r="C1209" s="326" t="s">
        <v>1538</v>
      </c>
      <c r="D1209" t="s">
        <v>1538</v>
      </c>
      <c r="E1209" s="325" t="s">
        <v>1538</v>
      </c>
      <c r="G1209" s="325" t="s">
        <v>1538</v>
      </c>
      <c r="H1209" s="325" t="s">
        <v>1538</v>
      </c>
    </row>
    <row r="1210" spans="1:8">
      <c r="A1210" s="103"/>
      <c r="B1210" s="326"/>
      <c r="C1210" s="326" t="s">
        <v>1538</v>
      </c>
      <c r="D1210" t="s">
        <v>1538</v>
      </c>
      <c r="E1210" s="325" t="s">
        <v>1538</v>
      </c>
      <c r="G1210" s="325" t="s">
        <v>1538</v>
      </c>
      <c r="H1210" s="325" t="s">
        <v>1538</v>
      </c>
    </row>
    <row r="1211" spans="1:8">
      <c r="A1211" s="103"/>
      <c r="B1211" s="326"/>
      <c r="C1211" s="326" t="s">
        <v>1538</v>
      </c>
      <c r="D1211" t="s">
        <v>1538</v>
      </c>
      <c r="E1211" s="325" t="s">
        <v>1538</v>
      </c>
      <c r="G1211" s="325" t="s">
        <v>1538</v>
      </c>
      <c r="H1211" s="325" t="s">
        <v>1538</v>
      </c>
    </row>
    <row r="1212" spans="1:8">
      <c r="A1212" s="103"/>
      <c r="B1212" s="326"/>
      <c r="C1212" s="326" t="s">
        <v>1538</v>
      </c>
      <c r="D1212" t="s">
        <v>1538</v>
      </c>
      <c r="E1212" s="325" t="s">
        <v>1538</v>
      </c>
      <c r="G1212" s="325" t="s">
        <v>1538</v>
      </c>
      <c r="H1212" s="325" t="s">
        <v>1538</v>
      </c>
    </row>
    <row r="1213" spans="1:8">
      <c r="A1213" s="103"/>
      <c r="B1213" s="326"/>
      <c r="C1213" s="326" t="s">
        <v>1538</v>
      </c>
      <c r="D1213" t="s">
        <v>1538</v>
      </c>
      <c r="E1213" s="325" t="s">
        <v>1538</v>
      </c>
      <c r="G1213" s="325" t="s">
        <v>1538</v>
      </c>
      <c r="H1213" s="325" t="s">
        <v>1538</v>
      </c>
    </row>
    <row r="1214" spans="1:8">
      <c r="A1214" s="103"/>
      <c r="B1214" s="326"/>
      <c r="C1214" s="326" t="s">
        <v>1538</v>
      </c>
      <c r="D1214" t="s">
        <v>1538</v>
      </c>
      <c r="E1214" s="325" t="s">
        <v>1538</v>
      </c>
      <c r="G1214" s="325" t="s">
        <v>1538</v>
      </c>
      <c r="H1214" s="325" t="s">
        <v>1538</v>
      </c>
    </row>
    <row r="1215" spans="1:8">
      <c r="A1215" s="103"/>
      <c r="B1215" s="326"/>
      <c r="C1215" s="326" t="s">
        <v>1538</v>
      </c>
      <c r="D1215" t="s">
        <v>1538</v>
      </c>
      <c r="E1215" s="325" t="s">
        <v>1538</v>
      </c>
      <c r="G1215" s="325" t="s">
        <v>1538</v>
      </c>
      <c r="H1215" s="325" t="s">
        <v>1538</v>
      </c>
    </row>
    <row r="1216" spans="1:8">
      <c r="A1216" s="103"/>
      <c r="B1216" s="326"/>
      <c r="C1216" s="326" t="s">
        <v>1538</v>
      </c>
      <c r="D1216" t="s">
        <v>1538</v>
      </c>
      <c r="E1216" s="325" t="s">
        <v>1538</v>
      </c>
      <c r="G1216" s="325" t="s">
        <v>1538</v>
      </c>
      <c r="H1216" s="325" t="s">
        <v>1538</v>
      </c>
    </row>
    <row r="1217" spans="1:8">
      <c r="A1217" s="103"/>
      <c r="B1217" s="328"/>
      <c r="C1217" s="326" t="s">
        <v>1538</v>
      </c>
      <c r="D1217" t="s">
        <v>1538</v>
      </c>
      <c r="E1217" s="325" t="s">
        <v>1538</v>
      </c>
      <c r="G1217" s="325" t="s">
        <v>1538</v>
      </c>
      <c r="H1217" s="325" t="s">
        <v>1538</v>
      </c>
    </row>
    <row r="1218" spans="1:8">
      <c r="A1218" s="103"/>
      <c r="C1218" s="326" t="s">
        <v>1538</v>
      </c>
      <c r="D1218" t="s">
        <v>1538</v>
      </c>
      <c r="E1218" s="325" t="s">
        <v>1538</v>
      </c>
      <c r="G1218" s="325" t="s">
        <v>1538</v>
      </c>
      <c r="H1218" s="325" t="s">
        <v>1538</v>
      </c>
    </row>
    <row r="1219" spans="1:8">
      <c r="A1219" s="103"/>
      <c r="C1219" s="326" t="s">
        <v>1538</v>
      </c>
      <c r="D1219" t="s">
        <v>1538</v>
      </c>
      <c r="E1219" s="325" t="s">
        <v>1538</v>
      </c>
      <c r="G1219" s="325" t="s">
        <v>1538</v>
      </c>
      <c r="H1219" s="325" t="s">
        <v>1538</v>
      </c>
    </row>
    <row r="1220" spans="1:8">
      <c r="A1220" s="103"/>
      <c r="C1220" s="326" t="s">
        <v>1538</v>
      </c>
      <c r="D1220" t="s">
        <v>1538</v>
      </c>
      <c r="E1220" s="325" t="s">
        <v>1538</v>
      </c>
      <c r="G1220" s="325" t="s">
        <v>1538</v>
      </c>
      <c r="H1220" s="325" t="s">
        <v>1538</v>
      </c>
    </row>
    <row r="1221" spans="1:8">
      <c r="A1221" s="103"/>
      <c r="B1221" s="328"/>
      <c r="C1221" s="326" t="s">
        <v>1538</v>
      </c>
      <c r="D1221" t="s">
        <v>1538</v>
      </c>
      <c r="E1221" s="325" t="s">
        <v>1538</v>
      </c>
      <c r="G1221" s="325" t="s">
        <v>1538</v>
      </c>
      <c r="H1221" s="325" t="s">
        <v>1538</v>
      </c>
    </row>
    <row r="1222" spans="1:8">
      <c r="A1222" s="103"/>
      <c r="C1222" s="326" t="s">
        <v>1538</v>
      </c>
      <c r="D1222" t="s">
        <v>1538</v>
      </c>
      <c r="E1222" s="325" t="s">
        <v>1538</v>
      </c>
      <c r="G1222" s="325" t="s">
        <v>1538</v>
      </c>
      <c r="H1222" s="325" t="s">
        <v>1538</v>
      </c>
    </row>
    <row r="1223" spans="1:8">
      <c r="A1223" s="103"/>
      <c r="C1223" s="326" t="s">
        <v>1538</v>
      </c>
      <c r="D1223" t="s">
        <v>1538</v>
      </c>
      <c r="E1223" s="325" t="s">
        <v>1538</v>
      </c>
      <c r="G1223" s="325" t="s">
        <v>1538</v>
      </c>
      <c r="H1223" s="325" t="s">
        <v>1538</v>
      </c>
    </row>
    <row r="1224" spans="1:8">
      <c r="A1224" s="103"/>
      <c r="C1224" s="326" t="s">
        <v>1538</v>
      </c>
      <c r="D1224" t="s">
        <v>1538</v>
      </c>
      <c r="E1224" s="325" t="s">
        <v>1538</v>
      </c>
      <c r="G1224" s="325" t="s">
        <v>1538</v>
      </c>
      <c r="H1224" s="325" t="s">
        <v>1538</v>
      </c>
    </row>
    <row r="1225" spans="1:8">
      <c r="A1225" s="103"/>
      <c r="C1225" s="326" t="s">
        <v>1538</v>
      </c>
      <c r="D1225" t="s">
        <v>1538</v>
      </c>
      <c r="E1225" s="325" t="s">
        <v>1538</v>
      </c>
      <c r="G1225" s="325" t="s">
        <v>1538</v>
      </c>
      <c r="H1225" s="325" t="s">
        <v>1538</v>
      </c>
    </row>
    <row r="1226" spans="1:8">
      <c r="A1226" s="103"/>
      <c r="B1226" s="328"/>
      <c r="C1226" s="326" t="s">
        <v>1538</v>
      </c>
      <c r="D1226" t="s">
        <v>1538</v>
      </c>
      <c r="E1226" s="325" t="s">
        <v>1538</v>
      </c>
      <c r="G1226" s="325" t="s">
        <v>1538</v>
      </c>
      <c r="H1226" s="325" t="s">
        <v>1538</v>
      </c>
    </row>
    <row r="1227" spans="1:8">
      <c r="A1227" s="103"/>
      <c r="C1227" s="326" t="s">
        <v>1538</v>
      </c>
      <c r="D1227" t="s">
        <v>1538</v>
      </c>
      <c r="E1227" s="325" t="s">
        <v>1538</v>
      </c>
      <c r="G1227" s="325" t="s">
        <v>1538</v>
      </c>
      <c r="H1227" s="325" t="s">
        <v>1538</v>
      </c>
    </row>
    <row r="1228" spans="1:8">
      <c r="A1228" s="103"/>
      <c r="C1228" s="326" t="s">
        <v>1538</v>
      </c>
      <c r="D1228" t="s">
        <v>1538</v>
      </c>
      <c r="E1228" s="325" t="s">
        <v>1538</v>
      </c>
      <c r="G1228" s="325" t="s">
        <v>1538</v>
      </c>
      <c r="H1228" s="325" t="s">
        <v>1538</v>
      </c>
    </row>
    <row r="1229" spans="1:8">
      <c r="A1229" s="103"/>
      <c r="C1229" s="326" t="s">
        <v>1538</v>
      </c>
      <c r="D1229" t="s">
        <v>1538</v>
      </c>
      <c r="E1229" s="325" t="s">
        <v>1538</v>
      </c>
      <c r="G1229" s="325" t="s">
        <v>1538</v>
      </c>
      <c r="H1229" s="325" t="s">
        <v>1538</v>
      </c>
    </row>
    <row r="1230" spans="1:8">
      <c r="A1230" s="103"/>
      <c r="B1230" s="326"/>
      <c r="C1230" s="326" t="s">
        <v>1538</v>
      </c>
      <c r="D1230" t="s">
        <v>1538</v>
      </c>
      <c r="E1230" s="325" t="s">
        <v>1538</v>
      </c>
      <c r="G1230" s="325" t="s">
        <v>1538</v>
      </c>
      <c r="H1230" s="325" t="s">
        <v>1538</v>
      </c>
    </row>
    <row r="1231" spans="1:8">
      <c r="A1231" s="103"/>
      <c r="B1231" s="326"/>
      <c r="C1231" s="326" t="s">
        <v>1538</v>
      </c>
      <c r="D1231" t="s">
        <v>1538</v>
      </c>
      <c r="E1231" s="325" t="s">
        <v>1538</v>
      </c>
      <c r="G1231" s="325" t="s">
        <v>1538</v>
      </c>
      <c r="H1231" s="325" t="s">
        <v>1538</v>
      </c>
    </row>
    <row r="1232" spans="1:8">
      <c r="A1232" s="103"/>
      <c r="B1232" s="326"/>
      <c r="C1232" s="326" t="s">
        <v>1538</v>
      </c>
      <c r="D1232" t="s">
        <v>1538</v>
      </c>
      <c r="E1232" s="325" t="s">
        <v>1538</v>
      </c>
      <c r="G1232" s="325" t="s">
        <v>1538</v>
      </c>
      <c r="H1232" s="325" t="s">
        <v>1538</v>
      </c>
    </row>
    <row r="1233" spans="1:8">
      <c r="A1233" s="103"/>
      <c r="B1233" s="326"/>
      <c r="C1233" s="326" t="s">
        <v>1538</v>
      </c>
      <c r="D1233" t="s">
        <v>1538</v>
      </c>
      <c r="E1233" s="325" t="s">
        <v>1538</v>
      </c>
      <c r="G1233" s="325" t="s">
        <v>1538</v>
      </c>
      <c r="H1233" s="325" t="s">
        <v>1538</v>
      </c>
    </row>
    <row r="1234" spans="1:8">
      <c r="A1234" s="103"/>
      <c r="B1234" s="326"/>
      <c r="C1234" s="326" t="s">
        <v>1538</v>
      </c>
      <c r="D1234" t="s">
        <v>1538</v>
      </c>
      <c r="E1234" s="325" t="s">
        <v>1538</v>
      </c>
      <c r="G1234" s="325" t="s">
        <v>1538</v>
      </c>
      <c r="H1234" s="325" t="s">
        <v>1538</v>
      </c>
    </row>
    <row r="1235" spans="1:8">
      <c r="A1235" s="103"/>
      <c r="B1235" s="326"/>
      <c r="C1235" s="326" t="s">
        <v>1538</v>
      </c>
      <c r="D1235" t="s">
        <v>1538</v>
      </c>
      <c r="E1235" s="325" t="s">
        <v>1538</v>
      </c>
      <c r="G1235" s="325" t="s">
        <v>1538</v>
      </c>
      <c r="H1235" s="325" t="s">
        <v>1538</v>
      </c>
    </row>
    <row r="1236" spans="1:8">
      <c r="A1236" s="103"/>
      <c r="B1236" s="326"/>
      <c r="C1236" s="326" t="s">
        <v>1538</v>
      </c>
      <c r="D1236" t="s">
        <v>1538</v>
      </c>
      <c r="E1236" s="325" t="s">
        <v>1538</v>
      </c>
      <c r="G1236" s="325" t="s">
        <v>1538</v>
      </c>
      <c r="H1236" s="325" t="s">
        <v>1538</v>
      </c>
    </row>
    <row r="1237" spans="1:8">
      <c r="A1237" s="103"/>
      <c r="B1237" s="326"/>
      <c r="C1237" s="326" t="s">
        <v>1538</v>
      </c>
      <c r="D1237" t="s">
        <v>1538</v>
      </c>
      <c r="E1237" s="325" t="s">
        <v>1538</v>
      </c>
      <c r="G1237" s="325" t="s">
        <v>1538</v>
      </c>
      <c r="H1237" s="325" t="s">
        <v>1538</v>
      </c>
    </row>
    <row r="1238" spans="1:8">
      <c r="A1238" s="103"/>
      <c r="B1238" s="326"/>
      <c r="C1238" s="326" t="s">
        <v>1538</v>
      </c>
      <c r="D1238" t="s">
        <v>1538</v>
      </c>
      <c r="E1238" s="325" t="s">
        <v>1538</v>
      </c>
      <c r="G1238" s="325" t="s">
        <v>1538</v>
      </c>
      <c r="H1238" s="325" t="s">
        <v>1538</v>
      </c>
    </row>
    <row r="1239" spans="1:8">
      <c r="A1239" s="103"/>
      <c r="B1239" s="326"/>
      <c r="C1239" s="326" t="s">
        <v>1538</v>
      </c>
      <c r="D1239" t="s">
        <v>1538</v>
      </c>
      <c r="E1239" s="325" t="s">
        <v>1538</v>
      </c>
      <c r="G1239" s="325" t="s">
        <v>1538</v>
      </c>
      <c r="H1239" s="325" t="s">
        <v>1538</v>
      </c>
    </row>
    <row r="1240" spans="1:8">
      <c r="A1240" s="103"/>
      <c r="B1240" s="326"/>
      <c r="C1240" s="326" t="s">
        <v>1538</v>
      </c>
      <c r="D1240" t="s">
        <v>1538</v>
      </c>
      <c r="E1240" s="325" t="s">
        <v>1538</v>
      </c>
      <c r="G1240" s="325" t="s">
        <v>1538</v>
      </c>
      <c r="H1240" s="325" t="s">
        <v>1538</v>
      </c>
    </row>
    <row r="1241" spans="1:8">
      <c r="A1241" s="103"/>
      <c r="B1241" s="326"/>
      <c r="C1241" s="326" t="s">
        <v>1538</v>
      </c>
      <c r="D1241" t="s">
        <v>1538</v>
      </c>
      <c r="E1241" s="325" t="s">
        <v>1538</v>
      </c>
      <c r="G1241" s="325" t="s">
        <v>1538</v>
      </c>
      <c r="H1241" s="325" t="s">
        <v>1538</v>
      </c>
    </row>
    <row r="1242" spans="1:8">
      <c r="A1242" s="103"/>
      <c r="B1242" s="326"/>
      <c r="C1242" s="326" t="s">
        <v>1538</v>
      </c>
      <c r="D1242" t="s">
        <v>1538</v>
      </c>
      <c r="E1242" s="325" t="s">
        <v>1538</v>
      </c>
      <c r="G1242" s="325" t="s">
        <v>1538</v>
      </c>
      <c r="H1242" s="325" t="s">
        <v>1538</v>
      </c>
    </row>
    <row r="1243" spans="1:8">
      <c r="A1243" s="103"/>
      <c r="B1243" s="326"/>
      <c r="C1243" s="326" t="s">
        <v>1538</v>
      </c>
      <c r="D1243" t="s">
        <v>1538</v>
      </c>
      <c r="E1243" s="325" t="s">
        <v>1538</v>
      </c>
      <c r="G1243" s="325" t="s">
        <v>1538</v>
      </c>
      <c r="H1243" s="325" t="s">
        <v>1538</v>
      </c>
    </row>
    <row r="1244" spans="1:8">
      <c r="A1244" s="103"/>
      <c r="B1244" s="326"/>
      <c r="C1244" s="326" t="s">
        <v>1538</v>
      </c>
      <c r="D1244" t="s">
        <v>1538</v>
      </c>
      <c r="E1244" s="325" t="s">
        <v>1538</v>
      </c>
      <c r="G1244" s="325" t="s">
        <v>1538</v>
      </c>
      <c r="H1244" s="325" t="s">
        <v>1538</v>
      </c>
    </row>
    <row r="1245" spans="1:8">
      <c r="A1245" s="103"/>
      <c r="B1245" s="326"/>
      <c r="C1245" s="326" t="s">
        <v>1538</v>
      </c>
      <c r="D1245" t="s">
        <v>1538</v>
      </c>
      <c r="E1245" s="325" t="s">
        <v>1538</v>
      </c>
      <c r="G1245" s="325" t="s">
        <v>1538</v>
      </c>
      <c r="H1245" s="325" t="s">
        <v>1538</v>
      </c>
    </row>
    <row r="1246" spans="1:8">
      <c r="A1246" s="103"/>
      <c r="B1246" s="326"/>
      <c r="C1246" s="326" t="s">
        <v>1538</v>
      </c>
      <c r="D1246" t="s">
        <v>1538</v>
      </c>
      <c r="E1246" s="325" t="s">
        <v>1538</v>
      </c>
      <c r="G1246" s="325" t="s">
        <v>1538</v>
      </c>
      <c r="H1246" s="325" t="s">
        <v>1538</v>
      </c>
    </row>
    <row r="1247" spans="1:8">
      <c r="A1247" s="103"/>
      <c r="B1247" s="328"/>
      <c r="C1247" s="326" t="s">
        <v>1538</v>
      </c>
      <c r="D1247" t="s">
        <v>1538</v>
      </c>
      <c r="E1247" s="325" t="s">
        <v>1538</v>
      </c>
      <c r="G1247" s="325" t="s">
        <v>1538</v>
      </c>
      <c r="H1247" s="325" t="s">
        <v>1538</v>
      </c>
    </row>
    <row r="1248" spans="1:8">
      <c r="A1248" s="103"/>
      <c r="C1248" s="326" t="s">
        <v>1538</v>
      </c>
      <c r="D1248" t="s">
        <v>1538</v>
      </c>
      <c r="E1248" s="325" t="s">
        <v>1538</v>
      </c>
      <c r="G1248" s="325" t="s">
        <v>1538</v>
      </c>
      <c r="H1248" s="325" t="s">
        <v>1538</v>
      </c>
    </row>
    <row r="1249" spans="1:8">
      <c r="A1249" s="103"/>
      <c r="C1249" s="326" t="s">
        <v>1538</v>
      </c>
      <c r="D1249" t="s">
        <v>1538</v>
      </c>
      <c r="E1249" s="325" t="s">
        <v>1538</v>
      </c>
      <c r="G1249" s="325" t="s">
        <v>1538</v>
      </c>
      <c r="H1249" s="325" t="s">
        <v>1538</v>
      </c>
    </row>
    <row r="1250" spans="1:8">
      <c r="A1250" s="103"/>
      <c r="C1250" s="326" t="s">
        <v>1538</v>
      </c>
      <c r="D1250" t="s">
        <v>1538</v>
      </c>
      <c r="E1250" s="325" t="s">
        <v>1538</v>
      </c>
      <c r="G1250" s="325" t="s">
        <v>1538</v>
      </c>
      <c r="H1250" s="325" t="s">
        <v>1538</v>
      </c>
    </row>
    <row r="1251" spans="1:8">
      <c r="A1251" s="103"/>
      <c r="C1251" s="326" t="s">
        <v>1538</v>
      </c>
      <c r="D1251" t="s">
        <v>1538</v>
      </c>
      <c r="E1251" s="325" t="s">
        <v>1538</v>
      </c>
      <c r="G1251" s="325" t="s">
        <v>1538</v>
      </c>
      <c r="H1251" s="325" t="s">
        <v>1538</v>
      </c>
    </row>
    <row r="1252" spans="1:8">
      <c r="A1252" s="103"/>
      <c r="B1252" s="328"/>
      <c r="C1252" s="326" t="s">
        <v>1538</v>
      </c>
      <c r="D1252" t="s">
        <v>1538</v>
      </c>
      <c r="E1252" s="325" t="s">
        <v>1538</v>
      </c>
      <c r="G1252" s="325" t="s">
        <v>1538</v>
      </c>
      <c r="H1252" s="325" t="s">
        <v>1538</v>
      </c>
    </row>
    <row r="1253" spans="1:8">
      <c r="A1253" s="103"/>
      <c r="C1253" s="326" t="s">
        <v>1538</v>
      </c>
      <c r="D1253" t="s">
        <v>1538</v>
      </c>
      <c r="E1253" s="325" t="s">
        <v>1538</v>
      </c>
      <c r="G1253" s="325" t="s">
        <v>1538</v>
      </c>
      <c r="H1253" s="325" t="s">
        <v>1538</v>
      </c>
    </row>
    <row r="1254" spans="1:8">
      <c r="A1254" s="103"/>
      <c r="C1254" s="326" t="s">
        <v>1538</v>
      </c>
      <c r="D1254" t="s">
        <v>1538</v>
      </c>
      <c r="E1254" s="325" t="s">
        <v>1538</v>
      </c>
      <c r="G1254" s="325" t="s">
        <v>1538</v>
      </c>
      <c r="H1254" s="325" t="s">
        <v>1538</v>
      </c>
    </row>
    <row r="1255" spans="1:8">
      <c r="A1255" s="103"/>
      <c r="C1255" s="326" t="s">
        <v>1538</v>
      </c>
      <c r="D1255" t="s">
        <v>1538</v>
      </c>
      <c r="E1255" s="325" t="s">
        <v>1538</v>
      </c>
      <c r="G1255" s="325" t="s">
        <v>1538</v>
      </c>
      <c r="H1255" s="325" t="s">
        <v>1538</v>
      </c>
    </row>
    <row r="1256" spans="1:8">
      <c r="A1256" s="103"/>
      <c r="C1256" s="326" t="s">
        <v>1538</v>
      </c>
      <c r="D1256" t="s">
        <v>1538</v>
      </c>
      <c r="E1256" s="325" t="s">
        <v>1538</v>
      </c>
      <c r="G1256" s="325" t="s">
        <v>1538</v>
      </c>
      <c r="H1256" s="325" t="s">
        <v>1538</v>
      </c>
    </row>
    <row r="1257" spans="1:8">
      <c r="A1257" s="103"/>
      <c r="C1257" s="326" t="s">
        <v>1538</v>
      </c>
      <c r="D1257" t="s">
        <v>1538</v>
      </c>
      <c r="E1257" s="325" t="s">
        <v>1538</v>
      </c>
      <c r="G1257" s="325" t="s">
        <v>1538</v>
      </c>
      <c r="H1257" s="325" t="s">
        <v>1538</v>
      </c>
    </row>
    <row r="1258" spans="1:8">
      <c r="A1258" s="103"/>
      <c r="B1258" s="326"/>
      <c r="C1258" s="326" t="s">
        <v>1538</v>
      </c>
      <c r="D1258" t="s">
        <v>1538</v>
      </c>
      <c r="E1258" s="325" t="s">
        <v>1538</v>
      </c>
      <c r="G1258" s="325" t="s">
        <v>1538</v>
      </c>
      <c r="H1258" s="325" t="s">
        <v>1538</v>
      </c>
    </row>
    <row r="1259" spans="1:8">
      <c r="A1259" s="103"/>
      <c r="B1259" s="326"/>
      <c r="C1259" s="326" t="s">
        <v>1538</v>
      </c>
      <c r="D1259" t="s">
        <v>1538</v>
      </c>
      <c r="E1259" s="325" t="s">
        <v>1538</v>
      </c>
      <c r="G1259" s="325" t="s">
        <v>1538</v>
      </c>
      <c r="H1259" s="325" t="s">
        <v>1538</v>
      </c>
    </row>
    <row r="1260" spans="1:8">
      <c r="A1260" s="103"/>
      <c r="B1260" s="326"/>
      <c r="C1260" s="326" t="s">
        <v>1538</v>
      </c>
      <c r="D1260" t="s">
        <v>1538</v>
      </c>
      <c r="E1260" s="325" t="s">
        <v>1538</v>
      </c>
      <c r="G1260" s="325" t="s">
        <v>1538</v>
      </c>
      <c r="H1260" s="325" t="s">
        <v>1538</v>
      </c>
    </row>
    <row r="1261" spans="1:8">
      <c r="A1261" s="103"/>
      <c r="B1261" s="326"/>
      <c r="C1261" s="326" t="s">
        <v>1538</v>
      </c>
      <c r="D1261" t="s">
        <v>1538</v>
      </c>
      <c r="E1261" s="325" t="s">
        <v>1538</v>
      </c>
      <c r="G1261" s="325" t="s">
        <v>1538</v>
      </c>
      <c r="H1261" s="325" t="s">
        <v>1538</v>
      </c>
    </row>
    <row r="1262" spans="1:8">
      <c r="A1262" s="103"/>
      <c r="B1262" s="326"/>
      <c r="C1262" s="326" t="s">
        <v>1538</v>
      </c>
      <c r="D1262" t="s">
        <v>1538</v>
      </c>
      <c r="E1262" s="325" t="s">
        <v>1538</v>
      </c>
      <c r="G1262" s="325" t="s">
        <v>1538</v>
      </c>
      <c r="H1262" s="325" t="s">
        <v>1538</v>
      </c>
    </row>
    <row r="1263" spans="1:8">
      <c r="A1263" s="103"/>
      <c r="B1263" s="326"/>
      <c r="C1263" s="326" t="s">
        <v>1538</v>
      </c>
      <c r="D1263" t="s">
        <v>1538</v>
      </c>
      <c r="E1263" s="325" t="s">
        <v>1538</v>
      </c>
      <c r="G1263" s="325" t="s">
        <v>1538</v>
      </c>
      <c r="H1263" s="325" t="s">
        <v>1538</v>
      </c>
    </row>
    <row r="1264" spans="1:8">
      <c r="A1264" s="103"/>
      <c r="B1264" s="326"/>
      <c r="C1264" s="326" t="s">
        <v>1538</v>
      </c>
      <c r="D1264" t="s">
        <v>1538</v>
      </c>
      <c r="E1264" s="325" t="s">
        <v>1538</v>
      </c>
      <c r="G1264" s="325" t="s">
        <v>1538</v>
      </c>
      <c r="H1264" s="325" t="s">
        <v>1538</v>
      </c>
    </row>
    <row r="1265" spans="1:8">
      <c r="A1265" s="103"/>
      <c r="B1265" s="326"/>
      <c r="C1265" s="326" t="s">
        <v>1538</v>
      </c>
      <c r="D1265" t="s">
        <v>1538</v>
      </c>
      <c r="E1265" s="325" t="s">
        <v>1538</v>
      </c>
      <c r="G1265" s="325" t="s">
        <v>1538</v>
      </c>
      <c r="H1265" s="325" t="s">
        <v>1538</v>
      </c>
    </row>
    <row r="1266" spans="1:8">
      <c r="A1266" s="103"/>
      <c r="B1266" s="328"/>
      <c r="C1266" s="326" t="s">
        <v>1538</v>
      </c>
      <c r="D1266" t="s">
        <v>1538</v>
      </c>
      <c r="E1266" s="325" t="s">
        <v>1538</v>
      </c>
      <c r="G1266" s="325" t="s">
        <v>1538</v>
      </c>
      <c r="H1266" s="325" t="s">
        <v>1538</v>
      </c>
    </row>
    <row r="1267" spans="1:8">
      <c r="A1267" s="103"/>
      <c r="C1267" s="326" t="s">
        <v>1538</v>
      </c>
      <c r="D1267" t="s">
        <v>1538</v>
      </c>
      <c r="E1267" s="325" t="s">
        <v>1538</v>
      </c>
      <c r="G1267" s="325" t="s">
        <v>1538</v>
      </c>
      <c r="H1267" s="325" t="s">
        <v>1538</v>
      </c>
    </row>
    <row r="1268" spans="1:8">
      <c r="A1268" s="103"/>
      <c r="C1268" s="326" t="s">
        <v>1538</v>
      </c>
      <c r="D1268" t="s">
        <v>1538</v>
      </c>
      <c r="E1268" s="325" t="s">
        <v>1538</v>
      </c>
      <c r="G1268" s="325" t="s">
        <v>1538</v>
      </c>
      <c r="H1268" s="325" t="s">
        <v>1538</v>
      </c>
    </row>
    <row r="1269" spans="1:8">
      <c r="A1269" s="103"/>
      <c r="C1269" s="326" t="s">
        <v>1538</v>
      </c>
      <c r="D1269" t="s">
        <v>1538</v>
      </c>
      <c r="E1269" s="325" t="s">
        <v>1538</v>
      </c>
      <c r="G1269" s="325" t="s">
        <v>1538</v>
      </c>
      <c r="H1269" s="325" t="s">
        <v>1538</v>
      </c>
    </row>
    <row r="1270" spans="1:8">
      <c r="A1270" s="103"/>
      <c r="C1270" s="326" t="s">
        <v>1538</v>
      </c>
      <c r="D1270" t="s">
        <v>1538</v>
      </c>
      <c r="E1270" s="325" t="s">
        <v>1538</v>
      </c>
      <c r="G1270" s="325" t="s">
        <v>1538</v>
      </c>
      <c r="H1270" s="325" t="s">
        <v>1538</v>
      </c>
    </row>
    <row r="1271" spans="1:8">
      <c r="A1271" s="103"/>
      <c r="B1271" s="326"/>
      <c r="C1271" s="326" t="s">
        <v>1538</v>
      </c>
      <c r="D1271" t="s">
        <v>1538</v>
      </c>
      <c r="E1271" s="325" t="s">
        <v>1538</v>
      </c>
      <c r="G1271" s="325" t="s">
        <v>1538</v>
      </c>
      <c r="H1271" s="325" t="s">
        <v>1538</v>
      </c>
    </row>
    <row r="1272" spans="1:8">
      <c r="A1272" s="103"/>
      <c r="B1272" s="326"/>
      <c r="C1272" s="326" t="s">
        <v>1538</v>
      </c>
      <c r="D1272" t="s">
        <v>1538</v>
      </c>
      <c r="E1272" s="325" t="s">
        <v>1538</v>
      </c>
      <c r="G1272" s="325" t="s">
        <v>1538</v>
      </c>
      <c r="H1272" s="325" t="s">
        <v>1538</v>
      </c>
    </row>
    <row r="1273" spans="1:8">
      <c r="A1273" s="103"/>
      <c r="B1273" s="326"/>
      <c r="C1273" s="326" t="s">
        <v>1538</v>
      </c>
      <c r="D1273" t="s">
        <v>1538</v>
      </c>
      <c r="E1273" s="325" t="s">
        <v>1538</v>
      </c>
      <c r="G1273" s="325" t="s">
        <v>1538</v>
      </c>
      <c r="H1273" s="325" t="s">
        <v>1538</v>
      </c>
    </row>
    <row r="1274" spans="1:8">
      <c r="A1274" s="103"/>
      <c r="B1274" s="326"/>
      <c r="C1274" s="326" t="s">
        <v>1538</v>
      </c>
      <c r="D1274" t="s">
        <v>1538</v>
      </c>
      <c r="E1274" s="325" t="s">
        <v>1538</v>
      </c>
      <c r="G1274" s="325" t="s">
        <v>1538</v>
      </c>
      <c r="H1274" s="325" t="s">
        <v>1538</v>
      </c>
    </row>
    <row r="1275" spans="1:8">
      <c r="A1275" s="103"/>
      <c r="B1275" s="326"/>
      <c r="C1275" s="326" t="s">
        <v>1538</v>
      </c>
      <c r="D1275" t="s">
        <v>1538</v>
      </c>
      <c r="E1275" s="325" t="s">
        <v>1538</v>
      </c>
      <c r="G1275" s="325" t="s">
        <v>1538</v>
      </c>
      <c r="H1275" s="325" t="s">
        <v>1538</v>
      </c>
    </row>
    <row r="1276" spans="1:8">
      <c r="A1276" s="103"/>
      <c r="B1276" s="326"/>
      <c r="C1276" s="326" t="s">
        <v>1538</v>
      </c>
      <c r="D1276" t="s">
        <v>1538</v>
      </c>
      <c r="E1276" s="325" t="s">
        <v>1538</v>
      </c>
      <c r="G1276" s="325" t="s">
        <v>1538</v>
      </c>
      <c r="H1276" s="325" t="s">
        <v>1538</v>
      </c>
    </row>
    <row r="1277" spans="1:8">
      <c r="A1277" s="103"/>
      <c r="B1277" s="326"/>
      <c r="C1277" s="326" t="s">
        <v>1538</v>
      </c>
      <c r="D1277" t="s">
        <v>1538</v>
      </c>
      <c r="E1277" s="325" t="s">
        <v>1538</v>
      </c>
      <c r="G1277" s="325" t="s">
        <v>1538</v>
      </c>
      <c r="H1277" s="325" t="s">
        <v>1538</v>
      </c>
    </row>
    <row r="1278" spans="1:8">
      <c r="A1278" s="103"/>
      <c r="B1278" s="326"/>
      <c r="C1278" s="326" t="s">
        <v>1538</v>
      </c>
      <c r="D1278" t="s">
        <v>1538</v>
      </c>
      <c r="E1278" s="325" t="s">
        <v>1538</v>
      </c>
      <c r="G1278" s="325" t="s">
        <v>1538</v>
      </c>
      <c r="H1278" s="325" t="s">
        <v>1538</v>
      </c>
    </row>
    <row r="1279" spans="1:8">
      <c r="A1279" s="103"/>
      <c r="B1279" s="326"/>
      <c r="C1279" s="326" t="s">
        <v>1538</v>
      </c>
      <c r="D1279" t="s">
        <v>1538</v>
      </c>
      <c r="E1279" s="325" t="s">
        <v>1538</v>
      </c>
      <c r="G1279" s="325" t="s">
        <v>1538</v>
      </c>
      <c r="H1279" s="325" t="s">
        <v>1538</v>
      </c>
    </row>
    <row r="1280" spans="1:8">
      <c r="A1280" s="103"/>
      <c r="B1280" s="326"/>
      <c r="C1280" s="326" t="s">
        <v>1538</v>
      </c>
      <c r="D1280" t="s">
        <v>1538</v>
      </c>
      <c r="E1280" s="325" t="s">
        <v>1538</v>
      </c>
      <c r="G1280" s="325" t="s">
        <v>1538</v>
      </c>
      <c r="H1280" s="325" t="s">
        <v>1538</v>
      </c>
    </row>
    <row r="1281" spans="1:8">
      <c r="A1281" s="103"/>
      <c r="B1281" s="326"/>
      <c r="C1281" s="326" t="s">
        <v>1538</v>
      </c>
      <c r="D1281" t="s">
        <v>1538</v>
      </c>
      <c r="E1281" s="325" t="s">
        <v>1538</v>
      </c>
      <c r="G1281" s="325" t="s">
        <v>1538</v>
      </c>
      <c r="H1281" s="325" t="s">
        <v>1538</v>
      </c>
    </row>
    <row r="1282" spans="1:8">
      <c r="A1282" s="103"/>
      <c r="B1282" s="326"/>
      <c r="C1282" s="326" t="s">
        <v>1538</v>
      </c>
      <c r="D1282" t="s">
        <v>1538</v>
      </c>
      <c r="E1282" s="325" t="s">
        <v>1538</v>
      </c>
      <c r="G1282" s="325" t="s">
        <v>1538</v>
      </c>
      <c r="H1282" s="325" t="s">
        <v>1538</v>
      </c>
    </row>
    <row r="1283" spans="1:8">
      <c r="A1283" s="103"/>
      <c r="B1283" s="326"/>
      <c r="C1283" s="326" t="s">
        <v>1538</v>
      </c>
      <c r="D1283" t="s">
        <v>1538</v>
      </c>
      <c r="E1283" s="325" t="s">
        <v>1538</v>
      </c>
      <c r="G1283" s="325" t="s">
        <v>1538</v>
      </c>
      <c r="H1283" s="325" t="s">
        <v>1538</v>
      </c>
    </row>
    <row r="1284" spans="1:8">
      <c r="A1284" s="103"/>
      <c r="B1284" s="326"/>
      <c r="C1284" s="326" t="s">
        <v>1538</v>
      </c>
      <c r="D1284" t="s">
        <v>1538</v>
      </c>
      <c r="E1284" s="325" t="s">
        <v>1538</v>
      </c>
      <c r="G1284" s="325" t="s">
        <v>1538</v>
      </c>
      <c r="H1284" s="325" t="s">
        <v>1538</v>
      </c>
    </row>
    <row r="1285" spans="1:8">
      <c r="A1285" s="103"/>
      <c r="B1285" s="326"/>
      <c r="C1285" s="326" t="s">
        <v>1538</v>
      </c>
      <c r="D1285" t="s">
        <v>1538</v>
      </c>
      <c r="E1285" s="325" t="s">
        <v>1538</v>
      </c>
      <c r="G1285" s="325" t="s">
        <v>1538</v>
      </c>
      <c r="H1285" s="325" t="s">
        <v>1538</v>
      </c>
    </row>
    <row r="1286" spans="1:8">
      <c r="A1286" s="103"/>
      <c r="B1286" s="326"/>
      <c r="C1286" s="326" t="s">
        <v>1538</v>
      </c>
      <c r="D1286" t="s">
        <v>1538</v>
      </c>
      <c r="E1286" s="325" t="s">
        <v>1538</v>
      </c>
      <c r="G1286" s="325" t="s">
        <v>1538</v>
      </c>
      <c r="H1286" s="325" t="s">
        <v>1538</v>
      </c>
    </row>
    <row r="1287" spans="1:8">
      <c r="A1287" s="103"/>
      <c r="B1287" s="326"/>
      <c r="C1287" s="326" t="s">
        <v>1538</v>
      </c>
      <c r="D1287" t="s">
        <v>1538</v>
      </c>
      <c r="E1287" s="325" t="s">
        <v>1538</v>
      </c>
      <c r="G1287" s="325" t="s">
        <v>1538</v>
      </c>
      <c r="H1287" s="325" t="s">
        <v>1538</v>
      </c>
    </row>
    <row r="1288" spans="1:8">
      <c r="A1288" s="103"/>
      <c r="B1288" s="326"/>
      <c r="C1288" s="326" t="s">
        <v>1538</v>
      </c>
      <c r="D1288" t="s">
        <v>1538</v>
      </c>
      <c r="E1288" s="325" t="s">
        <v>1538</v>
      </c>
      <c r="G1288" s="325" t="s">
        <v>1538</v>
      </c>
      <c r="H1288" s="325" t="s">
        <v>1538</v>
      </c>
    </row>
    <row r="1289" spans="1:8">
      <c r="A1289" s="103"/>
      <c r="B1289" s="326"/>
      <c r="C1289" s="326" t="s">
        <v>1538</v>
      </c>
      <c r="D1289" t="s">
        <v>1538</v>
      </c>
      <c r="E1289" s="325" t="s">
        <v>1538</v>
      </c>
      <c r="G1289" s="325" t="s">
        <v>1538</v>
      </c>
      <c r="H1289" s="325" t="s">
        <v>1538</v>
      </c>
    </row>
    <row r="1290" spans="1:8">
      <c r="A1290" s="103"/>
      <c r="B1290" s="326"/>
      <c r="C1290" s="326" t="s">
        <v>1538</v>
      </c>
      <c r="D1290" t="s">
        <v>1538</v>
      </c>
      <c r="E1290" s="325" t="s">
        <v>1538</v>
      </c>
      <c r="G1290" s="325" t="s">
        <v>1538</v>
      </c>
      <c r="H1290" s="325" t="s">
        <v>1538</v>
      </c>
    </row>
    <row r="1291" spans="1:8">
      <c r="A1291" s="103"/>
      <c r="B1291" s="326"/>
      <c r="C1291" s="326" t="s">
        <v>1538</v>
      </c>
      <c r="D1291" t="s">
        <v>1538</v>
      </c>
      <c r="E1291" s="325" t="s">
        <v>1538</v>
      </c>
      <c r="G1291" s="325" t="s">
        <v>1538</v>
      </c>
      <c r="H1291" s="325" t="s">
        <v>1538</v>
      </c>
    </row>
    <row r="1292" spans="1:8">
      <c r="A1292" s="103"/>
      <c r="B1292" s="326"/>
      <c r="C1292" s="326" t="s">
        <v>1538</v>
      </c>
      <c r="D1292" t="s">
        <v>1538</v>
      </c>
      <c r="E1292" s="325" t="s">
        <v>1538</v>
      </c>
      <c r="G1292" s="325" t="s">
        <v>1538</v>
      </c>
      <c r="H1292" s="325" t="s">
        <v>1538</v>
      </c>
    </row>
    <row r="1293" spans="1:8">
      <c r="A1293" s="103"/>
      <c r="B1293" s="326"/>
      <c r="C1293" s="326" t="s">
        <v>1538</v>
      </c>
      <c r="D1293" t="s">
        <v>1538</v>
      </c>
      <c r="E1293" s="325" t="s">
        <v>1538</v>
      </c>
      <c r="G1293" s="325" t="s">
        <v>1538</v>
      </c>
      <c r="H1293" s="325" t="s">
        <v>1538</v>
      </c>
    </row>
    <row r="1294" spans="1:8">
      <c r="A1294" s="103"/>
      <c r="B1294" s="326"/>
      <c r="C1294" s="326" t="s">
        <v>1538</v>
      </c>
      <c r="D1294" t="s">
        <v>1538</v>
      </c>
      <c r="E1294" s="325" t="s">
        <v>1538</v>
      </c>
      <c r="G1294" s="325" t="s">
        <v>1538</v>
      </c>
      <c r="H1294" s="325" t="s">
        <v>1538</v>
      </c>
    </row>
    <row r="1295" spans="1:8">
      <c r="A1295" s="103"/>
      <c r="B1295" s="326"/>
      <c r="C1295" s="326" t="s">
        <v>1538</v>
      </c>
      <c r="D1295" t="s">
        <v>1538</v>
      </c>
      <c r="E1295" s="325" t="s">
        <v>1538</v>
      </c>
      <c r="G1295" s="325" t="s">
        <v>1538</v>
      </c>
      <c r="H1295" s="325" t="s">
        <v>1538</v>
      </c>
    </row>
    <row r="1296" spans="1:8">
      <c r="A1296" s="103"/>
      <c r="B1296" s="326"/>
      <c r="C1296" s="326" t="s">
        <v>1538</v>
      </c>
      <c r="D1296" t="s">
        <v>1538</v>
      </c>
      <c r="E1296" s="325" t="s">
        <v>1538</v>
      </c>
      <c r="G1296" s="325" t="s">
        <v>1538</v>
      </c>
      <c r="H1296" s="325" t="s">
        <v>1538</v>
      </c>
    </row>
    <row r="1297" spans="1:8">
      <c r="A1297" s="103"/>
      <c r="B1297" s="326"/>
      <c r="C1297" s="326" t="s">
        <v>1538</v>
      </c>
      <c r="D1297" t="s">
        <v>1538</v>
      </c>
      <c r="E1297" s="325" t="s">
        <v>1538</v>
      </c>
      <c r="G1297" s="325" t="s">
        <v>1538</v>
      </c>
      <c r="H1297" s="325" t="s">
        <v>1538</v>
      </c>
    </row>
    <row r="1298" spans="1:8">
      <c r="A1298" s="103"/>
      <c r="B1298" s="326"/>
      <c r="C1298" s="326" t="s">
        <v>1538</v>
      </c>
      <c r="D1298" t="s">
        <v>1538</v>
      </c>
      <c r="E1298" s="325" t="s">
        <v>1538</v>
      </c>
      <c r="G1298" s="325" t="s">
        <v>1538</v>
      </c>
      <c r="H1298" s="325" t="s">
        <v>1538</v>
      </c>
    </row>
    <row r="1299" spans="1:8">
      <c r="A1299" s="103"/>
      <c r="B1299" s="326"/>
      <c r="C1299" s="326" t="s">
        <v>1538</v>
      </c>
      <c r="D1299" t="s">
        <v>1538</v>
      </c>
      <c r="E1299" s="325" t="s">
        <v>1538</v>
      </c>
      <c r="G1299" s="325" t="s">
        <v>1538</v>
      </c>
      <c r="H1299" s="325" t="s">
        <v>1538</v>
      </c>
    </row>
    <row r="1300" spans="1:8">
      <c r="A1300" s="103"/>
      <c r="B1300" s="326"/>
      <c r="C1300" s="326" t="s">
        <v>1538</v>
      </c>
      <c r="D1300" t="s">
        <v>1538</v>
      </c>
      <c r="E1300" s="325" t="s">
        <v>1538</v>
      </c>
      <c r="G1300" s="325" t="s">
        <v>1538</v>
      </c>
      <c r="H1300" s="325" t="s">
        <v>1538</v>
      </c>
    </row>
    <row r="1301" spans="1:8">
      <c r="A1301" s="103"/>
      <c r="B1301" s="326"/>
      <c r="C1301" s="326" t="s">
        <v>1538</v>
      </c>
      <c r="D1301" t="s">
        <v>1538</v>
      </c>
      <c r="E1301" s="325" t="s">
        <v>1538</v>
      </c>
      <c r="G1301" s="325" t="s">
        <v>1538</v>
      </c>
      <c r="H1301" s="325" t="s">
        <v>1538</v>
      </c>
    </row>
    <row r="1302" spans="1:8">
      <c r="A1302" s="103"/>
      <c r="B1302" s="326"/>
      <c r="C1302" s="326" t="s">
        <v>1538</v>
      </c>
      <c r="D1302" t="s">
        <v>1538</v>
      </c>
      <c r="E1302" s="325" t="s">
        <v>1538</v>
      </c>
      <c r="G1302" s="325" t="s">
        <v>1538</v>
      </c>
      <c r="H1302" s="325" t="s">
        <v>1538</v>
      </c>
    </row>
    <row r="1303" spans="1:8">
      <c r="A1303" s="103"/>
      <c r="B1303" s="326"/>
      <c r="C1303" s="326" t="s">
        <v>1538</v>
      </c>
      <c r="D1303" t="s">
        <v>1538</v>
      </c>
      <c r="E1303" s="325" t="s">
        <v>1538</v>
      </c>
      <c r="G1303" s="325" t="s">
        <v>1538</v>
      </c>
      <c r="H1303" s="325" t="s">
        <v>1538</v>
      </c>
    </row>
    <row r="1304" spans="1:8">
      <c r="A1304" s="103"/>
      <c r="B1304" s="326"/>
      <c r="C1304" s="326" t="s">
        <v>1538</v>
      </c>
      <c r="D1304" t="s">
        <v>1538</v>
      </c>
      <c r="E1304" s="325" t="s">
        <v>1538</v>
      </c>
      <c r="G1304" s="325" t="s">
        <v>1538</v>
      </c>
      <c r="H1304" s="325" t="s">
        <v>1538</v>
      </c>
    </row>
    <row r="1305" spans="1:8">
      <c r="A1305" s="103"/>
      <c r="B1305" s="326"/>
      <c r="C1305" s="326" t="s">
        <v>1538</v>
      </c>
      <c r="D1305" t="s">
        <v>1538</v>
      </c>
      <c r="E1305" s="325" t="s">
        <v>1538</v>
      </c>
      <c r="G1305" s="325" t="s">
        <v>1538</v>
      </c>
      <c r="H1305" s="325" t="s">
        <v>1538</v>
      </c>
    </row>
    <row r="1306" spans="1:8">
      <c r="A1306" s="103"/>
      <c r="B1306" s="326"/>
      <c r="C1306" s="326" t="s">
        <v>1538</v>
      </c>
      <c r="D1306" t="s">
        <v>1538</v>
      </c>
      <c r="E1306" s="325" t="s">
        <v>1538</v>
      </c>
      <c r="G1306" s="325" t="s">
        <v>1538</v>
      </c>
      <c r="H1306" s="325" t="s">
        <v>1538</v>
      </c>
    </row>
    <row r="1307" spans="1:8">
      <c r="A1307" s="103"/>
      <c r="B1307" s="326"/>
      <c r="C1307" s="326" t="s">
        <v>1538</v>
      </c>
      <c r="D1307" t="s">
        <v>1538</v>
      </c>
      <c r="E1307" s="325" t="s">
        <v>1538</v>
      </c>
      <c r="G1307" s="325" t="s">
        <v>1538</v>
      </c>
      <c r="H1307" s="325" t="s">
        <v>1538</v>
      </c>
    </row>
    <row r="1308" spans="1:8">
      <c r="A1308" s="103"/>
      <c r="B1308" s="328"/>
      <c r="C1308" s="326" t="s">
        <v>1538</v>
      </c>
      <c r="D1308" t="s">
        <v>1538</v>
      </c>
      <c r="E1308" s="325" t="s">
        <v>1538</v>
      </c>
      <c r="G1308" s="325" t="s">
        <v>1538</v>
      </c>
      <c r="H1308" s="325" t="s">
        <v>1538</v>
      </c>
    </row>
    <row r="1309" spans="1:8">
      <c r="A1309" s="103"/>
      <c r="C1309" s="326" t="s">
        <v>1538</v>
      </c>
      <c r="D1309" t="s">
        <v>1538</v>
      </c>
      <c r="E1309" s="325" t="s">
        <v>1538</v>
      </c>
      <c r="G1309" s="325" t="s">
        <v>1538</v>
      </c>
      <c r="H1309" s="325" t="s">
        <v>1538</v>
      </c>
    </row>
    <row r="1310" spans="1:8">
      <c r="A1310" s="103"/>
      <c r="C1310" s="326" t="s">
        <v>1538</v>
      </c>
      <c r="D1310" t="s">
        <v>1538</v>
      </c>
      <c r="E1310" s="325" t="s">
        <v>1538</v>
      </c>
      <c r="G1310" s="325" t="s">
        <v>1538</v>
      </c>
      <c r="H1310" s="325" t="s">
        <v>1538</v>
      </c>
    </row>
    <row r="1311" spans="1:8">
      <c r="A1311" s="103"/>
      <c r="C1311" s="326" t="s">
        <v>1538</v>
      </c>
      <c r="D1311" t="s">
        <v>1538</v>
      </c>
      <c r="E1311" s="325" t="s">
        <v>1538</v>
      </c>
      <c r="G1311" s="325" t="s">
        <v>1538</v>
      </c>
      <c r="H1311" s="325" t="s">
        <v>1538</v>
      </c>
    </row>
    <row r="1312" spans="1:8">
      <c r="A1312" s="103"/>
      <c r="B1312" s="326"/>
      <c r="C1312" s="326" t="s">
        <v>1538</v>
      </c>
      <c r="D1312" t="s">
        <v>1538</v>
      </c>
      <c r="E1312" s="325" t="s">
        <v>1538</v>
      </c>
      <c r="G1312" s="325" t="s">
        <v>1538</v>
      </c>
      <c r="H1312" s="325" t="s">
        <v>1538</v>
      </c>
    </row>
    <row r="1313" spans="1:8">
      <c r="A1313" s="103"/>
      <c r="B1313" s="326"/>
      <c r="C1313" s="326" t="s">
        <v>1538</v>
      </c>
      <c r="D1313" t="s">
        <v>1538</v>
      </c>
      <c r="E1313" s="325" t="s">
        <v>1538</v>
      </c>
      <c r="G1313" s="325" t="s">
        <v>1538</v>
      </c>
      <c r="H1313" s="325" t="s">
        <v>1538</v>
      </c>
    </row>
    <row r="1314" spans="1:8">
      <c r="A1314" s="103"/>
      <c r="B1314" s="326"/>
      <c r="C1314" s="326" t="s">
        <v>1538</v>
      </c>
      <c r="D1314" t="s">
        <v>1538</v>
      </c>
      <c r="E1314" s="325" t="s">
        <v>1538</v>
      </c>
      <c r="G1314" s="325" t="s">
        <v>1538</v>
      </c>
      <c r="H1314" s="325" t="s">
        <v>1538</v>
      </c>
    </row>
    <row r="1315" spans="1:8">
      <c r="A1315" s="103"/>
      <c r="B1315" s="326"/>
      <c r="C1315" s="326" t="s">
        <v>1538</v>
      </c>
      <c r="D1315" t="s">
        <v>1538</v>
      </c>
      <c r="E1315" s="325" t="s">
        <v>1538</v>
      </c>
      <c r="G1315" s="325" t="s">
        <v>1538</v>
      </c>
      <c r="H1315" s="325" t="s">
        <v>1538</v>
      </c>
    </row>
    <row r="1316" spans="1:8">
      <c r="A1316" s="103"/>
      <c r="B1316" s="326"/>
      <c r="C1316" s="326" t="s">
        <v>1538</v>
      </c>
      <c r="D1316" t="s">
        <v>1538</v>
      </c>
      <c r="E1316" s="325" t="s">
        <v>1538</v>
      </c>
      <c r="G1316" s="325" t="s">
        <v>1538</v>
      </c>
      <c r="H1316" s="325" t="s">
        <v>1538</v>
      </c>
    </row>
    <row r="1317" spans="1:8">
      <c r="A1317" s="103"/>
      <c r="B1317" s="326"/>
      <c r="C1317" s="326" t="s">
        <v>1538</v>
      </c>
      <c r="D1317" t="s">
        <v>1538</v>
      </c>
      <c r="E1317" s="325" t="s">
        <v>1538</v>
      </c>
      <c r="G1317" s="325" t="s">
        <v>1538</v>
      </c>
      <c r="H1317" s="325" t="s">
        <v>1538</v>
      </c>
    </row>
    <row r="1318" spans="1:8">
      <c r="A1318" s="103"/>
      <c r="B1318" s="326"/>
      <c r="C1318" s="326" t="s">
        <v>1538</v>
      </c>
      <c r="D1318" t="s">
        <v>1538</v>
      </c>
      <c r="E1318" s="325" t="s">
        <v>1538</v>
      </c>
      <c r="G1318" s="325" t="s">
        <v>1538</v>
      </c>
      <c r="H1318" s="325" t="s">
        <v>1538</v>
      </c>
    </row>
    <row r="1319" spans="1:8">
      <c r="A1319" s="103"/>
      <c r="B1319" s="326"/>
      <c r="C1319" s="326" t="s">
        <v>1538</v>
      </c>
      <c r="D1319" t="s">
        <v>1538</v>
      </c>
      <c r="E1319" s="325" t="s">
        <v>1538</v>
      </c>
      <c r="G1319" s="325" t="s">
        <v>1538</v>
      </c>
      <c r="H1319" s="325" t="s">
        <v>1538</v>
      </c>
    </row>
    <row r="1320" spans="1:8">
      <c r="A1320" s="103"/>
      <c r="B1320" s="326"/>
      <c r="C1320" s="326" t="s">
        <v>1538</v>
      </c>
      <c r="D1320" t="s">
        <v>1538</v>
      </c>
      <c r="E1320" s="325" t="s">
        <v>1538</v>
      </c>
      <c r="G1320" s="325" t="s">
        <v>1538</v>
      </c>
      <c r="H1320" s="325" t="s">
        <v>1538</v>
      </c>
    </row>
    <row r="1321" spans="1:8">
      <c r="A1321" s="103"/>
      <c r="B1321" s="326"/>
      <c r="C1321" s="326" t="s">
        <v>1538</v>
      </c>
      <c r="D1321" t="s">
        <v>1538</v>
      </c>
      <c r="E1321" s="325" t="s">
        <v>1538</v>
      </c>
      <c r="G1321" s="325" t="s">
        <v>1538</v>
      </c>
      <c r="H1321" s="325" t="s">
        <v>1538</v>
      </c>
    </row>
    <row r="1322" spans="1:8">
      <c r="A1322" s="103"/>
      <c r="B1322" s="326"/>
      <c r="C1322" s="326" t="s">
        <v>1538</v>
      </c>
      <c r="D1322" t="s">
        <v>1538</v>
      </c>
      <c r="E1322" s="325" t="s">
        <v>1538</v>
      </c>
      <c r="G1322" s="325" t="s">
        <v>1538</v>
      </c>
      <c r="H1322" s="325" t="s">
        <v>1538</v>
      </c>
    </row>
    <row r="1323" spans="1:8">
      <c r="A1323" s="103"/>
      <c r="B1323" s="326"/>
      <c r="C1323" s="326" t="s">
        <v>1538</v>
      </c>
      <c r="D1323" t="s">
        <v>1538</v>
      </c>
      <c r="E1323" s="325" t="s">
        <v>1538</v>
      </c>
      <c r="G1323" s="325" t="s">
        <v>1538</v>
      </c>
      <c r="H1323" s="325" t="s">
        <v>1538</v>
      </c>
    </row>
    <row r="1324" spans="1:8">
      <c r="A1324" s="103"/>
      <c r="B1324" s="326"/>
      <c r="C1324" s="326" t="s">
        <v>1538</v>
      </c>
      <c r="D1324" t="s">
        <v>1538</v>
      </c>
      <c r="E1324" s="325" t="s">
        <v>1538</v>
      </c>
      <c r="G1324" s="325" t="s">
        <v>1538</v>
      </c>
      <c r="H1324" s="325" t="s">
        <v>1538</v>
      </c>
    </row>
    <row r="1325" spans="1:8">
      <c r="A1325" s="103"/>
      <c r="B1325" s="326"/>
      <c r="C1325" s="326" t="s">
        <v>1538</v>
      </c>
      <c r="D1325" t="s">
        <v>1538</v>
      </c>
      <c r="E1325" s="325" t="s">
        <v>1538</v>
      </c>
      <c r="G1325" s="325" t="s">
        <v>1538</v>
      </c>
      <c r="H1325" s="325" t="s">
        <v>1538</v>
      </c>
    </row>
    <row r="1326" spans="1:8">
      <c r="A1326" s="103"/>
      <c r="B1326" s="328"/>
      <c r="C1326" s="326" t="s">
        <v>1538</v>
      </c>
      <c r="D1326" t="s">
        <v>1538</v>
      </c>
      <c r="E1326" s="325" t="s">
        <v>1538</v>
      </c>
      <c r="G1326" s="325" t="s">
        <v>1538</v>
      </c>
      <c r="H1326" s="325" t="s">
        <v>1538</v>
      </c>
    </row>
    <row r="1327" spans="1:8">
      <c r="A1327" s="103"/>
      <c r="C1327" s="326" t="s">
        <v>1538</v>
      </c>
      <c r="D1327" t="s">
        <v>1538</v>
      </c>
      <c r="E1327" s="325" t="s">
        <v>1538</v>
      </c>
      <c r="G1327" s="325" t="s">
        <v>1538</v>
      </c>
      <c r="H1327" s="325" t="s">
        <v>1538</v>
      </c>
    </row>
    <row r="1328" spans="1:8">
      <c r="A1328" s="103"/>
      <c r="C1328" s="326" t="s">
        <v>1538</v>
      </c>
      <c r="D1328" t="s">
        <v>1538</v>
      </c>
      <c r="E1328" s="325" t="s">
        <v>1538</v>
      </c>
      <c r="G1328" s="325" t="s">
        <v>1538</v>
      </c>
      <c r="H1328" s="325" t="s">
        <v>1538</v>
      </c>
    </row>
    <row r="1329" spans="1:8">
      <c r="A1329" s="103"/>
      <c r="C1329" s="326" t="s">
        <v>1538</v>
      </c>
      <c r="D1329" t="s">
        <v>1538</v>
      </c>
      <c r="E1329" s="325" t="s">
        <v>1538</v>
      </c>
      <c r="G1329" s="325" t="s">
        <v>1538</v>
      </c>
      <c r="H1329" s="325" t="s">
        <v>1538</v>
      </c>
    </row>
    <row r="1330" spans="1:8">
      <c r="A1330" s="103"/>
      <c r="B1330" s="326"/>
      <c r="C1330" s="326" t="s">
        <v>1538</v>
      </c>
      <c r="D1330" t="s">
        <v>1538</v>
      </c>
      <c r="E1330" s="325" t="s">
        <v>1538</v>
      </c>
      <c r="G1330" s="325" t="s">
        <v>1538</v>
      </c>
      <c r="H1330" s="325" t="s">
        <v>1538</v>
      </c>
    </row>
    <row r="1331" spans="1:8">
      <c r="A1331" s="103"/>
      <c r="B1331" s="326"/>
      <c r="C1331" s="326" t="s">
        <v>1538</v>
      </c>
      <c r="D1331" t="s">
        <v>1538</v>
      </c>
      <c r="E1331" s="325" t="s">
        <v>1538</v>
      </c>
      <c r="G1331" s="325" t="s">
        <v>1538</v>
      </c>
      <c r="H1331" s="325" t="s">
        <v>1538</v>
      </c>
    </row>
    <row r="1332" spans="1:8">
      <c r="A1332" s="103"/>
      <c r="B1332" s="326"/>
      <c r="C1332" s="326" t="s">
        <v>1538</v>
      </c>
      <c r="D1332" t="s">
        <v>1538</v>
      </c>
      <c r="E1332" s="325" t="s">
        <v>1538</v>
      </c>
      <c r="G1332" s="325" t="s">
        <v>1538</v>
      </c>
      <c r="H1332" s="325" t="s">
        <v>1538</v>
      </c>
    </row>
    <row r="1333" spans="1:8">
      <c r="A1333" s="103"/>
      <c r="B1333" s="326"/>
      <c r="C1333" s="326" t="s">
        <v>1538</v>
      </c>
      <c r="D1333" t="s">
        <v>1538</v>
      </c>
      <c r="E1333" s="325" t="s">
        <v>1538</v>
      </c>
      <c r="G1333" s="325" t="s">
        <v>1538</v>
      </c>
      <c r="H1333" s="325" t="s">
        <v>1538</v>
      </c>
    </row>
    <row r="1334" spans="1:8">
      <c r="A1334" s="103"/>
      <c r="B1334" s="326"/>
      <c r="C1334" s="326" t="s">
        <v>1538</v>
      </c>
      <c r="D1334" t="s">
        <v>1538</v>
      </c>
      <c r="E1334" s="325" t="s">
        <v>1538</v>
      </c>
      <c r="G1334" s="325" t="s">
        <v>1538</v>
      </c>
      <c r="H1334" s="325" t="s">
        <v>1538</v>
      </c>
    </row>
    <row r="1335" spans="1:8">
      <c r="A1335" s="103"/>
      <c r="B1335" s="328"/>
      <c r="C1335" s="326" t="s">
        <v>1538</v>
      </c>
      <c r="D1335" t="s">
        <v>1538</v>
      </c>
      <c r="E1335" s="325" t="s">
        <v>1538</v>
      </c>
      <c r="G1335" s="325" t="s">
        <v>1538</v>
      </c>
      <c r="H1335" s="325" t="s">
        <v>1538</v>
      </c>
    </row>
    <row r="1336" spans="1:8">
      <c r="A1336" s="103"/>
      <c r="C1336" s="326" t="s">
        <v>1538</v>
      </c>
      <c r="D1336" t="s">
        <v>1538</v>
      </c>
      <c r="E1336" s="325" t="s">
        <v>1538</v>
      </c>
      <c r="G1336" s="325" t="s">
        <v>1538</v>
      </c>
      <c r="H1336" s="325" t="s">
        <v>1538</v>
      </c>
    </row>
    <row r="1337" spans="1:8">
      <c r="A1337" s="103"/>
      <c r="C1337" s="326" t="s">
        <v>1538</v>
      </c>
      <c r="D1337" t="s">
        <v>1538</v>
      </c>
      <c r="E1337" s="325" t="s">
        <v>1538</v>
      </c>
      <c r="G1337" s="325" t="s">
        <v>1538</v>
      </c>
      <c r="H1337" s="325" t="s">
        <v>1538</v>
      </c>
    </row>
    <row r="1338" spans="1:8">
      <c r="A1338" s="103"/>
      <c r="C1338" s="326" t="s">
        <v>1538</v>
      </c>
      <c r="D1338" t="s">
        <v>1538</v>
      </c>
      <c r="E1338" s="325" t="s">
        <v>1538</v>
      </c>
      <c r="G1338" s="325" t="s">
        <v>1538</v>
      </c>
      <c r="H1338" s="325" t="s">
        <v>1538</v>
      </c>
    </row>
    <row r="1339" spans="1:8">
      <c r="A1339" s="103"/>
      <c r="C1339" s="326" t="s">
        <v>1538</v>
      </c>
      <c r="D1339" t="s">
        <v>1538</v>
      </c>
      <c r="E1339" s="325" t="s">
        <v>1538</v>
      </c>
      <c r="G1339" s="325" t="s">
        <v>1538</v>
      </c>
      <c r="H1339" s="325" t="s">
        <v>1538</v>
      </c>
    </row>
    <row r="1340" spans="1:8">
      <c r="A1340" s="103"/>
      <c r="C1340" s="326" t="s">
        <v>1538</v>
      </c>
      <c r="D1340" t="s">
        <v>1538</v>
      </c>
      <c r="E1340" s="325" t="s">
        <v>1538</v>
      </c>
      <c r="G1340" s="325" t="s">
        <v>1538</v>
      </c>
      <c r="H1340" s="325" t="s">
        <v>1538</v>
      </c>
    </row>
    <row r="1341" spans="1:8">
      <c r="A1341" s="103"/>
      <c r="B1341" s="326"/>
      <c r="C1341" s="326" t="s">
        <v>1538</v>
      </c>
      <c r="D1341" t="s">
        <v>1538</v>
      </c>
      <c r="E1341" s="325" t="s">
        <v>1538</v>
      </c>
      <c r="G1341" s="325" t="s">
        <v>1538</v>
      </c>
      <c r="H1341" s="325" t="s">
        <v>1538</v>
      </c>
    </row>
    <row r="1342" spans="1:8">
      <c r="A1342" s="103"/>
      <c r="B1342" s="326"/>
      <c r="C1342" s="326" t="s">
        <v>1538</v>
      </c>
      <c r="D1342" t="s">
        <v>1538</v>
      </c>
      <c r="E1342" s="325" t="s">
        <v>1538</v>
      </c>
      <c r="G1342" s="325" t="s">
        <v>1538</v>
      </c>
      <c r="H1342" s="325" t="s">
        <v>1538</v>
      </c>
    </row>
    <row r="1343" spans="1:8">
      <c r="A1343" s="103"/>
      <c r="B1343" s="326"/>
      <c r="C1343" s="326" t="s">
        <v>1538</v>
      </c>
      <c r="D1343" t="s">
        <v>1538</v>
      </c>
      <c r="E1343" s="325" t="s">
        <v>1538</v>
      </c>
      <c r="G1343" s="325" t="s">
        <v>1538</v>
      </c>
      <c r="H1343" s="325" t="s">
        <v>1538</v>
      </c>
    </row>
    <row r="1344" spans="1:8">
      <c r="A1344" s="103"/>
      <c r="B1344" s="326"/>
      <c r="C1344" s="326" t="s">
        <v>1538</v>
      </c>
      <c r="D1344" t="s">
        <v>1538</v>
      </c>
      <c r="E1344" s="325" t="s">
        <v>1538</v>
      </c>
      <c r="G1344" s="325" t="s">
        <v>1538</v>
      </c>
      <c r="H1344" s="325" t="s">
        <v>1538</v>
      </c>
    </row>
    <row r="1345" spans="1:8">
      <c r="A1345" s="103"/>
      <c r="B1345" s="326"/>
      <c r="C1345" s="326" t="s">
        <v>1538</v>
      </c>
      <c r="D1345" t="s">
        <v>1538</v>
      </c>
      <c r="E1345" s="325" t="s">
        <v>1538</v>
      </c>
      <c r="G1345" s="325" t="s">
        <v>1538</v>
      </c>
      <c r="H1345" s="325" t="s">
        <v>1538</v>
      </c>
    </row>
    <row r="1346" spans="1:8">
      <c r="A1346" s="103"/>
      <c r="B1346" s="326"/>
      <c r="C1346" s="326" t="s">
        <v>1538</v>
      </c>
      <c r="D1346" t="s">
        <v>1538</v>
      </c>
      <c r="E1346" s="325" t="s">
        <v>1538</v>
      </c>
      <c r="G1346" s="325" t="s">
        <v>1538</v>
      </c>
      <c r="H1346" s="325" t="s">
        <v>1538</v>
      </c>
    </row>
    <row r="1347" spans="1:8">
      <c r="A1347" s="103"/>
      <c r="B1347" s="326"/>
      <c r="C1347" s="326" t="s">
        <v>1538</v>
      </c>
      <c r="D1347" t="s">
        <v>1538</v>
      </c>
      <c r="E1347" s="325" t="s">
        <v>1538</v>
      </c>
      <c r="G1347" s="325" t="s">
        <v>1538</v>
      </c>
      <c r="H1347" s="325" t="s">
        <v>1538</v>
      </c>
    </row>
    <row r="1348" spans="1:8">
      <c r="A1348" s="103"/>
      <c r="B1348" s="326"/>
      <c r="C1348" s="326" t="s">
        <v>1538</v>
      </c>
      <c r="D1348" t="s">
        <v>1538</v>
      </c>
      <c r="E1348" s="325" t="s">
        <v>1538</v>
      </c>
      <c r="G1348" s="325" t="s">
        <v>1538</v>
      </c>
      <c r="H1348" s="325" t="s">
        <v>1538</v>
      </c>
    </row>
    <row r="1349" spans="1:8">
      <c r="A1349" s="103"/>
      <c r="B1349" s="326"/>
      <c r="C1349" s="326" t="s">
        <v>1538</v>
      </c>
      <c r="D1349" t="s">
        <v>1538</v>
      </c>
      <c r="E1349" s="325" t="s">
        <v>1538</v>
      </c>
      <c r="G1349" s="325" t="s">
        <v>1538</v>
      </c>
      <c r="H1349" s="325" t="s">
        <v>1538</v>
      </c>
    </row>
    <row r="1350" spans="1:8">
      <c r="A1350" s="103"/>
      <c r="B1350" s="326"/>
      <c r="C1350" s="326" t="s">
        <v>1538</v>
      </c>
      <c r="D1350" t="s">
        <v>1538</v>
      </c>
      <c r="E1350" s="325" t="s">
        <v>1538</v>
      </c>
      <c r="G1350" s="325" t="s">
        <v>1538</v>
      </c>
      <c r="H1350" s="325" t="s">
        <v>1538</v>
      </c>
    </row>
    <row r="1351" spans="1:8">
      <c r="A1351" s="103"/>
      <c r="B1351" s="326"/>
      <c r="C1351" s="326" t="s">
        <v>1538</v>
      </c>
      <c r="D1351" t="s">
        <v>1538</v>
      </c>
      <c r="E1351" s="325" t="s">
        <v>1538</v>
      </c>
      <c r="G1351" s="325" t="s">
        <v>1538</v>
      </c>
      <c r="H1351" s="325" t="s">
        <v>1538</v>
      </c>
    </row>
    <row r="1352" spans="1:8">
      <c r="A1352" s="103"/>
      <c r="B1352" s="326"/>
      <c r="C1352" s="326" t="s">
        <v>1538</v>
      </c>
      <c r="D1352" t="s">
        <v>1538</v>
      </c>
      <c r="E1352" s="325" t="s">
        <v>1538</v>
      </c>
      <c r="G1352" s="325" t="s">
        <v>1538</v>
      </c>
      <c r="H1352" s="325" t="s">
        <v>1538</v>
      </c>
    </row>
    <row r="1353" spans="1:8">
      <c r="A1353" s="103"/>
      <c r="B1353" s="326"/>
      <c r="C1353" s="326" t="s">
        <v>1538</v>
      </c>
      <c r="D1353" t="s">
        <v>1538</v>
      </c>
      <c r="E1353" s="325" t="s">
        <v>1538</v>
      </c>
      <c r="G1353" s="325" t="s">
        <v>1538</v>
      </c>
      <c r="H1353" s="325" t="s">
        <v>1538</v>
      </c>
    </row>
    <row r="1354" spans="1:8">
      <c r="A1354" s="103"/>
      <c r="B1354" s="326"/>
      <c r="C1354" s="326" t="s">
        <v>1538</v>
      </c>
      <c r="D1354" t="s">
        <v>1538</v>
      </c>
      <c r="E1354" s="325" t="s">
        <v>1538</v>
      </c>
      <c r="G1354" s="325" t="s">
        <v>1538</v>
      </c>
      <c r="H1354" s="325" t="s">
        <v>1538</v>
      </c>
    </row>
    <row r="1355" spans="1:8">
      <c r="A1355" s="103"/>
      <c r="B1355" s="326"/>
      <c r="C1355" s="326" t="s">
        <v>1538</v>
      </c>
      <c r="D1355" t="s">
        <v>1538</v>
      </c>
      <c r="E1355" s="325" t="s">
        <v>1538</v>
      </c>
      <c r="G1355" s="325" t="s">
        <v>1538</v>
      </c>
      <c r="H1355" s="325" t="s">
        <v>1538</v>
      </c>
    </row>
    <row r="1356" spans="1:8">
      <c r="A1356" s="103"/>
      <c r="B1356" s="326"/>
      <c r="C1356" s="326" t="s">
        <v>1538</v>
      </c>
      <c r="D1356" t="s">
        <v>1538</v>
      </c>
      <c r="E1356" s="325" t="s">
        <v>1538</v>
      </c>
      <c r="G1356" s="325" t="s">
        <v>1538</v>
      </c>
      <c r="H1356" s="325" t="s">
        <v>1538</v>
      </c>
    </row>
    <row r="1357" spans="1:8">
      <c r="A1357" s="103"/>
      <c r="B1357" s="326"/>
      <c r="C1357" s="326" t="s">
        <v>1538</v>
      </c>
      <c r="D1357" t="s">
        <v>1538</v>
      </c>
      <c r="E1357" s="325" t="s">
        <v>1538</v>
      </c>
      <c r="G1357" s="325" t="s">
        <v>1538</v>
      </c>
      <c r="H1357" s="325" t="s">
        <v>1538</v>
      </c>
    </row>
    <row r="1358" spans="1:8">
      <c r="A1358" s="103"/>
      <c r="B1358" s="326"/>
      <c r="C1358" s="326" t="s">
        <v>1538</v>
      </c>
      <c r="D1358" t="s">
        <v>1538</v>
      </c>
      <c r="E1358" s="325" t="s">
        <v>1538</v>
      </c>
      <c r="G1358" s="325" t="s">
        <v>1538</v>
      </c>
      <c r="H1358" s="325" t="s">
        <v>1538</v>
      </c>
    </row>
    <row r="1359" spans="1:8">
      <c r="A1359" s="103"/>
      <c r="B1359" s="326"/>
      <c r="C1359" s="326" t="s">
        <v>1538</v>
      </c>
      <c r="D1359" t="s">
        <v>1538</v>
      </c>
      <c r="E1359" s="325" t="s">
        <v>1538</v>
      </c>
      <c r="G1359" s="325" t="s">
        <v>1538</v>
      </c>
      <c r="H1359" s="325" t="s">
        <v>1538</v>
      </c>
    </row>
    <row r="1360" spans="1:8">
      <c r="A1360" s="103"/>
      <c r="B1360" s="326"/>
      <c r="C1360" s="326" t="s">
        <v>1538</v>
      </c>
      <c r="D1360" t="s">
        <v>1538</v>
      </c>
      <c r="E1360" s="325" t="s">
        <v>1538</v>
      </c>
      <c r="G1360" s="325" t="s">
        <v>1538</v>
      </c>
      <c r="H1360" s="325" t="s">
        <v>1538</v>
      </c>
    </row>
    <row r="1361" spans="1:8">
      <c r="A1361" s="103"/>
      <c r="B1361" s="326"/>
      <c r="C1361" s="326" t="s">
        <v>1538</v>
      </c>
      <c r="D1361" t="s">
        <v>1538</v>
      </c>
      <c r="E1361" s="325" t="s">
        <v>1538</v>
      </c>
      <c r="G1361" s="325" t="s">
        <v>1538</v>
      </c>
      <c r="H1361" s="325" t="s">
        <v>1538</v>
      </c>
    </row>
    <row r="1362" spans="1:8">
      <c r="A1362" s="103"/>
      <c r="B1362" s="326"/>
      <c r="C1362" s="326" t="s">
        <v>1538</v>
      </c>
      <c r="D1362" t="s">
        <v>1538</v>
      </c>
      <c r="E1362" s="325" t="s">
        <v>1538</v>
      </c>
      <c r="G1362" s="325" t="s">
        <v>1538</v>
      </c>
      <c r="H1362" s="325" t="s">
        <v>1538</v>
      </c>
    </row>
    <row r="1363" spans="1:8">
      <c r="A1363" s="103"/>
      <c r="B1363" s="326"/>
      <c r="C1363" s="326" t="s">
        <v>1538</v>
      </c>
      <c r="D1363" t="s">
        <v>1538</v>
      </c>
      <c r="E1363" s="325" t="s">
        <v>1538</v>
      </c>
      <c r="G1363" s="325" t="s">
        <v>1538</v>
      </c>
      <c r="H1363" s="325" t="s">
        <v>1538</v>
      </c>
    </row>
    <row r="1364" spans="1:8">
      <c r="A1364" s="103"/>
      <c r="B1364" s="326"/>
      <c r="C1364" s="326" t="s">
        <v>1538</v>
      </c>
      <c r="D1364" t="s">
        <v>1538</v>
      </c>
      <c r="E1364" s="325" t="s">
        <v>1538</v>
      </c>
      <c r="G1364" s="325" t="s">
        <v>1538</v>
      </c>
      <c r="H1364" s="325" t="s">
        <v>1538</v>
      </c>
    </row>
    <row r="1365" spans="1:8">
      <c r="A1365" s="103"/>
      <c r="B1365" s="326"/>
      <c r="C1365" s="326" t="s">
        <v>1538</v>
      </c>
      <c r="D1365" t="s">
        <v>1538</v>
      </c>
      <c r="E1365" s="325" t="s">
        <v>1538</v>
      </c>
      <c r="G1365" s="325" t="s">
        <v>1538</v>
      </c>
      <c r="H1365" s="325" t="s">
        <v>1538</v>
      </c>
    </row>
    <row r="1366" spans="1:8">
      <c r="A1366" s="103"/>
      <c r="B1366" s="326"/>
      <c r="C1366" s="326" t="s">
        <v>1538</v>
      </c>
      <c r="D1366" t="s">
        <v>1538</v>
      </c>
      <c r="E1366" s="325" t="s">
        <v>1538</v>
      </c>
      <c r="G1366" s="325" t="s">
        <v>1538</v>
      </c>
      <c r="H1366" s="325" t="s">
        <v>1538</v>
      </c>
    </row>
    <row r="1367" spans="1:8">
      <c r="A1367" s="103"/>
      <c r="B1367" s="326"/>
      <c r="C1367" s="326" t="s">
        <v>1538</v>
      </c>
      <c r="D1367" t="s">
        <v>1538</v>
      </c>
      <c r="E1367" s="325" t="s">
        <v>1538</v>
      </c>
      <c r="G1367" s="325" t="s">
        <v>1538</v>
      </c>
      <c r="H1367" s="325" t="s">
        <v>1538</v>
      </c>
    </row>
    <row r="1368" spans="1:8">
      <c r="A1368" s="103"/>
      <c r="B1368" s="326"/>
      <c r="C1368" s="326" t="s">
        <v>1538</v>
      </c>
      <c r="D1368" t="s">
        <v>1538</v>
      </c>
      <c r="E1368" s="325" t="s">
        <v>1538</v>
      </c>
      <c r="G1368" s="325" t="s">
        <v>1538</v>
      </c>
      <c r="H1368" s="325" t="s">
        <v>1538</v>
      </c>
    </row>
    <row r="1369" spans="1:8">
      <c r="A1369" s="103"/>
      <c r="B1369" s="326"/>
      <c r="C1369" s="326" t="s">
        <v>1538</v>
      </c>
      <c r="D1369" t="s">
        <v>1538</v>
      </c>
      <c r="E1369" s="325" t="s">
        <v>1538</v>
      </c>
      <c r="G1369" s="325" t="s">
        <v>1538</v>
      </c>
      <c r="H1369" s="325" t="s">
        <v>1538</v>
      </c>
    </row>
    <row r="1370" spans="1:8">
      <c r="A1370" s="103"/>
      <c r="B1370" s="328"/>
      <c r="C1370" s="326" t="s">
        <v>1538</v>
      </c>
      <c r="D1370" t="s">
        <v>1538</v>
      </c>
      <c r="E1370" s="325" t="s">
        <v>1538</v>
      </c>
      <c r="G1370" s="325" t="s">
        <v>1538</v>
      </c>
      <c r="H1370" s="325" t="s">
        <v>1538</v>
      </c>
    </row>
    <row r="1371" spans="1:8">
      <c r="A1371" s="103"/>
      <c r="C1371" s="326" t="s">
        <v>1538</v>
      </c>
      <c r="D1371" t="s">
        <v>1538</v>
      </c>
      <c r="E1371" s="325" t="s">
        <v>1538</v>
      </c>
      <c r="G1371" s="325" t="s">
        <v>1538</v>
      </c>
      <c r="H1371" s="325" t="s">
        <v>1538</v>
      </c>
    </row>
    <row r="1372" spans="1:8">
      <c r="A1372" s="103"/>
      <c r="C1372" s="326" t="s">
        <v>1538</v>
      </c>
      <c r="D1372" t="s">
        <v>1538</v>
      </c>
      <c r="E1372" s="325" t="s">
        <v>1538</v>
      </c>
      <c r="G1372" s="325" t="s">
        <v>1538</v>
      </c>
      <c r="H1372" s="325" t="s">
        <v>1538</v>
      </c>
    </row>
    <row r="1373" spans="1:8">
      <c r="A1373" s="103"/>
      <c r="C1373" s="326" t="s">
        <v>1538</v>
      </c>
      <c r="D1373" t="s">
        <v>1538</v>
      </c>
      <c r="E1373" s="325" t="s">
        <v>1538</v>
      </c>
      <c r="G1373" s="325" t="s">
        <v>1538</v>
      </c>
      <c r="H1373" s="325" t="s">
        <v>1538</v>
      </c>
    </row>
    <row r="1374" spans="1:8">
      <c r="A1374" s="103"/>
      <c r="B1374" s="326"/>
      <c r="C1374" s="326" t="s">
        <v>1538</v>
      </c>
      <c r="D1374" t="s">
        <v>1538</v>
      </c>
      <c r="E1374" s="325" t="s">
        <v>1538</v>
      </c>
      <c r="G1374" s="325" t="s">
        <v>1538</v>
      </c>
      <c r="H1374" s="325" t="s">
        <v>1538</v>
      </c>
    </row>
    <row r="1375" spans="1:8">
      <c r="A1375" s="103"/>
      <c r="B1375" s="326"/>
      <c r="C1375" s="326" t="s">
        <v>1538</v>
      </c>
      <c r="D1375" t="s">
        <v>1538</v>
      </c>
      <c r="E1375" s="325" t="s">
        <v>1538</v>
      </c>
      <c r="G1375" s="325" t="s">
        <v>1538</v>
      </c>
      <c r="H1375" s="325" t="s">
        <v>1538</v>
      </c>
    </row>
    <row r="1376" spans="1:8">
      <c r="A1376" s="103"/>
      <c r="B1376" s="326"/>
      <c r="C1376" s="326" t="s">
        <v>1538</v>
      </c>
      <c r="D1376" t="s">
        <v>1538</v>
      </c>
      <c r="E1376" s="325" t="s">
        <v>1538</v>
      </c>
      <c r="G1376" s="325" t="s">
        <v>1538</v>
      </c>
      <c r="H1376" s="325" t="s">
        <v>1538</v>
      </c>
    </row>
    <row r="1377" spans="1:8">
      <c r="A1377" s="103"/>
      <c r="B1377" s="326"/>
      <c r="C1377" s="326" t="s">
        <v>1538</v>
      </c>
      <c r="D1377" t="s">
        <v>1538</v>
      </c>
      <c r="E1377" s="325" t="s">
        <v>1538</v>
      </c>
      <c r="G1377" s="325" t="s">
        <v>1538</v>
      </c>
      <c r="H1377" s="325" t="s">
        <v>1538</v>
      </c>
    </row>
    <row r="1378" spans="1:8">
      <c r="A1378" s="103"/>
      <c r="B1378" s="326"/>
      <c r="C1378" s="326" t="s">
        <v>1538</v>
      </c>
      <c r="D1378" t="s">
        <v>1538</v>
      </c>
      <c r="E1378" s="325" t="s">
        <v>1538</v>
      </c>
      <c r="G1378" s="325" t="s">
        <v>1538</v>
      </c>
      <c r="H1378" s="325" t="s">
        <v>1538</v>
      </c>
    </row>
    <row r="1379" spans="1:8">
      <c r="A1379" s="103"/>
      <c r="B1379" s="326"/>
      <c r="C1379" s="326" t="s">
        <v>1538</v>
      </c>
      <c r="D1379" t="s">
        <v>1538</v>
      </c>
      <c r="E1379" s="325" t="s">
        <v>1538</v>
      </c>
      <c r="G1379" s="325" t="s">
        <v>1538</v>
      </c>
      <c r="H1379" s="325" t="s">
        <v>1538</v>
      </c>
    </row>
    <row r="1380" spans="1:8">
      <c r="A1380" s="103"/>
      <c r="B1380" s="326"/>
      <c r="C1380" s="326" t="s">
        <v>1538</v>
      </c>
      <c r="D1380" t="s">
        <v>1538</v>
      </c>
      <c r="E1380" s="325" t="s">
        <v>1538</v>
      </c>
      <c r="G1380" s="325" t="s">
        <v>1538</v>
      </c>
      <c r="H1380" s="325" t="s">
        <v>1538</v>
      </c>
    </row>
    <row r="1381" spans="1:8">
      <c r="A1381" s="103"/>
      <c r="B1381" s="326"/>
      <c r="C1381" s="326" t="s">
        <v>1538</v>
      </c>
      <c r="D1381" t="s">
        <v>1538</v>
      </c>
      <c r="E1381" s="325" t="s">
        <v>1538</v>
      </c>
      <c r="G1381" s="325" t="s">
        <v>1538</v>
      </c>
      <c r="H1381" s="325" t="s">
        <v>1538</v>
      </c>
    </row>
    <row r="1382" spans="1:8">
      <c r="A1382" s="103"/>
      <c r="B1382" s="326"/>
      <c r="C1382" s="326" t="s">
        <v>1538</v>
      </c>
      <c r="D1382" t="s">
        <v>1538</v>
      </c>
      <c r="E1382" s="325" t="s">
        <v>1538</v>
      </c>
      <c r="G1382" s="325" t="s">
        <v>1538</v>
      </c>
      <c r="H1382" s="325" t="s">
        <v>1538</v>
      </c>
    </row>
    <row r="1383" spans="1:8">
      <c r="A1383" s="103"/>
      <c r="B1383" s="326"/>
      <c r="C1383" s="326" t="s">
        <v>1538</v>
      </c>
      <c r="D1383" t="s">
        <v>1538</v>
      </c>
      <c r="E1383" s="325" t="s">
        <v>1538</v>
      </c>
      <c r="G1383" s="325" t="s">
        <v>1538</v>
      </c>
      <c r="H1383" s="325" t="s">
        <v>1538</v>
      </c>
    </row>
    <row r="1384" spans="1:8">
      <c r="A1384" s="103"/>
      <c r="B1384" s="326"/>
      <c r="C1384" s="326" t="s">
        <v>1538</v>
      </c>
      <c r="D1384" t="s">
        <v>1538</v>
      </c>
      <c r="E1384" s="325" t="s">
        <v>1538</v>
      </c>
      <c r="G1384" s="325" t="s">
        <v>1538</v>
      </c>
      <c r="H1384" s="325" t="s">
        <v>1538</v>
      </c>
    </row>
    <row r="1385" spans="1:8">
      <c r="A1385" s="103"/>
      <c r="B1385" s="326"/>
      <c r="C1385" s="326" t="s">
        <v>1538</v>
      </c>
      <c r="D1385" t="s">
        <v>1538</v>
      </c>
      <c r="E1385" s="325" t="s">
        <v>1538</v>
      </c>
      <c r="G1385" s="325" t="s">
        <v>1538</v>
      </c>
      <c r="H1385" s="325" t="s">
        <v>1538</v>
      </c>
    </row>
    <row r="1386" spans="1:8">
      <c r="A1386" s="103"/>
      <c r="B1386" s="326"/>
      <c r="C1386" s="326" t="s">
        <v>1538</v>
      </c>
      <c r="D1386" t="s">
        <v>1538</v>
      </c>
      <c r="E1386" s="325" t="s">
        <v>1538</v>
      </c>
      <c r="G1386" s="325" t="s">
        <v>1538</v>
      </c>
      <c r="H1386" s="325" t="s">
        <v>1538</v>
      </c>
    </row>
    <row r="1387" spans="1:8">
      <c r="A1387" s="103"/>
      <c r="B1387" s="326"/>
      <c r="C1387" s="326" t="s">
        <v>1538</v>
      </c>
      <c r="D1387" t="s">
        <v>1538</v>
      </c>
      <c r="E1387" s="325" t="s">
        <v>1538</v>
      </c>
      <c r="G1387" s="325" t="s">
        <v>1538</v>
      </c>
      <c r="H1387" s="325" t="s">
        <v>1538</v>
      </c>
    </row>
    <row r="1388" spans="1:8">
      <c r="A1388" s="103"/>
      <c r="B1388" s="326"/>
      <c r="C1388" s="326" t="s">
        <v>1538</v>
      </c>
      <c r="D1388" t="s">
        <v>1538</v>
      </c>
      <c r="E1388" s="325" t="s">
        <v>1538</v>
      </c>
      <c r="G1388" s="325" t="s">
        <v>1538</v>
      </c>
      <c r="H1388" s="325" t="s">
        <v>1538</v>
      </c>
    </row>
    <row r="1389" spans="1:8">
      <c r="A1389" s="103"/>
      <c r="B1389" s="326"/>
      <c r="C1389" s="326" t="s">
        <v>1538</v>
      </c>
      <c r="D1389" t="s">
        <v>1538</v>
      </c>
      <c r="E1389" s="325" t="s">
        <v>1538</v>
      </c>
      <c r="G1389" s="325" t="s">
        <v>1538</v>
      </c>
      <c r="H1389" s="325" t="s">
        <v>1538</v>
      </c>
    </row>
    <row r="1390" spans="1:8">
      <c r="A1390" s="103"/>
      <c r="B1390" s="326"/>
      <c r="C1390" s="326" t="s">
        <v>1538</v>
      </c>
      <c r="D1390" t="s">
        <v>1538</v>
      </c>
      <c r="E1390" s="325" t="s">
        <v>1538</v>
      </c>
      <c r="G1390" s="325" t="s">
        <v>1538</v>
      </c>
      <c r="H1390" s="325" t="s">
        <v>1538</v>
      </c>
    </row>
    <row r="1391" spans="1:8">
      <c r="A1391" s="103"/>
      <c r="B1391" s="326"/>
      <c r="C1391" s="326" t="s">
        <v>1538</v>
      </c>
      <c r="D1391" t="s">
        <v>1538</v>
      </c>
      <c r="E1391" s="325" t="s">
        <v>1538</v>
      </c>
      <c r="G1391" s="325" t="s">
        <v>1538</v>
      </c>
      <c r="H1391" s="325" t="s">
        <v>1538</v>
      </c>
    </row>
    <row r="1392" spans="1:8">
      <c r="A1392" s="103"/>
      <c r="B1392" s="326"/>
      <c r="C1392" s="326" t="s">
        <v>1538</v>
      </c>
      <c r="D1392" t="s">
        <v>1538</v>
      </c>
      <c r="E1392" s="325" t="s">
        <v>1538</v>
      </c>
      <c r="G1392" s="325" t="s">
        <v>1538</v>
      </c>
      <c r="H1392" s="325" t="s">
        <v>1538</v>
      </c>
    </row>
    <row r="1393" spans="1:8">
      <c r="A1393" s="103"/>
      <c r="B1393" s="326"/>
      <c r="C1393" s="326" t="s">
        <v>1538</v>
      </c>
      <c r="D1393" t="s">
        <v>1538</v>
      </c>
      <c r="E1393" s="325" t="s">
        <v>1538</v>
      </c>
      <c r="G1393" s="325" t="s">
        <v>1538</v>
      </c>
      <c r="H1393" s="325" t="s">
        <v>1538</v>
      </c>
    </row>
    <row r="1394" spans="1:8">
      <c r="A1394" s="103"/>
      <c r="B1394" s="326"/>
      <c r="C1394" s="326" t="s">
        <v>1538</v>
      </c>
      <c r="D1394" t="s">
        <v>1538</v>
      </c>
      <c r="E1394" s="325" t="s">
        <v>1538</v>
      </c>
      <c r="G1394" s="325" t="s">
        <v>1538</v>
      </c>
      <c r="H1394" s="325" t="s">
        <v>1538</v>
      </c>
    </row>
    <row r="1395" spans="1:8">
      <c r="A1395" s="103"/>
      <c r="B1395" s="326"/>
      <c r="C1395" s="326" t="s">
        <v>1538</v>
      </c>
      <c r="D1395" t="s">
        <v>1538</v>
      </c>
      <c r="E1395" s="325" t="s">
        <v>1538</v>
      </c>
      <c r="G1395" s="325" t="s">
        <v>1538</v>
      </c>
      <c r="H1395" s="325" t="s">
        <v>1538</v>
      </c>
    </row>
    <row r="1396" spans="1:8">
      <c r="A1396" s="103"/>
      <c r="B1396" s="326"/>
      <c r="C1396" s="326" t="s">
        <v>1538</v>
      </c>
      <c r="D1396" t="s">
        <v>1538</v>
      </c>
      <c r="E1396" s="325" t="s">
        <v>1538</v>
      </c>
      <c r="G1396" s="325" t="s">
        <v>1538</v>
      </c>
      <c r="H1396" s="325" t="s">
        <v>1538</v>
      </c>
    </row>
    <row r="1397" spans="1:8">
      <c r="A1397" s="103"/>
      <c r="B1397" s="326"/>
      <c r="C1397" s="326" t="s">
        <v>1538</v>
      </c>
      <c r="D1397" t="s">
        <v>1538</v>
      </c>
      <c r="E1397" s="325" t="s">
        <v>1538</v>
      </c>
      <c r="G1397" s="325" t="s">
        <v>1538</v>
      </c>
      <c r="H1397" s="325" t="s">
        <v>1538</v>
      </c>
    </row>
    <row r="1398" spans="1:8">
      <c r="A1398" s="103"/>
      <c r="B1398" s="326"/>
      <c r="C1398" s="326" t="s">
        <v>1538</v>
      </c>
      <c r="D1398" t="s">
        <v>1538</v>
      </c>
      <c r="E1398" s="325" t="s">
        <v>1538</v>
      </c>
      <c r="G1398" s="325" t="s">
        <v>1538</v>
      </c>
      <c r="H1398" s="325" t="s">
        <v>1538</v>
      </c>
    </row>
    <row r="1399" spans="1:8">
      <c r="A1399" s="103"/>
      <c r="B1399" s="326"/>
      <c r="C1399" s="326" t="s">
        <v>1538</v>
      </c>
      <c r="D1399" t="s">
        <v>1538</v>
      </c>
      <c r="E1399" s="325" t="s">
        <v>1538</v>
      </c>
      <c r="G1399" s="325" t="s">
        <v>1538</v>
      </c>
      <c r="H1399" s="325" t="s">
        <v>1538</v>
      </c>
    </row>
    <row r="1400" spans="1:8">
      <c r="A1400" s="103"/>
      <c r="B1400" s="326"/>
      <c r="C1400" s="326" t="s">
        <v>1538</v>
      </c>
      <c r="D1400" t="s">
        <v>1538</v>
      </c>
      <c r="E1400" s="325" t="s">
        <v>1538</v>
      </c>
      <c r="G1400" s="325" t="s">
        <v>1538</v>
      </c>
      <c r="H1400" s="325" t="s">
        <v>1538</v>
      </c>
    </row>
    <row r="1401" spans="1:8">
      <c r="A1401" s="103"/>
      <c r="B1401" s="326"/>
      <c r="C1401" s="326" t="s">
        <v>1538</v>
      </c>
      <c r="D1401" t="s">
        <v>1538</v>
      </c>
      <c r="E1401" s="325" t="s">
        <v>1538</v>
      </c>
      <c r="G1401" s="325" t="s">
        <v>1538</v>
      </c>
      <c r="H1401" s="325" t="s">
        <v>1538</v>
      </c>
    </row>
    <row r="1402" spans="1:8">
      <c r="A1402" s="103"/>
      <c r="B1402" s="326"/>
      <c r="C1402" s="326" t="s">
        <v>1538</v>
      </c>
      <c r="D1402" t="s">
        <v>1538</v>
      </c>
      <c r="E1402" s="325" t="s">
        <v>1538</v>
      </c>
      <c r="G1402" s="325" t="s">
        <v>1538</v>
      </c>
      <c r="H1402" s="325" t="s">
        <v>1538</v>
      </c>
    </row>
    <row r="1403" spans="1:8">
      <c r="A1403" s="103"/>
      <c r="B1403" s="326"/>
      <c r="C1403" s="326" t="s">
        <v>1538</v>
      </c>
      <c r="D1403" t="s">
        <v>1538</v>
      </c>
      <c r="E1403" s="325" t="s">
        <v>1538</v>
      </c>
      <c r="G1403" s="325" t="s">
        <v>1538</v>
      </c>
      <c r="H1403" s="325" t="s">
        <v>1538</v>
      </c>
    </row>
    <row r="1404" spans="1:8">
      <c r="A1404" s="103"/>
      <c r="B1404" s="326"/>
      <c r="C1404" s="326" t="s">
        <v>1538</v>
      </c>
      <c r="D1404" t="s">
        <v>1538</v>
      </c>
      <c r="E1404" s="325" t="s">
        <v>1538</v>
      </c>
      <c r="G1404" s="325" t="s">
        <v>1538</v>
      </c>
      <c r="H1404" s="325" t="s">
        <v>1538</v>
      </c>
    </row>
    <row r="1405" spans="1:8">
      <c r="A1405" s="103"/>
      <c r="B1405" s="328"/>
      <c r="C1405" s="326" t="s">
        <v>1538</v>
      </c>
      <c r="D1405" t="s">
        <v>1538</v>
      </c>
      <c r="E1405" s="325" t="s">
        <v>1538</v>
      </c>
      <c r="G1405" s="325" t="s">
        <v>1538</v>
      </c>
      <c r="H1405" s="325" t="s">
        <v>1538</v>
      </c>
    </row>
    <row r="1406" spans="1:8">
      <c r="A1406" s="103"/>
      <c r="C1406" s="326" t="s">
        <v>1538</v>
      </c>
      <c r="D1406" t="s">
        <v>1538</v>
      </c>
      <c r="E1406" s="325" t="s">
        <v>1538</v>
      </c>
      <c r="G1406" s="325" t="s">
        <v>1538</v>
      </c>
      <c r="H1406" s="325" t="s">
        <v>1538</v>
      </c>
    </row>
    <row r="1407" spans="1:8">
      <c r="A1407" s="103"/>
      <c r="C1407" s="326" t="s">
        <v>1538</v>
      </c>
      <c r="D1407" t="s">
        <v>1538</v>
      </c>
      <c r="E1407" s="325" t="s">
        <v>1538</v>
      </c>
      <c r="G1407" s="325" t="s">
        <v>1538</v>
      </c>
      <c r="H1407" s="325" t="s">
        <v>1538</v>
      </c>
    </row>
    <row r="1408" spans="1:8">
      <c r="A1408" s="103"/>
      <c r="C1408" s="326" t="s">
        <v>1538</v>
      </c>
      <c r="D1408" t="s">
        <v>1538</v>
      </c>
      <c r="E1408" s="325" t="s">
        <v>1538</v>
      </c>
      <c r="G1408" s="325" t="s">
        <v>1538</v>
      </c>
      <c r="H1408" s="325" t="s">
        <v>1538</v>
      </c>
    </row>
    <row r="1409" spans="1:8">
      <c r="A1409" s="103"/>
      <c r="B1409" s="326"/>
      <c r="C1409" s="326" t="s">
        <v>1538</v>
      </c>
      <c r="D1409" t="s">
        <v>1538</v>
      </c>
      <c r="E1409" s="325" t="s">
        <v>1538</v>
      </c>
      <c r="G1409" s="325" t="s">
        <v>1538</v>
      </c>
      <c r="H1409" s="325" t="s">
        <v>1538</v>
      </c>
    </row>
    <row r="1410" spans="1:8">
      <c r="A1410" s="103"/>
      <c r="B1410" s="326"/>
      <c r="C1410" s="326" t="s">
        <v>1538</v>
      </c>
      <c r="D1410" t="s">
        <v>1538</v>
      </c>
      <c r="E1410" s="325" t="s">
        <v>1538</v>
      </c>
      <c r="G1410" s="325" t="s">
        <v>1538</v>
      </c>
      <c r="H1410" s="325" t="s">
        <v>1538</v>
      </c>
    </row>
    <row r="1411" spans="1:8">
      <c r="A1411" s="103"/>
      <c r="B1411" s="326"/>
      <c r="C1411" s="326" t="s">
        <v>1538</v>
      </c>
      <c r="D1411" t="s">
        <v>1538</v>
      </c>
      <c r="E1411" s="325" t="s">
        <v>1538</v>
      </c>
      <c r="G1411" s="325" t="s">
        <v>1538</v>
      </c>
      <c r="H1411" s="325" t="s">
        <v>1538</v>
      </c>
    </row>
    <row r="1412" spans="1:8">
      <c r="A1412" s="103"/>
      <c r="B1412" s="326"/>
      <c r="C1412" s="326" t="s">
        <v>1538</v>
      </c>
      <c r="D1412" t="s">
        <v>1538</v>
      </c>
      <c r="E1412" s="325" t="s">
        <v>1538</v>
      </c>
      <c r="G1412" s="325" t="s">
        <v>1538</v>
      </c>
      <c r="H1412" s="325" t="s">
        <v>1538</v>
      </c>
    </row>
    <row r="1413" spans="1:8">
      <c r="A1413" s="103"/>
      <c r="B1413" s="326"/>
      <c r="C1413" s="326" t="s">
        <v>1538</v>
      </c>
      <c r="D1413" t="s">
        <v>1538</v>
      </c>
      <c r="E1413" s="325" t="s">
        <v>1538</v>
      </c>
      <c r="G1413" s="325" t="s">
        <v>1538</v>
      </c>
      <c r="H1413" s="325" t="s">
        <v>1538</v>
      </c>
    </row>
    <row r="1414" spans="1:8">
      <c r="A1414" s="103"/>
      <c r="B1414" s="326"/>
      <c r="C1414" s="326" t="s">
        <v>1538</v>
      </c>
      <c r="D1414" t="s">
        <v>1538</v>
      </c>
      <c r="E1414" s="325" t="s">
        <v>1538</v>
      </c>
      <c r="G1414" s="325" t="s">
        <v>1538</v>
      </c>
      <c r="H1414" s="325" t="s">
        <v>1538</v>
      </c>
    </row>
    <row r="1415" spans="1:8">
      <c r="A1415" s="103"/>
      <c r="B1415" s="326"/>
      <c r="C1415" s="326" t="s">
        <v>1538</v>
      </c>
      <c r="D1415" t="s">
        <v>1538</v>
      </c>
      <c r="E1415" s="325" t="s">
        <v>1538</v>
      </c>
      <c r="G1415" s="325" t="s">
        <v>1538</v>
      </c>
      <c r="H1415" s="325" t="s">
        <v>1538</v>
      </c>
    </row>
    <row r="1416" spans="1:8">
      <c r="A1416" s="103"/>
      <c r="B1416" s="326"/>
      <c r="C1416" s="326" t="s">
        <v>1538</v>
      </c>
      <c r="D1416" t="s">
        <v>1538</v>
      </c>
      <c r="E1416" s="325" t="s">
        <v>1538</v>
      </c>
      <c r="G1416" s="325" t="s">
        <v>1538</v>
      </c>
      <c r="H1416" s="325" t="s">
        <v>1538</v>
      </c>
    </row>
    <row r="1417" spans="1:8">
      <c r="A1417" s="103"/>
      <c r="B1417" s="328"/>
      <c r="C1417" s="326" t="s">
        <v>1538</v>
      </c>
      <c r="D1417" t="s">
        <v>1538</v>
      </c>
      <c r="E1417" s="325" t="s">
        <v>1538</v>
      </c>
      <c r="G1417" s="325" t="s">
        <v>1538</v>
      </c>
      <c r="H1417" s="325" t="s">
        <v>1538</v>
      </c>
    </row>
    <row r="1418" spans="1:8">
      <c r="A1418" s="103"/>
      <c r="C1418" s="326" t="s">
        <v>1538</v>
      </c>
      <c r="D1418" t="s">
        <v>1538</v>
      </c>
      <c r="E1418" s="325" t="s">
        <v>1538</v>
      </c>
      <c r="G1418" s="325" t="s">
        <v>1538</v>
      </c>
      <c r="H1418" s="325" t="s">
        <v>1538</v>
      </c>
    </row>
    <row r="1419" spans="1:8">
      <c r="A1419" s="103"/>
      <c r="C1419" s="326" t="s">
        <v>1538</v>
      </c>
      <c r="D1419" t="s">
        <v>1538</v>
      </c>
      <c r="E1419" s="325" t="s">
        <v>1538</v>
      </c>
      <c r="G1419" s="325" t="s">
        <v>1538</v>
      </c>
      <c r="H1419" s="325" t="s">
        <v>1538</v>
      </c>
    </row>
    <row r="1420" spans="1:8">
      <c r="A1420" s="103"/>
      <c r="C1420" s="326" t="s">
        <v>1538</v>
      </c>
      <c r="D1420" t="s">
        <v>1538</v>
      </c>
      <c r="E1420" s="325" t="s">
        <v>1538</v>
      </c>
      <c r="G1420" s="325" t="s">
        <v>1538</v>
      </c>
      <c r="H1420" s="325" t="s">
        <v>1538</v>
      </c>
    </row>
    <row r="1421" spans="1:8">
      <c r="A1421" s="103"/>
      <c r="C1421" s="326" t="s">
        <v>1538</v>
      </c>
      <c r="D1421" t="s">
        <v>1538</v>
      </c>
      <c r="E1421" s="325" t="s">
        <v>1538</v>
      </c>
      <c r="G1421" s="325" t="s">
        <v>1538</v>
      </c>
      <c r="H1421" s="325" t="s">
        <v>1538</v>
      </c>
    </row>
    <row r="1422" spans="1:8">
      <c r="A1422" s="103"/>
      <c r="B1422" s="326"/>
      <c r="C1422" s="326" t="s">
        <v>1538</v>
      </c>
      <c r="D1422" t="s">
        <v>1538</v>
      </c>
      <c r="E1422" s="325" t="s">
        <v>1538</v>
      </c>
      <c r="G1422" s="325" t="s">
        <v>1538</v>
      </c>
      <c r="H1422" s="325" t="s">
        <v>1538</v>
      </c>
    </row>
    <row r="1423" spans="1:8">
      <c r="A1423" s="103"/>
      <c r="B1423" s="326"/>
      <c r="C1423" s="326" t="s">
        <v>1538</v>
      </c>
      <c r="D1423" t="s">
        <v>1538</v>
      </c>
      <c r="E1423" s="325" t="s">
        <v>1538</v>
      </c>
      <c r="G1423" s="325" t="s">
        <v>1538</v>
      </c>
      <c r="H1423" s="325" t="s">
        <v>1538</v>
      </c>
    </row>
    <row r="1424" spans="1:8">
      <c r="A1424" s="103"/>
      <c r="B1424" s="326"/>
      <c r="C1424" s="326" t="s">
        <v>1538</v>
      </c>
      <c r="D1424" t="s">
        <v>1538</v>
      </c>
      <c r="E1424" s="325" t="s">
        <v>1538</v>
      </c>
      <c r="G1424" s="325" t="s">
        <v>1538</v>
      </c>
      <c r="H1424" s="325" t="s">
        <v>1538</v>
      </c>
    </row>
    <row r="1425" spans="1:8">
      <c r="A1425" s="103"/>
      <c r="B1425" s="326"/>
      <c r="C1425" s="326" t="s">
        <v>1538</v>
      </c>
      <c r="D1425" t="s">
        <v>1538</v>
      </c>
      <c r="E1425" s="325" t="s">
        <v>1538</v>
      </c>
      <c r="G1425" s="325" t="s">
        <v>1538</v>
      </c>
      <c r="H1425" s="325" t="s">
        <v>1538</v>
      </c>
    </row>
    <row r="1426" spans="1:8">
      <c r="A1426" s="103"/>
      <c r="B1426" s="326"/>
      <c r="C1426" s="326" t="s">
        <v>1538</v>
      </c>
      <c r="D1426" t="s">
        <v>1538</v>
      </c>
      <c r="E1426" s="325" t="s">
        <v>1538</v>
      </c>
      <c r="G1426" s="325" t="s">
        <v>1538</v>
      </c>
      <c r="H1426" s="325" t="s">
        <v>1538</v>
      </c>
    </row>
    <row r="1427" spans="1:8">
      <c r="A1427" s="103"/>
      <c r="B1427" s="326"/>
      <c r="C1427" s="326" t="s">
        <v>1538</v>
      </c>
      <c r="D1427" t="s">
        <v>1538</v>
      </c>
      <c r="E1427" s="325" t="s">
        <v>1538</v>
      </c>
      <c r="G1427" s="325" t="s">
        <v>1538</v>
      </c>
      <c r="H1427" s="325" t="s">
        <v>1538</v>
      </c>
    </row>
    <row r="1428" spans="1:8">
      <c r="A1428" s="103"/>
      <c r="B1428" s="326"/>
      <c r="C1428" s="326" t="s">
        <v>1538</v>
      </c>
      <c r="D1428" t="s">
        <v>1538</v>
      </c>
      <c r="E1428" s="325" t="s">
        <v>1538</v>
      </c>
      <c r="G1428" s="325" t="s">
        <v>1538</v>
      </c>
      <c r="H1428" s="325" t="s">
        <v>1538</v>
      </c>
    </row>
    <row r="1429" spans="1:8">
      <c r="A1429" s="103"/>
      <c r="B1429" s="326"/>
      <c r="C1429" s="326" t="s">
        <v>1538</v>
      </c>
      <c r="D1429" t="s">
        <v>1538</v>
      </c>
      <c r="E1429" s="325" t="s">
        <v>1538</v>
      </c>
      <c r="G1429" s="325" t="s">
        <v>1538</v>
      </c>
      <c r="H1429" s="325" t="s">
        <v>1538</v>
      </c>
    </row>
    <row r="1430" spans="1:8">
      <c r="A1430" s="103"/>
      <c r="B1430" s="326"/>
      <c r="C1430" s="326" t="s">
        <v>1538</v>
      </c>
      <c r="D1430" t="s">
        <v>1538</v>
      </c>
      <c r="E1430" s="325" t="s">
        <v>1538</v>
      </c>
      <c r="G1430" s="325" t="s">
        <v>1538</v>
      </c>
      <c r="H1430" s="325" t="s">
        <v>1538</v>
      </c>
    </row>
    <row r="1431" spans="1:8">
      <c r="A1431" s="103"/>
      <c r="B1431" s="326"/>
      <c r="C1431" s="326" t="s">
        <v>1538</v>
      </c>
      <c r="D1431" t="s">
        <v>1538</v>
      </c>
      <c r="E1431" s="325" t="s">
        <v>1538</v>
      </c>
      <c r="G1431" s="325" t="s">
        <v>1538</v>
      </c>
      <c r="H1431" s="325" t="s">
        <v>1538</v>
      </c>
    </row>
    <row r="1432" spans="1:8">
      <c r="A1432" s="103"/>
      <c r="B1432" s="326"/>
      <c r="C1432" s="326" t="s">
        <v>1538</v>
      </c>
      <c r="D1432" t="s">
        <v>1538</v>
      </c>
      <c r="E1432" s="325" t="s">
        <v>1538</v>
      </c>
      <c r="G1432" s="325" t="s">
        <v>1538</v>
      </c>
      <c r="H1432" s="325" t="s">
        <v>1538</v>
      </c>
    </row>
    <row r="1433" spans="1:8">
      <c r="A1433" s="103"/>
      <c r="B1433" s="326"/>
      <c r="C1433" s="326" t="s">
        <v>1538</v>
      </c>
      <c r="D1433" t="s">
        <v>1538</v>
      </c>
      <c r="E1433" s="325" t="s">
        <v>1538</v>
      </c>
      <c r="G1433" s="325" t="s">
        <v>1538</v>
      </c>
      <c r="H1433" s="325" t="s">
        <v>1538</v>
      </c>
    </row>
    <row r="1434" spans="1:8">
      <c r="A1434" s="103"/>
      <c r="B1434" s="326"/>
      <c r="C1434" s="326" t="s">
        <v>1538</v>
      </c>
      <c r="D1434" t="s">
        <v>1538</v>
      </c>
      <c r="E1434" s="325" t="s">
        <v>1538</v>
      </c>
      <c r="G1434" s="325" t="s">
        <v>1538</v>
      </c>
      <c r="H1434" s="325" t="s">
        <v>1538</v>
      </c>
    </row>
    <row r="1435" spans="1:8">
      <c r="A1435" s="103"/>
      <c r="B1435" s="326"/>
      <c r="C1435" s="326" t="s">
        <v>1538</v>
      </c>
      <c r="D1435" t="s">
        <v>1538</v>
      </c>
      <c r="E1435" s="325" t="s">
        <v>1538</v>
      </c>
      <c r="G1435" s="325" t="s">
        <v>1538</v>
      </c>
      <c r="H1435" s="325" t="s">
        <v>1538</v>
      </c>
    </row>
    <row r="1436" spans="1:8">
      <c r="A1436" s="103"/>
      <c r="B1436" s="326"/>
      <c r="C1436" s="326" t="s">
        <v>1538</v>
      </c>
      <c r="D1436" t="s">
        <v>1538</v>
      </c>
      <c r="E1436" s="325" t="s">
        <v>1538</v>
      </c>
      <c r="G1436" s="325" t="s">
        <v>1538</v>
      </c>
      <c r="H1436" s="325" t="s">
        <v>1538</v>
      </c>
    </row>
    <row r="1437" spans="1:8">
      <c r="A1437" s="103"/>
      <c r="B1437" s="326"/>
      <c r="C1437" s="326" t="s">
        <v>1538</v>
      </c>
      <c r="D1437" t="s">
        <v>1538</v>
      </c>
      <c r="E1437" s="325" t="s">
        <v>1538</v>
      </c>
      <c r="G1437" s="325" t="s">
        <v>1538</v>
      </c>
      <c r="H1437" s="325" t="s">
        <v>1538</v>
      </c>
    </row>
    <row r="1438" spans="1:8">
      <c r="A1438" s="103"/>
      <c r="B1438" s="326"/>
      <c r="C1438" s="326" t="s">
        <v>1538</v>
      </c>
      <c r="D1438" t="s">
        <v>1538</v>
      </c>
      <c r="E1438" s="325" t="s">
        <v>1538</v>
      </c>
      <c r="G1438" s="325" t="s">
        <v>1538</v>
      </c>
      <c r="H1438" s="325" t="s">
        <v>1538</v>
      </c>
    </row>
    <row r="1439" spans="1:8">
      <c r="A1439" s="103"/>
      <c r="B1439" s="326"/>
      <c r="C1439" s="326" t="s">
        <v>1538</v>
      </c>
      <c r="D1439" t="s">
        <v>1538</v>
      </c>
      <c r="E1439" s="325" t="s">
        <v>1538</v>
      </c>
      <c r="G1439" s="325" t="s">
        <v>1538</v>
      </c>
      <c r="H1439" s="325" t="s">
        <v>1538</v>
      </c>
    </row>
    <row r="1440" spans="1:8">
      <c r="A1440" s="103"/>
      <c r="B1440" s="326"/>
      <c r="C1440" s="326" t="s">
        <v>1538</v>
      </c>
      <c r="D1440" t="s">
        <v>1538</v>
      </c>
      <c r="E1440" s="325" t="s">
        <v>1538</v>
      </c>
      <c r="G1440" s="325" t="s">
        <v>1538</v>
      </c>
      <c r="H1440" s="325" t="s">
        <v>1538</v>
      </c>
    </row>
    <row r="1441" spans="1:8">
      <c r="A1441" s="103"/>
      <c r="B1441" s="326"/>
      <c r="C1441" s="326" t="s">
        <v>1538</v>
      </c>
      <c r="D1441" t="s">
        <v>1538</v>
      </c>
      <c r="E1441" s="325" t="s">
        <v>1538</v>
      </c>
      <c r="G1441" s="325" t="s">
        <v>1538</v>
      </c>
      <c r="H1441" s="325" t="s">
        <v>1538</v>
      </c>
    </row>
    <row r="1442" spans="1:8">
      <c r="A1442" s="103"/>
      <c r="B1442" s="326"/>
      <c r="C1442" s="326" t="s">
        <v>1538</v>
      </c>
      <c r="D1442" t="s">
        <v>1538</v>
      </c>
      <c r="E1442" s="325" t="s">
        <v>1538</v>
      </c>
      <c r="G1442" s="325" t="s">
        <v>1538</v>
      </c>
      <c r="H1442" s="325" t="s">
        <v>1538</v>
      </c>
    </row>
    <row r="1443" spans="1:8">
      <c r="A1443" s="103"/>
      <c r="B1443" s="326"/>
      <c r="C1443" s="326" t="s">
        <v>1538</v>
      </c>
      <c r="D1443" t="s">
        <v>1538</v>
      </c>
      <c r="E1443" s="325" t="s">
        <v>1538</v>
      </c>
      <c r="G1443" s="325" t="s">
        <v>1538</v>
      </c>
      <c r="H1443" s="325" t="s">
        <v>1538</v>
      </c>
    </row>
    <row r="1444" spans="1:8">
      <c r="A1444" s="103"/>
      <c r="B1444" s="326"/>
      <c r="C1444" s="326" t="s">
        <v>1538</v>
      </c>
      <c r="D1444" t="s">
        <v>1538</v>
      </c>
      <c r="E1444" s="325" t="s">
        <v>1538</v>
      </c>
      <c r="G1444" s="325" t="s">
        <v>1538</v>
      </c>
      <c r="H1444" s="325" t="s">
        <v>1538</v>
      </c>
    </row>
    <row r="1445" spans="1:8">
      <c r="A1445" s="103"/>
      <c r="B1445" s="326"/>
      <c r="C1445" s="326" t="s">
        <v>1538</v>
      </c>
      <c r="D1445" t="s">
        <v>1538</v>
      </c>
      <c r="E1445" s="325" t="s">
        <v>1538</v>
      </c>
      <c r="G1445" s="325" t="s">
        <v>1538</v>
      </c>
      <c r="H1445" s="325" t="s">
        <v>1538</v>
      </c>
    </row>
    <row r="1446" spans="1:8">
      <c r="A1446" s="103"/>
      <c r="B1446" s="326"/>
      <c r="C1446" s="326" t="s">
        <v>1538</v>
      </c>
      <c r="D1446" t="s">
        <v>1538</v>
      </c>
      <c r="E1446" s="325" t="s">
        <v>1538</v>
      </c>
      <c r="G1446" s="325" t="s">
        <v>1538</v>
      </c>
      <c r="H1446" s="325" t="s">
        <v>1538</v>
      </c>
    </row>
    <row r="1447" spans="1:8">
      <c r="A1447" s="103"/>
      <c r="B1447" s="326"/>
      <c r="C1447" s="326" t="s">
        <v>1538</v>
      </c>
      <c r="D1447" t="s">
        <v>1538</v>
      </c>
      <c r="E1447" s="325" t="s">
        <v>1538</v>
      </c>
      <c r="G1447" s="325" t="s">
        <v>1538</v>
      </c>
      <c r="H1447" s="325" t="s">
        <v>1538</v>
      </c>
    </row>
    <row r="1448" spans="1:8">
      <c r="A1448" s="103"/>
      <c r="B1448" s="326"/>
      <c r="C1448" s="326" t="s">
        <v>1538</v>
      </c>
      <c r="D1448" t="s">
        <v>1538</v>
      </c>
      <c r="E1448" s="325" t="s">
        <v>1538</v>
      </c>
      <c r="G1448" s="325" t="s">
        <v>1538</v>
      </c>
      <c r="H1448" s="325" t="s">
        <v>1538</v>
      </c>
    </row>
    <row r="1449" spans="1:8">
      <c r="A1449" s="103"/>
      <c r="B1449" s="326"/>
      <c r="C1449" s="326" t="s">
        <v>1538</v>
      </c>
      <c r="D1449" t="s">
        <v>1538</v>
      </c>
      <c r="E1449" s="325" t="s">
        <v>1538</v>
      </c>
      <c r="G1449" s="325" t="s">
        <v>1538</v>
      </c>
      <c r="H1449" s="325" t="s">
        <v>1538</v>
      </c>
    </row>
    <row r="1450" spans="1:8">
      <c r="A1450" s="103"/>
      <c r="B1450" s="326"/>
      <c r="C1450" s="326" t="s">
        <v>1538</v>
      </c>
      <c r="D1450" t="s">
        <v>1538</v>
      </c>
      <c r="E1450" s="325" t="s">
        <v>1538</v>
      </c>
      <c r="G1450" s="325" t="s">
        <v>1538</v>
      </c>
      <c r="H1450" s="325" t="s">
        <v>1538</v>
      </c>
    </row>
    <row r="1451" spans="1:8">
      <c r="A1451" s="103"/>
      <c r="B1451" s="326"/>
      <c r="C1451" s="326" t="s">
        <v>1538</v>
      </c>
      <c r="D1451" t="s">
        <v>1538</v>
      </c>
      <c r="E1451" s="325" t="s">
        <v>1538</v>
      </c>
      <c r="G1451" s="325" t="s">
        <v>1538</v>
      </c>
      <c r="H1451" s="325" t="s">
        <v>1538</v>
      </c>
    </row>
    <row r="1452" spans="1:8">
      <c r="A1452" s="103"/>
      <c r="B1452" s="326"/>
      <c r="C1452" s="326" t="s">
        <v>1538</v>
      </c>
      <c r="D1452" t="s">
        <v>1538</v>
      </c>
      <c r="E1452" s="325" t="s">
        <v>1538</v>
      </c>
      <c r="G1452" s="325" t="s">
        <v>1538</v>
      </c>
      <c r="H1452" s="325" t="s">
        <v>1538</v>
      </c>
    </row>
    <row r="1453" spans="1:8">
      <c r="A1453" s="103"/>
      <c r="B1453" s="326"/>
      <c r="C1453" s="326" t="s">
        <v>1538</v>
      </c>
      <c r="D1453" t="s">
        <v>1538</v>
      </c>
      <c r="E1453" s="325" t="s">
        <v>1538</v>
      </c>
      <c r="G1453" s="325" t="s">
        <v>1538</v>
      </c>
      <c r="H1453" s="325" t="s">
        <v>1538</v>
      </c>
    </row>
    <row r="1454" spans="1:8">
      <c r="A1454" s="103"/>
      <c r="B1454" s="326"/>
      <c r="C1454" s="326" t="s">
        <v>1538</v>
      </c>
      <c r="D1454" t="s">
        <v>1538</v>
      </c>
      <c r="E1454" s="325" t="s">
        <v>1538</v>
      </c>
      <c r="G1454" s="325" t="s">
        <v>1538</v>
      </c>
      <c r="H1454" s="325" t="s">
        <v>1538</v>
      </c>
    </row>
    <row r="1455" spans="1:8">
      <c r="A1455" s="103"/>
      <c r="B1455" s="329"/>
      <c r="C1455" s="326" t="s">
        <v>1538</v>
      </c>
      <c r="D1455" t="s">
        <v>1538</v>
      </c>
      <c r="E1455" s="325" t="s">
        <v>1538</v>
      </c>
      <c r="G1455" s="325" t="s">
        <v>1538</v>
      </c>
      <c r="H1455" s="325" t="s">
        <v>1538</v>
      </c>
    </row>
    <row r="1456" spans="1:8">
      <c r="A1456" s="103"/>
      <c r="B1456" s="326"/>
      <c r="C1456" s="326" t="s">
        <v>1538</v>
      </c>
      <c r="D1456" t="s">
        <v>1538</v>
      </c>
      <c r="E1456" s="325" t="s">
        <v>1538</v>
      </c>
      <c r="G1456" s="325" t="s">
        <v>1538</v>
      </c>
      <c r="H1456" s="325" t="s">
        <v>1538</v>
      </c>
    </row>
    <row r="1457" spans="1:8">
      <c r="A1457" s="103"/>
      <c r="B1457" s="326"/>
      <c r="C1457" s="326" t="s">
        <v>1538</v>
      </c>
      <c r="D1457" t="s">
        <v>1538</v>
      </c>
      <c r="E1457" s="325" t="s">
        <v>1538</v>
      </c>
      <c r="G1457" s="325" t="s">
        <v>1538</v>
      </c>
      <c r="H1457" s="325" t="s">
        <v>1538</v>
      </c>
    </row>
    <row r="1458" spans="1:8">
      <c r="A1458" s="103"/>
      <c r="B1458" s="326"/>
      <c r="C1458" s="326" t="s">
        <v>1538</v>
      </c>
      <c r="D1458" t="s">
        <v>1538</v>
      </c>
      <c r="E1458" s="325" t="s">
        <v>1538</v>
      </c>
      <c r="G1458" s="325" t="s">
        <v>1538</v>
      </c>
      <c r="H1458" s="325" t="s">
        <v>1538</v>
      </c>
    </row>
    <row r="1459" spans="1:8">
      <c r="A1459" s="103"/>
      <c r="B1459" s="326"/>
      <c r="C1459" s="326" t="s">
        <v>1538</v>
      </c>
      <c r="D1459" t="s">
        <v>1538</v>
      </c>
      <c r="E1459" s="325" t="s">
        <v>1538</v>
      </c>
      <c r="G1459" s="325" t="s">
        <v>1538</v>
      </c>
      <c r="H1459" s="325" t="s">
        <v>1538</v>
      </c>
    </row>
    <row r="1460" spans="1:8">
      <c r="A1460" s="103"/>
      <c r="B1460" s="326"/>
      <c r="C1460" s="326" t="s">
        <v>1538</v>
      </c>
      <c r="D1460" t="s">
        <v>1538</v>
      </c>
      <c r="E1460" s="325" t="s">
        <v>1538</v>
      </c>
      <c r="G1460" s="325" t="s">
        <v>1538</v>
      </c>
      <c r="H1460" s="325" t="s">
        <v>1538</v>
      </c>
    </row>
    <row r="1461" spans="1:8">
      <c r="A1461" s="103"/>
      <c r="B1461" s="326"/>
      <c r="C1461" s="326" t="s">
        <v>1538</v>
      </c>
      <c r="D1461" t="s">
        <v>1538</v>
      </c>
      <c r="E1461" s="325" t="s">
        <v>1538</v>
      </c>
      <c r="G1461" s="325" t="s">
        <v>1538</v>
      </c>
      <c r="H1461" s="325" t="s">
        <v>1538</v>
      </c>
    </row>
    <row r="1462" spans="1:8">
      <c r="A1462" s="103"/>
      <c r="B1462" s="326"/>
      <c r="C1462" s="326" t="s">
        <v>1538</v>
      </c>
      <c r="D1462" t="s">
        <v>1538</v>
      </c>
      <c r="E1462" s="325" t="s">
        <v>1538</v>
      </c>
      <c r="G1462" s="325" t="s">
        <v>1538</v>
      </c>
      <c r="H1462" s="325" t="s">
        <v>1538</v>
      </c>
    </row>
    <row r="1463" spans="1:8">
      <c r="A1463" s="103"/>
      <c r="B1463" s="326"/>
      <c r="C1463" s="326" t="s">
        <v>1538</v>
      </c>
      <c r="D1463" t="s">
        <v>1538</v>
      </c>
      <c r="E1463" s="325" t="s">
        <v>1538</v>
      </c>
      <c r="G1463" s="325" t="s">
        <v>1538</v>
      </c>
      <c r="H1463" s="325" t="s">
        <v>1538</v>
      </c>
    </row>
    <row r="1464" spans="1:8">
      <c r="A1464" s="103"/>
      <c r="B1464" s="326"/>
      <c r="C1464" s="326" t="s">
        <v>1538</v>
      </c>
      <c r="D1464" t="s">
        <v>1538</v>
      </c>
      <c r="E1464" s="325" t="s">
        <v>1538</v>
      </c>
      <c r="G1464" s="325" t="s">
        <v>1538</v>
      </c>
      <c r="H1464" s="325" t="s">
        <v>1538</v>
      </c>
    </row>
    <row r="1465" spans="1:8">
      <c r="A1465" s="103"/>
      <c r="B1465" s="326"/>
      <c r="C1465" s="326" t="s">
        <v>1538</v>
      </c>
      <c r="D1465" t="s">
        <v>1538</v>
      </c>
      <c r="E1465" s="325" t="s">
        <v>1538</v>
      </c>
      <c r="G1465" s="325" t="s">
        <v>1538</v>
      </c>
      <c r="H1465" s="325" t="s">
        <v>1538</v>
      </c>
    </row>
    <row r="1466" spans="1:8">
      <c r="A1466" s="103"/>
      <c r="B1466" s="326"/>
      <c r="C1466" s="326" t="s">
        <v>1538</v>
      </c>
      <c r="D1466" t="s">
        <v>1538</v>
      </c>
      <c r="E1466" s="325" t="s">
        <v>1538</v>
      </c>
      <c r="G1466" s="325" t="s">
        <v>1538</v>
      </c>
      <c r="H1466" s="325" t="s">
        <v>1538</v>
      </c>
    </row>
    <row r="1467" spans="1:8">
      <c r="A1467" s="103"/>
      <c r="B1467" s="326"/>
      <c r="C1467" s="326" t="s">
        <v>1538</v>
      </c>
      <c r="D1467" t="s">
        <v>1538</v>
      </c>
      <c r="E1467" s="325" t="s">
        <v>1538</v>
      </c>
      <c r="G1467" s="325" t="s">
        <v>1538</v>
      </c>
      <c r="H1467" s="325" t="s">
        <v>1538</v>
      </c>
    </row>
    <row r="1468" spans="1:8">
      <c r="A1468" s="103"/>
      <c r="B1468" s="326"/>
      <c r="C1468" s="326" t="s">
        <v>1538</v>
      </c>
      <c r="D1468" t="s">
        <v>1538</v>
      </c>
      <c r="E1468" s="325" t="s">
        <v>1538</v>
      </c>
      <c r="G1468" s="325" t="s">
        <v>1538</v>
      </c>
      <c r="H1468" s="325" t="s">
        <v>1538</v>
      </c>
    </row>
    <row r="1469" spans="1:8">
      <c r="A1469" s="103"/>
      <c r="B1469" s="326"/>
      <c r="C1469" s="326" t="s">
        <v>1538</v>
      </c>
      <c r="D1469" t="s">
        <v>1538</v>
      </c>
      <c r="E1469" s="325" t="s">
        <v>1538</v>
      </c>
      <c r="G1469" s="325" t="s">
        <v>1538</v>
      </c>
      <c r="H1469" s="325" t="s">
        <v>1538</v>
      </c>
    </row>
    <row r="1470" spans="1:8">
      <c r="A1470" s="103"/>
      <c r="B1470" s="326"/>
      <c r="C1470" s="326" t="s">
        <v>1538</v>
      </c>
      <c r="D1470" t="s">
        <v>1538</v>
      </c>
      <c r="E1470" s="325" t="s">
        <v>1538</v>
      </c>
      <c r="G1470" s="325" t="s">
        <v>1538</v>
      </c>
      <c r="H1470" s="325" t="s">
        <v>1538</v>
      </c>
    </row>
    <row r="1471" spans="1:8">
      <c r="A1471" s="103"/>
      <c r="B1471" s="326"/>
      <c r="C1471" s="326" t="s">
        <v>1538</v>
      </c>
      <c r="D1471" t="s">
        <v>1538</v>
      </c>
      <c r="E1471" s="325" t="s">
        <v>1538</v>
      </c>
      <c r="G1471" s="325" t="s">
        <v>1538</v>
      </c>
      <c r="H1471" s="325" t="s">
        <v>1538</v>
      </c>
    </row>
    <row r="1472" spans="1:8">
      <c r="A1472" s="103"/>
      <c r="B1472" s="326"/>
      <c r="C1472" s="326" t="s">
        <v>1538</v>
      </c>
      <c r="D1472" t="s">
        <v>1538</v>
      </c>
      <c r="E1472" s="325" t="s">
        <v>1538</v>
      </c>
      <c r="G1472" s="325" t="s">
        <v>1538</v>
      </c>
      <c r="H1472" s="325" t="s">
        <v>1538</v>
      </c>
    </row>
    <row r="1473" spans="1:8">
      <c r="A1473" s="103"/>
      <c r="B1473" s="326"/>
      <c r="C1473" s="326" t="s">
        <v>1538</v>
      </c>
      <c r="D1473" t="s">
        <v>1538</v>
      </c>
      <c r="E1473" s="325" t="s">
        <v>1538</v>
      </c>
      <c r="G1473" s="325" t="s">
        <v>1538</v>
      </c>
      <c r="H1473" s="325" t="s">
        <v>1538</v>
      </c>
    </row>
    <row r="1474" spans="1:8">
      <c r="A1474" s="103"/>
      <c r="B1474" s="326"/>
      <c r="C1474" s="326" t="s">
        <v>1538</v>
      </c>
      <c r="D1474" t="s">
        <v>1538</v>
      </c>
      <c r="E1474" s="325" t="s">
        <v>1538</v>
      </c>
      <c r="G1474" s="325" t="s">
        <v>1538</v>
      </c>
      <c r="H1474" s="325" t="s">
        <v>1538</v>
      </c>
    </row>
    <row r="1475" spans="1:8">
      <c r="A1475" s="103"/>
      <c r="B1475" s="326"/>
      <c r="C1475" s="326" t="s">
        <v>1538</v>
      </c>
      <c r="D1475" t="s">
        <v>1538</v>
      </c>
      <c r="E1475" s="325" t="s">
        <v>1538</v>
      </c>
      <c r="G1475" s="325" t="s">
        <v>1538</v>
      </c>
      <c r="H1475" s="325" t="s">
        <v>1538</v>
      </c>
    </row>
    <row r="1476" spans="1:8">
      <c r="A1476" s="103"/>
      <c r="B1476" s="326"/>
      <c r="C1476" s="326" t="s">
        <v>1538</v>
      </c>
      <c r="D1476" t="s">
        <v>1538</v>
      </c>
      <c r="E1476" s="325" t="s">
        <v>1538</v>
      </c>
      <c r="G1476" s="325" t="s">
        <v>1538</v>
      </c>
      <c r="H1476" s="325" t="s">
        <v>1538</v>
      </c>
    </row>
    <row r="1477" spans="1:8">
      <c r="A1477" s="103"/>
      <c r="B1477" s="326"/>
      <c r="C1477" s="326" t="s">
        <v>1538</v>
      </c>
      <c r="D1477" t="s">
        <v>1538</v>
      </c>
      <c r="E1477" s="325" t="s">
        <v>1538</v>
      </c>
      <c r="G1477" s="325" t="s">
        <v>1538</v>
      </c>
      <c r="H1477" s="325" t="s">
        <v>1538</v>
      </c>
    </row>
    <row r="1478" spans="1:8">
      <c r="A1478" s="103"/>
      <c r="B1478" s="328"/>
      <c r="C1478" s="326" t="s">
        <v>1538</v>
      </c>
      <c r="D1478" t="s">
        <v>1538</v>
      </c>
      <c r="E1478" s="325" t="s">
        <v>1538</v>
      </c>
      <c r="G1478" s="325" t="s">
        <v>1538</v>
      </c>
      <c r="H1478" s="325" t="s">
        <v>1538</v>
      </c>
    </row>
    <row r="1479" spans="1:8">
      <c r="A1479" s="103"/>
      <c r="C1479" s="326" t="s">
        <v>1538</v>
      </c>
      <c r="D1479" t="s">
        <v>1538</v>
      </c>
      <c r="E1479" s="325" t="s">
        <v>1538</v>
      </c>
      <c r="G1479" s="325" t="s">
        <v>1538</v>
      </c>
      <c r="H1479" s="325" t="s">
        <v>1538</v>
      </c>
    </row>
    <row r="1480" spans="1:8">
      <c r="A1480" s="103"/>
      <c r="C1480" s="326" t="s">
        <v>1538</v>
      </c>
      <c r="D1480" t="s">
        <v>1538</v>
      </c>
      <c r="E1480" s="325" t="s">
        <v>1538</v>
      </c>
      <c r="G1480" s="325" t="s">
        <v>1538</v>
      </c>
      <c r="H1480" s="325" t="s">
        <v>1538</v>
      </c>
    </row>
    <row r="1481" spans="1:8">
      <c r="A1481" s="103"/>
      <c r="C1481" s="326" t="s">
        <v>1538</v>
      </c>
      <c r="D1481" t="s">
        <v>1538</v>
      </c>
      <c r="E1481" s="325" t="s">
        <v>1538</v>
      </c>
      <c r="G1481" s="325" t="s">
        <v>1538</v>
      </c>
      <c r="H1481" s="325" t="s">
        <v>1538</v>
      </c>
    </row>
    <row r="1482" spans="1:8">
      <c r="A1482" s="103"/>
      <c r="B1482" s="326"/>
      <c r="C1482" s="326" t="s">
        <v>1538</v>
      </c>
      <c r="D1482" t="s">
        <v>1538</v>
      </c>
      <c r="E1482" s="325" t="s">
        <v>1538</v>
      </c>
      <c r="G1482" s="325" t="s">
        <v>1538</v>
      </c>
      <c r="H1482" s="325" t="s">
        <v>1538</v>
      </c>
    </row>
    <row r="1483" spans="1:8">
      <c r="A1483" s="103"/>
      <c r="B1483" s="326"/>
      <c r="C1483" s="326" t="s">
        <v>1538</v>
      </c>
      <c r="D1483" t="s">
        <v>1538</v>
      </c>
      <c r="E1483" s="325" t="s">
        <v>1538</v>
      </c>
      <c r="G1483" s="325" t="s">
        <v>1538</v>
      </c>
      <c r="H1483" s="325" t="s">
        <v>1538</v>
      </c>
    </row>
    <row r="1484" spans="1:8">
      <c r="A1484" s="103"/>
      <c r="B1484" s="326"/>
      <c r="C1484" s="326" t="s">
        <v>1538</v>
      </c>
      <c r="D1484" t="s">
        <v>1538</v>
      </c>
      <c r="E1484" s="325" t="s">
        <v>1538</v>
      </c>
      <c r="G1484" s="325" t="s">
        <v>1538</v>
      </c>
      <c r="H1484" s="325" t="s">
        <v>1538</v>
      </c>
    </row>
    <row r="1485" spans="1:8">
      <c r="A1485" s="103"/>
      <c r="B1485" s="326"/>
      <c r="C1485" s="326" t="s">
        <v>1538</v>
      </c>
      <c r="D1485" t="s">
        <v>1538</v>
      </c>
      <c r="E1485" s="325" t="s">
        <v>1538</v>
      </c>
      <c r="G1485" s="325" t="s">
        <v>1538</v>
      </c>
      <c r="H1485" s="325" t="s">
        <v>1538</v>
      </c>
    </row>
    <row r="1486" spans="1:8">
      <c r="A1486" s="103"/>
      <c r="B1486" s="326"/>
      <c r="C1486" s="326" t="s">
        <v>1538</v>
      </c>
      <c r="D1486" t="s">
        <v>1538</v>
      </c>
      <c r="E1486" s="325" t="s">
        <v>1538</v>
      </c>
      <c r="G1486" s="325" t="s">
        <v>1538</v>
      </c>
      <c r="H1486" s="325" t="s">
        <v>1538</v>
      </c>
    </row>
    <row r="1487" spans="1:8">
      <c r="A1487" s="103"/>
      <c r="B1487" s="326"/>
      <c r="C1487" s="326" t="s">
        <v>1538</v>
      </c>
      <c r="D1487" t="s">
        <v>1538</v>
      </c>
      <c r="E1487" s="325" t="s">
        <v>1538</v>
      </c>
      <c r="G1487" s="325" t="s">
        <v>1538</v>
      </c>
      <c r="H1487" s="325" t="s">
        <v>1538</v>
      </c>
    </row>
    <row r="1488" spans="1:8">
      <c r="A1488" s="103"/>
      <c r="B1488" s="326"/>
      <c r="C1488" s="326" t="s">
        <v>1538</v>
      </c>
      <c r="D1488" t="s">
        <v>1538</v>
      </c>
      <c r="E1488" s="325" t="s">
        <v>1538</v>
      </c>
      <c r="G1488" s="325" t="s">
        <v>1538</v>
      </c>
      <c r="H1488" s="325" t="s">
        <v>1538</v>
      </c>
    </row>
    <row r="1489" spans="1:8">
      <c r="A1489" s="103"/>
      <c r="B1489" s="326"/>
      <c r="C1489" s="326" t="s">
        <v>1538</v>
      </c>
      <c r="D1489" t="s">
        <v>1538</v>
      </c>
      <c r="E1489" s="325" t="s">
        <v>1538</v>
      </c>
      <c r="G1489" s="325" t="s">
        <v>1538</v>
      </c>
      <c r="H1489" s="325" t="s">
        <v>1538</v>
      </c>
    </row>
    <row r="1490" spans="1:8">
      <c r="A1490" s="103"/>
      <c r="B1490" s="326"/>
      <c r="C1490" s="326" t="s">
        <v>1538</v>
      </c>
      <c r="D1490" t="s">
        <v>1538</v>
      </c>
      <c r="E1490" s="325" t="s">
        <v>1538</v>
      </c>
      <c r="G1490" s="325" t="s">
        <v>1538</v>
      </c>
      <c r="H1490" s="325" t="s">
        <v>1538</v>
      </c>
    </row>
    <row r="1491" spans="1:8">
      <c r="A1491" s="103"/>
      <c r="B1491" s="326"/>
      <c r="C1491" s="326" t="s">
        <v>1538</v>
      </c>
      <c r="D1491" t="s">
        <v>1538</v>
      </c>
      <c r="E1491" s="325" t="s">
        <v>1538</v>
      </c>
      <c r="G1491" s="325" t="s">
        <v>1538</v>
      </c>
      <c r="H1491" s="325" t="s">
        <v>1538</v>
      </c>
    </row>
    <row r="1492" spans="1:8">
      <c r="A1492" s="103"/>
      <c r="B1492" s="326"/>
      <c r="C1492" s="326" t="s">
        <v>1538</v>
      </c>
      <c r="D1492" t="s">
        <v>1538</v>
      </c>
      <c r="E1492" s="325" t="s">
        <v>1538</v>
      </c>
      <c r="G1492" s="325" t="s">
        <v>1538</v>
      </c>
      <c r="H1492" s="325" t="s">
        <v>1538</v>
      </c>
    </row>
    <row r="1493" spans="1:8">
      <c r="A1493" s="103"/>
      <c r="B1493" s="326"/>
      <c r="C1493" s="326" t="s">
        <v>1538</v>
      </c>
      <c r="D1493" t="s">
        <v>1538</v>
      </c>
      <c r="E1493" s="325" t="s">
        <v>1538</v>
      </c>
      <c r="G1493" s="325" t="s">
        <v>1538</v>
      </c>
      <c r="H1493" s="325" t="s">
        <v>1538</v>
      </c>
    </row>
    <row r="1494" spans="1:8">
      <c r="A1494" s="103"/>
      <c r="B1494" s="326"/>
      <c r="C1494" s="326" t="s">
        <v>1538</v>
      </c>
      <c r="D1494" t="s">
        <v>1538</v>
      </c>
      <c r="E1494" s="325" t="s">
        <v>1538</v>
      </c>
      <c r="G1494" s="325" t="s">
        <v>1538</v>
      </c>
      <c r="H1494" s="325" t="s">
        <v>1538</v>
      </c>
    </row>
    <row r="1495" spans="1:8">
      <c r="A1495" s="103"/>
      <c r="B1495" s="326"/>
      <c r="C1495" s="326" t="s">
        <v>1538</v>
      </c>
      <c r="D1495" t="s">
        <v>1538</v>
      </c>
      <c r="E1495" s="325" t="s">
        <v>1538</v>
      </c>
      <c r="G1495" s="325" t="s">
        <v>1538</v>
      </c>
      <c r="H1495" s="325" t="s">
        <v>1538</v>
      </c>
    </row>
    <row r="1496" spans="1:8">
      <c r="A1496" s="103"/>
      <c r="B1496" s="326"/>
      <c r="C1496" s="326" t="s">
        <v>1538</v>
      </c>
      <c r="D1496" t="s">
        <v>1538</v>
      </c>
      <c r="E1496" s="325" t="s">
        <v>1538</v>
      </c>
      <c r="G1496" s="325" t="s">
        <v>1538</v>
      </c>
      <c r="H1496" s="325" t="s">
        <v>1538</v>
      </c>
    </row>
    <row r="1497" spans="1:8">
      <c r="A1497" s="103"/>
      <c r="B1497" s="326"/>
      <c r="C1497" s="326" t="s">
        <v>1538</v>
      </c>
      <c r="D1497" t="s">
        <v>1538</v>
      </c>
      <c r="E1497" s="325" t="s">
        <v>1538</v>
      </c>
      <c r="G1497" s="325" t="s">
        <v>1538</v>
      </c>
      <c r="H1497" s="325" t="s">
        <v>1538</v>
      </c>
    </row>
    <row r="1498" spans="1:8">
      <c r="A1498" s="103"/>
      <c r="B1498" s="326"/>
      <c r="C1498" s="326" t="s">
        <v>1538</v>
      </c>
      <c r="D1498" t="s">
        <v>1538</v>
      </c>
      <c r="E1498" s="325" t="s">
        <v>1538</v>
      </c>
      <c r="G1498" s="325" t="s">
        <v>1538</v>
      </c>
      <c r="H1498" s="325" t="s">
        <v>1538</v>
      </c>
    </row>
    <row r="1499" spans="1:8">
      <c r="A1499" s="103"/>
      <c r="B1499" s="326"/>
      <c r="C1499" s="326" t="s">
        <v>1538</v>
      </c>
      <c r="D1499" t="s">
        <v>1538</v>
      </c>
      <c r="E1499" s="325" t="s">
        <v>1538</v>
      </c>
      <c r="G1499" s="325" t="s">
        <v>1538</v>
      </c>
      <c r="H1499" s="325" t="s">
        <v>1538</v>
      </c>
    </row>
    <row r="1500" spans="1:8">
      <c r="A1500" s="103"/>
      <c r="B1500" s="326"/>
      <c r="C1500" s="326" t="s">
        <v>1538</v>
      </c>
      <c r="D1500" t="s">
        <v>1538</v>
      </c>
      <c r="E1500" s="325" t="s">
        <v>1538</v>
      </c>
      <c r="G1500" s="325" t="s">
        <v>1538</v>
      </c>
      <c r="H1500" s="325" t="s">
        <v>1538</v>
      </c>
    </row>
    <row r="1501" spans="1:8">
      <c r="A1501" s="103"/>
      <c r="B1501" s="326"/>
      <c r="C1501" s="326" t="s">
        <v>1538</v>
      </c>
      <c r="D1501" t="s">
        <v>1538</v>
      </c>
      <c r="E1501" s="325" t="s">
        <v>1538</v>
      </c>
      <c r="G1501" s="325" t="s">
        <v>1538</v>
      </c>
      <c r="H1501" s="325" t="s">
        <v>1538</v>
      </c>
    </row>
    <row r="1502" spans="1:8">
      <c r="A1502" s="103"/>
      <c r="B1502" s="326"/>
      <c r="C1502" s="326" t="s">
        <v>1538</v>
      </c>
      <c r="D1502" t="s">
        <v>1538</v>
      </c>
      <c r="E1502" s="325" t="s">
        <v>1538</v>
      </c>
      <c r="G1502" s="325" t="s">
        <v>1538</v>
      </c>
      <c r="H1502" s="325" t="s">
        <v>1538</v>
      </c>
    </row>
    <row r="1503" spans="1:8">
      <c r="A1503" s="103"/>
      <c r="B1503" s="326"/>
      <c r="C1503" s="326" t="s">
        <v>1538</v>
      </c>
      <c r="D1503" t="s">
        <v>1538</v>
      </c>
      <c r="E1503" s="325" t="s">
        <v>1538</v>
      </c>
      <c r="G1503" s="325" t="s">
        <v>1538</v>
      </c>
      <c r="H1503" s="325" t="s">
        <v>1538</v>
      </c>
    </row>
    <row r="1504" spans="1:8">
      <c r="A1504" s="103"/>
      <c r="B1504" s="326"/>
      <c r="C1504" s="326" t="s">
        <v>1538</v>
      </c>
      <c r="D1504" t="s">
        <v>1538</v>
      </c>
      <c r="E1504" s="325" t="s">
        <v>1538</v>
      </c>
      <c r="G1504" s="325" t="s">
        <v>1538</v>
      </c>
      <c r="H1504" s="325" t="s">
        <v>1538</v>
      </c>
    </row>
    <row r="1505" spans="1:8">
      <c r="A1505" s="103"/>
      <c r="B1505" s="326"/>
      <c r="C1505" s="326" t="s">
        <v>1538</v>
      </c>
      <c r="D1505" t="s">
        <v>1538</v>
      </c>
      <c r="E1505" s="325" t="s">
        <v>1538</v>
      </c>
      <c r="G1505" s="325" t="s">
        <v>1538</v>
      </c>
      <c r="H1505" s="325" t="s">
        <v>1538</v>
      </c>
    </row>
    <row r="1506" spans="1:8">
      <c r="A1506" s="103"/>
      <c r="B1506" s="326"/>
      <c r="C1506" s="326" t="s">
        <v>1538</v>
      </c>
      <c r="D1506" t="s">
        <v>1538</v>
      </c>
      <c r="E1506" s="325" t="s">
        <v>1538</v>
      </c>
      <c r="G1506" s="325" t="s">
        <v>1538</v>
      </c>
      <c r="H1506" s="325" t="s">
        <v>1538</v>
      </c>
    </row>
    <row r="1507" spans="1:8">
      <c r="A1507" s="103"/>
      <c r="B1507" s="326"/>
      <c r="C1507" s="326" t="s">
        <v>1538</v>
      </c>
      <c r="D1507" t="s">
        <v>1538</v>
      </c>
      <c r="E1507" s="325" t="s">
        <v>1538</v>
      </c>
      <c r="G1507" s="325" t="s">
        <v>1538</v>
      </c>
      <c r="H1507" s="325" t="s">
        <v>1538</v>
      </c>
    </row>
    <row r="1508" spans="1:8">
      <c r="A1508" s="103"/>
      <c r="B1508" s="326"/>
      <c r="C1508" s="326" t="s">
        <v>1538</v>
      </c>
      <c r="D1508" t="s">
        <v>1538</v>
      </c>
      <c r="E1508" s="325" t="s">
        <v>1538</v>
      </c>
      <c r="G1508" s="325" t="s">
        <v>1538</v>
      </c>
      <c r="H1508" s="325" t="s">
        <v>1538</v>
      </c>
    </row>
    <row r="1509" spans="1:8">
      <c r="A1509" s="103"/>
      <c r="B1509" s="326"/>
      <c r="C1509" s="326" t="s">
        <v>1538</v>
      </c>
      <c r="D1509" t="s">
        <v>1538</v>
      </c>
      <c r="E1509" s="325" t="s">
        <v>1538</v>
      </c>
      <c r="G1509" s="325" t="s">
        <v>1538</v>
      </c>
      <c r="H1509" s="325" t="s">
        <v>1538</v>
      </c>
    </row>
    <row r="1510" spans="1:8">
      <c r="A1510" s="103"/>
      <c r="B1510" s="326"/>
      <c r="C1510" s="326" t="s">
        <v>1538</v>
      </c>
      <c r="D1510" t="s">
        <v>1538</v>
      </c>
      <c r="E1510" s="325" t="s">
        <v>1538</v>
      </c>
      <c r="G1510" s="325" t="s">
        <v>1538</v>
      </c>
      <c r="H1510" s="325" t="s">
        <v>1538</v>
      </c>
    </row>
    <row r="1511" spans="1:8">
      <c r="A1511" s="103"/>
      <c r="B1511" s="326"/>
      <c r="C1511" s="326" t="s">
        <v>1538</v>
      </c>
      <c r="D1511" t="s">
        <v>1538</v>
      </c>
      <c r="E1511" s="325" t="s">
        <v>1538</v>
      </c>
      <c r="G1511" s="325" t="s">
        <v>1538</v>
      </c>
      <c r="H1511" s="325" t="s">
        <v>1538</v>
      </c>
    </row>
    <row r="1512" spans="1:8">
      <c r="A1512" s="103"/>
      <c r="B1512" s="326"/>
      <c r="C1512" s="326" t="s">
        <v>1538</v>
      </c>
      <c r="D1512" t="s">
        <v>1538</v>
      </c>
      <c r="E1512" s="325" t="s">
        <v>1538</v>
      </c>
      <c r="G1512" s="325" t="s">
        <v>1538</v>
      </c>
      <c r="H1512" s="325" t="s">
        <v>1538</v>
      </c>
    </row>
    <row r="1513" spans="1:8">
      <c r="A1513" s="103"/>
      <c r="B1513" s="326"/>
      <c r="C1513" s="326" t="s">
        <v>1538</v>
      </c>
      <c r="D1513" t="s">
        <v>1538</v>
      </c>
      <c r="E1513" s="325" t="s">
        <v>1538</v>
      </c>
      <c r="G1513" s="325" t="s">
        <v>1538</v>
      </c>
      <c r="H1513" s="325" t="s">
        <v>1538</v>
      </c>
    </row>
    <row r="1514" spans="1:8">
      <c r="A1514" s="103"/>
      <c r="B1514" s="326"/>
      <c r="C1514" s="326" t="s">
        <v>1538</v>
      </c>
      <c r="D1514" t="s">
        <v>1538</v>
      </c>
      <c r="E1514" s="325" t="s">
        <v>1538</v>
      </c>
      <c r="G1514" s="325" t="s">
        <v>1538</v>
      </c>
      <c r="H1514" s="325" t="s">
        <v>1538</v>
      </c>
    </row>
    <row r="1515" spans="1:8">
      <c r="A1515" s="103"/>
      <c r="B1515" s="326"/>
      <c r="C1515" s="326" t="s">
        <v>1538</v>
      </c>
      <c r="D1515" t="s">
        <v>1538</v>
      </c>
      <c r="E1515" s="325" t="s">
        <v>1538</v>
      </c>
      <c r="G1515" s="325" t="s">
        <v>1538</v>
      </c>
      <c r="H1515" s="325" t="s">
        <v>1538</v>
      </c>
    </row>
    <row r="1516" spans="1:8">
      <c r="A1516" s="103"/>
      <c r="B1516" s="326"/>
      <c r="C1516" s="326" t="s">
        <v>1538</v>
      </c>
      <c r="D1516" t="s">
        <v>1538</v>
      </c>
      <c r="E1516" s="325" t="s">
        <v>1538</v>
      </c>
      <c r="G1516" s="325" t="s">
        <v>1538</v>
      </c>
      <c r="H1516" s="325" t="s">
        <v>1538</v>
      </c>
    </row>
    <row r="1517" spans="1:8">
      <c r="A1517" s="103"/>
      <c r="B1517" s="326"/>
      <c r="C1517" s="326" t="s">
        <v>1538</v>
      </c>
      <c r="D1517" t="s">
        <v>1538</v>
      </c>
      <c r="E1517" s="325" t="s">
        <v>1538</v>
      </c>
      <c r="G1517" s="325" t="s">
        <v>1538</v>
      </c>
      <c r="H1517" s="325" t="s">
        <v>1538</v>
      </c>
    </row>
    <row r="1518" spans="1:8">
      <c r="A1518" s="103"/>
      <c r="B1518" s="326"/>
      <c r="C1518" s="326" t="s">
        <v>1538</v>
      </c>
      <c r="D1518" t="s">
        <v>1538</v>
      </c>
      <c r="E1518" s="325" t="s">
        <v>1538</v>
      </c>
      <c r="G1518" s="325" t="s">
        <v>1538</v>
      </c>
      <c r="H1518" s="325" t="s">
        <v>1538</v>
      </c>
    </row>
    <row r="1519" spans="1:8">
      <c r="A1519" s="103"/>
      <c r="B1519" s="326"/>
      <c r="C1519" s="326" t="s">
        <v>1538</v>
      </c>
      <c r="D1519" t="s">
        <v>1538</v>
      </c>
      <c r="E1519" s="325" t="s">
        <v>1538</v>
      </c>
      <c r="G1519" s="325" t="s">
        <v>1538</v>
      </c>
      <c r="H1519" s="325" t="s">
        <v>1538</v>
      </c>
    </row>
    <row r="1520" spans="1:8">
      <c r="A1520" s="103"/>
      <c r="B1520" s="326"/>
      <c r="C1520" s="326" t="s">
        <v>1538</v>
      </c>
      <c r="D1520" t="s">
        <v>1538</v>
      </c>
      <c r="E1520" s="325" t="s">
        <v>1538</v>
      </c>
      <c r="G1520" s="325" t="s">
        <v>1538</v>
      </c>
      <c r="H1520" s="325" t="s">
        <v>1538</v>
      </c>
    </row>
    <row r="1521" spans="1:8">
      <c r="A1521" s="103"/>
      <c r="B1521" s="326"/>
      <c r="C1521" s="326" t="s">
        <v>1538</v>
      </c>
      <c r="D1521" t="s">
        <v>1538</v>
      </c>
      <c r="E1521" s="325" t="s">
        <v>1538</v>
      </c>
      <c r="G1521" s="325" t="s">
        <v>1538</v>
      </c>
      <c r="H1521" s="325" t="s">
        <v>1538</v>
      </c>
    </row>
    <row r="1522" spans="1:8">
      <c r="A1522" s="103"/>
      <c r="B1522" s="326"/>
      <c r="C1522" s="326" t="s">
        <v>1538</v>
      </c>
      <c r="D1522" t="s">
        <v>1538</v>
      </c>
      <c r="E1522" s="325" t="s">
        <v>1538</v>
      </c>
      <c r="G1522" s="325" t="s">
        <v>1538</v>
      </c>
      <c r="H1522" s="325" t="s">
        <v>1538</v>
      </c>
    </row>
    <row r="1523" spans="1:8">
      <c r="A1523" s="103"/>
      <c r="B1523" s="326"/>
      <c r="C1523" s="326" t="s">
        <v>1538</v>
      </c>
      <c r="D1523" t="s">
        <v>1538</v>
      </c>
      <c r="E1523" s="325" t="s">
        <v>1538</v>
      </c>
      <c r="G1523" s="325" t="s">
        <v>1538</v>
      </c>
      <c r="H1523" s="325" t="s">
        <v>1538</v>
      </c>
    </row>
    <row r="1524" spans="1:8">
      <c r="A1524" s="103"/>
      <c r="B1524" s="326"/>
      <c r="C1524" s="326" t="s">
        <v>1538</v>
      </c>
      <c r="D1524" t="s">
        <v>1538</v>
      </c>
      <c r="E1524" s="325" t="s">
        <v>1538</v>
      </c>
      <c r="G1524" s="325" t="s">
        <v>1538</v>
      </c>
      <c r="H1524" s="325" t="s">
        <v>1538</v>
      </c>
    </row>
    <row r="1525" spans="1:8">
      <c r="A1525" s="103"/>
      <c r="B1525" s="326"/>
      <c r="C1525" s="326" t="s">
        <v>1538</v>
      </c>
      <c r="D1525" t="s">
        <v>1538</v>
      </c>
      <c r="E1525" s="325" t="s">
        <v>1538</v>
      </c>
      <c r="G1525" s="325" t="s">
        <v>1538</v>
      </c>
      <c r="H1525" s="325" t="s">
        <v>1538</v>
      </c>
    </row>
    <row r="1526" spans="1:8">
      <c r="A1526" s="103"/>
      <c r="B1526" s="326"/>
      <c r="C1526" s="326" t="s">
        <v>1538</v>
      </c>
      <c r="D1526" t="s">
        <v>1538</v>
      </c>
      <c r="E1526" s="325" t="s">
        <v>1538</v>
      </c>
      <c r="G1526" s="325" t="s">
        <v>1538</v>
      </c>
      <c r="H1526" s="325" t="s">
        <v>1538</v>
      </c>
    </row>
    <row r="1527" spans="1:8">
      <c r="A1527" s="103"/>
      <c r="B1527" s="328"/>
      <c r="C1527" s="326" t="s">
        <v>1538</v>
      </c>
      <c r="D1527" t="s">
        <v>1538</v>
      </c>
      <c r="E1527" s="325" t="s">
        <v>1538</v>
      </c>
      <c r="G1527" s="325" t="s">
        <v>1538</v>
      </c>
      <c r="H1527" s="325" t="s">
        <v>1538</v>
      </c>
    </row>
    <row r="1528" spans="1:8">
      <c r="A1528" s="103"/>
      <c r="C1528" s="326" t="s">
        <v>1538</v>
      </c>
      <c r="D1528" t="s">
        <v>1538</v>
      </c>
      <c r="E1528" s="325" t="s">
        <v>1538</v>
      </c>
      <c r="G1528" s="325" t="s">
        <v>1538</v>
      </c>
      <c r="H1528" s="325" t="s">
        <v>1538</v>
      </c>
    </row>
    <row r="1529" spans="1:8">
      <c r="A1529" s="103"/>
      <c r="C1529" s="326" t="s">
        <v>1538</v>
      </c>
      <c r="D1529" t="s">
        <v>1538</v>
      </c>
      <c r="E1529" s="325" t="s">
        <v>1538</v>
      </c>
      <c r="G1529" s="325" t="s">
        <v>1538</v>
      </c>
      <c r="H1529" s="325" t="s">
        <v>1538</v>
      </c>
    </row>
    <row r="1530" spans="1:8">
      <c r="A1530" s="103"/>
      <c r="C1530" s="326" t="s">
        <v>1538</v>
      </c>
      <c r="D1530" t="s">
        <v>1538</v>
      </c>
      <c r="E1530" s="325" t="s">
        <v>1538</v>
      </c>
      <c r="G1530" s="325" t="s">
        <v>1538</v>
      </c>
      <c r="H1530" s="325" t="s">
        <v>1538</v>
      </c>
    </row>
    <row r="1531" spans="1:8">
      <c r="A1531" s="103"/>
      <c r="B1531" s="326"/>
      <c r="C1531" s="326" t="s">
        <v>1538</v>
      </c>
      <c r="D1531" t="s">
        <v>1538</v>
      </c>
      <c r="E1531" s="325" t="s">
        <v>1538</v>
      </c>
      <c r="G1531" s="325" t="s">
        <v>1538</v>
      </c>
      <c r="H1531" s="325" t="s">
        <v>1538</v>
      </c>
    </row>
    <row r="1532" spans="1:8">
      <c r="A1532" s="103"/>
      <c r="B1532" s="326"/>
      <c r="C1532" s="326" t="s">
        <v>1538</v>
      </c>
      <c r="D1532" t="s">
        <v>1538</v>
      </c>
      <c r="E1532" s="325" t="s">
        <v>1538</v>
      </c>
      <c r="G1532" s="325" t="s">
        <v>1538</v>
      </c>
      <c r="H1532" s="325" t="s">
        <v>1538</v>
      </c>
    </row>
    <row r="1533" spans="1:8">
      <c r="A1533" s="103"/>
      <c r="B1533" s="326"/>
      <c r="C1533" s="326" t="s">
        <v>1538</v>
      </c>
      <c r="D1533" t="s">
        <v>1538</v>
      </c>
      <c r="E1533" s="325" t="s">
        <v>1538</v>
      </c>
      <c r="G1533" s="325" t="s">
        <v>1538</v>
      </c>
      <c r="H1533" s="325" t="s">
        <v>1538</v>
      </c>
    </row>
    <row r="1534" spans="1:8">
      <c r="A1534" s="103"/>
      <c r="B1534" s="326"/>
      <c r="C1534" s="326" t="s">
        <v>1538</v>
      </c>
      <c r="D1534" t="s">
        <v>1538</v>
      </c>
      <c r="E1534" s="325" t="s">
        <v>1538</v>
      </c>
      <c r="G1534" s="325" t="s">
        <v>1538</v>
      </c>
      <c r="H1534" s="325" t="s">
        <v>1538</v>
      </c>
    </row>
    <row r="1535" spans="1:8">
      <c r="A1535" s="103"/>
      <c r="B1535" s="326"/>
      <c r="C1535" s="326" t="s">
        <v>1538</v>
      </c>
      <c r="D1535" t="s">
        <v>1538</v>
      </c>
      <c r="E1535" s="325" t="s">
        <v>1538</v>
      </c>
      <c r="G1535" s="325" t="s">
        <v>1538</v>
      </c>
      <c r="H1535" s="325" t="s">
        <v>1538</v>
      </c>
    </row>
    <row r="1536" spans="1:8">
      <c r="A1536" s="103"/>
      <c r="B1536" s="326"/>
      <c r="C1536" s="326" t="s">
        <v>1538</v>
      </c>
      <c r="D1536" t="s">
        <v>1538</v>
      </c>
      <c r="E1536" s="325" t="s">
        <v>1538</v>
      </c>
      <c r="G1536" s="325" t="s">
        <v>1538</v>
      </c>
      <c r="H1536" s="325" t="s">
        <v>1538</v>
      </c>
    </row>
    <row r="1537" spans="1:8">
      <c r="A1537" s="103"/>
      <c r="B1537" s="326"/>
      <c r="C1537" s="326" t="s">
        <v>1538</v>
      </c>
      <c r="D1537" t="s">
        <v>1538</v>
      </c>
      <c r="E1537" s="325" t="s">
        <v>1538</v>
      </c>
      <c r="G1537" s="325" t="s">
        <v>1538</v>
      </c>
      <c r="H1537" s="325" t="s">
        <v>1538</v>
      </c>
    </row>
    <row r="1538" spans="1:8">
      <c r="A1538" s="103"/>
      <c r="B1538" s="326"/>
      <c r="C1538" s="326" t="s">
        <v>1538</v>
      </c>
      <c r="D1538" t="s">
        <v>1538</v>
      </c>
      <c r="E1538" s="325" t="s">
        <v>1538</v>
      </c>
      <c r="G1538" s="325" t="s">
        <v>1538</v>
      </c>
      <c r="H1538" s="325" t="s">
        <v>1538</v>
      </c>
    </row>
    <row r="1539" spans="1:8">
      <c r="A1539" s="103"/>
      <c r="B1539" s="326"/>
      <c r="C1539" s="326" t="s">
        <v>1538</v>
      </c>
      <c r="D1539" t="s">
        <v>1538</v>
      </c>
      <c r="E1539" s="325" t="s">
        <v>1538</v>
      </c>
      <c r="G1539" s="325" t="s">
        <v>1538</v>
      </c>
      <c r="H1539" s="325" t="s">
        <v>1538</v>
      </c>
    </row>
    <row r="1540" spans="1:8">
      <c r="A1540" s="103"/>
      <c r="B1540" s="326"/>
      <c r="C1540" s="326" t="s">
        <v>1538</v>
      </c>
      <c r="D1540" t="s">
        <v>1538</v>
      </c>
      <c r="E1540" s="325" t="s">
        <v>1538</v>
      </c>
      <c r="G1540" s="325" t="s">
        <v>1538</v>
      </c>
      <c r="H1540" s="325" t="s">
        <v>1538</v>
      </c>
    </row>
    <row r="1541" spans="1:8">
      <c r="A1541" s="103"/>
      <c r="B1541" s="326"/>
      <c r="C1541" s="326" t="s">
        <v>1538</v>
      </c>
      <c r="D1541" t="s">
        <v>1538</v>
      </c>
      <c r="E1541" s="325" t="s">
        <v>1538</v>
      </c>
      <c r="G1541" s="325" t="s">
        <v>1538</v>
      </c>
      <c r="H1541" s="325" t="s">
        <v>1538</v>
      </c>
    </row>
    <row r="1542" spans="1:8">
      <c r="A1542" s="103"/>
      <c r="B1542" s="326"/>
      <c r="C1542" s="326" t="s">
        <v>1538</v>
      </c>
      <c r="D1542" t="s">
        <v>1538</v>
      </c>
      <c r="E1542" s="325" t="s">
        <v>1538</v>
      </c>
      <c r="G1542" s="325" t="s">
        <v>1538</v>
      </c>
      <c r="H1542" s="325" t="s">
        <v>1538</v>
      </c>
    </row>
    <row r="1543" spans="1:8">
      <c r="A1543" s="103"/>
      <c r="B1543" s="326"/>
      <c r="C1543" s="326" t="s">
        <v>1538</v>
      </c>
      <c r="D1543" t="s">
        <v>1538</v>
      </c>
      <c r="E1543" s="325" t="s">
        <v>1538</v>
      </c>
      <c r="G1543" s="325" t="s">
        <v>1538</v>
      </c>
      <c r="H1543" s="325" t="s">
        <v>1538</v>
      </c>
    </row>
    <row r="1544" spans="1:8">
      <c r="A1544" s="103"/>
      <c r="B1544" s="326"/>
      <c r="C1544" s="326" t="s">
        <v>1538</v>
      </c>
      <c r="D1544" t="s">
        <v>1538</v>
      </c>
      <c r="E1544" s="325" t="s">
        <v>1538</v>
      </c>
      <c r="G1544" s="325" t="s">
        <v>1538</v>
      </c>
      <c r="H1544" s="325" t="s">
        <v>1538</v>
      </c>
    </row>
    <row r="1545" spans="1:8">
      <c r="A1545" s="103"/>
      <c r="B1545" s="326"/>
      <c r="C1545" s="326" t="s">
        <v>1538</v>
      </c>
      <c r="D1545" t="s">
        <v>1538</v>
      </c>
      <c r="E1545" s="325" t="s">
        <v>1538</v>
      </c>
      <c r="G1545" s="325" t="s">
        <v>1538</v>
      </c>
      <c r="H1545" s="325" t="s">
        <v>1538</v>
      </c>
    </row>
    <row r="1546" spans="1:8">
      <c r="A1546" s="103"/>
      <c r="B1546" s="326"/>
      <c r="C1546" s="326" t="s">
        <v>1538</v>
      </c>
      <c r="D1546" t="s">
        <v>1538</v>
      </c>
      <c r="E1546" s="325" t="s">
        <v>1538</v>
      </c>
      <c r="G1546" s="325" t="s">
        <v>1538</v>
      </c>
      <c r="H1546" s="325" t="s">
        <v>1538</v>
      </c>
    </row>
    <row r="1547" spans="1:8">
      <c r="A1547" s="103"/>
      <c r="B1547" s="326"/>
      <c r="C1547" s="326" t="s">
        <v>1538</v>
      </c>
      <c r="D1547" t="s">
        <v>1538</v>
      </c>
      <c r="E1547" s="325" t="s">
        <v>1538</v>
      </c>
      <c r="G1547" s="325" t="s">
        <v>1538</v>
      </c>
      <c r="H1547" s="325" t="s">
        <v>1538</v>
      </c>
    </row>
    <row r="1548" spans="1:8">
      <c r="A1548" s="103"/>
      <c r="B1548" s="326"/>
      <c r="C1548" s="326" t="s">
        <v>1538</v>
      </c>
      <c r="D1548" t="s">
        <v>1538</v>
      </c>
      <c r="E1548" s="325" t="s">
        <v>1538</v>
      </c>
      <c r="G1548" s="325" t="s">
        <v>1538</v>
      </c>
      <c r="H1548" s="325" t="s">
        <v>1538</v>
      </c>
    </row>
    <row r="1549" spans="1:8">
      <c r="A1549" s="103"/>
      <c r="B1549" s="326"/>
      <c r="C1549" s="326" t="s">
        <v>1538</v>
      </c>
      <c r="D1549" t="s">
        <v>1538</v>
      </c>
      <c r="E1549" s="325" t="s">
        <v>1538</v>
      </c>
      <c r="G1549" s="325" t="s">
        <v>1538</v>
      </c>
      <c r="H1549" s="325" t="s">
        <v>1538</v>
      </c>
    </row>
    <row r="1550" spans="1:8">
      <c r="A1550" s="103"/>
      <c r="B1550" s="326"/>
      <c r="C1550" s="326" t="s">
        <v>1538</v>
      </c>
      <c r="D1550" t="s">
        <v>1538</v>
      </c>
      <c r="E1550" s="325" t="s">
        <v>1538</v>
      </c>
      <c r="G1550" s="325" t="s">
        <v>1538</v>
      </c>
      <c r="H1550" s="325" t="s">
        <v>1538</v>
      </c>
    </row>
    <row r="1551" spans="1:8">
      <c r="A1551" s="103"/>
      <c r="B1551" s="326"/>
      <c r="C1551" s="326" t="s">
        <v>1538</v>
      </c>
      <c r="D1551" t="s">
        <v>1538</v>
      </c>
      <c r="E1551" s="325" t="s">
        <v>1538</v>
      </c>
      <c r="G1551" s="325" t="s">
        <v>1538</v>
      </c>
      <c r="H1551" s="325" t="s">
        <v>1538</v>
      </c>
    </row>
    <row r="1552" spans="1:8">
      <c r="A1552" s="103"/>
      <c r="B1552" s="326"/>
      <c r="C1552" s="326" t="s">
        <v>1538</v>
      </c>
      <c r="D1552" t="s">
        <v>1538</v>
      </c>
      <c r="E1552" s="325" t="s">
        <v>1538</v>
      </c>
      <c r="G1552" s="325" t="s">
        <v>1538</v>
      </c>
      <c r="H1552" s="325" t="s">
        <v>1538</v>
      </c>
    </row>
    <row r="1553" spans="1:8">
      <c r="A1553" s="103"/>
      <c r="B1553" s="326"/>
      <c r="C1553" s="326" t="s">
        <v>1538</v>
      </c>
      <c r="D1553" t="s">
        <v>1538</v>
      </c>
      <c r="E1553" s="325" t="s">
        <v>1538</v>
      </c>
      <c r="G1553" s="325" t="s">
        <v>1538</v>
      </c>
      <c r="H1553" s="325" t="s">
        <v>1538</v>
      </c>
    </row>
    <row r="1554" spans="1:8">
      <c r="A1554" s="103"/>
      <c r="B1554" s="328"/>
      <c r="C1554" s="326" t="s">
        <v>1538</v>
      </c>
      <c r="D1554" t="s">
        <v>1538</v>
      </c>
      <c r="E1554" s="325" t="s">
        <v>1538</v>
      </c>
      <c r="G1554" s="325" t="s">
        <v>1538</v>
      </c>
      <c r="H1554" s="325" t="s">
        <v>1538</v>
      </c>
    </row>
    <row r="1555" spans="1:8">
      <c r="A1555" s="103"/>
      <c r="C1555" s="326" t="s">
        <v>1538</v>
      </c>
      <c r="D1555" t="s">
        <v>1538</v>
      </c>
      <c r="E1555" s="325" t="s">
        <v>1538</v>
      </c>
      <c r="G1555" s="325" t="s">
        <v>1538</v>
      </c>
      <c r="H1555" s="325" t="s">
        <v>1538</v>
      </c>
    </row>
    <row r="1556" spans="1:8">
      <c r="A1556" s="103"/>
      <c r="C1556" s="326" t="s">
        <v>1538</v>
      </c>
      <c r="D1556" t="s">
        <v>1538</v>
      </c>
      <c r="E1556" s="325" t="s">
        <v>1538</v>
      </c>
      <c r="G1556" s="325" t="s">
        <v>1538</v>
      </c>
      <c r="H1556" s="325" t="s">
        <v>1538</v>
      </c>
    </row>
    <row r="1557" spans="1:8">
      <c r="A1557" s="103"/>
      <c r="C1557" s="326" t="s">
        <v>1538</v>
      </c>
      <c r="D1557" t="s">
        <v>1538</v>
      </c>
      <c r="E1557" s="325" t="s">
        <v>1538</v>
      </c>
      <c r="G1557" s="325" t="s">
        <v>1538</v>
      </c>
      <c r="H1557" s="325" t="s">
        <v>1538</v>
      </c>
    </row>
    <row r="1558" spans="1:8">
      <c r="A1558" s="103"/>
      <c r="C1558" s="326" t="s">
        <v>1538</v>
      </c>
      <c r="D1558" t="s">
        <v>1538</v>
      </c>
      <c r="E1558" s="325" t="s">
        <v>1538</v>
      </c>
      <c r="G1558" s="325" t="s">
        <v>1538</v>
      </c>
      <c r="H1558" s="325" t="s">
        <v>1538</v>
      </c>
    </row>
    <row r="1559" spans="1:8">
      <c r="A1559" s="103"/>
      <c r="B1559" s="326"/>
      <c r="C1559" s="326" t="s">
        <v>1538</v>
      </c>
      <c r="D1559" t="s">
        <v>1538</v>
      </c>
      <c r="E1559" s="325" t="s">
        <v>1538</v>
      </c>
      <c r="G1559" s="325" t="s">
        <v>1538</v>
      </c>
      <c r="H1559" s="325" t="s">
        <v>1538</v>
      </c>
    </row>
    <row r="1560" spans="1:8">
      <c r="A1560" s="103"/>
      <c r="B1560" s="326"/>
      <c r="C1560" s="326" t="s">
        <v>1538</v>
      </c>
      <c r="D1560" t="s">
        <v>1538</v>
      </c>
      <c r="E1560" s="325" t="s">
        <v>1538</v>
      </c>
      <c r="G1560" s="325" t="s">
        <v>1538</v>
      </c>
      <c r="H1560" s="325" t="s">
        <v>1538</v>
      </c>
    </row>
    <row r="1561" spans="1:8">
      <c r="A1561" s="103"/>
      <c r="B1561" s="326"/>
      <c r="C1561" s="326" t="s">
        <v>1538</v>
      </c>
      <c r="D1561" t="s">
        <v>1538</v>
      </c>
      <c r="E1561" s="325" t="s">
        <v>1538</v>
      </c>
      <c r="G1561" s="325" t="s">
        <v>1538</v>
      </c>
      <c r="H1561" s="325" t="s">
        <v>1538</v>
      </c>
    </row>
    <row r="1562" spans="1:8">
      <c r="A1562" s="103"/>
      <c r="B1562" s="326"/>
      <c r="C1562" s="326" t="s">
        <v>1538</v>
      </c>
      <c r="D1562" t="s">
        <v>1538</v>
      </c>
      <c r="E1562" s="325" t="s">
        <v>1538</v>
      </c>
      <c r="G1562" s="325" t="s">
        <v>1538</v>
      </c>
      <c r="H1562" s="325" t="s">
        <v>1538</v>
      </c>
    </row>
    <row r="1563" spans="1:8">
      <c r="A1563" s="103"/>
      <c r="B1563" s="326"/>
      <c r="C1563" s="326" t="s">
        <v>1538</v>
      </c>
      <c r="D1563" t="s">
        <v>1538</v>
      </c>
      <c r="E1563" s="325" t="s">
        <v>1538</v>
      </c>
      <c r="G1563" s="325" t="s">
        <v>1538</v>
      </c>
      <c r="H1563" s="325" t="s">
        <v>1538</v>
      </c>
    </row>
    <row r="1564" spans="1:8">
      <c r="A1564" s="103"/>
      <c r="B1564" s="326"/>
      <c r="C1564" s="326" t="s">
        <v>1538</v>
      </c>
      <c r="D1564" t="s">
        <v>1538</v>
      </c>
      <c r="E1564" s="325" t="s">
        <v>1538</v>
      </c>
      <c r="G1564" s="325" t="s">
        <v>1538</v>
      </c>
      <c r="H1564" s="325" t="s">
        <v>1538</v>
      </c>
    </row>
    <row r="1565" spans="1:8">
      <c r="A1565" s="103"/>
      <c r="B1565" s="326"/>
      <c r="C1565" s="326" t="s">
        <v>1538</v>
      </c>
      <c r="D1565" t="s">
        <v>1538</v>
      </c>
      <c r="E1565" s="325" t="s">
        <v>1538</v>
      </c>
      <c r="G1565" s="325" t="s">
        <v>1538</v>
      </c>
      <c r="H1565" s="325" t="s">
        <v>1538</v>
      </c>
    </row>
    <row r="1566" spans="1:8">
      <c r="A1566" s="103"/>
      <c r="B1566" s="326"/>
      <c r="C1566" s="326" t="s">
        <v>1538</v>
      </c>
      <c r="D1566" t="s">
        <v>1538</v>
      </c>
      <c r="E1566" s="325" t="s">
        <v>1538</v>
      </c>
      <c r="G1566" s="325" t="s">
        <v>1538</v>
      </c>
      <c r="H1566" s="325" t="s">
        <v>1538</v>
      </c>
    </row>
    <row r="1567" spans="1:8">
      <c r="A1567" s="103"/>
      <c r="B1567" s="326"/>
      <c r="C1567" s="326" t="s">
        <v>1538</v>
      </c>
      <c r="D1567" t="s">
        <v>1538</v>
      </c>
      <c r="E1567" s="325" t="s">
        <v>1538</v>
      </c>
      <c r="G1567" s="325" t="s">
        <v>1538</v>
      </c>
      <c r="H1567" s="325" t="s">
        <v>1538</v>
      </c>
    </row>
    <row r="1568" spans="1:8">
      <c r="A1568" s="103"/>
      <c r="B1568" s="328"/>
      <c r="C1568" s="326" t="s">
        <v>1538</v>
      </c>
      <c r="D1568" t="s">
        <v>1538</v>
      </c>
      <c r="E1568" s="325" t="s">
        <v>1538</v>
      </c>
      <c r="G1568" s="325" t="s">
        <v>1538</v>
      </c>
      <c r="H1568" s="325" t="s">
        <v>1538</v>
      </c>
    </row>
    <row r="1569" spans="1:8">
      <c r="A1569" s="103"/>
      <c r="C1569" s="326" t="s">
        <v>1538</v>
      </c>
      <c r="D1569" t="s">
        <v>1538</v>
      </c>
      <c r="E1569" s="325" t="s">
        <v>1538</v>
      </c>
      <c r="G1569" s="325" t="s">
        <v>1538</v>
      </c>
      <c r="H1569" s="325" t="s">
        <v>1538</v>
      </c>
    </row>
    <row r="1570" spans="1:8">
      <c r="A1570" s="103"/>
      <c r="C1570" s="326" t="s">
        <v>1538</v>
      </c>
      <c r="D1570" t="s">
        <v>1538</v>
      </c>
      <c r="E1570" s="325" t="s">
        <v>1538</v>
      </c>
      <c r="G1570" s="325" t="s">
        <v>1538</v>
      </c>
      <c r="H1570" s="325" t="s">
        <v>1538</v>
      </c>
    </row>
    <row r="1571" spans="1:8">
      <c r="A1571" s="103"/>
      <c r="C1571" s="326" t="s">
        <v>1538</v>
      </c>
      <c r="D1571" t="s">
        <v>1538</v>
      </c>
      <c r="E1571" s="325" t="s">
        <v>1538</v>
      </c>
      <c r="G1571" s="325" t="s">
        <v>1538</v>
      </c>
      <c r="H1571" s="325" t="s">
        <v>1538</v>
      </c>
    </row>
    <row r="1572" spans="1:8">
      <c r="A1572" s="103"/>
      <c r="B1572" s="326"/>
      <c r="C1572" s="326" t="s">
        <v>1538</v>
      </c>
      <c r="D1572" t="s">
        <v>1538</v>
      </c>
      <c r="E1572" s="325" t="s">
        <v>1538</v>
      </c>
      <c r="G1572" s="325" t="s">
        <v>1538</v>
      </c>
      <c r="H1572" s="325" t="s">
        <v>1538</v>
      </c>
    </row>
    <row r="1573" spans="1:8">
      <c r="A1573" s="103"/>
      <c r="B1573" s="326"/>
      <c r="C1573" s="326" t="s">
        <v>1538</v>
      </c>
      <c r="D1573" t="s">
        <v>1538</v>
      </c>
      <c r="E1573" s="325" t="s">
        <v>1538</v>
      </c>
      <c r="G1573" s="325" t="s">
        <v>1538</v>
      </c>
      <c r="H1573" s="325" t="s">
        <v>1538</v>
      </c>
    </row>
    <row r="1574" spans="1:8">
      <c r="A1574" s="103"/>
      <c r="B1574" s="326"/>
      <c r="C1574" s="326" t="s">
        <v>1538</v>
      </c>
      <c r="D1574" t="s">
        <v>1538</v>
      </c>
      <c r="E1574" s="325" t="s">
        <v>1538</v>
      </c>
      <c r="G1574" s="325" t="s">
        <v>1538</v>
      </c>
      <c r="H1574" s="325" t="s">
        <v>1538</v>
      </c>
    </row>
    <row r="1575" spans="1:8">
      <c r="A1575" s="103"/>
      <c r="B1575" s="326"/>
      <c r="C1575" s="326" t="s">
        <v>1538</v>
      </c>
      <c r="D1575" t="s">
        <v>1538</v>
      </c>
      <c r="E1575" s="325" t="s">
        <v>1538</v>
      </c>
      <c r="G1575" s="325" t="s">
        <v>1538</v>
      </c>
      <c r="H1575" s="325" t="s">
        <v>1538</v>
      </c>
    </row>
    <row r="1576" spans="1:8">
      <c r="A1576" s="103"/>
      <c r="B1576" s="326"/>
      <c r="C1576" s="326" t="s">
        <v>1538</v>
      </c>
      <c r="D1576" t="s">
        <v>1538</v>
      </c>
      <c r="E1576" s="325" t="s">
        <v>1538</v>
      </c>
      <c r="G1576" s="325" t="s">
        <v>1538</v>
      </c>
      <c r="H1576" s="325" t="s">
        <v>1538</v>
      </c>
    </row>
    <row r="1577" spans="1:8">
      <c r="A1577" s="103"/>
      <c r="B1577" s="326"/>
      <c r="C1577" s="326" t="s">
        <v>1538</v>
      </c>
      <c r="D1577" t="s">
        <v>1538</v>
      </c>
      <c r="E1577" s="325" t="s">
        <v>1538</v>
      </c>
      <c r="G1577" s="325" t="s">
        <v>1538</v>
      </c>
      <c r="H1577" s="325" t="s">
        <v>1538</v>
      </c>
    </row>
    <row r="1578" spans="1:8">
      <c r="A1578" s="103"/>
      <c r="B1578" s="326"/>
      <c r="C1578" s="326" t="s">
        <v>1538</v>
      </c>
      <c r="D1578" t="s">
        <v>1538</v>
      </c>
      <c r="E1578" s="325" t="s">
        <v>1538</v>
      </c>
      <c r="G1578" s="325" t="s">
        <v>1538</v>
      </c>
      <c r="H1578" s="325" t="s">
        <v>1538</v>
      </c>
    </row>
    <row r="1579" spans="1:8">
      <c r="A1579" s="103"/>
      <c r="B1579" s="326"/>
      <c r="C1579" s="326" t="s">
        <v>1538</v>
      </c>
      <c r="D1579" t="s">
        <v>1538</v>
      </c>
      <c r="E1579" s="325" t="s">
        <v>1538</v>
      </c>
      <c r="G1579" s="325" t="s">
        <v>1538</v>
      </c>
      <c r="H1579" s="325" t="s">
        <v>1538</v>
      </c>
    </row>
    <row r="1580" spans="1:8">
      <c r="A1580" s="103"/>
      <c r="B1580" s="328"/>
      <c r="C1580" s="326" t="s">
        <v>1538</v>
      </c>
      <c r="D1580" t="s">
        <v>1538</v>
      </c>
      <c r="E1580" s="325" t="s">
        <v>1538</v>
      </c>
      <c r="G1580" s="325" t="s">
        <v>1538</v>
      </c>
      <c r="H1580" s="325" t="s">
        <v>1538</v>
      </c>
    </row>
    <row r="1581" spans="1:8">
      <c r="A1581" s="103"/>
      <c r="C1581" s="326" t="s">
        <v>1538</v>
      </c>
      <c r="D1581" t="s">
        <v>1538</v>
      </c>
      <c r="E1581" s="325" t="s">
        <v>1538</v>
      </c>
      <c r="G1581" s="325" t="s">
        <v>1538</v>
      </c>
      <c r="H1581" s="325" t="s">
        <v>1538</v>
      </c>
    </row>
    <row r="1582" spans="1:8">
      <c r="A1582" s="103"/>
      <c r="C1582" s="326" t="s">
        <v>1538</v>
      </c>
      <c r="D1582" t="s">
        <v>1538</v>
      </c>
      <c r="E1582" s="325" t="s">
        <v>1538</v>
      </c>
      <c r="G1582" s="325" t="s">
        <v>1538</v>
      </c>
      <c r="H1582" s="325" t="s">
        <v>1538</v>
      </c>
    </row>
    <row r="1583" spans="1:8">
      <c r="A1583" s="103"/>
      <c r="C1583" s="326" t="s">
        <v>1538</v>
      </c>
      <c r="D1583" t="s">
        <v>1538</v>
      </c>
      <c r="E1583" s="325" t="s">
        <v>1538</v>
      </c>
      <c r="G1583" s="325" t="s">
        <v>1538</v>
      </c>
      <c r="H1583" s="325" t="s">
        <v>1538</v>
      </c>
    </row>
    <row r="1584" spans="1:8">
      <c r="A1584" s="103"/>
      <c r="B1584" s="326"/>
      <c r="C1584" s="326" t="s">
        <v>1538</v>
      </c>
      <c r="D1584" t="s">
        <v>1538</v>
      </c>
      <c r="E1584" s="325" t="s">
        <v>1538</v>
      </c>
      <c r="G1584" s="325" t="s">
        <v>1538</v>
      </c>
      <c r="H1584" s="325" t="s">
        <v>1538</v>
      </c>
    </row>
    <row r="1585" spans="1:8">
      <c r="A1585" s="103"/>
      <c r="B1585" s="326"/>
      <c r="C1585" s="326" t="s">
        <v>1538</v>
      </c>
      <c r="D1585" t="s">
        <v>1538</v>
      </c>
      <c r="E1585" s="325" t="s">
        <v>1538</v>
      </c>
      <c r="G1585" s="325" t="s">
        <v>1538</v>
      </c>
      <c r="H1585" s="325" t="s">
        <v>1538</v>
      </c>
    </row>
    <row r="1586" spans="1:8">
      <c r="A1586" s="103"/>
      <c r="B1586" s="326"/>
      <c r="C1586" s="326" t="s">
        <v>1538</v>
      </c>
      <c r="D1586" t="s">
        <v>1538</v>
      </c>
      <c r="E1586" s="325" t="s">
        <v>1538</v>
      </c>
      <c r="G1586" s="325" t="s">
        <v>1538</v>
      </c>
      <c r="H1586" s="325" t="s">
        <v>1538</v>
      </c>
    </row>
    <row r="1587" spans="1:8">
      <c r="A1587" s="103"/>
      <c r="B1587" s="326"/>
      <c r="C1587" s="326" t="s">
        <v>1538</v>
      </c>
      <c r="D1587" t="s">
        <v>1538</v>
      </c>
      <c r="E1587" s="325" t="s">
        <v>1538</v>
      </c>
      <c r="G1587" s="325" t="s">
        <v>1538</v>
      </c>
      <c r="H1587" s="325" t="s">
        <v>1538</v>
      </c>
    </row>
    <row r="1588" spans="1:8">
      <c r="A1588" s="103"/>
      <c r="B1588" s="326"/>
      <c r="C1588" s="326" t="s">
        <v>1538</v>
      </c>
      <c r="D1588" t="s">
        <v>1538</v>
      </c>
      <c r="E1588" s="325" t="s">
        <v>1538</v>
      </c>
      <c r="G1588" s="325" t="s">
        <v>1538</v>
      </c>
      <c r="H1588" s="325" t="s">
        <v>1538</v>
      </c>
    </row>
    <row r="1589" spans="1:8">
      <c r="A1589" s="103"/>
      <c r="B1589" s="326"/>
      <c r="C1589" s="326" t="s">
        <v>1538</v>
      </c>
      <c r="D1589" t="s">
        <v>1538</v>
      </c>
      <c r="E1589" s="325" t="s">
        <v>1538</v>
      </c>
      <c r="G1589" s="325" t="s">
        <v>1538</v>
      </c>
      <c r="H1589" s="325" t="s">
        <v>1538</v>
      </c>
    </row>
    <row r="1590" spans="1:8">
      <c r="A1590" s="103"/>
      <c r="B1590" s="326"/>
      <c r="C1590" s="326" t="s">
        <v>1538</v>
      </c>
      <c r="D1590" t="s">
        <v>1538</v>
      </c>
      <c r="E1590" s="325" t="s">
        <v>1538</v>
      </c>
      <c r="G1590" s="325" t="s">
        <v>1538</v>
      </c>
      <c r="H1590" s="325" t="s">
        <v>1538</v>
      </c>
    </row>
    <row r="1591" spans="1:8">
      <c r="A1591" s="103"/>
      <c r="B1591" s="326"/>
      <c r="C1591" s="326" t="s">
        <v>1538</v>
      </c>
      <c r="D1591" t="s">
        <v>1538</v>
      </c>
      <c r="E1591" s="325" t="s">
        <v>1538</v>
      </c>
      <c r="G1591" s="325" t="s">
        <v>1538</v>
      </c>
      <c r="H1591" s="325" t="s">
        <v>1538</v>
      </c>
    </row>
    <row r="1592" spans="1:8">
      <c r="A1592" s="103"/>
      <c r="B1592" s="326"/>
      <c r="C1592" s="326" t="s">
        <v>1538</v>
      </c>
      <c r="D1592" t="s">
        <v>1538</v>
      </c>
      <c r="E1592" s="325" t="s">
        <v>1538</v>
      </c>
      <c r="G1592" s="325" t="s">
        <v>1538</v>
      </c>
      <c r="H1592" s="325" t="s">
        <v>1538</v>
      </c>
    </row>
    <row r="1593" spans="1:8">
      <c r="A1593" s="103"/>
      <c r="B1593" s="326"/>
      <c r="C1593" s="326" t="s">
        <v>1538</v>
      </c>
      <c r="D1593" t="s">
        <v>1538</v>
      </c>
      <c r="E1593" s="325" t="s">
        <v>1538</v>
      </c>
      <c r="G1593" s="325" t="s">
        <v>1538</v>
      </c>
      <c r="H1593" s="325" t="s">
        <v>1538</v>
      </c>
    </row>
    <row r="1594" spans="1:8">
      <c r="A1594" s="103"/>
      <c r="B1594" s="326"/>
      <c r="C1594" s="326" t="s">
        <v>1538</v>
      </c>
      <c r="D1594" t="s">
        <v>1538</v>
      </c>
      <c r="E1594" s="325" t="s">
        <v>1538</v>
      </c>
      <c r="G1594" s="325" t="s">
        <v>1538</v>
      </c>
      <c r="H1594" s="325" t="s">
        <v>1538</v>
      </c>
    </row>
    <row r="1595" spans="1:8">
      <c r="A1595" s="103"/>
      <c r="B1595" s="326"/>
      <c r="C1595" s="326" t="s">
        <v>1538</v>
      </c>
      <c r="D1595" t="s">
        <v>1538</v>
      </c>
      <c r="E1595" s="325" t="s">
        <v>1538</v>
      </c>
      <c r="G1595" s="325" t="s">
        <v>1538</v>
      </c>
      <c r="H1595" s="325" t="s">
        <v>1538</v>
      </c>
    </row>
    <row r="1596" spans="1:8">
      <c r="A1596" s="103"/>
      <c r="B1596" s="326"/>
      <c r="C1596" s="326" t="s">
        <v>1538</v>
      </c>
      <c r="D1596" t="s">
        <v>1538</v>
      </c>
      <c r="E1596" s="325" t="s">
        <v>1538</v>
      </c>
      <c r="G1596" s="325" t="s">
        <v>1538</v>
      </c>
      <c r="H1596" s="325" t="s">
        <v>1538</v>
      </c>
    </row>
    <row r="1597" spans="1:8">
      <c r="A1597" s="103"/>
      <c r="B1597" s="326"/>
      <c r="C1597" s="326" t="s">
        <v>1538</v>
      </c>
      <c r="D1597" t="s">
        <v>1538</v>
      </c>
      <c r="E1597" s="325" t="s">
        <v>1538</v>
      </c>
      <c r="G1597" s="325" t="s">
        <v>1538</v>
      </c>
      <c r="H1597" s="325" t="s">
        <v>1538</v>
      </c>
    </row>
    <row r="1598" spans="1:8">
      <c r="A1598" s="103"/>
      <c r="B1598" s="326"/>
      <c r="C1598" s="326" t="s">
        <v>1538</v>
      </c>
      <c r="D1598" t="s">
        <v>1538</v>
      </c>
      <c r="E1598" s="325" t="s">
        <v>1538</v>
      </c>
      <c r="G1598" s="325" t="s">
        <v>1538</v>
      </c>
      <c r="H1598" s="325" t="s">
        <v>1538</v>
      </c>
    </row>
    <row r="1599" spans="1:8">
      <c r="A1599" s="103"/>
      <c r="B1599" s="326"/>
      <c r="C1599" s="326" t="s">
        <v>1538</v>
      </c>
      <c r="D1599" t="s">
        <v>1538</v>
      </c>
      <c r="E1599" s="325" t="s">
        <v>1538</v>
      </c>
      <c r="G1599" s="325" t="s">
        <v>1538</v>
      </c>
      <c r="H1599" s="325" t="s">
        <v>1538</v>
      </c>
    </row>
    <row r="1600" spans="1:8">
      <c r="A1600" s="103"/>
      <c r="B1600" s="326"/>
      <c r="C1600" s="326" t="s">
        <v>1538</v>
      </c>
      <c r="D1600" t="s">
        <v>1538</v>
      </c>
      <c r="E1600" s="325" t="s">
        <v>1538</v>
      </c>
      <c r="G1600" s="325" t="s">
        <v>1538</v>
      </c>
      <c r="H1600" s="325" t="s">
        <v>1538</v>
      </c>
    </row>
    <row r="1601" spans="1:8">
      <c r="A1601" s="103"/>
      <c r="B1601" s="326"/>
      <c r="C1601" s="326" t="s">
        <v>1538</v>
      </c>
      <c r="D1601" t="s">
        <v>1538</v>
      </c>
      <c r="E1601" s="325" t="s">
        <v>1538</v>
      </c>
      <c r="G1601" s="325" t="s">
        <v>1538</v>
      </c>
      <c r="H1601" s="325" t="s">
        <v>1538</v>
      </c>
    </row>
    <row r="1602" spans="1:8">
      <c r="A1602" s="103"/>
      <c r="B1602" s="326"/>
      <c r="C1602" s="326" t="s">
        <v>1538</v>
      </c>
      <c r="D1602" t="s">
        <v>1538</v>
      </c>
      <c r="E1602" s="325" t="s">
        <v>1538</v>
      </c>
      <c r="G1602" s="325" t="s">
        <v>1538</v>
      </c>
      <c r="H1602" s="325" t="s">
        <v>1538</v>
      </c>
    </row>
    <row r="1603" spans="1:8">
      <c r="A1603" s="103"/>
      <c r="B1603" s="326"/>
      <c r="C1603" s="326" t="s">
        <v>1538</v>
      </c>
      <c r="D1603" t="s">
        <v>1538</v>
      </c>
      <c r="E1603" s="325" t="s">
        <v>1538</v>
      </c>
      <c r="G1603" s="325" t="s">
        <v>1538</v>
      </c>
      <c r="H1603" s="325" t="s">
        <v>1538</v>
      </c>
    </row>
    <row r="1604" spans="1:8">
      <c r="A1604" s="103"/>
      <c r="B1604" s="326"/>
      <c r="C1604" s="326" t="s">
        <v>1538</v>
      </c>
      <c r="D1604" t="s">
        <v>1538</v>
      </c>
      <c r="E1604" s="325" t="s">
        <v>1538</v>
      </c>
      <c r="G1604" s="325" t="s">
        <v>1538</v>
      </c>
      <c r="H1604" s="325" t="s">
        <v>1538</v>
      </c>
    </row>
    <row r="1605" spans="1:8">
      <c r="A1605" s="103"/>
      <c r="B1605" s="326"/>
      <c r="C1605" s="326" t="s">
        <v>1538</v>
      </c>
      <c r="D1605" t="s">
        <v>1538</v>
      </c>
      <c r="E1605" s="325" t="s">
        <v>1538</v>
      </c>
      <c r="G1605" s="325" t="s">
        <v>1538</v>
      </c>
      <c r="H1605" s="325" t="s">
        <v>1538</v>
      </c>
    </row>
    <row r="1606" spans="1:8">
      <c r="A1606" s="103"/>
      <c r="B1606" s="326"/>
      <c r="C1606" s="326" t="s">
        <v>1538</v>
      </c>
      <c r="D1606" t="s">
        <v>1538</v>
      </c>
      <c r="E1606" s="325" t="s">
        <v>1538</v>
      </c>
      <c r="G1606" s="325" t="s">
        <v>1538</v>
      </c>
      <c r="H1606" s="325" t="s">
        <v>1538</v>
      </c>
    </row>
    <row r="1607" spans="1:8">
      <c r="A1607" s="103"/>
      <c r="B1607" s="326"/>
      <c r="C1607" s="326" t="s">
        <v>1538</v>
      </c>
      <c r="D1607" t="s">
        <v>1538</v>
      </c>
      <c r="E1607" s="325" t="s">
        <v>1538</v>
      </c>
      <c r="G1607" s="325" t="s">
        <v>1538</v>
      </c>
      <c r="H1607" s="325" t="s">
        <v>1538</v>
      </c>
    </row>
    <row r="1608" spans="1:8">
      <c r="A1608" s="103"/>
      <c r="B1608" s="326"/>
      <c r="C1608" s="326" t="s">
        <v>1538</v>
      </c>
      <c r="D1608" t="s">
        <v>1538</v>
      </c>
      <c r="E1608" s="325" t="s">
        <v>1538</v>
      </c>
      <c r="G1608" s="325" t="s">
        <v>1538</v>
      </c>
      <c r="H1608" s="325" t="s">
        <v>1538</v>
      </c>
    </row>
    <row r="1609" spans="1:8">
      <c r="A1609" s="103"/>
      <c r="B1609" s="326"/>
      <c r="C1609" s="326" t="s">
        <v>1538</v>
      </c>
      <c r="D1609" t="s">
        <v>1538</v>
      </c>
      <c r="E1609" s="325" t="s">
        <v>1538</v>
      </c>
      <c r="G1609" s="325" t="s">
        <v>1538</v>
      </c>
      <c r="H1609" s="325" t="s">
        <v>1538</v>
      </c>
    </row>
    <row r="1610" spans="1:8">
      <c r="A1610" s="103"/>
      <c r="B1610" s="326"/>
      <c r="C1610" s="326" t="s">
        <v>1538</v>
      </c>
      <c r="D1610" t="s">
        <v>1538</v>
      </c>
      <c r="E1610" s="325" t="s">
        <v>1538</v>
      </c>
      <c r="G1610" s="325" t="s">
        <v>1538</v>
      </c>
      <c r="H1610" s="325" t="s">
        <v>1538</v>
      </c>
    </row>
    <row r="1611" spans="1:8">
      <c r="A1611" s="103"/>
      <c r="B1611" s="326"/>
      <c r="C1611" s="326" t="s">
        <v>1538</v>
      </c>
      <c r="D1611" t="s">
        <v>1538</v>
      </c>
      <c r="E1611" s="325" t="s">
        <v>1538</v>
      </c>
      <c r="G1611" s="325" t="s">
        <v>1538</v>
      </c>
      <c r="H1611" s="325" t="s">
        <v>1538</v>
      </c>
    </row>
    <row r="1612" spans="1:8">
      <c r="A1612" s="103"/>
      <c r="B1612" s="326"/>
      <c r="C1612" s="326" t="s">
        <v>1538</v>
      </c>
      <c r="D1612" t="s">
        <v>1538</v>
      </c>
      <c r="E1612" s="325" t="s">
        <v>1538</v>
      </c>
      <c r="G1612" s="325" t="s">
        <v>1538</v>
      </c>
      <c r="H1612" s="325" t="s">
        <v>1538</v>
      </c>
    </row>
    <row r="1613" spans="1:8">
      <c r="A1613" s="103"/>
      <c r="B1613" s="326"/>
      <c r="C1613" s="326" t="s">
        <v>1538</v>
      </c>
      <c r="D1613" t="s">
        <v>1538</v>
      </c>
      <c r="E1613" s="325" t="s">
        <v>1538</v>
      </c>
      <c r="G1613" s="325" t="s">
        <v>1538</v>
      </c>
      <c r="H1613" s="325" t="s">
        <v>1538</v>
      </c>
    </row>
    <row r="1614" spans="1:8">
      <c r="A1614" s="103"/>
      <c r="B1614" s="326"/>
      <c r="C1614" s="326" t="s">
        <v>1538</v>
      </c>
      <c r="D1614" t="s">
        <v>1538</v>
      </c>
      <c r="E1614" s="325" t="s">
        <v>1538</v>
      </c>
      <c r="G1614" s="325" t="s">
        <v>1538</v>
      </c>
      <c r="H1614" s="325" t="s">
        <v>1538</v>
      </c>
    </row>
    <row r="1615" spans="1:8">
      <c r="A1615" s="103"/>
      <c r="B1615" s="326"/>
      <c r="C1615" s="326" t="s">
        <v>1538</v>
      </c>
      <c r="D1615" t="s">
        <v>1538</v>
      </c>
      <c r="E1615" s="325" t="s">
        <v>1538</v>
      </c>
      <c r="G1615" s="325" t="s">
        <v>1538</v>
      </c>
      <c r="H1615" s="325" t="s">
        <v>1538</v>
      </c>
    </row>
    <row r="1616" spans="1:8">
      <c r="A1616" s="103"/>
      <c r="B1616" s="326"/>
      <c r="C1616" s="326" t="s">
        <v>1538</v>
      </c>
      <c r="D1616" t="s">
        <v>1538</v>
      </c>
      <c r="E1616" s="325" t="s">
        <v>1538</v>
      </c>
      <c r="G1616" s="325" t="s">
        <v>1538</v>
      </c>
      <c r="H1616" s="325" t="s">
        <v>1538</v>
      </c>
    </row>
    <row r="1617" spans="1:8">
      <c r="A1617" s="103"/>
      <c r="B1617" s="326"/>
      <c r="C1617" s="326" t="s">
        <v>1538</v>
      </c>
      <c r="D1617" t="s">
        <v>1538</v>
      </c>
      <c r="E1617" s="325" t="s">
        <v>1538</v>
      </c>
      <c r="G1617" s="325" t="s">
        <v>1538</v>
      </c>
      <c r="H1617" s="325" t="s">
        <v>1538</v>
      </c>
    </row>
    <row r="1618" spans="1:8">
      <c r="A1618" s="103"/>
      <c r="B1618" s="326"/>
      <c r="C1618" s="326" t="s">
        <v>1538</v>
      </c>
      <c r="D1618" t="s">
        <v>1538</v>
      </c>
      <c r="E1618" s="325" t="s">
        <v>1538</v>
      </c>
      <c r="G1618" s="325" t="s">
        <v>1538</v>
      </c>
      <c r="H1618" s="325" t="s">
        <v>1538</v>
      </c>
    </row>
    <row r="1619" spans="1:8">
      <c r="A1619" s="103"/>
      <c r="B1619" s="326"/>
      <c r="C1619" s="326" t="s">
        <v>1538</v>
      </c>
      <c r="D1619" t="s">
        <v>1538</v>
      </c>
      <c r="E1619" s="325" t="s">
        <v>1538</v>
      </c>
      <c r="G1619" s="325" t="s">
        <v>1538</v>
      </c>
      <c r="H1619" s="325" t="s">
        <v>1538</v>
      </c>
    </row>
    <row r="1620" spans="1:8">
      <c r="A1620" s="103"/>
      <c r="B1620" s="326"/>
      <c r="C1620" s="326" t="s">
        <v>1538</v>
      </c>
      <c r="D1620" t="s">
        <v>1538</v>
      </c>
      <c r="E1620" s="325" t="s">
        <v>1538</v>
      </c>
      <c r="G1620" s="325" t="s">
        <v>1538</v>
      </c>
      <c r="H1620" s="325" t="s">
        <v>1538</v>
      </c>
    </row>
    <row r="1621" spans="1:8">
      <c r="A1621" s="103"/>
      <c r="B1621" s="326"/>
      <c r="C1621" s="326" t="s">
        <v>1538</v>
      </c>
      <c r="D1621" t="s">
        <v>1538</v>
      </c>
      <c r="E1621" s="325" t="s">
        <v>1538</v>
      </c>
      <c r="G1621" s="325" t="s">
        <v>1538</v>
      </c>
      <c r="H1621" s="325" t="s">
        <v>1538</v>
      </c>
    </row>
    <row r="1622" spans="1:8">
      <c r="A1622" s="103"/>
      <c r="B1622" s="326"/>
      <c r="C1622" s="326" t="s">
        <v>1538</v>
      </c>
      <c r="D1622" t="s">
        <v>1538</v>
      </c>
      <c r="E1622" s="325" t="s">
        <v>1538</v>
      </c>
      <c r="G1622" s="325" t="s">
        <v>1538</v>
      </c>
      <c r="H1622" s="325" t="s">
        <v>1538</v>
      </c>
    </row>
    <row r="1623" spans="1:8">
      <c r="A1623" s="103"/>
      <c r="B1623" s="326"/>
      <c r="C1623" s="326" t="s">
        <v>1538</v>
      </c>
      <c r="D1623" t="s">
        <v>1538</v>
      </c>
      <c r="E1623" s="325" t="s">
        <v>1538</v>
      </c>
      <c r="G1623" s="325" t="s">
        <v>1538</v>
      </c>
      <c r="H1623" s="325" t="s">
        <v>1538</v>
      </c>
    </row>
    <row r="1624" spans="1:8">
      <c r="A1624" s="103"/>
      <c r="B1624" s="328"/>
      <c r="C1624" s="326" t="s">
        <v>1538</v>
      </c>
      <c r="D1624" t="s">
        <v>1538</v>
      </c>
      <c r="E1624" s="325" t="s">
        <v>1538</v>
      </c>
      <c r="G1624" s="325" t="s">
        <v>1538</v>
      </c>
      <c r="H1624" s="325" t="s">
        <v>1538</v>
      </c>
    </row>
    <row r="1625" spans="1:8">
      <c r="A1625" s="103"/>
      <c r="C1625" s="326" t="s">
        <v>1538</v>
      </c>
      <c r="D1625" t="s">
        <v>1538</v>
      </c>
      <c r="E1625" s="325" t="s">
        <v>1538</v>
      </c>
      <c r="G1625" s="325" t="s">
        <v>1538</v>
      </c>
      <c r="H1625" s="325" t="s">
        <v>1538</v>
      </c>
    </row>
    <row r="1626" spans="1:8">
      <c r="A1626" s="103"/>
      <c r="C1626" s="326" t="s">
        <v>1538</v>
      </c>
      <c r="D1626" t="s">
        <v>1538</v>
      </c>
      <c r="E1626" s="325" t="s">
        <v>1538</v>
      </c>
      <c r="G1626" s="325" t="s">
        <v>1538</v>
      </c>
      <c r="H1626" s="325" t="s">
        <v>1538</v>
      </c>
    </row>
    <row r="1627" spans="1:8">
      <c r="A1627" s="103"/>
      <c r="C1627" s="326" t="s">
        <v>1538</v>
      </c>
      <c r="D1627" t="s">
        <v>1538</v>
      </c>
      <c r="E1627" s="325" t="s">
        <v>1538</v>
      </c>
      <c r="G1627" s="325" t="s">
        <v>1538</v>
      </c>
      <c r="H1627" s="325" t="s">
        <v>1538</v>
      </c>
    </row>
    <row r="1628" spans="1:8">
      <c r="A1628" s="103"/>
      <c r="C1628" s="326" t="s">
        <v>1538</v>
      </c>
      <c r="D1628" t="s">
        <v>1538</v>
      </c>
      <c r="E1628" s="325" t="s">
        <v>1538</v>
      </c>
      <c r="G1628" s="325" t="s">
        <v>1538</v>
      </c>
      <c r="H1628" s="325" t="s">
        <v>1538</v>
      </c>
    </row>
    <row r="1629" spans="1:8">
      <c r="A1629" s="103"/>
      <c r="B1629" s="326"/>
      <c r="C1629" s="326" t="s">
        <v>1538</v>
      </c>
      <c r="D1629" t="s">
        <v>1538</v>
      </c>
      <c r="E1629" s="325" t="s">
        <v>1538</v>
      </c>
      <c r="G1629" s="325" t="s">
        <v>1538</v>
      </c>
      <c r="H1629" s="325" t="s">
        <v>1538</v>
      </c>
    </row>
    <row r="1630" spans="1:8">
      <c r="A1630" s="103"/>
      <c r="B1630" s="326"/>
      <c r="C1630" s="326" t="s">
        <v>1538</v>
      </c>
      <c r="D1630" t="s">
        <v>1538</v>
      </c>
      <c r="E1630" s="325" t="s">
        <v>1538</v>
      </c>
      <c r="G1630" s="325" t="s">
        <v>1538</v>
      </c>
      <c r="H1630" s="325" t="s">
        <v>1538</v>
      </c>
    </row>
    <row r="1631" spans="1:8">
      <c r="A1631" s="103"/>
      <c r="B1631" s="326"/>
      <c r="C1631" s="326" t="s">
        <v>1538</v>
      </c>
      <c r="D1631" t="s">
        <v>1538</v>
      </c>
      <c r="E1631" s="325" t="s">
        <v>1538</v>
      </c>
      <c r="G1631" s="325" t="s">
        <v>1538</v>
      </c>
      <c r="H1631" s="325" t="s">
        <v>1538</v>
      </c>
    </row>
    <row r="1632" spans="1:8">
      <c r="A1632" s="103"/>
      <c r="B1632" s="326"/>
      <c r="C1632" s="326" t="s">
        <v>1538</v>
      </c>
      <c r="D1632" t="s">
        <v>1538</v>
      </c>
      <c r="E1632" s="325" t="s">
        <v>1538</v>
      </c>
      <c r="G1632" s="325" t="s">
        <v>1538</v>
      </c>
      <c r="H1632" s="325" t="s">
        <v>1538</v>
      </c>
    </row>
    <row r="1633" spans="1:8">
      <c r="A1633" s="103"/>
      <c r="B1633" s="326"/>
      <c r="C1633" s="326" t="s">
        <v>1538</v>
      </c>
      <c r="D1633" t="s">
        <v>1538</v>
      </c>
      <c r="E1633" s="325" t="s">
        <v>1538</v>
      </c>
      <c r="G1633" s="325" t="s">
        <v>1538</v>
      </c>
      <c r="H1633" s="325" t="s">
        <v>1538</v>
      </c>
    </row>
    <row r="1634" spans="1:8">
      <c r="A1634" s="103"/>
      <c r="B1634" s="326"/>
      <c r="C1634" s="326" t="s">
        <v>1538</v>
      </c>
      <c r="D1634" t="s">
        <v>1538</v>
      </c>
      <c r="E1634" s="325" t="s">
        <v>1538</v>
      </c>
      <c r="G1634" s="325" t="s">
        <v>1538</v>
      </c>
      <c r="H1634" s="325" t="s">
        <v>1538</v>
      </c>
    </row>
    <row r="1635" spans="1:8">
      <c r="A1635" s="103"/>
      <c r="B1635" s="326"/>
      <c r="C1635" s="326" t="s">
        <v>1538</v>
      </c>
      <c r="D1635" t="s">
        <v>1538</v>
      </c>
      <c r="E1635" s="325" t="s">
        <v>1538</v>
      </c>
      <c r="G1635" s="325" t="s">
        <v>1538</v>
      </c>
      <c r="H1635" s="325" t="s">
        <v>1538</v>
      </c>
    </row>
    <row r="1636" spans="1:8">
      <c r="A1636" s="103"/>
      <c r="B1636" s="326"/>
      <c r="C1636" s="326" t="s">
        <v>1538</v>
      </c>
      <c r="D1636" t="s">
        <v>1538</v>
      </c>
      <c r="E1636" s="325" t="s">
        <v>1538</v>
      </c>
      <c r="G1636" s="325" t="s">
        <v>1538</v>
      </c>
      <c r="H1636" s="325" t="s">
        <v>1538</v>
      </c>
    </row>
    <row r="1637" spans="1:8">
      <c r="A1637" s="103"/>
      <c r="B1637" s="328"/>
      <c r="C1637" s="326" t="s">
        <v>1538</v>
      </c>
      <c r="D1637" t="s">
        <v>1538</v>
      </c>
      <c r="E1637" s="325" t="s">
        <v>1538</v>
      </c>
      <c r="G1637" s="325" t="s">
        <v>1538</v>
      </c>
      <c r="H1637" s="325" t="s">
        <v>1538</v>
      </c>
    </row>
    <row r="1638" spans="1:8">
      <c r="A1638" s="103"/>
      <c r="C1638" s="326" t="s">
        <v>1538</v>
      </c>
      <c r="D1638" t="s">
        <v>1538</v>
      </c>
      <c r="E1638" s="325" t="s">
        <v>1538</v>
      </c>
      <c r="G1638" s="325" t="s">
        <v>1538</v>
      </c>
      <c r="H1638" s="325" t="s">
        <v>1538</v>
      </c>
    </row>
    <row r="1639" spans="1:8">
      <c r="A1639" s="103"/>
      <c r="C1639" s="326" t="s">
        <v>1538</v>
      </c>
      <c r="D1639" t="s">
        <v>1538</v>
      </c>
      <c r="E1639" s="325" t="s">
        <v>1538</v>
      </c>
      <c r="G1639" s="325" t="s">
        <v>1538</v>
      </c>
      <c r="H1639" s="325" t="s">
        <v>1538</v>
      </c>
    </row>
    <row r="1640" spans="1:8">
      <c r="A1640" s="103"/>
      <c r="C1640" s="326" t="s">
        <v>1538</v>
      </c>
      <c r="D1640" t="s">
        <v>1538</v>
      </c>
      <c r="E1640" s="325" t="s">
        <v>1538</v>
      </c>
      <c r="G1640" s="325" t="s">
        <v>1538</v>
      </c>
      <c r="H1640" s="325" t="s">
        <v>1538</v>
      </c>
    </row>
    <row r="1641" spans="1:8">
      <c r="A1641" s="103"/>
      <c r="C1641" s="326" t="s">
        <v>1538</v>
      </c>
      <c r="D1641" t="s">
        <v>1538</v>
      </c>
      <c r="E1641" s="325" t="s">
        <v>1538</v>
      </c>
      <c r="G1641" s="325" t="s">
        <v>1538</v>
      </c>
      <c r="H1641" s="325" t="s">
        <v>1538</v>
      </c>
    </row>
    <row r="1642" spans="1:8">
      <c r="A1642" s="103"/>
      <c r="B1642" s="326"/>
      <c r="C1642" s="326" t="s">
        <v>1538</v>
      </c>
      <c r="D1642" t="s">
        <v>1538</v>
      </c>
      <c r="E1642" s="325" t="s">
        <v>1538</v>
      </c>
      <c r="G1642" s="325" t="s">
        <v>1538</v>
      </c>
      <c r="H1642" s="325" t="s">
        <v>1538</v>
      </c>
    </row>
    <row r="1643" spans="1:8">
      <c r="A1643" s="103"/>
      <c r="B1643" s="326"/>
      <c r="C1643" s="326" t="s">
        <v>1538</v>
      </c>
      <c r="D1643" t="s">
        <v>1538</v>
      </c>
      <c r="E1643" s="325" t="s">
        <v>1538</v>
      </c>
      <c r="G1643" s="325" t="s">
        <v>1538</v>
      </c>
      <c r="H1643" s="325" t="s">
        <v>1538</v>
      </c>
    </row>
    <row r="1644" spans="1:8">
      <c r="A1644" s="103"/>
      <c r="B1644" s="326"/>
      <c r="C1644" s="326" t="s">
        <v>1538</v>
      </c>
      <c r="D1644" t="s">
        <v>1538</v>
      </c>
      <c r="E1644" s="325" t="s">
        <v>1538</v>
      </c>
      <c r="G1644" s="325" t="s">
        <v>1538</v>
      </c>
      <c r="H1644" s="325" t="s">
        <v>1538</v>
      </c>
    </row>
    <row r="1645" spans="1:8">
      <c r="A1645" s="103"/>
      <c r="B1645" s="326"/>
      <c r="C1645" s="326" t="s">
        <v>1538</v>
      </c>
      <c r="D1645" t="s">
        <v>1538</v>
      </c>
      <c r="E1645" s="325" t="s">
        <v>1538</v>
      </c>
      <c r="G1645" s="325" t="s">
        <v>1538</v>
      </c>
      <c r="H1645" s="325" t="s">
        <v>1538</v>
      </c>
    </row>
    <row r="1646" spans="1:8">
      <c r="A1646" s="103"/>
      <c r="B1646" s="326"/>
      <c r="C1646" s="326" t="s">
        <v>1538</v>
      </c>
      <c r="D1646" t="s">
        <v>1538</v>
      </c>
      <c r="E1646" s="325" t="s">
        <v>1538</v>
      </c>
      <c r="G1646" s="325" t="s">
        <v>1538</v>
      </c>
      <c r="H1646" s="325" t="s">
        <v>1538</v>
      </c>
    </row>
    <row r="1647" spans="1:8">
      <c r="A1647" s="103"/>
      <c r="B1647" s="326"/>
      <c r="C1647" s="326" t="s">
        <v>1538</v>
      </c>
      <c r="D1647" t="s">
        <v>1538</v>
      </c>
      <c r="E1647" s="325" t="s">
        <v>1538</v>
      </c>
      <c r="G1647" s="325" t="s">
        <v>1538</v>
      </c>
      <c r="H1647" s="325" t="s">
        <v>1538</v>
      </c>
    </row>
    <row r="1648" spans="1:8">
      <c r="A1648" s="103"/>
      <c r="B1648" s="326"/>
      <c r="C1648" s="326" t="s">
        <v>1538</v>
      </c>
      <c r="D1648" t="s">
        <v>1538</v>
      </c>
      <c r="E1648" s="325" t="s">
        <v>1538</v>
      </c>
      <c r="G1648" s="325" t="s">
        <v>1538</v>
      </c>
      <c r="H1648" s="325" t="s">
        <v>1538</v>
      </c>
    </row>
    <row r="1649" spans="1:8">
      <c r="A1649" s="103"/>
      <c r="B1649" s="326"/>
      <c r="C1649" s="326" t="s">
        <v>1538</v>
      </c>
      <c r="D1649" t="s">
        <v>1538</v>
      </c>
      <c r="E1649" s="325" t="s">
        <v>1538</v>
      </c>
      <c r="G1649" s="325" t="s">
        <v>1538</v>
      </c>
      <c r="H1649" s="325" t="s">
        <v>1538</v>
      </c>
    </row>
    <row r="1650" spans="1:8">
      <c r="A1650" s="103"/>
      <c r="B1650" s="326"/>
      <c r="C1650" s="326" t="s">
        <v>1538</v>
      </c>
      <c r="D1650" t="s">
        <v>1538</v>
      </c>
      <c r="E1650" s="325" t="s">
        <v>1538</v>
      </c>
      <c r="G1650" s="325" t="s">
        <v>1538</v>
      </c>
      <c r="H1650" s="325" t="s">
        <v>1538</v>
      </c>
    </row>
    <row r="1651" spans="1:8">
      <c r="A1651" s="103"/>
      <c r="B1651" s="326"/>
      <c r="C1651" s="326" t="s">
        <v>1538</v>
      </c>
      <c r="D1651" t="s">
        <v>1538</v>
      </c>
      <c r="E1651" s="325" t="s">
        <v>1538</v>
      </c>
      <c r="G1651" s="325" t="s">
        <v>1538</v>
      </c>
      <c r="H1651" s="325" t="s">
        <v>1538</v>
      </c>
    </row>
    <row r="1652" spans="1:8">
      <c r="A1652" s="103"/>
      <c r="B1652" s="326"/>
      <c r="C1652" s="326" t="s">
        <v>1538</v>
      </c>
      <c r="D1652" t="s">
        <v>1538</v>
      </c>
      <c r="E1652" s="325" t="s">
        <v>1538</v>
      </c>
      <c r="G1652" s="325" t="s">
        <v>1538</v>
      </c>
      <c r="H1652" s="325" t="s">
        <v>1538</v>
      </c>
    </row>
    <row r="1653" spans="1:8">
      <c r="A1653" s="103"/>
      <c r="B1653" s="326"/>
      <c r="C1653" s="326" t="s">
        <v>1538</v>
      </c>
      <c r="D1653" t="s">
        <v>1538</v>
      </c>
      <c r="E1653" s="325" t="s">
        <v>1538</v>
      </c>
      <c r="G1653" s="325" t="s">
        <v>1538</v>
      </c>
      <c r="H1653" s="325" t="s">
        <v>1538</v>
      </c>
    </row>
    <row r="1654" spans="1:8">
      <c r="A1654" s="103"/>
      <c r="B1654" s="326"/>
      <c r="C1654" s="326" t="s">
        <v>1538</v>
      </c>
      <c r="D1654" t="s">
        <v>1538</v>
      </c>
      <c r="E1654" s="325" t="s">
        <v>1538</v>
      </c>
      <c r="G1654" s="325" t="s">
        <v>1538</v>
      </c>
      <c r="H1654" s="325" t="s">
        <v>1538</v>
      </c>
    </row>
    <row r="1655" spans="1:8">
      <c r="A1655" s="103"/>
      <c r="B1655" s="326"/>
      <c r="C1655" s="326" t="s">
        <v>1538</v>
      </c>
      <c r="D1655" t="s">
        <v>1538</v>
      </c>
      <c r="E1655" s="325" t="s">
        <v>1538</v>
      </c>
      <c r="G1655" s="325" t="s">
        <v>1538</v>
      </c>
      <c r="H1655" s="325" t="s">
        <v>1538</v>
      </c>
    </row>
    <row r="1656" spans="1:8">
      <c r="A1656" s="103"/>
      <c r="B1656" s="326"/>
      <c r="C1656" s="326" t="s">
        <v>1538</v>
      </c>
      <c r="D1656" t="s">
        <v>1538</v>
      </c>
      <c r="E1656" s="325" t="s">
        <v>1538</v>
      </c>
      <c r="G1656" s="325" t="s">
        <v>1538</v>
      </c>
      <c r="H1656" s="325" t="s">
        <v>1538</v>
      </c>
    </row>
    <row r="1657" spans="1:8">
      <c r="A1657" s="103"/>
      <c r="B1657" s="326"/>
      <c r="C1657" s="326" t="s">
        <v>1538</v>
      </c>
      <c r="D1657" t="s">
        <v>1538</v>
      </c>
      <c r="E1657" s="325" t="s">
        <v>1538</v>
      </c>
      <c r="G1657" s="325" t="s">
        <v>1538</v>
      </c>
      <c r="H1657" s="325" t="s">
        <v>1538</v>
      </c>
    </row>
    <row r="1658" spans="1:8">
      <c r="A1658" s="103"/>
      <c r="B1658" s="326"/>
      <c r="C1658" s="326" t="s">
        <v>1538</v>
      </c>
      <c r="D1658" t="s">
        <v>1538</v>
      </c>
      <c r="E1658" s="325" t="s">
        <v>1538</v>
      </c>
      <c r="G1658" s="325" t="s">
        <v>1538</v>
      </c>
      <c r="H1658" s="325" t="s">
        <v>1538</v>
      </c>
    </row>
    <row r="1659" spans="1:8">
      <c r="A1659" s="103"/>
      <c r="B1659" s="326"/>
      <c r="C1659" s="326" t="s">
        <v>1538</v>
      </c>
      <c r="D1659" t="s">
        <v>1538</v>
      </c>
      <c r="E1659" s="325" t="s">
        <v>1538</v>
      </c>
      <c r="G1659" s="325" t="s">
        <v>1538</v>
      </c>
      <c r="H1659" s="325" t="s">
        <v>1538</v>
      </c>
    </row>
    <row r="1660" spans="1:8">
      <c r="A1660" s="103"/>
      <c r="B1660" s="326"/>
      <c r="C1660" s="326" t="s">
        <v>1538</v>
      </c>
      <c r="D1660" t="s">
        <v>1538</v>
      </c>
      <c r="E1660" s="325" t="s">
        <v>1538</v>
      </c>
      <c r="G1660" s="325" t="s">
        <v>1538</v>
      </c>
      <c r="H1660" s="325" t="s">
        <v>1538</v>
      </c>
    </row>
    <row r="1661" spans="1:8">
      <c r="A1661" s="103"/>
      <c r="B1661" s="326"/>
      <c r="C1661" s="326" t="s">
        <v>1538</v>
      </c>
      <c r="D1661" t="s">
        <v>1538</v>
      </c>
      <c r="E1661" s="325" t="s">
        <v>1538</v>
      </c>
      <c r="G1661" s="325" t="s">
        <v>1538</v>
      </c>
      <c r="H1661" s="325" t="s">
        <v>1538</v>
      </c>
    </row>
    <row r="1662" spans="1:8">
      <c r="A1662" s="103"/>
      <c r="B1662" s="326"/>
      <c r="C1662" s="326" t="s">
        <v>1538</v>
      </c>
      <c r="D1662" t="s">
        <v>1538</v>
      </c>
      <c r="E1662" s="325" t="s">
        <v>1538</v>
      </c>
      <c r="G1662" s="325" t="s">
        <v>1538</v>
      </c>
      <c r="H1662" s="325" t="s">
        <v>1538</v>
      </c>
    </row>
    <row r="1663" spans="1:8">
      <c r="A1663" s="103"/>
      <c r="B1663" s="326"/>
      <c r="C1663" s="326" t="s">
        <v>1538</v>
      </c>
      <c r="D1663" t="s">
        <v>1538</v>
      </c>
      <c r="E1663" s="325" t="s">
        <v>1538</v>
      </c>
      <c r="G1663" s="325" t="s">
        <v>1538</v>
      </c>
      <c r="H1663" s="325" t="s">
        <v>1538</v>
      </c>
    </row>
    <row r="1664" spans="1:8">
      <c r="A1664" s="103"/>
      <c r="B1664" s="326"/>
      <c r="C1664" s="326" t="s">
        <v>1538</v>
      </c>
      <c r="D1664" t="s">
        <v>1538</v>
      </c>
      <c r="E1664" s="325" t="s">
        <v>1538</v>
      </c>
      <c r="G1664" s="325" t="s">
        <v>1538</v>
      </c>
      <c r="H1664" s="325" t="s">
        <v>1538</v>
      </c>
    </row>
    <row r="1665" spans="1:8">
      <c r="A1665" s="103"/>
      <c r="B1665" s="326"/>
      <c r="C1665" s="326" t="s">
        <v>1538</v>
      </c>
      <c r="D1665" t="s">
        <v>1538</v>
      </c>
      <c r="E1665" s="325" t="s">
        <v>1538</v>
      </c>
      <c r="G1665" s="325" t="s">
        <v>1538</v>
      </c>
      <c r="H1665" s="325" t="s">
        <v>1538</v>
      </c>
    </row>
    <row r="1666" spans="1:8">
      <c r="A1666" s="103"/>
      <c r="B1666" s="326"/>
      <c r="C1666" s="326" t="s">
        <v>1538</v>
      </c>
      <c r="D1666" t="s">
        <v>1538</v>
      </c>
      <c r="E1666" s="325" t="s">
        <v>1538</v>
      </c>
      <c r="G1666" s="325" t="s">
        <v>1538</v>
      </c>
      <c r="H1666" s="325" t="s">
        <v>1538</v>
      </c>
    </row>
    <row r="1667" spans="1:8">
      <c r="A1667" s="103"/>
      <c r="B1667" s="326"/>
      <c r="C1667" s="326" t="s">
        <v>1538</v>
      </c>
      <c r="D1667" t="s">
        <v>1538</v>
      </c>
      <c r="E1667" s="325" t="s">
        <v>1538</v>
      </c>
      <c r="G1667" s="325" t="s">
        <v>1538</v>
      </c>
      <c r="H1667" s="325" t="s">
        <v>1538</v>
      </c>
    </row>
    <row r="1668" spans="1:8">
      <c r="A1668" s="103"/>
      <c r="B1668" s="326"/>
      <c r="C1668" s="326" t="s">
        <v>1538</v>
      </c>
      <c r="D1668" t="s">
        <v>1538</v>
      </c>
      <c r="E1668" s="325" t="s">
        <v>1538</v>
      </c>
      <c r="G1668" s="325" t="s">
        <v>1538</v>
      </c>
      <c r="H1668" s="325" t="s">
        <v>1538</v>
      </c>
    </row>
    <row r="1669" spans="1:8">
      <c r="A1669" s="103"/>
      <c r="B1669" s="326"/>
      <c r="C1669" s="326" t="s">
        <v>1538</v>
      </c>
      <c r="D1669" t="s">
        <v>1538</v>
      </c>
      <c r="E1669" s="325" t="s">
        <v>1538</v>
      </c>
      <c r="G1669" s="325" t="s">
        <v>1538</v>
      </c>
      <c r="H1669" s="325" t="s">
        <v>1538</v>
      </c>
    </row>
    <row r="1670" spans="1:8">
      <c r="A1670" s="103"/>
      <c r="B1670" s="326"/>
      <c r="C1670" s="326" t="s">
        <v>1538</v>
      </c>
      <c r="D1670" t="s">
        <v>1538</v>
      </c>
      <c r="E1670" s="325" t="s">
        <v>1538</v>
      </c>
      <c r="G1670" s="325" t="s">
        <v>1538</v>
      </c>
      <c r="H1670" s="325" t="s">
        <v>1538</v>
      </c>
    </row>
    <row r="1671" spans="1:8">
      <c r="A1671" s="103"/>
      <c r="B1671" s="326"/>
      <c r="C1671" s="326" t="s">
        <v>1538</v>
      </c>
      <c r="D1671" t="s">
        <v>1538</v>
      </c>
      <c r="E1671" s="325" t="s">
        <v>1538</v>
      </c>
      <c r="G1671" s="325" t="s">
        <v>1538</v>
      </c>
      <c r="H1671" s="325" t="s">
        <v>1538</v>
      </c>
    </row>
    <row r="1672" spans="1:8">
      <c r="A1672" s="103"/>
      <c r="B1672" s="326"/>
      <c r="C1672" s="326" t="s">
        <v>1538</v>
      </c>
      <c r="D1672" t="s">
        <v>1538</v>
      </c>
      <c r="E1672" s="325" t="s">
        <v>1538</v>
      </c>
      <c r="G1672" s="325" t="s">
        <v>1538</v>
      </c>
      <c r="H1672" s="325" t="s">
        <v>1538</v>
      </c>
    </row>
    <row r="1673" spans="1:8">
      <c r="A1673" s="103"/>
      <c r="B1673" s="326"/>
      <c r="C1673" s="326" t="s">
        <v>1538</v>
      </c>
      <c r="D1673" t="s">
        <v>1538</v>
      </c>
      <c r="E1673" s="325" t="s">
        <v>1538</v>
      </c>
      <c r="G1673" s="325" t="s">
        <v>1538</v>
      </c>
      <c r="H1673" s="325" t="s">
        <v>1538</v>
      </c>
    </row>
    <row r="1674" spans="1:8">
      <c r="A1674" s="103"/>
      <c r="B1674" s="326"/>
      <c r="C1674" s="326" t="s">
        <v>1538</v>
      </c>
      <c r="D1674" t="s">
        <v>1538</v>
      </c>
      <c r="E1674" s="325" t="s">
        <v>1538</v>
      </c>
      <c r="G1674" s="325" t="s">
        <v>1538</v>
      </c>
      <c r="H1674" s="325" t="s">
        <v>1538</v>
      </c>
    </row>
    <row r="1675" spans="1:8">
      <c r="A1675" s="103"/>
      <c r="B1675" s="326"/>
      <c r="C1675" s="326" t="s">
        <v>1538</v>
      </c>
      <c r="D1675" t="s">
        <v>1538</v>
      </c>
      <c r="E1675" s="325" t="s">
        <v>1538</v>
      </c>
      <c r="G1675" s="325" t="s">
        <v>1538</v>
      </c>
      <c r="H1675" s="325" t="s">
        <v>1538</v>
      </c>
    </row>
    <row r="1676" spans="1:8">
      <c r="A1676" s="103"/>
      <c r="B1676" s="326"/>
      <c r="C1676" s="326" t="s">
        <v>1538</v>
      </c>
      <c r="D1676" t="s">
        <v>1538</v>
      </c>
      <c r="E1676" s="325" t="s">
        <v>1538</v>
      </c>
      <c r="G1676" s="325" t="s">
        <v>1538</v>
      </c>
      <c r="H1676" s="325" t="s">
        <v>1538</v>
      </c>
    </row>
    <row r="1677" spans="1:8">
      <c r="A1677" s="103"/>
      <c r="B1677" s="326"/>
      <c r="C1677" s="326" t="s">
        <v>1538</v>
      </c>
      <c r="D1677" t="s">
        <v>1538</v>
      </c>
      <c r="E1677" s="325" t="s">
        <v>1538</v>
      </c>
      <c r="G1677" s="325" t="s">
        <v>1538</v>
      </c>
      <c r="H1677" s="325" t="s">
        <v>1538</v>
      </c>
    </row>
    <row r="1678" spans="1:8">
      <c r="A1678" s="103"/>
      <c r="B1678" s="326"/>
      <c r="C1678" s="326" t="s">
        <v>1538</v>
      </c>
      <c r="D1678" t="s">
        <v>1538</v>
      </c>
      <c r="E1678" s="325" t="s">
        <v>1538</v>
      </c>
      <c r="G1678" s="325" t="s">
        <v>1538</v>
      </c>
      <c r="H1678" s="325" t="s">
        <v>1538</v>
      </c>
    </row>
    <row r="1679" spans="1:8">
      <c r="A1679" s="103"/>
      <c r="B1679" s="326"/>
      <c r="C1679" s="326" t="s">
        <v>1538</v>
      </c>
      <c r="D1679" t="s">
        <v>1538</v>
      </c>
      <c r="E1679" s="325" t="s">
        <v>1538</v>
      </c>
      <c r="G1679" s="325" t="s">
        <v>1538</v>
      </c>
      <c r="H1679" s="325" t="s">
        <v>1538</v>
      </c>
    </row>
    <row r="1680" spans="1:8">
      <c r="A1680" s="103"/>
      <c r="B1680" s="326"/>
      <c r="C1680" s="326" t="s">
        <v>1538</v>
      </c>
      <c r="D1680" t="s">
        <v>1538</v>
      </c>
      <c r="E1680" s="325" t="s">
        <v>1538</v>
      </c>
      <c r="G1680" s="325" t="s">
        <v>1538</v>
      </c>
      <c r="H1680" s="325" t="s">
        <v>1538</v>
      </c>
    </row>
    <row r="1681" spans="1:8">
      <c r="A1681" s="103"/>
      <c r="B1681" s="326"/>
      <c r="C1681" s="326" t="s">
        <v>1538</v>
      </c>
      <c r="D1681" t="s">
        <v>1538</v>
      </c>
      <c r="E1681" s="325" t="s">
        <v>1538</v>
      </c>
      <c r="G1681" s="325" t="s">
        <v>1538</v>
      </c>
      <c r="H1681" s="325" t="s">
        <v>1538</v>
      </c>
    </row>
    <row r="1682" spans="1:8">
      <c r="A1682" s="103"/>
      <c r="B1682" s="326"/>
      <c r="C1682" s="326" t="s">
        <v>1538</v>
      </c>
      <c r="D1682" t="s">
        <v>1538</v>
      </c>
      <c r="E1682" s="325" t="s">
        <v>1538</v>
      </c>
      <c r="G1682" s="325" t="s">
        <v>1538</v>
      </c>
      <c r="H1682" s="325" t="s">
        <v>1538</v>
      </c>
    </row>
    <row r="1683" spans="1:8">
      <c r="A1683" s="103"/>
      <c r="B1683" s="326"/>
      <c r="C1683" s="326" t="s">
        <v>1538</v>
      </c>
      <c r="D1683" t="s">
        <v>1538</v>
      </c>
      <c r="E1683" s="325" t="s">
        <v>1538</v>
      </c>
      <c r="G1683" s="325" t="s">
        <v>1538</v>
      </c>
      <c r="H1683" s="325" t="s">
        <v>1538</v>
      </c>
    </row>
    <row r="1684" spans="1:8">
      <c r="A1684" s="103"/>
      <c r="B1684" s="326"/>
      <c r="C1684" s="326" t="s">
        <v>1538</v>
      </c>
      <c r="D1684" t="s">
        <v>1538</v>
      </c>
      <c r="E1684" s="325" t="s">
        <v>1538</v>
      </c>
      <c r="G1684" s="325" t="s">
        <v>1538</v>
      </c>
      <c r="H1684" s="325" t="s">
        <v>1538</v>
      </c>
    </row>
    <row r="1685" spans="1:8">
      <c r="A1685" s="103"/>
      <c r="B1685" s="326"/>
      <c r="C1685" s="326" t="s">
        <v>1538</v>
      </c>
      <c r="D1685" t="s">
        <v>1538</v>
      </c>
      <c r="E1685" s="325" t="s">
        <v>1538</v>
      </c>
      <c r="G1685" s="325" t="s">
        <v>1538</v>
      </c>
      <c r="H1685" s="325" t="s">
        <v>1538</v>
      </c>
    </row>
    <row r="1686" spans="1:8">
      <c r="A1686" s="103"/>
      <c r="B1686" s="326"/>
      <c r="C1686" s="326" t="s">
        <v>1538</v>
      </c>
      <c r="D1686" t="s">
        <v>1538</v>
      </c>
      <c r="E1686" s="325" t="s">
        <v>1538</v>
      </c>
      <c r="G1686" s="325" t="s">
        <v>1538</v>
      </c>
      <c r="H1686" s="325" t="s">
        <v>1538</v>
      </c>
    </row>
    <row r="1687" spans="1:8">
      <c r="A1687" s="103"/>
      <c r="B1687" s="326"/>
      <c r="C1687" s="326" t="s">
        <v>1538</v>
      </c>
      <c r="D1687" t="s">
        <v>1538</v>
      </c>
      <c r="E1687" s="325" t="s">
        <v>1538</v>
      </c>
      <c r="G1687" s="325" t="s">
        <v>1538</v>
      </c>
      <c r="H1687" s="325" t="s">
        <v>1538</v>
      </c>
    </row>
    <row r="1688" spans="1:8">
      <c r="A1688" s="103"/>
      <c r="B1688" s="326"/>
      <c r="C1688" s="326" t="s">
        <v>1538</v>
      </c>
      <c r="D1688" t="s">
        <v>1538</v>
      </c>
      <c r="E1688" s="325" t="s">
        <v>1538</v>
      </c>
      <c r="G1688" s="325" t="s">
        <v>1538</v>
      </c>
      <c r="H1688" s="325" t="s">
        <v>1538</v>
      </c>
    </row>
    <row r="1689" spans="1:8">
      <c r="A1689" s="103"/>
      <c r="B1689" s="326"/>
      <c r="C1689" s="326" t="s">
        <v>1538</v>
      </c>
      <c r="D1689" t="s">
        <v>1538</v>
      </c>
      <c r="E1689" s="325" t="s">
        <v>1538</v>
      </c>
      <c r="G1689" s="325" t="s">
        <v>1538</v>
      </c>
      <c r="H1689" s="325" t="s">
        <v>1538</v>
      </c>
    </row>
    <row r="1690" spans="1:8">
      <c r="A1690" s="103"/>
      <c r="B1690" s="326"/>
      <c r="C1690" s="326" t="s">
        <v>1538</v>
      </c>
      <c r="D1690" t="s">
        <v>1538</v>
      </c>
      <c r="E1690" s="325" t="s">
        <v>1538</v>
      </c>
      <c r="G1690" s="325" t="s">
        <v>1538</v>
      </c>
      <c r="H1690" s="325" t="s">
        <v>1538</v>
      </c>
    </row>
    <row r="1691" spans="1:8">
      <c r="A1691" s="103"/>
      <c r="B1691" s="326"/>
      <c r="C1691" s="326" t="s">
        <v>1538</v>
      </c>
      <c r="D1691" t="s">
        <v>1538</v>
      </c>
      <c r="E1691" s="325" t="s">
        <v>1538</v>
      </c>
      <c r="G1691" s="325" t="s">
        <v>1538</v>
      </c>
      <c r="H1691" s="325" t="s">
        <v>1538</v>
      </c>
    </row>
    <row r="1692" spans="1:8">
      <c r="A1692" s="103"/>
      <c r="B1692" s="326"/>
      <c r="C1692" s="326" t="s">
        <v>1538</v>
      </c>
      <c r="D1692" t="s">
        <v>1538</v>
      </c>
      <c r="E1692" s="325" t="s">
        <v>1538</v>
      </c>
      <c r="G1692" s="325" t="s">
        <v>1538</v>
      </c>
      <c r="H1692" s="325" t="s">
        <v>1538</v>
      </c>
    </row>
    <row r="1693" spans="1:8">
      <c r="A1693" s="103"/>
      <c r="B1693" s="326"/>
      <c r="C1693" s="326" t="s">
        <v>1538</v>
      </c>
      <c r="D1693" t="s">
        <v>1538</v>
      </c>
      <c r="E1693" s="325" t="s">
        <v>1538</v>
      </c>
      <c r="G1693" s="325" t="s">
        <v>1538</v>
      </c>
      <c r="H1693" s="325" t="s">
        <v>1538</v>
      </c>
    </row>
    <row r="1694" spans="1:8">
      <c r="A1694" s="103"/>
      <c r="B1694" s="326"/>
      <c r="C1694" s="326" t="s">
        <v>1538</v>
      </c>
      <c r="D1694" t="s">
        <v>1538</v>
      </c>
      <c r="E1694" s="325" t="s">
        <v>1538</v>
      </c>
      <c r="G1694" s="325" t="s">
        <v>1538</v>
      </c>
      <c r="H1694" s="325" t="s">
        <v>1538</v>
      </c>
    </row>
    <row r="1695" spans="1:8">
      <c r="A1695" s="103"/>
      <c r="B1695" s="326"/>
      <c r="C1695" s="326" t="s">
        <v>1538</v>
      </c>
      <c r="D1695" t="s">
        <v>1538</v>
      </c>
      <c r="E1695" s="325" t="s">
        <v>1538</v>
      </c>
      <c r="G1695" s="325" t="s">
        <v>1538</v>
      </c>
      <c r="H1695" s="325" t="s">
        <v>1538</v>
      </c>
    </row>
    <row r="1696" spans="1:8">
      <c r="A1696" s="103"/>
      <c r="B1696" s="326"/>
      <c r="C1696" s="326" t="s">
        <v>1538</v>
      </c>
      <c r="D1696" t="s">
        <v>1538</v>
      </c>
      <c r="E1696" s="325" t="s">
        <v>1538</v>
      </c>
      <c r="G1696" s="325" t="s">
        <v>1538</v>
      </c>
      <c r="H1696" s="325" t="s">
        <v>1538</v>
      </c>
    </row>
    <row r="1697" spans="1:8">
      <c r="A1697" s="103"/>
      <c r="B1697" s="326"/>
      <c r="C1697" s="326" t="s">
        <v>1538</v>
      </c>
      <c r="D1697" t="s">
        <v>1538</v>
      </c>
      <c r="E1697" s="325" t="s">
        <v>1538</v>
      </c>
      <c r="G1697" s="325" t="s">
        <v>1538</v>
      </c>
      <c r="H1697" s="325" t="s">
        <v>1538</v>
      </c>
    </row>
    <row r="1698" spans="1:8">
      <c r="A1698" s="103"/>
      <c r="B1698" s="326"/>
      <c r="C1698" s="326" t="s">
        <v>1538</v>
      </c>
      <c r="D1698" t="s">
        <v>1538</v>
      </c>
      <c r="E1698" s="325" t="s">
        <v>1538</v>
      </c>
      <c r="G1698" s="325" t="s">
        <v>1538</v>
      </c>
      <c r="H1698" s="325" t="s">
        <v>1538</v>
      </c>
    </row>
    <row r="1699" spans="1:8">
      <c r="A1699" s="103"/>
      <c r="B1699" s="326"/>
      <c r="C1699" s="326" t="s">
        <v>1538</v>
      </c>
      <c r="D1699" t="s">
        <v>1538</v>
      </c>
      <c r="E1699" s="325" t="s">
        <v>1538</v>
      </c>
      <c r="G1699" s="325" t="s">
        <v>1538</v>
      </c>
      <c r="H1699" s="325" t="s">
        <v>1538</v>
      </c>
    </row>
    <row r="1700" spans="1:8">
      <c r="A1700" s="103"/>
      <c r="B1700" s="326"/>
      <c r="C1700" s="326" t="s">
        <v>1538</v>
      </c>
      <c r="D1700" t="s">
        <v>1538</v>
      </c>
      <c r="E1700" s="325" t="s">
        <v>1538</v>
      </c>
      <c r="G1700" s="325" t="s">
        <v>1538</v>
      </c>
      <c r="H1700" s="325" t="s">
        <v>1538</v>
      </c>
    </row>
    <row r="1701" spans="1:8">
      <c r="A1701" s="103"/>
      <c r="B1701" s="326"/>
      <c r="C1701" s="326" t="s">
        <v>1538</v>
      </c>
      <c r="D1701" t="s">
        <v>1538</v>
      </c>
      <c r="E1701" s="325" t="s">
        <v>1538</v>
      </c>
      <c r="G1701" s="325" t="s">
        <v>1538</v>
      </c>
      <c r="H1701" s="325" t="s">
        <v>1538</v>
      </c>
    </row>
    <row r="1702" spans="1:8">
      <c r="A1702" s="103"/>
      <c r="B1702" s="326"/>
      <c r="C1702" s="326" t="s">
        <v>1538</v>
      </c>
      <c r="D1702" t="s">
        <v>1538</v>
      </c>
      <c r="E1702" s="325" t="s">
        <v>1538</v>
      </c>
      <c r="G1702" s="325" t="s">
        <v>1538</v>
      </c>
      <c r="H1702" s="325" t="s">
        <v>1538</v>
      </c>
    </row>
    <row r="1703" spans="1:8">
      <c r="A1703" s="103"/>
      <c r="B1703" s="326"/>
      <c r="C1703" s="326" t="s">
        <v>1538</v>
      </c>
      <c r="D1703" t="s">
        <v>1538</v>
      </c>
      <c r="E1703" s="325" t="s">
        <v>1538</v>
      </c>
      <c r="G1703" s="325" t="s">
        <v>1538</v>
      </c>
      <c r="H1703" s="325" t="s">
        <v>1538</v>
      </c>
    </row>
    <row r="1704" spans="1:8">
      <c r="A1704" s="103"/>
      <c r="B1704" s="326"/>
      <c r="C1704" s="326" t="s">
        <v>1538</v>
      </c>
      <c r="D1704" t="s">
        <v>1538</v>
      </c>
      <c r="E1704" s="325" t="s">
        <v>1538</v>
      </c>
      <c r="G1704" s="325" t="s">
        <v>1538</v>
      </c>
      <c r="H1704" s="325" t="s">
        <v>1538</v>
      </c>
    </row>
    <row r="1705" spans="1:8">
      <c r="A1705" s="103"/>
      <c r="B1705" s="326"/>
      <c r="C1705" s="326" t="s">
        <v>1538</v>
      </c>
      <c r="D1705" t="s">
        <v>1538</v>
      </c>
      <c r="E1705" s="325" t="s">
        <v>1538</v>
      </c>
      <c r="G1705" s="325" t="s">
        <v>1538</v>
      </c>
      <c r="H1705" s="325" t="s">
        <v>1538</v>
      </c>
    </row>
    <row r="1706" spans="1:8">
      <c r="A1706" s="103"/>
      <c r="B1706" s="326"/>
      <c r="C1706" s="326" t="s">
        <v>1538</v>
      </c>
      <c r="D1706" t="s">
        <v>1538</v>
      </c>
      <c r="E1706" s="325" t="s">
        <v>1538</v>
      </c>
      <c r="G1706" s="325" t="s">
        <v>1538</v>
      </c>
      <c r="H1706" s="325" t="s">
        <v>1538</v>
      </c>
    </row>
    <row r="1707" spans="1:8">
      <c r="A1707" s="103"/>
      <c r="B1707" s="326"/>
      <c r="C1707" s="326" t="s">
        <v>1538</v>
      </c>
      <c r="D1707" t="s">
        <v>1538</v>
      </c>
      <c r="E1707" s="325" t="s">
        <v>1538</v>
      </c>
      <c r="G1707" s="325" t="s">
        <v>1538</v>
      </c>
      <c r="H1707" s="325" t="s">
        <v>1538</v>
      </c>
    </row>
    <row r="1708" spans="1:8">
      <c r="A1708" s="103"/>
      <c r="B1708" s="326"/>
      <c r="C1708" s="326" t="s">
        <v>1538</v>
      </c>
      <c r="D1708" t="s">
        <v>1538</v>
      </c>
      <c r="E1708" s="325" t="s">
        <v>1538</v>
      </c>
      <c r="G1708" s="325" t="s">
        <v>1538</v>
      </c>
      <c r="H1708" s="325" t="s">
        <v>1538</v>
      </c>
    </row>
    <row r="1709" spans="1:8">
      <c r="A1709" s="103"/>
      <c r="B1709" s="326"/>
      <c r="C1709" s="326" t="s">
        <v>1538</v>
      </c>
      <c r="D1709" t="s">
        <v>1538</v>
      </c>
      <c r="E1709" s="325" t="s">
        <v>1538</v>
      </c>
      <c r="G1709" s="325" t="s">
        <v>1538</v>
      </c>
      <c r="H1709" s="325" t="s">
        <v>1538</v>
      </c>
    </row>
    <row r="1710" spans="1:8">
      <c r="A1710" s="103"/>
      <c r="B1710" s="326"/>
      <c r="C1710" s="326" t="s">
        <v>1538</v>
      </c>
      <c r="D1710" t="s">
        <v>1538</v>
      </c>
      <c r="E1710" s="325" t="s">
        <v>1538</v>
      </c>
      <c r="G1710" s="325" t="s">
        <v>1538</v>
      </c>
      <c r="H1710" s="325" t="s">
        <v>1538</v>
      </c>
    </row>
    <row r="1711" spans="1:8">
      <c r="A1711" s="103"/>
      <c r="B1711" s="326"/>
      <c r="C1711" s="326" t="s">
        <v>1538</v>
      </c>
      <c r="D1711" t="s">
        <v>1538</v>
      </c>
      <c r="E1711" s="325" t="s">
        <v>1538</v>
      </c>
      <c r="G1711" s="325" t="s">
        <v>1538</v>
      </c>
      <c r="H1711" s="325" t="s">
        <v>1538</v>
      </c>
    </row>
    <row r="1712" spans="1:8">
      <c r="A1712" s="103"/>
      <c r="B1712" s="328"/>
      <c r="C1712" s="326" t="s">
        <v>1538</v>
      </c>
      <c r="D1712" t="s">
        <v>1538</v>
      </c>
      <c r="E1712" s="325" t="s">
        <v>1538</v>
      </c>
      <c r="G1712" s="325" t="s">
        <v>1538</v>
      </c>
      <c r="H1712" s="325" t="s">
        <v>1538</v>
      </c>
    </row>
    <row r="1713" spans="1:8">
      <c r="A1713" s="103"/>
      <c r="C1713" s="326" t="s">
        <v>1538</v>
      </c>
      <c r="D1713" t="s">
        <v>1538</v>
      </c>
      <c r="E1713" s="325" t="s">
        <v>1538</v>
      </c>
      <c r="G1713" s="325" t="s">
        <v>1538</v>
      </c>
      <c r="H1713" s="325" t="s">
        <v>1538</v>
      </c>
    </row>
    <row r="1714" spans="1:8">
      <c r="A1714" s="103"/>
      <c r="C1714" s="326" t="s">
        <v>1538</v>
      </c>
      <c r="D1714" t="s">
        <v>1538</v>
      </c>
      <c r="E1714" s="325" t="s">
        <v>1538</v>
      </c>
      <c r="G1714" s="325" t="s">
        <v>1538</v>
      </c>
      <c r="H1714" s="325" t="s">
        <v>1538</v>
      </c>
    </row>
    <row r="1715" spans="1:8">
      <c r="A1715" s="103"/>
      <c r="C1715" s="326" t="s">
        <v>1538</v>
      </c>
      <c r="D1715" t="s">
        <v>1538</v>
      </c>
      <c r="E1715" s="325" t="s">
        <v>1538</v>
      </c>
      <c r="G1715" s="325" t="s">
        <v>1538</v>
      </c>
      <c r="H1715" s="325" t="s">
        <v>1538</v>
      </c>
    </row>
    <row r="1716" spans="1:8">
      <c r="A1716" s="103"/>
      <c r="B1716" s="328"/>
      <c r="C1716" s="326" t="s">
        <v>1538</v>
      </c>
      <c r="D1716" t="s">
        <v>1538</v>
      </c>
      <c r="E1716" s="325" t="s">
        <v>1538</v>
      </c>
      <c r="G1716" s="325" t="s">
        <v>1538</v>
      </c>
      <c r="H1716" s="325" t="s">
        <v>1538</v>
      </c>
    </row>
    <row r="1717" spans="1:8">
      <c r="A1717" s="103"/>
      <c r="C1717" s="326" t="s">
        <v>1538</v>
      </c>
      <c r="D1717" t="s">
        <v>1538</v>
      </c>
      <c r="E1717" s="325" t="s">
        <v>1538</v>
      </c>
      <c r="G1717" s="325" t="s">
        <v>1538</v>
      </c>
      <c r="H1717" s="325" t="s">
        <v>1538</v>
      </c>
    </row>
    <row r="1718" spans="1:8">
      <c r="A1718" s="103"/>
      <c r="C1718" s="326" t="s">
        <v>1538</v>
      </c>
      <c r="D1718" t="s">
        <v>1538</v>
      </c>
      <c r="E1718" s="325" t="s">
        <v>1538</v>
      </c>
      <c r="G1718" s="325" t="s">
        <v>1538</v>
      </c>
      <c r="H1718" s="325" t="s">
        <v>1538</v>
      </c>
    </row>
    <row r="1719" spans="1:8">
      <c r="A1719" s="103"/>
      <c r="C1719" s="326" t="s">
        <v>1538</v>
      </c>
      <c r="D1719" t="s">
        <v>1538</v>
      </c>
      <c r="E1719" s="325" t="s">
        <v>1538</v>
      </c>
      <c r="G1719" s="325" t="s">
        <v>1538</v>
      </c>
      <c r="H1719" s="325" t="s">
        <v>1538</v>
      </c>
    </row>
    <row r="1720" spans="1:8">
      <c r="A1720" s="103"/>
      <c r="B1720" s="328"/>
      <c r="C1720" s="326" t="s">
        <v>1538</v>
      </c>
      <c r="D1720" t="s">
        <v>1538</v>
      </c>
      <c r="E1720" s="325" t="s">
        <v>1538</v>
      </c>
      <c r="G1720" s="325" t="s">
        <v>1538</v>
      </c>
      <c r="H1720" s="325" t="s">
        <v>1538</v>
      </c>
    </row>
    <row r="1721" spans="1:8">
      <c r="A1721" s="103"/>
      <c r="C1721" s="326" t="s">
        <v>1538</v>
      </c>
      <c r="D1721" t="s">
        <v>1538</v>
      </c>
      <c r="E1721" s="325" t="s">
        <v>1538</v>
      </c>
      <c r="G1721" s="325" t="s">
        <v>1538</v>
      </c>
      <c r="H1721" s="325" t="s">
        <v>1538</v>
      </c>
    </row>
    <row r="1722" spans="1:8">
      <c r="A1722" s="103"/>
      <c r="C1722" s="326" t="s">
        <v>1538</v>
      </c>
      <c r="D1722" t="s">
        <v>1538</v>
      </c>
      <c r="E1722" s="325" t="s">
        <v>1538</v>
      </c>
      <c r="G1722" s="325" t="s">
        <v>1538</v>
      </c>
      <c r="H1722" s="325" t="s">
        <v>1538</v>
      </c>
    </row>
    <row r="1723" spans="1:8">
      <c r="A1723" s="103"/>
      <c r="C1723" s="326" t="s">
        <v>1538</v>
      </c>
      <c r="D1723" t="s">
        <v>1538</v>
      </c>
      <c r="E1723" s="325" t="s">
        <v>1538</v>
      </c>
      <c r="G1723" s="325" t="s">
        <v>1538</v>
      </c>
      <c r="H1723" s="325" t="s">
        <v>1538</v>
      </c>
    </row>
    <row r="1724" spans="1:8">
      <c r="A1724" s="103"/>
      <c r="B1724" s="328"/>
      <c r="C1724" s="326" t="s">
        <v>1538</v>
      </c>
      <c r="D1724" t="s">
        <v>1538</v>
      </c>
      <c r="E1724" s="325" t="s">
        <v>1538</v>
      </c>
      <c r="G1724" s="325" t="s">
        <v>1538</v>
      </c>
      <c r="H1724" s="325" t="s">
        <v>1538</v>
      </c>
    </row>
    <row r="1725" spans="1:8">
      <c r="A1725" s="103"/>
      <c r="C1725" s="326" t="s">
        <v>1538</v>
      </c>
      <c r="D1725" t="s">
        <v>1538</v>
      </c>
      <c r="E1725" s="325" t="s">
        <v>1538</v>
      </c>
      <c r="G1725" s="325" t="s">
        <v>1538</v>
      </c>
      <c r="H1725" s="325" t="s">
        <v>1538</v>
      </c>
    </row>
    <row r="1726" spans="1:8">
      <c r="A1726" s="103"/>
      <c r="C1726" s="326" t="s">
        <v>1538</v>
      </c>
      <c r="D1726" t="s">
        <v>1538</v>
      </c>
      <c r="E1726" s="325" t="s">
        <v>1538</v>
      </c>
      <c r="G1726" s="325" t="s">
        <v>1538</v>
      </c>
      <c r="H1726" s="325" t="s">
        <v>1538</v>
      </c>
    </row>
    <row r="1727" spans="1:8">
      <c r="A1727" s="103"/>
      <c r="C1727" s="326" t="s">
        <v>1538</v>
      </c>
      <c r="D1727" t="s">
        <v>1538</v>
      </c>
      <c r="E1727" s="325" t="s">
        <v>1538</v>
      </c>
      <c r="G1727" s="325" t="s">
        <v>1538</v>
      </c>
      <c r="H1727" s="325" t="s">
        <v>1538</v>
      </c>
    </row>
    <row r="1728" spans="1:8">
      <c r="A1728" s="103"/>
      <c r="C1728" s="326" t="s">
        <v>1538</v>
      </c>
      <c r="D1728" t="s">
        <v>1538</v>
      </c>
      <c r="E1728" s="325" t="s">
        <v>1538</v>
      </c>
      <c r="G1728" s="325" t="s">
        <v>1538</v>
      </c>
      <c r="H1728" s="325" t="s">
        <v>1538</v>
      </c>
    </row>
    <row r="1729" spans="1:8">
      <c r="A1729" s="103"/>
      <c r="B1729" s="326"/>
      <c r="C1729" s="326" t="s">
        <v>1538</v>
      </c>
      <c r="D1729" t="s">
        <v>1538</v>
      </c>
      <c r="E1729" s="325" t="s">
        <v>1538</v>
      </c>
      <c r="G1729" s="325" t="s">
        <v>1538</v>
      </c>
      <c r="H1729" s="325" t="s">
        <v>1538</v>
      </c>
    </row>
    <row r="1730" spans="1:8">
      <c r="A1730" s="103"/>
      <c r="B1730" s="326"/>
      <c r="C1730" s="326" t="s">
        <v>1538</v>
      </c>
      <c r="D1730" t="s">
        <v>1538</v>
      </c>
      <c r="E1730" s="325" t="s">
        <v>1538</v>
      </c>
      <c r="G1730" s="325" t="s">
        <v>1538</v>
      </c>
      <c r="H1730" s="325" t="s">
        <v>1538</v>
      </c>
    </row>
    <row r="1731" spans="1:8">
      <c r="A1731" s="103"/>
      <c r="B1731" s="326"/>
      <c r="C1731" s="326" t="s">
        <v>1538</v>
      </c>
      <c r="D1731" t="s">
        <v>1538</v>
      </c>
      <c r="E1731" s="325" t="s">
        <v>1538</v>
      </c>
      <c r="G1731" s="325" t="s">
        <v>1538</v>
      </c>
      <c r="H1731" s="325" t="s">
        <v>1538</v>
      </c>
    </row>
    <row r="1732" spans="1:8">
      <c r="A1732" s="103"/>
      <c r="B1732" s="326"/>
      <c r="C1732" s="326" t="s">
        <v>1538</v>
      </c>
      <c r="D1732" t="s">
        <v>1538</v>
      </c>
      <c r="E1732" s="325" t="s">
        <v>1538</v>
      </c>
      <c r="G1732" s="325" t="s">
        <v>1538</v>
      </c>
      <c r="H1732" s="325" t="s">
        <v>1538</v>
      </c>
    </row>
    <row r="1733" spans="1:8">
      <c r="A1733" s="103"/>
      <c r="B1733" s="326"/>
      <c r="C1733" s="326" t="s">
        <v>1538</v>
      </c>
      <c r="D1733" t="s">
        <v>1538</v>
      </c>
      <c r="E1733" s="325" t="s">
        <v>1538</v>
      </c>
      <c r="G1733" s="325" t="s">
        <v>1538</v>
      </c>
      <c r="H1733" s="325" t="s">
        <v>1538</v>
      </c>
    </row>
    <row r="1734" spans="1:8">
      <c r="A1734" s="103"/>
      <c r="B1734" s="326"/>
      <c r="C1734" s="326" t="s">
        <v>1538</v>
      </c>
      <c r="D1734" t="s">
        <v>1538</v>
      </c>
      <c r="E1734" s="325" t="s">
        <v>1538</v>
      </c>
      <c r="G1734" s="325" t="s">
        <v>1538</v>
      </c>
      <c r="H1734" s="325" t="s">
        <v>1538</v>
      </c>
    </row>
    <row r="1735" spans="1:8">
      <c r="A1735" s="103"/>
      <c r="B1735" s="326"/>
      <c r="C1735" s="326" t="s">
        <v>1538</v>
      </c>
      <c r="D1735" t="s">
        <v>1538</v>
      </c>
      <c r="E1735" s="325" t="s">
        <v>1538</v>
      </c>
      <c r="G1735" s="325" t="s">
        <v>1538</v>
      </c>
      <c r="H1735" s="325" t="s">
        <v>1538</v>
      </c>
    </row>
    <row r="1736" spans="1:8">
      <c r="A1736" s="103"/>
      <c r="B1736" s="326"/>
      <c r="C1736" s="326" t="s">
        <v>1538</v>
      </c>
      <c r="D1736" t="s">
        <v>1538</v>
      </c>
      <c r="E1736" s="325" t="s">
        <v>1538</v>
      </c>
      <c r="G1736" s="325" t="s">
        <v>1538</v>
      </c>
      <c r="H1736" s="325" t="s">
        <v>1538</v>
      </c>
    </row>
    <row r="1737" spans="1:8">
      <c r="A1737" s="103"/>
      <c r="B1737" s="326"/>
      <c r="C1737" s="326" t="s">
        <v>1538</v>
      </c>
      <c r="D1737" t="s">
        <v>1538</v>
      </c>
      <c r="E1737" s="325" t="s">
        <v>1538</v>
      </c>
      <c r="G1737" s="325" t="s">
        <v>1538</v>
      </c>
      <c r="H1737" s="325" t="s">
        <v>1538</v>
      </c>
    </row>
    <row r="1738" spans="1:8">
      <c r="A1738" s="103"/>
      <c r="B1738" s="326"/>
      <c r="C1738" s="326" t="s">
        <v>1538</v>
      </c>
      <c r="D1738" t="s">
        <v>1538</v>
      </c>
      <c r="E1738" s="325" t="s">
        <v>1538</v>
      </c>
      <c r="G1738" s="325" t="s">
        <v>1538</v>
      </c>
      <c r="H1738" s="325" t="s">
        <v>1538</v>
      </c>
    </row>
    <row r="1739" spans="1:8">
      <c r="A1739" s="103"/>
      <c r="B1739" s="326"/>
      <c r="C1739" s="326" t="s">
        <v>1538</v>
      </c>
      <c r="D1739" t="s">
        <v>1538</v>
      </c>
      <c r="E1739" s="325" t="s">
        <v>1538</v>
      </c>
      <c r="G1739" s="325" t="s">
        <v>1538</v>
      </c>
      <c r="H1739" s="325" t="s">
        <v>1538</v>
      </c>
    </row>
    <row r="1740" spans="1:8">
      <c r="A1740" s="103"/>
      <c r="B1740" s="326"/>
      <c r="C1740" s="326" t="s">
        <v>1538</v>
      </c>
      <c r="D1740" t="s">
        <v>1538</v>
      </c>
      <c r="E1740" s="325" t="s">
        <v>1538</v>
      </c>
      <c r="G1740" s="325" t="s">
        <v>1538</v>
      </c>
      <c r="H1740" s="325" t="s">
        <v>1538</v>
      </c>
    </row>
    <row r="1741" spans="1:8">
      <c r="A1741" s="103"/>
      <c r="B1741" s="326"/>
      <c r="C1741" s="326" t="s">
        <v>1538</v>
      </c>
      <c r="D1741" t="s">
        <v>1538</v>
      </c>
      <c r="E1741" s="325" t="s">
        <v>1538</v>
      </c>
      <c r="G1741" s="325" t="s">
        <v>1538</v>
      </c>
      <c r="H1741" s="325" t="s">
        <v>1538</v>
      </c>
    </row>
    <row r="1742" spans="1:8">
      <c r="A1742" s="103"/>
      <c r="B1742" s="326"/>
      <c r="C1742" s="326" t="s">
        <v>1538</v>
      </c>
      <c r="D1742" t="s">
        <v>1538</v>
      </c>
      <c r="E1742" s="325" t="s">
        <v>1538</v>
      </c>
      <c r="G1742" s="325" t="s">
        <v>1538</v>
      </c>
      <c r="H1742" s="325" t="s">
        <v>1538</v>
      </c>
    </row>
    <row r="1743" spans="1:8">
      <c r="A1743" s="103"/>
      <c r="B1743" s="326"/>
      <c r="C1743" s="326" t="s">
        <v>1538</v>
      </c>
      <c r="D1743" t="s">
        <v>1538</v>
      </c>
      <c r="E1743" s="325" t="s">
        <v>1538</v>
      </c>
      <c r="G1743" s="325" t="s">
        <v>1538</v>
      </c>
      <c r="H1743" s="325" t="s">
        <v>1538</v>
      </c>
    </row>
    <row r="1744" spans="1:8">
      <c r="A1744" s="103"/>
      <c r="B1744" s="326"/>
      <c r="C1744" s="326" t="s">
        <v>1538</v>
      </c>
      <c r="D1744" t="s">
        <v>1538</v>
      </c>
      <c r="E1744" s="325" t="s">
        <v>1538</v>
      </c>
      <c r="G1744" s="325" t="s">
        <v>1538</v>
      </c>
      <c r="H1744" s="325" t="s">
        <v>1538</v>
      </c>
    </row>
    <row r="1745" spans="1:8">
      <c r="A1745" s="103"/>
      <c r="B1745" s="326"/>
      <c r="C1745" s="326" t="s">
        <v>1538</v>
      </c>
      <c r="D1745" t="s">
        <v>1538</v>
      </c>
      <c r="E1745" s="325" t="s">
        <v>1538</v>
      </c>
      <c r="G1745" s="325" t="s">
        <v>1538</v>
      </c>
      <c r="H1745" s="325" t="s">
        <v>1538</v>
      </c>
    </row>
    <row r="1746" spans="1:8">
      <c r="A1746" s="103"/>
      <c r="B1746" s="326"/>
      <c r="C1746" s="326" t="s">
        <v>1538</v>
      </c>
      <c r="D1746" t="s">
        <v>1538</v>
      </c>
      <c r="E1746" s="325" t="s">
        <v>1538</v>
      </c>
      <c r="G1746" s="325" t="s">
        <v>1538</v>
      </c>
      <c r="H1746" s="325" t="s">
        <v>1538</v>
      </c>
    </row>
    <row r="1747" spans="1:8">
      <c r="A1747" s="103"/>
      <c r="B1747" s="326"/>
      <c r="C1747" s="326" t="s">
        <v>1538</v>
      </c>
      <c r="D1747" t="s">
        <v>1538</v>
      </c>
      <c r="E1747" s="325" t="s">
        <v>1538</v>
      </c>
      <c r="G1747" s="325" t="s">
        <v>1538</v>
      </c>
      <c r="H1747" s="325" t="s">
        <v>1538</v>
      </c>
    </row>
    <row r="1748" spans="1:8">
      <c r="A1748" s="103"/>
      <c r="B1748" s="326"/>
      <c r="C1748" s="326" t="s">
        <v>1538</v>
      </c>
      <c r="D1748" t="s">
        <v>1538</v>
      </c>
      <c r="E1748" s="325" t="s">
        <v>1538</v>
      </c>
      <c r="G1748" s="325" t="s">
        <v>1538</v>
      </c>
      <c r="H1748" s="325" t="s">
        <v>1538</v>
      </c>
    </row>
    <row r="1749" spans="1:8">
      <c r="A1749" s="103"/>
      <c r="B1749" s="326"/>
      <c r="C1749" s="326" t="s">
        <v>1538</v>
      </c>
      <c r="D1749" t="s">
        <v>1538</v>
      </c>
      <c r="E1749" s="325" t="s">
        <v>1538</v>
      </c>
      <c r="G1749" s="325" t="s">
        <v>1538</v>
      </c>
      <c r="H1749" s="325" t="s">
        <v>1538</v>
      </c>
    </row>
    <row r="1750" spans="1:8">
      <c r="A1750" s="103"/>
      <c r="B1750" s="326"/>
      <c r="C1750" s="326" t="s">
        <v>1538</v>
      </c>
      <c r="D1750" t="s">
        <v>1538</v>
      </c>
      <c r="E1750" s="325" t="s">
        <v>1538</v>
      </c>
      <c r="G1750" s="325" t="s">
        <v>1538</v>
      </c>
      <c r="H1750" s="325" t="s">
        <v>1538</v>
      </c>
    </row>
    <row r="1751" spans="1:8">
      <c r="A1751" s="103"/>
      <c r="B1751" s="326"/>
      <c r="C1751" s="326" t="s">
        <v>1538</v>
      </c>
      <c r="D1751" t="s">
        <v>1538</v>
      </c>
      <c r="E1751" s="325" t="s">
        <v>1538</v>
      </c>
      <c r="G1751" s="325" t="s">
        <v>1538</v>
      </c>
      <c r="H1751" s="325" t="s">
        <v>1538</v>
      </c>
    </row>
    <row r="1752" spans="1:8">
      <c r="A1752" s="103"/>
      <c r="B1752" s="328"/>
      <c r="C1752" s="326" t="s">
        <v>1538</v>
      </c>
      <c r="D1752" t="s">
        <v>1538</v>
      </c>
      <c r="E1752" s="325" t="s">
        <v>1538</v>
      </c>
      <c r="G1752" s="325" t="s">
        <v>1538</v>
      </c>
      <c r="H1752" s="325" t="s">
        <v>1538</v>
      </c>
    </row>
    <row r="1753" spans="1:8">
      <c r="A1753" s="103"/>
      <c r="C1753" s="326" t="s">
        <v>1538</v>
      </c>
      <c r="D1753" t="s">
        <v>1538</v>
      </c>
      <c r="E1753" s="325" t="s">
        <v>1538</v>
      </c>
      <c r="G1753" s="325" t="s">
        <v>1538</v>
      </c>
      <c r="H1753" s="325" t="s">
        <v>1538</v>
      </c>
    </row>
    <row r="1754" spans="1:8">
      <c r="A1754" s="103"/>
      <c r="C1754" s="326" t="s">
        <v>1538</v>
      </c>
      <c r="D1754" t="s">
        <v>1538</v>
      </c>
      <c r="E1754" s="325" t="s">
        <v>1538</v>
      </c>
      <c r="G1754" s="325" t="s">
        <v>1538</v>
      </c>
      <c r="H1754" s="325" t="s">
        <v>1538</v>
      </c>
    </row>
    <row r="1755" spans="1:8">
      <c r="A1755" s="103"/>
      <c r="C1755" s="326" t="s">
        <v>1538</v>
      </c>
      <c r="D1755" t="s">
        <v>1538</v>
      </c>
      <c r="E1755" s="325" t="s">
        <v>1538</v>
      </c>
      <c r="G1755" s="325" t="s">
        <v>1538</v>
      </c>
      <c r="H1755" s="325" t="s">
        <v>1538</v>
      </c>
    </row>
    <row r="1756" spans="1:8">
      <c r="A1756" s="103"/>
      <c r="C1756" s="326" t="s">
        <v>1538</v>
      </c>
      <c r="D1756" t="s">
        <v>1538</v>
      </c>
      <c r="E1756" s="325" t="s">
        <v>1538</v>
      </c>
      <c r="G1756" s="325" t="s">
        <v>1538</v>
      </c>
      <c r="H1756" s="325" t="s">
        <v>1538</v>
      </c>
    </row>
    <row r="1757" spans="1:8">
      <c r="A1757" s="103"/>
      <c r="B1757" s="326"/>
      <c r="C1757" s="326" t="s">
        <v>1538</v>
      </c>
      <c r="D1757" t="s">
        <v>1538</v>
      </c>
      <c r="E1757" s="325" t="s">
        <v>1538</v>
      </c>
      <c r="G1757" s="325" t="s">
        <v>1538</v>
      </c>
      <c r="H1757" s="325" t="s">
        <v>1538</v>
      </c>
    </row>
    <row r="1758" spans="1:8">
      <c r="A1758" s="103"/>
      <c r="B1758" s="326"/>
      <c r="C1758" s="326" t="s">
        <v>1538</v>
      </c>
      <c r="D1758" t="s">
        <v>1538</v>
      </c>
      <c r="E1758" s="325" t="s">
        <v>1538</v>
      </c>
      <c r="G1758" s="325" t="s">
        <v>1538</v>
      </c>
      <c r="H1758" s="325" t="s">
        <v>1538</v>
      </c>
    </row>
    <row r="1759" spans="1:8">
      <c r="A1759" s="103"/>
      <c r="B1759" s="326"/>
      <c r="C1759" s="326" t="s">
        <v>1538</v>
      </c>
      <c r="D1759" t="s">
        <v>1538</v>
      </c>
      <c r="E1759" s="325" t="s">
        <v>1538</v>
      </c>
      <c r="G1759" s="325" t="s">
        <v>1538</v>
      </c>
      <c r="H1759" s="325" t="s">
        <v>1538</v>
      </c>
    </row>
    <row r="1760" spans="1:8">
      <c r="A1760" s="103"/>
      <c r="B1760" s="326"/>
      <c r="C1760" s="326" t="s">
        <v>1538</v>
      </c>
      <c r="D1760" t="s">
        <v>1538</v>
      </c>
      <c r="E1760" s="325" t="s">
        <v>1538</v>
      </c>
      <c r="G1760" s="325" t="s">
        <v>1538</v>
      </c>
      <c r="H1760" s="325" t="s">
        <v>1538</v>
      </c>
    </row>
    <row r="1761" spans="1:8">
      <c r="A1761" s="103"/>
      <c r="B1761" s="326"/>
      <c r="C1761" s="326" t="s">
        <v>1538</v>
      </c>
      <c r="D1761" t="s">
        <v>1538</v>
      </c>
      <c r="E1761" s="325" t="s">
        <v>1538</v>
      </c>
      <c r="G1761" s="325" t="s">
        <v>1538</v>
      </c>
      <c r="H1761" s="325" t="s">
        <v>1538</v>
      </c>
    </row>
    <row r="1762" spans="1:8">
      <c r="A1762" s="103"/>
      <c r="B1762" s="326"/>
      <c r="C1762" s="326" t="s">
        <v>1538</v>
      </c>
      <c r="D1762" t="s">
        <v>1538</v>
      </c>
      <c r="E1762" s="325" t="s">
        <v>1538</v>
      </c>
      <c r="G1762" s="325" t="s">
        <v>1538</v>
      </c>
      <c r="H1762" s="325" t="s">
        <v>1538</v>
      </c>
    </row>
    <row r="1763" spans="1:8">
      <c r="A1763" s="103"/>
      <c r="B1763" s="326"/>
      <c r="C1763" s="326" t="s">
        <v>1538</v>
      </c>
      <c r="D1763" t="s">
        <v>1538</v>
      </c>
      <c r="E1763" s="325" t="s">
        <v>1538</v>
      </c>
      <c r="G1763" s="325" t="s">
        <v>1538</v>
      </c>
      <c r="H1763" s="325" t="s">
        <v>1538</v>
      </c>
    </row>
    <row r="1764" spans="1:8">
      <c r="A1764" s="103"/>
      <c r="B1764" s="326"/>
      <c r="C1764" s="326" t="s">
        <v>1538</v>
      </c>
      <c r="D1764" t="s">
        <v>1538</v>
      </c>
      <c r="E1764" s="325" t="s">
        <v>1538</v>
      </c>
      <c r="G1764" s="325" t="s">
        <v>1538</v>
      </c>
      <c r="H1764" s="325" t="s">
        <v>1538</v>
      </c>
    </row>
    <row r="1765" spans="1:8">
      <c r="A1765" s="103"/>
      <c r="B1765" s="326"/>
      <c r="C1765" s="326" t="s">
        <v>1538</v>
      </c>
      <c r="D1765" t="s">
        <v>1538</v>
      </c>
      <c r="E1765" s="325" t="s">
        <v>1538</v>
      </c>
      <c r="G1765" s="325" t="s">
        <v>1538</v>
      </c>
      <c r="H1765" s="325" t="s">
        <v>1538</v>
      </c>
    </row>
    <row r="1766" spans="1:8">
      <c r="A1766" s="103"/>
      <c r="B1766" s="326"/>
      <c r="C1766" s="326" t="s">
        <v>1538</v>
      </c>
      <c r="D1766" t="s">
        <v>1538</v>
      </c>
      <c r="E1766" s="325" t="s">
        <v>1538</v>
      </c>
      <c r="G1766" s="325" t="s">
        <v>1538</v>
      </c>
      <c r="H1766" s="325" t="s">
        <v>1538</v>
      </c>
    </row>
    <row r="1767" spans="1:8">
      <c r="A1767" s="103"/>
      <c r="B1767" s="326"/>
      <c r="C1767" s="326" t="s">
        <v>1538</v>
      </c>
      <c r="D1767" t="s">
        <v>1538</v>
      </c>
      <c r="E1767" s="325" t="s">
        <v>1538</v>
      </c>
      <c r="G1767" s="325" t="s">
        <v>1538</v>
      </c>
      <c r="H1767" s="325" t="s">
        <v>1538</v>
      </c>
    </row>
    <row r="1768" spans="1:8">
      <c r="A1768" s="103"/>
      <c r="B1768" s="326"/>
      <c r="C1768" s="326" t="s">
        <v>1538</v>
      </c>
      <c r="D1768" t="s">
        <v>1538</v>
      </c>
      <c r="E1768" s="325" t="s">
        <v>1538</v>
      </c>
      <c r="G1768" s="325" t="s">
        <v>1538</v>
      </c>
      <c r="H1768" s="325" t="s">
        <v>1538</v>
      </c>
    </row>
    <row r="1769" spans="1:8">
      <c r="A1769" s="103"/>
      <c r="B1769" s="326"/>
      <c r="C1769" s="326" t="s">
        <v>1538</v>
      </c>
      <c r="D1769" t="s">
        <v>1538</v>
      </c>
      <c r="E1769" s="325" t="s">
        <v>1538</v>
      </c>
      <c r="G1769" s="325" t="s">
        <v>1538</v>
      </c>
      <c r="H1769" s="325" t="s">
        <v>1538</v>
      </c>
    </row>
    <row r="1770" spans="1:8">
      <c r="A1770" s="103"/>
      <c r="B1770" s="326"/>
      <c r="C1770" s="326" t="s">
        <v>1538</v>
      </c>
      <c r="D1770" t="s">
        <v>1538</v>
      </c>
      <c r="E1770" s="325" t="s">
        <v>1538</v>
      </c>
      <c r="G1770" s="325" t="s">
        <v>1538</v>
      </c>
      <c r="H1770" s="325" t="s">
        <v>1538</v>
      </c>
    </row>
    <row r="1771" spans="1:8">
      <c r="A1771" s="103"/>
      <c r="B1771" s="326"/>
      <c r="C1771" s="326" t="s">
        <v>1538</v>
      </c>
      <c r="D1771" t="s">
        <v>1538</v>
      </c>
      <c r="E1771" s="325" t="s">
        <v>1538</v>
      </c>
      <c r="G1771" s="325" t="s">
        <v>1538</v>
      </c>
      <c r="H1771" s="325" t="s">
        <v>1538</v>
      </c>
    </row>
    <row r="1772" spans="1:8">
      <c r="A1772" s="103"/>
      <c r="B1772" s="326"/>
      <c r="C1772" s="326" t="s">
        <v>1538</v>
      </c>
      <c r="D1772" t="s">
        <v>1538</v>
      </c>
      <c r="E1772" s="325" t="s">
        <v>1538</v>
      </c>
      <c r="G1772" s="325" t="s">
        <v>1538</v>
      </c>
      <c r="H1772" s="325" t="s">
        <v>1538</v>
      </c>
    </row>
    <row r="1773" spans="1:8">
      <c r="A1773" s="103"/>
      <c r="B1773" s="326"/>
      <c r="C1773" s="326" t="s">
        <v>1538</v>
      </c>
      <c r="D1773" t="s">
        <v>1538</v>
      </c>
      <c r="E1773" s="325" t="s">
        <v>1538</v>
      </c>
      <c r="G1773" s="325" t="s">
        <v>1538</v>
      </c>
      <c r="H1773" s="325" t="s">
        <v>1538</v>
      </c>
    </row>
    <row r="1774" spans="1:8">
      <c r="A1774" s="103"/>
      <c r="B1774" s="326"/>
      <c r="C1774" s="326" t="s">
        <v>1538</v>
      </c>
      <c r="D1774" t="s">
        <v>1538</v>
      </c>
      <c r="E1774" s="325" t="s">
        <v>1538</v>
      </c>
      <c r="G1774" s="325" t="s">
        <v>1538</v>
      </c>
      <c r="H1774" s="325" t="s">
        <v>1538</v>
      </c>
    </row>
    <row r="1775" spans="1:8">
      <c r="A1775" s="103"/>
      <c r="B1775" s="326"/>
      <c r="C1775" s="326" t="s">
        <v>1538</v>
      </c>
      <c r="D1775" t="s">
        <v>1538</v>
      </c>
      <c r="E1775" s="325" t="s">
        <v>1538</v>
      </c>
      <c r="G1775" s="325" t="s">
        <v>1538</v>
      </c>
      <c r="H1775" s="325" t="s">
        <v>1538</v>
      </c>
    </row>
    <row r="1776" spans="1:8">
      <c r="A1776" s="103"/>
      <c r="B1776" s="326"/>
      <c r="C1776" s="326" t="s">
        <v>1538</v>
      </c>
      <c r="D1776" t="s">
        <v>1538</v>
      </c>
      <c r="E1776" s="325" t="s">
        <v>1538</v>
      </c>
      <c r="G1776" s="325" t="s">
        <v>1538</v>
      </c>
      <c r="H1776" s="325" t="s">
        <v>1538</v>
      </c>
    </row>
    <row r="1777" spans="1:8">
      <c r="A1777" s="103"/>
      <c r="B1777" s="326"/>
      <c r="C1777" s="326" t="s">
        <v>1538</v>
      </c>
      <c r="D1777" t="s">
        <v>1538</v>
      </c>
      <c r="E1777" s="325" t="s">
        <v>1538</v>
      </c>
      <c r="G1777" s="325" t="s">
        <v>1538</v>
      </c>
      <c r="H1777" s="325" t="s">
        <v>1538</v>
      </c>
    </row>
    <row r="1778" spans="1:8">
      <c r="A1778" s="103"/>
      <c r="B1778" s="326"/>
      <c r="C1778" s="326" t="s">
        <v>1538</v>
      </c>
      <c r="D1778" t="s">
        <v>1538</v>
      </c>
      <c r="E1778" s="325" t="s">
        <v>1538</v>
      </c>
      <c r="G1778" s="325" t="s">
        <v>1538</v>
      </c>
      <c r="H1778" s="325" t="s">
        <v>1538</v>
      </c>
    </row>
    <row r="1779" spans="1:8">
      <c r="A1779" s="103"/>
      <c r="B1779" s="326"/>
      <c r="C1779" s="326" t="s">
        <v>1538</v>
      </c>
      <c r="D1779" t="s">
        <v>1538</v>
      </c>
      <c r="E1779" s="325" t="s">
        <v>1538</v>
      </c>
      <c r="G1779" s="325" t="s">
        <v>1538</v>
      </c>
      <c r="H1779" s="325" t="s">
        <v>1538</v>
      </c>
    </row>
    <row r="1780" spans="1:8">
      <c r="A1780" s="103"/>
      <c r="B1780" s="326"/>
      <c r="C1780" s="326" t="s">
        <v>1538</v>
      </c>
      <c r="D1780" t="s">
        <v>1538</v>
      </c>
      <c r="E1780" s="325" t="s">
        <v>1538</v>
      </c>
      <c r="G1780" s="325" t="s">
        <v>1538</v>
      </c>
      <c r="H1780" s="325" t="s">
        <v>1538</v>
      </c>
    </row>
    <row r="1781" spans="1:8">
      <c r="A1781" s="103"/>
      <c r="B1781" s="326"/>
      <c r="C1781" s="326" t="s">
        <v>1538</v>
      </c>
      <c r="D1781" t="s">
        <v>1538</v>
      </c>
      <c r="E1781" s="325" t="s">
        <v>1538</v>
      </c>
      <c r="G1781" s="325" t="s">
        <v>1538</v>
      </c>
      <c r="H1781" s="325" t="s">
        <v>1538</v>
      </c>
    </row>
    <row r="1782" spans="1:8">
      <c r="A1782" s="103"/>
      <c r="B1782" s="326"/>
      <c r="C1782" s="326" t="s">
        <v>1538</v>
      </c>
      <c r="D1782" t="s">
        <v>1538</v>
      </c>
      <c r="E1782" s="325" t="s">
        <v>1538</v>
      </c>
      <c r="G1782" s="325" t="s">
        <v>1538</v>
      </c>
      <c r="H1782" s="325" t="s">
        <v>1538</v>
      </c>
    </row>
    <row r="1783" spans="1:8">
      <c r="A1783" s="103"/>
      <c r="B1783" s="326"/>
      <c r="C1783" s="326" t="s">
        <v>1538</v>
      </c>
      <c r="D1783" t="s">
        <v>1538</v>
      </c>
      <c r="E1783" s="325" t="s">
        <v>1538</v>
      </c>
      <c r="G1783" s="325" t="s">
        <v>1538</v>
      </c>
      <c r="H1783" s="325" t="s">
        <v>1538</v>
      </c>
    </row>
    <row r="1784" spans="1:8">
      <c r="A1784" s="103"/>
      <c r="B1784" s="326"/>
      <c r="C1784" s="326" t="s">
        <v>1538</v>
      </c>
      <c r="D1784" t="s">
        <v>1538</v>
      </c>
      <c r="E1784" s="325" t="s">
        <v>1538</v>
      </c>
      <c r="G1784" s="325" t="s">
        <v>1538</v>
      </c>
      <c r="H1784" s="325" t="s">
        <v>1538</v>
      </c>
    </row>
    <row r="1785" spans="1:8">
      <c r="A1785" s="103"/>
      <c r="B1785" s="326"/>
      <c r="C1785" s="326" t="s">
        <v>1538</v>
      </c>
      <c r="D1785" t="s">
        <v>1538</v>
      </c>
      <c r="E1785" s="325" t="s">
        <v>1538</v>
      </c>
      <c r="G1785" s="325" t="s">
        <v>1538</v>
      </c>
      <c r="H1785" s="325" t="s">
        <v>1538</v>
      </c>
    </row>
    <row r="1786" spans="1:8">
      <c r="A1786" s="103"/>
      <c r="B1786" s="326"/>
      <c r="C1786" s="326" t="s">
        <v>1538</v>
      </c>
      <c r="D1786" t="s">
        <v>1538</v>
      </c>
      <c r="E1786" s="325" t="s">
        <v>1538</v>
      </c>
      <c r="G1786" s="325" t="s">
        <v>1538</v>
      </c>
      <c r="H1786" s="325" t="s">
        <v>1538</v>
      </c>
    </row>
    <row r="1787" spans="1:8">
      <c r="A1787" s="103"/>
      <c r="B1787" s="326"/>
      <c r="C1787" s="326" t="s">
        <v>1538</v>
      </c>
      <c r="D1787" t="s">
        <v>1538</v>
      </c>
      <c r="E1787" s="325" t="s">
        <v>1538</v>
      </c>
      <c r="G1787" s="325" t="s">
        <v>1538</v>
      </c>
      <c r="H1787" s="325" t="s">
        <v>1538</v>
      </c>
    </row>
    <row r="1788" spans="1:8">
      <c r="A1788" s="103"/>
      <c r="B1788" s="326"/>
      <c r="C1788" s="326" t="s">
        <v>1538</v>
      </c>
      <c r="D1788" t="s">
        <v>1538</v>
      </c>
      <c r="E1788" s="325" t="s">
        <v>1538</v>
      </c>
      <c r="G1788" s="325" t="s">
        <v>1538</v>
      </c>
      <c r="H1788" s="325" t="s">
        <v>1538</v>
      </c>
    </row>
    <row r="1789" spans="1:8">
      <c r="A1789" s="103"/>
      <c r="B1789" s="329"/>
      <c r="C1789" s="326" t="s">
        <v>1538</v>
      </c>
      <c r="D1789" t="s">
        <v>1538</v>
      </c>
      <c r="E1789" s="325" t="s">
        <v>1538</v>
      </c>
      <c r="G1789" s="325" t="s">
        <v>1538</v>
      </c>
      <c r="H1789" s="325" t="s">
        <v>1538</v>
      </c>
    </row>
    <row r="1790" spans="1:8">
      <c r="A1790" s="103"/>
      <c r="B1790" s="329"/>
      <c r="C1790" s="326" t="s">
        <v>1538</v>
      </c>
      <c r="D1790" t="s">
        <v>1538</v>
      </c>
      <c r="E1790" s="325" t="s">
        <v>1538</v>
      </c>
      <c r="G1790" s="325" t="s">
        <v>1538</v>
      </c>
      <c r="H1790" s="325" t="s">
        <v>1538</v>
      </c>
    </row>
    <row r="1791" spans="1:8">
      <c r="A1791" s="103"/>
      <c r="B1791" s="329"/>
      <c r="C1791" s="326" t="s">
        <v>1538</v>
      </c>
      <c r="D1791" t="s">
        <v>1538</v>
      </c>
      <c r="E1791" s="325" t="s">
        <v>1538</v>
      </c>
      <c r="G1791" s="325" t="s">
        <v>1538</v>
      </c>
      <c r="H1791" s="325" t="s">
        <v>1538</v>
      </c>
    </row>
    <row r="1792" spans="1:8">
      <c r="A1792" s="103"/>
      <c r="B1792" s="329"/>
      <c r="C1792" s="326" t="s">
        <v>1538</v>
      </c>
      <c r="D1792" t="s">
        <v>1538</v>
      </c>
      <c r="E1792" s="325" t="s">
        <v>1538</v>
      </c>
      <c r="G1792" s="325" t="s">
        <v>1538</v>
      </c>
      <c r="H1792" s="325" t="s">
        <v>1538</v>
      </c>
    </row>
    <row r="1793" spans="1:8">
      <c r="A1793" s="103"/>
      <c r="B1793" s="329"/>
      <c r="C1793" s="326" t="s">
        <v>1538</v>
      </c>
      <c r="D1793" t="s">
        <v>1538</v>
      </c>
      <c r="E1793" s="325" t="s">
        <v>1538</v>
      </c>
      <c r="G1793" s="325" t="s">
        <v>1538</v>
      </c>
      <c r="H1793" s="325" t="s">
        <v>1538</v>
      </c>
    </row>
    <row r="1794" spans="1:8">
      <c r="A1794" s="103"/>
      <c r="B1794" s="326"/>
      <c r="C1794" s="326" t="s">
        <v>1538</v>
      </c>
      <c r="D1794" t="s">
        <v>1538</v>
      </c>
      <c r="E1794" s="325" t="s">
        <v>1538</v>
      </c>
      <c r="G1794" s="325" t="s">
        <v>1538</v>
      </c>
      <c r="H1794" s="325" t="s">
        <v>1538</v>
      </c>
    </row>
    <row r="1795" spans="1:8">
      <c r="A1795" s="103"/>
      <c r="B1795" s="326"/>
      <c r="C1795" s="326" t="s">
        <v>1538</v>
      </c>
      <c r="D1795" t="s">
        <v>1538</v>
      </c>
      <c r="E1795" s="325" t="s">
        <v>1538</v>
      </c>
      <c r="G1795" s="325" t="s">
        <v>1538</v>
      </c>
      <c r="H1795" s="325" t="s">
        <v>1538</v>
      </c>
    </row>
    <row r="1796" spans="1:8">
      <c r="A1796" s="103"/>
      <c r="B1796" s="326"/>
      <c r="C1796" s="326" t="s">
        <v>1538</v>
      </c>
      <c r="D1796" t="s">
        <v>1538</v>
      </c>
      <c r="E1796" s="325" t="s">
        <v>1538</v>
      </c>
      <c r="G1796" s="325" t="s">
        <v>1538</v>
      </c>
      <c r="H1796" s="325" t="s">
        <v>1538</v>
      </c>
    </row>
    <row r="1797" spans="1:8">
      <c r="A1797" s="103"/>
      <c r="B1797" s="326"/>
      <c r="C1797" s="326" t="s">
        <v>1538</v>
      </c>
      <c r="D1797" t="s">
        <v>1538</v>
      </c>
      <c r="E1797" s="325" t="s">
        <v>1538</v>
      </c>
      <c r="G1797" s="325" t="s">
        <v>1538</v>
      </c>
      <c r="H1797" s="325" t="s">
        <v>1538</v>
      </c>
    </row>
    <row r="1798" spans="1:8">
      <c r="A1798" s="103"/>
      <c r="B1798" s="326"/>
      <c r="C1798" s="326" t="s">
        <v>1538</v>
      </c>
      <c r="D1798" t="s">
        <v>1538</v>
      </c>
      <c r="E1798" s="325" t="s">
        <v>1538</v>
      </c>
      <c r="G1798" s="325" t="s">
        <v>1538</v>
      </c>
      <c r="H1798" s="325" t="s">
        <v>1538</v>
      </c>
    </row>
    <row r="1799" spans="1:8">
      <c r="A1799" s="103"/>
      <c r="B1799" s="326"/>
      <c r="C1799" s="326" t="s">
        <v>1538</v>
      </c>
      <c r="D1799" t="s">
        <v>1538</v>
      </c>
      <c r="E1799" s="325" t="s">
        <v>1538</v>
      </c>
      <c r="G1799" s="325" t="s">
        <v>1538</v>
      </c>
      <c r="H1799" s="325" t="s">
        <v>1538</v>
      </c>
    </row>
    <row r="1800" spans="1:8">
      <c r="A1800" s="103"/>
      <c r="B1800" s="326"/>
      <c r="C1800" s="326" t="s">
        <v>1538</v>
      </c>
      <c r="D1800" t="s">
        <v>1538</v>
      </c>
      <c r="E1800" s="325" t="s">
        <v>1538</v>
      </c>
      <c r="G1800" s="325" t="s">
        <v>1538</v>
      </c>
      <c r="H1800" s="325" t="s">
        <v>1538</v>
      </c>
    </row>
    <row r="1801" spans="1:8">
      <c r="A1801" s="103"/>
      <c r="B1801" s="326"/>
      <c r="C1801" s="326" t="s">
        <v>1538</v>
      </c>
      <c r="D1801" t="s">
        <v>1538</v>
      </c>
      <c r="E1801" s="325" t="s">
        <v>1538</v>
      </c>
      <c r="G1801" s="325" t="s">
        <v>1538</v>
      </c>
      <c r="H1801" s="325" t="s">
        <v>1538</v>
      </c>
    </row>
    <row r="1802" spans="1:8">
      <c r="A1802" s="103"/>
      <c r="B1802" s="326"/>
      <c r="C1802" s="326" t="s">
        <v>1538</v>
      </c>
      <c r="D1802" t="s">
        <v>1538</v>
      </c>
      <c r="E1802" s="325" t="s">
        <v>1538</v>
      </c>
      <c r="G1802" s="325" t="s">
        <v>1538</v>
      </c>
      <c r="H1802" s="325" t="s">
        <v>1538</v>
      </c>
    </row>
    <row r="1803" spans="1:8">
      <c r="A1803" s="103"/>
      <c r="B1803" s="326"/>
      <c r="C1803" s="326" t="s">
        <v>1538</v>
      </c>
      <c r="D1803" t="s">
        <v>1538</v>
      </c>
      <c r="E1803" s="325" t="s">
        <v>1538</v>
      </c>
      <c r="G1803" s="325" t="s">
        <v>1538</v>
      </c>
      <c r="H1803" s="325" t="s">
        <v>1538</v>
      </c>
    </row>
    <row r="1804" spans="1:8">
      <c r="A1804" s="103"/>
      <c r="B1804" s="326"/>
      <c r="C1804" s="326" t="s">
        <v>1538</v>
      </c>
      <c r="D1804" t="s">
        <v>1538</v>
      </c>
      <c r="E1804" s="325" t="s">
        <v>1538</v>
      </c>
      <c r="G1804" s="325" t="s">
        <v>1538</v>
      </c>
      <c r="H1804" s="325" t="s">
        <v>1538</v>
      </c>
    </row>
    <row r="1805" spans="1:8">
      <c r="A1805" s="103"/>
      <c r="B1805" s="326"/>
      <c r="C1805" s="326" t="s">
        <v>1538</v>
      </c>
      <c r="D1805" t="s">
        <v>1538</v>
      </c>
      <c r="E1805" s="325" t="s">
        <v>1538</v>
      </c>
      <c r="G1805" s="325" t="s">
        <v>1538</v>
      </c>
      <c r="H1805" s="325" t="s">
        <v>1538</v>
      </c>
    </row>
    <row r="1806" spans="1:8">
      <c r="A1806" s="103"/>
      <c r="B1806" s="326"/>
      <c r="C1806" s="326" t="s">
        <v>1538</v>
      </c>
      <c r="D1806" t="s">
        <v>1538</v>
      </c>
      <c r="E1806" s="325" t="s">
        <v>1538</v>
      </c>
      <c r="G1806" s="325" t="s">
        <v>1538</v>
      </c>
      <c r="H1806" s="325" t="s">
        <v>1538</v>
      </c>
    </row>
    <row r="1807" spans="1:8">
      <c r="A1807" s="103"/>
      <c r="B1807" s="326"/>
      <c r="C1807" s="326" t="s">
        <v>1538</v>
      </c>
      <c r="D1807" t="s">
        <v>1538</v>
      </c>
      <c r="E1807" s="325" t="s">
        <v>1538</v>
      </c>
      <c r="G1807" s="325" t="s">
        <v>1538</v>
      </c>
      <c r="H1807" s="325" t="s">
        <v>1538</v>
      </c>
    </row>
    <row r="1808" spans="1:8">
      <c r="A1808" s="103"/>
      <c r="B1808" s="326"/>
      <c r="C1808" s="326" t="s">
        <v>1538</v>
      </c>
      <c r="D1808" t="s">
        <v>1538</v>
      </c>
      <c r="E1808" s="325" t="s">
        <v>1538</v>
      </c>
      <c r="G1808" s="325" t="s">
        <v>1538</v>
      </c>
      <c r="H1808" s="325" t="s">
        <v>1538</v>
      </c>
    </row>
    <row r="1809" spans="1:8">
      <c r="A1809" s="103"/>
      <c r="B1809" s="326"/>
      <c r="C1809" s="326" t="s">
        <v>1538</v>
      </c>
      <c r="D1809" t="s">
        <v>1538</v>
      </c>
      <c r="E1809" s="325" t="s">
        <v>1538</v>
      </c>
      <c r="G1809" s="325" t="s">
        <v>1538</v>
      </c>
      <c r="H1809" s="325" t="s">
        <v>1538</v>
      </c>
    </row>
    <row r="1810" spans="1:8">
      <c r="A1810" s="103"/>
      <c r="B1810" s="326"/>
      <c r="C1810" s="326" t="s">
        <v>1538</v>
      </c>
      <c r="D1810" t="s">
        <v>1538</v>
      </c>
      <c r="E1810" s="325" t="s">
        <v>1538</v>
      </c>
      <c r="G1810" s="325" t="s">
        <v>1538</v>
      </c>
      <c r="H1810" s="325" t="s">
        <v>1538</v>
      </c>
    </row>
    <row r="1811" spans="1:8">
      <c r="A1811" s="103"/>
      <c r="B1811" s="326"/>
      <c r="C1811" s="326" t="s">
        <v>1538</v>
      </c>
      <c r="D1811" t="s">
        <v>1538</v>
      </c>
      <c r="E1811" s="325" t="s">
        <v>1538</v>
      </c>
      <c r="G1811" s="325" t="s">
        <v>1538</v>
      </c>
      <c r="H1811" s="325" t="s">
        <v>1538</v>
      </c>
    </row>
    <row r="1812" spans="1:8">
      <c r="A1812" s="103"/>
      <c r="B1812" s="326"/>
      <c r="C1812" s="326" t="s">
        <v>1538</v>
      </c>
      <c r="D1812" t="s">
        <v>1538</v>
      </c>
      <c r="E1812" s="325" t="s">
        <v>1538</v>
      </c>
      <c r="G1812" s="325" t="s">
        <v>1538</v>
      </c>
      <c r="H1812" s="325" t="s">
        <v>1538</v>
      </c>
    </row>
    <row r="1813" spans="1:8">
      <c r="A1813" s="103"/>
      <c r="B1813" s="326"/>
      <c r="C1813" s="326" t="s">
        <v>1538</v>
      </c>
      <c r="D1813" t="s">
        <v>1538</v>
      </c>
      <c r="E1813" s="325" t="s">
        <v>1538</v>
      </c>
      <c r="G1813" s="325" t="s">
        <v>1538</v>
      </c>
      <c r="H1813" s="325" t="s">
        <v>1538</v>
      </c>
    </row>
    <row r="1814" spans="1:8">
      <c r="A1814" s="103"/>
      <c r="B1814" s="326"/>
      <c r="C1814" s="326" t="s">
        <v>1538</v>
      </c>
      <c r="D1814" t="s">
        <v>1538</v>
      </c>
      <c r="E1814" s="325" t="s">
        <v>1538</v>
      </c>
      <c r="G1814" s="325" t="s">
        <v>1538</v>
      </c>
      <c r="H1814" s="325" t="s">
        <v>1538</v>
      </c>
    </row>
    <row r="1815" spans="1:8">
      <c r="A1815" s="103"/>
      <c r="B1815" s="326"/>
      <c r="C1815" s="326" t="s">
        <v>1538</v>
      </c>
      <c r="D1815" t="s">
        <v>1538</v>
      </c>
      <c r="E1815" s="325" t="s">
        <v>1538</v>
      </c>
      <c r="G1815" s="325" t="s">
        <v>1538</v>
      </c>
      <c r="H1815" s="325" t="s">
        <v>1538</v>
      </c>
    </row>
    <row r="1816" spans="1:8">
      <c r="A1816" s="103"/>
      <c r="B1816" s="326"/>
      <c r="C1816" s="326" t="s">
        <v>1538</v>
      </c>
      <c r="D1816" t="s">
        <v>1538</v>
      </c>
      <c r="E1816" s="325" t="s">
        <v>1538</v>
      </c>
      <c r="G1816" s="325" t="s">
        <v>1538</v>
      </c>
      <c r="H1816" s="325" t="s">
        <v>1538</v>
      </c>
    </row>
    <row r="1817" spans="1:8">
      <c r="A1817" s="103"/>
      <c r="B1817" s="326"/>
      <c r="C1817" s="326" t="s">
        <v>1538</v>
      </c>
      <c r="D1817" t="s">
        <v>1538</v>
      </c>
      <c r="E1817" s="325" t="s">
        <v>1538</v>
      </c>
      <c r="G1817" s="325" t="s">
        <v>1538</v>
      </c>
      <c r="H1817" s="325" t="s">
        <v>1538</v>
      </c>
    </row>
    <row r="1818" spans="1:8">
      <c r="A1818" s="103"/>
      <c r="B1818" s="326"/>
      <c r="C1818" s="326" t="s">
        <v>1538</v>
      </c>
      <c r="D1818" t="s">
        <v>1538</v>
      </c>
      <c r="E1818" s="325" t="s">
        <v>1538</v>
      </c>
      <c r="G1818" s="325" t="s">
        <v>1538</v>
      </c>
      <c r="H1818" s="325" t="s">
        <v>1538</v>
      </c>
    </row>
    <row r="1819" spans="1:8">
      <c r="A1819" s="103"/>
      <c r="B1819" s="326"/>
      <c r="C1819" s="326" t="s">
        <v>1538</v>
      </c>
      <c r="D1819" t="s">
        <v>1538</v>
      </c>
      <c r="E1819" s="325" t="s">
        <v>1538</v>
      </c>
      <c r="G1819" s="325" t="s">
        <v>1538</v>
      </c>
      <c r="H1819" s="325" t="s">
        <v>1538</v>
      </c>
    </row>
    <row r="1820" spans="1:8">
      <c r="A1820" s="103"/>
      <c r="B1820" s="326"/>
      <c r="C1820" s="326" t="s">
        <v>1538</v>
      </c>
      <c r="D1820" t="s">
        <v>1538</v>
      </c>
      <c r="E1820" s="325" t="s">
        <v>1538</v>
      </c>
      <c r="G1820" s="325" t="s">
        <v>1538</v>
      </c>
      <c r="H1820" s="325" t="s">
        <v>1538</v>
      </c>
    </row>
    <row r="1821" spans="1:8">
      <c r="A1821" s="103"/>
      <c r="B1821" s="326"/>
      <c r="C1821" s="326" t="s">
        <v>1538</v>
      </c>
      <c r="D1821" t="s">
        <v>1538</v>
      </c>
      <c r="E1821" s="325" t="s">
        <v>1538</v>
      </c>
      <c r="G1821" s="325" t="s">
        <v>1538</v>
      </c>
      <c r="H1821" s="325" t="s">
        <v>1538</v>
      </c>
    </row>
    <row r="1822" spans="1:8">
      <c r="A1822" s="103"/>
      <c r="B1822" s="326"/>
      <c r="C1822" s="326" t="s">
        <v>1538</v>
      </c>
      <c r="D1822" t="s">
        <v>1538</v>
      </c>
      <c r="E1822" s="325" t="s">
        <v>1538</v>
      </c>
      <c r="G1822" s="325" t="s">
        <v>1538</v>
      </c>
      <c r="H1822" s="325" t="s">
        <v>1538</v>
      </c>
    </row>
    <row r="1823" spans="1:8">
      <c r="A1823" s="103"/>
      <c r="B1823" s="326"/>
      <c r="C1823" s="326" t="s">
        <v>1538</v>
      </c>
      <c r="D1823" t="s">
        <v>1538</v>
      </c>
      <c r="E1823" s="325" t="s">
        <v>1538</v>
      </c>
      <c r="G1823" s="325" t="s">
        <v>1538</v>
      </c>
      <c r="H1823" s="325" t="s">
        <v>1538</v>
      </c>
    </row>
    <row r="1824" spans="1:8">
      <c r="A1824" s="103"/>
      <c r="B1824" s="326"/>
      <c r="C1824" s="326" t="s">
        <v>1538</v>
      </c>
      <c r="D1824" t="s">
        <v>1538</v>
      </c>
      <c r="E1824" s="325" t="s">
        <v>1538</v>
      </c>
      <c r="G1824" s="325" t="s">
        <v>1538</v>
      </c>
      <c r="H1824" s="325" t="s">
        <v>1538</v>
      </c>
    </row>
    <row r="1825" spans="1:8">
      <c r="A1825" s="103"/>
      <c r="B1825" s="326"/>
      <c r="C1825" s="326" t="s">
        <v>1538</v>
      </c>
      <c r="D1825" t="s">
        <v>1538</v>
      </c>
      <c r="E1825" s="325" t="s">
        <v>1538</v>
      </c>
      <c r="G1825" s="325" t="s">
        <v>1538</v>
      </c>
      <c r="H1825" s="325" t="s">
        <v>1538</v>
      </c>
    </row>
    <row r="1826" spans="1:8">
      <c r="A1826" s="103"/>
      <c r="B1826" s="326"/>
      <c r="C1826" s="326" t="s">
        <v>1538</v>
      </c>
      <c r="D1826" t="s">
        <v>1538</v>
      </c>
      <c r="E1826" s="325" t="s">
        <v>1538</v>
      </c>
      <c r="G1826" s="325" t="s">
        <v>1538</v>
      </c>
      <c r="H1826" s="325" t="s">
        <v>1538</v>
      </c>
    </row>
    <row r="1827" spans="1:8">
      <c r="A1827" s="103"/>
      <c r="B1827" s="326"/>
      <c r="C1827" s="326" t="s">
        <v>1538</v>
      </c>
      <c r="D1827" t="s">
        <v>1538</v>
      </c>
      <c r="E1827" s="325" t="s">
        <v>1538</v>
      </c>
      <c r="G1827" s="325" t="s">
        <v>1538</v>
      </c>
      <c r="H1827" s="325" t="s">
        <v>1538</v>
      </c>
    </row>
    <row r="1828" spans="1:8">
      <c r="A1828" s="103"/>
      <c r="B1828" s="326"/>
      <c r="C1828" s="326" t="s">
        <v>1538</v>
      </c>
      <c r="D1828" t="s">
        <v>1538</v>
      </c>
      <c r="E1828" s="325" t="s">
        <v>1538</v>
      </c>
      <c r="G1828" s="325" t="s">
        <v>1538</v>
      </c>
      <c r="H1828" s="325" t="s">
        <v>1538</v>
      </c>
    </row>
    <row r="1829" spans="1:8">
      <c r="A1829" s="103"/>
      <c r="B1829" s="326"/>
      <c r="C1829" s="326" t="s">
        <v>1538</v>
      </c>
      <c r="D1829" t="s">
        <v>1538</v>
      </c>
      <c r="E1829" s="325" t="s">
        <v>1538</v>
      </c>
      <c r="G1829" s="325" t="s">
        <v>1538</v>
      </c>
      <c r="H1829" s="325" t="s">
        <v>1538</v>
      </c>
    </row>
    <row r="1830" spans="1:8">
      <c r="A1830" s="103"/>
      <c r="B1830" s="326"/>
      <c r="C1830" s="326" t="s">
        <v>1538</v>
      </c>
      <c r="D1830" t="s">
        <v>1538</v>
      </c>
      <c r="E1830" s="325" t="s">
        <v>1538</v>
      </c>
      <c r="G1830" s="325" t="s">
        <v>1538</v>
      </c>
      <c r="H1830" s="325" t="s">
        <v>1538</v>
      </c>
    </row>
    <row r="1831" spans="1:8">
      <c r="A1831" s="103"/>
      <c r="B1831" s="326"/>
      <c r="C1831" s="326" t="s">
        <v>1538</v>
      </c>
      <c r="D1831" t="s">
        <v>1538</v>
      </c>
      <c r="E1831" s="325" t="s">
        <v>1538</v>
      </c>
      <c r="G1831" s="325" t="s">
        <v>1538</v>
      </c>
      <c r="H1831" s="325" t="s">
        <v>1538</v>
      </c>
    </row>
    <row r="1832" spans="1:8">
      <c r="A1832" s="103"/>
      <c r="B1832" s="326"/>
      <c r="C1832" s="326" t="s">
        <v>1538</v>
      </c>
      <c r="D1832" t="s">
        <v>1538</v>
      </c>
      <c r="E1832" s="325" t="s">
        <v>1538</v>
      </c>
      <c r="G1832" s="325" t="s">
        <v>1538</v>
      </c>
      <c r="H1832" s="325" t="s">
        <v>1538</v>
      </c>
    </row>
    <row r="1833" spans="1:8">
      <c r="A1833" s="103"/>
      <c r="B1833" s="326"/>
      <c r="C1833" s="326" t="s">
        <v>1538</v>
      </c>
      <c r="D1833" t="s">
        <v>1538</v>
      </c>
      <c r="E1833" s="325" t="s">
        <v>1538</v>
      </c>
      <c r="G1833" s="325" t="s">
        <v>1538</v>
      </c>
      <c r="H1833" s="325" t="s">
        <v>1538</v>
      </c>
    </row>
    <row r="1834" spans="1:8">
      <c r="A1834" s="103"/>
      <c r="B1834" s="326"/>
      <c r="C1834" s="326" t="s">
        <v>1538</v>
      </c>
      <c r="D1834" t="s">
        <v>1538</v>
      </c>
      <c r="E1834" s="325" t="s">
        <v>1538</v>
      </c>
      <c r="G1834" s="325" t="s">
        <v>1538</v>
      </c>
      <c r="H1834" s="325" t="s">
        <v>1538</v>
      </c>
    </row>
    <row r="1835" spans="1:8">
      <c r="A1835" s="103"/>
      <c r="B1835" s="326"/>
      <c r="C1835" s="326" t="s">
        <v>1538</v>
      </c>
      <c r="D1835" t="s">
        <v>1538</v>
      </c>
      <c r="E1835" s="325" t="s">
        <v>1538</v>
      </c>
      <c r="G1835" s="325" t="s">
        <v>1538</v>
      </c>
      <c r="H1835" s="325" t="s">
        <v>1538</v>
      </c>
    </row>
    <row r="1836" spans="1:8">
      <c r="A1836" s="103"/>
      <c r="B1836" s="326"/>
      <c r="C1836" s="326" t="s">
        <v>1538</v>
      </c>
      <c r="D1836" t="s">
        <v>1538</v>
      </c>
      <c r="E1836" s="325" t="s">
        <v>1538</v>
      </c>
      <c r="G1836" s="325" t="s">
        <v>1538</v>
      </c>
      <c r="H1836" s="325" t="s">
        <v>1538</v>
      </c>
    </row>
    <row r="1837" spans="1:8">
      <c r="A1837" s="103"/>
      <c r="B1837" s="326"/>
      <c r="C1837" s="326" t="s">
        <v>1538</v>
      </c>
      <c r="D1837" t="s">
        <v>1538</v>
      </c>
      <c r="E1837" s="325" t="s">
        <v>1538</v>
      </c>
      <c r="G1837" s="325" t="s">
        <v>1538</v>
      </c>
      <c r="H1837" s="325" t="s">
        <v>1538</v>
      </c>
    </row>
    <row r="1838" spans="1:8">
      <c r="A1838" s="103"/>
      <c r="B1838" s="326"/>
      <c r="C1838" s="326" t="s">
        <v>1538</v>
      </c>
      <c r="D1838" t="s">
        <v>1538</v>
      </c>
      <c r="E1838" s="325" t="s">
        <v>1538</v>
      </c>
      <c r="G1838" s="325" t="s">
        <v>1538</v>
      </c>
      <c r="H1838" s="325" t="s">
        <v>1538</v>
      </c>
    </row>
    <row r="1839" spans="1:8">
      <c r="A1839" s="103"/>
      <c r="B1839" s="326"/>
      <c r="C1839" s="326" t="s">
        <v>1538</v>
      </c>
      <c r="D1839" t="s">
        <v>1538</v>
      </c>
      <c r="E1839" s="325" t="s">
        <v>1538</v>
      </c>
      <c r="G1839" s="325" t="s">
        <v>1538</v>
      </c>
      <c r="H1839" s="325" t="s">
        <v>1538</v>
      </c>
    </row>
    <row r="1840" spans="1:8">
      <c r="A1840" s="103"/>
      <c r="B1840" s="326"/>
      <c r="C1840" s="326" t="s">
        <v>1538</v>
      </c>
      <c r="D1840" t="s">
        <v>1538</v>
      </c>
      <c r="E1840" s="325" t="s">
        <v>1538</v>
      </c>
      <c r="G1840" s="325" t="s">
        <v>1538</v>
      </c>
      <c r="H1840" s="325" t="s">
        <v>1538</v>
      </c>
    </row>
    <row r="1841" spans="1:8">
      <c r="A1841" s="103"/>
      <c r="B1841" s="326"/>
      <c r="C1841" s="326" t="s">
        <v>1538</v>
      </c>
      <c r="D1841" t="s">
        <v>1538</v>
      </c>
      <c r="E1841" s="325" t="s">
        <v>1538</v>
      </c>
      <c r="G1841" s="325" t="s">
        <v>1538</v>
      </c>
      <c r="H1841" s="325" t="s">
        <v>1538</v>
      </c>
    </row>
    <row r="1842" spans="1:8">
      <c r="A1842" s="103"/>
      <c r="B1842" s="326"/>
      <c r="C1842" s="326" t="s">
        <v>1538</v>
      </c>
      <c r="D1842" t="s">
        <v>1538</v>
      </c>
      <c r="E1842" s="325" t="s">
        <v>1538</v>
      </c>
      <c r="G1842" s="325" t="s">
        <v>1538</v>
      </c>
      <c r="H1842" s="325" t="s">
        <v>1538</v>
      </c>
    </row>
    <row r="1843" spans="1:8">
      <c r="A1843" s="103"/>
      <c r="B1843" s="326"/>
      <c r="C1843" s="326" t="s">
        <v>1538</v>
      </c>
      <c r="D1843" t="s">
        <v>1538</v>
      </c>
      <c r="E1843" s="325" t="s">
        <v>1538</v>
      </c>
      <c r="G1843" s="325" t="s">
        <v>1538</v>
      </c>
      <c r="H1843" s="325" t="s">
        <v>1538</v>
      </c>
    </row>
    <row r="1844" spans="1:8">
      <c r="A1844" s="103"/>
      <c r="B1844" s="326"/>
      <c r="C1844" s="326" t="s">
        <v>1538</v>
      </c>
      <c r="D1844" t="s">
        <v>1538</v>
      </c>
      <c r="E1844" s="325" t="s">
        <v>1538</v>
      </c>
      <c r="G1844" s="325" t="s">
        <v>1538</v>
      </c>
      <c r="H1844" s="325" t="s">
        <v>1538</v>
      </c>
    </row>
    <row r="1845" spans="1:8">
      <c r="A1845" s="103"/>
      <c r="B1845" s="326"/>
      <c r="C1845" s="326" t="s">
        <v>1538</v>
      </c>
      <c r="D1845" t="s">
        <v>1538</v>
      </c>
      <c r="E1845" s="325" t="s">
        <v>1538</v>
      </c>
      <c r="G1845" s="325" t="s">
        <v>1538</v>
      </c>
      <c r="H1845" s="325" t="s">
        <v>1538</v>
      </c>
    </row>
    <row r="1846" spans="1:8">
      <c r="A1846" s="103"/>
      <c r="B1846" s="326"/>
      <c r="C1846" s="326" t="s">
        <v>1538</v>
      </c>
      <c r="D1846" t="s">
        <v>1538</v>
      </c>
      <c r="E1846" s="325" t="s">
        <v>1538</v>
      </c>
      <c r="G1846" s="325" t="s">
        <v>1538</v>
      </c>
      <c r="H1846" s="325" t="s">
        <v>1538</v>
      </c>
    </row>
    <row r="1847" spans="1:8">
      <c r="A1847" s="103"/>
      <c r="B1847" s="326"/>
      <c r="C1847" s="326" t="s">
        <v>1538</v>
      </c>
      <c r="D1847" t="s">
        <v>1538</v>
      </c>
      <c r="E1847" s="325" t="s">
        <v>1538</v>
      </c>
      <c r="G1847" s="325" t="s">
        <v>1538</v>
      </c>
      <c r="H1847" s="325" t="s">
        <v>1538</v>
      </c>
    </row>
    <row r="1848" spans="1:8">
      <c r="A1848" s="103"/>
      <c r="B1848" s="326"/>
      <c r="C1848" s="326" t="s">
        <v>1538</v>
      </c>
      <c r="D1848" t="s">
        <v>1538</v>
      </c>
      <c r="E1848" s="325" t="s">
        <v>1538</v>
      </c>
      <c r="G1848" s="325" t="s">
        <v>1538</v>
      </c>
      <c r="H1848" s="325" t="s">
        <v>1538</v>
      </c>
    </row>
    <row r="1849" spans="1:8">
      <c r="A1849" s="103"/>
      <c r="B1849" s="326"/>
      <c r="C1849" s="326" t="s">
        <v>1538</v>
      </c>
      <c r="D1849" t="s">
        <v>1538</v>
      </c>
      <c r="E1849" s="325" t="s">
        <v>1538</v>
      </c>
      <c r="G1849" s="325" t="s">
        <v>1538</v>
      </c>
      <c r="H1849" s="325" t="s">
        <v>1538</v>
      </c>
    </row>
    <row r="1850" spans="1:8">
      <c r="A1850" s="103"/>
      <c r="B1850" s="326"/>
      <c r="C1850" s="326" t="s">
        <v>1538</v>
      </c>
      <c r="D1850" t="s">
        <v>1538</v>
      </c>
      <c r="E1850" s="325" t="s">
        <v>1538</v>
      </c>
      <c r="G1850" s="325" t="s">
        <v>1538</v>
      </c>
      <c r="H1850" s="325" t="s">
        <v>1538</v>
      </c>
    </row>
    <row r="1851" spans="1:8">
      <c r="A1851" s="103"/>
      <c r="B1851" s="326"/>
      <c r="C1851" s="326" t="s">
        <v>1538</v>
      </c>
      <c r="D1851" t="s">
        <v>1538</v>
      </c>
      <c r="E1851" s="325" t="s">
        <v>1538</v>
      </c>
      <c r="G1851" s="325" t="s">
        <v>1538</v>
      </c>
      <c r="H1851" s="325" t="s">
        <v>1538</v>
      </c>
    </row>
    <row r="1852" spans="1:8">
      <c r="A1852" s="103"/>
      <c r="B1852" s="326"/>
      <c r="C1852" s="326" t="s">
        <v>1538</v>
      </c>
      <c r="D1852" t="s">
        <v>1538</v>
      </c>
      <c r="E1852" s="325" t="s">
        <v>1538</v>
      </c>
      <c r="G1852" s="325" t="s">
        <v>1538</v>
      </c>
      <c r="H1852" s="325" t="s">
        <v>1538</v>
      </c>
    </row>
    <row r="1853" spans="1:8">
      <c r="A1853" s="103"/>
      <c r="B1853" s="326"/>
      <c r="C1853" s="326" t="s">
        <v>1538</v>
      </c>
      <c r="D1853" t="s">
        <v>1538</v>
      </c>
      <c r="E1853" s="325" t="s">
        <v>1538</v>
      </c>
      <c r="G1853" s="325" t="s">
        <v>1538</v>
      </c>
      <c r="H1853" s="325" t="s">
        <v>1538</v>
      </c>
    </row>
    <row r="1854" spans="1:8">
      <c r="A1854" s="103"/>
      <c r="B1854" s="326"/>
      <c r="C1854" s="326" t="s">
        <v>1538</v>
      </c>
      <c r="D1854" t="s">
        <v>1538</v>
      </c>
      <c r="E1854" s="325" t="s">
        <v>1538</v>
      </c>
      <c r="G1854" s="325" t="s">
        <v>1538</v>
      </c>
      <c r="H1854" s="325" t="s">
        <v>1538</v>
      </c>
    </row>
    <row r="1855" spans="1:8">
      <c r="A1855" s="103"/>
      <c r="B1855" s="326"/>
      <c r="C1855" s="326" t="s">
        <v>1538</v>
      </c>
      <c r="D1855" t="s">
        <v>1538</v>
      </c>
      <c r="E1855" s="325" t="s">
        <v>1538</v>
      </c>
      <c r="G1855" s="325" t="s">
        <v>1538</v>
      </c>
      <c r="H1855" s="325" t="s">
        <v>1538</v>
      </c>
    </row>
    <row r="1856" spans="1:8">
      <c r="A1856" s="103"/>
      <c r="B1856" s="326"/>
      <c r="C1856" s="326" t="s">
        <v>1538</v>
      </c>
      <c r="D1856" t="s">
        <v>1538</v>
      </c>
      <c r="E1856" s="325" t="s">
        <v>1538</v>
      </c>
      <c r="G1856" s="325" t="s">
        <v>1538</v>
      </c>
      <c r="H1856" s="325" t="s">
        <v>1538</v>
      </c>
    </row>
    <row r="1857" spans="1:8">
      <c r="A1857" s="103"/>
      <c r="B1857" s="326"/>
      <c r="C1857" s="326" t="s">
        <v>1538</v>
      </c>
      <c r="D1857" t="s">
        <v>1538</v>
      </c>
      <c r="E1857" s="325" t="s">
        <v>1538</v>
      </c>
      <c r="G1857" s="325" t="s">
        <v>1538</v>
      </c>
      <c r="H1857" s="325" t="s">
        <v>1538</v>
      </c>
    </row>
    <row r="1858" spans="1:8">
      <c r="A1858" s="103"/>
      <c r="B1858" s="326"/>
      <c r="C1858" s="326" t="s">
        <v>1538</v>
      </c>
      <c r="D1858" t="s">
        <v>1538</v>
      </c>
      <c r="E1858" s="325" t="s">
        <v>1538</v>
      </c>
      <c r="G1858" s="325" t="s">
        <v>1538</v>
      </c>
      <c r="H1858" s="325" t="s">
        <v>1538</v>
      </c>
    </row>
    <row r="1859" spans="1:8">
      <c r="A1859" s="103"/>
      <c r="B1859" s="326"/>
      <c r="C1859" s="326" t="s">
        <v>1538</v>
      </c>
      <c r="D1859" t="s">
        <v>1538</v>
      </c>
      <c r="E1859" s="325" t="s">
        <v>1538</v>
      </c>
      <c r="G1859" s="325" t="s">
        <v>1538</v>
      </c>
      <c r="H1859" s="325" t="s">
        <v>1538</v>
      </c>
    </row>
    <row r="1860" spans="1:8">
      <c r="A1860" s="103"/>
      <c r="B1860" s="328"/>
      <c r="C1860" s="326" t="s">
        <v>1538</v>
      </c>
      <c r="D1860" t="s">
        <v>1538</v>
      </c>
      <c r="E1860" s="325" t="s">
        <v>1538</v>
      </c>
      <c r="G1860" s="325" t="s">
        <v>1538</v>
      </c>
      <c r="H1860" s="325" t="s">
        <v>1538</v>
      </c>
    </row>
    <row r="1861" spans="1:8">
      <c r="A1861" s="103"/>
      <c r="C1861" s="326" t="s">
        <v>1538</v>
      </c>
      <c r="D1861" t="s">
        <v>1538</v>
      </c>
      <c r="E1861" s="325" t="s">
        <v>1538</v>
      </c>
      <c r="G1861" s="325" t="s">
        <v>1538</v>
      </c>
      <c r="H1861" s="325" t="s">
        <v>1538</v>
      </c>
    </row>
    <row r="1862" spans="1:8">
      <c r="A1862" s="103"/>
      <c r="C1862" s="326" t="s">
        <v>1538</v>
      </c>
      <c r="D1862" t="s">
        <v>1538</v>
      </c>
      <c r="E1862" s="325" t="s">
        <v>1538</v>
      </c>
      <c r="G1862" s="325" t="s">
        <v>1538</v>
      </c>
      <c r="H1862" s="325" t="s">
        <v>1538</v>
      </c>
    </row>
    <row r="1863" spans="1:8">
      <c r="A1863" s="103"/>
      <c r="C1863" s="326" t="s">
        <v>1538</v>
      </c>
      <c r="D1863" t="s">
        <v>1538</v>
      </c>
      <c r="E1863" s="325" t="s">
        <v>1538</v>
      </c>
      <c r="G1863" s="325" t="s">
        <v>1538</v>
      </c>
      <c r="H1863" s="325" t="s">
        <v>1538</v>
      </c>
    </row>
    <row r="1864" spans="1:8">
      <c r="A1864" s="103"/>
      <c r="C1864" s="326" t="s">
        <v>1538</v>
      </c>
      <c r="D1864" t="s">
        <v>1538</v>
      </c>
      <c r="E1864" s="325" t="s">
        <v>1538</v>
      </c>
      <c r="G1864" s="325" t="s">
        <v>1538</v>
      </c>
      <c r="H1864" s="325" t="s">
        <v>1538</v>
      </c>
    </row>
    <row r="1865" spans="1:8">
      <c r="A1865" s="103"/>
      <c r="B1865" s="326"/>
      <c r="C1865" s="326" t="s">
        <v>1538</v>
      </c>
      <c r="D1865" t="s">
        <v>1538</v>
      </c>
      <c r="E1865" s="325" t="s">
        <v>1538</v>
      </c>
      <c r="G1865" s="325" t="s">
        <v>1538</v>
      </c>
      <c r="H1865" s="325" t="s">
        <v>1538</v>
      </c>
    </row>
    <row r="1866" spans="1:8">
      <c r="A1866" s="103"/>
      <c r="B1866" s="326"/>
      <c r="C1866" s="326" t="s">
        <v>1538</v>
      </c>
      <c r="D1866" t="s">
        <v>1538</v>
      </c>
      <c r="E1866" s="325" t="s">
        <v>1538</v>
      </c>
      <c r="G1866" s="325" t="s">
        <v>1538</v>
      </c>
      <c r="H1866" s="325" t="s">
        <v>1538</v>
      </c>
    </row>
    <row r="1867" spans="1:8">
      <c r="A1867" s="103"/>
      <c r="B1867" s="326"/>
      <c r="C1867" s="326" t="s">
        <v>1538</v>
      </c>
      <c r="D1867" t="s">
        <v>1538</v>
      </c>
      <c r="E1867" s="325" t="s">
        <v>1538</v>
      </c>
      <c r="G1867" s="325" t="s">
        <v>1538</v>
      </c>
      <c r="H1867" s="325" t="s">
        <v>1538</v>
      </c>
    </row>
    <row r="1868" spans="1:8">
      <c r="A1868" s="103"/>
      <c r="B1868" s="326"/>
      <c r="C1868" s="326" t="s">
        <v>1538</v>
      </c>
      <c r="D1868" t="s">
        <v>1538</v>
      </c>
      <c r="E1868" s="325" t="s">
        <v>1538</v>
      </c>
      <c r="G1868" s="325" t="s">
        <v>1538</v>
      </c>
      <c r="H1868" s="325" t="s">
        <v>1538</v>
      </c>
    </row>
    <row r="1869" spans="1:8">
      <c r="A1869" s="103"/>
      <c r="B1869" s="326"/>
      <c r="C1869" s="326" t="s">
        <v>1538</v>
      </c>
      <c r="D1869" t="s">
        <v>1538</v>
      </c>
      <c r="E1869" s="325" t="s">
        <v>1538</v>
      </c>
      <c r="G1869" s="325" t="s">
        <v>1538</v>
      </c>
      <c r="H1869" s="325" t="s">
        <v>1538</v>
      </c>
    </row>
    <row r="1870" spans="1:8">
      <c r="A1870" s="103"/>
      <c r="B1870" s="326"/>
      <c r="C1870" s="326" t="s">
        <v>1538</v>
      </c>
      <c r="D1870" t="s">
        <v>1538</v>
      </c>
      <c r="E1870" s="325" t="s">
        <v>1538</v>
      </c>
      <c r="G1870" s="325" t="s">
        <v>1538</v>
      </c>
      <c r="H1870" s="325" t="s">
        <v>1538</v>
      </c>
    </row>
    <row r="1871" spans="1:8">
      <c r="A1871" s="103"/>
      <c r="B1871" s="326"/>
      <c r="C1871" s="326" t="s">
        <v>1538</v>
      </c>
      <c r="D1871" t="s">
        <v>1538</v>
      </c>
      <c r="E1871" s="325" t="s">
        <v>1538</v>
      </c>
      <c r="G1871" s="325" t="s">
        <v>1538</v>
      </c>
      <c r="H1871" s="325" t="s">
        <v>1538</v>
      </c>
    </row>
    <row r="1872" spans="1:8">
      <c r="A1872" s="103"/>
      <c r="B1872" s="328"/>
      <c r="C1872" s="326" t="s">
        <v>1538</v>
      </c>
      <c r="D1872" t="s">
        <v>1538</v>
      </c>
      <c r="E1872" s="325" t="s">
        <v>1538</v>
      </c>
      <c r="G1872" s="325" t="s">
        <v>1538</v>
      </c>
      <c r="H1872" s="325" t="s">
        <v>1538</v>
      </c>
    </row>
    <row r="1873" spans="1:8">
      <c r="A1873" s="103"/>
      <c r="C1873" s="326" t="s">
        <v>1538</v>
      </c>
      <c r="D1873" t="s">
        <v>1538</v>
      </c>
      <c r="E1873" s="325" t="s">
        <v>1538</v>
      </c>
      <c r="G1873" s="325" t="s">
        <v>1538</v>
      </c>
      <c r="H1873" s="325" t="s">
        <v>1538</v>
      </c>
    </row>
    <row r="1874" spans="1:8">
      <c r="A1874" s="103"/>
      <c r="C1874" s="326" t="s">
        <v>1538</v>
      </c>
      <c r="D1874" t="s">
        <v>1538</v>
      </c>
      <c r="E1874" s="325" t="s">
        <v>1538</v>
      </c>
      <c r="G1874" s="325" t="s">
        <v>1538</v>
      </c>
      <c r="H1874" s="325" t="s">
        <v>1538</v>
      </c>
    </row>
    <row r="1875" spans="1:8">
      <c r="A1875" s="103"/>
      <c r="C1875" s="326" t="s">
        <v>1538</v>
      </c>
      <c r="D1875" t="s">
        <v>1538</v>
      </c>
      <c r="E1875" s="325" t="s">
        <v>1538</v>
      </c>
      <c r="G1875" s="325" t="s">
        <v>1538</v>
      </c>
      <c r="H1875" s="325" t="s">
        <v>1538</v>
      </c>
    </row>
    <row r="1876" spans="1:8">
      <c r="A1876" s="103"/>
      <c r="C1876" s="326" t="s">
        <v>1538</v>
      </c>
      <c r="D1876" t="s">
        <v>1538</v>
      </c>
      <c r="E1876" s="325" t="s">
        <v>1538</v>
      </c>
      <c r="G1876" s="325" t="s">
        <v>1538</v>
      </c>
      <c r="H1876" s="325" t="s">
        <v>1538</v>
      </c>
    </row>
    <row r="1877" spans="1:8">
      <c r="A1877" s="103"/>
      <c r="B1877" s="326"/>
      <c r="C1877" s="326" t="s">
        <v>1538</v>
      </c>
      <c r="D1877" t="s">
        <v>1538</v>
      </c>
      <c r="E1877" s="325" t="s">
        <v>1538</v>
      </c>
      <c r="G1877" s="325" t="s">
        <v>1538</v>
      </c>
      <c r="H1877" s="325" t="s">
        <v>1538</v>
      </c>
    </row>
    <row r="1878" spans="1:8">
      <c r="A1878" s="103"/>
      <c r="B1878" s="326"/>
      <c r="C1878" s="326" t="s">
        <v>1538</v>
      </c>
      <c r="D1878" t="s">
        <v>1538</v>
      </c>
      <c r="E1878" s="325" t="s">
        <v>1538</v>
      </c>
      <c r="G1878" s="325" t="s">
        <v>1538</v>
      </c>
      <c r="H1878" s="325" t="s">
        <v>1538</v>
      </c>
    </row>
    <row r="1879" spans="1:8">
      <c r="A1879" s="103"/>
      <c r="B1879" s="326"/>
      <c r="C1879" s="326" t="s">
        <v>1538</v>
      </c>
      <c r="D1879" t="s">
        <v>1538</v>
      </c>
      <c r="E1879" s="325" t="s">
        <v>1538</v>
      </c>
      <c r="G1879" s="325" t="s">
        <v>1538</v>
      </c>
      <c r="H1879" s="325" t="s">
        <v>1538</v>
      </c>
    </row>
    <row r="1880" spans="1:8">
      <c r="A1880" s="103"/>
      <c r="B1880" s="326"/>
      <c r="C1880" s="326" t="s">
        <v>1538</v>
      </c>
      <c r="D1880" t="s">
        <v>1538</v>
      </c>
      <c r="E1880" s="325" t="s">
        <v>1538</v>
      </c>
      <c r="G1880" s="325" t="s">
        <v>1538</v>
      </c>
      <c r="H1880" s="325" t="s">
        <v>1538</v>
      </c>
    </row>
    <row r="1881" spans="1:8">
      <c r="A1881" s="103"/>
      <c r="B1881" s="326"/>
      <c r="C1881" s="326" t="s">
        <v>1538</v>
      </c>
      <c r="D1881" t="s">
        <v>1538</v>
      </c>
      <c r="E1881" s="325" t="s">
        <v>1538</v>
      </c>
      <c r="G1881" s="325" t="s">
        <v>1538</v>
      </c>
      <c r="H1881" s="325" t="s">
        <v>1538</v>
      </c>
    </row>
    <row r="1882" spans="1:8">
      <c r="A1882" s="103"/>
      <c r="B1882" s="326"/>
      <c r="C1882" s="326" t="s">
        <v>1538</v>
      </c>
      <c r="D1882" t="s">
        <v>1538</v>
      </c>
      <c r="E1882" s="325" t="s">
        <v>1538</v>
      </c>
      <c r="G1882" s="325" t="s">
        <v>1538</v>
      </c>
      <c r="H1882" s="325" t="s">
        <v>1538</v>
      </c>
    </row>
    <row r="1883" spans="1:8">
      <c r="A1883" s="103"/>
      <c r="B1883" s="326"/>
      <c r="C1883" s="326" t="s">
        <v>1538</v>
      </c>
      <c r="D1883" t="s">
        <v>1538</v>
      </c>
      <c r="E1883" s="325" t="s">
        <v>1538</v>
      </c>
      <c r="G1883" s="325" t="s">
        <v>1538</v>
      </c>
      <c r="H1883" s="325" t="s">
        <v>1538</v>
      </c>
    </row>
    <row r="1884" spans="1:8">
      <c r="A1884" s="103"/>
      <c r="B1884" s="326"/>
      <c r="C1884" s="326" t="s">
        <v>1538</v>
      </c>
      <c r="D1884" t="s">
        <v>1538</v>
      </c>
      <c r="E1884" s="325" t="s">
        <v>1538</v>
      </c>
      <c r="G1884" s="325" t="s">
        <v>1538</v>
      </c>
      <c r="H1884" s="325" t="s">
        <v>1538</v>
      </c>
    </row>
    <row r="1885" spans="1:8">
      <c r="A1885" s="103"/>
      <c r="B1885" s="326"/>
      <c r="C1885" s="326" t="s">
        <v>1538</v>
      </c>
      <c r="D1885" t="s">
        <v>1538</v>
      </c>
      <c r="E1885" s="325" t="s">
        <v>1538</v>
      </c>
      <c r="G1885" s="325" t="s">
        <v>1538</v>
      </c>
      <c r="H1885" s="325" t="s">
        <v>1538</v>
      </c>
    </row>
    <row r="1886" spans="1:8">
      <c r="A1886" s="103"/>
      <c r="B1886" s="326"/>
      <c r="C1886" s="326" t="s">
        <v>1538</v>
      </c>
      <c r="D1886" t="s">
        <v>1538</v>
      </c>
      <c r="E1886" s="325" t="s">
        <v>1538</v>
      </c>
      <c r="G1886" s="325" t="s">
        <v>1538</v>
      </c>
      <c r="H1886" s="325" t="s">
        <v>1538</v>
      </c>
    </row>
    <row r="1887" spans="1:8">
      <c r="A1887" s="103"/>
      <c r="B1887" s="326"/>
      <c r="C1887" s="326" t="s">
        <v>1538</v>
      </c>
      <c r="D1887" t="s">
        <v>1538</v>
      </c>
      <c r="E1887" s="325" t="s">
        <v>1538</v>
      </c>
      <c r="G1887" s="325" t="s">
        <v>1538</v>
      </c>
      <c r="H1887" s="325" t="s">
        <v>1538</v>
      </c>
    </row>
    <row r="1888" spans="1:8">
      <c r="A1888" s="103"/>
      <c r="B1888" s="326"/>
      <c r="C1888" s="326" t="s">
        <v>1538</v>
      </c>
      <c r="D1888" t="s">
        <v>1538</v>
      </c>
      <c r="E1888" s="325" t="s">
        <v>1538</v>
      </c>
      <c r="G1888" s="325" t="s">
        <v>1538</v>
      </c>
      <c r="H1888" s="325" t="s">
        <v>1538</v>
      </c>
    </row>
    <row r="1889" spans="1:8">
      <c r="A1889" s="103"/>
      <c r="B1889" s="326"/>
      <c r="C1889" s="326" t="s">
        <v>1538</v>
      </c>
      <c r="D1889" t="s">
        <v>1538</v>
      </c>
      <c r="E1889" s="325" t="s">
        <v>1538</v>
      </c>
      <c r="G1889" s="325" t="s">
        <v>1538</v>
      </c>
      <c r="H1889" s="325" t="s">
        <v>1538</v>
      </c>
    </row>
    <row r="1890" spans="1:8">
      <c r="A1890" s="103"/>
      <c r="B1890" s="326"/>
      <c r="C1890" s="326" t="s">
        <v>1538</v>
      </c>
      <c r="D1890" t="s">
        <v>1538</v>
      </c>
      <c r="E1890" s="325" t="s">
        <v>1538</v>
      </c>
      <c r="G1890" s="325" t="s">
        <v>1538</v>
      </c>
      <c r="H1890" s="325" t="s">
        <v>1538</v>
      </c>
    </row>
    <row r="1891" spans="1:8">
      <c r="A1891" s="103"/>
      <c r="B1891" s="326"/>
      <c r="C1891" s="326" t="s">
        <v>1538</v>
      </c>
      <c r="D1891" t="s">
        <v>1538</v>
      </c>
      <c r="E1891" s="325" t="s">
        <v>1538</v>
      </c>
      <c r="G1891" s="325" t="s">
        <v>1538</v>
      </c>
      <c r="H1891" s="325" t="s">
        <v>1538</v>
      </c>
    </row>
    <row r="1892" spans="1:8">
      <c r="A1892" s="103"/>
      <c r="B1892" s="326"/>
      <c r="C1892" s="326" t="s">
        <v>1538</v>
      </c>
      <c r="D1892" t="s">
        <v>1538</v>
      </c>
      <c r="E1892" s="325" t="s">
        <v>1538</v>
      </c>
      <c r="G1892" s="325" t="s">
        <v>1538</v>
      </c>
      <c r="H1892" s="325" t="s">
        <v>1538</v>
      </c>
    </row>
    <row r="1893" spans="1:8">
      <c r="A1893" s="103"/>
      <c r="B1893" s="326"/>
      <c r="C1893" s="326" t="s">
        <v>1538</v>
      </c>
      <c r="D1893" t="s">
        <v>1538</v>
      </c>
      <c r="E1893" s="325" t="s">
        <v>1538</v>
      </c>
      <c r="G1893" s="325" t="s">
        <v>1538</v>
      </c>
      <c r="H1893" s="325" t="s">
        <v>1538</v>
      </c>
    </row>
    <row r="1894" spans="1:8">
      <c r="A1894" s="103"/>
      <c r="B1894" s="326"/>
      <c r="C1894" s="326" t="s">
        <v>1538</v>
      </c>
      <c r="D1894" t="s">
        <v>1538</v>
      </c>
      <c r="E1894" s="325" t="s">
        <v>1538</v>
      </c>
      <c r="G1894" s="325" t="s">
        <v>1538</v>
      </c>
      <c r="H1894" s="325" t="s">
        <v>1538</v>
      </c>
    </row>
    <row r="1895" spans="1:8">
      <c r="A1895" s="103"/>
      <c r="B1895" s="326"/>
      <c r="C1895" s="326" t="s">
        <v>1538</v>
      </c>
      <c r="D1895" t="s">
        <v>1538</v>
      </c>
      <c r="E1895" s="325" t="s">
        <v>1538</v>
      </c>
      <c r="G1895" s="325" t="s">
        <v>1538</v>
      </c>
      <c r="H1895" s="325" t="s">
        <v>1538</v>
      </c>
    </row>
    <row r="1896" spans="1:8">
      <c r="A1896" s="103"/>
      <c r="B1896" s="326"/>
      <c r="C1896" s="326" t="s">
        <v>1538</v>
      </c>
      <c r="D1896" t="s">
        <v>1538</v>
      </c>
      <c r="E1896" s="325" t="s">
        <v>1538</v>
      </c>
      <c r="G1896" s="325" t="s">
        <v>1538</v>
      </c>
      <c r="H1896" s="325" t="s">
        <v>1538</v>
      </c>
    </row>
    <row r="1897" spans="1:8">
      <c r="A1897" s="103"/>
      <c r="B1897" s="326"/>
      <c r="C1897" s="326" t="s">
        <v>1538</v>
      </c>
      <c r="D1897" t="s">
        <v>1538</v>
      </c>
      <c r="E1897" s="325" t="s">
        <v>1538</v>
      </c>
      <c r="G1897" s="325" t="s">
        <v>1538</v>
      </c>
      <c r="H1897" s="325" t="s">
        <v>1538</v>
      </c>
    </row>
    <row r="1898" spans="1:8">
      <c r="A1898" s="103"/>
      <c r="B1898" s="326"/>
      <c r="C1898" s="326" t="s">
        <v>1538</v>
      </c>
      <c r="D1898" t="s">
        <v>1538</v>
      </c>
      <c r="E1898" s="325" t="s">
        <v>1538</v>
      </c>
      <c r="G1898" s="325" t="s">
        <v>1538</v>
      </c>
      <c r="H1898" s="325" t="s">
        <v>1538</v>
      </c>
    </row>
    <row r="1899" spans="1:8">
      <c r="A1899" s="103"/>
      <c r="B1899" s="326"/>
      <c r="C1899" s="326" t="s">
        <v>1538</v>
      </c>
      <c r="D1899" t="s">
        <v>1538</v>
      </c>
      <c r="E1899" s="325" t="s">
        <v>1538</v>
      </c>
      <c r="G1899" s="325" t="s">
        <v>1538</v>
      </c>
      <c r="H1899" s="325" t="s">
        <v>1538</v>
      </c>
    </row>
    <row r="1900" spans="1:8">
      <c r="A1900" s="103"/>
      <c r="B1900" s="326"/>
      <c r="C1900" s="326" t="s">
        <v>1538</v>
      </c>
      <c r="D1900" t="s">
        <v>1538</v>
      </c>
      <c r="E1900" s="325" t="s">
        <v>1538</v>
      </c>
      <c r="G1900" s="325" t="s">
        <v>1538</v>
      </c>
      <c r="H1900" s="325" t="s">
        <v>1538</v>
      </c>
    </row>
    <row r="1901" spans="1:8">
      <c r="A1901" s="103"/>
      <c r="B1901" s="326"/>
      <c r="C1901" s="326" t="s">
        <v>1538</v>
      </c>
      <c r="D1901" t="s">
        <v>1538</v>
      </c>
      <c r="E1901" s="325" t="s">
        <v>1538</v>
      </c>
      <c r="G1901" s="325" t="s">
        <v>1538</v>
      </c>
      <c r="H1901" s="325" t="s">
        <v>1538</v>
      </c>
    </row>
    <row r="1902" spans="1:8">
      <c r="A1902" s="103"/>
      <c r="B1902" s="326"/>
      <c r="C1902" s="326" t="s">
        <v>1538</v>
      </c>
      <c r="D1902" t="s">
        <v>1538</v>
      </c>
      <c r="E1902" s="325" t="s">
        <v>1538</v>
      </c>
      <c r="G1902" s="325" t="s">
        <v>1538</v>
      </c>
      <c r="H1902" s="325" t="s">
        <v>1538</v>
      </c>
    </row>
    <row r="1903" spans="1:8">
      <c r="A1903" s="103"/>
      <c r="B1903" s="326"/>
      <c r="C1903" s="326" t="s">
        <v>1538</v>
      </c>
      <c r="D1903" t="s">
        <v>1538</v>
      </c>
      <c r="E1903" s="325" t="s">
        <v>1538</v>
      </c>
      <c r="G1903" s="325" t="s">
        <v>1538</v>
      </c>
      <c r="H1903" s="325" t="s">
        <v>1538</v>
      </c>
    </row>
    <row r="1904" spans="1:8">
      <c r="A1904" s="103"/>
      <c r="B1904" s="326"/>
      <c r="C1904" s="326" t="s">
        <v>1538</v>
      </c>
      <c r="D1904" t="s">
        <v>1538</v>
      </c>
      <c r="E1904" s="325" t="s">
        <v>1538</v>
      </c>
      <c r="G1904" s="325" t="s">
        <v>1538</v>
      </c>
      <c r="H1904" s="325" t="s">
        <v>1538</v>
      </c>
    </row>
    <row r="1905" spans="1:8">
      <c r="A1905" s="103"/>
      <c r="B1905" s="326"/>
      <c r="C1905" s="326" t="s">
        <v>1538</v>
      </c>
      <c r="D1905" t="s">
        <v>1538</v>
      </c>
      <c r="E1905" s="325" t="s">
        <v>1538</v>
      </c>
      <c r="G1905" s="325" t="s">
        <v>1538</v>
      </c>
      <c r="H1905" s="325" t="s">
        <v>1538</v>
      </c>
    </row>
    <row r="1906" spans="1:8">
      <c r="A1906" s="103"/>
      <c r="B1906" s="326"/>
      <c r="C1906" s="326" t="s">
        <v>1538</v>
      </c>
      <c r="D1906" t="s">
        <v>1538</v>
      </c>
      <c r="E1906" s="325" t="s">
        <v>1538</v>
      </c>
      <c r="G1906" s="325" t="s">
        <v>1538</v>
      </c>
      <c r="H1906" s="325" t="s">
        <v>1538</v>
      </c>
    </row>
    <row r="1907" spans="1:8">
      <c r="A1907" s="103"/>
      <c r="B1907" s="326"/>
      <c r="C1907" s="326" t="s">
        <v>1538</v>
      </c>
      <c r="D1907" t="s">
        <v>1538</v>
      </c>
      <c r="E1907" s="325" t="s">
        <v>1538</v>
      </c>
      <c r="G1907" s="325" t="s">
        <v>1538</v>
      </c>
      <c r="H1907" s="325" t="s">
        <v>1538</v>
      </c>
    </row>
    <row r="1908" spans="1:8">
      <c r="A1908" s="103"/>
      <c r="B1908" s="326"/>
      <c r="C1908" s="326" t="s">
        <v>1538</v>
      </c>
      <c r="D1908" t="s">
        <v>1538</v>
      </c>
      <c r="E1908" s="325" t="s">
        <v>1538</v>
      </c>
      <c r="G1908" s="325" t="s">
        <v>1538</v>
      </c>
      <c r="H1908" s="325" t="s">
        <v>1538</v>
      </c>
    </row>
    <row r="1909" spans="1:8">
      <c r="A1909" s="103"/>
      <c r="B1909" s="326"/>
      <c r="C1909" s="326" t="s">
        <v>1538</v>
      </c>
      <c r="D1909" t="s">
        <v>1538</v>
      </c>
      <c r="E1909" s="325" t="s">
        <v>1538</v>
      </c>
      <c r="G1909" s="325" t="s">
        <v>1538</v>
      </c>
      <c r="H1909" s="325" t="s">
        <v>1538</v>
      </c>
    </row>
    <row r="1910" spans="1:8">
      <c r="A1910" s="103"/>
      <c r="B1910" s="326"/>
      <c r="C1910" s="326" t="s">
        <v>1538</v>
      </c>
      <c r="D1910" t="s">
        <v>1538</v>
      </c>
      <c r="E1910" s="325" t="s">
        <v>1538</v>
      </c>
      <c r="G1910" s="325" t="s">
        <v>1538</v>
      </c>
      <c r="H1910" s="325" t="s">
        <v>1538</v>
      </c>
    </row>
    <row r="1911" spans="1:8">
      <c r="A1911" s="103"/>
      <c r="B1911" s="326"/>
      <c r="C1911" s="326" t="s">
        <v>1538</v>
      </c>
      <c r="D1911" t="s">
        <v>1538</v>
      </c>
      <c r="E1911" s="325" t="s">
        <v>1538</v>
      </c>
      <c r="G1911" s="325" t="s">
        <v>1538</v>
      </c>
      <c r="H1911" s="325" t="s">
        <v>1538</v>
      </c>
    </row>
    <row r="1912" spans="1:8">
      <c r="A1912" s="103"/>
      <c r="B1912" s="326"/>
      <c r="C1912" s="326" t="s">
        <v>1538</v>
      </c>
      <c r="D1912" t="s">
        <v>1538</v>
      </c>
      <c r="E1912" s="325" t="s">
        <v>1538</v>
      </c>
      <c r="G1912" s="325" t="s">
        <v>1538</v>
      </c>
      <c r="H1912" s="325" t="s">
        <v>1538</v>
      </c>
    </row>
    <row r="1913" spans="1:8">
      <c r="A1913" s="103"/>
      <c r="B1913" s="326"/>
      <c r="C1913" s="326" t="s">
        <v>1538</v>
      </c>
      <c r="D1913" t="s">
        <v>1538</v>
      </c>
      <c r="E1913" s="325" t="s">
        <v>1538</v>
      </c>
      <c r="G1913" s="325" t="s">
        <v>1538</v>
      </c>
      <c r="H1913" s="325" t="s">
        <v>1538</v>
      </c>
    </row>
    <row r="1914" spans="1:8">
      <c r="A1914" s="103"/>
      <c r="B1914" s="326"/>
      <c r="C1914" s="326" t="s">
        <v>1538</v>
      </c>
      <c r="D1914" t="s">
        <v>1538</v>
      </c>
      <c r="E1914" s="325" t="s">
        <v>1538</v>
      </c>
      <c r="G1914" s="325" t="s">
        <v>1538</v>
      </c>
      <c r="H1914" s="325" t="s">
        <v>1538</v>
      </c>
    </row>
    <row r="1915" spans="1:8">
      <c r="A1915" s="103"/>
      <c r="B1915" s="326"/>
      <c r="C1915" s="326" t="s">
        <v>1538</v>
      </c>
      <c r="D1915" t="s">
        <v>1538</v>
      </c>
      <c r="E1915" s="325" t="s">
        <v>1538</v>
      </c>
      <c r="G1915" s="325" t="s">
        <v>1538</v>
      </c>
      <c r="H1915" s="325" t="s">
        <v>1538</v>
      </c>
    </row>
    <row r="1916" spans="1:8">
      <c r="A1916" s="103"/>
      <c r="B1916" s="326"/>
      <c r="C1916" s="326" t="s">
        <v>1538</v>
      </c>
      <c r="D1916" t="s">
        <v>1538</v>
      </c>
      <c r="E1916" s="325" t="s">
        <v>1538</v>
      </c>
      <c r="G1916" s="325" t="s">
        <v>1538</v>
      </c>
      <c r="H1916" s="325" t="s">
        <v>1538</v>
      </c>
    </row>
    <row r="1917" spans="1:8">
      <c r="A1917" s="103"/>
      <c r="B1917" s="326"/>
      <c r="C1917" s="326" t="s">
        <v>1538</v>
      </c>
      <c r="D1917" t="s">
        <v>1538</v>
      </c>
      <c r="E1917" s="325" t="s">
        <v>1538</v>
      </c>
      <c r="G1917" s="325" t="s">
        <v>1538</v>
      </c>
      <c r="H1917" s="325" t="s">
        <v>1538</v>
      </c>
    </row>
    <row r="1918" spans="1:8">
      <c r="A1918" s="103"/>
      <c r="B1918" s="326"/>
      <c r="C1918" s="326" t="s">
        <v>1538</v>
      </c>
      <c r="D1918" t="s">
        <v>1538</v>
      </c>
      <c r="E1918" s="325" t="s">
        <v>1538</v>
      </c>
      <c r="G1918" s="325" t="s">
        <v>1538</v>
      </c>
      <c r="H1918" s="325" t="s">
        <v>1538</v>
      </c>
    </row>
    <row r="1919" spans="1:8">
      <c r="A1919" s="103"/>
      <c r="B1919" s="326"/>
      <c r="C1919" s="326" t="s">
        <v>1538</v>
      </c>
      <c r="D1919" t="s">
        <v>1538</v>
      </c>
      <c r="E1919" s="325" t="s">
        <v>1538</v>
      </c>
      <c r="G1919" s="325" t="s">
        <v>1538</v>
      </c>
      <c r="H1919" s="325" t="s">
        <v>1538</v>
      </c>
    </row>
    <row r="1920" spans="1:8">
      <c r="A1920" s="103"/>
      <c r="B1920" s="326"/>
      <c r="C1920" s="326" t="s">
        <v>1538</v>
      </c>
      <c r="D1920" t="s">
        <v>1538</v>
      </c>
      <c r="E1920" s="325" t="s">
        <v>1538</v>
      </c>
      <c r="G1920" s="325" t="s">
        <v>1538</v>
      </c>
      <c r="H1920" s="325" t="s">
        <v>1538</v>
      </c>
    </row>
    <row r="1921" spans="1:8">
      <c r="A1921" s="103"/>
      <c r="B1921" s="326"/>
      <c r="C1921" s="326" t="s">
        <v>1538</v>
      </c>
      <c r="D1921" t="s">
        <v>1538</v>
      </c>
      <c r="E1921" s="325" t="s">
        <v>1538</v>
      </c>
      <c r="G1921" s="325" t="s">
        <v>1538</v>
      </c>
      <c r="H1921" s="325" t="s">
        <v>1538</v>
      </c>
    </row>
    <row r="1922" spans="1:8">
      <c r="A1922" s="103"/>
      <c r="B1922" s="326"/>
      <c r="C1922" s="326" t="s">
        <v>1538</v>
      </c>
      <c r="D1922" t="s">
        <v>1538</v>
      </c>
      <c r="E1922" s="325" t="s">
        <v>1538</v>
      </c>
      <c r="G1922" s="325" t="s">
        <v>1538</v>
      </c>
      <c r="H1922" s="325" t="s">
        <v>1538</v>
      </c>
    </row>
    <row r="1923" spans="1:8">
      <c r="A1923" s="103"/>
      <c r="B1923" s="326"/>
      <c r="C1923" s="326" t="s">
        <v>1538</v>
      </c>
      <c r="D1923" t="s">
        <v>1538</v>
      </c>
      <c r="E1923" s="325" t="s">
        <v>1538</v>
      </c>
      <c r="G1923" s="325" t="s">
        <v>1538</v>
      </c>
      <c r="H1923" s="325" t="s">
        <v>1538</v>
      </c>
    </row>
    <row r="1924" spans="1:8">
      <c r="A1924" s="103"/>
      <c r="B1924" s="326"/>
      <c r="C1924" s="326" t="s">
        <v>1538</v>
      </c>
      <c r="D1924" t="s">
        <v>1538</v>
      </c>
      <c r="E1924" s="325" t="s">
        <v>1538</v>
      </c>
      <c r="G1924" s="325" t="s">
        <v>1538</v>
      </c>
      <c r="H1924" s="325" t="s">
        <v>1538</v>
      </c>
    </row>
    <row r="1925" spans="1:8">
      <c r="A1925" s="103"/>
      <c r="B1925" s="328"/>
      <c r="C1925" s="326" t="s">
        <v>1538</v>
      </c>
      <c r="D1925" t="s">
        <v>1538</v>
      </c>
      <c r="E1925" s="325" t="s">
        <v>1538</v>
      </c>
      <c r="G1925" s="325" t="s">
        <v>1538</v>
      </c>
      <c r="H1925" s="325" t="s">
        <v>1538</v>
      </c>
    </row>
    <row r="1926" spans="1:8">
      <c r="A1926" s="103"/>
      <c r="C1926" s="326" t="s">
        <v>1538</v>
      </c>
      <c r="D1926" t="s">
        <v>1538</v>
      </c>
      <c r="E1926" s="325" t="s">
        <v>1538</v>
      </c>
      <c r="G1926" s="325" t="s">
        <v>1538</v>
      </c>
      <c r="H1926" s="325" t="s">
        <v>1538</v>
      </c>
    </row>
    <row r="1927" spans="1:8">
      <c r="A1927" s="103"/>
      <c r="C1927" s="326" t="s">
        <v>1538</v>
      </c>
      <c r="D1927" t="s">
        <v>1538</v>
      </c>
      <c r="E1927" s="325" t="s">
        <v>1538</v>
      </c>
      <c r="G1927" s="325" t="s">
        <v>1538</v>
      </c>
      <c r="H1927" s="325" t="s">
        <v>1538</v>
      </c>
    </row>
    <row r="1928" spans="1:8">
      <c r="A1928" s="103"/>
      <c r="C1928" s="326" t="s">
        <v>1538</v>
      </c>
      <c r="D1928" t="s">
        <v>1538</v>
      </c>
      <c r="E1928" s="325" t="s">
        <v>1538</v>
      </c>
      <c r="G1928" s="325" t="s">
        <v>1538</v>
      </c>
      <c r="H1928" s="325" t="s">
        <v>1538</v>
      </c>
    </row>
    <row r="1929" spans="1:8">
      <c r="A1929" s="103"/>
      <c r="C1929" s="326" t="s">
        <v>1538</v>
      </c>
      <c r="D1929" t="s">
        <v>1538</v>
      </c>
      <c r="E1929" s="325" t="s">
        <v>1538</v>
      </c>
      <c r="G1929" s="325" t="s">
        <v>1538</v>
      </c>
      <c r="H1929" s="325" t="s">
        <v>1538</v>
      </c>
    </row>
    <row r="1930" spans="1:8">
      <c r="A1930" s="103"/>
      <c r="C1930" s="326" t="s">
        <v>1538</v>
      </c>
      <c r="D1930" t="s">
        <v>1538</v>
      </c>
      <c r="E1930" s="325" t="s">
        <v>1538</v>
      </c>
      <c r="G1930" s="325" t="s">
        <v>1538</v>
      </c>
      <c r="H1930" s="325" t="s">
        <v>1538</v>
      </c>
    </row>
    <row r="1931" spans="1:8">
      <c r="A1931" s="103"/>
      <c r="C1931" s="326" t="s">
        <v>1538</v>
      </c>
      <c r="D1931" t="s">
        <v>1538</v>
      </c>
      <c r="E1931" s="325" t="s">
        <v>1538</v>
      </c>
      <c r="G1931" s="325" t="s">
        <v>1538</v>
      </c>
      <c r="H1931" s="325" t="s">
        <v>1538</v>
      </c>
    </row>
    <row r="1932" spans="1:8">
      <c r="A1932" s="103"/>
      <c r="B1932" s="326"/>
      <c r="C1932" s="326" t="s">
        <v>1538</v>
      </c>
      <c r="D1932" t="s">
        <v>1538</v>
      </c>
      <c r="E1932" s="325" t="s">
        <v>1538</v>
      </c>
      <c r="G1932" s="325" t="s">
        <v>1538</v>
      </c>
      <c r="H1932" s="325" t="s">
        <v>1538</v>
      </c>
    </row>
    <row r="1933" spans="1:8">
      <c r="A1933" s="103"/>
      <c r="B1933" s="326"/>
      <c r="C1933" s="326" t="s">
        <v>1538</v>
      </c>
      <c r="D1933" t="s">
        <v>1538</v>
      </c>
      <c r="E1933" s="325" t="s">
        <v>1538</v>
      </c>
      <c r="G1933" s="325" t="s">
        <v>1538</v>
      </c>
      <c r="H1933" s="325" t="s">
        <v>1538</v>
      </c>
    </row>
    <row r="1934" spans="1:8">
      <c r="A1934" s="103"/>
      <c r="B1934" s="326"/>
      <c r="C1934" s="326" t="s">
        <v>1538</v>
      </c>
      <c r="D1934" t="s">
        <v>1538</v>
      </c>
      <c r="E1934" s="325" t="s">
        <v>1538</v>
      </c>
      <c r="G1934" s="325" t="s">
        <v>1538</v>
      </c>
      <c r="H1934" s="325" t="s">
        <v>1538</v>
      </c>
    </row>
    <row r="1935" spans="1:8">
      <c r="A1935" s="103"/>
      <c r="B1935" s="326"/>
      <c r="C1935" s="326" t="s">
        <v>1538</v>
      </c>
      <c r="D1935" t="s">
        <v>1538</v>
      </c>
      <c r="E1935" s="325" t="s">
        <v>1538</v>
      </c>
      <c r="G1935" s="325" t="s">
        <v>1538</v>
      </c>
      <c r="H1935" s="325" t="s">
        <v>1538</v>
      </c>
    </row>
    <row r="1936" spans="1:8">
      <c r="A1936" s="103"/>
      <c r="B1936" s="326"/>
      <c r="C1936" s="326" t="s">
        <v>1538</v>
      </c>
      <c r="D1936" t="s">
        <v>1538</v>
      </c>
      <c r="E1936" s="325" t="s">
        <v>1538</v>
      </c>
      <c r="G1936" s="325" t="s">
        <v>1538</v>
      </c>
      <c r="H1936" s="325" t="s">
        <v>1538</v>
      </c>
    </row>
    <row r="1937" spans="1:8">
      <c r="A1937" s="103"/>
      <c r="B1937" s="326"/>
      <c r="C1937" s="326" t="s">
        <v>1538</v>
      </c>
      <c r="D1937" t="s">
        <v>1538</v>
      </c>
      <c r="E1937" s="325" t="s">
        <v>1538</v>
      </c>
      <c r="G1937" s="325" t="s">
        <v>1538</v>
      </c>
      <c r="H1937" s="325" t="s">
        <v>1538</v>
      </c>
    </row>
    <row r="1938" spans="1:8">
      <c r="A1938" s="103"/>
      <c r="B1938" s="326"/>
      <c r="C1938" s="326" t="s">
        <v>1538</v>
      </c>
      <c r="D1938" t="s">
        <v>1538</v>
      </c>
      <c r="E1938" s="325" t="s">
        <v>1538</v>
      </c>
      <c r="G1938" s="325" t="s">
        <v>1538</v>
      </c>
      <c r="H1938" s="325" t="s">
        <v>1538</v>
      </c>
    </row>
    <row r="1939" spans="1:8">
      <c r="A1939" s="103"/>
      <c r="B1939" s="326"/>
      <c r="C1939" s="326" t="s">
        <v>1538</v>
      </c>
      <c r="D1939" t="s">
        <v>1538</v>
      </c>
      <c r="E1939" s="325" t="s">
        <v>1538</v>
      </c>
      <c r="G1939" s="325" t="s">
        <v>1538</v>
      </c>
      <c r="H1939" s="325" t="s">
        <v>1538</v>
      </c>
    </row>
    <row r="1940" spans="1:8">
      <c r="A1940" s="103"/>
      <c r="B1940" s="326"/>
      <c r="C1940" s="326" t="s">
        <v>1538</v>
      </c>
      <c r="D1940" t="s">
        <v>1538</v>
      </c>
      <c r="E1940" s="325" t="s">
        <v>1538</v>
      </c>
      <c r="G1940" s="325" t="s">
        <v>1538</v>
      </c>
      <c r="H1940" s="325" t="s">
        <v>1538</v>
      </c>
    </row>
    <row r="1941" spans="1:8">
      <c r="A1941" s="103"/>
      <c r="B1941" s="326"/>
      <c r="C1941" s="326" t="s">
        <v>1538</v>
      </c>
      <c r="D1941" t="s">
        <v>1538</v>
      </c>
      <c r="E1941" s="325" t="s">
        <v>1538</v>
      </c>
      <c r="G1941" s="325" t="s">
        <v>1538</v>
      </c>
      <c r="H1941" s="325" t="s">
        <v>1538</v>
      </c>
    </row>
    <row r="1942" spans="1:8">
      <c r="A1942" s="103"/>
      <c r="B1942" s="326"/>
      <c r="C1942" s="326" t="s">
        <v>1538</v>
      </c>
      <c r="D1942" t="s">
        <v>1538</v>
      </c>
      <c r="E1942" s="325" t="s">
        <v>1538</v>
      </c>
      <c r="G1942" s="325" t="s">
        <v>1538</v>
      </c>
      <c r="H1942" s="325" t="s">
        <v>1538</v>
      </c>
    </row>
    <row r="1943" spans="1:8">
      <c r="A1943" s="103"/>
      <c r="B1943" s="326"/>
      <c r="C1943" s="326" t="s">
        <v>1538</v>
      </c>
      <c r="D1943" t="s">
        <v>1538</v>
      </c>
      <c r="E1943" s="325" t="s">
        <v>1538</v>
      </c>
      <c r="G1943" s="325" t="s">
        <v>1538</v>
      </c>
      <c r="H1943" s="325" t="s">
        <v>1538</v>
      </c>
    </row>
    <row r="1944" spans="1:8">
      <c r="A1944" s="103"/>
      <c r="B1944" s="326"/>
      <c r="C1944" s="326" t="s">
        <v>1538</v>
      </c>
      <c r="D1944" t="s">
        <v>1538</v>
      </c>
      <c r="E1944" s="325" t="s">
        <v>1538</v>
      </c>
      <c r="G1944" s="325" t="s">
        <v>1538</v>
      </c>
      <c r="H1944" s="325" t="s">
        <v>1538</v>
      </c>
    </row>
    <row r="1945" spans="1:8">
      <c r="A1945" s="103"/>
      <c r="B1945" s="326"/>
      <c r="C1945" s="326" t="s">
        <v>1538</v>
      </c>
      <c r="D1945" t="s">
        <v>1538</v>
      </c>
      <c r="E1945" s="325" t="s">
        <v>1538</v>
      </c>
      <c r="G1945" s="325" t="s">
        <v>1538</v>
      </c>
      <c r="H1945" s="325" t="s">
        <v>1538</v>
      </c>
    </row>
    <row r="1946" spans="1:8">
      <c r="A1946" s="103"/>
      <c r="B1946" s="326"/>
      <c r="C1946" s="326" t="s">
        <v>1538</v>
      </c>
      <c r="D1946" t="s">
        <v>1538</v>
      </c>
      <c r="E1946" s="325" t="s">
        <v>1538</v>
      </c>
      <c r="G1946" s="325" t="s">
        <v>1538</v>
      </c>
      <c r="H1946" s="325" t="s">
        <v>1538</v>
      </c>
    </row>
    <row r="1947" spans="1:8">
      <c r="A1947" s="103"/>
      <c r="B1947" s="326"/>
      <c r="C1947" s="326" t="s">
        <v>1538</v>
      </c>
      <c r="D1947" t="s">
        <v>1538</v>
      </c>
      <c r="E1947" s="325" t="s">
        <v>1538</v>
      </c>
      <c r="G1947" s="325" t="s">
        <v>1538</v>
      </c>
      <c r="H1947" s="325" t="s">
        <v>1538</v>
      </c>
    </row>
    <row r="1948" spans="1:8">
      <c r="A1948" s="103"/>
      <c r="B1948" s="326"/>
      <c r="C1948" s="326" t="s">
        <v>1538</v>
      </c>
      <c r="D1948" t="s">
        <v>1538</v>
      </c>
      <c r="E1948" s="325" t="s">
        <v>1538</v>
      </c>
      <c r="G1948" s="325" t="s">
        <v>1538</v>
      </c>
      <c r="H1948" s="325" t="s">
        <v>1538</v>
      </c>
    </row>
    <row r="1949" spans="1:8">
      <c r="A1949" s="103"/>
      <c r="B1949" s="326"/>
      <c r="C1949" s="326" t="s">
        <v>1538</v>
      </c>
      <c r="D1949" t="s">
        <v>1538</v>
      </c>
      <c r="E1949" s="325" t="s">
        <v>1538</v>
      </c>
      <c r="G1949" s="325" t="s">
        <v>1538</v>
      </c>
      <c r="H1949" s="325" t="s">
        <v>1538</v>
      </c>
    </row>
    <row r="1950" spans="1:8">
      <c r="A1950" s="103"/>
      <c r="B1950" s="326"/>
      <c r="C1950" s="326" t="s">
        <v>1538</v>
      </c>
      <c r="D1950" t="s">
        <v>1538</v>
      </c>
      <c r="E1950" s="325" t="s">
        <v>1538</v>
      </c>
      <c r="G1950" s="325" t="s">
        <v>1538</v>
      </c>
      <c r="H1950" s="325" t="s">
        <v>1538</v>
      </c>
    </row>
    <row r="1951" spans="1:8">
      <c r="A1951" s="103"/>
      <c r="B1951" s="326"/>
      <c r="C1951" s="326" t="s">
        <v>1538</v>
      </c>
      <c r="D1951" t="s">
        <v>1538</v>
      </c>
      <c r="E1951" s="325" t="s">
        <v>1538</v>
      </c>
      <c r="G1951" s="325" t="s">
        <v>1538</v>
      </c>
      <c r="H1951" s="325" t="s">
        <v>1538</v>
      </c>
    </row>
    <row r="1952" spans="1:8">
      <c r="A1952" s="103"/>
      <c r="B1952" s="326"/>
      <c r="C1952" s="326" t="s">
        <v>1538</v>
      </c>
      <c r="D1952" t="s">
        <v>1538</v>
      </c>
      <c r="E1952" s="325" t="s">
        <v>1538</v>
      </c>
      <c r="G1952" s="325" t="s">
        <v>1538</v>
      </c>
      <c r="H1952" s="325" t="s">
        <v>1538</v>
      </c>
    </row>
    <row r="1953" spans="1:8">
      <c r="A1953" s="103"/>
      <c r="B1953" s="326"/>
      <c r="C1953" s="326" t="s">
        <v>1538</v>
      </c>
      <c r="D1953" t="s">
        <v>1538</v>
      </c>
      <c r="E1953" s="325" t="s">
        <v>1538</v>
      </c>
      <c r="G1953" s="325" t="s">
        <v>1538</v>
      </c>
      <c r="H1953" s="325" t="s">
        <v>1538</v>
      </c>
    </row>
    <row r="1954" spans="1:8">
      <c r="A1954" s="103"/>
      <c r="B1954" s="326"/>
      <c r="C1954" s="326" t="s">
        <v>1538</v>
      </c>
      <c r="D1954" t="s">
        <v>1538</v>
      </c>
      <c r="E1954" s="325" t="s">
        <v>1538</v>
      </c>
      <c r="G1954" s="325" t="s">
        <v>1538</v>
      </c>
      <c r="H1954" s="325" t="s">
        <v>1538</v>
      </c>
    </row>
    <row r="1955" spans="1:8">
      <c r="A1955" s="103"/>
      <c r="B1955" s="326"/>
      <c r="C1955" s="326" t="s">
        <v>1538</v>
      </c>
      <c r="D1955" t="s">
        <v>1538</v>
      </c>
      <c r="E1955" s="325" t="s">
        <v>1538</v>
      </c>
      <c r="G1955" s="325" t="s">
        <v>1538</v>
      </c>
      <c r="H1955" s="325" t="s">
        <v>1538</v>
      </c>
    </row>
    <row r="1956" spans="1:8">
      <c r="A1956" s="103"/>
      <c r="B1956" s="326"/>
      <c r="C1956" s="326" t="s">
        <v>1538</v>
      </c>
      <c r="D1956" t="s">
        <v>1538</v>
      </c>
      <c r="E1956" s="325" t="s">
        <v>1538</v>
      </c>
      <c r="G1956" s="325" t="s">
        <v>1538</v>
      </c>
      <c r="H1956" s="325" t="s">
        <v>1538</v>
      </c>
    </row>
    <row r="1957" spans="1:8">
      <c r="A1957" s="103"/>
      <c r="B1957" s="326"/>
      <c r="C1957" s="326" t="s">
        <v>1538</v>
      </c>
      <c r="D1957" t="s">
        <v>1538</v>
      </c>
      <c r="E1957" s="325" t="s">
        <v>1538</v>
      </c>
      <c r="G1957" s="325" t="s">
        <v>1538</v>
      </c>
      <c r="H1957" s="325" t="s">
        <v>1538</v>
      </c>
    </row>
    <row r="1958" spans="1:8">
      <c r="A1958" s="103"/>
      <c r="B1958" s="326"/>
      <c r="C1958" s="326" t="s">
        <v>1538</v>
      </c>
      <c r="D1958" t="s">
        <v>1538</v>
      </c>
      <c r="E1958" s="325" t="s">
        <v>1538</v>
      </c>
      <c r="G1958" s="325" t="s">
        <v>1538</v>
      </c>
      <c r="H1958" s="325" t="s">
        <v>1538</v>
      </c>
    </row>
    <row r="1959" spans="1:8">
      <c r="A1959" s="103"/>
      <c r="B1959" s="326"/>
      <c r="C1959" s="326" t="s">
        <v>1538</v>
      </c>
      <c r="D1959" t="s">
        <v>1538</v>
      </c>
      <c r="E1959" s="325" t="s">
        <v>1538</v>
      </c>
      <c r="G1959" s="325" t="s">
        <v>1538</v>
      </c>
      <c r="H1959" s="325" t="s">
        <v>1538</v>
      </c>
    </row>
    <row r="1960" spans="1:8">
      <c r="A1960" s="103"/>
      <c r="B1960" s="326"/>
      <c r="C1960" s="326" t="s">
        <v>1538</v>
      </c>
      <c r="D1960" t="s">
        <v>1538</v>
      </c>
      <c r="E1960" s="325" t="s">
        <v>1538</v>
      </c>
      <c r="G1960" s="325" t="s">
        <v>1538</v>
      </c>
      <c r="H1960" s="325" t="s">
        <v>1538</v>
      </c>
    </row>
    <row r="1961" spans="1:8">
      <c r="A1961" s="103"/>
      <c r="B1961" s="326"/>
      <c r="C1961" s="326" t="s">
        <v>1538</v>
      </c>
      <c r="D1961" t="s">
        <v>1538</v>
      </c>
      <c r="E1961" s="325" t="s">
        <v>1538</v>
      </c>
      <c r="G1961" s="325" t="s">
        <v>1538</v>
      </c>
      <c r="H1961" s="325" t="s">
        <v>1538</v>
      </c>
    </row>
    <row r="1962" spans="1:8">
      <c r="A1962" s="103"/>
      <c r="B1962" s="326"/>
      <c r="C1962" s="326" t="s">
        <v>1538</v>
      </c>
      <c r="D1962" t="s">
        <v>1538</v>
      </c>
      <c r="E1962" s="325" t="s">
        <v>1538</v>
      </c>
      <c r="G1962" s="325" t="s">
        <v>1538</v>
      </c>
      <c r="H1962" s="325" t="s">
        <v>1538</v>
      </c>
    </row>
    <row r="1963" spans="1:8">
      <c r="A1963" s="103"/>
      <c r="B1963" s="326"/>
      <c r="C1963" s="326" t="s">
        <v>1538</v>
      </c>
      <c r="D1963" t="s">
        <v>1538</v>
      </c>
      <c r="E1963" s="325" t="s">
        <v>1538</v>
      </c>
      <c r="G1963" s="325" t="s">
        <v>1538</v>
      </c>
      <c r="H1963" s="325" t="s">
        <v>1538</v>
      </c>
    </row>
    <row r="1964" spans="1:8">
      <c r="A1964" s="103"/>
      <c r="B1964" s="326"/>
      <c r="C1964" s="326" t="s">
        <v>1538</v>
      </c>
      <c r="D1964" t="s">
        <v>1538</v>
      </c>
      <c r="E1964" s="325" t="s">
        <v>1538</v>
      </c>
      <c r="G1964" s="325" t="s">
        <v>1538</v>
      </c>
      <c r="H1964" s="325" t="s">
        <v>1538</v>
      </c>
    </row>
    <row r="1965" spans="1:8">
      <c r="A1965" s="103"/>
      <c r="B1965" s="326"/>
      <c r="C1965" s="326" t="s">
        <v>1538</v>
      </c>
      <c r="D1965" t="s">
        <v>1538</v>
      </c>
      <c r="E1965" s="325" t="s">
        <v>1538</v>
      </c>
      <c r="G1965" s="325" t="s">
        <v>1538</v>
      </c>
      <c r="H1965" s="325" t="s">
        <v>1538</v>
      </c>
    </row>
    <row r="1966" spans="1:8">
      <c r="A1966" s="103"/>
      <c r="B1966" s="326"/>
      <c r="C1966" s="326" t="s">
        <v>1538</v>
      </c>
      <c r="D1966" t="s">
        <v>1538</v>
      </c>
      <c r="E1966" s="325" t="s">
        <v>1538</v>
      </c>
      <c r="G1966" s="325" t="s">
        <v>1538</v>
      </c>
      <c r="H1966" s="325" t="s">
        <v>1538</v>
      </c>
    </row>
    <row r="1967" spans="1:8">
      <c r="A1967" s="103"/>
      <c r="B1967" s="326"/>
      <c r="C1967" s="326" t="s">
        <v>1538</v>
      </c>
      <c r="D1967" t="s">
        <v>1538</v>
      </c>
      <c r="E1967" s="325" t="s">
        <v>1538</v>
      </c>
      <c r="G1967" s="325" t="s">
        <v>1538</v>
      </c>
      <c r="H1967" s="325" t="s">
        <v>1538</v>
      </c>
    </row>
    <row r="1968" spans="1:8">
      <c r="A1968" s="103"/>
      <c r="B1968" s="326"/>
      <c r="C1968" s="326" t="s">
        <v>1538</v>
      </c>
      <c r="D1968" t="s">
        <v>1538</v>
      </c>
      <c r="E1968" s="325" t="s">
        <v>1538</v>
      </c>
      <c r="G1968" s="325" t="s">
        <v>1538</v>
      </c>
      <c r="H1968" s="325" t="s">
        <v>1538</v>
      </c>
    </row>
    <row r="1969" spans="1:8">
      <c r="A1969" s="103"/>
      <c r="B1969" s="326"/>
      <c r="C1969" s="326" t="s">
        <v>1538</v>
      </c>
      <c r="D1969" t="s">
        <v>1538</v>
      </c>
      <c r="E1969" s="325" t="s">
        <v>1538</v>
      </c>
      <c r="G1969" s="325" t="s">
        <v>1538</v>
      </c>
      <c r="H1969" s="325" t="s">
        <v>1538</v>
      </c>
    </row>
    <row r="1970" spans="1:8">
      <c r="A1970" s="103"/>
      <c r="B1970" s="326"/>
      <c r="C1970" s="326" t="s">
        <v>1538</v>
      </c>
      <c r="D1970" t="s">
        <v>1538</v>
      </c>
      <c r="E1970" s="325" t="s">
        <v>1538</v>
      </c>
      <c r="G1970" s="325" t="s">
        <v>1538</v>
      </c>
      <c r="H1970" s="325" t="s">
        <v>1538</v>
      </c>
    </row>
    <row r="1971" spans="1:8">
      <c r="A1971" s="103"/>
      <c r="B1971" s="326"/>
      <c r="C1971" s="326" t="s">
        <v>1538</v>
      </c>
      <c r="D1971" t="s">
        <v>1538</v>
      </c>
      <c r="E1971" s="325" t="s">
        <v>1538</v>
      </c>
      <c r="G1971" s="325" t="s">
        <v>1538</v>
      </c>
      <c r="H1971" s="325" t="s">
        <v>1538</v>
      </c>
    </row>
    <row r="1972" spans="1:8">
      <c r="A1972" s="103"/>
      <c r="B1972" s="326"/>
      <c r="C1972" s="326" t="s">
        <v>1538</v>
      </c>
      <c r="D1972" t="s">
        <v>1538</v>
      </c>
      <c r="E1972" s="325" t="s">
        <v>1538</v>
      </c>
      <c r="G1972" s="325" t="s">
        <v>1538</v>
      </c>
      <c r="H1972" s="325" t="s">
        <v>1538</v>
      </c>
    </row>
    <row r="1973" spans="1:8">
      <c r="A1973" s="103"/>
      <c r="B1973" s="326"/>
      <c r="C1973" s="326" t="s">
        <v>1538</v>
      </c>
      <c r="D1973" t="s">
        <v>1538</v>
      </c>
      <c r="E1973" s="325" t="s">
        <v>1538</v>
      </c>
      <c r="G1973" s="325" t="s">
        <v>1538</v>
      </c>
      <c r="H1973" s="325" t="s">
        <v>1538</v>
      </c>
    </row>
    <row r="1974" spans="1:8">
      <c r="A1974" s="103"/>
      <c r="B1974" s="326"/>
      <c r="C1974" s="326" t="s">
        <v>1538</v>
      </c>
      <c r="D1974" t="s">
        <v>1538</v>
      </c>
      <c r="E1974" s="325" t="s">
        <v>1538</v>
      </c>
      <c r="G1974" s="325" t="s">
        <v>1538</v>
      </c>
      <c r="H1974" s="325" t="s">
        <v>1538</v>
      </c>
    </row>
    <row r="1975" spans="1:8">
      <c r="A1975" s="103"/>
      <c r="B1975" s="326"/>
      <c r="C1975" s="326" t="s">
        <v>1538</v>
      </c>
      <c r="D1975" t="s">
        <v>1538</v>
      </c>
      <c r="E1975" s="325" t="s">
        <v>1538</v>
      </c>
      <c r="G1975" s="325" t="s">
        <v>1538</v>
      </c>
      <c r="H1975" s="325" t="s">
        <v>1538</v>
      </c>
    </row>
    <row r="1976" spans="1:8">
      <c r="A1976" s="103"/>
      <c r="B1976" s="326"/>
      <c r="C1976" s="326" t="s">
        <v>1538</v>
      </c>
      <c r="D1976" t="s">
        <v>1538</v>
      </c>
      <c r="E1976" s="325" t="s">
        <v>1538</v>
      </c>
      <c r="G1976" s="325" t="s">
        <v>1538</v>
      </c>
      <c r="H1976" s="325" t="s">
        <v>1538</v>
      </c>
    </row>
    <row r="1977" spans="1:8">
      <c r="A1977" s="103"/>
      <c r="B1977" s="326"/>
      <c r="C1977" s="326" t="s">
        <v>1538</v>
      </c>
      <c r="D1977" t="s">
        <v>1538</v>
      </c>
      <c r="E1977" s="325" t="s">
        <v>1538</v>
      </c>
      <c r="G1977" s="325" t="s">
        <v>1538</v>
      </c>
      <c r="H1977" s="325" t="s">
        <v>1538</v>
      </c>
    </row>
    <row r="1978" spans="1:8">
      <c r="A1978" s="103"/>
      <c r="B1978" s="326"/>
      <c r="C1978" s="326" t="s">
        <v>1538</v>
      </c>
      <c r="D1978" t="s">
        <v>1538</v>
      </c>
      <c r="E1978" s="325" t="s">
        <v>1538</v>
      </c>
      <c r="G1978" s="325" t="s">
        <v>1538</v>
      </c>
      <c r="H1978" s="325" t="s">
        <v>1538</v>
      </c>
    </row>
    <row r="1979" spans="1:8">
      <c r="A1979" s="103"/>
      <c r="B1979" s="326"/>
      <c r="C1979" s="326" t="s">
        <v>1538</v>
      </c>
      <c r="D1979" t="s">
        <v>1538</v>
      </c>
      <c r="E1979" s="325" t="s">
        <v>1538</v>
      </c>
      <c r="G1979" s="325" t="s">
        <v>1538</v>
      </c>
      <c r="H1979" s="325" t="s">
        <v>1538</v>
      </c>
    </row>
    <row r="1980" spans="1:8">
      <c r="A1980" s="103"/>
      <c r="B1980" s="326"/>
      <c r="C1980" s="326" t="s">
        <v>1538</v>
      </c>
      <c r="D1980" t="s">
        <v>1538</v>
      </c>
      <c r="E1980" s="325" t="s">
        <v>1538</v>
      </c>
      <c r="G1980" s="325" t="s">
        <v>1538</v>
      </c>
      <c r="H1980" s="325" t="s">
        <v>1538</v>
      </c>
    </row>
    <row r="1981" spans="1:8">
      <c r="A1981" s="103"/>
      <c r="B1981" s="326"/>
      <c r="C1981" s="326" t="s">
        <v>1538</v>
      </c>
      <c r="D1981" t="s">
        <v>1538</v>
      </c>
      <c r="E1981" s="325" t="s">
        <v>1538</v>
      </c>
      <c r="G1981" s="325" t="s">
        <v>1538</v>
      </c>
      <c r="H1981" s="325" t="s">
        <v>1538</v>
      </c>
    </row>
    <row r="1982" spans="1:8">
      <c r="A1982" s="103"/>
      <c r="B1982" s="326"/>
      <c r="C1982" s="326" t="s">
        <v>1538</v>
      </c>
      <c r="D1982" t="s">
        <v>1538</v>
      </c>
      <c r="E1982" s="325" t="s">
        <v>1538</v>
      </c>
      <c r="G1982" s="325" t="s">
        <v>1538</v>
      </c>
      <c r="H1982" s="325" t="s">
        <v>1538</v>
      </c>
    </row>
    <row r="1983" spans="1:8">
      <c r="A1983" s="103"/>
      <c r="B1983" s="326"/>
      <c r="C1983" s="326" t="s">
        <v>1538</v>
      </c>
      <c r="D1983" t="s">
        <v>1538</v>
      </c>
      <c r="E1983" s="325" t="s">
        <v>1538</v>
      </c>
      <c r="G1983" s="325" t="s">
        <v>1538</v>
      </c>
      <c r="H1983" s="325" t="s">
        <v>1538</v>
      </c>
    </row>
    <row r="1984" spans="1:8">
      <c r="A1984" s="103"/>
      <c r="B1984" s="326"/>
      <c r="C1984" s="326" t="s">
        <v>1538</v>
      </c>
      <c r="D1984" t="s">
        <v>1538</v>
      </c>
      <c r="E1984" s="325" t="s">
        <v>1538</v>
      </c>
      <c r="G1984" s="325" t="s">
        <v>1538</v>
      </c>
      <c r="H1984" s="325" t="s">
        <v>1538</v>
      </c>
    </row>
    <row r="1985" spans="1:8">
      <c r="A1985" s="103"/>
      <c r="B1985" s="326"/>
      <c r="C1985" s="326" t="s">
        <v>1538</v>
      </c>
      <c r="D1985" t="s">
        <v>1538</v>
      </c>
      <c r="E1985" s="325" t="s">
        <v>1538</v>
      </c>
      <c r="G1985" s="325" t="s">
        <v>1538</v>
      </c>
      <c r="H1985" s="325" t="s">
        <v>1538</v>
      </c>
    </row>
    <row r="1986" spans="1:8">
      <c r="A1986" s="103"/>
      <c r="B1986" s="326"/>
      <c r="C1986" s="326" t="s">
        <v>1538</v>
      </c>
      <c r="D1986" t="s">
        <v>1538</v>
      </c>
      <c r="E1986" s="325" t="s">
        <v>1538</v>
      </c>
      <c r="G1986" s="325" t="s">
        <v>1538</v>
      </c>
      <c r="H1986" s="325" t="s">
        <v>1538</v>
      </c>
    </row>
    <row r="1987" spans="1:8">
      <c r="A1987" s="103"/>
      <c r="B1987" s="326"/>
      <c r="C1987" s="326" t="s">
        <v>1538</v>
      </c>
      <c r="D1987" t="s">
        <v>1538</v>
      </c>
      <c r="E1987" s="325" t="s">
        <v>1538</v>
      </c>
      <c r="G1987" s="325" t="s">
        <v>1538</v>
      </c>
      <c r="H1987" s="325" t="s">
        <v>1538</v>
      </c>
    </row>
    <row r="1988" spans="1:8">
      <c r="A1988" s="103"/>
      <c r="B1988" s="326"/>
      <c r="C1988" s="326" t="s">
        <v>1538</v>
      </c>
      <c r="D1988" t="s">
        <v>1538</v>
      </c>
      <c r="E1988" s="325" t="s">
        <v>1538</v>
      </c>
      <c r="G1988" s="325" t="s">
        <v>1538</v>
      </c>
      <c r="H1988" s="325" t="s">
        <v>1538</v>
      </c>
    </row>
    <row r="1989" spans="1:8">
      <c r="A1989" s="103"/>
      <c r="B1989" s="326"/>
      <c r="C1989" s="326" t="s">
        <v>1538</v>
      </c>
      <c r="D1989" t="s">
        <v>1538</v>
      </c>
      <c r="E1989" s="325" t="s">
        <v>1538</v>
      </c>
      <c r="G1989" s="325" t="s">
        <v>1538</v>
      </c>
      <c r="H1989" s="325" t="s">
        <v>1538</v>
      </c>
    </row>
    <row r="1990" spans="1:8">
      <c r="A1990" s="103"/>
      <c r="B1990" s="326"/>
      <c r="C1990" s="326" t="s">
        <v>1538</v>
      </c>
      <c r="D1990" t="s">
        <v>1538</v>
      </c>
      <c r="E1990" s="325" t="s">
        <v>1538</v>
      </c>
      <c r="G1990" s="325" t="s">
        <v>1538</v>
      </c>
      <c r="H1990" s="325" t="s">
        <v>1538</v>
      </c>
    </row>
    <row r="1991" spans="1:8">
      <c r="A1991" s="103"/>
      <c r="B1991" s="326"/>
      <c r="C1991" s="326" t="s">
        <v>1538</v>
      </c>
      <c r="D1991" t="s">
        <v>1538</v>
      </c>
      <c r="E1991" s="325" t="s">
        <v>1538</v>
      </c>
      <c r="G1991" s="325" t="s">
        <v>1538</v>
      </c>
      <c r="H1991" s="325" t="s">
        <v>1538</v>
      </c>
    </row>
    <row r="1992" spans="1:8">
      <c r="A1992" s="103"/>
      <c r="B1992" s="326"/>
      <c r="C1992" s="326" t="s">
        <v>1538</v>
      </c>
      <c r="D1992" t="s">
        <v>1538</v>
      </c>
      <c r="E1992" s="325" t="s">
        <v>1538</v>
      </c>
      <c r="G1992" s="325" t="s">
        <v>1538</v>
      </c>
      <c r="H1992" s="325" t="s">
        <v>1538</v>
      </c>
    </row>
    <row r="1993" spans="1:8">
      <c r="A1993" s="103"/>
      <c r="B1993" s="326"/>
      <c r="C1993" s="326" t="s">
        <v>1538</v>
      </c>
      <c r="D1993" t="s">
        <v>1538</v>
      </c>
      <c r="E1993" s="325" t="s">
        <v>1538</v>
      </c>
      <c r="G1993" s="325" t="s">
        <v>1538</v>
      </c>
      <c r="H1993" s="325" t="s">
        <v>1538</v>
      </c>
    </row>
    <row r="1994" spans="1:8">
      <c r="A1994" s="103"/>
      <c r="B1994" s="326"/>
      <c r="C1994" s="326" t="s">
        <v>1538</v>
      </c>
      <c r="D1994" t="s">
        <v>1538</v>
      </c>
      <c r="E1994" s="325" t="s">
        <v>1538</v>
      </c>
      <c r="G1994" s="325" t="s">
        <v>1538</v>
      </c>
      <c r="H1994" s="325" t="s">
        <v>1538</v>
      </c>
    </row>
    <row r="1995" spans="1:8">
      <c r="A1995" s="103"/>
      <c r="B1995" s="326"/>
      <c r="C1995" s="326" t="s">
        <v>1538</v>
      </c>
      <c r="D1995" t="s">
        <v>1538</v>
      </c>
      <c r="E1995" s="325" t="s">
        <v>1538</v>
      </c>
      <c r="G1995" s="325" t="s">
        <v>1538</v>
      </c>
      <c r="H1995" s="325" t="s">
        <v>1538</v>
      </c>
    </row>
    <row r="1996" spans="1:8">
      <c r="A1996" s="103"/>
      <c r="B1996" s="326"/>
      <c r="C1996" s="326" t="s">
        <v>1538</v>
      </c>
      <c r="D1996" t="s">
        <v>1538</v>
      </c>
      <c r="E1996" s="325" t="s">
        <v>1538</v>
      </c>
      <c r="G1996" s="325" t="s">
        <v>1538</v>
      </c>
      <c r="H1996" s="325" t="s">
        <v>1538</v>
      </c>
    </row>
    <row r="1997" spans="1:8">
      <c r="A1997" s="103"/>
      <c r="B1997" s="326"/>
      <c r="C1997" s="326" t="s">
        <v>1538</v>
      </c>
      <c r="D1997" t="s">
        <v>1538</v>
      </c>
      <c r="E1997" s="325" t="s">
        <v>1538</v>
      </c>
      <c r="G1997" s="325" t="s">
        <v>1538</v>
      </c>
      <c r="H1997" s="325" t="s">
        <v>1538</v>
      </c>
    </row>
    <row r="1998" spans="1:8">
      <c r="A1998" s="103"/>
      <c r="B1998" s="326"/>
      <c r="C1998" s="326" t="s">
        <v>1538</v>
      </c>
      <c r="D1998" t="s">
        <v>1538</v>
      </c>
      <c r="E1998" s="325" t="s">
        <v>1538</v>
      </c>
      <c r="G1998" s="325" t="s">
        <v>1538</v>
      </c>
      <c r="H1998" s="325" t="s">
        <v>1538</v>
      </c>
    </row>
    <row r="1999" spans="1:8">
      <c r="A1999" s="103"/>
      <c r="B1999" s="326"/>
      <c r="C1999" s="326" t="s">
        <v>1538</v>
      </c>
      <c r="D1999" t="s">
        <v>1538</v>
      </c>
      <c r="E1999" s="325" t="s">
        <v>1538</v>
      </c>
      <c r="G1999" s="325" t="s">
        <v>1538</v>
      </c>
      <c r="H1999" s="325" t="s">
        <v>1538</v>
      </c>
    </row>
    <row r="2000" spans="1:8">
      <c r="A2000" s="103"/>
      <c r="B2000" s="326"/>
      <c r="C2000" s="326" t="s">
        <v>1538</v>
      </c>
      <c r="D2000" t="s">
        <v>1538</v>
      </c>
      <c r="E2000" s="325" t="s">
        <v>1538</v>
      </c>
      <c r="G2000" s="325" t="s">
        <v>1538</v>
      </c>
      <c r="H2000" s="325" t="s">
        <v>1538</v>
      </c>
    </row>
    <row r="2001" spans="1:8">
      <c r="A2001" s="103"/>
      <c r="B2001" s="326"/>
      <c r="C2001" s="326" t="s">
        <v>1538</v>
      </c>
      <c r="D2001" t="s">
        <v>1538</v>
      </c>
      <c r="E2001" s="325" t="s">
        <v>1538</v>
      </c>
      <c r="G2001" s="325" t="s">
        <v>1538</v>
      </c>
      <c r="H2001" s="325" t="s">
        <v>1538</v>
      </c>
    </row>
    <row r="2002" spans="1:8">
      <c r="A2002" s="103"/>
      <c r="B2002" s="326"/>
      <c r="C2002" s="326" t="s">
        <v>1538</v>
      </c>
      <c r="D2002" t="s">
        <v>1538</v>
      </c>
      <c r="E2002" s="325" t="s">
        <v>1538</v>
      </c>
      <c r="G2002" s="325" t="s">
        <v>1538</v>
      </c>
      <c r="H2002" s="325" t="s">
        <v>1538</v>
      </c>
    </row>
    <row r="2003" spans="1:8">
      <c r="A2003" s="103"/>
      <c r="B2003" s="326"/>
      <c r="C2003" s="326" t="s">
        <v>1538</v>
      </c>
      <c r="D2003" t="s">
        <v>1538</v>
      </c>
      <c r="E2003" s="325" t="s">
        <v>1538</v>
      </c>
      <c r="G2003" s="325" t="s">
        <v>1538</v>
      </c>
      <c r="H2003" s="325" t="s">
        <v>1538</v>
      </c>
    </row>
    <row r="2004" spans="1:8">
      <c r="A2004" s="103"/>
      <c r="B2004" s="328"/>
      <c r="C2004" s="326" t="s">
        <v>1538</v>
      </c>
      <c r="D2004" t="s">
        <v>1538</v>
      </c>
      <c r="E2004" s="325" t="s">
        <v>1538</v>
      </c>
      <c r="G2004" s="325" t="s">
        <v>1538</v>
      </c>
      <c r="H2004" s="325" t="s">
        <v>1538</v>
      </c>
    </row>
    <row r="2005" spans="1:8">
      <c r="A2005" s="103"/>
      <c r="C2005" s="326" t="s">
        <v>1538</v>
      </c>
      <c r="D2005" t="s">
        <v>1538</v>
      </c>
      <c r="E2005" s="325" t="s">
        <v>1538</v>
      </c>
      <c r="G2005" s="325" t="s">
        <v>1538</v>
      </c>
      <c r="H2005" s="325" t="s">
        <v>1538</v>
      </c>
    </row>
    <row r="2006" spans="1:8">
      <c r="A2006" s="103"/>
      <c r="C2006" s="326" t="s">
        <v>1538</v>
      </c>
      <c r="D2006" t="s">
        <v>1538</v>
      </c>
      <c r="E2006" s="325" t="s">
        <v>1538</v>
      </c>
      <c r="G2006" s="325" t="s">
        <v>1538</v>
      </c>
      <c r="H2006" s="325" t="s">
        <v>1538</v>
      </c>
    </row>
    <row r="2007" spans="1:8">
      <c r="A2007" s="103"/>
      <c r="C2007" s="326" t="s">
        <v>1538</v>
      </c>
      <c r="D2007" t="s">
        <v>1538</v>
      </c>
      <c r="E2007" s="325" t="s">
        <v>1538</v>
      </c>
      <c r="G2007" s="325" t="s">
        <v>1538</v>
      </c>
      <c r="H2007" s="325" t="s">
        <v>1538</v>
      </c>
    </row>
    <row r="2008" spans="1:8">
      <c r="A2008" s="103"/>
      <c r="C2008" s="326" t="s">
        <v>1538</v>
      </c>
      <c r="D2008" t="s">
        <v>1538</v>
      </c>
      <c r="E2008" s="325" t="s">
        <v>1538</v>
      </c>
      <c r="G2008" s="325" t="s">
        <v>1538</v>
      </c>
      <c r="H2008" s="325" t="s">
        <v>1538</v>
      </c>
    </row>
    <row r="2009" spans="1:8">
      <c r="A2009" s="103"/>
      <c r="B2009" s="328"/>
      <c r="C2009" s="326" t="s">
        <v>1538</v>
      </c>
      <c r="D2009" t="s">
        <v>1538</v>
      </c>
      <c r="E2009" s="325" t="s">
        <v>1538</v>
      </c>
      <c r="G2009" s="325" t="s">
        <v>1538</v>
      </c>
      <c r="H2009" s="325" t="s">
        <v>1538</v>
      </c>
    </row>
    <row r="2010" spans="1:8">
      <c r="A2010" s="103"/>
      <c r="C2010" s="326" t="s">
        <v>1538</v>
      </c>
      <c r="D2010" t="s">
        <v>1538</v>
      </c>
      <c r="E2010" s="325" t="s">
        <v>1538</v>
      </c>
      <c r="G2010" s="325" t="s">
        <v>1538</v>
      </c>
      <c r="H2010" s="325" t="s">
        <v>1538</v>
      </c>
    </row>
    <row r="2011" spans="1:8">
      <c r="A2011" s="103"/>
      <c r="C2011" s="326" t="s">
        <v>1538</v>
      </c>
      <c r="D2011" t="s">
        <v>1538</v>
      </c>
      <c r="E2011" s="325" t="s">
        <v>1538</v>
      </c>
      <c r="G2011" s="325" t="s">
        <v>1538</v>
      </c>
      <c r="H2011" s="325" t="s">
        <v>1538</v>
      </c>
    </row>
    <row r="2012" spans="1:8">
      <c r="A2012" s="103"/>
      <c r="C2012" s="326" t="s">
        <v>1538</v>
      </c>
      <c r="D2012" t="s">
        <v>1538</v>
      </c>
      <c r="E2012" s="325" t="s">
        <v>1538</v>
      </c>
      <c r="G2012" s="325" t="s">
        <v>1538</v>
      </c>
      <c r="H2012" s="325" t="s">
        <v>1538</v>
      </c>
    </row>
    <row r="2013" spans="1:8">
      <c r="A2013" s="103"/>
      <c r="B2013" s="328"/>
      <c r="C2013" s="326" t="s">
        <v>1538</v>
      </c>
      <c r="D2013" t="s">
        <v>1538</v>
      </c>
      <c r="E2013" s="325" t="s">
        <v>1538</v>
      </c>
      <c r="G2013" s="325" t="s">
        <v>1538</v>
      </c>
      <c r="H2013" s="325" t="s">
        <v>1538</v>
      </c>
    </row>
    <row r="2014" spans="1:8">
      <c r="A2014" s="103"/>
      <c r="C2014" s="326" t="s">
        <v>1538</v>
      </c>
      <c r="D2014" t="s">
        <v>1538</v>
      </c>
      <c r="E2014" s="325" t="s">
        <v>1538</v>
      </c>
      <c r="G2014" s="325" t="s">
        <v>1538</v>
      </c>
      <c r="H2014" s="325" t="s">
        <v>1538</v>
      </c>
    </row>
    <row r="2015" spans="1:8">
      <c r="A2015" s="103"/>
      <c r="C2015" s="326" t="s">
        <v>1538</v>
      </c>
      <c r="D2015" t="s">
        <v>1538</v>
      </c>
      <c r="E2015" s="325" t="s">
        <v>1538</v>
      </c>
      <c r="G2015" s="325" t="s">
        <v>1538</v>
      </c>
      <c r="H2015" s="325" t="s">
        <v>1538</v>
      </c>
    </row>
    <row r="2016" spans="1:8">
      <c r="A2016" s="103"/>
      <c r="C2016" s="326" t="s">
        <v>1538</v>
      </c>
      <c r="D2016" t="s">
        <v>1538</v>
      </c>
      <c r="E2016" s="325" t="s">
        <v>1538</v>
      </c>
      <c r="G2016" s="325" t="s">
        <v>1538</v>
      </c>
      <c r="H2016" s="325" t="s">
        <v>1538</v>
      </c>
    </row>
    <row r="2017" spans="1:8">
      <c r="A2017" s="103"/>
      <c r="B2017" s="326"/>
      <c r="C2017" s="326" t="s">
        <v>1538</v>
      </c>
      <c r="D2017" t="s">
        <v>1538</v>
      </c>
      <c r="E2017" s="325" t="s">
        <v>1538</v>
      </c>
      <c r="G2017" s="325" t="s">
        <v>1538</v>
      </c>
      <c r="H2017" s="325" t="s">
        <v>1538</v>
      </c>
    </row>
    <row r="2018" spans="1:8">
      <c r="A2018" s="103"/>
      <c r="B2018" s="326"/>
      <c r="C2018" s="326" t="s">
        <v>1538</v>
      </c>
      <c r="D2018" t="s">
        <v>1538</v>
      </c>
      <c r="E2018" s="325" t="s">
        <v>1538</v>
      </c>
      <c r="G2018" s="325" t="s">
        <v>1538</v>
      </c>
      <c r="H2018" s="325" t="s">
        <v>1538</v>
      </c>
    </row>
    <row r="2019" spans="1:8">
      <c r="A2019" s="103"/>
      <c r="B2019" s="326"/>
      <c r="C2019" s="326" t="s">
        <v>1538</v>
      </c>
      <c r="D2019" t="s">
        <v>1538</v>
      </c>
      <c r="E2019" s="325" t="s">
        <v>1538</v>
      </c>
      <c r="G2019" s="325" t="s">
        <v>1538</v>
      </c>
      <c r="H2019" s="325" t="s">
        <v>1538</v>
      </c>
    </row>
    <row r="2020" spans="1:8">
      <c r="A2020" s="103"/>
      <c r="B2020" s="326"/>
      <c r="C2020" s="326" t="s">
        <v>1538</v>
      </c>
      <c r="D2020" t="s">
        <v>1538</v>
      </c>
      <c r="E2020" s="325" t="s">
        <v>1538</v>
      </c>
      <c r="G2020" s="325" t="s">
        <v>1538</v>
      </c>
      <c r="H2020" s="325" t="s">
        <v>1538</v>
      </c>
    </row>
    <row r="2021" spans="1:8">
      <c r="A2021" s="103"/>
      <c r="B2021" s="326"/>
      <c r="C2021" s="326" t="s">
        <v>1538</v>
      </c>
      <c r="D2021" t="s">
        <v>1538</v>
      </c>
      <c r="E2021" s="325" t="s">
        <v>1538</v>
      </c>
      <c r="G2021" s="325" t="s">
        <v>1538</v>
      </c>
      <c r="H2021" s="325" t="s">
        <v>1538</v>
      </c>
    </row>
    <row r="2022" spans="1:8">
      <c r="A2022" s="103"/>
      <c r="B2022" s="328"/>
      <c r="C2022" s="326" t="s">
        <v>1538</v>
      </c>
      <c r="D2022" t="s">
        <v>1538</v>
      </c>
      <c r="E2022" s="325" t="s">
        <v>1538</v>
      </c>
      <c r="G2022" s="325" t="s">
        <v>1538</v>
      </c>
      <c r="H2022" s="325" t="s">
        <v>1538</v>
      </c>
    </row>
    <row r="2023" spans="1:8">
      <c r="A2023" s="103"/>
      <c r="C2023" s="326" t="s">
        <v>1538</v>
      </c>
      <c r="D2023" t="s">
        <v>1538</v>
      </c>
      <c r="E2023" s="325" t="s">
        <v>1538</v>
      </c>
      <c r="G2023" s="325" t="s">
        <v>1538</v>
      </c>
      <c r="H2023" s="325" t="s">
        <v>1538</v>
      </c>
    </row>
    <row r="2024" spans="1:8">
      <c r="A2024" s="103"/>
      <c r="C2024" s="326" t="s">
        <v>1538</v>
      </c>
      <c r="D2024" t="s">
        <v>1538</v>
      </c>
      <c r="E2024" s="325" t="s">
        <v>1538</v>
      </c>
      <c r="G2024" s="325" t="s">
        <v>1538</v>
      </c>
      <c r="H2024" s="325" t="s">
        <v>1538</v>
      </c>
    </row>
    <row r="2025" spans="1:8">
      <c r="A2025" s="103"/>
      <c r="C2025" s="326" t="s">
        <v>1538</v>
      </c>
      <c r="D2025" t="s">
        <v>1538</v>
      </c>
      <c r="E2025" s="325" t="s">
        <v>1538</v>
      </c>
      <c r="G2025" s="325" t="s">
        <v>1538</v>
      </c>
      <c r="H2025" s="325" t="s">
        <v>1538</v>
      </c>
    </row>
    <row r="2026" spans="1:8">
      <c r="A2026" s="103"/>
      <c r="C2026" s="326" t="s">
        <v>1538</v>
      </c>
      <c r="D2026" t="s">
        <v>1538</v>
      </c>
      <c r="E2026" s="325" t="s">
        <v>1538</v>
      </c>
      <c r="G2026" s="325" t="s">
        <v>1538</v>
      </c>
      <c r="H2026" s="325" t="s">
        <v>1538</v>
      </c>
    </row>
    <row r="2027" spans="1:8">
      <c r="A2027" s="103"/>
      <c r="B2027" s="328"/>
      <c r="C2027" s="326" t="s">
        <v>1538</v>
      </c>
      <c r="D2027" t="s">
        <v>1538</v>
      </c>
      <c r="E2027" s="325" t="s">
        <v>1538</v>
      </c>
      <c r="G2027" s="325" t="s">
        <v>1538</v>
      </c>
      <c r="H2027" s="325" t="s">
        <v>1538</v>
      </c>
    </row>
    <row r="2028" spans="1:8">
      <c r="A2028" s="103"/>
      <c r="C2028" s="326" t="s">
        <v>1538</v>
      </c>
      <c r="D2028" t="s">
        <v>1538</v>
      </c>
      <c r="E2028" s="325" t="s">
        <v>1538</v>
      </c>
      <c r="G2028" s="325" t="s">
        <v>1538</v>
      </c>
      <c r="H2028" s="325" t="s">
        <v>1538</v>
      </c>
    </row>
    <row r="2029" spans="1:8">
      <c r="A2029" s="103"/>
      <c r="C2029" s="326" t="s">
        <v>1538</v>
      </c>
      <c r="D2029" t="s">
        <v>1538</v>
      </c>
      <c r="E2029" s="325" t="s">
        <v>1538</v>
      </c>
      <c r="G2029" s="325" t="s">
        <v>1538</v>
      </c>
      <c r="H2029" s="325" t="s">
        <v>1538</v>
      </c>
    </row>
    <row r="2030" spans="1:8">
      <c r="A2030" s="103"/>
      <c r="C2030" s="326" t="s">
        <v>1538</v>
      </c>
      <c r="D2030" t="s">
        <v>1538</v>
      </c>
      <c r="E2030" s="325" t="s">
        <v>1538</v>
      </c>
      <c r="G2030" s="325" t="s">
        <v>1538</v>
      </c>
      <c r="H2030" s="325" t="s">
        <v>1538</v>
      </c>
    </row>
    <row r="2031" spans="1:8">
      <c r="A2031" s="103"/>
      <c r="B2031" s="326"/>
      <c r="C2031" s="326" t="s">
        <v>1538</v>
      </c>
      <c r="D2031" t="s">
        <v>1538</v>
      </c>
      <c r="E2031" s="325" t="s">
        <v>1538</v>
      </c>
      <c r="G2031" s="325" t="s">
        <v>1538</v>
      </c>
      <c r="H2031" s="325" t="s">
        <v>1538</v>
      </c>
    </row>
    <row r="2032" spans="1:8">
      <c r="A2032" s="103"/>
      <c r="B2032" s="326"/>
      <c r="C2032" s="326" t="s">
        <v>1538</v>
      </c>
      <c r="D2032" t="s">
        <v>1538</v>
      </c>
      <c r="E2032" s="325" t="s">
        <v>1538</v>
      </c>
      <c r="G2032" s="325" t="s">
        <v>1538</v>
      </c>
      <c r="H2032" s="325" t="s">
        <v>1538</v>
      </c>
    </row>
    <row r="2033" spans="1:8">
      <c r="A2033" s="103"/>
      <c r="B2033" s="326"/>
      <c r="C2033" s="326" t="s">
        <v>1538</v>
      </c>
      <c r="D2033" t="s">
        <v>1538</v>
      </c>
      <c r="E2033" s="325" t="s">
        <v>1538</v>
      </c>
      <c r="G2033" s="325" t="s">
        <v>1538</v>
      </c>
      <c r="H2033" s="325" t="s">
        <v>1538</v>
      </c>
    </row>
    <row r="2034" spans="1:8">
      <c r="A2034" s="103"/>
      <c r="B2034" s="326"/>
      <c r="C2034" s="326" t="s">
        <v>1538</v>
      </c>
      <c r="D2034" t="s">
        <v>1538</v>
      </c>
      <c r="E2034" s="325" t="s">
        <v>1538</v>
      </c>
      <c r="G2034" s="325" t="s">
        <v>1538</v>
      </c>
      <c r="H2034" s="325" t="s">
        <v>1538</v>
      </c>
    </row>
    <row r="2035" spans="1:8">
      <c r="A2035" s="103"/>
      <c r="B2035" s="326"/>
      <c r="C2035" s="326" t="s">
        <v>1538</v>
      </c>
      <c r="D2035" t="s">
        <v>1538</v>
      </c>
      <c r="E2035" s="325" t="s">
        <v>1538</v>
      </c>
      <c r="G2035" s="325" t="s">
        <v>1538</v>
      </c>
      <c r="H2035" s="325" t="s">
        <v>1538</v>
      </c>
    </row>
    <row r="2036" spans="1:8">
      <c r="A2036" s="103"/>
      <c r="B2036" s="326"/>
      <c r="C2036" s="326" t="s">
        <v>1538</v>
      </c>
      <c r="D2036" t="s">
        <v>1538</v>
      </c>
      <c r="E2036" s="325" t="s">
        <v>1538</v>
      </c>
      <c r="G2036" s="325" t="s">
        <v>1538</v>
      </c>
      <c r="H2036" s="325" t="s">
        <v>1538</v>
      </c>
    </row>
    <row r="2037" spans="1:8">
      <c r="A2037" s="103"/>
      <c r="B2037" s="326"/>
      <c r="C2037" s="326" t="s">
        <v>1538</v>
      </c>
      <c r="D2037" t="s">
        <v>1538</v>
      </c>
      <c r="E2037" s="325" t="s">
        <v>1538</v>
      </c>
      <c r="G2037" s="325" t="s">
        <v>1538</v>
      </c>
      <c r="H2037" s="325" t="s">
        <v>1538</v>
      </c>
    </row>
    <row r="2038" spans="1:8">
      <c r="A2038" s="103"/>
      <c r="B2038" s="326"/>
      <c r="C2038" s="326" t="s">
        <v>1538</v>
      </c>
      <c r="D2038" t="s">
        <v>1538</v>
      </c>
      <c r="E2038" s="325" t="s">
        <v>1538</v>
      </c>
      <c r="G2038" s="325" t="s">
        <v>1538</v>
      </c>
      <c r="H2038" s="325" t="s">
        <v>1538</v>
      </c>
    </row>
    <row r="2039" spans="1:8">
      <c r="A2039" s="103"/>
      <c r="B2039" s="328"/>
      <c r="C2039" s="326" t="s">
        <v>1538</v>
      </c>
      <c r="D2039" t="s">
        <v>1538</v>
      </c>
      <c r="E2039" s="325" t="s">
        <v>1538</v>
      </c>
      <c r="G2039" s="325" t="s">
        <v>1538</v>
      </c>
      <c r="H2039" s="325" t="s">
        <v>1538</v>
      </c>
    </row>
    <row r="2040" spans="1:8">
      <c r="A2040" s="103"/>
      <c r="C2040" s="326" t="s">
        <v>1538</v>
      </c>
      <c r="D2040" t="s">
        <v>1538</v>
      </c>
      <c r="E2040" s="325" t="s">
        <v>1538</v>
      </c>
      <c r="G2040" s="325" t="s">
        <v>1538</v>
      </c>
      <c r="H2040" s="325" t="s">
        <v>1538</v>
      </c>
    </row>
    <row r="2041" spans="1:8">
      <c r="A2041" s="103"/>
      <c r="C2041" s="326" t="s">
        <v>1538</v>
      </c>
      <c r="D2041" t="s">
        <v>1538</v>
      </c>
      <c r="E2041" s="325" t="s">
        <v>1538</v>
      </c>
      <c r="G2041" s="325" t="s">
        <v>1538</v>
      </c>
      <c r="H2041" s="325" t="s">
        <v>1538</v>
      </c>
    </row>
    <row r="2042" spans="1:8">
      <c r="A2042" s="103"/>
      <c r="C2042" s="326" t="s">
        <v>1538</v>
      </c>
      <c r="D2042" t="s">
        <v>1538</v>
      </c>
      <c r="E2042" s="325" t="s">
        <v>1538</v>
      </c>
      <c r="G2042" s="325" t="s">
        <v>1538</v>
      </c>
      <c r="H2042" s="325" t="s">
        <v>1538</v>
      </c>
    </row>
    <row r="2043" spans="1:8">
      <c r="A2043" s="103"/>
      <c r="C2043" s="326" t="s">
        <v>1538</v>
      </c>
      <c r="D2043" t="s">
        <v>1538</v>
      </c>
      <c r="E2043" s="325" t="s">
        <v>1538</v>
      </c>
      <c r="G2043" s="325" t="s">
        <v>1538</v>
      </c>
      <c r="H2043" s="325" t="s">
        <v>1538</v>
      </c>
    </row>
    <row r="2044" spans="1:8">
      <c r="A2044" s="103"/>
      <c r="B2044" s="326"/>
      <c r="C2044" s="326" t="s">
        <v>1538</v>
      </c>
      <c r="D2044" t="s">
        <v>1538</v>
      </c>
      <c r="E2044" s="325" t="s">
        <v>1538</v>
      </c>
      <c r="G2044" s="325" t="s">
        <v>1538</v>
      </c>
      <c r="H2044" s="325" t="s">
        <v>1538</v>
      </c>
    </row>
    <row r="2045" spans="1:8">
      <c r="A2045" s="103"/>
      <c r="B2045" s="326"/>
      <c r="C2045" s="326" t="s">
        <v>1538</v>
      </c>
      <c r="D2045" t="s">
        <v>1538</v>
      </c>
      <c r="E2045" s="325" t="s">
        <v>1538</v>
      </c>
      <c r="G2045" s="325" t="s">
        <v>1538</v>
      </c>
      <c r="H2045" s="325" t="s">
        <v>1538</v>
      </c>
    </row>
    <row r="2046" spans="1:8">
      <c r="A2046" s="103"/>
      <c r="B2046" s="326"/>
      <c r="C2046" s="326" t="s">
        <v>1538</v>
      </c>
      <c r="D2046" t="s">
        <v>1538</v>
      </c>
      <c r="E2046" s="325" t="s">
        <v>1538</v>
      </c>
      <c r="G2046" s="325" t="s">
        <v>1538</v>
      </c>
      <c r="H2046" s="325" t="s">
        <v>1538</v>
      </c>
    </row>
    <row r="2047" spans="1:8">
      <c r="A2047" s="103"/>
      <c r="B2047" s="326"/>
      <c r="C2047" s="326" t="s">
        <v>1538</v>
      </c>
      <c r="D2047" t="s">
        <v>1538</v>
      </c>
      <c r="E2047" s="325" t="s">
        <v>1538</v>
      </c>
      <c r="G2047" s="325" t="s">
        <v>1538</v>
      </c>
      <c r="H2047" s="325" t="s">
        <v>1538</v>
      </c>
    </row>
    <row r="2048" spans="1:8">
      <c r="A2048" s="103"/>
      <c r="B2048" s="326"/>
      <c r="C2048" s="326" t="s">
        <v>1538</v>
      </c>
      <c r="D2048" t="s">
        <v>1538</v>
      </c>
      <c r="E2048" s="325" t="s">
        <v>1538</v>
      </c>
      <c r="G2048" s="325" t="s">
        <v>1538</v>
      </c>
      <c r="H2048" s="325" t="s">
        <v>1538</v>
      </c>
    </row>
    <row r="2049" spans="1:8">
      <c r="A2049" s="103"/>
      <c r="B2049" s="326"/>
      <c r="C2049" s="326" t="s">
        <v>1538</v>
      </c>
      <c r="D2049" t="s">
        <v>1538</v>
      </c>
      <c r="E2049" s="325" t="s">
        <v>1538</v>
      </c>
      <c r="G2049" s="325" t="s">
        <v>1538</v>
      </c>
      <c r="H2049" s="325" t="s">
        <v>1538</v>
      </c>
    </row>
    <row r="2050" spans="1:8">
      <c r="A2050" s="103"/>
      <c r="B2050" s="326"/>
      <c r="C2050" s="326" t="s">
        <v>1538</v>
      </c>
      <c r="D2050" t="s">
        <v>1538</v>
      </c>
      <c r="E2050" s="325" t="s">
        <v>1538</v>
      </c>
      <c r="G2050" s="325" t="s">
        <v>1538</v>
      </c>
      <c r="H2050" s="325" t="s">
        <v>1538</v>
      </c>
    </row>
    <row r="2051" spans="1:8">
      <c r="A2051" s="103"/>
      <c r="B2051" s="326"/>
      <c r="C2051" s="326" t="s">
        <v>1538</v>
      </c>
      <c r="D2051" t="s">
        <v>1538</v>
      </c>
      <c r="E2051" s="325" t="s">
        <v>1538</v>
      </c>
      <c r="G2051" s="325" t="s">
        <v>1538</v>
      </c>
      <c r="H2051" s="325" t="s">
        <v>1538</v>
      </c>
    </row>
    <row r="2052" spans="1:8">
      <c r="A2052" s="103"/>
      <c r="B2052" s="326"/>
      <c r="C2052" s="326" t="s">
        <v>1538</v>
      </c>
      <c r="D2052" t="s">
        <v>1538</v>
      </c>
      <c r="E2052" s="325" t="s">
        <v>1538</v>
      </c>
      <c r="G2052" s="325" t="s">
        <v>1538</v>
      </c>
      <c r="H2052" s="325" t="s">
        <v>1538</v>
      </c>
    </row>
    <row r="2053" spans="1:8">
      <c r="A2053" s="103"/>
      <c r="B2053" s="326"/>
      <c r="C2053" s="326" t="s">
        <v>1538</v>
      </c>
      <c r="D2053" t="s">
        <v>1538</v>
      </c>
      <c r="E2053" s="325" t="s">
        <v>1538</v>
      </c>
      <c r="G2053" s="325" t="s">
        <v>1538</v>
      </c>
      <c r="H2053" s="325" t="s">
        <v>1538</v>
      </c>
    </row>
    <row r="2054" spans="1:8">
      <c r="A2054" s="103"/>
      <c r="B2054" s="326"/>
      <c r="C2054" s="326" t="s">
        <v>1538</v>
      </c>
      <c r="D2054" t="s">
        <v>1538</v>
      </c>
      <c r="E2054" s="325" t="s">
        <v>1538</v>
      </c>
      <c r="G2054" s="325" t="s">
        <v>1538</v>
      </c>
      <c r="H2054" s="325" t="s">
        <v>1538</v>
      </c>
    </row>
    <row r="2055" spans="1:8">
      <c r="A2055" s="103"/>
      <c r="B2055" s="326"/>
      <c r="C2055" s="326" t="s">
        <v>1538</v>
      </c>
      <c r="D2055" t="s">
        <v>1538</v>
      </c>
      <c r="E2055" s="325" t="s">
        <v>1538</v>
      </c>
      <c r="G2055" s="325" t="s">
        <v>1538</v>
      </c>
      <c r="H2055" s="325" t="s">
        <v>1538</v>
      </c>
    </row>
    <row r="2056" spans="1:8">
      <c r="A2056" s="103"/>
      <c r="B2056" s="326"/>
      <c r="C2056" s="326" t="s">
        <v>1538</v>
      </c>
      <c r="D2056" t="s">
        <v>1538</v>
      </c>
      <c r="E2056" s="325" t="s">
        <v>1538</v>
      </c>
      <c r="G2056" s="325" t="s">
        <v>1538</v>
      </c>
      <c r="H2056" s="325" t="s">
        <v>1538</v>
      </c>
    </row>
    <row r="2057" spans="1:8">
      <c r="A2057" s="103"/>
      <c r="B2057" s="326"/>
      <c r="C2057" s="326" t="s">
        <v>1538</v>
      </c>
      <c r="D2057" t="s">
        <v>1538</v>
      </c>
      <c r="E2057" s="325" t="s">
        <v>1538</v>
      </c>
      <c r="G2057" s="325" t="s">
        <v>1538</v>
      </c>
      <c r="H2057" s="325" t="s">
        <v>1538</v>
      </c>
    </row>
    <row r="2058" spans="1:8">
      <c r="A2058" s="103"/>
      <c r="B2058" s="328"/>
      <c r="C2058" s="326" t="s">
        <v>1538</v>
      </c>
      <c r="D2058" t="s">
        <v>1538</v>
      </c>
      <c r="E2058" s="325" t="s">
        <v>1538</v>
      </c>
      <c r="G2058" s="325" t="s">
        <v>1538</v>
      </c>
      <c r="H2058" s="325" t="s">
        <v>1538</v>
      </c>
    </row>
    <row r="2059" spans="1:8">
      <c r="A2059" s="103"/>
      <c r="C2059" s="326" t="s">
        <v>1538</v>
      </c>
      <c r="D2059" t="s">
        <v>1538</v>
      </c>
      <c r="E2059" s="325" t="s">
        <v>1538</v>
      </c>
      <c r="G2059" s="325" t="s">
        <v>1538</v>
      </c>
      <c r="H2059" s="325" t="s">
        <v>1538</v>
      </c>
    </row>
    <row r="2060" spans="1:8">
      <c r="A2060" s="103"/>
      <c r="C2060" s="326" t="s">
        <v>1538</v>
      </c>
      <c r="D2060" t="s">
        <v>1538</v>
      </c>
      <c r="E2060" s="325" t="s">
        <v>1538</v>
      </c>
      <c r="G2060" s="325" t="s">
        <v>1538</v>
      </c>
      <c r="H2060" s="325" t="s">
        <v>1538</v>
      </c>
    </row>
    <row r="2061" spans="1:8">
      <c r="A2061" s="103"/>
      <c r="C2061" s="326" t="s">
        <v>1538</v>
      </c>
      <c r="D2061" t="s">
        <v>1538</v>
      </c>
      <c r="E2061" s="325" t="s">
        <v>1538</v>
      </c>
      <c r="G2061" s="325" t="s">
        <v>1538</v>
      </c>
      <c r="H2061" s="325" t="s">
        <v>1538</v>
      </c>
    </row>
    <row r="2062" spans="1:8">
      <c r="A2062" s="103"/>
      <c r="B2062" s="326"/>
      <c r="C2062" s="326" t="s">
        <v>1538</v>
      </c>
      <c r="D2062" t="s">
        <v>1538</v>
      </c>
      <c r="E2062" s="325" t="s">
        <v>1538</v>
      </c>
      <c r="G2062" s="325" t="s">
        <v>1538</v>
      </c>
      <c r="H2062" s="325" t="s">
        <v>1538</v>
      </c>
    </row>
    <row r="2063" spans="1:8">
      <c r="A2063" s="103"/>
      <c r="B2063" s="326"/>
      <c r="C2063" s="326" t="s">
        <v>1538</v>
      </c>
      <c r="D2063" t="s">
        <v>1538</v>
      </c>
      <c r="E2063" s="325" t="s">
        <v>1538</v>
      </c>
      <c r="G2063" s="325" t="s">
        <v>1538</v>
      </c>
      <c r="H2063" s="325" t="s">
        <v>1538</v>
      </c>
    </row>
    <row r="2064" spans="1:8">
      <c r="A2064" s="103"/>
      <c r="B2064" s="326"/>
      <c r="C2064" s="326" t="s">
        <v>1538</v>
      </c>
      <c r="D2064" t="s">
        <v>1538</v>
      </c>
      <c r="E2064" s="325" t="s">
        <v>1538</v>
      </c>
      <c r="G2064" s="325" t="s">
        <v>1538</v>
      </c>
      <c r="H2064" s="325" t="s">
        <v>1538</v>
      </c>
    </row>
    <row r="2065" spans="1:8">
      <c r="A2065" s="103"/>
      <c r="B2065" s="326"/>
      <c r="C2065" s="326" t="s">
        <v>1538</v>
      </c>
      <c r="D2065" t="s">
        <v>1538</v>
      </c>
      <c r="E2065" s="325" t="s">
        <v>1538</v>
      </c>
      <c r="G2065" s="325" t="s">
        <v>1538</v>
      </c>
      <c r="H2065" s="325" t="s">
        <v>1538</v>
      </c>
    </row>
    <row r="2066" spans="1:8">
      <c r="A2066" s="103"/>
      <c r="B2066" s="326"/>
      <c r="C2066" s="326" t="s">
        <v>1538</v>
      </c>
      <c r="D2066" t="s">
        <v>1538</v>
      </c>
      <c r="E2066" s="325" t="s">
        <v>1538</v>
      </c>
      <c r="G2066" s="325" t="s">
        <v>1538</v>
      </c>
      <c r="H2066" s="325" t="s">
        <v>1538</v>
      </c>
    </row>
    <row r="2067" spans="1:8">
      <c r="A2067" s="103"/>
      <c r="B2067" s="326"/>
      <c r="C2067" s="326" t="s">
        <v>1538</v>
      </c>
      <c r="D2067" t="s">
        <v>1538</v>
      </c>
      <c r="E2067" s="325" t="s">
        <v>1538</v>
      </c>
      <c r="G2067" s="325" t="s">
        <v>1538</v>
      </c>
      <c r="H2067" s="325" t="s">
        <v>1538</v>
      </c>
    </row>
    <row r="2068" spans="1:8">
      <c r="A2068" s="103"/>
      <c r="B2068" s="326"/>
      <c r="C2068" s="326" t="s">
        <v>1538</v>
      </c>
      <c r="D2068" t="s">
        <v>1538</v>
      </c>
      <c r="E2068" s="325" t="s">
        <v>1538</v>
      </c>
      <c r="G2068" s="325" t="s">
        <v>1538</v>
      </c>
      <c r="H2068" s="325" t="s">
        <v>1538</v>
      </c>
    </row>
    <row r="2069" spans="1:8">
      <c r="A2069" s="103"/>
      <c r="B2069" s="326"/>
      <c r="C2069" s="326" t="s">
        <v>1538</v>
      </c>
      <c r="D2069" t="s">
        <v>1538</v>
      </c>
      <c r="E2069" s="325" t="s">
        <v>1538</v>
      </c>
      <c r="G2069" s="325" t="s">
        <v>1538</v>
      </c>
      <c r="H2069" s="325" t="s">
        <v>1538</v>
      </c>
    </row>
    <row r="2070" spans="1:8">
      <c r="A2070" s="103"/>
      <c r="B2070" s="326"/>
      <c r="C2070" s="326" t="s">
        <v>1538</v>
      </c>
      <c r="D2070" t="s">
        <v>1538</v>
      </c>
      <c r="E2070" s="325" t="s">
        <v>1538</v>
      </c>
      <c r="G2070" s="325" t="s">
        <v>1538</v>
      </c>
      <c r="H2070" s="325" t="s">
        <v>1538</v>
      </c>
    </row>
    <row r="2071" spans="1:8">
      <c r="A2071" s="103"/>
      <c r="B2071" s="328"/>
      <c r="C2071" s="326" t="s">
        <v>1538</v>
      </c>
      <c r="D2071" t="s">
        <v>1538</v>
      </c>
      <c r="E2071" s="325" t="s">
        <v>1538</v>
      </c>
      <c r="G2071" s="325" t="s">
        <v>1538</v>
      </c>
      <c r="H2071" s="325" t="s">
        <v>1538</v>
      </c>
    </row>
    <row r="2072" spans="1:8">
      <c r="A2072" s="103"/>
      <c r="C2072" s="326" t="s">
        <v>1538</v>
      </c>
      <c r="D2072" t="s">
        <v>1538</v>
      </c>
      <c r="E2072" s="325" t="s">
        <v>1538</v>
      </c>
      <c r="G2072" s="325" t="s">
        <v>1538</v>
      </c>
      <c r="H2072" s="325" t="s">
        <v>1538</v>
      </c>
    </row>
    <row r="2073" spans="1:8">
      <c r="A2073" s="103"/>
      <c r="C2073" s="326" t="s">
        <v>1538</v>
      </c>
      <c r="D2073" t="s">
        <v>1538</v>
      </c>
      <c r="E2073" s="325" t="s">
        <v>1538</v>
      </c>
      <c r="G2073" s="325" t="s">
        <v>1538</v>
      </c>
      <c r="H2073" s="325" t="s">
        <v>1538</v>
      </c>
    </row>
    <row r="2074" spans="1:8">
      <c r="A2074" s="103"/>
      <c r="C2074" s="326" t="s">
        <v>1538</v>
      </c>
      <c r="D2074" t="s">
        <v>1538</v>
      </c>
      <c r="E2074" s="325" t="s">
        <v>1538</v>
      </c>
      <c r="G2074" s="325" t="s">
        <v>1538</v>
      </c>
      <c r="H2074" s="325" t="s">
        <v>1538</v>
      </c>
    </row>
    <row r="2075" spans="1:8">
      <c r="A2075" s="103"/>
      <c r="C2075" s="326" t="s">
        <v>1538</v>
      </c>
      <c r="D2075" t="s">
        <v>1538</v>
      </c>
      <c r="E2075" s="325" t="s">
        <v>1538</v>
      </c>
      <c r="G2075" s="325" t="s">
        <v>1538</v>
      </c>
      <c r="H2075" s="325" t="s">
        <v>1538</v>
      </c>
    </row>
    <row r="2076" spans="1:8">
      <c r="A2076" s="103"/>
      <c r="B2076" s="326"/>
      <c r="C2076" s="326" t="s">
        <v>1538</v>
      </c>
      <c r="D2076" t="s">
        <v>1538</v>
      </c>
      <c r="E2076" s="325" t="s">
        <v>1538</v>
      </c>
      <c r="G2076" s="325" t="s">
        <v>1538</v>
      </c>
      <c r="H2076" s="325" t="s">
        <v>1538</v>
      </c>
    </row>
    <row r="2077" spans="1:8">
      <c r="A2077" s="103"/>
      <c r="B2077" s="326"/>
      <c r="C2077" s="326" t="s">
        <v>1538</v>
      </c>
      <c r="D2077" t="s">
        <v>1538</v>
      </c>
      <c r="E2077" s="325" t="s">
        <v>1538</v>
      </c>
      <c r="G2077" s="325" t="s">
        <v>1538</v>
      </c>
      <c r="H2077" s="325" t="s">
        <v>1538</v>
      </c>
    </row>
    <row r="2078" spans="1:8">
      <c r="A2078" s="103"/>
      <c r="B2078" s="326"/>
      <c r="C2078" s="326" t="s">
        <v>1538</v>
      </c>
      <c r="D2078" t="s">
        <v>1538</v>
      </c>
      <c r="E2078" s="325" t="s">
        <v>1538</v>
      </c>
      <c r="G2078" s="325" t="s">
        <v>1538</v>
      </c>
      <c r="H2078" s="325" t="s">
        <v>1538</v>
      </c>
    </row>
    <row r="2079" spans="1:8">
      <c r="A2079" s="103"/>
      <c r="B2079" s="326"/>
      <c r="C2079" s="326" t="s">
        <v>1538</v>
      </c>
      <c r="D2079" t="s">
        <v>1538</v>
      </c>
      <c r="E2079" s="325" t="s">
        <v>1538</v>
      </c>
      <c r="G2079" s="325" t="s">
        <v>1538</v>
      </c>
      <c r="H2079" s="325" t="s">
        <v>1538</v>
      </c>
    </row>
    <row r="2080" spans="1:8">
      <c r="A2080" s="103"/>
      <c r="B2080" s="326"/>
      <c r="C2080" s="326" t="s">
        <v>1538</v>
      </c>
      <c r="D2080" t="s">
        <v>1538</v>
      </c>
      <c r="E2080" s="325" t="s">
        <v>1538</v>
      </c>
      <c r="G2080" s="325" t="s">
        <v>1538</v>
      </c>
      <c r="H2080" s="325" t="s">
        <v>1538</v>
      </c>
    </row>
    <row r="2081" spans="1:8">
      <c r="A2081" s="103"/>
      <c r="B2081" s="326"/>
      <c r="C2081" s="326" t="s">
        <v>1538</v>
      </c>
      <c r="D2081" t="s">
        <v>1538</v>
      </c>
      <c r="E2081" s="325" t="s">
        <v>1538</v>
      </c>
      <c r="G2081" s="325" t="s">
        <v>1538</v>
      </c>
      <c r="H2081" s="325" t="s">
        <v>1538</v>
      </c>
    </row>
    <row r="2082" spans="1:8">
      <c r="A2082" s="103"/>
      <c r="B2082" s="326"/>
      <c r="C2082" s="326" t="s">
        <v>1538</v>
      </c>
      <c r="D2082" t="s">
        <v>1538</v>
      </c>
      <c r="E2082" s="325" t="s">
        <v>1538</v>
      </c>
      <c r="G2082" s="325" t="s">
        <v>1538</v>
      </c>
      <c r="H2082" s="325" t="s">
        <v>1538</v>
      </c>
    </row>
    <row r="2083" spans="1:8">
      <c r="A2083" s="103"/>
      <c r="B2083" s="326"/>
      <c r="C2083" s="326" t="s">
        <v>1538</v>
      </c>
      <c r="D2083" t="s">
        <v>1538</v>
      </c>
      <c r="E2083" s="325" t="s">
        <v>1538</v>
      </c>
      <c r="G2083" s="325" t="s">
        <v>1538</v>
      </c>
      <c r="H2083" s="325" t="s">
        <v>1538</v>
      </c>
    </row>
    <row r="2084" spans="1:8">
      <c r="A2084" s="103"/>
      <c r="B2084" s="326"/>
      <c r="C2084" s="326" t="s">
        <v>1538</v>
      </c>
      <c r="D2084" t="s">
        <v>1538</v>
      </c>
      <c r="E2084" s="325" t="s">
        <v>1538</v>
      </c>
      <c r="G2084" s="325" t="s">
        <v>1538</v>
      </c>
      <c r="H2084" s="325" t="s">
        <v>1538</v>
      </c>
    </row>
    <row r="2085" spans="1:8">
      <c r="A2085" s="103"/>
      <c r="B2085" s="326"/>
      <c r="C2085" s="326" t="s">
        <v>1538</v>
      </c>
      <c r="D2085" t="s">
        <v>1538</v>
      </c>
      <c r="E2085" s="325" t="s">
        <v>1538</v>
      </c>
      <c r="G2085" s="325" t="s">
        <v>1538</v>
      </c>
      <c r="H2085" s="325" t="s">
        <v>1538</v>
      </c>
    </row>
    <row r="2086" spans="1:8">
      <c r="A2086" s="103"/>
      <c r="B2086" s="326"/>
      <c r="C2086" s="326" t="s">
        <v>1538</v>
      </c>
      <c r="D2086" t="s">
        <v>1538</v>
      </c>
      <c r="E2086" s="325" t="s">
        <v>1538</v>
      </c>
      <c r="G2086" s="325" t="s">
        <v>1538</v>
      </c>
      <c r="H2086" s="325" t="s">
        <v>1538</v>
      </c>
    </row>
    <row r="2087" spans="1:8">
      <c r="A2087" s="103"/>
      <c r="B2087" s="326"/>
      <c r="C2087" s="326" t="s">
        <v>1538</v>
      </c>
      <c r="D2087" t="s">
        <v>1538</v>
      </c>
      <c r="E2087" s="325" t="s">
        <v>1538</v>
      </c>
      <c r="G2087" s="325" t="s">
        <v>1538</v>
      </c>
      <c r="H2087" s="325" t="s">
        <v>1538</v>
      </c>
    </row>
    <row r="2088" spans="1:8">
      <c r="A2088" s="103"/>
      <c r="B2088" s="326"/>
      <c r="C2088" s="326" t="s">
        <v>1538</v>
      </c>
      <c r="D2088" t="s">
        <v>1538</v>
      </c>
      <c r="E2088" s="325" t="s">
        <v>1538</v>
      </c>
      <c r="G2088" s="325" t="s">
        <v>1538</v>
      </c>
      <c r="H2088" s="325" t="s">
        <v>1538</v>
      </c>
    </row>
    <row r="2089" spans="1:8">
      <c r="A2089" s="103"/>
      <c r="B2089" s="326"/>
      <c r="C2089" s="326" t="s">
        <v>1538</v>
      </c>
      <c r="D2089" t="s">
        <v>1538</v>
      </c>
      <c r="E2089" s="325" t="s">
        <v>1538</v>
      </c>
      <c r="G2089" s="325" t="s">
        <v>1538</v>
      </c>
      <c r="H2089" s="325" t="s">
        <v>1538</v>
      </c>
    </row>
    <row r="2090" spans="1:8">
      <c r="A2090" s="103"/>
      <c r="B2090" s="326"/>
      <c r="C2090" s="326" t="s">
        <v>1538</v>
      </c>
      <c r="D2090" t="s">
        <v>1538</v>
      </c>
      <c r="E2090" s="325" t="s">
        <v>1538</v>
      </c>
      <c r="G2090" s="325" t="s">
        <v>1538</v>
      </c>
      <c r="H2090" s="325" t="s">
        <v>1538</v>
      </c>
    </row>
    <row r="2091" spans="1:8">
      <c r="A2091" s="103"/>
      <c r="B2091" s="326"/>
      <c r="C2091" s="326" t="s">
        <v>1538</v>
      </c>
      <c r="D2091" t="s">
        <v>1538</v>
      </c>
      <c r="E2091" s="325" t="s">
        <v>1538</v>
      </c>
      <c r="G2091" s="325" t="s">
        <v>1538</v>
      </c>
      <c r="H2091" s="325" t="s">
        <v>1538</v>
      </c>
    </row>
    <row r="2092" spans="1:8">
      <c r="A2092" s="103"/>
      <c r="B2092" s="328"/>
      <c r="C2092" s="326" t="s">
        <v>1538</v>
      </c>
      <c r="D2092" t="s">
        <v>1538</v>
      </c>
      <c r="E2092" s="325" t="s">
        <v>1538</v>
      </c>
      <c r="G2092" s="325" t="s">
        <v>1538</v>
      </c>
      <c r="H2092" s="325" t="s">
        <v>1538</v>
      </c>
    </row>
    <row r="2093" spans="1:8">
      <c r="A2093" s="103"/>
      <c r="C2093" s="326" t="s">
        <v>1538</v>
      </c>
      <c r="D2093" t="s">
        <v>1538</v>
      </c>
      <c r="E2093" s="325" t="s">
        <v>1538</v>
      </c>
      <c r="G2093" s="325" t="s">
        <v>1538</v>
      </c>
      <c r="H2093" s="325" t="s">
        <v>1538</v>
      </c>
    </row>
    <row r="2094" spans="1:8">
      <c r="A2094" s="103"/>
      <c r="C2094" s="326" t="s">
        <v>1538</v>
      </c>
      <c r="D2094" t="s">
        <v>1538</v>
      </c>
      <c r="E2094" s="325" t="s">
        <v>1538</v>
      </c>
      <c r="G2094" s="325" t="s">
        <v>1538</v>
      </c>
      <c r="H2094" s="325" t="s">
        <v>1538</v>
      </c>
    </row>
    <row r="2095" spans="1:8">
      <c r="A2095" s="103"/>
      <c r="C2095" s="326" t="s">
        <v>1538</v>
      </c>
      <c r="D2095" t="s">
        <v>1538</v>
      </c>
      <c r="E2095" s="325" t="s">
        <v>1538</v>
      </c>
      <c r="G2095" s="325" t="s">
        <v>1538</v>
      </c>
      <c r="H2095" s="325" t="s">
        <v>1538</v>
      </c>
    </row>
    <row r="2096" spans="1:8">
      <c r="A2096" s="103"/>
      <c r="C2096" s="326" t="s">
        <v>1538</v>
      </c>
      <c r="D2096" t="s">
        <v>1538</v>
      </c>
      <c r="E2096" s="325" t="s">
        <v>1538</v>
      </c>
      <c r="G2096" s="325" t="s">
        <v>1538</v>
      </c>
      <c r="H2096" s="325" t="s">
        <v>1538</v>
      </c>
    </row>
    <row r="2097" spans="1:8">
      <c r="A2097" s="103"/>
      <c r="B2097" s="326"/>
      <c r="C2097" s="326" t="s">
        <v>1538</v>
      </c>
      <c r="D2097" t="s">
        <v>1538</v>
      </c>
      <c r="E2097" s="325" t="s">
        <v>1538</v>
      </c>
      <c r="G2097" s="325" t="s">
        <v>1538</v>
      </c>
      <c r="H2097" s="325" t="s">
        <v>1538</v>
      </c>
    </row>
    <row r="2098" spans="1:8">
      <c r="A2098" s="103"/>
      <c r="B2098" s="326"/>
      <c r="C2098" s="326" t="s">
        <v>1538</v>
      </c>
      <c r="D2098" t="s">
        <v>1538</v>
      </c>
      <c r="E2098" s="325" t="s">
        <v>1538</v>
      </c>
      <c r="G2098" s="325" t="s">
        <v>1538</v>
      </c>
      <c r="H2098" s="325" t="s">
        <v>1538</v>
      </c>
    </row>
    <row r="2099" spans="1:8">
      <c r="A2099" s="103"/>
      <c r="B2099" s="326"/>
      <c r="C2099" s="326" t="s">
        <v>1538</v>
      </c>
      <c r="D2099" t="s">
        <v>1538</v>
      </c>
      <c r="E2099" s="325" t="s">
        <v>1538</v>
      </c>
      <c r="G2099" s="325" t="s">
        <v>1538</v>
      </c>
      <c r="H2099" s="325" t="s">
        <v>1538</v>
      </c>
    </row>
    <row r="2100" spans="1:8">
      <c r="A2100" s="103"/>
      <c r="B2100" s="326"/>
      <c r="C2100" s="326" t="s">
        <v>1538</v>
      </c>
      <c r="D2100" t="s">
        <v>1538</v>
      </c>
      <c r="E2100" s="325" t="s">
        <v>1538</v>
      </c>
      <c r="G2100" s="325" t="s">
        <v>1538</v>
      </c>
      <c r="H2100" s="325" t="s">
        <v>1538</v>
      </c>
    </row>
    <row r="2101" spans="1:8">
      <c r="A2101" s="103"/>
      <c r="B2101" s="326"/>
      <c r="C2101" s="326" t="s">
        <v>1538</v>
      </c>
      <c r="D2101" t="s">
        <v>1538</v>
      </c>
      <c r="E2101" s="325" t="s">
        <v>1538</v>
      </c>
      <c r="G2101" s="325" t="s">
        <v>1538</v>
      </c>
      <c r="H2101" s="325" t="s">
        <v>1538</v>
      </c>
    </row>
    <row r="2102" spans="1:8">
      <c r="A2102" s="103"/>
      <c r="B2102" s="326"/>
      <c r="C2102" s="326" t="s">
        <v>1538</v>
      </c>
      <c r="D2102" t="s">
        <v>1538</v>
      </c>
      <c r="E2102" s="325" t="s">
        <v>1538</v>
      </c>
      <c r="G2102" s="325" t="s">
        <v>1538</v>
      </c>
      <c r="H2102" s="325" t="s">
        <v>1538</v>
      </c>
    </row>
    <row r="2103" spans="1:8">
      <c r="A2103" s="103"/>
      <c r="B2103" s="326"/>
      <c r="C2103" s="326" t="s">
        <v>1538</v>
      </c>
      <c r="D2103" t="s">
        <v>1538</v>
      </c>
      <c r="E2103" s="325" t="s">
        <v>1538</v>
      </c>
      <c r="G2103" s="325" t="s">
        <v>1538</v>
      </c>
      <c r="H2103" s="325" t="s">
        <v>1538</v>
      </c>
    </row>
    <row r="2104" spans="1:8">
      <c r="A2104" s="103"/>
      <c r="B2104" s="326"/>
      <c r="C2104" s="326" t="s">
        <v>1538</v>
      </c>
      <c r="D2104" t="s">
        <v>1538</v>
      </c>
      <c r="E2104" s="325" t="s">
        <v>1538</v>
      </c>
      <c r="G2104" s="325" t="s">
        <v>1538</v>
      </c>
      <c r="H2104" s="325" t="s">
        <v>1538</v>
      </c>
    </row>
    <row r="2105" spans="1:8">
      <c r="A2105" s="103"/>
      <c r="B2105" s="326"/>
      <c r="C2105" s="326" t="s">
        <v>1538</v>
      </c>
      <c r="D2105" t="s">
        <v>1538</v>
      </c>
      <c r="E2105" s="325" t="s">
        <v>1538</v>
      </c>
      <c r="G2105" s="325" t="s">
        <v>1538</v>
      </c>
      <c r="H2105" s="325" t="s">
        <v>1538</v>
      </c>
    </row>
    <row r="2106" spans="1:8">
      <c r="A2106" s="103"/>
      <c r="B2106" s="326"/>
      <c r="C2106" s="326" t="s">
        <v>1538</v>
      </c>
      <c r="D2106" t="s">
        <v>1538</v>
      </c>
      <c r="E2106" s="325" t="s">
        <v>1538</v>
      </c>
      <c r="G2106" s="325" t="s">
        <v>1538</v>
      </c>
      <c r="H2106" s="325" t="s">
        <v>1538</v>
      </c>
    </row>
    <row r="2107" spans="1:8">
      <c r="A2107" s="103"/>
      <c r="B2107" s="326"/>
      <c r="C2107" s="326" t="s">
        <v>1538</v>
      </c>
      <c r="D2107" t="s">
        <v>1538</v>
      </c>
      <c r="E2107" s="325" t="s">
        <v>1538</v>
      </c>
      <c r="G2107" s="325" t="s">
        <v>1538</v>
      </c>
      <c r="H2107" s="325" t="s">
        <v>1538</v>
      </c>
    </row>
    <row r="2108" spans="1:8">
      <c r="A2108" s="103"/>
      <c r="B2108" s="326"/>
      <c r="C2108" s="326" t="s">
        <v>1538</v>
      </c>
      <c r="D2108" t="s">
        <v>1538</v>
      </c>
      <c r="E2108" s="325" t="s">
        <v>1538</v>
      </c>
      <c r="G2108" s="325" t="s">
        <v>1538</v>
      </c>
      <c r="H2108" s="325" t="s">
        <v>1538</v>
      </c>
    </row>
    <row r="2109" spans="1:8">
      <c r="A2109" s="103"/>
      <c r="B2109" s="326"/>
      <c r="C2109" s="326" t="s">
        <v>1538</v>
      </c>
      <c r="D2109" t="s">
        <v>1538</v>
      </c>
      <c r="E2109" s="325" t="s">
        <v>1538</v>
      </c>
      <c r="G2109" s="325" t="s">
        <v>1538</v>
      </c>
      <c r="H2109" s="325" t="s">
        <v>1538</v>
      </c>
    </row>
    <row r="2110" spans="1:8">
      <c r="A2110" s="103"/>
      <c r="B2110" s="326"/>
      <c r="C2110" s="326" t="s">
        <v>1538</v>
      </c>
      <c r="D2110" t="s">
        <v>1538</v>
      </c>
      <c r="E2110" s="325" t="s">
        <v>1538</v>
      </c>
      <c r="G2110" s="325" t="s">
        <v>1538</v>
      </c>
      <c r="H2110" s="325" t="s">
        <v>1538</v>
      </c>
    </row>
    <row r="2111" spans="1:8">
      <c r="A2111" s="103"/>
      <c r="B2111" s="326"/>
      <c r="C2111" s="326" t="s">
        <v>1538</v>
      </c>
      <c r="D2111" t="s">
        <v>1538</v>
      </c>
      <c r="E2111" s="325" t="s">
        <v>1538</v>
      </c>
      <c r="G2111" s="325" t="s">
        <v>1538</v>
      </c>
      <c r="H2111" s="325" t="s">
        <v>1538</v>
      </c>
    </row>
    <row r="2112" spans="1:8">
      <c r="A2112" s="103"/>
      <c r="B2112" s="326"/>
      <c r="C2112" s="326" t="s">
        <v>1538</v>
      </c>
      <c r="D2112" t="s">
        <v>1538</v>
      </c>
      <c r="E2112" s="325" t="s">
        <v>1538</v>
      </c>
      <c r="G2112" s="325" t="s">
        <v>1538</v>
      </c>
      <c r="H2112" s="325" t="s">
        <v>1538</v>
      </c>
    </row>
    <row r="2113" spans="1:8">
      <c r="A2113" s="103"/>
      <c r="B2113" s="326"/>
      <c r="C2113" s="326" t="s">
        <v>1538</v>
      </c>
      <c r="D2113" t="s">
        <v>1538</v>
      </c>
      <c r="E2113" s="325" t="s">
        <v>1538</v>
      </c>
      <c r="G2113" s="325" t="s">
        <v>1538</v>
      </c>
      <c r="H2113" s="325" t="s">
        <v>1538</v>
      </c>
    </row>
    <row r="2114" spans="1:8">
      <c r="A2114" s="103"/>
      <c r="B2114" s="326"/>
      <c r="C2114" s="326" t="s">
        <v>1538</v>
      </c>
      <c r="D2114" t="s">
        <v>1538</v>
      </c>
      <c r="E2114" s="325" t="s">
        <v>1538</v>
      </c>
      <c r="G2114" s="325" t="s">
        <v>1538</v>
      </c>
      <c r="H2114" s="325" t="s">
        <v>1538</v>
      </c>
    </row>
    <row r="2115" spans="1:8">
      <c r="A2115" s="103"/>
      <c r="B2115" s="326"/>
      <c r="C2115" s="326" t="s">
        <v>1538</v>
      </c>
      <c r="D2115" t="s">
        <v>1538</v>
      </c>
      <c r="E2115" s="325" t="s">
        <v>1538</v>
      </c>
      <c r="G2115" s="325" t="s">
        <v>1538</v>
      </c>
      <c r="H2115" s="325" t="s">
        <v>1538</v>
      </c>
    </row>
    <row r="2116" spans="1:8">
      <c r="A2116" s="103"/>
      <c r="B2116" s="326"/>
      <c r="C2116" s="326" t="s">
        <v>1538</v>
      </c>
      <c r="D2116" t="s">
        <v>1538</v>
      </c>
      <c r="E2116" s="325" t="s">
        <v>1538</v>
      </c>
      <c r="G2116" s="325" t="s">
        <v>1538</v>
      </c>
      <c r="H2116" s="325" t="s">
        <v>1538</v>
      </c>
    </row>
    <row r="2117" spans="1:8">
      <c r="A2117" s="103"/>
      <c r="B2117" s="326"/>
      <c r="C2117" s="326" t="s">
        <v>1538</v>
      </c>
      <c r="D2117" t="s">
        <v>1538</v>
      </c>
      <c r="E2117" s="325" t="s">
        <v>1538</v>
      </c>
      <c r="G2117" s="325" t="s">
        <v>1538</v>
      </c>
      <c r="H2117" s="325" t="s">
        <v>1538</v>
      </c>
    </row>
    <row r="2118" spans="1:8">
      <c r="A2118" s="103"/>
      <c r="B2118" s="326"/>
      <c r="C2118" s="326" t="s">
        <v>1538</v>
      </c>
      <c r="D2118" t="s">
        <v>1538</v>
      </c>
      <c r="E2118" s="325" t="s">
        <v>1538</v>
      </c>
      <c r="G2118" s="325" t="s">
        <v>1538</v>
      </c>
      <c r="H2118" s="325" t="s">
        <v>1538</v>
      </c>
    </row>
    <row r="2119" spans="1:8">
      <c r="A2119" s="103"/>
      <c r="B2119" s="326"/>
      <c r="C2119" s="326" t="s">
        <v>1538</v>
      </c>
      <c r="D2119" t="s">
        <v>1538</v>
      </c>
      <c r="E2119" s="325" t="s">
        <v>1538</v>
      </c>
      <c r="G2119" s="325" t="s">
        <v>1538</v>
      </c>
      <c r="H2119" s="325" t="s">
        <v>1538</v>
      </c>
    </row>
    <row r="2120" spans="1:8">
      <c r="A2120" s="103"/>
      <c r="B2120" s="326"/>
      <c r="C2120" s="326" t="s">
        <v>1538</v>
      </c>
      <c r="D2120" t="s">
        <v>1538</v>
      </c>
      <c r="E2120" s="325" t="s">
        <v>1538</v>
      </c>
      <c r="G2120" s="325" t="s">
        <v>1538</v>
      </c>
      <c r="H2120" s="325" t="s">
        <v>1538</v>
      </c>
    </row>
    <row r="2121" spans="1:8">
      <c r="A2121" s="103"/>
      <c r="B2121" s="326"/>
      <c r="C2121" s="326" t="s">
        <v>1538</v>
      </c>
      <c r="D2121" t="s">
        <v>1538</v>
      </c>
      <c r="E2121" s="325" t="s">
        <v>1538</v>
      </c>
      <c r="G2121" s="325" t="s">
        <v>1538</v>
      </c>
      <c r="H2121" s="325" t="s">
        <v>1538</v>
      </c>
    </row>
    <row r="2122" spans="1:8">
      <c r="A2122" s="103"/>
      <c r="B2122" s="326"/>
      <c r="C2122" s="326" t="s">
        <v>1538</v>
      </c>
      <c r="D2122" t="s">
        <v>1538</v>
      </c>
      <c r="E2122" s="325" t="s">
        <v>1538</v>
      </c>
      <c r="G2122" s="325" t="s">
        <v>1538</v>
      </c>
      <c r="H2122" s="325" t="s">
        <v>1538</v>
      </c>
    </row>
    <row r="2123" spans="1:8">
      <c r="A2123" s="103"/>
      <c r="B2123" s="326"/>
      <c r="C2123" s="326" t="s">
        <v>1538</v>
      </c>
      <c r="D2123" t="s">
        <v>1538</v>
      </c>
      <c r="E2123" s="325" t="s">
        <v>1538</v>
      </c>
      <c r="G2123" s="325" t="s">
        <v>1538</v>
      </c>
      <c r="H2123" s="325" t="s">
        <v>1538</v>
      </c>
    </row>
    <row r="2124" spans="1:8">
      <c r="A2124" s="103"/>
      <c r="B2124" s="326"/>
      <c r="C2124" s="326" t="s">
        <v>1538</v>
      </c>
      <c r="D2124" t="s">
        <v>1538</v>
      </c>
      <c r="E2124" s="325" t="s">
        <v>1538</v>
      </c>
      <c r="G2124" s="325" t="s">
        <v>1538</v>
      </c>
      <c r="H2124" s="325" t="s">
        <v>1538</v>
      </c>
    </row>
    <row r="2125" spans="1:8">
      <c r="A2125" s="103"/>
      <c r="B2125" s="326"/>
      <c r="C2125" s="326" t="s">
        <v>1538</v>
      </c>
      <c r="D2125" t="s">
        <v>1538</v>
      </c>
      <c r="E2125" s="325" t="s">
        <v>1538</v>
      </c>
      <c r="G2125" s="325" t="s">
        <v>1538</v>
      </c>
      <c r="H2125" s="325" t="s">
        <v>1538</v>
      </c>
    </row>
    <row r="2126" spans="1:8">
      <c r="A2126" s="103"/>
      <c r="B2126" s="326"/>
      <c r="C2126" s="326" t="s">
        <v>1538</v>
      </c>
      <c r="D2126" t="s">
        <v>1538</v>
      </c>
      <c r="E2126" s="325" t="s">
        <v>1538</v>
      </c>
      <c r="G2126" s="325" t="s">
        <v>1538</v>
      </c>
      <c r="H2126" s="325" t="s">
        <v>1538</v>
      </c>
    </row>
    <row r="2127" spans="1:8">
      <c r="A2127" s="103"/>
      <c r="B2127" s="326"/>
      <c r="C2127" s="326" t="s">
        <v>1538</v>
      </c>
      <c r="D2127" t="s">
        <v>1538</v>
      </c>
      <c r="E2127" s="325" t="s">
        <v>1538</v>
      </c>
      <c r="G2127" s="325" t="s">
        <v>1538</v>
      </c>
      <c r="H2127" s="325" t="s">
        <v>1538</v>
      </c>
    </row>
    <row r="2128" spans="1:8">
      <c r="A2128" s="103"/>
      <c r="B2128" s="326"/>
      <c r="C2128" s="326" t="s">
        <v>1538</v>
      </c>
      <c r="D2128" t="s">
        <v>1538</v>
      </c>
      <c r="E2128" s="325" t="s">
        <v>1538</v>
      </c>
      <c r="G2128" s="325" t="s">
        <v>1538</v>
      </c>
      <c r="H2128" s="325" t="s">
        <v>1538</v>
      </c>
    </row>
    <row r="2129" spans="1:8">
      <c r="A2129" s="103"/>
      <c r="B2129" s="326"/>
      <c r="C2129" s="326" t="s">
        <v>1538</v>
      </c>
      <c r="D2129" t="s">
        <v>1538</v>
      </c>
      <c r="E2129" s="325" t="s">
        <v>1538</v>
      </c>
      <c r="G2129" s="325" t="s">
        <v>1538</v>
      </c>
      <c r="H2129" s="325" t="s">
        <v>1538</v>
      </c>
    </row>
    <row r="2130" spans="1:8">
      <c r="A2130" s="103"/>
      <c r="B2130" s="326"/>
      <c r="C2130" s="326" t="s">
        <v>1538</v>
      </c>
      <c r="D2130" t="s">
        <v>1538</v>
      </c>
      <c r="E2130" s="325" t="s">
        <v>1538</v>
      </c>
      <c r="G2130" s="325" t="s">
        <v>1538</v>
      </c>
      <c r="H2130" s="325" t="s">
        <v>1538</v>
      </c>
    </row>
    <row r="2131" spans="1:8">
      <c r="A2131" s="103"/>
      <c r="B2131" s="326"/>
      <c r="C2131" s="326" t="s">
        <v>1538</v>
      </c>
      <c r="D2131" t="s">
        <v>1538</v>
      </c>
      <c r="E2131" s="325" t="s">
        <v>1538</v>
      </c>
      <c r="G2131" s="325" t="s">
        <v>1538</v>
      </c>
      <c r="H2131" s="325" t="s">
        <v>1538</v>
      </c>
    </row>
    <row r="2132" spans="1:8">
      <c r="A2132" s="103"/>
      <c r="B2132" s="326"/>
      <c r="C2132" s="326" t="s">
        <v>1538</v>
      </c>
      <c r="D2132" t="s">
        <v>1538</v>
      </c>
      <c r="E2132" s="325" t="s">
        <v>1538</v>
      </c>
      <c r="G2132" s="325" t="s">
        <v>1538</v>
      </c>
      <c r="H2132" s="325" t="s">
        <v>1538</v>
      </c>
    </row>
    <row r="2133" spans="1:8">
      <c r="A2133" s="103"/>
      <c r="B2133" s="326"/>
      <c r="C2133" s="326" t="s">
        <v>1538</v>
      </c>
      <c r="D2133" t="s">
        <v>1538</v>
      </c>
      <c r="E2133" s="325" t="s">
        <v>1538</v>
      </c>
      <c r="G2133" s="325" t="s">
        <v>1538</v>
      </c>
      <c r="H2133" s="325" t="s">
        <v>1538</v>
      </c>
    </row>
    <row r="2134" spans="1:8">
      <c r="A2134" s="103"/>
      <c r="B2134" s="326"/>
      <c r="C2134" s="326" t="s">
        <v>1538</v>
      </c>
      <c r="D2134" t="s">
        <v>1538</v>
      </c>
      <c r="E2134" s="325" t="s">
        <v>1538</v>
      </c>
      <c r="G2134" s="325" t="s">
        <v>1538</v>
      </c>
      <c r="H2134" s="325" t="s">
        <v>1538</v>
      </c>
    </row>
    <row r="2135" spans="1:8">
      <c r="A2135" s="103"/>
      <c r="B2135" s="326"/>
      <c r="C2135" s="326" t="s">
        <v>1538</v>
      </c>
      <c r="D2135" t="s">
        <v>1538</v>
      </c>
      <c r="E2135" s="325" t="s">
        <v>1538</v>
      </c>
      <c r="G2135" s="325" t="s">
        <v>1538</v>
      </c>
      <c r="H2135" s="325" t="s">
        <v>1538</v>
      </c>
    </row>
    <row r="2136" spans="1:8">
      <c r="A2136" s="103"/>
      <c r="B2136" s="326"/>
      <c r="C2136" s="326" t="s">
        <v>1538</v>
      </c>
      <c r="D2136" t="s">
        <v>1538</v>
      </c>
      <c r="E2136" s="325" t="s">
        <v>1538</v>
      </c>
      <c r="G2136" s="325" t="s">
        <v>1538</v>
      </c>
      <c r="H2136" s="325" t="s">
        <v>1538</v>
      </c>
    </row>
    <row r="2137" spans="1:8">
      <c r="A2137" s="103"/>
      <c r="B2137" s="326"/>
      <c r="C2137" s="326" t="s">
        <v>1538</v>
      </c>
      <c r="D2137" t="s">
        <v>1538</v>
      </c>
      <c r="E2137" s="325" t="s">
        <v>1538</v>
      </c>
      <c r="G2137" s="325" t="s">
        <v>1538</v>
      </c>
      <c r="H2137" s="325" t="s">
        <v>1538</v>
      </c>
    </row>
    <row r="2138" spans="1:8">
      <c r="A2138" s="103"/>
      <c r="B2138" s="326"/>
      <c r="C2138" s="326" t="s">
        <v>1538</v>
      </c>
      <c r="D2138" t="s">
        <v>1538</v>
      </c>
      <c r="E2138" s="325" t="s">
        <v>1538</v>
      </c>
      <c r="G2138" s="325" t="s">
        <v>1538</v>
      </c>
      <c r="H2138" s="325" t="s">
        <v>1538</v>
      </c>
    </row>
    <row r="2139" spans="1:8">
      <c r="A2139" s="103"/>
      <c r="B2139" s="326"/>
      <c r="C2139" s="326" t="s">
        <v>1538</v>
      </c>
      <c r="D2139" t="s">
        <v>1538</v>
      </c>
      <c r="E2139" s="325" t="s">
        <v>1538</v>
      </c>
      <c r="G2139" s="325" t="s">
        <v>1538</v>
      </c>
      <c r="H2139" s="325" t="s">
        <v>1538</v>
      </c>
    </row>
    <row r="2140" spans="1:8">
      <c r="A2140" s="103"/>
      <c r="B2140" s="328"/>
      <c r="C2140" s="326" t="s">
        <v>1538</v>
      </c>
      <c r="D2140" t="s">
        <v>1538</v>
      </c>
      <c r="E2140" s="325" t="s">
        <v>1538</v>
      </c>
      <c r="G2140" s="325" t="s">
        <v>1538</v>
      </c>
      <c r="H2140" s="325" t="s">
        <v>1538</v>
      </c>
    </row>
    <row r="2141" spans="1:8">
      <c r="A2141" s="103"/>
      <c r="C2141" s="326" t="s">
        <v>1538</v>
      </c>
      <c r="D2141" t="s">
        <v>1538</v>
      </c>
      <c r="E2141" s="325" t="s">
        <v>1538</v>
      </c>
      <c r="G2141" s="325" t="s">
        <v>1538</v>
      </c>
      <c r="H2141" s="325" t="s">
        <v>1538</v>
      </c>
    </row>
    <row r="2142" spans="1:8">
      <c r="A2142" s="103"/>
      <c r="C2142" s="326" t="s">
        <v>1538</v>
      </c>
      <c r="D2142" t="s">
        <v>1538</v>
      </c>
      <c r="E2142" s="325" t="s">
        <v>1538</v>
      </c>
      <c r="G2142" s="325" t="s">
        <v>1538</v>
      </c>
      <c r="H2142" s="325" t="s">
        <v>1538</v>
      </c>
    </row>
    <row r="2143" spans="1:8">
      <c r="A2143" s="103"/>
      <c r="C2143" s="326" t="s">
        <v>1538</v>
      </c>
      <c r="D2143" t="s">
        <v>1538</v>
      </c>
      <c r="E2143" s="325" t="s">
        <v>1538</v>
      </c>
      <c r="G2143" s="325" t="s">
        <v>1538</v>
      </c>
      <c r="H2143" s="325" t="s">
        <v>1538</v>
      </c>
    </row>
    <row r="2144" spans="1:8">
      <c r="A2144" s="103"/>
      <c r="B2144" s="326"/>
      <c r="C2144" s="326" t="s">
        <v>1538</v>
      </c>
      <c r="D2144" t="s">
        <v>1538</v>
      </c>
      <c r="E2144" s="325" t="s">
        <v>1538</v>
      </c>
      <c r="G2144" s="325" t="s">
        <v>1538</v>
      </c>
      <c r="H2144" s="325" t="s">
        <v>1538</v>
      </c>
    </row>
    <row r="2145" spans="1:8">
      <c r="A2145" s="103"/>
      <c r="B2145" s="326"/>
      <c r="C2145" s="326" t="s">
        <v>1538</v>
      </c>
      <c r="D2145" t="s">
        <v>1538</v>
      </c>
      <c r="E2145" s="325" t="s">
        <v>1538</v>
      </c>
      <c r="G2145" s="325" t="s">
        <v>1538</v>
      </c>
      <c r="H2145" s="325" t="s">
        <v>1538</v>
      </c>
    </row>
    <row r="2146" spans="1:8">
      <c r="A2146" s="103"/>
      <c r="B2146" s="326"/>
      <c r="C2146" s="326" t="s">
        <v>1538</v>
      </c>
      <c r="D2146" t="s">
        <v>1538</v>
      </c>
      <c r="E2146" s="325" t="s">
        <v>1538</v>
      </c>
      <c r="G2146" s="325" t="s">
        <v>1538</v>
      </c>
      <c r="H2146" s="325" t="s">
        <v>1538</v>
      </c>
    </row>
    <row r="2147" spans="1:8">
      <c r="A2147" s="103"/>
      <c r="B2147" s="326"/>
      <c r="C2147" s="326" t="s">
        <v>1538</v>
      </c>
      <c r="D2147" t="s">
        <v>1538</v>
      </c>
      <c r="E2147" s="325" t="s">
        <v>1538</v>
      </c>
      <c r="G2147" s="325" t="s">
        <v>1538</v>
      </c>
      <c r="H2147" s="325" t="s">
        <v>1538</v>
      </c>
    </row>
    <row r="2148" spans="1:8">
      <c r="A2148" s="103"/>
      <c r="B2148" s="326"/>
      <c r="C2148" s="326" t="s">
        <v>1538</v>
      </c>
      <c r="D2148" t="s">
        <v>1538</v>
      </c>
      <c r="E2148" s="325" t="s">
        <v>1538</v>
      </c>
      <c r="G2148" s="325" t="s">
        <v>1538</v>
      </c>
      <c r="H2148" s="325" t="s">
        <v>1538</v>
      </c>
    </row>
    <row r="2149" spans="1:8">
      <c r="A2149" s="103"/>
      <c r="B2149" s="326"/>
      <c r="C2149" s="326" t="s">
        <v>1538</v>
      </c>
      <c r="D2149" t="s">
        <v>1538</v>
      </c>
      <c r="E2149" s="325" t="s">
        <v>1538</v>
      </c>
      <c r="G2149" s="325" t="s">
        <v>1538</v>
      </c>
      <c r="H2149" s="325" t="s">
        <v>1538</v>
      </c>
    </row>
    <row r="2150" spans="1:8">
      <c r="A2150" s="103"/>
      <c r="B2150" s="326"/>
      <c r="C2150" s="326" t="s">
        <v>1538</v>
      </c>
      <c r="D2150" t="s">
        <v>1538</v>
      </c>
      <c r="E2150" s="325" t="s">
        <v>1538</v>
      </c>
      <c r="G2150" s="325" t="s">
        <v>1538</v>
      </c>
      <c r="H2150" s="325" t="s">
        <v>1538</v>
      </c>
    </row>
    <row r="2151" spans="1:8">
      <c r="A2151" s="103"/>
      <c r="B2151" s="326"/>
      <c r="C2151" s="326" t="s">
        <v>1538</v>
      </c>
      <c r="D2151" t="s">
        <v>1538</v>
      </c>
      <c r="E2151" s="325" t="s">
        <v>1538</v>
      </c>
      <c r="G2151" s="325" t="s">
        <v>1538</v>
      </c>
      <c r="H2151" s="325" t="s">
        <v>1538</v>
      </c>
    </row>
    <row r="2152" spans="1:8">
      <c r="A2152" s="103"/>
      <c r="B2152" s="326"/>
      <c r="C2152" s="326" t="s">
        <v>1538</v>
      </c>
      <c r="D2152" t="s">
        <v>1538</v>
      </c>
      <c r="E2152" s="325" t="s">
        <v>1538</v>
      </c>
      <c r="G2152" s="325" t="s">
        <v>1538</v>
      </c>
      <c r="H2152" s="325" t="s">
        <v>1538</v>
      </c>
    </row>
    <row r="2153" spans="1:8">
      <c r="A2153" s="103"/>
      <c r="B2153" s="326"/>
      <c r="C2153" s="326" t="s">
        <v>1538</v>
      </c>
      <c r="D2153" t="s">
        <v>1538</v>
      </c>
      <c r="E2153" s="325" t="s">
        <v>1538</v>
      </c>
      <c r="G2153" s="325" t="s">
        <v>1538</v>
      </c>
      <c r="H2153" s="325" t="s">
        <v>1538</v>
      </c>
    </row>
    <row r="2154" spans="1:8">
      <c r="A2154" s="103"/>
      <c r="B2154" s="326"/>
      <c r="C2154" s="326" t="s">
        <v>1538</v>
      </c>
      <c r="D2154" t="s">
        <v>1538</v>
      </c>
      <c r="E2154" s="325" t="s">
        <v>1538</v>
      </c>
      <c r="G2154" s="325" t="s">
        <v>1538</v>
      </c>
      <c r="H2154" s="325" t="s">
        <v>1538</v>
      </c>
    </row>
    <row r="2155" spans="1:8">
      <c r="A2155" s="103"/>
      <c r="B2155" s="326"/>
      <c r="C2155" s="326" t="s">
        <v>1538</v>
      </c>
      <c r="D2155" t="s">
        <v>1538</v>
      </c>
      <c r="E2155" s="325" t="s">
        <v>1538</v>
      </c>
      <c r="G2155" s="325" t="s">
        <v>1538</v>
      </c>
      <c r="H2155" s="325" t="s">
        <v>1538</v>
      </c>
    </row>
    <row r="2156" spans="1:8">
      <c r="A2156" s="103"/>
      <c r="B2156" s="326"/>
      <c r="C2156" s="326" t="s">
        <v>1538</v>
      </c>
      <c r="D2156" t="s">
        <v>1538</v>
      </c>
      <c r="E2156" s="325" t="s">
        <v>1538</v>
      </c>
      <c r="G2156" s="325" t="s">
        <v>1538</v>
      </c>
      <c r="H2156" s="325" t="s">
        <v>1538</v>
      </c>
    </row>
    <row r="2157" spans="1:8">
      <c r="A2157" s="103"/>
      <c r="B2157" s="326"/>
      <c r="C2157" s="326" t="s">
        <v>1538</v>
      </c>
      <c r="D2157" t="s">
        <v>1538</v>
      </c>
      <c r="E2157" s="325" t="s">
        <v>1538</v>
      </c>
      <c r="G2157" s="325" t="s">
        <v>1538</v>
      </c>
      <c r="H2157" s="325" t="s">
        <v>1538</v>
      </c>
    </row>
    <row r="2158" spans="1:8">
      <c r="A2158" s="103"/>
      <c r="B2158" s="326"/>
      <c r="C2158" s="326" t="s">
        <v>1538</v>
      </c>
      <c r="D2158" t="s">
        <v>1538</v>
      </c>
      <c r="E2158" s="325" t="s">
        <v>1538</v>
      </c>
      <c r="G2158" s="325" t="s">
        <v>1538</v>
      </c>
      <c r="H2158" s="325" t="s">
        <v>1538</v>
      </c>
    </row>
    <row r="2159" spans="1:8">
      <c r="A2159" s="103"/>
      <c r="B2159" s="328"/>
      <c r="C2159" s="326" t="s">
        <v>1538</v>
      </c>
      <c r="D2159" t="s">
        <v>1538</v>
      </c>
      <c r="E2159" s="325" t="s">
        <v>1538</v>
      </c>
      <c r="G2159" s="325" t="s">
        <v>1538</v>
      </c>
      <c r="H2159" s="325" t="s">
        <v>1538</v>
      </c>
    </row>
    <row r="2160" spans="1:8">
      <c r="A2160" s="103"/>
      <c r="C2160" s="326" t="s">
        <v>1538</v>
      </c>
      <c r="D2160" t="s">
        <v>1538</v>
      </c>
      <c r="E2160" s="325" t="s">
        <v>1538</v>
      </c>
      <c r="G2160" s="325" t="s">
        <v>1538</v>
      </c>
      <c r="H2160" s="325" t="s">
        <v>1538</v>
      </c>
    </row>
    <row r="2161" spans="1:8">
      <c r="A2161" s="103"/>
      <c r="C2161" s="326" t="s">
        <v>1538</v>
      </c>
      <c r="D2161" t="s">
        <v>1538</v>
      </c>
      <c r="E2161" s="325" t="s">
        <v>1538</v>
      </c>
      <c r="G2161" s="325" t="s">
        <v>1538</v>
      </c>
      <c r="H2161" s="325" t="s">
        <v>1538</v>
      </c>
    </row>
    <row r="2162" spans="1:8">
      <c r="A2162" s="103"/>
      <c r="C2162" s="326" t="s">
        <v>1538</v>
      </c>
      <c r="D2162" t="s">
        <v>1538</v>
      </c>
      <c r="E2162" s="325" t="s">
        <v>1538</v>
      </c>
      <c r="G2162" s="325" t="s">
        <v>1538</v>
      </c>
      <c r="H2162" s="325" t="s">
        <v>1538</v>
      </c>
    </row>
    <row r="2163" spans="1:8">
      <c r="A2163" s="103"/>
      <c r="B2163" s="326"/>
      <c r="C2163" s="326" t="s">
        <v>1538</v>
      </c>
      <c r="D2163" t="s">
        <v>1538</v>
      </c>
      <c r="E2163" s="325" t="s">
        <v>1538</v>
      </c>
      <c r="G2163" s="325" t="s">
        <v>1538</v>
      </c>
      <c r="H2163" s="325" t="s">
        <v>1538</v>
      </c>
    </row>
    <row r="2164" spans="1:8">
      <c r="A2164" s="103"/>
      <c r="B2164" s="326"/>
      <c r="C2164" s="326" t="s">
        <v>1538</v>
      </c>
      <c r="D2164" t="s">
        <v>1538</v>
      </c>
      <c r="E2164" s="325" t="s">
        <v>1538</v>
      </c>
      <c r="G2164" s="325" t="s">
        <v>1538</v>
      </c>
      <c r="H2164" s="325" t="s">
        <v>1538</v>
      </c>
    </row>
    <row r="2165" spans="1:8">
      <c r="A2165" s="103"/>
      <c r="B2165" s="326"/>
      <c r="C2165" s="326" t="s">
        <v>1538</v>
      </c>
      <c r="D2165" t="s">
        <v>1538</v>
      </c>
      <c r="E2165" s="325" t="s">
        <v>1538</v>
      </c>
      <c r="G2165" s="325" t="s">
        <v>1538</v>
      </c>
      <c r="H2165" s="325" t="s">
        <v>1538</v>
      </c>
    </row>
    <row r="2166" spans="1:8">
      <c r="A2166" s="103"/>
      <c r="B2166" s="326"/>
      <c r="C2166" s="326" t="s">
        <v>1538</v>
      </c>
      <c r="D2166" t="s">
        <v>1538</v>
      </c>
      <c r="E2166" s="325" t="s">
        <v>1538</v>
      </c>
      <c r="G2166" s="325" t="s">
        <v>1538</v>
      </c>
      <c r="H2166" s="325" t="s">
        <v>1538</v>
      </c>
    </row>
    <row r="2167" spans="1:8">
      <c r="A2167" s="103"/>
      <c r="B2167" s="326"/>
      <c r="C2167" s="326" t="s">
        <v>1538</v>
      </c>
      <c r="D2167" t="s">
        <v>1538</v>
      </c>
      <c r="E2167" s="325" t="s">
        <v>1538</v>
      </c>
      <c r="G2167" s="325" t="s">
        <v>1538</v>
      </c>
      <c r="H2167" s="325" t="s">
        <v>1538</v>
      </c>
    </row>
    <row r="2168" spans="1:8">
      <c r="A2168" s="103"/>
      <c r="B2168" s="326"/>
      <c r="C2168" s="326" t="s">
        <v>1538</v>
      </c>
      <c r="D2168" t="s">
        <v>1538</v>
      </c>
      <c r="E2168" s="325" t="s">
        <v>1538</v>
      </c>
      <c r="G2168" s="325" t="s">
        <v>1538</v>
      </c>
      <c r="H2168" s="325" t="s">
        <v>1538</v>
      </c>
    </row>
    <row r="2169" spans="1:8">
      <c r="A2169" s="103"/>
      <c r="B2169" s="326"/>
      <c r="C2169" s="326" t="s">
        <v>1538</v>
      </c>
      <c r="D2169" t="s">
        <v>1538</v>
      </c>
      <c r="E2169" s="325" t="s">
        <v>1538</v>
      </c>
      <c r="G2169" s="325" t="s">
        <v>1538</v>
      </c>
      <c r="H2169" s="325" t="s">
        <v>1538</v>
      </c>
    </row>
    <row r="2170" spans="1:8">
      <c r="A2170" s="103"/>
      <c r="B2170" s="326"/>
      <c r="C2170" s="326" t="s">
        <v>1538</v>
      </c>
      <c r="D2170" t="s">
        <v>1538</v>
      </c>
      <c r="E2170" s="325" t="s">
        <v>1538</v>
      </c>
      <c r="G2170" s="325" t="s">
        <v>1538</v>
      </c>
      <c r="H2170" s="325" t="s">
        <v>1538</v>
      </c>
    </row>
    <row r="2171" spans="1:8">
      <c r="A2171" s="103"/>
      <c r="B2171" s="326"/>
      <c r="C2171" s="326" t="s">
        <v>1538</v>
      </c>
      <c r="D2171" t="s">
        <v>1538</v>
      </c>
      <c r="E2171" s="325" t="s">
        <v>1538</v>
      </c>
      <c r="G2171" s="325" t="s">
        <v>1538</v>
      </c>
      <c r="H2171" s="325" t="s">
        <v>1538</v>
      </c>
    </row>
    <row r="2172" spans="1:8">
      <c r="A2172" s="103"/>
      <c r="B2172" s="326"/>
      <c r="C2172" s="326" t="s">
        <v>1538</v>
      </c>
      <c r="D2172" t="s">
        <v>1538</v>
      </c>
      <c r="E2172" s="325" t="s">
        <v>1538</v>
      </c>
      <c r="G2172" s="325" t="s">
        <v>1538</v>
      </c>
      <c r="H2172" s="325" t="s">
        <v>1538</v>
      </c>
    </row>
    <row r="2173" spans="1:8">
      <c r="A2173" s="103"/>
      <c r="B2173" s="326"/>
      <c r="C2173" s="326" t="s">
        <v>1538</v>
      </c>
      <c r="D2173" t="s">
        <v>1538</v>
      </c>
      <c r="E2173" s="325" t="s">
        <v>1538</v>
      </c>
      <c r="G2173" s="325" t="s">
        <v>1538</v>
      </c>
      <c r="H2173" s="325" t="s">
        <v>1538</v>
      </c>
    </row>
    <row r="2174" spans="1:8">
      <c r="A2174" s="103"/>
      <c r="B2174" s="326"/>
      <c r="C2174" s="326" t="s">
        <v>1538</v>
      </c>
      <c r="D2174" t="s">
        <v>1538</v>
      </c>
      <c r="E2174" s="325" t="s">
        <v>1538</v>
      </c>
      <c r="G2174" s="325" t="s">
        <v>1538</v>
      </c>
      <c r="H2174" s="325" t="s">
        <v>1538</v>
      </c>
    </row>
    <row r="2175" spans="1:8">
      <c r="A2175" s="103"/>
      <c r="B2175" s="326"/>
      <c r="C2175" s="326" t="s">
        <v>1538</v>
      </c>
      <c r="D2175" t="s">
        <v>1538</v>
      </c>
      <c r="E2175" s="325" t="s">
        <v>1538</v>
      </c>
      <c r="G2175" s="325" t="s">
        <v>1538</v>
      </c>
      <c r="H2175" s="325" t="s">
        <v>1538</v>
      </c>
    </row>
    <row r="2176" spans="1:8">
      <c r="A2176" s="103"/>
      <c r="B2176" s="326"/>
      <c r="C2176" s="326" t="s">
        <v>1538</v>
      </c>
      <c r="D2176" t="s">
        <v>1538</v>
      </c>
      <c r="E2176" s="325" t="s">
        <v>1538</v>
      </c>
      <c r="G2176" s="325" t="s">
        <v>1538</v>
      </c>
      <c r="H2176" s="325" t="s">
        <v>1538</v>
      </c>
    </row>
    <row r="2177" spans="1:8">
      <c r="A2177" s="103"/>
      <c r="B2177" s="326"/>
      <c r="C2177" s="326" t="s">
        <v>1538</v>
      </c>
      <c r="D2177" t="s">
        <v>1538</v>
      </c>
      <c r="E2177" s="325" t="s">
        <v>1538</v>
      </c>
      <c r="G2177" s="325" t="s">
        <v>1538</v>
      </c>
      <c r="H2177" s="325" t="s">
        <v>1538</v>
      </c>
    </row>
    <row r="2178" spans="1:8">
      <c r="A2178" s="103"/>
      <c r="B2178" s="326"/>
      <c r="C2178" s="326" t="s">
        <v>1538</v>
      </c>
      <c r="D2178" t="s">
        <v>1538</v>
      </c>
      <c r="E2178" s="325" t="s">
        <v>1538</v>
      </c>
      <c r="G2178" s="325" t="s">
        <v>1538</v>
      </c>
      <c r="H2178" s="325" t="s">
        <v>1538</v>
      </c>
    </row>
    <row r="2179" spans="1:8">
      <c r="A2179" s="103"/>
      <c r="B2179" s="326"/>
      <c r="C2179" s="326" t="s">
        <v>1538</v>
      </c>
      <c r="D2179" t="s">
        <v>1538</v>
      </c>
      <c r="E2179" s="325" t="s">
        <v>1538</v>
      </c>
      <c r="G2179" s="325" t="s">
        <v>1538</v>
      </c>
      <c r="H2179" s="325" t="s">
        <v>1538</v>
      </c>
    </row>
    <row r="2180" spans="1:8">
      <c r="A2180" s="103"/>
      <c r="B2180" s="326"/>
      <c r="C2180" s="326" t="s">
        <v>1538</v>
      </c>
      <c r="D2180" t="s">
        <v>1538</v>
      </c>
      <c r="E2180" s="325" t="s">
        <v>1538</v>
      </c>
      <c r="G2180" s="325" t="s">
        <v>1538</v>
      </c>
      <c r="H2180" s="325" t="s">
        <v>1538</v>
      </c>
    </row>
    <row r="2181" spans="1:8">
      <c r="A2181" s="103"/>
      <c r="B2181" s="326"/>
      <c r="C2181" s="326" t="s">
        <v>1538</v>
      </c>
      <c r="D2181" t="s">
        <v>1538</v>
      </c>
      <c r="E2181" s="325" t="s">
        <v>1538</v>
      </c>
      <c r="G2181" s="325" t="s">
        <v>1538</v>
      </c>
      <c r="H2181" s="325" t="s">
        <v>1538</v>
      </c>
    </row>
    <row r="2182" spans="1:8">
      <c r="A2182" s="103"/>
      <c r="B2182" s="326"/>
      <c r="C2182" s="326" t="s">
        <v>1538</v>
      </c>
      <c r="D2182" t="s">
        <v>1538</v>
      </c>
      <c r="E2182" s="325" t="s">
        <v>1538</v>
      </c>
      <c r="G2182" s="325" t="s">
        <v>1538</v>
      </c>
      <c r="H2182" s="325" t="s">
        <v>1538</v>
      </c>
    </row>
    <row r="2183" spans="1:8">
      <c r="A2183" s="103"/>
      <c r="B2183" s="326"/>
      <c r="C2183" s="326" t="s">
        <v>1538</v>
      </c>
      <c r="D2183" t="s">
        <v>1538</v>
      </c>
      <c r="E2183" s="325" t="s">
        <v>1538</v>
      </c>
      <c r="G2183" s="325" t="s">
        <v>1538</v>
      </c>
      <c r="H2183" s="325" t="s">
        <v>1538</v>
      </c>
    </row>
    <row r="2184" spans="1:8">
      <c r="A2184" s="103"/>
      <c r="B2184" s="326"/>
      <c r="C2184" s="326" t="s">
        <v>1538</v>
      </c>
      <c r="D2184" t="s">
        <v>1538</v>
      </c>
      <c r="E2184" s="325" t="s">
        <v>1538</v>
      </c>
      <c r="G2184" s="325" t="s">
        <v>1538</v>
      </c>
      <c r="H2184" s="325" t="s">
        <v>1538</v>
      </c>
    </row>
    <row r="2185" spans="1:8">
      <c r="A2185" s="103"/>
      <c r="B2185" s="326"/>
      <c r="C2185" s="326" t="s">
        <v>1538</v>
      </c>
      <c r="D2185" t="s">
        <v>1538</v>
      </c>
      <c r="E2185" s="325" t="s">
        <v>1538</v>
      </c>
      <c r="G2185" s="325" t="s">
        <v>1538</v>
      </c>
      <c r="H2185" s="325" t="s">
        <v>1538</v>
      </c>
    </row>
    <row r="2186" spans="1:8">
      <c r="A2186" s="103"/>
      <c r="B2186" s="326"/>
      <c r="C2186" s="326" t="s">
        <v>1538</v>
      </c>
      <c r="D2186" t="s">
        <v>1538</v>
      </c>
      <c r="E2186" s="325" t="s">
        <v>1538</v>
      </c>
      <c r="G2186" s="325" t="s">
        <v>1538</v>
      </c>
      <c r="H2186" s="325" t="s">
        <v>1538</v>
      </c>
    </row>
    <row r="2187" spans="1:8">
      <c r="A2187" s="103"/>
      <c r="B2187" s="326"/>
      <c r="C2187" s="326" t="s">
        <v>1538</v>
      </c>
      <c r="D2187" t="s">
        <v>1538</v>
      </c>
      <c r="E2187" s="325" t="s">
        <v>1538</v>
      </c>
      <c r="G2187" s="325" t="s">
        <v>1538</v>
      </c>
      <c r="H2187" s="325" t="s">
        <v>1538</v>
      </c>
    </row>
    <row r="2188" spans="1:8">
      <c r="A2188" s="103"/>
      <c r="B2188" s="326"/>
      <c r="C2188" s="326" t="s">
        <v>1538</v>
      </c>
      <c r="D2188" t="s">
        <v>1538</v>
      </c>
      <c r="E2188" s="325" t="s">
        <v>1538</v>
      </c>
      <c r="G2188" s="325" t="s">
        <v>1538</v>
      </c>
      <c r="H2188" s="325" t="s">
        <v>1538</v>
      </c>
    </row>
    <row r="2189" spans="1:8">
      <c r="A2189" s="103"/>
      <c r="B2189" s="326"/>
      <c r="C2189" s="326" t="s">
        <v>1538</v>
      </c>
      <c r="D2189" t="s">
        <v>1538</v>
      </c>
      <c r="E2189" s="325" t="s">
        <v>1538</v>
      </c>
      <c r="G2189" s="325" t="s">
        <v>1538</v>
      </c>
      <c r="H2189" s="325" t="s">
        <v>1538</v>
      </c>
    </row>
    <row r="2190" spans="1:8">
      <c r="A2190" s="103"/>
      <c r="B2190" s="326"/>
      <c r="C2190" s="326" t="s">
        <v>1538</v>
      </c>
      <c r="D2190" t="s">
        <v>1538</v>
      </c>
      <c r="E2190" s="325" t="s">
        <v>1538</v>
      </c>
      <c r="G2190" s="325" t="s">
        <v>1538</v>
      </c>
      <c r="H2190" s="325" t="s">
        <v>1538</v>
      </c>
    </row>
    <row r="2191" spans="1:8">
      <c r="A2191" s="103"/>
      <c r="B2191" s="326"/>
      <c r="C2191" s="326" t="s">
        <v>1538</v>
      </c>
      <c r="D2191" t="s">
        <v>1538</v>
      </c>
      <c r="E2191" s="325" t="s">
        <v>1538</v>
      </c>
      <c r="G2191" s="325" t="s">
        <v>1538</v>
      </c>
      <c r="H2191" s="325" t="s">
        <v>1538</v>
      </c>
    </row>
    <row r="2192" spans="1:8">
      <c r="A2192" s="103"/>
      <c r="B2192" s="326"/>
      <c r="C2192" s="326" t="s">
        <v>1538</v>
      </c>
      <c r="D2192" t="s">
        <v>1538</v>
      </c>
      <c r="E2192" s="325" t="s">
        <v>1538</v>
      </c>
      <c r="G2192" s="325" t="s">
        <v>1538</v>
      </c>
      <c r="H2192" s="325" t="s">
        <v>1538</v>
      </c>
    </row>
    <row r="2193" spans="1:8">
      <c r="A2193" s="103"/>
      <c r="B2193" s="326"/>
      <c r="C2193" s="326" t="s">
        <v>1538</v>
      </c>
      <c r="D2193" t="s">
        <v>1538</v>
      </c>
      <c r="E2193" s="325" t="s">
        <v>1538</v>
      </c>
      <c r="G2193" s="325" t="s">
        <v>1538</v>
      </c>
      <c r="H2193" s="325" t="s">
        <v>1538</v>
      </c>
    </row>
    <row r="2194" spans="1:8">
      <c r="A2194" s="103"/>
      <c r="B2194" s="326"/>
      <c r="C2194" s="326" t="s">
        <v>1538</v>
      </c>
      <c r="D2194" t="s">
        <v>1538</v>
      </c>
      <c r="E2194" s="325" t="s">
        <v>1538</v>
      </c>
      <c r="G2194" s="325" t="s">
        <v>1538</v>
      </c>
      <c r="H2194" s="325" t="s">
        <v>1538</v>
      </c>
    </row>
    <row r="2195" spans="1:8">
      <c r="A2195" s="103"/>
      <c r="B2195" s="326"/>
      <c r="C2195" s="326" t="s">
        <v>1538</v>
      </c>
      <c r="D2195" t="s">
        <v>1538</v>
      </c>
      <c r="E2195" s="325" t="s">
        <v>1538</v>
      </c>
      <c r="G2195" s="325" t="s">
        <v>1538</v>
      </c>
      <c r="H2195" s="325" t="s">
        <v>1538</v>
      </c>
    </row>
    <row r="2196" spans="1:8">
      <c r="A2196" s="103"/>
      <c r="B2196" s="326"/>
      <c r="C2196" s="326" t="s">
        <v>1538</v>
      </c>
      <c r="D2196" t="s">
        <v>1538</v>
      </c>
      <c r="E2196" s="325" t="s">
        <v>1538</v>
      </c>
      <c r="G2196" s="325" t="s">
        <v>1538</v>
      </c>
      <c r="H2196" s="325" t="s">
        <v>1538</v>
      </c>
    </row>
    <row r="2197" spans="1:8">
      <c r="A2197" s="103"/>
      <c r="B2197" s="326"/>
      <c r="C2197" s="326" t="s">
        <v>1538</v>
      </c>
      <c r="D2197" t="s">
        <v>1538</v>
      </c>
      <c r="E2197" s="325" t="s">
        <v>1538</v>
      </c>
      <c r="G2197" s="325" t="s">
        <v>1538</v>
      </c>
      <c r="H2197" s="325" t="s">
        <v>1538</v>
      </c>
    </row>
    <row r="2198" spans="1:8">
      <c r="A2198" s="103"/>
      <c r="B2198" s="326"/>
      <c r="C2198" s="326" t="s">
        <v>1538</v>
      </c>
      <c r="D2198" t="s">
        <v>1538</v>
      </c>
      <c r="E2198" s="325" t="s">
        <v>1538</v>
      </c>
      <c r="G2198" s="325" t="s">
        <v>1538</v>
      </c>
      <c r="H2198" s="325" t="s">
        <v>1538</v>
      </c>
    </row>
    <row r="2199" spans="1:8">
      <c r="A2199" s="103"/>
      <c r="B2199" s="328"/>
      <c r="C2199" s="326" t="s">
        <v>1538</v>
      </c>
      <c r="D2199" t="s">
        <v>1538</v>
      </c>
      <c r="E2199" s="325" t="s">
        <v>1538</v>
      </c>
      <c r="G2199" s="325" t="s">
        <v>1538</v>
      </c>
      <c r="H2199" s="325" t="s">
        <v>1538</v>
      </c>
    </row>
    <row r="2200" spans="1:8">
      <c r="A2200" s="103"/>
      <c r="C2200" s="326" t="s">
        <v>1538</v>
      </c>
      <c r="D2200" t="s">
        <v>1538</v>
      </c>
      <c r="E2200" s="325" t="s">
        <v>1538</v>
      </c>
      <c r="G2200" s="325" t="s">
        <v>1538</v>
      </c>
      <c r="H2200" s="325" t="s">
        <v>1538</v>
      </c>
    </row>
    <row r="2201" spans="1:8">
      <c r="A2201" s="103"/>
      <c r="C2201" s="326" t="s">
        <v>1538</v>
      </c>
      <c r="D2201" t="s">
        <v>1538</v>
      </c>
      <c r="E2201" s="325" t="s">
        <v>1538</v>
      </c>
      <c r="G2201" s="325" t="s">
        <v>1538</v>
      </c>
      <c r="H2201" s="325" t="s">
        <v>1538</v>
      </c>
    </row>
    <row r="2202" spans="1:8">
      <c r="A2202" s="103"/>
      <c r="C2202" s="326" t="s">
        <v>1538</v>
      </c>
      <c r="D2202" t="s">
        <v>1538</v>
      </c>
      <c r="E2202" s="325" t="s">
        <v>1538</v>
      </c>
      <c r="G2202" s="325" t="s">
        <v>1538</v>
      </c>
      <c r="H2202" s="325" t="s">
        <v>1538</v>
      </c>
    </row>
    <row r="2203" spans="1:8">
      <c r="A2203" s="103"/>
      <c r="B2203" s="328"/>
      <c r="C2203" s="326" t="s">
        <v>1538</v>
      </c>
      <c r="D2203" t="s">
        <v>1538</v>
      </c>
      <c r="E2203" s="325" t="s">
        <v>1538</v>
      </c>
      <c r="G2203" s="325" t="s">
        <v>1538</v>
      </c>
      <c r="H2203" s="325" t="s">
        <v>1538</v>
      </c>
    </row>
    <row r="2204" spans="1:8">
      <c r="A2204" s="103"/>
      <c r="C2204" s="326" t="s">
        <v>1538</v>
      </c>
      <c r="D2204" t="s">
        <v>1538</v>
      </c>
      <c r="E2204" s="325" t="s">
        <v>1538</v>
      </c>
      <c r="G2204" s="325" t="s">
        <v>1538</v>
      </c>
      <c r="H2204" s="325" t="s">
        <v>1538</v>
      </c>
    </row>
    <row r="2205" spans="1:8">
      <c r="A2205" s="103"/>
      <c r="C2205" s="326" t="s">
        <v>1538</v>
      </c>
      <c r="D2205" t="s">
        <v>1538</v>
      </c>
      <c r="E2205" s="325" t="s">
        <v>1538</v>
      </c>
      <c r="G2205" s="325" t="s">
        <v>1538</v>
      </c>
      <c r="H2205" s="325" t="s">
        <v>1538</v>
      </c>
    </row>
    <row r="2206" spans="1:8">
      <c r="A2206" s="103"/>
      <c r="C2206" s="326" t="s">
        <v>1538</v>
      </c>
      <c r="D2206" t="s">
        <v>1538</v>
      </c>
      <c r="E2206" s="325" t="s">
        <v>1538</v>
      </c>
      <c r="G2206" s="325" t="s">
        <v>1538</v>
      </c>
      <c r="H2206" s="325" t="s">
        <v>1538</v>
      </c>
    </row>
    <row r="2207" spans="1:8">
      <c r="A2207" s="103"/>
      <c r="B2207" s="326"/>
      <c r="C2207" s="326" t="s">
        <v>1538</v>
      </c>
      <c r="D2207" t="s">
        <v>1538</v>
      </c>
      <c r="E2207" s="325" t="s">
        <v>1538</v>
      </c>
      <c r="G2207" s="325" t="s">
        <v>1538</v>
      </c>
      <c r="H2207" s="325" t="s">
        <v>1538</v>
      </c>
    </row>
    <row r="2208" spans="1:8">
      <c r="A2208" s="103"/>
      <c r="B2208" s="326"/>
      <c r="C2208" s="326" t="s">
        <v>1538</v>
      </c>
      <c r="D2208" t="s">
        <v>1538</v>
      </c>
      <c r="E2208" s="325" t="s">
        <v>1538</v>
      </c>
      <c r="G2208" s="325" t="s">
        <v>1538</v>
      </c>
      <c r="H2208" s="325" t="s">
        <v>1538</v>
      </c>
    </row>
    <row r="2209" spans="1:8">
      <c r="A2209" s="103"/>
      <c r="B2209" s="326"/>
      <c r="C2209" s="326" t="s">
        <v>1538</v>
      </c>
      <c r="D2209" t="s">
        <v>1538</v>
      </c>
      <c r="E2209" s="325" t="s">
        <v>1538</v>
      </c>
      <c r="G2209" s="325" t="s">
        <v>1538</v>
      </c>
      <c r="H2209" s="325" t="s">
        <v>1538</v>
      </c>
    </row>
    <row r="2210" spans="1:8">
      <c r="A2210" s="103"/>
      <c r="B2210" s="326"/>
      <c r="C2210" s="326" t="s">
        <v>1538</v>
      </c>
      <c r="D2210" t="s">
        <v>1538</v>
      </c>
      <c r="E2210" s="325" t="s">
        <v>1538</v>
      </c>
      <c r="G2210" s="325" t="s">
        <v>1538</v>
      </c>
      <c r="H2210" s="325" t="s">
        <v>1538</v>
      </c>
    </row>
    <row r="2211" spans="1:8">
      <c r="A2211" s="103"/>
      <c r="B2211" s="326"/>
      <c r="C2211" s="326" t="s">
        <v>1538</v>
      </c>
      <c r="D2211" t="s">
        <v>1538</v>
      </c>
      <c r="E2211" s="325" t="s">
        <v>1538</v>
      </c>
      <c r="G2211" s="325" t="s">
        <v>1538</v>
      </c>
      <c r="H2211" s="325" t="s">
        <v>1538</v>
      </c>
    </row>
    <row r="2212" spans="1:8">
      <c r="A2212" s="103"/>
      <c r="B2212" s="326"/>
      <c r="C2212" s="326" t="s">
        <v>1538</v>
      </c>
      <c r="D2212" t="s">
        <v>1538</v>
      </c>
      <c r="E2212" s="325" t="s">
        <v>1538</v>
      </c>
      <c r="G2212" s="325" t="s">
        <v>1538</v>
      </c>
      <c r="H2212" s="325" t="s">
        <v>1538</v>
      </c>
    </row>
    <row r="2213" spans="1:8">
      <c r="A2213" s="103"/>
      <c r="B2213" s="326"/>
      <c r="C2213" s="326" t="s">
        <v>1538</v>
      </c>
      <c r="D2213" t="s">
        <v>1538</v>
      </c>
      <c r="E2213" s="325" t="s">
        <v>1538</v>
      </c>
      <c r="G2213" s="325" t="s">
        <v>1538</v>
      </c>
      <c r="H2213" s="325" t="s">
        <v>1538</v>
      </c>
    </row>
    <row r="2214" spans="1:8">
      <c r="A2214" s="103"/>
      <c r="B2214" s="326"/>
      <c r="C2214" s="326" t="s">
        <v>1538</v>
      </c>
      <c r="D2214" t="s">
        <v>1538</v>
      </c>
      <c r="E2214" s="325" t="s">
        <v>1538</v>
      </c>
      <c r="G2214" s="325" t="s">
        <v>1538</v>
      </c>
      <c r="H2214" s="325" t="s">
        <v>1538</v>
      </c>
    </row>
    <row r="2215" spans="1:8">
      <c r="A2215" s="103"/>
      <c r="B2215" s="326"/>
      <c r="C2215" s="326" t="s">
        <v>1538</v>
      </c>
      <c r="D2215" t="s">
        <v>1538</v>
      </c>
      <c r="E2215" s="325" t="s">
        <v>1538</v>
      </c>
      <c r="G2215" s="325" t="s">
        <v>1538</v>
      </c>
      <c r="H2215" s="325" t="s">
        <v>1538</v>
      </c>
    </row>
    <row r="2216" spans="1:8">
      <c r="A2216" s="103"/>
      <c r="B2216" s="326"/>
      <c r="C2216" s="326" t="s">
        <v>1538</v>
      </c>
      <c r="D2216" t="s">
        <v>1538</v>
      </c>
      <c r="E2216" s="325" t="s">
        <v>1538</v>
      </c>
      <c r="G2216" s="325" t="s">
        <v>1538</v>
      </c>
      <c r="H2216" s="325" t="s">
        <v>1538</v>
      </c>
    </row>
    <row r="2217" spans="1:8">
      <c r="A2217" s="103"/>
      <c r="B2217" s="326"/>
      <c r="C2217" s="326" t="s">
        <v>1538</v>
      </c>
      <c r="D2217" t="s">
        <v>1538</v>
      </c>
      <c r="E2217" s="325" t="s">
        <v>1538</v>
      </c>
      <c r="G2217" s="325" t="s">
        <v>1538</v>
      </c>
      <c r="H2217" s="325" t="s">
        <v>1538</v>
      </c>
    </row>
    <row r="2218" spans="1:8">
      <c r="A2218" s="103"/>
      <c r="B2218" s="326"/>
      <c r="C2218" s="326" t="s">
        <v>1538</v>
      </c>
      <c r="D2218" t="s">
        <v>1538</v>
      </c>
      <c r="E2218" s="325" t="s">
        <v>1538</v>
      </c>
      <c r="G2218" s="325" t="s">
        <v>1538</v>
      </c>
      <c r="H2218" s="325" t="s">
        <v>1538</v>
      </c>
    </row>
    <row r="2219" spans="1:8">
      <c r="A2219" s="103"/>
      <c r="B2219" s="328"/>
      <c r="C2219" s="326" t="s">
        <v>1538</v>
      </c>
      <c r="D2219" t="s">
        <v>1538</v>
      </c>
      <c r="E2219" s="325" t="s">
        <v>1538</v>
      </c>
      <c r="G2219" s="325" t="s">
        <v>1538</v>
      </c>
      <c r="H2219" s="325" t="s">
        <v>1538</v>
      </c>
    </row>
    <row r="2220" spans="1:8">
      <c r="A2220" s="103"/>
      <c r="C2220" s="326" t="s">
        <v>1538</v>
      </c>
      <c r="D2220" t="s">
        <v>1538</v>
      </c>
      <c r="E2220" s="325" t="s">
        <v>1538</v>
      </c>
      <c r="G2220" s="325" t="s">
        <v>1538</v>
      </c>
      <c r="H2220" s="325" t="s">
        <v>1538</v>
      </c>
    </row>
    <row r="2221" spans="1:8">
      <c r="A2221" s="103"/>
      <c r="C2221" s="326" t="s">
        <v>1538</v>
      </c>
      <c r="D2221" t="s">
        <v>1538</v>
      </c>
      <c r="E2221" s="325" t="s">
        <v>1538</v>
      </c>
      <c r="G2221" s="325" t="s">
        <v>1538</v>
      </c>
      <c r="H2221" s="325" t="s">
        <v>1538</v>
      </c>
    </row>
    <row r="2222" spans="1:8">
      <c r="A2222" s="103"/>
      <c r="C2222" s="326" t="s">
        <v>1538</v>
      </c>
      <c r="D2222" t="s">
        <v>1538</v>
      </c>
      <c r="E2222" s="325" t="s">
        <v>1538</v>
      </c>
      <c r="G2222" s="325" t="s">
        <v>1538</v>
      </c>
      <c r="H2222" s="325" t="s">
        <v>1538</v>
      </c>
    </row>
    <row r="2223" spans="1:8">
      <c r="A2223" s="103"/>
      <c r="B2223" s="326"/>
      <c r="C2223" s="326" t="s">
        <v>1538</v>
      </c>
      <c r="D2223" t="s">
        <v>1538</v>
      </c>
      <c r="E2223" s="325" t="s">
        <v>1538</v>
      </c>
      <c r="G2223" s="325" t="s">
        <v>1538</v>
      </c>
      <c r="H2223" s="325" t="s">
        <v>1538</v>
      </c>
    </row>
    <row r="2224" spans="1:8">
      <c r="A2224" s="103"/>
      <c r="B2224" s="326"/>
      <c r="C2224" s="326" t="s">
        <v>1538</v>
      </c>
      <c r="D2224" t="s">
        <v>1538</v>
      </c>
      <c r="E2224" s="325" t="s">
        <v>1538</v>
      </c>
      <c r="G2224" s="325" t="s">
        <v>1538</v>
      </c>
      <c r="H2224" s="325" t="s">
        <v>1538</v>
      </c>
    </row>
    <row r="2225" spans="1:8">
      <c r="A2225" s="103"/>
      <c r="B2225" s="326"/>
      <c r="C2225" s="326" t="s">
        <v>1538</v>
      </c>
      <c r="D2225" t="s">
        <v>1538</v>
      </c>
      <c r="E2225" s="325" t="s">
        <v>1538</v>
      </c>
      <c r="G2225" s="325" t="s">
        <v>1538</v>
      </c>
      <c r="H2225" s="325" t="s">
        <v>1538</v>
      </c>
    </row>
    <row r="2226" spans="1:8">
      <c r="A2226" s="103"/>
      <c r="B2226" s="326"/>
      <c r="C2226" s="326" t="s">
        <v>1538</v>
      </c>
      <c r="D2226" t="s">
        <v>1538</v>
      </c>
      <c r="E2226" s="325" t="s">
        <v>1538</v>
      </c>
      <c r="G2226" s="325" t="s">
        <v>1538</v>
      </c>
      <c r="H2226" s="325" t="s">
        <v>1538</v>
      </c>
    </row>
    <row r="2227" spans="1:8">
      <c r="A2227" s="103"/>
      <c r="B2227" s="326"/>
      <c r="C2227" s="326" t="s">
        <v>1538</v>
      </c>
      <c r="D2227" t="s">
        <v>1538</v>
      </c>
      <c r="E2227" s="325" t="s">
        <v>1538</v>
      </c>
      <c r="G2227" s="325" t="s">
        <v>1538</v>
      </c>
      <c r="H2227" s="325" t="s">
        <v>1538</v>
      </c>
    </row>
    <row r="2228" spans="1:8">
      <c r="A2228" s="103"/>
      <c r="B2228" s="326"/>
      <c r="C2228" s="326" t="s">
        <v>1538</v>
      </c>
      <c r="D2228" t="s">
        <v>1538</v>
      </c>
      <c r="E2228" s="325" t="s">
        <v>1538</v>
      </c>
      <c r="G2228" s="325" t="s">
        <v>1538</v>
      </c>
      <c r="H2228" s="325" t="s">
        <v>1538</v>
      </c>
    </row>
    <row r="2229" spans="1:8">
      <c r="A2229" s="103"/>
      <c r="B2229" s="326"/>
      <c r="C2229" s="326" t="s">
        <v>1538</v>
      </c>
      <c r="D2229" t="s">
        <v>1538</v>
      </c>
      <c r="E2229" s="325" t="s">
        <v>1538</v>
      </c>
      <c r="G2229" s="325" t="s">
        <v>1538</v>
      </c>
      <c r="H2229" s="325" t="s">
        <v>1538</v>
      </c>
    </row>
    <row r="2230" spans="1:8">
      <c r="A2230" s="103"/>
      <c r="B2230" s="326"/>
      <c r="C2230" s="326" t="s">
        <v>1538</v>
      </c>
      <c r="D2230" t="s">
        <v>1538</v>
      </c>
      <c r="E2230" s="325" t="s">
        <v>1538</v>
      </c>
      <c r="G2230" s="325" t="s">
        <v>1538</v>
      </c>
      <c r="H2230" s="325" t="s">
        <v>1538</v>
      </c>
    </row>
    <row r="2231" spans="1:8">
      <c r="A2231" s="103"/>
      <c r="B2231" s="326"/>
      <c r="C2231" s="326" t="s">
        <v>1538</v>
      </c>
      <c r="D2231" t="s">
        <v>1538</v>
      </c>
      <c r="E2231" s="325" t="s">
        <v>1538</v>
      </c>
      <c r="G2231" s="325" t="s">
        <v>1538</v>
      </c>
      <c r="H2231" s="325" t="s">
        <v>1538</v>
      </c>
    </row>
    <row r="2232" spans="1:8">
      <c r="A2232" s="103"/>
      <c r="B2232" s="326"/>
      <c r="C2232" s="326" t="s">
        <v>1538</v>
      </c>
      <c r="D2232" t="s">
        <v>1538</v>
      </c>
      <c r="E2232" s="325" t="s">
        <v>1538</v>
      </c>
      <c r="G2232" s="325" t="s">
        <v>1538</v>
      </c>
      <c r="H2232" s="325" t="s">
        <v>1538</v>
      </c>
    </row>
    <row r="2233" spans="1:8">
      <c r="A2233" s="103"/>
      <c r="B2233" s="326"/>
      <c r="C2233" s="326" t="s">
        <v>1538</v>
      </c>
      <c r="D2233" t="s">
        <v>1538</v>
      </c>
      <c r="E2233" s="325" t="s">
        <v>1538</v>
      </c>
      <c r="G2233" s="325" t="s">
        <v>1538</v>
      </c>
      <c r="H2233" s="325" t="s">
        <v>1538</v>
      </c>
    </row>
    <row r="2234" spans="1:8">
      <c r="A2234" s="103"/>
      <c r="B2234" s="326"/>
      <c r="C2234" s="326" t="s">
        <v>1538</v>
      </c>
      <c r="D2234" t="s">
        <v>1538</v>
      </c>
      <c r="E2234" s="325" t="s">
        <v>1538</v>
      </c>
      <c r="G2234" s="325" t="s">
        <v>1538</v>
      </c>
      <c r="H2234" s="325" t="s">
        <v>1538</v>
      </c>
    </row>
    <row r="2235" spans="1:8">
      <c r="A2235" s="103"/>
      <c r="B2235" s="326"/>
      <c r="C2235" s="326" t="s">
        <v>1538</v>
      </c>
      <c r="D2235" t="s">
        <v>1538</v>
      </c>
      <c r="E2235" s="325" t="s">
        <v>1538</v>
      </c>
      <c r="G2235" s="325" t="s">
        <v>1538</v>
      </c>
      <c r="H2235" s="325" t="s">
        <v>1538</v>
      </c>
    </row>
    <row r="2236" spans="1:8">
      <c r="A2236" s="103"/>
      <c r="B2236" s="326"/>
      <c r="C2236" s="326" t="s">
        <v>1538</v>
      </c>
      <c r="D2236" t="s">
        <v>1538</v>
      </c>
      <c r="E2236" s="325" t="s">
        <v>1538</v>
      </c>
      <c r="G2236" s="325" t="s">
        <v>1538</v>
      </c>
      <c r="H2236" s="325" t="s">
        <v>1538</v>
      </c>
    </row>
    <row r="2237" spans="1:8">
      <c r="A2237" s="103"/>
      <c r="B2237" s="326"/>
      <c r="C2237" s="326" t="s">
        <v>1538</v>
      </c>
      <c r="D2237" t="s">
        <v>1538</v>
      </c>
      <c r="E2237" s="325" t="s">
        <v>1538</v>
      </c>
      <c r="G2237" s="325" t="s">
        <v>1538</v>
      </c>
      <c r="H2237" s="325" t="s">
        <v>1538</v>
      </c>
    </row>
    <row r="2238" spans="1:8">
      <c r="A2238" s="103"/>
      <c r="B2238" s="326"/>
      <c r="C2238" s="326" t="s">
        <v>1538</v>
      </c>
      <c r="D2238" t="s">
        <v>1538</v>
      </c>
      <c r="E2238" s="325" t="s">
        <v>1538</v>
      </c>
      <c r="G2238" s="325" t="s">
        <v>1538</v>
      </c>
      <c r="H2238" s="325" t="s">
        <v>1538</v>
      </c>
    </row>
    <row r="2239" spans="1:8">
      <c r="A2239" s="103"/>
      <c r="B2239" s="326"/>
      <c r="C2239" s="326" t="s">
        <v>1538</v>
      </c>
      <c r="D2239" t="s">
        <v>1538</v>
      </c>
      <c r="E2239" s="325" t="s">
        <v>1538</v>
      </c>
      <c r="G2239" s="325" t="s">
        <v>1538</v>
      </c>
      <c r="H2239" s="325" t="s">
        <v>1538</v>
      </c>
    </row>
    <row r="2240" spans="1:8">
      <c r="A2240" s="103"/>
      <c r="B2240" s="326"/>
      <c r="C2240" s="326" t="s">
        <v>1538</v>
      </c>
      <c r="D2240" t="s">
        <v>1538</v>
      </c>
      <c r="E2240" s="325" t="s">
        <v>1538</v>
      </c>
      <c r="G2240" s="325" t="s">
        <v>1538</v>
      </c>
      <c r="H2240" s="325" t="s">
        <v>1538</v>
      </c>
    </row>
    <row r="2241" spans="1:8">
      <c r="A2241" s="103"/>
      <c r="B2241" s="326"/>
      <c r="C2241" s="326" t="s">
        <v>1538</v>
      </c>
      <c r="D2241" t="s">
        <v>1538</v>
      </c>
      <c r="E2241" s="325" t="s">
        <v>1538</v>
      </c>
      <c r="G2241" s="325" t="s">
        <v>1538</v>
      </c>
      <c r="H2241" s="325" t="s">
        <v>1538</v>
      </c>
    </row>
    <row r="2242" spans="1:8">
      <c r="A2242" s="103"/>
      <c r="B2242" s="326"/>
      <c r="C2242" s="326" t="s">
        <v>1538</v>
      </c>
      <c r="D2242" t="s">
        <v>1538</v>
      </c>
      <c r="E2242" s="325" t="s">
        <v>1538</v>
      </c>
      <c r="G2242" s="325" t="s">
        <v>1538</v>
      </c>
      <c r="H2242" s="325" t="s">
        <v>1538</v>
      </c>
    </row>
    <row r="2243" spans="1:8">
      <c r="A2243" s="103"/>
      <c r="B2243" s="326"/>
      <c r="C2243" s="326" t="s">
        <v>1538</v>
      </c>
      <c r="D2243" t="s">
        <v>1538</v>
      </c>
      <c r="E2243" s="325" t="s">
        <v>1538</v>
      </c>
      <c r="G2243" s="325" t="s">
        <v>1538</v>
      </c>
      <c r="H2243" s="325" t="s">
        <v>1538</v>
      </c>
    </row>
    <row r="2244" spans="1:8">
      <c r="A2244" s="103"/>
      <c r="B2244" s="326"/>
      <c r="C2244" s="326" t="s">
        <v>1538</v>
      </c>
      <c r="D2244" t="s">
        <v>1538</v>
      </c>
      <c r="E2244" s="325" t="s">
        <v>1538</v>
      </c>
      <c r="G2244" s="325" t="s">
        <v>1538</v>
      </c>
      <c r="H2244" s="325" t="s">
        <v>1538</v>
      </c>
    </row>
    <row r="2245" spans="1:8">
      <c r="A2245" s="103"/>
      <c r="B2245" s="326"/>
      <c r="C2245" s="326" t="s">
        <v>1538</v>
      </c>
      <c r="D2245" t="s">
        <v>1538</v>
      </c>
      <c r="E2245" s="325" t="s">
        <v>1538</v>
      </c>
      <c r="G2245" s="325" t="s">
        <v>1538</v>
      </c>
      <c r="H2245" s="325" t="s">
        <v>1538</v>
      </c>
    </row>
    <row r="2246" spans="1:8">
      <c r="A2246" s="103"/>
      <c r="B2246" s="326"/>
      <c r="C2246" s="326" t="s">
        <v>1538</v>
      </c>
      <c r="D2246" t="s">
        <v>1538</v>
      </c>
      <c r="E2246" s="325" t="s">
        <v>1538</v>
      </c>
      <c r="G2246" s="325" t="s">
        <v>1538</v>
      </c>
      <c r="H2246" s="325" t="s">
        <v>1538</v>
      </c>
    </row>
    <row r="2247" spans="1:8">
      <c r="A2247" s="103"/>
      <c r="B2247" s="326"/>
      <c r="C2247" s="326" t="s">
        <v>1538</v>
      </c>
      <c r="D2247" t="s">
        <v>1538</v>
      </c>
      <c r="E2247" s="325" t="s">
        <v>1538</v>
      </c>
      <c r="G2247" s="325" t="s">
        <v>1538</v>
      </c>
      <c r="H2247" s="325" t="s">
        <v>1538</v>
      </c>
    </row>
    <row r="2248" spans="1:8">
      <c r="A2248" s="103"/>
      <c r="B2248" s="326"/>
      <c r="C2248" s="326" t="s">
        <v>1538</v>
      </c>
      <c r="D2248" t="s">
        <v>1538</v>
      </c>
      <c r="E2248" s="325" t="s">
        <v>1538</v>
      </c>
      <c r="G2248" s="325" t="s">
        <v>1538</v>
      </c>
      <c r="H2248" s="325" t="s">
        <v>1538</v>
      </c>
    </row>
    <row r="2249" spans="1:8">
      <c r="A2249" s="103"/>
      <c r="B2249" s="326"/>
      <c r="C2249" s="326" t="s">
        <v>1538</v>
      </c>
      <c r="D2249" t="s">
        <v>1538</v>
      </c>
      <c r="E2249" s="325" t="s">
        <v>1538</v>
      </c>
      <c r="G2249" s="325" t="s">
        <v>1538</v>
      </c>
      <c r="H2249" s="325" t="s">
        <v>1538</v>
      </c>
    </row>
    <row r="2250" spans="1:8">
      <c r="A2250" s="103"/>
      <c r="B2250" s="326"/>
      <c r="C2250" s="326" t="s">
        <v>1538</v>
      </c>
      <c r="D2250" t="s">
        <v>1538</v>
      </c>
      <c r="E2250" s="325" t="s">
        <v>1538</v>
      </c>
      <c r="G2250" s="325" t="s">
        <v>1538</v>
      </c>
      <c r="H2250" s="325" t="s">
        <v>1538</v>
      </c>
    </row>
    <row r="2251" spans="1:8">
      <c r="A2251" s="103"/>
      <c r="B2251" s="326"/>
      <c r="C2251" s="326" t="s">
        <v>1538</v>
      </c>
      <c r="D2251" t="s">
        <v>1538</v>
      </c>
      <c r="E2251" s="325" t="s">
        <v>1538</v>
      </c>
      <c r="G2251" s="325" t="s">
        <v>1538</v>
      </c>
      <c r="H2251" s="325" t="s">
        <v>1538</v>
      </c>
    </row>
    <row r="2252" spans="1:8">
      <c r="A2252" s="103"/>
      <c r="B2252" s="326"/>
      <c r="C2252" s="326" t="s">
        <v>1538</v>
      </c>
      <c r="D2252" t="s">
        <v>1538</v>
      </c>
      <c r="E2252" s="325" t="s">
        <v>1538</v>
      </c>
      <c r="G2252" s="325" t="s">
        <v>1538</v>
      </c>
      <c r="H2252" s="325" t="s">
        <v>1538</v>
      </c>
    </row>
    <row r="2253" spans="1:8">
      <c r="A2253" s="103"/>
      <c r="B2253" s="326"/>
      <c r="C2253" s="326" t="s">
        <v>1538</v>
      </c>
      <c r="D2253" t="s">
        <v>1538</v>
      </c>
      <c r="E2253" s="325" t="s">
        <v>1538</v>
      </c>
      <c r="G2253" s="325" t="s">
        <v>1538</v>
      </c>
      <c r="H2253" s="325" t="s">
        <v>1538</v>
      </c>
    </row>
    <row r="2254" spans="1:8">
      <c r="A2254" s="103"/>
      <c r="B2254" s="326"/>
      <c r="C2254" s="326" t="s">
        <v>1538</v>
      </c>
      <c r="D2254" t="s">
        <v>1538</v>
      </c>
      <c r="E2254" s="325" t="s">
        <v>1538</v>
      </c>
      <c r="G2254" s="325" t="s">
        <v>1538</v>
      </c>
      <c r="H2254" s="325" t="s">
        <v>1538</v>
      </c>
    </row>
    <row r="2255" spans="1:8">
      <c r="A2255" s="103"/>
      <c r="B2255" s="326"/>
      <c r="C2255" s="326" t="s">
        <v>1538</v>
      </c>
      <c r="D2255" t="s">
        <v>1538</v>
      </c>
      <c r="E2255" s="325" t="s">
        <v>1538</v>
      </c>
      <c r="G2255" s="325" t="s">
        <v>1538</v>
      </c>
      <c r="H2255" s="325" t="s">
        <v>1538</v>
      </c>
    </row>
    <row r="2256" spans="1:8">
      <c r="A2256" s="103"/>
      <c r="B2256" s="326"/>
      <c r="C2256" s="326" t="s">
        <v>1538</v>
      </c>
      <c r="D2256" t="s">
        <v>1538</v>
      </c>
      <c r="E2256" s="325" t="s">
        <v>1538</v>
      </c>
      <c r="G2256" s="325" t="s">
        <v>1538</v>
      </c>
      <c r="H2256" s="325" t="s">
        <v>1538</v>
      </c>
    </row>
    <row r="2257" spans="1:8">
      <c r="A2257" s="103"/>
      <c r="B2257" s="326"/>
      <c r="C2257" s="326" t="s">
        <v>1538</v>
      </c>
      <c r="D2257" t="s">
        <v>1538</v>
      </c>
      <c r="E2257" s="325" t="s">
        <v>1538</v>
      </c>
      <c r="G2257" s="325" t="s">
        <v>1538</v>
      </c>
      <c r="H2257" s="325" t="s">
        <v>1538</v>
      </c>
    </row>
    <row r="2258" spans="1:8">
      <c r="A2258" s="103"/>
      <c r="B2258" s="326"/>
      <c r="C2258" s="326" t="s">
        <v>1538</v>
      </c>
      <c r="D2258" t="s">
        <v>1538</v>
      </c>
      <c r="E2258" s="325" t="s">
        <v>1538</v>
      </c>
      <c r="G2258" s="325" t="s">
        <v>1538</v>
      </c>
      <c r="H2258" s="325" t="s">
        <v>1538</v>
      </c>
    </row>
    <row r="2259" spans="1:8">
      <c r="A2259" s="103"/>
      <c r="B2259" s="326"/>
      <c r="C2259" s="326" t="s">
        <v>1538</v>
      </c>
      <c r="D2259" t="s">
        <v>1538</v>
      </c>
      <c r="E2259" s="325" t="s">
        <v>1538</v>
      </c>
      <c r="G2259" s="325" t="s">
        <v>1538</v>
      </c>
      <c r="H2259" s="325" t="s">
        <v>1538</v>
      </c>
    </row>
    <row r="2260" spans="1:8">
      <c r="A2260" s="103"/>
      <c r="B2260" s="326"/>
      <c r="C2260" s="326" t="s">
        <v>1538</v>
      </c>
      <c r="D2260" t="s">
        <v>1538</v>
      </c>
      <c r="E2260" s="325" t="s">
        <v>1538</v>
      </c>
      <c r="G2260" s="325" t="s">
        <v>1538</v>
      </c>
      <c r="H2260" s="325" t="s">
        <v>1538</v>
      </c>
    </row>
    <row r="2261" spans="1:8">
      <c r="A2261" s="103"/>
      <c r="B2261" s="326"/>
      <c r="C2261" s="326" t="s">
        <v>1538</v>
      </c>
      <c r="D2261" t="s">
        <v>1538</v>
      </c>
      <c r="E2261" s="325" t="s">
        <v>1538</v>
      </c>
      <c r="G2261" s="325" t="s">
        <v>1538</v>
      </c>
      <c r="H2261" s="325" t="s">
        <v>1538</v>
      </c>
    </row>
    <row r="2262" spans="1:8">
      <c r="A2262" s="103"/>
      <c r="B2262" s="326"/>
      <c r="C2262" s="326" t="s">
        <v>1538</v>
      </c>
      <c r="D2262" t="s">
        <v>1538</v>
      </c>
      <c r="E2262" s="325" t="s">
        <v>1538</v>
      </c>
      <c r="G2262" s="325" t="s">
        <v>1538</v>
      </c>
      <c r="H2262" s="325" t="s">
        <v>1538</v>
      </c>
    </row>
    <row r="2263" spans="1:8">
      <c r="A2263" s="103"/>
      <c r="B2263" s="326"/>
      <c r="C2263" s="326" t="s">
        <v>1538</v>
      </c>
      <c r="D2263" t="s">
        <v>1538</v>
      </c>
      <c r="E2263" s="325" t="s">
        <v>1538</v>
      </c>
      <c r="G2263" s="325" t="s">
        <v>1538</v>
      </c>
      <c r="H2263" s="325" t="s">
        <v>1538</v>
      </c>
    </row>
    <row r="2264" spans="1:8">
      <c r="A2264" s="103"/>
      <c r="B2264" s="326"/>
      <c r="C2264" s="326" t="s">
        <v>1538</v>
      </c>
      <c r="D2264" t="s">
        <v>1538</v>
      </c>
      <c r="E2264" s="325" t="s">
        <v>1538</v>
      </c>
      <c r="G2264" s="325" t="s">
        <v>1538</v>
      </c>
      <c r="H2264" s="325" t="s">
        <v>1538</v>
      </c>
    </row>
    <row r="2265" spans="1:8">
      <c r="A2265" s="103"/>
      <c r="B2265" s="326"/>
      <c r="C2265" s="326" t="s">
        <v>1538</v>
      </c>
      <c r="D2265" t="s">
        <v>1538</v>
      </c>
      <c r="E2265" s="325" t="s">
        <v>1538</v>
      </c>
      <c r="G2265" s="325" t="s">
        <v>1538</v>
      </c>
      <c r="H2265" s="325" t="s">
        <v>1538</v>
      </c>
    </row>
    <row r="2266" spans="1:8">
      <c r="A2266" s="103"/>
      <c r="B2266" s="326"/>
      <c r="C2266" s="326" t="s">
        <v>1538</v>
      </c>
      <c r="D2266" t="s">
        <v>1538</v>
      </c>
      <c r="E2266" s="325" t="s">
        <v>1538</v>
      </c>
      <c r="G2266" s="325" t="s">
        <v>1538</v>
      </c>
      <c r="H2266" s="325" t="s">
        <v>1538</v>
      </c>
    </row>
    <row r="2267" spans="1:8">
      <c r="A2267" s="103"/>
      <c r="B2267" s="326"/>
      <c r="C2267" s="326" t="s">
        <v>1538</v>
      </c>
      <c r="D2267" t="s">
        <v>1538</v>
      </c>
      <c r="E2267" s="325" t="s">
        <v>1538</v>
      </c>
      <c r="G2267" s="325" t="s">
        <v>1538</v>
      </c>
      <c r="H2267" s="325" t="s">
        <v>1538</v>
      </c>
    </row>
    <row r="2268" spans="1:8">
      <c r="A2268" s="103"/>
      <c r="B2268" s="328"/>
      <c r="C2268" s="326" t="s">
        <v>1538</v>
      </c>
      <c r="D2268" t="s">
        <v>1538</v>
      </c>
      <c r="E2268" s="325" t="s">
        <v>1538</v>
      </c>
      <c r="G2268" s="325" t="s">
        <v>1538</v>
      </c>
      <c r="H2268" s="325" t="s">
        <v>1538</v>
      </c>
    </row>
    <row r="2269" spans="1:8">
      <c r="A2269" s="103"/>
      <c r="C2269" s="326" t="s">
        <v>1538</v>
      </c>
      <c r="D2269" t="s">
        <v>1538</v>
      </c>
      <c r="E2269" s="325" t="s">
        <v>1538</v>
      </c>
      <c r="G2269" s="325" t="s">
        <v>1538</v>
      </c>
      <c r="H2269" s="325" t="s">
        <v>1538</v>
      </c>
    </row>
    <row r="2270" spans="1:8">
      <c r="A2270" s="103"/>
      <c r="C2270" s="326" t="s">
        <v>1538</v>
      </c>
      <c r="D2270" t="s">
        <v>1538</v>
      </c>
      <c r="E2270" s="325" t="s">
        <v>1538</v>
      </c>
      <c r="G2270" s="325" t="s">
        <v>1538</v>
      </c>
      <c r="H2270" s="325" t="s">
        <v>1538</v>
      </c>
    </row>
    <row r="2271" spans="1:8">
      <c r="A2271" s="103"/>
      <c r="C2271" s="326" t="s">
        <v>1538</v>
      </c>
      <c r="D2271" t="s">
        <v>1538</v>
      </c>
      <c r="E2271" s="325" t="s">
        <v>1538</v>
      </c>
      <c r="G2271" s="325" t="s">
        <v>1538</v>
      </c>
      <c r="H2271" s="325" t="s">
        <v>1538</v>
      </c>
    </row>
    <row r="2272" spans="1:8">
      <c r="A2272" s="103"/>
      <c r="C2272" s="326" t="s">
        <v>1538</v>
      </c>
      <c r="D2272" t="s">
        <v>1538</v>
      </c>
      <c r="E2272" s="325" t="s">
        <v>1538</v>
      </c>
      <c r="G2272" s="325" t="s">
        <v>1538</v>
      </c>
      <c r="H2272" s="325" t="s">
        <v>1538</v>
      </c>
    </row>
    <row r="2273" spans="1:8">
      <c r="A2273" s="103"/>
      <c r="B2273" s="328"/>
      <c r="C2273" s="326" t="s">
        <v>1538</v>
      </c>
      <c r="D2273" t="s">
        <v>1538</v>
      </c>
      <c r="E2273" s="325" t="s">
        <v>1538</v>
      </c>
      <c r="G2273" s="325" t="s">
        <v>1538</v>
      </c>
      <c r="H2273" s="325" t="s">
        <v>1538</v>
      </c>
    </row>
    <row r="2274" spans="1:8">
      <c r="A2274" s="103"/>
      <c r="C2274" s="326" t="s">
        <v>1538</v>
      </c>
      <c r="D2274" t="s">
        <v>1538</v>
      </c>
      <c r="E2274" s="325" t="s">
        <v>1538</v>
      </c>
      <c r="G2274" s="325" t="s">
        <v>1538</v>
      </c>
      <c r="H2274" s="325" t="s">
        <v>1538</v>
      </c>
    </row>
    <row r="2275" spans="1:8">
      <c r="A2275" s="103"/>
      <c r="C2275" s="326" t="s">
        <v>1538</v>
      </c>
      <c r="D2275" t="s">
        <v>1538</v>
      </c>
      <c r="E2275" s="325" t="s">
        <v>1538</v>
      </c>
      <c r="G2275" s="325" t="s">
        <v>1538</v>
      </c>
      <c r="H2275" s="325" t="s">
        <v>1538</v>
      </c>
    </row>
    <row r="2276" spans="1:8">
      <c r="A2276" s="103"/>
      <c r="C2276" s="326" t="s">
        <v>1538</v>
      </c>
      <c r="D2276" t="s">
        <v>1538</v>
      </c>
      <c r="E2276" s="325" t="s">
        <v>1538</v>
      </c>
      <c r="G2276" s="325" t="s">
        <v>1538</v>
      </c>
      <c r="H2276" s="325" t="s">
        <v>1538</v>
      </c>
    </row>
    <row r="2277" spans="1:8">
      <c r="A2277" s="103"/>
      <c r="C2277" s="326" t="s">
        <v>1538</v>
      </c>
      <c r="D2277" t="s">
        <v>1538</v>
      </c>
      <c r="E2277" s="325" t="s">
        <v>1538</v>
      </c>
      <c r="G2277" s="325" t="s">
        <v>1538</v>
      </c>
      <c r="H2277" s="325" t="s">
        <v>1538</v>
      </c>
    </row>
    <row r="2278" spans="1:8">
      <c r="A2278" s="103"/>
      <c r="B2278" s="326"/>
      <c r="C2278" s="326" t="s">
        <v>1538</v>
      </c>
      <c r="D2278" t="s">
        <v>1538</v>
      </c>
      <c r="E2278" s="325" t="s">
        <v>1538</v>
      </c>
      <c r="G2278" s="325" t="s">
        <v>1538</v>
      </c>
      <c r="H2278" s="325" t="s">
        <v>1538</v>
      </c>
    </row>
    <row r="2279" spans="1:8">
      <c r="A2279" s="103"/>
      <c r="B2279" s="326"/>
      <c r="C2279" s="326" t="s">
        <v>1538</v>
      </c>
      <c r="D2279" t="s">
        <v>1538</v>
      </c>
      <c r="E2279" s="325" t="s">
        <v>1538</v>
      </c>
      <c r="G2279" s="325" t="s">
        <v>1538</v>
      </c>
      <c r="H2279" s="325" t="s">
        <v>1538</v>
      </c>
    </row>
    <row r="2280" spans="1:8">
      <c r="A2280" s="103"/>
      <c r="B2280" s="326"/>
      <c r="C2280" s="326" t="s">
        <v>1538</v>
      </c>
      <c r="D2280" t="s">
        <v>1538</v>
      </c>
      <c r="E2280" s="325" t="s">
        <v>1538</v>
      </c>
      <c r="G2280" s="325" t="s">
        <v>1538</v>
      </c>
      <c r="H2280" s="325" t="s">
        <v>1538</v>
      </c>
    </row>
    <row r="2281" spans="1:8">
      <c r="A2281" s="103"/>
      <c r="B2281" s="326"/>
      <c r="C2281" s="326" t="s">
        <v>1538</v>
      </c>
      <c r="D2281" t="s">
        <v>1538</v>
      </c>
      <c r="E2281" s="325" t="s">
        <v>1538</v>
      </c>
      <c r="G2281" s="325" t="s">
        <v>1538</v>
      </c>
      <c r="H2281" s="325" t="s">
        <v>1538</v>
      </c>
    </row>
    <row r="2282" spans="1:8">
      <c r="A2282" s="103"/>
      <c r="B2282" s="326"/>
      <c r="C2282" s="326" t="s">
        <v>1538</v>
      </c>
      <c r="D2282" t="s">
        <v>1538</v>
      </c>
      <c r="E2282" s="325" t="s">
        <v>1538</v>
      </c>
      <c r="G2282" s="325" t="s">
        <v>1538</v>
      </c>
      <c r="H2282" s="325" t="s">
        <v>1538</v>
      </c>
    </row>
    <row r="2283" spans="1:8">
      <c r="A2283" s="103"/>
      <c r="B2283" s="326"/>
      <c r="C2283" s="326" t="s">
        <v>1538</v>
      </c>
      <c r="D2283" t="s">
        <v>1538</v>
      </c>
      <c r="E2283" s="325" t="s">
        <v>1538</v>
      </c>
      <c r="G2283" s="325" t="s">
        <v>1538</v>
      </c>
      <c r="H2283" s="325" t="s">
        <v>1538</v>
      </c>
    </row>
    <row r="2284" spans="1:8">
      <c r="A2284" s="103"/>
      <c r="B2284" s="326"/>
      <c r="C2284" s="326" t="s">
        <v>1538</v>
      </c>
      <c r="D2284" t="s">
        <v>1538</v>
      </c>
      <c r="E2284" s="325" t="s">
        <v>1538</v>
      </c>
      <c r="G2284" s="325" t="s">
        <v>1538</v>
      </c>
      <c r="H2284" s="325" t="s">
        <v>1538</v>
      </c>
    </row>
    <row r="2285" spans="1:8">
      <c r="A2285" s="103"/>
      <c r="B2285" s="326"/>
      <c r="C2285" s="326" t="s">
        <v>1538</v>
      </c>
      <c r="D2285" t="s">
        <v>1538</v>
      </c>
      <c r="E2285" s="325" t="s">
        <v>1538</v>
      </c>
      <c r="G2285" s="325" t="s">
        <v>1538</v>
      </c>
      <c r="H2285" s="325" t="s">
        <v>1538</v>
      </c>
    </row>
    <row r="2286" spans="1:8">
      <c r="A2286" s="103"/>
      <c r="B2286" s="326"/>
      <c r="C2286" s="326" t="s">
        <v>1538</v>
      </c>
      <c r="D2286" t="s">
        <v>1538</v>
      </c>
      <c r="E2286" s="325" t="s">
        <v>1538</v>
      </c>
      <c r="G2286" s="325" t="s">
        <v>1538</v>
      </c>
      <c r="H2286" s="325" t="s">
        <v>1538</v>
      </c>
    </row>
    <row r="2287" spans="1:8">
      <c r="A2287" s="103"/>
      <c r="B2287" s="326"/>
      <c r="C2287" s="326" t="s">
        <v>1538</v>
      </c>
      <c r="D2287" t="s">
        <v>1538</v>
      </c>
      <c r="E2287" s="325" t="s">
        <v>1538</v>
      </c>
      <c r="G2287" s="325" t="s">
        <v>1538</v>
      </c>
      <c r="H2287" s="325" t="s">
        <v>1538</v>
      </c>
    </row>
    <row r="2288" spans="1:8">
      <c r="A2288" s="103"/>
      <c r="B2288" s="326"/>
      <c r="C2288" s="326" t="s">
        <v>1538</v>
      </c>
      <c r="D2288" t="s">
        <v>1538</v>
      </c>
      <c r="E2288" s="325" t="s">
        <v>1538</v>
      </c>
      <c r="G2288" s="325" t="s">
        <v>1538</v>
      </c>
      <c r="H2288" s="325" t="s">
        <v>1538</v>
      </c>
    </row>
    <row r="2289" spans="1:8">
      <c r="A2289" s="103"/>
      <c r="B2289" s="326"/>
      <c r="C2289" s="326" t="s">
        <v>1538</v>
      </c>
      <c r="D2289" t="s">
        <v>1538</v>
      </c>
      <c r="E2289" s="325" t="s">
        <v>1538</v>
      </c>
      <c r="G2289" s="325" t="s">
        <v>1538</v>
      </c>
      <c r="H2289" s="325" t="s">
        <v>1538</v>
      </c>
    </row>
    <row r="2290" spans="1:8">
      <c r="A2290" s="103"/>
      <c r="B2290" s="326"/>
      <c r="C2290" s="326" t="s">
        <v>1538</v>
      </c>
      <c r="D2290" t="s">
        <v>1538</v>
      </c>
      <c r="E2290" s="325" t="s">
        <v>1538</v>
      </c>
      <c r="G2290" s="325" t="s">
        <v>1538</v>
      </c>
      <c r="H2290" s="325" t="s">
        <v>1538</v>
      </c>
    </row>
    <row r="2291" spans="1:8">
      <c r="A2291" s="103"/>
      <c r="B2291" s="326"/>
      <c r="C2291" s="326" t="s">
        <v>1538</v>
      </c>
      <c r="D2291" t="s">
        <v>1538</v>
      </c>
      <c r="E2291" s="325" t="s">
        <v>1538</v>
      </c>
      <c r="G2291" s="325" t="s">
        <v>1538</v>
      </c>
      <c r="H2291" s="325" t="s">
        <v>1538</v>
      </c>
    </row>
    <row r="2292" spans="1:8">
      <c r="A2292" s="103"/>
      <c r="B2292" s="326"/>
      <c r="C2292" s="326" t="s">
        <v>1538</v>
      </c>
      <c r="D2292" t="s">
        <v>1538</v>
      </c>
      <c r="E2292" s="325" t="s">
        <v>1538</v>
      </c>
      <c r="G2292" s="325" t="s">
        <v>1538</v>
      </c>
      <c r="H2292" s="325" t="s">
        <v>1538</v>
      </c>
    </row>
    <row r="2293" spans="1:8">
      <c r="A2293" s="103"/>
      <c r="B2293" s="326"/>
      <c r="C2293" s="326" t="s">
        <v>1538</v>
      </c>
      <c r="D2293" t="s">
        <v>1538</v>
      </c>
      <c r="E2293" s="325" t="s">
        <v>1538</v>
      </c>
      <c r="G2293" s="325" t="s">
        <v>1538</v>
      </c>
      <c r="H2293" s="325" t="s">
        <v>1538</v>
      </c>
    </row>
    <row r="2294" spans="1:8">
      <c r="A2294" s="103"/>
      <c r="B2294" s="326"/>
      <c r="C2294" s="326" t="s">
        <v>1538</v>
      </c>
      <c r="D2294" t="s">
        <v>1538</v>
      </c>
      <c r="E2294" s="325" t="s">
        <v>1538</v>
      </c>
      <c r="G2294" s="325" t="s">
        <v>1538</v>
      </c>
      <c r="H2294" s="325" t="s">
        <v>1538</v>
      </c>
    </row>
    <row r="2295" spans="1:8">
      <c r="A2295" s="103"/>
      <c r="B2295" s="326"/>
      <c r="C2295" s="326" t="s">
        <v>1538</v>
      </c>
      <c r="D2295" t="s">
        <v>1538</v>
      </c>
      <c r="E2295" s="325" t="s">
        <v>1538</v>
      </c>
      <c r="G2295" s="325" t="s">
        <v>1538</v>
      </c>
      <c r="H2295" s="325" t="s">
        <v>1538</v>
      </c>
    </row>
    <row r="2296" spans="1:8">
      <c r="A2296" s="103"/>
      <c r="B2296" s="326"/>
      <c r="C2296" s="326" t="s">
        <v>1538</v>
      </c>
      <c r="D2296" t="s">
        <v>1538</v>
      </c>
      <c r="E2296" s="325" t="s">
        <v>1538</v>
      </c>
      <c r="G2296" s="325" t="s">
        <v>1538</v>
      </c>
      <c r="H2296" s="325" t="s">
        <v>1538</v>
      </c>
    </row>
    <row r="2297" spans="1:8">
      <c r="A2297" s="103"/>
      <c r="B2297" s="326"/>
      <c r="C2297" s="326" t="s">
        <v>1538</v>
      </c>
      <c r="D2297" t="s">
        <v>1538</v>
      </c>
      <c r="E2297" s="325" t="s">
        <v>1538</v>
      </c>
      <c r="G2297" s="325" t="s">
        <v>1538</v>
      </c>
      <c r="H2297" s="325" t="s">
        <v>1538</v>
      </c>
    </row>
    <row r="2298" spans="1:8">
      <c r="A2298" s="103"/>
      <c r="B2298" s="326"/>
      <c r="C2298" s="326" t="s">
        <v>1538</v>
      </c>
      <c r="D2298" t="s">
        <v>1538</v>
      </c>
      <c r="E2298" s="325" t="s">
        <v>1538</v>
      </c>
      <c r="G2298" s="325" t="s">
        <v>1538</v>
      </c>
      <c r="H2298" s="325" t="s">
        <v>1538</v>
      </c>
    </row>
    <row r="2299" spans="1:8">
      <c r="A2299" s="103"/>
      <c r="B2299" s="326"/>
      <c r="C2299" s="326" t="s">
        <v>1538</v>
      </c>
      <c r="D2299" t="s">
        <v>1538</v>
      </c>
      <c r="E2299" s="325" t="s">
        <v>1538</v>
      </c>
      <c r="G2299" s="325" t="s">
        <v>1538</v>
      </c>
      <c r="H2299" s="325" t="s">
        <v>1538</v>
      </c>
    </row>
    <row r="2300" spans="1:8">
      <c r="A2300" s="103"/>
      <c r="B2300" s="326"/>
      <c r="C2300" s="326" t="s">
        <v>1538</v>
      </c>
      <c r="D2300" t="s">
        <v>1538</v>
      </c>
      <c r="E2300" s="325" t="s">
        <v>1538</v>
      </c>
      <c r="G2300" s="325" t="s">
        <v>1538</v>
      </c>
      <c r="H2300" s="325" t="s">
        <v>1538</v>
      </c>
    </row>
    <row r="2301" spans="1:8">
      <c r="A2301" s="103"/>
      <c r="B2301" s="326"/>
      <c r="C2301" s="326" t="s">
        <v>1538</v>
      </c>
      <c r="D2301" t="s">
        <v>1538</v>
      </c>
      <c r="E2301" s="325" t="s">
        <v>1538</v>
      </c>
      <c r="G2301" s="325" t="s">
        <v>1538</v>
      </c>
      <c r="H2301" s="325" t="s">
        <v>1538</v>
      </c>
    </row>
    <row r="2302" spans="1:8">
      <c r="A2302" s="103"/>
      <c r="B2302" s="326"/>
      <c r="C2302" s="326" t="s">
        <v>1538</v>
      </c>
      <c r="D2302" t="s">
        <v>1538</v>
      </c>
      <c r="E2302" s="325" t="s">
        <v>1538</v>
      </c>
      <c r="G2302" s="325" t="s">
        <v>1538</v>
      </c>
      <c r="H2302" s="325" t="s">
        <v>1538</v>
      </c>
    </row>
    <row r="2303" spans="1:8">
      <c r="A2303" s="103"/>
      <c r="B2303" s="326"/>
      <c r="C2303" s="326" t="s">
        <v>1538</v>
      </c>
      <c r="D2303" t="s">
        <v>1538</v>
      </c>
      <c r="E2303" s="325" t="s">
        <v>1538</v>
      </c>
      <c r="G2303" s="325" t="s">
        <v>1538</v>
      </c>
      <c r="H2303" s="325" t="s">
        <v>1538</v>
      </c>
    </row>
    <row r="2304" spans="1:8">
      <c r="A2304" s="103"/>
      <c r="B2304" s="326"/>
      <c r="C2304" s="326" t="s">
        <v>1538</v>
      </c>
      <c r="D2304" t="s">
        <v>1538</v>
      </c>
      <c r="E2304" s="325" t="s">
        <v>1538</v>
      </c>
      <c r="G2304" s="325" t="s">
        <v>1538</v>
      </c>
      <c r="H2304" s="325" t="s">
        <v>1538</v>
      </c>
    </row>
    <row r="2305" spans="1:8">
      <c r="A2305" s="103"/>
      <c r="B2305" s="328"/>
      <c r="C2305" s="326" t="s">
        <v>1538</v>
      </c>
      <c r="D2305" t="s">
        <v>1538</v>
      </c>
      <c r="E2305" s="325" t="s">
        <v>1538</v>
      </c>
      <c r="G2305" s="325" t="s">
        <v>1538</v>
      </c>
      <c r="H2305" s="325" t="s">
        <v>1538</v>
      </c>
    </row>
    <row r="2306" spans="1:8">
      <c r="A2306" s="103"/>
      <c r="C2306" s="326" t="s">
        <v>1538</v>
      </c>
      <c r="D2306" t="s">
        <v>1538</v>
      </c>
      <c r="E2306" s="325" t="s">
        <v>1538</v>
      </c>
      <c r="G2306" s="325" t="s">
        <v>1538</v>
      </c>
      <c r="H2306" s="325" t="s">
        <v>1538</v>
      </c>
    </row>
    <row r="2307" spans="1:8">
      <c r="A2307" s="103"/>
      <c r="C2307" s="326" t="s">
        <v>1538</v>
      </c>
      <c r="D2307" t="s">
        <v>1538</v>
      </c>
      <c r="E2307" s="325" t="s">
        <v>1538</v>
      </c>
      <c r="G2307" s="325" t="s">
        <v>1538</v>
      </c>
      <c r="H2307" s="325" t="s">
        <v>1538</v>
      </c>
    </row>
    <row r="2308" spans="1:8">
      <c r="A2308" s="103"/>
      <c r="C2308" s="326" t="s">
        <v>1538</v>
      </c>
      <c r="D2308" t="s">
        <v>1538</v>
      </c>
      <c r="E2308" s="325" t="s">
        <v>1538</v>
      </c>
      <c r="G2308" s="325" t="s">
        <v>1538</v>
      </c>
      <c r="H2308" s="325" t="s">
        <v>1538</v>
      </c>
    </row>
    <row r="2309" spans="1:8">
      <c r="A2309" s="103"/>
      <c r="C2309" s="326" t="s">
        <v>1538</v>
      </c>
      <c r="D2309" t="s">
        <v>1538</v>
      </c>
      <c r="E2309" s="325" t="s">
        <v>1538</v>
      </c>
      <c r="G2309" s="325" t="s">
        <v>1538</v>
      </c>
      <c r="H2309" s="325" t="s">
        <v>1538</v>
      </c>
    </row>
    <row r="2310" spans="1:8">
      <c r="A2310" s="103"/>
      <c r="C2310" s="326" t="s">
        <v>1538</v>
      </c>
      <c r="D2310" t="s">
        <v>1538</v>
      </c>
      <c r="E2310" s="325" t="s">
        <v>1538</v>
      </c>
      <c r="G2310" s="325" t="s">
        <v>1538</v>
      </c>
      <c r="H2310" s="325" t="s">
        <v>1538</v>
      </c>
    </row>
    <row r="2311" spans="1:8">
      <c r="A2311" s="103"/>
      <c r="B2311" s="326"/>
      <c r="C2311" s="326" t="s">
        <v>1538</v>
      </c>
      <c r="D2311" t="s">
        <v>1538</v>
      </c>
      <c r="E2311" s="325" t="s">
        <v>1538</v>
      </c>
      <c r="G2311" s="325" t="s">
        <v>1538</v>
      </c>
      <c r="H2311" s="325" t="s">
        <v>1538</v>
      </c>
    </row>
    <row r="2312" spans="1:8">
      <c r="A2312" s="103"/>
      <c r="B2312" s="326"/>
      <c r="C2312" s="326" t="s">
        <v>1538</v>
      </c>
      <c r="D2312" t="s">
        <v>1538</v>
      </c>
      <c r="E2312" s="325" t="s">
        <v>1538</v>
      </c>
      <c r="G2312" s="325" t="s">
        <v>1538</v>
      </c>
      <c r="H2312" s="325" t="s">
        <v>1538</v>
      </c>
    </row>
    <row r="2313" spans="1:8">
      <c r="A2313" s="103"/>
      <c r="B2313" s="328"/>
      <c r="C2313" s="326" t="s">
        <v>1538</v>
      </c>
      <c r="D2313" t="s">
        <v>1538</v>
      </c>
      <c r="E2313" s="325" t="s">
        <v>1538</v>
      </c>
      <c r="G2313" s="325" t="s">
        <v>1538</v>
      </c>
      <c r="H2313" s="325" t="s">
        <v>1538</v>
      </c>
    </row>
    <row r="2314" spans="1:8">
      <c r="A2314" s="103"/>
      <c r="C2314" s="326" t="s">
        <v>1538</v>
      </c>
      <c r="D2314" t="s">
        <v>1538</v>
      </c>
      <c r="E2314" s="325" t="s">
        <v>1538</v>
      </c>
      <c r="G2314" s="325" t="s">
        <v>1538</v>
      </c>
      <c r="H2314" s="325" t="s">
        <v>1538</v>
      </c>
    </row>
    <row r="2315" spans="1:8">
      <c r="A2315" s="103"/>
      <c r="C2315" s="326" t="s">
        <v>1538</v>
      </c>
      <c r="D2315" t="s">
        <v>1538</v>
      </c>
      <c r="E2315" s="325" t="s">
        <v>1538</v>
      </c>
      <c r="G2315" s="325" t="s">
        <v>1538</v>
      </c>
      <c r="H2315" s="325" t="s">
        <v>1538</v>
      </c>
    </row>
    <row r="2316" spans="1:8">
      <c r="A2316" s="103"/>
      <c r="C2316" s="326" t="s">
        <v>1538</v>
      </c>
      <c r="D2316" t="s">
        <v>1538</v>
      </c>
      <c r="E2316" s="325" t="s">
        <v>1538</v>
      </c>
      <c r="G2316" s="325" t="s">
        <v>1538</v>
      </c>
      <c r="H2316" s="325" t="s">
        <v>1538</v>
      </c>
    </row>
    <row r="2317" spans="1:8">
      <c r="A2317" s="103"/>
      <c r="C2317" s="326" t="s">
        <v>1538</v>
      </c>
      <c r="D2317" t="s">
        <v>1538</v>
      </c>
      <c r="E2317" s="325" t="s">
        <v>1538</v>
      </c>
      <c r="G2317" s="325" t="s">
        <v>1538</v>
      </c>
      <c r="H2317" s="325" t="s">
        <v>1538</v>
      </c>
    </row>
    <row r="2318" spans="1:8">
      <c r="A2318" s="103"/>
      <c r="B2318" s="326"/>
      <c r="C2318" s="326" t="s">
        <v>1538</v>
      </c>
      <c r="D2318" t="s">
        <v>1538</v>
      </c>
      <c r="E2318" s="325" t="s">
        <v>1538</v>
      </c>
      <c r="G2318" s="325" t="s">
        <v>1538</v>
      </c>
      <c r="H2318" s="325" t="s">
        <v>1538</v>
      </c>
    </row>
    <row r="2319" spans="1:8">
      <c r="A2319" s="103"/>
      <c r="B2319" s="326"/>
      <c r="C2319" s="326" t="s">
        <v>1538</v>
      </c>
      <c r="D2319" t="s">
        <v>1538</v>
      </c>
      <c r="E2319" s="325" t="s">
        <v>1538</v>
      </c>
      <c r="G2319" s="325" t="s">
        <v>1538</v>
      </c>
      <c r="H2319" s="325" t="s">
        <v>1538</v>
      </c>
    </row>
    <row r="2320" spans="1:8">
      <c r="A2320" s="103"/>
      <c r="B2320" s="326"/>
      <c r="C2320" s="326" t="s">
        <v>1538</v>
      </c>
      <c r="D2320" t="s">
        <v>1538</v>
      </c>
      <c r="E2320" s="325" t="s">
        <v>1538</v>
      </c>
      <c r="G2320" s="325" t="s">
        <v>1538</v>
      </c>
      <c r="H2320" s="325" t="s">
        <v>1538</v>
      </c>
    </row>
    <row r="2321" spans="1:8">
      <c r="A2321" s="103"/>
      <c r="B2321" s="326"/>
      <c r="C2321" s="326" t="s">
        <v>1538</v>
      </c>
      <c r="D2321" t="s">
        <v>1538</v>
      </c>
      <c r="E2321" s="325" t="s">
        <v>1538</v>
      </c>
      <c r="G2321" s="325" t="s">
        <v>1538</v>
      </c>
      <c r="H2321" s="325" t="s">
        <v>1538</v>
      </c>
    </row>
    <row r="2322" spans="1:8">
      <c r="A2322" s="103"/>
      <c r="B2322" s="326"/>
      <c r="C2322" s="326" t="s">
        <v>1538</v>
      </c>
      <c r="D2322" t="s">
        <v>1538</v>
      </c>
      <c r="E2322" s="325" t="s">
        <v>1538</v>
      </c>
      <c r="G2322" s="325" t="s">
        <v>1538</v>
      </c>
      <c r="H2322" s="325" t="s">
        <v>1538</v>
      </c>
    </row>
    <row r="2323" spans="1:8">
      <c r="A2323" s="103"/>
      <c r="B2323" s="326"/>
      <c r="C2323" s="326" t="s">
        <v>1538</v>
      </c>
      <c r="D2323" t="s">
        <v>1538</v>
      </c>
      <c r="E2323" s="325" t="s">
        <v>1538</v>
      </c>
      <c r="G2323" s="325" t="s">
        <v>1538</v>
      </c>
      <c r="H2323" s="325" t="s">
        <v>1538</v>
      </c>
    </row>
    <row r="2324" spans="1:8">
      <c r="A2324" s="103"/>
      <c r="B2324" s="326"/>
      <c r="C2324" s="326" t="s">
        <v>1538</v>
      </c>
      <c r="D2324" t="s">
        <v>1538</v>
      </c>
      <c r="E2324" s="325" t="s">
        <v>1538</v>
      </c>
      <c r="G2324" s="325" t="s">
        <v>1538</v>
      </c>
      <c r="H2324" s="325" t="s">
        <v>1538</v>
      </c>
    </row>
    <row r="2325" spans="1:8">
      <c r="A2325" s="103"/>
      <c r="B2325" s="326"/>
      <c r="C2325" s="326" t="s">
        <v>1538</v>
      </c>
      <c r="D2325" t="s">
        <v>1538</v>
      </c>
      <c r="E2325" s="325" t="s">
        <v>1538</v>
      </c>
      <c r="G2325" s="325" t="s">
        <v>1538</v>
      </c>
      <c r="H2325" s="325" t="s">
        <v>1538</v>
      </c>
    </row>
    <row r="2326" spans="1:8">
      <c r="A2326" s="103"/>
      <c r="B2326" s="326"/>
      <c r="C2326" s="326" t="s">
        <v>1538</v>
      </c>
      <c r="D2326" t="s">
        <v>1538</v>
      </c>
      <c r="E2326" s="325" t="s">
        <v>1538</v>
      </c>
      <c r="G2326" s="325" t="s">
        <v>1538</v>
      </c>
      <c r="H2326" s="325" t="s">
        <v>1538</v>
      </c>
    </row>
    <row r="2327" spans="1:8">
      <c r="A2327" s="103"/>
      <c r="B2327" s="326"/>
      <c r="C2327" s="326" t="s">
        <v>1538</v>
      </c>
      <c r="D2327" t="s">
        <v>1538</v>
      </c>
      <c r="E2327" s="325" t="s">
        <v>1538</v>
      </c>
      <c r="G2327" s="325" t="s">
        <v>1538</v>
      </c>
      <c r="H2327" s="325" t="s">
        <v>1538</v>
      </c>
    </row>
    <row r="2328" spans="1:8">
      <c r="A2328" s="103"/>
      <c r="B2328" s="326"/>
      <c r="C2328" s="326" t="s">
        <v>1538</v>
      </c>
      <c r="D2328" t="s">
        <v>1538</v>
      </c>
      <c r="E2328" s="325" t="s">
        <v>1538</v>
      </c>
      <c r="G2328" s="325" t="s">
        <v>1538</v>
      </c>
      <c r="H2328" s="325" t="s">
        <v>1538</v>
      </c>
    </row>
    <row r="2329" spans="1:8">
      <c r="A2329" s="103"/>
      <c r="B2329" s="326"/>
      <c r="C2329" s="326" t="s">
        <v>1538</v>
      </c>
      <c r="D2329" t="s">
        <v>1538</v>
      </c>
      <c r="E2329" s="325" t="s">
        <v>1538</v>
      </c>
      <c r="G2329" s="325" t="s">
        <v>1538</v>
      </c>
      <c r="H2329" s="325" t="s">
        <v>1538</v>
      </c>
    </row>
    <row r="2330" spans="1:8">
      <c r="A2330" s="103"/>
      <c r="B2330" s="326"/>
      <c r="C2330" s="326" t="s">
        <v>1538</v>
      </c>
      <c r="D2330" t="s">
        <v>1538</v>
      </c>
      <c r="E2330" s="325" t="s">
        <v>1538</v>
      </c>
      <c r="G2330" s="325" t="s">
        <v>1538</v>
      </c>
      <c r="H2330" s="325" t="s">
        <v>1538</v>
      </c>
    </row>
    <row r="2331" spans="1:8">
      <c r="A2331" s="103"/>
      <c r="B2331" s="326"/>
      <c r="C2331" s="326" t="s">
        <v>1538</v>
      </c>
      <c r="D2331" t="s">
        <v>1538</v>
      </c>
      <c r="E2331" s="325" t="s">
        <v>1538</v>
      </c>
      <c r="G2331" s="325" t="s">
        <v>1538</v>
      </c>
      <c r="H2331" s="325" t="s">
        <v>1538</v>
      </c>
    </row>
    <row r="2332" spans="1:8">
      <c r="A2332" s="103"/>
      <c r="B2332" s="326"/>
      <c r="C2332" s="326" t="s">
        <v>1538</v>
      </c>
      <c r="D2332" t="s">
        <v>1538</v>
      </c>
      <c r="E2332" s="325" t="s">
        <v>1538</v>
      </c>
      <c r="G2332" s="325" t="s">
        <v>1538</v>
      </c>
      <c r="H2332" s="325" t="s">
        <v>1538</v>
      </c>
    </row>
    <row r="2333" spans="1:8">
      <c r="A2333" s="103"/>
      <c r="B2333" s="326"/>
      <c r="C2333" s="326" t="s">
        <v>1538</v>
      </c>
      <c r="D2333" t="s">
        <v>1538</v>
      </c>
      <c r="E2333" s="325" t="s">
        <v>1538</v>
      </c>
      <c r="G2333" s="325" t="s">
        <v>1538</v>
      </c>
      <c r="H2333" s="325" t="s">
        <v>1538</v>
      </c>
    </row>
    <row r="2334" spans="1:8">
      <c r="A2334" s="103"/>
      <c r="B2334" s="326"/>
      <c r="C2334" s="326" t="s">
        <v>1538</v>
      </c>
      <c r="D2334" t="s">
        <v>1538</v>
      </c>
      <c r="E2334" s="325" t="s">
        <v>1538</v>
      </c>
      <c r="G2334" s="325" t="s">
        <v>1538</v>
      </c>
      <c r="H2334" s="325" t="s">
        <v>1538</v>
      </c>
    </row>
    <row r="2335" spans="1:8">
      <c r="A2335" s="103"/>
      <c r="B2335" s="326"/>
      <c r="C2335" s="326" t="s">
        <v>1538</v>
      </c>
      <c r="D2335" t="s">
        <v>1538</v>
      </c>
      <c r="E2335" s="325" t="s">
        <v>1538</v>
      </c>
      <c r="G2335" s="325" t="s">
        <v>1538</v>
      </c>
      <c r="H2335" s="325" t="s">
        <v>1538</v>
      </c>
    </row>
    <row r="2336" spans="1:8">
      <c r="A2336" s="103"/>
      <c r="B2336" s="326"/>
      <c r="C2336" s="326" t="s">
        <v>1538</v>
      </c>
      <c r="D2336" t="s">
        <v>1538</v>
      </c>
      <c r="E2336" s="325" t="s">
        <v>1538</v>
      </c>
      <c r="G2336" s="325" t="s">
        <v>1538</v>
      </c>
      <c r="H2336" s="325" t="s">
        <v>1538</v>
      </c>
    </row>
    <row r="2337" spans="1:8">
      <c r="A2337" s="103"/>
      <c r="B2337" s="326"/>
      <c r="C2337" s="326" t="s">
        <v>1538</v>
      </c>
      <c r="D2337" t="s">
        <v>1538</v>
      </c>
      <c r="E2337" s="325" t="s">
        <v>1538</v>
      </c>
      <c r="G2337" s="325" t="s">
        <v>1538</v>
      </c>
      <c r="H2337" s="325" t="s">
        <v>1538</v>
      </c>
    </row>
    <row r="2338" spans="1:8">
      <c r="A2338" s="103"/>
      <c r="B2338" s="326"/>
      <c r="C2338" s="326" t="s">
        <v>1538</v>
      </c>
      <c r="D2338" t="s">
        <v>1538</v>
      </c>
      <c r="E2338" s="325" t="s">
        <v>1538</v>
      </c>
      <c r="G2338" s="325" t="s">
        <v>1538</v>
      </c>
      <c r="H2338" s="325" t="s">
        <v>1538</v>
      </c>
    </row>
    <row r="2339" spans="1:8">
      <c r="A2339" s="103"/>
      <c r="B2339" s="326"/>
      <c r="C2339" s="326" t="s">
        <v>1538</v>
      </c>
      <c r="D2339" t="s">
        <v>1538</v>
      </c>
      <c r="E2339" s="325" t="s">
        <v>1538</v>
      </c>
      <c r="G2339" s="325" t="s">
        <v>1538</v>
      </c>
      <c r="H2339" s="325" t="s">
        <v>1538</v>
      </c>
    </row>
    <row r="2340" spans="1:8">
      <c r="A2340" s="103"/>
      <c r="B2340" s="326"/>
      <c r="C2340" s="326" t="s">
        <v>1538</v>
      </c>
      <c r="D2340" t="s">
        <v>1538</v>
      </c>
      <c r="E2340" s="325" t="s">
        <v>1538</v>
      </c>
      <c r="G2340" s="325" t="s">
        <v>1538</v>
      </c>
      <c r="H2340" s="325" t="s">
        <v>1538</v>
      </c>
    </row>
    <row r="2341" spans="1:8">
      <c r="A2341" s="103"/>
      <c r="B2341" s="326"/>
      <c r="C2341" s="326" t="s">
        <v>1538</v>
      </c>
      <c r="D2341" t="s">
        <v>1538</v>
      </c>
      <c r="E2341" s="325" t="s">
        <v>1538</v>
      </c>
      <c r="G2341" s="325" t="s">
        <v>1538</v>
      </c>
      <c r="H2341" s="325" t="s">
        <v>1538</v>
      </c>
    </row>
    <row r="2342" spans="1:8">
      <c r="A2342" s="103"/>
      <c r="B2342" s="326"/>
      <c r="C2342" s="326" t="s">
        <v>1538</v>
      </c>
      <c r="D2342" t="s">
        <v>1538</v>
      </c>
      <c r="E2342" s="325" t="s">
        <v>1538</v>
      </c>
      <c r="G2342" s="325" t="s">
        <v>1538</v>
      </c>
      <c r="H2342" s="325" t="s">
        <v>1538</v>
      </c>
    </row>
    <row r="2343" spans="1:8">
      <c r="A2343" s="103"/>
      <c r="B2343" s="326"/>
      <c r="C2343" s="326" t="s">
        <v>1538</v>
      </c>
      <c r="D2343" t="s">
        <v>1538</v>
      </c>
      <c r="E2343" s="325" t="s">
        <v>1538</v>
      </c>
      <c r="G2343" s="325" t="s">
        <v>1538</v>
      </c>
      <c r="H2343" s="325" t="s">
        <v>1538</v>
      </c>
    </row>
    <row r="2344" spans="1:8">
      <c r="A2344" s="103"/>
      <c r="B2344" s="326"/>
      <c r="C2344" s="326" t="s">
        <v>1538</v>
      </c>
      <c r="D2344" t="s">
        <v>1538</v>
      </c>
      <c r="E2344" s="325" t="s">
        <v>1538</v>
      </c>
      <c r="G2344" s="325" t="s">
        <v>1538</v>
      </c>
      <c r="H2344" s="325" t="s">
        <v>1538</v>
      </c>
    </row>
    <row r="2345" spans="1:8">
      <c r="A2345" s="103"/>
      <c r="B2345" s="326"/>
      <c r="C2345" s="326" t="s">
        <v>1538</v>
      </c>
      <c r="D2345" t="s">
        <v>1538</v>
      </c>
      <c r="E2345" s="325" t="s">
        <v>1538</v>
      </c>
      <c r="G2345" s="325" t="s">
        <v>1538</v>
      </c>
      <c r="H2345" s="325" t="s">
        <v>1538</v>
      </c>
    </row>
    <row r="2346" spans="1:8">
      <c r="A2346" s="103"/>
      <c r="B2346" s="326"/>
      <c r="C2346" s="326" t="s">
        <v>1538</v>
      </c>
      <c r="D2346" t="s">
        <v>1538</v>
      </c>
      <c r="E2346" s="325" t="s">
        <v>1538</v>
      </c>
      <c r="G2346" s="325" t="s">
        <v>1538</v>
      </c>
      <c r="H2346" s="325" t="s">
        <v>1538</v>
      </c>
    </row>
    <row r="2347" spans="1:8">
      <c r="A2347" s="103"/>
      <c r="B2347" s="326"/>
      <c r="C2347" s="326" t="s">
        <v>1538</v>
      </c>
      <c r="D2347" t="s">
        <v>1538</v>
      </c>
      <c r="E2347" s="325" t="s">
        <v>1538</v>
      </c>
      <c r="G2347" s="325" t="s">
        <v>1538</v>
      </c>
      <c r="H2347" s="325" t="s">
        <v>1538</v>
      </c>
    </row>
    <row r="2348" spans="1:8">
      <c r="A2348" s="103"/>
      <c r="B2348" s="326"/>
      <c r="C2348" s="326" t="s">
        <v>1538</v>
      </c>
      <c r="D2348" t="s">
        <v>1538</v>
      </c>
      <c r="E2348" s="325" t="s">
        <v>1538</v>
      </c>
      <c r="G2348" s="325" t="s">
        <v>1538</v>
      </c>
      <c r="H2348" s="325" t="s">
        <v>1538</v>
      </c>
    </row>
    <row r="2349" spans="1:8">
      <c r="A2349" s="103"/>
      <c r="B2349" s="326"/>
      <c r="C2349" s="326" t="s">
        <v>1538</v>
      </c>
      <c r="D2349" t="s">
        <v>1538</v>
      </c>
      <c r="E2349" s="325" t="s">
        <v>1538</v>
      </c>
      <c r="G2349" s="325" t="s">
        <v>1538</v>
      </c>
      <c r="H2349" s="325" t="s">
        <v>1538</v>
      </c>
    </row>
    <row r="2350" spans="1:8">
      <c r="A2350" s="103"/>
      <c r="B2350" s="326"/>
      <c r="C2350" s="326" t="s">
        <v>1538</v>
      </c>
      <c r="D2350" t="s">
        <v>1538</v>
      </c>
      <c r="E2350" s="325" t="s">
        <v>1538</v>
      </c>
      <c r="G2350" s="325" t="s">
        <v>1538</v>
      </c>
      <c r="H2350" s="325" t="s">
        <v>1538</v>
      </c>
    </row>
    <row r="2351" spans="1:8">
      <c r="A2351" s="103"/>
      <c r="B2351" s="326"/>
      <c r="C2351" s="326" t="s">
        <v>1538</v>
      </c>
      <c r="D2351" t="s">
        <v>1538</v>
      </c>
      <c r="E2351" s="325" t="s">
        <v>1538</v>
      </c>
      <c r="G2351" s="325" t="s">
        <v>1538</v>
      </c>
      <c r="H2351" s="325" t="s">
        <v>1538</v>
      </c>
    </row>
    <row r="2352" spans="1:8">
      <c r="A2352" s="103"/>
      <c r="B2352" s="326"/>
      <c r="C2352" s="326" t="s">
        <v>1538</v>
      </c>
      <c r="D2352" t="s">
        <v>1538</v>
      </c>
      <c r="E2352" s="325" t="s">
        <v>1538</v>
      </c>
      <c r="G2352" s="325" t="s">
        <v>1538</v>
      </c>
      <c r="H2352" s="325" t="s">
        <v>1538</v>
      </c>
    </row>
    <row r="2353" spans="1:8">
      <c r="A2353" s="103"/>
      <c r="B2353" s="326"/>
      <c r="C2353" s="326" t="s">
        <v>1538</v>
      </c>
      <c r="D2353" t="s">
        <v>1538</v>
      </c>
      <c r="E2353" s="325" t="s">
        <v>1538</v>
      </c>
      <c r="G2353" s="325" t="s">
        <v>1538</v>
      </c>
      <c r="H2353" s="325" t="s">
        <v>1538</v>
      </c>
    </row>
    <row r="2354" spans="1:8">
      <c r="A2354" s="103"/>
      <c r="B2354" s="326"/>
      <c r="C2354" s="326" t="s">
        <v>1538</v>
      </c>
      <c r="D2354" t="s">
        <v>1538</v>
      </c>
      <c r="E2354" s="325" t="s">
        <v>1538</v>
      </c>
      <c r="G2354" s="325" t="s">
        <v>1538</v>
      </c>
      <c r="H2354" s="325" t="s">
        <v>1538</v>
      </c>
    </row>
    <row r="2355" spans="1:8">
      <c r="A2355" s="103"/>
      <c r="B2355" s="326"/>
      <c r="C2355" s="326" t="s">
        <v>1538</v>
      </c>
      <c r="D2355" t="s">
        <v>1538</v>
      </c>
      <c r="E2355" s="325" t="s">
        <v>1538</v>
      </c>
      <c r="G2355" s="325" t="s">
        <v>1538</v>
      </c>
      <c r="H2355" s="325" t="s">
        <v>1538</v>
      </c>
    </row>
    <row r="2356" spans="1:8">
      <c r="A2356" s="103"/>
      <c r="B2356" s="326"/>
      <c r="C2356" s="326" t="s">
        <v>1538</v>
      </c>
      <c r="D2356" t="s">
        <v>1538</v>
      </c>
      <c r="E2356" s="325" t="s">
        <v>1538</v>
      </c>
      <c r="G2356" s="325" t="s">
        <v>1538</v>
      </c>
      <c r="H2356" s="325" t="s">
        <v>1538</v>
      </c>
    </row>
    <row r="2357" spans="1:8">
      <c r="A2357" s="103"/>
      <c r="B2357" s="326"/>
      <c r="C2357" s="326" t="s">
        <v>1538</v>
      </c>
      <c r="D2357" t="s">
        <v>1538</v>
      </c>
      <c r="E2357" s="325" t="s">
        <v>1538</v>
      </c>
      <c r="G2357" s="325" t="s">
        <v>1538</v>
      </c>
      <c r="H2357" s="325" t="s">
        <v>1538</v>
      </c>
    </row>
    <row r="2358" spans="1:8">
      <c r="A2358" s="103"/>
      <c r="B2358" s="326"/>
      <c r="C2358" s="326" t="s">
        <v>1538</v>
      </c>
      <c r="D2358" t="s">
        <v>1538</v>
      </c>
      <c r="E2358" s="325" t="s">
        <v>1538</v>
      </c>
      <c r="G2358" s="325" t="s">
        <v>1538</v>
      </c>
      <c r="H2358" s="325" t="s">
        <v>1538</v>
      </c>
    </row>
    <row r="2359" spans="1:8">
      <c r="A2359" s="103"/>
      <c r="B2359" s="326"/>
      <c r="C2359" s="326" t="s">
        <v>1538</v>
      </c>
      <c r="D2359" t="s">
        <v>1538</v>
      </c>
      <c r="E2359" s="325" t="s">
        <v>1538</v>
      </c>
      <c r="G2359" s="325" t="s">
        <v>1538</v>
      </c>
      <c r="H2359" s="325" t="s">
        <v>1538</v>
      </c>
    </row>
    <row r="2360" spans="1:8">
      <c r="A2360" s="103"/>
      <c r="B2360" s="326"/>
      <c r="C2360" s="326" t="s">
        <v>1538</v>
      </c>
      <c r="D2360" t="s">
        <v>1538</v>
      </c>
      <c r="E2360" s="325" t="s">
        <v>1538</v>
      </c>
      <c r="G2360" s="325" t="s">
        <v>1538</v>
      </c>
      <c r="H2360" s="325" t="s">
        <v>1538</v>
      </c>
    </row>
    <row r="2361" spans="1:8">
      <c r="A2361" s="103"/>
      <c r="B2361" s="326"/>
      <c r="C2361" s="326" t="s">
        <v>1538</v>
      </c>
      <c r="D2361" t="s">
        <v>1538</v>
      </c>
      <c r="E2361" s="325" t="s">
        <v>1538</v>
      </c>
      <c r="G2361" s="325" t="s">
        <v>1538</v>
      </c>
      <c r="H2361" s="325" t="s">
        <v>1538</v>
      </c>
    </row>
    <row r="2362" spans="1:8">
      <c r="A2362" s="103"/>
      <c r="B2362" s="328"/>
      <c r="C2362" s="326" t="s">
        <v>1538</v>
      </c>
      <c r="D2362" t="s">
        <v>1538</v>
      </c>
      <c r="E2362" s="325" t="s">
        <v>1538</v>
      </c>
      <c r="G2362" s="325" t="s">
        <v>1538</v>
      </c>
      <c r="H2362" s="325" t="s">
        <v>1538</v>
      </c>
    </row>
    <row r="2363" spans="1:8">
      <c r="A2363" s="103"/>
      <c r="C2363" s="326" t="s">
        <v>1538</v>
      </c>
      <c r="D2363" t="s">
        <v>1538</v>
      </c>
      <c r="E2363" s="325" t="s">
        <v>1538</v>
      </c>
      <c r="G2363" s="325" t="s">
        <v>1538</v>
      </c>
      <c r="H2363" s="325" t="s">
        <v>1538</v>
      </c>
    </row>
    <row r="2364" spans="1:8">
      <c r="A2364" s="103"/>
      <c r="C2364" s="326" t="s">
        <v>1538</v>
      </c>
      <c r="D2364" t="s">
        <v>1538</v>
      </c>
      <c r="E2364" s="325" t="s">
        <v>1538</v>
      </c>
      <c r="G2364" s="325" t="s">
        <v>1538</v>
      </c>
      <c r="H2364" s="325" t="s">
        <v>1538</v>
      </c>
    </row>
    <row r="2365" spans="1:8">
      <c r="A2365" s="103"/>
      <c r="C2365" s="326" t="s">
        <v>1538</v>
      </c>
      <c r="D2365" t="s">
        <v>1538</v>
      </c>
      <c r="E2365" s="325" t="s">
        <v>1538</v>
      </c>
      <c r="G2365" s="325" t="s">
        <v>1538</v>
      </c>
      <c r="H2365" s="325" t="s">
        <v>1538</v>
      </c>
    </row>
    <row r="2366" spans="1:8">
      <c r="A2366" s="103"/>
      <c r="B2366" s="328"/>
      <c r="C2366" s="326" t="s">
        <v>1538</v>
      </c>
      <c r="D2366" t="s">
        <v>1538</v>
      </c>
      <c r="E2366" s="325" t="s">
        <v>1538</v>
      </c>
      <c r="G2366" s="325" t="s">
        <v>1538</v>
      </c>
      <c r="H2366" s="325" t="s">
        <v>1538</v>
      </c>
    </row>
    <row r="2367" spans="1:8">
      <c r="A2367" s="103"/>
      <c r="C2367" s="326" t="s">
        <v>1538</v>
      </c>
      <c r="D2367" t="s">
        <v>1538</v>
      </c>
      <c r="E2367" s="325" t="s">
        <v>1538</v>
      </c>
      <c r="G2367" s="325" t="s">
        <v>1538</v>
      </c>
      <c r="H2367" s="325" t="s">
        <v>1538</v>
      </c>
    </row>
    <row r="2368" spans="1:8">
      <c r="A2368" s="103"/>
      <c r="C2368" s="326" t="s">
        <v>1538</v>
      </c>
      <c r="D2368" t="s">
        <v>1538</v>
      </c>
      <c r="E2368" s="325" t="s">
        <v>1538</v>
      </c>
      <c r="G2368" s="325" t="s">
        <v>1538</v>
      </c>
      <c r="H2368" s="325" t="s">
        <v>1538</v>
      </c>
    </row>
    <row r="2369" spans="1:8">
      <c r="A2369" s="103"/>
      <c r="C2369" s="326" t="s">
        <v>1538</v>
      </c>
      <c r="D2369" t="s">
        <v>1538</v>
      </c>
      <c r="E2369" s="325" t="s">
        <v>1538</v>
      </c>
      <c r="G2369" s="325" t="s">
        <v>1538</v>
      </c>
      <c r="H2369" s="325" t="s">
        <v>1538</v>
      </c>
    </row>
    <row r="2370" spans="1:8">
      <c r="A2370" s="103"/>
      <c r="B2370" s="326"/>
      <c r="C2370" s="326" t="s">
        <v>1538</v>
      </c>
      <c r="D2370" t="s">
        <v>1538</v>
      </c>
      <c r="E2370" s="325" t="s">
        <v>1538</v>
      </c>
      <c r="G2370" s="325" t="s">
        <v>1538</v>
      </c>
      <c r="H2370" s="325" t="s">
        <v>1538</v>
      </c>
    </row>
    <row r="2371" spans="1:8">
      <c r="A2371" s="103"/>
      <c r="B2371" s="326"/>
      <c r="C2371" s="326" t="s">
        <v>1538</v>
      </c>
      <c r="D2371" t="s">
        <v>1538</v>
      </c>
      <c r="E2371" s="325" t="s">
        <v>1538</v>
      </c>
      <c r="G2371" s="325" t="s">
        <v>1538</v>
      </c>
      <c r="H2371" s="325" t="s">
        <v>1538</v>
      </c>
    </row>
    <row r="2372" spans="1:8">
      <c r="A2372" s="103"/>
      <c r="B2372" s="326"/>
      <c r="C2372" s="326" t="s">
        <v>1538</v>
      </c>
      <c r="D2372" t="s">
        <v>1538</v>
      </c>
      <c r="E2372" s="325" t="s">
        <v>1538</v>
      </c>
      <c r="G2372" s="325" t="s">
        <v>1538</v>
      </c>
      <c r="H2372" s="325" t="s">
        <v>1538</v>
      </c>
    </row>
    <row r="2373" spans="1:8">
      <c r="A2373" s="103"/>
      <c r="B2373" s="326"/>
      <c r="C2373" s="326" t="s">
        <v>1538</v>
      </c>
      <c r="D2373" t="s">
        <v>1538</v>
      </c>
      <c r="E2373" s="325" t="s">
        <v>1538</v>
      </c>
      <c r="G2373" s="325" t="s">
        <v>1538</v>
      </c>
      <c r="H2373" s="325" t="s">
        <v>1538</v>
      </c>
    </row>
    <row r="2374" spans="1:8">
      <c r="A2374" s="103"/>
      <c r="B2374" s="326"/>
      <c r="C2374" s="326" t="s">
        <v>1538</v>
      </c>
      <c r="D2374" t="s">
        <v>1538</v>
      </c>
      <c r="E2374" s="325" t="s">
        <v>1538</v>
      </c>
      <c r="G2374" s="325" t="s">
        <v>1538</v>
      </c>
      <c r="H2374" s="325" t="s">
        <v>1538</v>
      </c>
    </row>
    <row r="2375" spans="1:8">
      <c r="A2375" s="103"/>
      <c r="B2375" s="326"/>
      <c r="C2375" s="326" t="s">
        <v>1538</v>
      </c>
      <c r="D2375" t="s">
        <v>1538</v>
      </c>
      <c r="E2375" s="325" t="s">
        <v>1538</v>
      </c>
      <c r="G2375" s="325" t="s">
        <v>1538</v>
      </c>
      <c r="H2375" s="325" t="s">
        <v>1538</v>
      </c>
    </row>
    <row r="2376" spans="1:8">
      <c r="A2376" s="103"/>
      <c r="B2376" s="326"/>
      <c r="C2376" s="326" t="s">
        <v>1538</v>
      </c>
      <c r="D2376" t="s">
        <v>1538</v>
      </c>
      <c r="E2376" s="325" t="s">
        <v>1538</v>
      </c>
      <c r="G2376" s="325" t="s">
        <v>1538</v>
      </c>
      <c r="H2376" s="325" t="s">
        <v>1538</v>
      </c>
    </row>
    <row r="2377" spans="1:8">
      <c r="A2377" s="103"/>
      <c r="B2377" s="326"/>
      <c r="C2377" s="326" t="s">
        <v>1538</v>
      </c>
      <c r="D2377" t="s">
        <v>1538</v>
      </c>
      <c r="E2377" s="325" t="s">
        <v>1538</v>
      </c>
      <c r="G2377" s="325" t="s">
        <v>1538</v>
      </c>
      <c r="H2377" s="325" t="s">
        <v>1538</v>
      </c>
    </row>
    <row r="2378" spans="1:8">
      <c r="A2378" s="103"/>
      <c r="B2378" s="326"/>
      <c r="C2378" s="326" t="s">
        <v>1538</v>
      </c>
      <c r="D2378" t="s">
        <v>1538</v>
      </c>
      <c r="E2378" s="325" t="s">
        <v>1538</v>
      </c>
      <c r="G2378" s="325" t="s">
        <v>1538</v>
      </c>
      <c r="H2378" s="325" t="s">
        <v>1538</v>
      </c>
    </row>
    <row r="2379" spans="1:8">
      <c r="A2379" s="103"/>
      <c r="B2379" s="326"/>
      <c r="C2379" s="326" t="s">
        <v>1538</v>
      </c>
      <c r="D2379" t="s">
        <v>1538</v>
      </c>
      <c r="E2379" s="325" t="s">
        <v>1538</v>
      </c>
      <c r="G2379" s="325" t="s">
        <v>1538</v>
      </c>
      <c r="H2379" s="325" t="s">
        <v>1538</v>
      </c>
    </row>
    <row r="2380" spans="1:8">
      <c r="A2380" s="103"/>
      <c r="B2380" s="326"/>
      <c r="C2380" s="326" t="s">
        <v>1538</v>
      </c>
      <c r="D2380" t="s">
        <v>1538</v>
      </c>
      <c r="E2380" s="325" t="s">
        <v>1538</v>
      </c>
      <c r="G2380" s="325" t="s">
        <v>1538</v>
      </c>
      <c r="H2380" s="325" t="s">
        <v>1538</v>
      </c>
    </row>
    <row r="2381" spans="1:8">
      <c r="A2381" s="103"/>
      <c r="B2381" s="326"/>
      <c r="C2381" s="326" t="s">
        <v>1538</v>
      </c>
      <c r="D2381" t="s">
        <v>1538</v>
      </c>
      <c r="E2381" s="325" t="s">
        <v>1538</v>
      </c>
      <c r="G2381" s="325" t="s">
        <v>1538</v>
      </c>
      <c r="H2381" s="325" t="s">
        <v>1538</v>
      </c>
    </row>
    <row r="2382" spans="1:8">
      <c r="A2382" s="103"/>
      <c r="B2382" s="326"/>
      <c r="C2382" s="326" t="s">
        <v>1538</v>
      </c>
      <c r="D2382" t="s">
        <v>1538</v>
      </c>
      <c r="E2382" s="325" t="s">
        <v>1538</v>
      </c>
      <c r="G2382" s="325" t="s">
        <v>1538</v>
      </c>
      <c r="H2382" s="325" t="s">
        <v>1538</v>
      </c>
    </row>
    <row r="2383" spans="1:8">
      <c r="A2383" s="103"/>
      <c r="B2383" s="328"/>
      <c r="C2383" s="326" t="s">
        <v>1538</v>
      </c>
      <c r="D2383" t="s">
        <v>1538</v>
      </c>
      <c r="E2383" s="325" t="s">
        <v>1538</v>
      </c>
      <c r="G2383" s="325" t="s">
        <v>1538</v>
      </c>
      <c r="H2383" s="325" t="s">
        <v>1538</v>
      </c>
    </row>
    <row r="2384" spans="1:8">
      <c r="A2384" s="103"/>
      <c r="C2384" s="326" t="s">
        <v>1538</v>
      </c>
      <c r="D2384" t="s">
        <v>1538</v>
      </c>
      <c r="E2384" s="325" t="s">
        <v>1538</v>
      </c>
      <c r="G2384" s="325" t="s">
        <v>1538</v>
      </c>
      <c r="H2384" s="325" t="s">
        <v>1538</v>
      </c>
    </row>
    <row r="2385" spans="1:8">
      <c r="A2385" s="103"/>
      <c r="C2385" s="326" t="s">
        <v>1538</v>
      </c>
      <c r="D2385" t="s">
        <v>1538</v>
      </c>
      <c r="E2385" s="325" t="s">
        <v>1538</v>
      </c>
      <c r="G2385" s="325" t="s">
        <v>1538</v>
      </c>
      <c r="H2385" s="325" t="s">
        <v>1538</v>
      </c>
    </row>
    <row r="2386" spans="1:8">
      <c r="A2386" s="103"/>
      <c r="C2386" s="326" t="s">
        <v>1538</v>
      </c>
      <c r="D2386" t="s">
        <v>1538</v>
      </c>
      <c r="E2386" s="325" t="s">
        <v>1538</v>
      </c>
      <c r="G2386" s="325" t="s">
        <v>1538</v>
      </c>
      <c r="H2386" s="325" t="s">
        <v>1538</v>
      </c>
    </row>
    <row r="2387" spans="1:8">
      <c r="A2387" s="103"/>
      <c r="B2387" s="326"/>
      <c r="C2387" s="326" t="s">
        <v>1538</v>
      </c>
      <c r="D2387" t="s">
        <v>1538</v>
      </c>
      <c r="E2387" s="325" t="s">
        <v>1538</v>
      </c>
      <c r="G2387" s="325" t="s">
        <v>1538</v>
      </c>
      <c r="H2387" s="325" t="s">
        <v>1538</v>
      </c>
    </row>
    <row r="2388" spans="1:8">
      <c r="A2388" s="103"/>
      <c r="B2388" s="326"/>
      <c r="C2388" s="326" t="s">
        <v>1538</v>
      </c>
      <c r="D2388" t="s">
        <v>1538</v>
      </c>
      <c r="E2388" s="325" t="s">
        <v>1538</v>
      </c>
      <c r="G2388" s="325" t="s">
        <v>1538</v>
      </c>
      <c r="H2388" s="325" t="s">
        <v>1538</v>
      </c>
    </row>
    <row r="2389" spans="1:8">
      <c r="A2389" s="103"/>
      <c r="B2389" s="326"/>
      <c r="C2389" s="326" t="s">
        <v>1538</v>
      </c>
      <c r="D2389" t="s">
        <v>1538</v>
      </c>
      <c r="E2389" s="325" t="s">
        <v>1538</v>
      </c>
      <c r="G2389" s="325" t="s">
        <v>1538</v>
      </c>
      <c r="H2389" s="325" t="s">
        <v>1538</v>
      </c>
    </row>
    <row r="2390" spans="1:8">
      <c r="A2390" s="103"/>
      <c r="B2390" s="326"/>
      <c r="C2390" s="326" t="s">
        <v>1538</v>
      </c>
      <c r="D2390" t="s">
        <v>1538</v>
      </c>
      <c r="E2390" s="325" t="s">
        <v>1538</v>
      </c>
      <c r="G2390" s="325" t="s">
        <v>1538</v>
      </c>
      <c r="H2390" s="325" t="s">
        <v>1538</v>
      </c>
    </row>
    <row r="2391" spans="1:8">
      <c r="A2391" s="103"/>
      <c r="B2391" s="326"/>
      <c r="C2391" s="326" t="s">
        <v>1538</v>
      </c>
      <c r="D2391" t="s">
        <v>1538</v>
      </c>
      <c r="E2391" s="325" t="s">
        <v>1538</v>
      </c>
      <c r="G2391" s="325" t="s">
        <v>1538</v>
      </c>
      <c r="H2391" s="325" t="s">
        <v>1538</v>
      </c>
    </row>
    <row r="2392" spans="1:8">
      <c r="A2392" s="103"/>
      <c r="B2392" s="326"/>
      <c r="C2392" s="326" t="s">
        <v>1538</v>
      </c>
      <c r="D2392" t="s">
        <v>1538</v>
      </c>
      <c r="E2392" s="325" t="s">
        <v>1538</v>
      </c>
      <c r="G2392" s="325" t="s">
        <v>1538</v>
      </c>
      <c r="H2392" s="325" t="s">
        <v>1538</v>
      </c>
    </row>
    <row r="2393" spans="1:8">
      <c r="A2393" s="103"/>
      <c r="B2393" s="326"/>
      <c r="C2393" s="326" t="s">
        <v>1538</v>
      </c>
      <c r="D2393" t="s">
        <v>1538</v>
      </c>
      <c r="E2393" s="325" t="s">
        <v>1538</v>
      </c>
      <c r="G2393" s="325" t="s">
        <v>1538</v>
      </c>
      <c r="H2393" s="325" t="s">
        <v>1538</v>
      </c>
    </row>
    <row r="2394" spans="1:8">
      <c r="A2394" s="103"/>
      <c r="B2394" s="326"/>
      <c r="C2394" s="326" t="s">
        <v>1538</v>
      </c>
      <c r="D2394" t="s">
        <v>1538</v>
      </c>
      <c r="E2394" s="325" t="s">
        <v>1538</v>
      </c>
      <c r="G2394" s="325" t="s">
        <v>1538</v>
      </c>
      <c r="H2394" s="325" t="s">
        <v>1538</v>
      </c>
    </row>
    <row r="2395" spans="1:8">
      <c r="A2395" s="103"/>
      <c r="B2395" s="326"/>
      <c r="C2395" s="326" t="s">
        <v>1538</v>
      </c>
      <c r="D2395" t="s">
        <v>1538</v>
      </c>
      <c r="E2395" s="325" t="s">
        <v>1538</v>
      </c>
      <c r="G2395" s="325" t="s">
        <v>1538</v>
      </c>
      <c r="H2395" s="325" t="s">
        <v>1538</v>
      </c>
    </row>
    <row r="2396" spans="1:8">
      <c r="A2396" s="103"/>
      <c r="B2396" s="326"/>
      <c r="C2396" s="326" t="s">
        <v>1538</v>
      </c>
      <c r="D2396" t="s">
        <v>1538</v>
      </c>
      <c r="E2396" s="325" t="s">
        <v>1538</v>
      </c>
      <c r="G2396" s="325" t="s">
        <v>1538</v>
      </c>
      <c r="H2396" s="325" t="s">
        <v>1538</v>
      </c>
    </row>
    <row r="2397" spans="1:8">
      <c r="A2397" s="103"/>
      <c r="B2397" s="326"/>
      <c r="C2397" s="326" t="s">
        <v>1538</v>
      </c>
      <c r="D2397" t="s">
        <v>1538</v>
      </c>
      <c r="E2397" s="325" t="s">
        <v>1538</v>
      </c>
      <c r="G2397" s="325" t="s">
        <v>1538</v>
      </c>
      <c r="H2397" s="325" t="s">
        <v>1538</v>
      </c>
    </row>
    <row r="2398" spans="1:8">
      <c r="A2398" s="103"/>
      <c r="B2398" s="326"/>
      <c r="C2398" s="326" t="s">
        <v>1538</v>
      </c>
      <c r="D2398" t="s">
        <v>1538</v>
      </c>
      <c r="E2398" s="325" t="s">
        <v>1538</v>
      </c>
      <c r="G2398" s="325" t="s">
        <v>1538</v>
      </c>
      <c r="H2398" s="325" t="s">
        <v>1538</v>
      </c>
    </row>
    <row r="2399" spans="1:8">
      <c r="A2399" s="103"/>
      <c r="B2399" s="326"/>
      <c r="C2399" s="326" t="s">
        <v>1538</v>
      </c>
      <c r="D2399" t="s">
        <v>1538</v>
      </c>
      <c r="E2399" s="325" t="s">
        <v>1538</v>
      </c>
      <c r="G2399" s="325" t="s">
        <v>1538</v>
      </c>
      <c r="H2399" s="325" t="s">
        <v>1538</v>
      </c>
    </row>
    <row r="2400" spans="1:8">
      <c r="A2400" s="103"/>
      <c r="B2400" s="326"/>
      <c r="C2400" s="326" t="s">
        <v>1538</v>
      </c>
      <c r="D2400" t="s">
        <v>1538</v>
      </c>
      <c r="E2400" s="325" t="s">
        <v>1538</v>
      </c>
      <c r="G2400" s="325" t="s">
        <v>1538</v>
      </c>
      <c r="H2400" s="325" t="s">
        <v>1538</v>
      </c>
    </row>
    <row r="2401" spans="1:8">
      <c r="A2401" s="103"/>
      <c r="B2401" s="326"/>
      <c r="C2401" s="326" t="s">
        <v>1538</v>
      </c>
      <c r="D2401" t="s">
        <v>1538</v>
      </c>
      <c r="E2401" s="325" t="s">
        <v>1538</v>
      </c>
      <c r="G2401" s="325" t="s">
        <v>1538</v>
      </c>
      <c r="H2401" s="325" t="s">
        <v>1538</v>
      </c>
    </row>
    <row r="2402" spans="1:8">
      <c r="A2402" s="103"/>
      <c r="B2402" s="326"/>
      <c r="C2402" s="326" t="s">
        <v>1538</v>
      </c>
      <c r="D2402" t="s">
        <v>1538</v>
      </c>
      <c r="E2402" s="325" t="s">
        <v>1538</v>
      </c>
      <c r="G2402" s="325" t="s">
        <v>1538</v>
      </c>
      <c r="H2402" s="325" t="s">
        <v>1538</v>
      </c>
    </row>
    <row r="2403" spans="1:8">
      <c r="A2403" s="103"/>
      <c r="B2403" s="326"/>
      <c r="C2403" s="326" t="s">
        <v>1538</v>
      </c>
      <c r="D2403" t="s">
        <v>1538</v>
      </c>
      <c r="E2403" s="325" t="s">
        <v>1538</v>
      </c>
      <c r="G2403" s="325" t="s">
        <v>1538</v>
      </c>
      <c r="H2403" s="325" t="s">
        <v>1538</v>
      </c>
    </row>
    <row r="2404" spans="1:8">
      <c r="A2404" s="103"/>
      <c r="B2404" s="329"/>
      <c r="C2404" s="326" t="s">
        <v>1538</v>
      </c>
      <c r="D2404" t="s">
        <v>1538</v>
      </c>
      <c r="E2404" s="325" t="s">
        <v>1538</v>
      </c>
      <c r="G2404" s="325" t="s">
        <v>1538</v>
      </c>
      <c r="H2404" s="325" t="s">
        <v>1538</v>
      </c>
    </row>
    <row r="2405" spans="1:8">
      <c r="A2405" s="103"/>
      <c r="B2405" s="326"/>
      <c r="C2405" s="326" t="s">
        <v>1538</v>
      </c>
      <c r="D2405" t="s">
        <v>1538</v>
      </c>
      <c r="E2405" s="325" t="s">
        <v>1538</v>
      </c>
      <c r="G2405" s="325" t="s">
        <v>1538</v>
      </c>
      <c r="H2405" s="325" t="s">
        <v>1538</v>
      </c>
    </row>
    <row r="2406" spans="1:8">
      <c r="A2406" s="103"/>
      <c r="B2406" s="326"/>
      <c r="C2406" s="326" t="s">
        <v>1538</v>
      </c>
      <c r="D2406" t="s">
        <v>1538</v>
      </c>
      <c r="E2406" s="325" t="s">
        <v>1538</v>
      </c>
      <c r="G2406" s="325" t="s">
        <v>1538</v>
      </c>
      <c r="H2406" s="325" t="s">
        <v>1538</v>
      </c>
    </row>
    <row r="2407" spans="1:8">
      <c r="A2407" s="103"/>
      <c r="B2407" s="326"/>
      <c r="C2407" s="326" t="s">
        <v>1538</v>
      </c>
      <c r="D2407" t="s">
        <v>1538</v>
      </c>
      <c r="E2407" s="325" t="s">
        <v>1538</v>
      </c>
      <c r="G2407" s="325" t="s">
        <v>1538</v>
      </c>
      <c r="H2407" s="325" t="s">
        <v>1538</v>
      </c>
    </row>
    <row r="2408" spans="1:8">
      <c r="A2408" s="103"/>
      <c r="B2408" s="326"/>
      <c r="C2408" s="326" t="s">
        <v>1538</v>
      </c>
      <c r="D2408" t="s">
        <v>1538</v>
      </c>
      <c r="E2408" s="325" t="s">
        <v>1538</v>
      </c>
      <c r="G2408" s="325" t="s">
        <v>1538</v>
      </c>
      <c r="H2408" s="325" t="s">
        <v>1538</v>
      </c>
    </row>
    <row r="2409" spans="1:8">
      <c r="A2409" s="103"/>
      <c r="B2409" s="326"/>
      <c r="C2409" s="326" t="s">
        <v>1538</v>
      </c>
      <c r="D2409" t="s">
        <v>1538</v>
      </c>
      <c r="E2409" s="325" t="s">
        <v>1538</v>
      </c>
      <c r="G2409" s="325" t="s">
        <v>1538</v>
      </c>
      <c r="H2409" s="325" t="s">
        <v>1538</v>
      </c>
    </row>
    <row r="2410" spans="1:8">
      <c r="A2410" s="103"/>
      <c r="B2410" s="326"/>
      <c r="C2410" s="326" t="s">
        <v>1538</v>
      </c>
      <c r="D2410" t="s">
        <v>1538</v>
      </c>
      <c r="E2410" s="325" t="s">
        <v>1538</v>
      </c>
      <c r="G2410" s="325" t="s">
        <v>1538</v>
      </c>
      <c r="H2410" s="325" t="s">
        <v>1538</v>
      </c>
    </row>
    <row r="2411" spans="1:8">
      <c r="A2411" s="103"/>
      <c r="B2411" s="326"/>
      <c r="C2411" s="326" t="s">
        <v>1538</v>
      </c>
      <c r="D2411" t="s">
        <v>1538</v>
      </c>
      <c r="E2411" s="325" t="s">
        <v>1538</v>
      </c>
      <c r="G2411" s="325" t="s">
        <v>1538</v>
      </c>
      <c r="H2411" s="325" t="s">
        <v>1538</v>
      </c>
    </row>
    <row r="2412" spans="1:8">
      <c r="A2412" s="103"/>
      <c r="B2412" s="326"/>
      <c r="C2412" s="326" t="s">
        <v>1538</v>
      </c>
      <c r="D2412" t="s">
        <v>1538</v>
      </c>
      <c r="E2412" s="325" t="s">
        <v>1538</v>
      </c>
      <c r="G2412" s="325" t="s">
        <v>1538</v>
      </c>
      <c r="H2412" s="325" t="s">
        <v>1538</v>
      </c>
    </row>
    <row r="2413" spans="1:8">
      <c r="A2413" s="103"/>
      <c r="B2413" s="326"/>
      <c r="C2413" s="326" t="s">
        <v>1538</v>
      </c>
      <c r="D2413" t="s">
        <v>1538</v>
      </c>
      <c r="E2413" s="325" t="s">
        <v>1538</v>
      </c>
      <c r="G2413" s="325" t="s">
        <v>1538</v>
      </c>
      <c r="H2413" s="325" t="s">
        <v>1538</v>
      </c>
    </row>
    <row r="2414" spans="1:8">
      <c r="A2414" s="103"/>
      <c r="B2414" s="326"/>
      <c r="C2414" s="326" t="s">
        <v>1538</v>
      </c>
      <c r="D2414" t="s">
        <v>1538</v>
      </c>
      <c r="E2414" s="325" t="s">
        <v>1538</v>
      </c>
      <c r="G2414" s="325" t="s">
        <v>1538</v>
      </c>
      <c r="H2414" s="325" t="s">
        <v>1538</v>
      </c>
    </row>
    <row r="2415" spans="1:8">
      <c r="A2415" s="103"/>
      <c r="B2415" s="326"/>
      <c r="C2415" s="326" t="s">
        <v>1538</v>
      </c>
      <c r="D2415" t="s">
        <v>1538</v>
      </c>
      <c r="E2415" s="325" t="s">
        <v>1538</v>
      </c>
      <c r="G2415" s="325" t="s">
        <v>1538</v>
      </c>
      <c r="H2415" s="325" t="s">
        <v>1538</v>
      </c>
    </row>
    <row r="2416" spans="1:8">
      <c r="A2416" s="103"/>
      <c r="B2416" s="326"/>
      <c r="C2416" s="326" t="s">
        <v>1538</v>
      </c>
      <c r="D2416" t="s">
        <v>1538</v>
      </c>
      <c r="E2416" s="325" t="s">
        <v>1538</v>
      </c>
      <c r="G2416" s="325" t="s">
        <v>1538</v>
      </c>
      <c r="H2416" s="325" t="s">
        <v>1538</v>
      </c>
    </row>
    <row r="2417" spans="1:8">
      <c r="A2417" s="103"/>
      <c r="B2417" s="326"/>
      <c r="C2417" s="326" t="s">
        <v>1538</v>
      </c>
      <c r="D2417" t="s">
        <v>1538</v>
      </c>
      <c r="E2417" s="325" t="s">
        <v>1538</v>
      </c>
      <c r="G2417" s="325" t="s">
        <v>1538</v>
      </c>
      <c r="H2417" s="325" t="s">
        <v>1538</v>
      </c>
    </row>
    <row r="2418" spans="1:8">
      <c r="A2418" s="103"/>
      <c r="B2418" s="326"/>
      <c r="C2418" s="326" t="s">
        <v>1538</v>
      </c>
      <c r="D2418" t="s">
        <v>1538</v>
      </c>
      <c r="E2418" s="325" t="s">
        <v>1538</v>
      </c>
      <c r="G2418" s="325" t="s">
        <v>1538</v>
      </c>
      <c r="H2418" s="325" t="s">
        <v>1538</v>
      </c>
    </row>
    <row r="2419" spans="1:8">
      <c r="A2419" s="103"/>
      <c r="B2419" s="326"/>
      <c r="C2419" s="326" t="s">
        <v>1538</v>
      </c>
      <c r="D2419" t="s">
        <v>1538</v>
      </c>
      <c r="E2419" s="325" t="s">
        <v>1538</v>
      </c>
      <c r="G2419" s="325" t="s">
        <v>1538</v>
      </c>
      <c r="H2419" s="325" t="s">
        <v>1538</v>
      </c>
    </row>
    <row r="2420" spans="1:8">
      <c r="A2420" s="103"/>
      <c r="B2420" s="326"/>
      <c r="C2420" s="326" t="s">
        <v>1538</v>
      </c>
      <c r="D2420" t="s">
        <v>1538</v>
      </c>
      <c r="E2420" s="325" t="s">
        <v>1538</v>
      </c>
      <c r="G2420" s="325" t="s">
        <v>1538</v>
      </c>
      <c r="H2420" s="325" t="s">
        <v>1538</v>
      </c>
    </row>
    <row r="2421" spans="1:8">
      <c r="A2421" s="103"/>
      <c r="B2421" s="326"/>
      <c r="C2421" s="326" t="s">
        <v>1538</v>
      </c>
      <c r="D2421" t="s">
        <v>1538</v>
      </c>
      <c r="E2421" s="325" t="s">
        <v>1538</v>
      </c>
      <c r="G2421" s="325" t="s">
        <v>1538</v>
      </c>
      <c r="H2421" s="325" t="s">
        <v>1538</v>
      </c>
    </row>
    <row r="2422" spans="1:8">
      <c r="A2422" s="103"/>
      <c r="B2422" s="326"/>
      <c r="C2422" s="326" t="s">
        <v>1538</v>
      </c>
      <c r="D2422" t="s">
        <v>1538</v>
      </c>
      <c r="E2422" s="325" t="s">
        <v>1538</v>
      </c>
      <c r="G2422" s="325" t="s">
        <v>1538</v>
      </c>
      <c r="H2422" s="325" t="s">
        <v>1538</v>
      </c>
    </row>
    <row r="2423" spans="1:8">
      <c r="A2423" s="103"/>
      <c r="B2423" s="326"/>
      <c r="C2423" s="326" t="s">
        <v>1538</v>
      </c>
      <c r="D2423" t="s">
        <v>1538</v>
      </c>
      <c r="E2423" s="325" t="s">
        <v>1538</v>
      </c>
      <c r="G2423" s="325" t="s">
        <v>1538</v>
      </c>
      <c r="H2423" s="325" t="s">
        <v>1538</v>
      </c>
    </row>
    <row r="2424" spans="1:8">
      <c r="A2424" s="103"/>
      <c r="B2424" s="326"/>
      <c r="C2424" s="326" t="s">
        <v>1538</v>
      </c>
      <c r="D2424" t="s">
        <v>1538</v>
      </c>
      <c r="E2424" s="325" t="s">
        <v>1538</v>
      </c>
      <c r="G2424" s="325" t="s">
        <v>1538</v>
      </c>
      <c r="H2424" s="325" t="s">
        <v>1538</v>
      </c>
    </row>
    <row r="2425" spans="1:8">
      <c r="A2425" s="103"/>
      <c r="B2425" s="326"/>
      <c r="C2425" s="326" t="s">
        <v>1538</v>
      </c>
      <c r="D2425" t="s">
        <v>1538</v>
      </c>
      <c r="E2425" s="325" t="s">
        <v>1538</v>
      </c>
      <c r="G2425" s="325" t="s">
        <v>1538</v>
      </c>
      <c r="H2425" s="325" t="s">
        <v>1538</v>
      </c>
    </row>
    <row r="2426" spans="1:8">
      <c r="A2426" s="103"/>
      <c r="B2426" s="326"/>
      <c r="C2426" s="326" t="s">
        <v>1538</v>
      </c>
      <c r="D2426" t="s">
        <v>1538</v>
      </c>
      <c r="E2426" s="325" t="s">
        <v>1538</v>
      </c>
      <c r="G2426" s="325" t="s">
        <v>1538</v>
      </c>
      <c r="H2426" s="325" t="s">
        <v>1538</v>
      </c>
    </row>
    <row r="2427" spans="1:8">
      <c r="A2427" s="103"/>
      <c r="B2427" s="326"/>
      <c r="C2427" s="326" t="s">
        <v>1538</v>
      </c>
      <c r="D2427" t="s">
        <v>1538</v>
      </c>
      <c r="E2427" s="325" t="s">
        <v>1538</v>
      </c>
      <c r="G2427" s="325" t="s">
        <v>1538</v>
      </c>
      <c r="H2427" s="325" t="s">
        <v>1538</v>
      </c>
    </row>
    <row r="2428" spans="1:8">
      <c r="A2428" s="103"/>
      <c r="B2428" s="326"/>
      <c r="C2428" s="326" t="s">
        <v>1538</v>
      </c>
      <c r="D2428" t="s">
        <v>1538</v>
      </c>
      <c r="E2428" s="325" t="s">
        <v>1538</v>
      </c>
      <c r="G2428" s="325" t="s">
        <v>1538</v>
      </c>
      <c r="H2428" s="325" t="s">
        <v>1538</v>
      </c>
    </row>
    <row r="2429" spans="1:8">
      <c r="A2429" s="103"/>
      <c r="B2429" s="326"/>
      <c r="C2429" s="326" t="s">
        <v>1538</v>
      </c>
      <c r="D2429" t="s">
        <v>1538</v>
      </c>
      <c r="E2429" s="325" t="s">
        <v>1538</v>
      </c>
      <c r="G2429" s="325" t="s">
        <v>1538</v>
      </c>
      <c r="H2429" s="325" t="s">
        <v>1538</v>
      </c>
    </row>
    <row r="2430" spans="1:8">
      <c r="A2430" s="103"/>
      <c r="B2430" s="326"/>
      <c r="C2430" s="326" t="s">
        <v>1538</v>
      </c>
      <c r="D2430" t="s">
        <v>1538</v>
      </c>
      <c r="E2430" s="325" t="s">
        <v>1538</v>
      </c>
      <c r="G2430" s="325" t="s">
        <v>1538</v>
      </c>
      <c r="H2430" s="325" t="s">
        <v>1538</v>
      </c>
    </row>
    <row r="2431" spans="1:8">
      <c r="A2431" s="103"/>
      <c r="B2431" s="326"/>
      <c r="C2431" s="326" t="s">
        <v>1538</v>
      </c>
      <c r="D2431" t="s">
        <v>1538</v>
      </c>
      <c r="E2431" s="325" t="s">
        <v>1538</v>
      </c>
      <c r="G2431" s="325" t="s">
        <v>1538</v>
      </c>
      <c r="H2431" s="325" t="s">
        <v>1538</v>
      </c>
    </row>
    <row r="2432" spans="1:8">
      <c r="A2432" s="103"/>
      <c r="B2432" s="326"/>
      <c r="C2432" s="326" t="s">
        <v>1538</v>
      </c>
      <c r="D2432" t="s">
        <v>1538</v>
      </c>
      <c r="E2432" s="325" t="s">
        <v>1538</v>
      </c>
      <c r="G2432" s="325" t="s">
        <v>1538</v>
      </c>
      <c r="H2432" s="325" t="s">
        <v>1538</v>
      </c>
    </row>
    <row r="2433" spans="1:8">
      <c r="A2433" s="103"/>
      <c r="B2433" s="326"/>
      <c r="C2433" s="326" t="s">
        <v>1538</v>
      </c>
      <c r="D2433" t="s">
        <v>1538</v>
      </c>
      <c r="E2433" s="325" t="s">
        <v>1538</v>
      </c>
      <c r="G2433" s="325" t="s">
        <v>1538</v>
      </c>
      <c r="H2433" s="325" t="s">
        <v>1538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dimension ref="A1:H2433"/>
  <sheetViews>
    <sheetView workbookViewId="0">
      <selection activeCell="H14" sqref="H14"/>
    </sheetView>
  </sheetViews>
  <sheetFormatPr baseColWidth="10" defaultColWidth="8.83203125" defaultRowHeight="15"/>
  <cols>
    <col min="1" max="1" width="38.1640625" customWidth="1"/>
    <col min="2" max="2" width="8.83203125" style="325"/>
    <col min="3" max="3" width="8.83203125" customWidth="1"/>
    <col min="7" max="7" width="9.5" style="325" bestFit="1" customWidth="1"/>
    <col min="8" max="8" width="11.83203125" bestFit="1" customWidth="1"/>
  </cols>
  <sheetData>
    <row r="1" spans="1:8">
      <c r="A1" s="96" t="s">
        <v>1334</v>
      </c>
      <c r="B1" s="337" t="s">
        <v>1539</v>
      </c>
      <c r="C1" s="338" t="s">
        <v>1540</v>
      </c>
      <c r="D1" s="339" t="s">
        <v>1541</v>
      </c>
      <c r="E1" s="339" t="s">
        <v>1542</v>
      </c>
      <c r="F1" s="335" t="s">
        <v>1543</v>
      </c>
      <c r="G1" s="335" t="s">
        <v>1544</v>
      </c>
      <c r="H1" s="340" t="s">
        <v>1545</v>
      </c>
    </row>
    <row r="2" spans="1:8">
      <c r="A2" s="103" t="s">
        <v>921</v>
      </c>
      <c r="B2" s="322">
        <v>0</v>
      </c>
      <c r="C2" s="326">
        <v>0</v>
      </c>
      <c r="D2" s="325">
        <v>0</v>
      </c>
      <c r="E2" s="325">
        <v>0</v>
      </c>
      <c r="G2" s="325">
        <v>0</v>
      </c>
      <c r="H2" s="325">
        <v>0</v>
      </c>
    </row>
    <row r="3" spans="1:8">
      <c r="A3" s="103" t="s">
        <v>1128</v>
      </c>
      <c r="B3" s="332">
        <v>0</v>
      </c>
      <c r="C3" s="326">
        <v>0</v>
      </c>
      <c r="D3" s="325">
        <v>0</v>
      </c>
      <c r="E3" s="325">
        <v>0</v>
      </c>
      <c r="G3" s="325">
        <v>0</v>
      </c>
      <c r="H3" s="325">
        <v>15</v>
      </c>
    </row>
    <row r="4" spans="1:8">
      <c r="A4" s="103" t="s">
        <v>1225</v>
      </c>
      <c r="B4" s="332">
        <v>19</v>
      </c>
      <c r="C4" s="326">
        <v>0</v>
      </c>
      <c r="D4" s="325">
        <v>22</v>
      </c>
      <c r="E4" s="325">
        <v>0</v>
      </c>
      <c r="G4" s="325">
        <v>14</v>
      </c>
      <c r="H4" s="325">
        <v>192</v>
      </c>
    </row>
    <row r="5" spans="1:8">
      <c r="A5" s="103" t="s">
        <v>734</v>
      </c>
      <c r="B5" s="332">
        <v>35</v>
      </c>
      <c r="C5" s="326">
        <v>0</v>
      </c>
      <c r="D5" s="325">
        <v>65</v>
      </c>
      <c r="E5" s="325">
        <v>0</v>
      </c>
      <c r="G5" s="325">
        <v>21</v>
      </c>
      <c r="H5" s="325">
        <v>17</v>
      </c>
    </row>
    <row r="6" spans="1:8">
      <c r="A6" s="103" t="s">
        <v>1237</v>
      </c>
      <c r="B6" s="332">
        <v>0</v>
      </c>
      <c r="C6" s="326">
        <v>0</v>
      </c>
      <c r="D6" s="325">
        <v>0</v>
      </c>
      <c r="E6" s="325">
        <v>0</v>
      </c>
      <c r="G6" s="325">
        <v>0</v>
      </c>
      <c r="H6" s="325">
        <v>0</v>
      </c>
    </row>
    <row r="7" spans="1:8">
      <c r="A7" s="103" t="s">
        <v>1127</v>
      </c>
      <c r="B7" s="322">
        <v>0</v>
      </c>
      <c r="C7" s="326">
        <v>0</v>
      </c>
      <c r="D7" s="325">
        <v>0</v>
      </c>
      <c r="E7" s="325">
        <v>0</v>
      </c>
      <c r="G7" s="325">
        <v>0</v>
      </c>
      <c r="H7" s="325">
        <v>0</v>
      </c>
    </row>
    <row r="8" spans="1:8">
      <c r="A8" s="103" t="s">
        <v>997</v>
      </c>
      <c r="B8" s="326">
        <v>33</v>
      </c>
      <c r="C8" s="326">
        <v>0</v>
      </c>
      <c r="D8" s="325">
        <v>187</v>
      </c>
      <c r="E8" s="325">
        <v>0</v>
      </c>
      <c r="G8" s="325">
        <v>419</v>
      </c>
      <c r="H8" s="325">
        <v>0</v>
      </c>
    </row>
    <row r="9" spans="1:8">
      <c r="A9" s="103" t="s">
        <v>1335</v>
      </c>
      <c r="B9" s="326">
        <v>0</v>
      </c>
      <c r="C9" s="326">
        <v>0</v>
      </c>
      <c r="D9" s="325">
        <v>0</v>
      </c>
      <c r="E9" s="325">
        <v>0</v>
      </c>
      <c r="G9" s="325">
        <v>0</v>
      </c>
      <c r="H9" s="325">
        <v>4</v>
      </c>
    </row>
    <row r="10" spans="1:8">
      <c r="A10" s="103" t="s">
        <v>1019</v>
      </c>
      <c r="B10" s="326">
        <v>0</v>
      </c>
      <c r="C10" s="326">
        <v>0</v>
      </c>
      <c r="D10" s="325">
        <v>0</v>
      </c>
      <c r="E10" s="325">
        <v>0</v>
      </c>
      <c r="G10" s="325">
        <v>0</v>
      </c>
      <c r="H10" s="325">
        <v>0</v>
      </c>
    </row>
    <row r="11" spans="1:8">
      <c r="A11" s="103" t="s">
        <v>1223</v>
      </c>
      <c r="B11" s="326">
        <v>0</v>
      </c>
      <c r="C11" s="326">
        <v>0</v>
      </c>
      <c r="D11" s="325">
        <v>0</v>
      </c>
      <c r="E11" s="325">
        <v>0</v>
      </c>
      <c r="G11" s="325">
        <v>0</v>
      </c>
      <c r="H11" s="325">
        <v>0</v>
      </c>
    </row>
    <row r="12" spans="1:8">
      <c r="A12" s="103" t="s">
        <v>718</v>
      </c>
      <c r="B12" s="326">
        <v>0</v>
      </c>
      <c r="C12" s="326">
        <v>0</v>
      </c>
      <c r="D12" s="325">
        <v>0</v>
      </c>
      <c r="E12" s="325">
        <v>0</v>
      </c>
      <c r="G12" s="325">
        <v>0</v>
      </c>
      <c r="H12" s="325">
        <v>0</v>
      </c>
    </row>
    <row r="13" spans="1:8">
      <c r="A13" s="103" t="s">
        <v>1005</v>
      </c>
      <c r="B13" s="326">
        <v>0</v>
      </c>
      <c r="C13" s="326">
        <v>0</v>
      </c>
      <c r="D13" s="325">
        <v>9</v>
      </c>
      <c r="E13" s="325">
        <v>0</v>
      </c>
      <c r="G13" s="325">
        <v>140</v>
      </c>
      <c r="H13" s="325">
        <v>0</v>
      </c>
    </row>
    <row r="14" spans="1:8">
      <c r="A14" s="103" t="s">
        <v>996</v>
      </c>
      <c r="B14" s="327">
        <v>69</v>
      </c>
      <c r="C14" s="326">
        <v>0</v>
      </c>
      <c r="D14" s="325">
        <v>13</v>
      </c>
      <c r="E14" s="325">
        <v>0</v>
      </c>
      <c r="G14" s="325">
        <v>23</v>
      </c>
      <c r="H14" s="325">
        <v>1169</v>
      </c>
    </row>
    <row r="15" spans="1:8">
      <c r="A15" s="103" t="s">
        <v>824</v>
      </c>
      <c r="B15" s="326">
        <v>0</v>
      </c>
      <c r="C15" s="326">
        <v>0</v>
      </c>
      <c r="D15" s="325">
        <v>0</v>
      </c>
      <c r="E15" s="325">
        <v>0</v>
      </c>
      <c r="G15" s="325">
        <v>19</v>
      </c>
      <c r="H15" s="325">
        <v>1</v>
      </c>
    </row>
    <row r="16" spans="1:8">
      <c r="A16" s="103" t="s">
        <v>1337</v>
      </c>
      <c r="B16" s="326">
        <v>0</v>
      </c>
      <c r="C16" s="326">
        <v>0</v>
      </c>
      <c r="D16" s="325">
        <v>0</v>
      </c>
      <c r="E16" s="325">
        <v>0</v>
      </c>
      <c r="G16" s="325">
        <v>0</v>
      </c>
      <c r="H16" s="325">
        <v>0</v>
      </c>
    </row>
    <row r="17" spans="1:8">
      <c r="A17" s="103" t="s">
        <v>1209</v>
      </c>
      <c r="B17" s="326">
        <v>0</v>
      </c>
      <c r="C17" s="326">
        <v>1</v>
      </c>
      <c r="D17" s="325">
        <v>0</v>
      </c>
      <c r="E17" s="325">
        <v>0</v>
      </c>
      <c r="G17" s="325">
        <v>19</v>
      </c>
      <c r="H17" s="325">
        <v>47</v>
      </c>
    </row>
    <row r="18" spans="1:8">
      <c r="A18" s="103" t="s">
        <v>1325</v>
      </c>
      <c r="B18" s="326">
        <v>0</v>
      </c>
      <c r="C18" s="326">
        <v>0</v>
      </c>
      <c r="D18" s="325">
        <v>0</v>
      </c>
      <c r="E18" s="325">
        <v>0</v>
      </c>
      <c r="G18" s="325">
        <v>0</v>
      </c>
      <c r="H18" s="325">
        <v>0</v>
      </c>
    </row>
    <row r="19" spans="1:8">
      <c r="A19" s="103" t="s">
        <v>1126</v>
      </c>
      <c r="B19" s="326">
        <v>0</v>
      </c>
      <c r="C19" s="326">
        <v>0</v>
      </c>
      <c r="D19" s="325">
        <v>0</v>
      </c>
      <c r="E19" s="325">
        <v>0</v>
      </c>
      <c r="G19" s="325">
        <v>0</v>
      </c>
      <c r="H19" s="325">
        <v>0</v>
      </c>
    </row>
    <row r="20" spans="1:8">
      <c r="A20" s="103" t="s">
        <v>1168</v>
      </c>
      <c r="B20" s="326">
        <v>17</v>
      </c>
      <c r="C20" s="326">
        <v>0</v>
      </c>
      <c r="D20" s="325">
        <v>0</v>
      </c>
      <c r="E20" s="325">
        <v>0</v>
      </c>
      <c r="G20" s="325">
        <v>3</v>
      </c>
      <c r="H20" s="325">
        <v>2</v>
      </c>
    </row>
    <row r="21" spans="1:8">
      <c r="A21" s="103" t="s">
        <v>871</v>
      </c>
      <c r="B21" s="326">
        <v>0</v>
      </c>
      <c r="C21" s="326">
        <v>0</v>
      </c>
      <c r="D21" s="325">
        <v>0</v>
      </c>
      <c r="E21" s="325">
        <v>0</v>
      </c>
      <c r="G21" s="325">
        <v>0</v>
      </c>
      <c r="H21" s="325">
        <v>0</v>
      </c>
    </row>
    <row r="22" spans="1:8">
      <c r="A22" s="103" t="s">
        <v>1125</v>
      </c>
      <c r="B22" s="326">
        <v>0</v>
      </c>
      <c r="C22" s="326">
        <v>0</v>
      </c>
      <c r="D22" s="325">
        <v>0</v>
      </c>
      <c r="E22" s="325">
        <v>0</v>
      </c>
      <c r="G22" s="325">
        <v>0</v>
      </c>
      <c r="H22" s="325">
        <v>8</v>
      </c>
    </row>
    <row r="23" spans="1:8">
      <c r="A23" s="103" t="s">
        <v>1150</v>
      </c>
      <c r="B23" s="326">
        <v>0</v>
      </c>
      <c r="C23" s="326">
        <v>0</v>
      </c>
      <c r="D23" s="325">
        <v>9</v>
      </c>
      <c r="E23" s="325">
        <v>17</v>
      </c>
      <c r="G23" s="325">
        <v>60</v>
      </c>
      <c r="H23" s="325">
        <v>0</v>
      </c>
    </row>
    <row r="24" spans="1:8">
      <c r="A24" s="103" t="s">
        <v>870</v>
      </c>
      <c r="B24" s="326">
        <v>1</v>
      </c>
      <c r="C24" s="326">
        <v>0</v>
      </c>
      <c r="D24" s="325">
        <v>0</v>
      </c>
      <c r="E24" s="325">
        <v>0</v>
      </c>
      <c r="G24" s="325">
        <v>58</v>
      </c>
      <c r="H24" s="325">
        <v>29</v>
      </c>
    </row>
    <row r="25" spans="1:8">
      <c r="A25" s="103" t="s">
        <v>1326</v>
      </c>
      <c r="B25" s="326">
        <v>12</v>
      </c>
      <c r="C25" s="326">
        <v>0</v>
      </c>
      <c r="D25" s="325">
        <v>0</v>
      </c>
      <c r="E25" s="325">
        <v>0</v>
      </c>
      <c r="G25" s="325">
        <v>0</v>
      </c>
      <c r="H25" s="325">
        <v>0</v>
      </c>
    </row>
    <row r="26" spans="1:8">
      <c r="A26" s="103" t="s">
        <v>1026</v>
      </c>
      <c r="B26" s="326">
        <v>0</v>
      </c>
      <c r="C26" s="326">
        <v>0</v>
      </c>
      <c r="D26" s="325">
        <v>0</v>
      </c>
      <c r="E26" s="325">
        <v>0</v>
      </c>
      <c r="G26" s="325">
        <v>0</v>
      </c>
      <c r="H26" s="325">
        <v>0</v>
      </c>
    </row>
    <row r="27" spans="1:8">
      <c r="A27" s="103" t="s">
        <v>963</v>
      </c>
      <c r="B27" s="326">
        <v>0</v>
      </c>
      <c r="C27" s="326">
        <v>0</v>
      </c>
      <c r="D27" s="325">
        <v>0</v>
      </c>
      <c r="E27" s="325">
        <v>0</v>
      </c>
      <c r="G27" s="325">
        <v>0</v>
      </c>
      <c r="H27" s="325">
        <v>10</v>
      </c>
    </row>
    <row r="28" spans="1:8">
      <c r="A28" s="103" t="s">
        <v>1124</v>
      </c>
      <c r="B28" s="326">
        <v>0</v>
      </c>
      <c r="C28" s="326">
        <v>0</v>
      </c>
      <c r="D28" s="325">
        <v>0</v>
      </c>
      <c r="E28" s="325">
        <v>0</v>
      </c>
      <c r="G28" s="325">
        <v>0</v>
      </c>
      <c r="H28" s="325">
        <v>1</v>
      </c>
    </row>
    <row r="29" spans="1:8">
      <c r="A29" s="103" t="s">
        <v>1138</v>
      </c>
      <c r="B29" s="326">
        <v>0</v>
      </c>
      <c r="C29" s="326">
        <v>0</v>
      </c>
      <c r="D29" s="325">
        <v>0</v>
      </c>
      <c r="E29" s="325">
        <v>0</v>
      </c>
      <c r="G29" s="325">
        <v>0</v>
      </c>
      <c r="H29" s="325">
        <v>0</v>
      </c>
    </row>
    <row r="30" spans="1:8">
      <c r="A30" s="103" t="s">
        <v>1123</v>
      </c>
      <c r="B30" s="326">
        <v>0</v>
      </c>
      <c r="C30" s="326">
        <v>0</v>
      </c>
      <c r="D30" s="325">
        <v>0</v>
      </c>
      <c r="E30" s="325">
        <v>0</v>
      </c>
      <c r="G30" s="325">
        <v>112</v>
      </c>
      <c r="H30" s="325">
        <v>0</v>
      </c>
    </row>
    <row r="31" spans="1:8">
      <c r="A31" s="103" t="s">
        <v>1149</v>
      </c>
      <c r="B31" s="326">
        <v>0</v>
      </c>
      <c r="C31" s="326">
        <v>0</v>
      </c>
      <c r="D31" s="325">
        <v>0</v>
      </c>
      <c r="E31" s="325">
        <v>0</v>
      </c>
      <c r="G31" s="325">
        <v>0</v>
      </c>
      <c r="H31" s="325">
        <v>0</v>
      </c>
    </row>
    <row r="32" spans="1:8">
      <c r="A32" s="103" t="s">
        <v>1122</v>
      </c>
      <c r="B32" s="326">
        <v>0</v>
      </c>
      <c r="C32" s="326">
        <v>0</v>
      </c>
      <c r="D32" s="325">
        <v>1</v>
      </c>
      <c r="E32" s="325">
        <v>0</v>
      </c>
      <c r="G32" s="325">
        <v>0</v>
      </c>
      <c r="H32" s="325">
        <v>21</v>
      </c>
    </row>
    <row r="33" spans="1:8">
      <c r="A33" s="103" t="s">
        <v>955</v>
      </c>
      <c r="B33" s="326">
        <v>0</v>
      </c>
      <c r="C33" s="326">
        <v>0</v>
      </c>
      <c r="D33" s="325">
        <v>0</v>
      </c>
      <c r="E33" s="325">
        <v>0</v>
      </c>
      <c r="G33" s="325">
        <v>0</v>
      </c>
      <c r="H33" s="325">
        <v>0</v>
      </c>
    </row>
    <row r="34" spans="1:8">
      <c r="A34" s="103" t="s">
        <v>920</v>
      </c>
      <c r="B34" s="326">
        <v>0</v>
      </c>
      <c r="C34" s="326">
        <v>0</v>
      </c>
      <c r="D34" s="325">
        <v>0</v>
      </c>
      <c r="E34" s="325">
        <v>0</v>
      </c>
      <c r="G34" s="325">
        <v>0</v>
      </c>
      <c r="H34" s="325">
        <v>0</v>
      </c>
    </row>
    <row r="35" spans="1:8">
      <c r="A35" s="103" t="s">
        <v>954</v>
      </c>
      <c r="B35" s="326">
        <v>0</v>
      </c>
      <c r="C35" s="326">
        <v>0</v>
      </c>
      <c r="D35" s="325">
        <v>0</v>
      </c>
      <c r="E35" s="325">
        <v>0</v>
      </c>
      <c r="G35" s="325">
        <v>0</v>
      </c>
      <c r="H35" s="325">
        <v>0</v>
      </c>
    </row>
    <row r="36" spans="1:8">
      <c r="A36" s="103" t="s">
        <v>1121</v>
      </c>
      <c r="B36" s="326">
        <v>0</v>
      </c>
      <c r="C36" s="326">
        <v>0</v>
      </c>
      <c r="D36" s="325">
        <v>0</v>
      </c>
      <c r="E36" s="325">
        <v>0</v>
      </c>
      <c r="G36" s="325">
        <v>3</v>
      </c>
      <c r="H36" s="325">
        <v>0</v>
      </c>
    </row>
    <row r="37" spans="1:8">
      <c r="A37" s="103" t="s">
        <v>1120</v>
      </c>
      <c r="B37" s="326">
        <v>0</v>
      </c>
      <c r="C37" s="326">
        <v>0</v>
      </c>
      <c r="D37" s="325">
        <v>0</v>
      </c>
      <c r="E37" s="325">
        <v>0</v>
      </c>
      <c r="G37" s="325">
        <v>1</v>
      </c>
      <c r="H37" s="325">
        <v>3</v>
      </c>
    </row>
    <row r="38" spans="1:8">
      <c r="A38" s="103" t="s">
        <v>1119</v>
      </c>
      <c r="B38" s="328">
        <v>0</v>
      </c>
      <c r="C38" s="326">
        <v>0</v>
      </c>
      <c r="D38" s="325">
        <v>0</v>
      </c>
      <c r="E38" s="325">
        <v>0</v>
      </c>
      <c r="G38" s="325">
        <v>0</v>
      </c>
      <c r="H38" s="325">
        <v>3</v>
      </c>
    </row>
    <row r="39" spans="1:8">
      <c r="A39" s="103" t="s">
        <v>864</v>
      </c>
      <c r="B39" s="332">
        <v>0</v>
      </c>
      <c r="C39" s="326">
        <v>0</v>
      </c>
      <c r="D39" s="325">
        <v>0</v>
      </c>
      <c r="E39" s="325">
        <v>0</v>
      </c>
      <c r="G39" s="325">
        <v>0</v>
      </c>
      <c r="H39" s="325">
        <v>7</v>
      </c>
    </row>
    <row r="40" spans="1:8">
      <c r="A40" s="103" t="s">
        <v>1038</v>
      </c>
      <c r="B40" s="332">
        <v>0</v>
      </c>
      <c r="C40" s="326">
        <v>0</v>
      </c>
      <c r="D40" s="325">
        <v>0</v>
      </c>
      <c r="E40" s="325">
        <v>0</v>
      </c>
      <c r="G40" s="325">
        <v>0</v>
      </c>
      <c r="H40" s="325">
        <v>0</v>
      </c>
    </row>
    <row r="41" spans="1:8">
      <c r="A41" s="103" t="s">
        <v>808</v>
      </c>
      <c r="B41" s="332">
        <v>0</v>
      </c>
      <c r="C41" s="326">
        <v>0</v>
      </c>
      <c r="D41" s="325">
        <v>1</v>
      </c>
      <c r="E41" s="325">
        <v>0</v>
      </c>
      <c r="G41" s="325">
        <v>0</v>
      </c>
      <c r="H41" s="325">
        <v>2</v>
      </c>
    </row>
    <row r="42" spans="1:8">
      <c r="A42" s="103" t="s">
        <v>1236</v>
      </c>
      <c r="B42" s="328">
        <v>59</v>
      </c>
      <c r="C42" s="326">
        <v>0</v>
      </c>
      <c r="D42" s="325">
        <v>17</v>
      </c>
      <c r="E42" s="325">
        <v>0</v>
      </c>
      <c r="G42" s="325">
        <v>132</v>
      </c>
      <c r="H42" s="325">
        <v>326</v>
      </c>
    </row>
    <row r="43" spans="1:8">
      <c r="A43" s="103" t="s">
        <v>1118</v>
      </c>
      <c r="B43" s="332">
        <v>2</v>
      </c>
      <c r="C43" s="326">
        <v>0</v>
      </c>
      <c r="D43" s="325">
        <v>0</v>
      </c>
      <c r="E43" s="325">
        <v>0</v>
      </c>
      <c r="G43" s="325">
        <v>0</v>
      </c>
      <c r="H43" s="325">
        <v>21</v>
      </c>
    </row>
    <row r="44" spans="1:8">
      <c r="A44" s="103" t="s">
        <v>919</v>
      </c>
      <c r="B44" s="332">
        <v>0</v>
      </c>
      <c r="C44" s="326">
        <v>0</v>
      </c>
      <c r="D44" s="325">
        <v>0</v>
      </c>
      <c r="E44" s="325">
        <v>0</v>
      </c>
      <c r="G44" s="325">
        <v>0</v>
      </c>
      <c r="H44" s="325">
        <v>0</v>
      </c>
    </row>
    <row r="45" spans="1:8">
      <c r="A45" s="103" t="s">
        <v>1217</v>
      </c>
      <c r="B45" s="332">
        <v>26</v>
      </c>
      <c r="C45" s="326">
        <v>0</v>
      </c>
      <c r="D45" s="325">
        <v>30</v>
      </c>
      <c r="E45" s="325">
        <v>0</v>
      </c>
      <c r="G45" s="325">
        <v>0</v>
      </c>
      <c r="H45" s="325">
        <v>0</v>
      </c>
    </row>
    <row r="46" spans="1:8">
      <c r="A46" s="103" t="s">
        <v>1152</v>
      </c>
      <c r="B46" s="326">
        <v>0</v>
      </c>
      <c r="C46" s="326">
        <v>0</v>
      </c>
      <c r="D46" s="325">
        <v>1</v>
      </c>
      <c r="E46" s="325">
        <v>0</v>
      </c>
      <c r="G46" s="325">
        <v>2</v>
      </c>
      <c r="H46" s="325">
        <v>0</v>
      </c>
    </row>
    <row r="47" spans="1:8">
      <c r="A47" s="103" t="s">
        <v>1167</v>
      </c>
      <c r="B47" s="326">
        <v>0</v>
      </c>
      <c r="C47" s="326">
        <v>0</v>
      </c>
      <c r="D47" s="325">
        <v>0</v>
      </c>
      <c r="E47" s="325">
        <v>0</v>
      </c>
      <c r="G47" s="325">
        <v>0</v>
      </c>
      <c r="H47" s="325">
        <v>0</v>
      </c>
    </row>
    <row r="48" spans="1:8">
      <c r="A48" s="103" t="s">
        <v>953</v>
      </c>
      <c r="B48" s="326">
        <v>0</v>
      </c>
      <c r="C48" s="326">
        <v>0</v>
      </c>
      <c r="D48" s="325">
        <v>0</v>
      </c>
      <c r="E48" s="325">
        <v>0</v>
      </c>
      <c r="G48" s="325">
        <v>0</v>
      </c>
      <c r="H48" s="325">
        <v>0</v>
      </c>
    </row>
    <row r="49" spans="1:8">
      <c r="A49" s="103" t="s">
        <v>1117</v>
      </c>
      <c r="B49" s="326">
        <v>0</v>
      </c>
      <c r="C49" s="326">
        <v>0</v>
      </c>
      <c r="D49" s="325">
        <v>0</v>
      </c>
      <c r="E49" s="325">
        <v>0</v>
      </c>
      <c r="G49" s="325">
        <v>0</v>
      </c>
      <c r="H49" s="325">
        <v>0</v>
      </c>
    </row>
    <row r="50" spans="1:8">
      <c r="A50" s="103" t="s">
        <v>1160</v>
      </c>
      <c r="B50" s="326">
        <v>20</v>
      </c>
      <c r="C50" s="326">
        <v>0</v>
      </c>
      <c r="D50" s="325">
        <v>27</v>
      </c>
      <c r="E50" s="325">
        <v>0</v>
      </c>
      <c r="G50" s="325">
        <v>0</v>
      </c>
      <c r="H50" s="325">
        <v>0</v>
      </c>
    </row>
    <row r="51" spans="1:8">
      <c r="A51" s="103" t="s">
        <v>995</v>
      </c>
      <c r="B51" s="326">
        <v>0</v>
      </c>
      <c r="C51" s="326">
        <v>0</v>
      </c>
      <c r="D51" s="325">
        <v>0</v>
      </c>
      <c r="E51" s="325">
        <v>0</v>
      </c>
      <c r="G51" s="325">
        <v>0</v>
      </c>
      <c r="H51" s="325">
        <v>461</v>
      </c>
    </row>
    <row r="52" spans="1:8">
      <c r="A52" s="103" t="s">
        <v>1208</v>
      </c>
      <c r="B52" s="326">
        <v>0</v>
      </c>
      <c r="C52" s="326">
        <v>0</v>
      </c>
      <c r="D52" s="325">
        <v>5</v>
      </c>
      <c r="E52" s="325">
        <v>0</v>
      </c>
      <c r="G52" s="325">
        <v>0</v>
      </c>
      <c r="H52" s="325">
        <v>449</v>
      </c>
    </row>
    <row r="53" spans="1:8">
      <c r="A53" s="103" t="s">
        <v>863</v>
      </c>
      <c r="B53" s="326">
        <v>0</v>
      </c>
      <c r="C53" s="326">
        <v>0</v>
      </c>
      <c r="D53" s="325">
        <v>0</v>
      </c>
      <c r="E53" s="325">
        <v>0</v>
      </c>
      <c r="G53" s="325">
        <v>1</v>
      </c>
      <c r="H53" s="325">
        <v>2</v>
      </c>
    </row>
    <row r="54" spans="1:8">
      <c r="A54" s="103" t="s">
        <v>849</v>
      </c>
      <c r="B54" s="326">
        <v>5</v>
      </c>
      <c r="C54" s="326">
        <v>0</v>
      </c>
      <c r="D54" s="325">
        <v>4</v>
      </c>
      <c r="E54" s="325">
        <v>0</v>
      </c>
      <c r="G54" s="325">
        <v>60</v>
      </c>
      <c r="H54" s="325">
        <v>0</v>
      </c>
    </row>
    <row r="55" spans="1:8">
      <c r="A55" s="103" t="s">
        <v>994</v>
      </c>
      <c r="B55" s="326">
        <v>0</v>
      </c>
      <c r="C55" s="326">
        <v>0</v>
      </c>
      <c r="D55" s="325">
        <v>0</v>
      </c>
      <c r="E55" s="325">
        <v>0</v>
      </c>
      <c r="G55" s="325">
        <v>72</v>
      </c>
      <c r="H55" s="325">
        <v>65</v>
      </c>
    </row>
    <row r="56" spans="1:8">
      <c r="A56" s="103" t="s">
        <v>1116</v>
      </c>
      <c r="B56" s="326">
        <v>11</v>
      </c>
      <c r="C56" s="326">
        <v>0</v>
      </c>
      <c r="D56" s="325">
        <v>0</v>
      </c>
      <c r="E56" s="325">
        <v>0</v>
      </c>
      <c r="G56" s="325">
        <v>0</v>
      </c>
      <c r="H56" s="325">
        <v>14</v>
      </c>
    </row>
    <row r="57" spans="1:8">
      <c r="A57" s="103" t="s">
        <v>862</v>
      </c>
      <c r="B57" s="326">
        <v>0</v>
      </c>
      <c r="C57" s="326">
        <v>0</v>
      </c>
      <c r="D57" s="325">
        <v>0</v>
      </c>
      <c r="E57" s="325">
        <v>0</v>
      </c>
      <c r="G57" s="325">
        <v>0</v>
      </c>
      <c r="H57" s="325">
        <v>5</v>
      </c>
    </row>
    <row r="58" spans="1:8">
      <c r="A58" s="103" t="s">
        <v>711</v>
      </c>
      <c r="B58" s="326">
        <v>0</v>
      </c>
      <c r="C58" s="326">
        <v>0</v>
      </c>
      <c r="D58" s="325">
        <v>0</v>
      </c>
      <c r="E58" s="325">
        <v>0</v>
      </c>
      <c r="G58" s="325">
        <v>0</v>
      </c>
      <c r="H58" s="325">
        <v>0</v>
      </c>
    </row>
    <row r="59" spans="1:8">
      <c r="A59" s="103" t="s">
        <v>1115</v>
      </c>
      <c r="B59" s="326">
        <v>8</v>
      </c>
      <c r="C59" s="326">
        <v>0</v>
      </c>
      <c r="D59" s="325">
        <v>0</v>
      </c>
      <c r="E59" s="325">
        <v>0</v>
      </c>
      <c r="G59" s="325">
        <v>1</v>
      </c>
      <c r="H59" s="325">
        <v>15</v>
      </c>
    </row>
    <row r="60" spans="1:8">
      <c r="A60" s="103" t="s">
        <v>701</v>
      </c>
      <c r="B60" s="326">
        <v>0</v>
      </c>
      <c r="C60" s="326">
        <v>8</v>
      </c>
      <c r="D60" s="325">
        <v>0</v>
      </c>
      <c r="E60" s="325">
        <v>15</v>
      </c>
      <c r="G60" s="325">
        <v>45</v>
      </c>
      <c r="H60" s="325">
        <v>49</v>
      </c>
    </row>
    <row r="61" spans="1:8">
      <c r="A61" s="103" t="s">
        <v>1159</v>
      </c>
      <c r="B61" s="326">
        <v>0</v>
      </c>
      <c r="C61" s="326">
        <v>0</v>
      </c>
      <c r="D61" s="325">
        <v>0</v>
      </c>
      <c r="E61" s="325">
        <v>0</v>
      </c>
      <c r="G61" s="325">
        <v>10</v>
      </c>
      <c r="H61" s="325">
        <v>0</v>
      </c>
    </row>
    <row r="62" spans="1:8">
      <c r="A62" s="103" t="s">
        <v>1148</v>
      </c>
      <c r="B62" s="326">
        <v>0</v>
      </c>
      <c r="C62" s="326">
        <v>0</v>
      </c>
      <c r="D62" s="325">
        <v>0</v>
      </c>
      <c r="E62" s="325">
        <v>0</v>
      </c>
      <c r="G62" s="325">
        <v>0</v>
      </c>
      <c r="H62" s="325">
        <v>0</v>
      </c>
    </row>
    <row r="63" spans="1:8">
      <c r="A63" s="103" t="s">
        <v>952</v>
      </c>
      <c r="B63" s="328">
        <v>0</v>
      </c>
      <c r="C63" s="326">
        <v>0</v>
      </c>
      <c r="D63" s="325">
        <v>0</v>
      </c>
      <c r="E63" s="325">
        <v>0</v>
      </c>
      <c r="G63" s="325">
        <v>0</v>
      </c>
      <c r="H63" s="325">
        <v>77</v>
      </c>
    </row>
    <row r="64" spans="1:8">
      <c r="A64" s="103" t="s">
        <v>1158</v>
      </c>
      <c r="B64" s="332">
        <v>0</v>
      </c>
      <c r="C64" s="326">
        <v>0</v>
      </c>
      <c r="D64" s="325">
        <v>0</v>
      </c>
      <c r="E64" s="325">
        <v>0</v>
      </c>
      <c r="G64" s="325">
        <v>0</v>
      </c>
      <c r="H64" s="325">
        <v>0</v>
      </c>
    </row>
    <row r="65" spans="1:8">
      <c r="A65" s="103" t="s">
        <v>1004</v>
      </c>
      <c r="B65" s="332">
        <v>0</v>
      </c>
      <c r="C65" s="326">
        <v>0</v>
      </c>
      <c r="D65" s="325">
        <v>0</v>
      </c>
      <c r="E65" s="325">
        <v>0</v>
      </c>
      <c r="G65" s="325">
        <v>0</v>
      </c>
      <c r="H65" s="325">
        <v>4</v>
      </c>
    </row>
    <row r="66" spans="1:8">
      <c r="A66" s="103" t="s">
        <v>766</v>
      </c>
      <c r="B66" s="332">
        <v>0</v>
      </c>
      <c r="C66" s="326">
        <v>0</v>
      </c>
      <c r="D66" s="325">
        <v>0</v>
      </c>
      <c r="E66" s="325">
        <v>0</v>
      </c>
      <c r="G66" s="325">
        <v>2</v>
      </c>
      <c r="H66" s="325">
        <v>94</v>
      </c>
    </row>
    <row r="67" spans="1:8">
      <c r="A67" s="103" t="s">
        <v>841</v>
      </c>
      <c r="B67" s="332">
        <v>0</v>
      </c>
      <c r="C67" s="326">
        <v>0</v>
      </c>
      <c r="D67" s="325">
        <v>0</v>
      </c>
      <c r="E67" s="325">
        <v>0</v>
      </c>
      <c r="G67" s="325">
        <v>0</v>
      </c>
      <c r="H67" s="325">
        <v>52</v>
      </c>
    </row>
    <row r="68" spans="1:8">
      <c r="A68" s="103" t="s">
        <v>951</v>
      </c>
      <c r="B68" s="326">
        <v>0</v>
      </c>
      <c r="C68" s="326">
        <v>0</v>
      </c>
      <c r="D68" s="325">
        <v>0</v>
      </c>
      <c r="E68" s="325">
        <v>0</v>
      </c>
      <c r="G68" s="325">
        <v>0</v>
      </c>
      <c r="H68" s="325">
        <v>0</v>
      </c>
    </row>
    <row r="69" spans="1:8">
      <c r="A69" s="103" t="s">
        <v>828</v>
      </c>
      <c r="B69" s="326">
        <v>0</v>
      </c>
      <c r="C69" s="326">
        <v>0</v>
      </c>
      <c r="D69" s="325">
        <v>0</v>
      </c>
      <c r="E69" s="325">
        <v>0</v>
      </c>
      <c r="G69" s="325">
        <v>0</v>
      </c>
      <c r="H69" s="325">
        <v>2</v>
      </c>
    </row>
    <row r="70" spans="1:8">
      <c r="A70" s="103" t="s">
        <v>898</v>
      </c>
      <c r="B70" s="326">
        <v>0</v>
      </c>
      <c r="C70" s="326">
        <v>0</v>
      </c>
      <c r="D70" s="325">
        <v>9</v>
      </c>
      <c r="E70" s="325">
        <v>0</v>
      </c>
      <c r="G70" s="325">
        <v>20</v>
      </c>
      <c r="H70" s="325">
        <v>200</v>
      </c>
    </row>
    <row r="71" spans="1:8">
      <c r="A71" s="103" t="s">
        <v>1537</v>
      </c>
      <c r="B71" s="326">
        <v>0</v>
      </c>
      <c r="C71" s="326">
        <v>0</v>
      </c>
      <c r="D71" s="325">
        <v>0</v>
      </c>
      <c r="E71" s="325">
        <v>0</v>
      </c>
      <c r="G71" s="325">
        <v>0</v>
      </c>
      <c r="H71" s="325">
        <v>0</v>
      </c>
    </row>
    <row r="72" spans="1:8">
      <c r="A72" s="103" t="s">
        <v>848</v>
      </c>
      <c r="B72" s="326">
        <v>0</v>
      </c>
      <c r="C72" s="326">
        <v>0</v>
      </c>
      <c r="D72" s="325">
        <v>0</v>
      </c>
      <c r="E72" s="325">
        <v>0</v>
      </c>
      <c r="G72" s="325">
        <v>0</v>
      </c>
      <c r="H72" s="325">
        <v>5</v>
      </c>
    </row>
    <row r="73" spans="1:8">
      <c r="A73" s="103" t="s">
        <v>1114</v>
      </c>
      <c r="B73" s="326">
        <v>0</v>
      </c>
      <c r="C73" s="326">
        <v>0</v>
      </c>
      <c r="D73" s="325">
        <v>0</v>
      </c>
      <c r="E73" s="325">
        <v>0</v>
      </c>
      <c r="G73" s="325">
        <v>11</v>
      </c>
      <c r="H73" s="325">
        <v>83</v>
      </c>
    </row>
    <row r="74" spans="1:8">
      <c r="A74" s="103" t="s">
        <v>1322</v>
      </c>
      <c r="B74" s="326">
        <v>0</v>
      </c>
      <c r="C74" s="326">
        <v>0</v>
      </c>
      <c r="D74" s="325">
        <v>0</v>
      </c>
      <c r="E74" s="325">
        <v>0</v>
      </c>
      <c r="G74" s="325">
        <v>21</v>
      </c>
      <c r="H74" s="325">
        <v>3</v>
      </c>
    </row>
    <row r="75" spans="1:8">
      <c r="A75" s="103" t="s">
        <v>792</v>
      </c>
      <c r="B75" s="326">
        <v>0</v>
      </c>
      <c r="C75" s="326">
        <v>0</v>
      </c>
      <c r="D75" s="325">
        <v>0</v>
      </c>
      <c r="E75" s="325">
        <v>0</v>
      </c>
      <c r="G75" s="325">
        <v>0</v>
      </c>
      <c r="H75" s="325">
        <v>0</v>
      </c>
    </row>
    <row r="76" spans="1:8">
      <c r="A76" s="103" t="s">
        <v>1113</v>
      </c>
      <c r="B76" s="326">
        <v>0</v>
      </c>
      <c r="C76" s="326">
        <v>0</v>
      </c>
      <c r="D76" s="325">
        <v>0</v>
      </c>
      <c r="E76" s="325">
        <v>0</v>
      </c>
      <c r="G76" s="325">
        <v>0</v>
      </c>
      <c r="H76" s="325">
        <v>0</v>
      </c>
    </row>
    <row r="77" spans="1:8">
      <c r="A77" s="103" t="s">
        <v>1216</v>
      </c>
      <c r="B77" s="326">
        <v>0</v>
      </c>
      <c r="C77" s="326">
        <v>0</v>
      </c>
      <c r="D77" s="325">
        <v>2</v>
      </c>
      <c r="E77" s="325">
        <v>0</v>
      </c>
      <c r="G77" s="325">
        <v>0</v>
      </c>
      <c r="H77" s="325">
        <v>522</v>
      </c>
    </row>
    <row r="78" spans="1:8">
      <c r="A78" s="103" t="s">
        <v>918</v>
      </c>
      <c r="B78" s="326">
        <v>135</v>
      </c>
      <c r="C78" s="326">
        <v>0</v>
      </c>
      <c r="D78" s="325">
        <v>0</v>
      </c>
      <c r="E78" s="325">
        <v>0</v>
      </c>
      <c r="G78" s="325">
        <v>0</v>
      </c>
      <c r="H78" s="325">
        <v>342</v>
      </c>
    </row>
    <row r="79" spans="1:8">
      <c r="A79" s="103" t="s">
        <v>917</v>
      </c>
      <c r="B79" s="326">
        <v>0</v>
      </c>
      <c r="C79" s="326">
        <v>0</v>
      </c>
      <c r="D79" s="325">
        <v>0</v>
      </c>
      <c r="E79" s="325">
        <v>0</v>
      </c>
      <c r="G79" s="325">
        <v>11</v>
      </c>
      <c r="H79" s="325">
        <v>94</v>
      </c>
    </row>
    <row r="80" spans="1:8">
      <c r="A80" s="103" t="s">
        <v>1040</v>
      </c>
      <c r="B80" s="326">
        <v>0</v>
      </c>
      <c r="C80" s="326">
        <v>0</v>
      </c>
      <c r="D80" s="325">
        <v>0</v>
      </c>
      <c r="E80" s="325">
        <v>0</v>
      </c>
      <c r="G80" s="325">
        <v>0</v>
      </c>
      <c r="H80" s="325">
        <v>0</v>
      </c>
    </row>
    <row r="81" spans="1:8">
      <c r="A81" s="103" t="s">
        <v>897</v>
      </c>
      <c r="B81" s="326">
        <v>0</v>
      </c>
      <c r="C81" s="326">
        <v>0</v>
      </c>
      <c r="D81" s="325">
        <v>0</v>
      </c>
      <c r="E81" s="325">
        <v>0</v>
      </c>
      <c r="G81" s="325">
        <v>0</v>
      </c>
      <c r="H81" s="325">
        <v>689</v>
      </c>
    </row>
    <row r="82" spans="1:8">
      <c r="A82" s="103" t="s">
        <v>931</v>
      </c>
      <c r="B82" s="326">
        <v>0</v>
      </c>
      <c r="C82" s="326">
        <v>0</v>
      </c>
      <c r="D82" s="325">
        <v>1</v>
      </c>
      <c r="E82" s="325">
        <v>0</v>
      </c>
      <c r="G82" s="325">
        <v>0</v>
      </c>
      <c r="H82" s="325">
        <v>43</v>
      </c>
    </row>
    <row r="83" spans="1:8">
      <c r="A83" s="103" t="s">
        <v>1112</v>
      </c>
      <c r="B83" s="326">
        <v>0</v>
      </c>
      <c r="C83" s="326">
        <v>0</v>
      </c>
      <c r="D83" s="325">
        <v>0</v>
      </c>
      <c r="E83" s="325">
        <v>0</v>
      </c>
      <c r="G83" s="325">
        <v>0</v>
      </c>
      <c r="H83" s="325">
        <v>0</v>
      </c>
    </row>
    <row r="84" spans="1:8">
      <c r="A84" s="103" t="s">
        <v>1207</v>
      </c>
      <c r="B84" s="326">
        <v>0</v>
      </c>
      <c r="C84" s="326">
        <v>0</v>
      </c>
      <c r="D84" s="325">
        <v>0</v>
      </c>
      <c r="E84" s="325">
        <v>0</v>
      </c>
      <c r="G84" s="325">
        <v>0</v>
      </c>
      <c r="H84" s="325">
        <v>0</v>
      </c>
    </row>
    <row r="85" spans="1:8">
      <c r="A85" s="103" t="s">
        <v>1133</v>
      </c>
      <c r="B85" s="326">
        <v>1</v>
      </c>
      <c r="C85" s="326">
        <v>0</v>
      </c>
      <c r="D85" s="325">
        <v>0</v>
      </c>
      <c r="E85" s="325">
        <v>0</v>
      </c>
      <c r="G85" s="325">
        <v>0</v>
      </c>
      <c r="H85" s="325">
        <v>1</v>
      </c>
    </row>
    <row r="86" spans="1:8">
      <c r="A86" s="103" t="s">
        <v>800</v>
      </c>
      <c r="B86" s="326">
        <v>25</v>
      </c>
      <c r="C86" s="326">
        <v>0</v>
      </c>
      <c r="D86" s="325">
        <v>7</v>
      </c>
      <c r="E86" s="325">
        <v>0</v>
      </c>
      <c r="G86" s="325">
        <v>0</v>
      </c>
      <c r="H86" s="325">
        <v>0</v>
      </c>
    </row>
    <row r="87" spans="1:8">
      <c r="A87" s="103" t="s">
        <v>1185</v>
      </c>
      <c r="B87" s="326">
        <v>0</v>
      </c>
      <c r="C87" s="326">
        <v>0</v>
      </c>
      <c r="D87" s="325">
        <v>0</v>
      </c>
      <c r="E87" s="325">
        <v>0</v>
      </c>
      <c r="G87" s="325">
        <v>456</v>
      </c>
      <c r="H87" s="325">
        <v>1296</v>
      </c>
    </row>
    <row r="88" spans="1:8">
      <c r="A88" s="103" t="s">
        <v>950</v>
      </c>
      <c r="B88" s="326">
        <v>0</v>
      </c>
      <c r="C88" s="326">
        <v>0</v>
      </c>
      <c r="D88" s="325">
        <v>0</v>
      </c>
      <c r="E88" s="325">
        <v>0</v>
      </c>
      <c r="G88" s="325">
        <v>0</v>
      </c>
      <c r="H88" s="325">
        <v>24</v>
      </c>
    </row>
    <row r="89" spans="1:8">
      <c r="A89" s="103" t="s">
        <v>1184</v>
      </c>
      <c r="B89" s="326">
        <v>36</v>
      </c>
      <c r="C89" s="326">
        <v>0</v>
      </c>
      <c r="D89" s="325">
        <v>32</v>
      </c>
      <c r="E89" s="325">
        <v>0</v>
      </c>
      <c r="G89" s="325">
        <v>24</v>
      </c>
      <c r="H89" s="325">
        <v>15</v>
      </c>
    </row>
    <row r="90" spans="1:8">
      <c r="A90" s="103" t="s">
        <v>962</v>
      </c>
      <c r="B90" s="326">
        <v>0</v>
      </c>
      <c r="C90" s="326">
        <v>0</v>
      </c>
      <c r="D90" s="325">
        <v>0</v>
      </c>
      <c r="E90" s="325">
        <v>0</v>
      </c>
      <c r="G90" s="325">
        <v>0</v>
      </c>
      <c r="H90" s="325">
        <v>0</v>
      </c>
    </row>
    <row r="91" spans="1:8">
      <c r="A91" s="103" t="s">
        <v>1327</v>
      </c>
      <c r="B91" s="326">
        <v>0</v>
      </c>
      <c r="C91" s="326">
        <v>0</v>
      </c>
      <c r="D91" s="325">
        <v>0</v>
      </c>
      <c r="E91" s="325">
        <v>0</v>
      </c>
      <c r="G91" s="325">
        <v>0</v>
      </c>
      <c r="H91" s="325">
        <v>0</v>
      </c>
    </row>
    <row r="92" spans="1:8">
      <c r="A92" s="103" t="s">
        <v>916</v>
      </c>
      <c r="B92" s="326">
        <v>0</v>
      </c>
      <c r="C92" s="326">
        <v>0</v>
      </c>
      <c r="D92" s="325">
        <v>0</v>
      </c>
      <c r="E92" s="325">
        <v>0</v>
      </c>
      <c r="G92" s="325">
        <v>3</v>
      </c>
      <c r="H92" s="325">
        <v>13</v>
      </c>
    </row>
    <row r="93" spans="1:8">
      <c r="A93" s="103" t="s">
        <v>1211</v>
      </c>
      <c r="B93" s="326">
        <v>0</v>
      </c>
      <c r="C93" s="326">
        <v>0</v>
      </c>
      <c r="D93" s="325">
        <v>0</v>
      </c>
      <c r="E93" s="325">
        <v>0</v>
      </c>
      <c r="G93" s="325">
        <v>0</v>
      </c>
      <c r="H93" s="325">
        <v>0</v>
      </c>
    </row>
    <row r="94" spans="1:8">
      <c r="A94" s="103" t="s">
        <v>699</v>
      </c>
      <c r="B94" s="326">
        <v>1</v>
      </c>
      <c r="C94" s="326">
        <v>0</v>
      </c>
      <c r="D94" s="325">
        <v>0</v>
      </c>
      <c r="E94" s="325">
        <v>1</v>
      </c>
      <c r="G94" s="325">
        <v>30</v>
      </c>
      <c r="H94" s="325">
        <v>13</v>
      </c>
    </row>
    <row r="95" spans="1:8">
      <c r="A95" s="103" t="s">
        <v>1111</v>
      </c>
      <c r="B95" s="326">
        <v>0</v>
      </c>
      <c r="C95" s="326">
        <v>0</v>
      </c>
      <c r="D95" s="325">
        <v>0</v>
      </c>
      <c r="E95" s="325">
        <v>0</v>
      </c>
      <c r="G95" s="325">
        <v>0</v>
      </c>
      <c r="H95" s="325">
        <v>0</v>
      </c>
    </row>
    <row r="96" spans="1:8">
      <c r="A96" s="103" t="s">
        <v>1110</v>
      </c>
      <c r="B96" s="326">
        <v>0</v>
      </c>
      <c r="C96" s="326">
        <v>0</v>
      </c>
      <c r="D96" s="325">
        <v>0</v>
      </c>
      <c r="E96" s="325">
        <v>0</v>
      </c>
      <c r="G96" s="325">
        <v>0</v>
      </c>
      <c r="H96" s="325">
        <v>0</v>
      </c>
    </row>
    <row r="97" spans="1:8">
      <c r="A97" s="103" t="s">
        <v>1206</v>
      </c>
      <c r="B97" s="326">
        <v>0</v>
      </c>
      <c r="C97" s="326">
        <v>0</v>
      </c>
      <c r="D97" s="325">
        <v>0</v>
      </c>
      <c r="E97" s="325">
        <v>0</v>
      </c>
      <c r="G97" s="325">
        <v>4</v>
      </c>
      <c r="H97" s="325">
        <v>33</v>
      </c>
    </row>
    <row r="98" spans="1:8">
      <c r="A98" s="103" t="s">
        <v>692</v>
      </c>
      <c r="B98" s="326">
        <v>0</v>
      </c>
      <c r="C98" s="326">
        <v>0</v>
      </c>
      <c r="D98" s="325">
        <v>0</v>
      </c>
      <c r="E98" s="325">
        <v>8</v>
      </c>
      <c r="G98" s="325">
        <v>65</v>
      </c>
      <c r="H98" s="325">
        <v>276</v>
      </c>
    </row>
    <row r="99" spans="1:8">
      <c r="A99" s="103" t="s">
        <v>1137</v>
      </c>
      <c r="B99" s="326">
        <v>0</v>
      </c>
      <c r="C99" s="326">
        <v>0</v>
      </c>
      <c r="D99" s="325">
        <v>0</v>
      </c>
      <c r="E99" s="325">
        <v>0</v>
      </c>
      <c r="G99" s="325">
        <v>0</v>
      </c>
      <c r="H99" s="325">
        <v>0</v>
      </c>
    </row>
    <row r="100" spans="1:8">
      <c r="A100" s="103" t="s">
        <v>779</v>
      </c>
      <c r="B100" s="326">
        <v>0</v>
      </c>
      <c r="C100" s="326">
        <v>0</v>
      </c>
      <c r="D100" s="325">
        <v>0</v>
      </c>
      <c r="E100" s="325">
        <v>0</v>
      </c>
      <c r="G100" s="325">
        <v>0</v>
      </c>
      <c r="H100" s="325">
        <v>0</v>
      </c>
    </row>
    <row r="101" spans="1:8">
      <c r="A101" s="103" t="s">
        <v>949</v>
      </c>
      <c r="B101" s="326">
        <v>0</v>
      </c>
      <c r="C101" s="326">
        <v>0</v>
      </c>
      <c r="D101" s="325">
        <v>0</v>
      </c>
      <c r="E101" s="325">
        <v>0</v>
      </c>
      <c r="G101" s="325">
        <v>2</v>
      </c>
      <c r="H101" s="325">
        <v>559</v>
      </c>
    </row>
    <row r="102" spans="1:8">
      <c r="A102" s="103" t="s">
        <v>896</v>
      </c>
      <c r="B102" s="326">
        <v>0</v>
      </c>
      <c r="C102" s="326">
        <v>0</v>
      </c>
      <c r="D102" s="325">
        <v>0</v>
      </c>
      <c r="E102" s="325">
        <v>0</v>
      </c>
      <c r="G102" s="325">
        <v>0</v>
      </c>
      <c r="H102" s="325">
        <v>53</v>
      </c>
    </row>
    <row r="103" spans="1:8">
      <c r="A103" s="103" t="s">
        <v>1314</v>
      </c>
      <c r="B103" s="326">
        <v>4</v>
      </c>
      <c r="C103" s="326">
        <v>1</v>
      </c>
      <c r="D103" s="325">
        <v>12</v>
      </c>
      <c r="E103" s="325">
        <v>0</v>
      </c>
      <c r="G103" s="325">
        <v>2</v>
      </c>
      <c r="H103" s="325">
        <v>164</v>
      </c>
    </row>
    <row r="104" spans="1:8">
      <c r="A104" s="103" t="s">
        <v>993</v>
      </c>
      <c r="B104" s="326">
        <v>0</v>
      </c>
      <c r="C104" s="326">
        <v>0</v>
      </c>
      <c r="D104" s="325">
        <v>0</v>
      </c>
      <c r="E104" s="325">
        <v>0</v>
      </c>
      <c r="G104" s="325">
        <v>0</v>
      </c>
      <c r="H104" s="325">
        <v>93</v>
      </c>
    </row>
    <row r="105" spans="1:8">
      <c r="A105" s="103" t="s">
        <v>799</v>
      </c>
      <c r="B105" s="326">
        <v>0</v>
      </c>
      <c r="C105" s="326">
        <v>0</v>
      </c>
      <c r="D105" s="325">
        <v>0</v>
      </c>
      <c r="E105" s="325">
        <v>0</v>
      </c>
      <c r="G105" s="325">
        <v>0</v>
      </c>
      <c r="H105" s="325">
        <v>0</v>
      </c>
    </row>
    <row r="106" spans="1:8">
      <c r="A106" s="103" t="s">
        <v>1109</v>
      </c>
      <c r="B106" s="326">
        <v>0</v>
      </c>
      <c r="C106" s="326">
        <v>0</v>
      </c>
      <c r="D106" s="325">
        <v>0</v>
      </c>
      <c r="E106" s="325">
        <v>0</v>
      </c>
      <c r="G106" s="325">
        <v>0</v>
      </c>
      <c r="H106" s="325">
        <v>0</v>
      </c>
    </row>
    <row r="107" spans="1:8">
      <c r="A107" s="103" t="s">
        <v>1189</v>
      </c>
      <c r="B107" s="326">
        <v>0</v>
      </c>
      <c r="C107" s="326">
        <v>0</v>
      </c>
      <c r="D107" s="325">
        <v>0</v>
      </c>
      <c r="E107" s="325">
        <v>0</v>
      </c>
      <c r="G107" s="325">
        <v>0</v>
      </c>
      <c r="H107" s="325">
        <v>0</v>
      </c>
    </row>
    <row r="108" spans="1:8">
      <c r="A108" s="103" t="s">
        <v>1108</v>
      </c>
      <c r="B108" s="326">
        <v>0</v>
      </c>
      <c r="C108" s="326">
        <v>0</v>
      </c>
      <c r="D108" s="325">
        <v>0</v>
      </c>
      <c r="E108" s="325">
        <v>0</v>
      </c>
      <c r="G108" s="325">
        <v>0</v>
      </c>
      <c r="H108" s="325">
        <v>0</v>
      </c>
    </row>
    <row r="109" spans="1:8">
      <c r="A109" s="103" t="s">
        <v>1107</v>
      </c>
      <c r="B109" s="326">
        <v>0</v>
      </c>
      <c r="C109" s="326">
        <v>0</v>
      </c>
      <c r="D109" s="325">
        <v>0</v>
      </c>
      <c r="E109" s="325">
        <v>0</v>
      </c>
      <c r="G109" s="325">
        <v>0</v>
      </c>
      <c r="H109" s="325">
        <v>0</v>
      </c>
    </row>
    <row r="110" spans="1:8">
      <c r="A110" s="103" t="s">
        <v>840</v>
      </c>
      <c r="B110" s="326">
        <v>0</v>
      </c>
      <c r="C110" s="326">
        <v>0</v>
      </c>
      <c r="D110" s="325">
        <v>0</v>
      </c>
      <c r="E110" s="325">
        <v>0</v>
      </c>
      <c r="G110" s="325">
        <v>0</v>
      </c>
      <c r="H110" s="325">
        <v>0</v>
      </c>
    </row>
    <row r="111" spans="1:8">
      <c r="A111" s="103" t="s">
        <v>992</v>
      </c>
      <c r="B111" s="326">
        <v>5</v>
      </c>
      <c r="C111" s="326">
        <v>0</v>
      </c>
      <c r="D111" s="325">
        <v>3</v>
      </c>
      <c r="E111" s="325">
        <v>0</v>
      </c>
      <c r="G111" s="325">
        <v>2</v>
      </c>
      <c r="H111" s="325">
        <v>5</v>
      </c>
    </row>
    <row r="112" spans="1:8">
      <c r="A112" s="103" t="s">
        <v>861</v>
      </c>
      <c r="B112" s="326">
        <v>38</v>
      </c>
      <c r="C112" s="326">
        <v>0</v>
      </c>
      <c r="D112" s="325">
        <v>15</v>
      </c>
      <c r="E112" s="325">
        <v>0</v>
      </c>
      <c r="G112" s="325">
        <v>14</v>
      </c>
      <c r="H112" s="325">
        <v>89</v>
      </c>
    </row>
    <row r="113" spans="1:8">
      <c r="A113" s="103" t="s">
        <v>991</v>
      </c>
      <c r="B113" s="326">
        <v>0</v>
      </c>
      <c r="C113" s="326">
        <v>0</v>
      </c>
      <c r="D113" s="325">
        <v>0</v>
      </c>
      <c r="E113" s="325">
        <v>0</v>
      </c>
      <c r="G113" s="325">
        <v>2</v>
      </c>
      <c r="H113" s="325">
        <v>36</v>
      </c>
    </row>
    <row r="114" spans="1:8">
      <c r="A114" s="103" t="s">
        <v>1312</v>
      </c>
      <c r="B114" s="326">
        <v>0</v>
      </c>
      <c r="C114" s="326">
        <v>0</v>
      </c>
      <c r="D114" s="325">
        <v>0</v>
      </c>
      <c r="E114" s="325">
        <v>1</v>
      </c>
      <c r="G114" s="325">
        <v>13</v>
      </c>
      <c r="H114" s="325">
        <v>87</v>
      </c>
    </row>
    <row r="115" spans="1:8">
      <c r="A115" s="103" t="s">
        <v>755</v>
      </c>
      <c r="B115" s="326">
        <v>0</v>
      </c>
      <c r="C115" s="326">
        <v>0</v>
      </c>
      <c r="D115" s="325">
        <v>0</v>
      </c>
      <c r="E115" s="325">
        <v>8</v>
      </c>
      <c r="G115" s="325">
        <v>3</v>
      </c>
      <c r="H115" s="325">
        <v>94</v>
      </c>
    </row>
    <row r="116" spans="1:8">
      <c r="A116" s="103" t="s">
        <v>895</v>
      </c>
      <c r="B116" s="326">
        <v>0</v>
      </c>
      <c r="C116" s="326">
        <v>0</v>
      </c>
      <c r="D116" s="325">
        <v>0</v>
      </c>
      <c r="E116" s="325">
        <v>0</v>
      </c>
      <c r="G116" s="325">
        <v>0</v>
      </c>
      <c r="H116" s="325">
        <v>4</v>
      </c>
    </row>
    <row r="117" spans="1:8">
      <c r="A117" s="103" t="s">
        <v>673</v>
      </c>
      <c r="B117" s="326">
        <v>0</v>
      </c>
      <c r="C117" s="326">
        <v>4</v>
      </c>
      <c r="D117" s="325">
        <v>0</v>
      </c>
      <c r="E117" s="325">
        <v>4</v>
      </c>
      <c r="G117" s="325">
        <v>4</v>
      </c>
      <c r="H117" s="325">
        <v>17</v>
      </c>
    </row>
    <row r="118" spans="1:8">
      <c r="A118" s="103" t="s">
        <v>1016</v>
      </c>
      <c r="B118" s="326">
        <v>0</v>
      </c>
      <c r="C118" s="326">
        <v>0</v>
      </c>
      <c r="D118" s="325">
        <v>0</v>
      </c>
      <c r="E118" s="325">
        <v>0</v>
      </c>
      <c r="G118" s="325">
        <v>0</v>
      </c>
      <c r="H118" s="325">
        <v>0</v>
      </c>
    </row>
    <row r="119" spans="1:8">
      <c r="A119" s="103" t="s">
        <v>1147</v>
      </c>
      <c r="B119" s="326">
        <v>0</v>
      </c>
      <c r="C119" s="326">
        <v>0</v>
      </c>
      <c r="D119" s="325">
        <v>0</v>
      </c>
      <c r="E119" s="325">
        <v>0</v>
      </c>
      <c r="G119" s="325">
        <v>2</v>
      </c>
      <c r="H119" s="325">
        <v>0</v>
      </c>
    </row>
    <row r="120" spans="1:8">
      <c r="A120" s="103" t="s">
        <v>948</v>
      </c>
      <c r="B120" s="326">
        <v>0</v>
      </c>
      <c r="C120" s="326">
        <v>0</v>
      </c>
      <c r="D120" s="325">
        <v>0</v>
      </c>
      <c r="E120" s="325">
        <v>0</v>
      </c>
      <c r="G120" s="325">
        <v>0</v>
      </c>
      <c r="H120" s="325">
        <v>0</v>
      </c>
    </row>
    <row r="121" spans="1:8">
      <c r="A121" s="103" t="s">
        <v>1106</v>
      </c>
      <c r="B121" s="326">
        <v>0</v>
      </c>
      <c r="C121" s="326">
        <v>0</v>
      </c>
      <c r="D121" s="325">
        <v>0</v>
      </c>
      <c r="E121" s="325">
        <v>0</v>
      </c>
      <c r="G121" s="325">
        <v>0</v>
      </c>
      <c r="H121" s="325">
        <v>127</v>
      </c>
    </row>
    <row r="122" spans="1:8">
      <c r="A122" s="103" t="s">
        <v>776</v>
      </c>
      <c r="B122" s="326">
        <v>0</v>
      </c>
      <c r="C122" s="326">
        <v>0</v>
      </c>
      <c r="D122" s="325">
        <v>0</v>
      </c>
      <c r="E122" s="325">
        <v>64</v>
      </c>
      <c r="G122" s="325">
        <v>50</v>
      </c>
      <c r="H122" s="325">
        <v>0</v>
      </c>
    </row>
    <row r="123" spans="1:8">
      <c r="A123" s="103" t="s">
        <v>807</v>
      </c>
      <c r="B123" s="326">
        <v>0</v>
      </c>
      <c r="C123" s="326">
        <v>0</v>
      </c>
      <c r="D123" s="325">
        <v>0</v>
      </c>
      <c r="E123" s="325">
        <v>0</v>
      </c>
      <c r="G123" s="325">
        <v>59</v>
      </c>
      <c r="H123" s="325">
        <v>0</v>
      </c>
    </row>
    <row r="124" spans="1:8">
      <c r="A124" s="103" t="s">
        <v>818</v>
      </c>
      <c r="B124" s="326">
        <v>0</v>
      </c>
      <c r="C124" s="326">
        <v>0</v>
      </c>
      <c r="D124" s="325">
        <v>1</v>
      </c>
      <c r="E124" s="325">
        <v>0</v>
      </c>
      <c r="G124" s="325">
        <v>1</v>
      </c>
      <c r="H124" s="325">
        <v>0</v>
      </c>
    </row>
    <row r="125" spans="1:8">
      <c r="A125" s="103" t="s">
        <v>1025</v>
      </c>
      <c r="B125" s="326">
        <v>0</v>
      </c>
      <c r="C125" s="326">
        <v>0</v>
      </c>
      <c r="D125" s="325">
        <v>0</v>
      </c>
      <c r="E125" s="325">
        <v>0</v>
      </c>
      <c r="G125" s="325">
        <v>0</v>
      </c>
      <c r="H125" s="325">
        <v>0</v>
      </c>
    </row>
    <row r="126" spans="1:8">
      <c r="A126" s="103" t="s">
        <v>1105</v>
      </c>
      <c r="B126" s="326">
        <v>0</v>
      </c>
      <c r="C126" s="326">
        <v>0</v>
      </c>
      <c r="D126" s="325">
        <v>0</v>
      </c>
      <c r="E126" s="325">
        <v>0</v>
      </c>
      <c r="G126" s="325">
        <v>50</v>
      </c>
      <c r="H126" s="325">
        <v>13</v>
      </c>
    </row>
    <row r="127" spans="1:8">
      <c r="A127" s="103" t="s">
        <v>1104</v>
      </c>
      <c r="B127" s="328">
        <v>42</v>
      </c>
      <c r="C127" s="326">
        <v>0</v>
      </c>
      <c r="D127" s="325">
        <v>1</v>
      </c>
      <c r="E127" s="325">
        <v>0</v>
      </c>
      <c r="G127" s="325">
        <v>0</v>
      </c>
      <c r="H127" s="325">
        <v>0</v>
      </c>
    </row>
    <row r="128" spans="1:8">
      <c r="A128" s="103" t="s">
        <v>1235</v>
      </c>
      <c r="B128" s="332">
        <v>26</v>
      </c>
      <c r="C128" s="326">
        <v>0</v>
      </c>
      <c r="D128" s="325">
        <v>39</v>
      </c>
      <c r="E128" s="325">
        <v>0</v>
      </c>
      <c r="G128" s="325">
        <v>4</v>
      </c>
      <c r="H128" s="325">
        <v>839</v>
      </c>
    </row>
    <row r="129" spans="1:8">
      <c r="A129" s="103" t="s">
        <v>817</v>
      </c>
      <c r="B129" s="332">
        <v>0</v>
      </c>
      <c r="C129" s="326">
        <v>0</v>
      </c>
      <c r="D129" s="325">
        <v>0</v>
      </c>
      <c r="E129" s="325">
        <v>0</v>
      </c>
      <c r="G129" s="325">
        <v>0</v>
      </c>
      <c r="H129" s="325">
        <v>1</v>
      </c>
    </row>
    <row r="130" spans="1:8">
      <c r="A130" s="103" t="s">
        <v>860</v>
      </c>
      <c r="B130" s="332">
        <v>0</v>
      </c>
      <c r="C130" s="326">
        <v>0</v>
      </c>
      <c r="D130" s="325">
        <v>8</v>
      </c>
      <c r="E130" s="325">
        <v>0</v>
      </c>
      <c r="G130" s="325">
        <v>0</v>
      </c>
      <c r="H130" s="325">
        <v>0</v>
      </c>
    </row>
    <row r="131" spans="1:8">
      <c r="A131" s="103" t="s">
        <v>1323</v>
      </c>
      <c r="B131" s="332">
        <v>0</v>
      </c>
      <c r="C131" s="326">
        <v>0</v>
      </c>
      <c r="D131" s="325">
        <v>0</v>
      </c>
      <c r="E131" s="325">
        <v>0</v>
      </c>
      <c r="G131" s="325">
        <v>0</v>
      </c>
      <c r="H131" s="325">
        <v>306</v>
      </c>
    </row>
    <row r="132" spans="1:8">
      <c r="A132" s="103" t="s">
        <v>894</v>
      </c>
      <c r="B132" s="332">
        <v>0</v>
      </c>
      <c r="C132" s="326">
        <v>0</v>
      </c>
      <c r="D132" s="325">
        <v>1</v>
      </c>
      <c r="E132" s="325">
        <v>0</v>
      </c>
      <c r="G132" s="325">
        <v>2</v>
      </c>
      <c r="H132" s="325">
        <v>23</v>
      </c>
    </row>
    <row r="133" spans="1:8">
      <c r="A133" s="103" t="s">
        <v>1157</v>
      </c>
      <c r="B133" s="326">
        <v>0</v>
      </c>
      <c r="C133" s="326">
        <v>0</v>
      </c>
      <c r="D133" s="325">
        <v>5</v>
      </c>
      <c r="E133" s="325">
        <v>0</v>
      </c>
      <c r="G133" s="325">
        <v>84</v>
      </c>
      <c r="H133" s="325">
        <v>11</v>
      </c>
    </row>
    <row r="134" spans="1:8">
      <c r="A134" s="103" t="s">
        <v>1205</v>
      </c>
      <c r="B134" s="326">
        <v>0</v>
      </c>
      <c r="C134" s="326">
        <v>0</v>
      </c>
      <c r="D134" s="325">
        <v>6</v>
      </c>
      <c r="E134" s="325">
        <v>0</v>
      </c>
      <c r="G134" s="325">
        <v>26</v>
      </c>
      <c r="H134" s="325">
        <v>229</v>
      </c>
    </row>
    <row r="135" spans="1:8">
      <c r="A135" s="103" t="s">
        <v>672</v>
      </c>
      <c r="B135" s="326">
        <v>0</v>
      </c>
      <c r="C135" s="326">
        <v>0</v>
      </c>
      <c r="D135" s="325">
        <v>53</v>
      </c>
      <c r="E135" s="325">
        <v>0</v>
      </c>
      <c r="G135" s="325">
        <v>0</v>
      </c>
      <c r="H135" s="325">
        <v>512</v>
      </c>
    </row>
    <row r="136" spans="1:8">
      <c r="A136" s="103" t="s">
        <v>1103</v>
      </c>
      <c r="B136" s="326">
        <v>96</v>
      </c>
      <c r="C136" s="326">
        <v>0</v>
      </c>
      <c r="D136" s="325">
        <v>36</v>
      </c>
      <c r="E136" s="325">
        <v>0</v>
      </c>
      <c r="G136" s="325">
        <v>0</v>
      </c>
      <c r="H136" s="325">
        <v>8</v>
      </c>
    </row>
    <row r="137" spans="1:8">
      <c r="A137" s="103" t="s">
        <v>1102</v>
      </c>
      <c r="B137" s="326">
        <v>0</v>
      </c>
      <c r="C137" s="326">
        <v>0</v>
      </c>
      <c r="D137" s="325">
        <v>0</v>
      </c>
      <c r="E137" s="325">
        <v>0</v>
      </c>
      <c r="G137" s="325">
        <v>0</v>
      </c>
      <c r="H137" s="325">
        <v>0</v>
      </c>
    </row>
    <row r="138" spans="1:8">
      <c r="A138" s="103" t="s">
        <v>930</v>
      </c>
      <c r="B138" s="326">
        <v>0</v>
      </c>
      <c r="C138" s="326">
        <v>0</v>
      </c>
      <c r="D138" s="325">
        <v>0</v>
      </c>
      <c r="E138" s="325">
        <v>0</v>
      </c>
      <c r="G138" s="325">
        <v>23</v>
      </c>
      <c r="H138" s="325">
        <v>616</v>
      </c>
    </row>
    <row r="139" spans="1:8">
      <c r="A139" s="103" t="s">
        <v>1234</v>
      </c>
      <c r="B139" s="326">
        <v>5</v>
      </c>
      <c r="C139" s="326">
        <v>0</v>
      </c>
      <c r="D139" s="325">
        <v>0</v>
      </c>
      <c r="E139" s="325">
        <v>0</v>
      </c>
      <c r="G139" s="325">
        <v>7</v>
      </c>
      <c r="H139" s="325">
        <v>178</v>
      </c>
    </row>
    <row r="140" spans="1:8">
      <c r="A140" s="103" t="s">
        <v>893</v>
      </c>
      <c r="B140" s="326">
        <v>0</v>
      </c>
      <c r="C140" s="326">
        <v>0</v>
      </c>
      <c r="D140" s="325">
        <v>3</v>
      </c>
      <c r="E140" s="325">
        <v>0</v>
      </c>
      <c r="G140" s="325">
        <v>0</v>
      </c>
      <c r="H140" s="325">
        <v>155</v>
      </c>
    </row>
    <row r="141" spans="1:8">
      <c r="A141" s="103" t="s">
        <v>880</v>
      </c>
      <c r="B141" s="326">
        <v>0</v>
      </c>
      <c r="C141" s="326">
        <v>0</v>
      </c>
      <c r="D141" s="325">
        <v>0</v>
      </c>
      <c r="E141" s="325">
        <v>0</v>
      </c>
      <c r="G141" s="325">
        <v>0</v>
      </c>
      <c r="H141" s="325">
        <v>0</v>
      </c>
    </row>
    <row r="142" spans="1:8">
      <c r="A142" s="103" t="s">
        <v>892</v>
      </c>
      <c r="B142" s="326">
        <v>0</v>
      </c>
      <c r="C142" s="326">
        <v>0</v>
      </c>
      <c r="D142" s="325">
        <v>11</v>
      </c>
      <c r="E142" s="325">
        <v>0</v>
      </c>
      <c r="G142" s="325">
        <v>0</v>
      </c>
      <c r="H142" s="325">
        <v>7</v>
      </c>
    </row>
    <row r="143" spans="1:8">
      <c r="A143" s="103" t="s">
        <v>816</v>
      </c>
      <c r="B143" s="326">
        <v>0</v>
      </c>
      <c r="C143" s="326">
        <v>0</v>
      </c>
      <c r="D143" s="325">
        <v>0</v>
      </c>
      <c r="E143" s="325">
        <v>0</v>
      </c>
      <c r="G143" s="325">
        <v>0</v>
      </c>
      <c r="H143" s="325">
        <v>0</v>
      </c>
    </row>
    <row r="144" spans="1:8">
      <c r="A144" s="103" t="s">
        <v>1166</v>
      </c>
      <c r="B144" s="326">
        <v>0</v>
      </c>
      <c r="C144" s="326">
        <v>0</v>
      </c>
      <c r="D144" s="325">
        <v>49</v>
      </c>
      <c r="E144" s="325">
        <v>6</v>
      </c>
      <c r="G144" s="325">
        <v>8</v>
      </c>
      <c r="H144" s="325">
        <v>14</v>
      </c>
    </row>
    <row r="145" spans="1:8">
      <c r="A145" s="103" t="s">
        <v>775</v>
      </c>
      <c r="B145" s="326">
        <v>0</v>
      </c>
      <c r="C145" s="326">
        <v>0</v>
      </c>
      <c r="D145" s="325">
        <v>0</v>
      </c>
      <c r="E145" s="325">
        <v>0</v>
      </c>
      <c r="G145" s="325">
        <v>0</v>
      </c>
      <c r="H145" s="325">
        <v>0</v>
      </c>
    </row>
    <row r="146" spans="1:8">
      <c r="A146" s="103" t="s">
        <v>1315</v>
      </c>
      <c r="B146" s="326">
        <v>0</v>
      </c>
      <c r="C146" s="326">
        <v>0</v>
      </c>
      <c r="D146" s="325">
        <v>0</v>
      </c>
      <c r="E146" s="325">
        <v>0</v>
      </c>
      <c r="G146" s="325">
        <v>0</v>
      </c>
      <c r="H146" s="325">
        <v>0</v>
      </c>
    </row>
    <row r="147" spans="1:8">
      <c r="A147" s="103" t="s">
        <v>806</v>
      </c>
      <c r="B147" s="326">
        <v>0</v>
      </c>
      <c r="C147" s="326">
        <v>0</v>
      </c>
      <c r="D147" s="325">
        <v>0</v>
      </c>
      <c r="E147" s="325">
        <v>0</v>
      </c>
      <c r="G147" s="325">
        <v>290</v>
      </c>
      <c r="H147" s="325">
        <v>448</v>
      </c>
    </row>
    <row r="148" spans="1:8">
      <c r="A148" s="103" t="s">
        <v>774</v>
      </c>
      <c r="B148" s="326">
        <v>0</v>
      </c>
      <c r="C148" s="326">
        <v>0</v>
      </c>
      <c r="D148" s="325">
        <v>0</v>
      </c>
      <c r="E148" s="325">
        <v>0</v>
      </c>
      <c r="G148" s="325">
        <v>0</v>
      </c>
      <c r="H148" s="325">
        <v>0</v>
      </c>
    </row>
    <row r="149" spans="1:8">
      <c r="A149" s="103" t="s">
        <v>1165</v>
      </c>
      <c r="B149" s="326">
        <v>0</v>
      </c>
      <c r="C149" s="326">
        <v>0</v>
      </c>
      <c r="D149" s="325">
        <v>0</v>
      </c>
      <c r="E149" s="325">
        <v>0</v>
      </c>
      <c r="G149" s="325">
        <v>0</v>
      </c>
      <c r="H149" s="325">
        <v>0</v>
      </c>
    </row>
    <row r="150" spans="1:8">
      <c r="A150" s="103" t="s">
        <v>765</v>
      </c>
      <c r="B150" s="326">
        <v>0</v>
      </c>
      <c r="C150" s="326">
        <v>0</v>
      </c>
      <c r="D150" s="325">
        <v>0</v>
      </c>
      <c r="E150" s="325">
        <v>0</v>
      </c>
      <c r="G150" s="325">
        <v>0</v>
      </c>
      <c r="H150" s="325">
        <v>0</v>
      </c>
    </row>
    <row r="151" spans="1:8">
      <c r="A151" s="103" t="s">
        <v>1183</v>
      </c>
      <c r="B151" s="326">
        <v>0</v>
      </c>
      <c r="C151" s="326">
        <v>0</v>
      </c>
      <c r="D151" s="325">
        <v>0</v>
      </c>
      <c r="E151" s="325">
        <v>0</v>
      </c>
      <c r="G151" s="325">
        <v>0</v>
      </c>
      <c r="H151" s="325">
        <v>0</v>
      </c>
    </row>
    <row r="152" spans="1:8">
      <c r="A152" s="103" t="s">
        <v>929</v>
      </c>
      <c r="B152" s="326">
        <v>0</v>
      </c>
      <c r="C152" s="326">
        <v>0</v>
      </c>
      <c r="D152" s="325">
        <v>0</v>
      </c>
      <c r="E152" s="325">
        <v>0</v>
      </c>
      <c r="G152" s="325">
        <v>54</v>
      </c>
      <c r="H152" s="325">
        <v>180</v>
      </c>
    </row>
    <row r="153" spans="1:8">
      <c r="A153" s="103" t="s">
        <v>915</v>
      </c>
      <c r="B153" s="326">
        <v>0</v>
      </c>
      <c r="C153" s="326">
        <v>0</v>
      </c>
      <c r="D153" s="325">
        <v>147</v>
      </c>
      <c r="E153" s="325">
        <v>0</v>
      </c>
      <c r="G153" s="325">
        <v>0</v>
      </c>
      <c r="H153" s="325">
        <v>368</v>
      </c>
    </row>
    <row r="154" spans="1:8">
      <c r="A154" s="103" t="s">
        <v>1031</v>
      </c>
      <c r="B154" s="326">
        <v>0</v>
      </c>
      <c r="C154" s="326">
        <v>0</v>
      </c>
      <c r="D154" s="325">
        <v>2</v>
      </c>
      <c r="E154" s="325">
        <v>0</v>
      </c>
      <c r="G154" s="325">
        <v>0</v>
      </c>
      <c r="H154" s="325">
        <v>3</v>
      </c>
    </row>
    <row r="155" spans="1:8">
      <c r="A155" s="103" t="s">
        <v>815</v>
      </c>
      <c r="B155" s="326">
        <v>0</v>
      </c>
      <c r="C155" s="326">
        <v>0</v>
      </c>
      <c r="D155" s="325">
        <v>0</v>
      </c>
      <c r="E155" s="325">
        <v>0</v>
      </c>
      <c r="G155" s="325">
        <v>0</v>
      </c>
      <c r="H155" s="325">
        <v>0</v>
      </c>
    </row>
    <row r="156" spans="1:8">
      <c r="A156" s="103" t="s">
        <v>1164</v>
      </c>
      <c r="B156" s="326">
        <v>0</v>
      </c>
      <c r="C156" s="326">
        <v>0</v>
      </c>
      <c r="D156" s="325">
        <v>0</v>
      </c>
      <c r="E156" s="325">
        <v>0</v>
      </c>
      <c r="G156" s="325">
        <v>0</v>
      </c>
      <c r="H156" s="325">
        <v>0</v>
      </c>
    </row>
    <row r="157" spans="1:8">
      <c r="A157" s="103" t="s">
        <v>859</v>
      </c>
      <c r="B157" s="326">
        <v>83</v>
      </c>
      <c r="C157" s="326">
        <v>0</v>
      </c>
      <c r="D157" s="325">
        <v>49</v>
      </c>
      <c r="E157" s="325">
        <v>0</v>
      </c>
      <c r="G157" s="325">
        <v>14</v>
      </c>
      <c r="H157" s="325">
        <v>563</v>
      </c>
    </row>
    <row r="158" spans="1:8">
      <c r="A158" s="103" t="s">
        <v>990</v>
      </c>
      <c r="B158" s="326">
        <v>0</v>
      </c>
      <c r="C158" s="326">
        <v>0</v>
      </c>
      <c r="D158" s="325">
        <v>0</v>
      </c>
      <c r="E158" s="325">
        <v>0</v>
      </c>
      <c r="G158" s="325">
        <v>0</v>
      </c>
      <c r="H158" s="325">
        <v>6</v>
      </c>
    </row>
    <row r="159" spans="1:8">
      <c r="A159" s="103" t="s">
        <v>1182</v>
      </c>
      <c r="B159" s="326">
        <v>0</v>
      </c>
      <c r="C159" s="326">
        <v>0</v>
      </c>
      <c r="D159" s="325">
        <v>0</v>
      </c>
      <c r="E159" s="325">
        <v>0</v>
      </c>
      <c r="G159" s="325">
        <v>0</v>
      </c>
      <c r="H159" s="325">
        <v>0</v>
      </c>
    </row>
    <row r="160" spans="1:8">
      <c r="A160" s="103" t="s">
        <v>1233</v>
      </c>
      <c r="B160" s="326">
        <v>64</v>
      </c>
      <c r="C160" s="326">
        <v>0</v>
      </c>
      <c r="D160" s="325">
        <v>0</v>
      </c>
      <c r="E160" s="325">
        <v>0</v>
      </c>
      <c r="G160" s="325">
        <v>0</v>
      </c>
      <c r="H160" s="325">
        <v>383</v>
      </c>
    </row>
    <row r="161" spans="1:8">
      <c r="A161" s="103" t="s">
        <v>1173</v>
      </c>
      <c r="B161" s="326">
        <v>290</v>
      </c>
      <c r="C161" s="326">
        <v>0</v>
      </c>
      <c r="D161" s="325">
        <v>268</v>
      </c>
      <c r="E161" s="325">
        <v>0</v>
      </c>
      <c r="G161" s="325">
        <v>384</v>
      </c>
      <c r="H161" s="325">
        <v>2328</v>
      </c>
    </row>
    <row r="162" spans="1:8">
      <c r="A162" s="103" t="s">
        <v>663</v>
      </c>
      <c r="B162" s="326">
        <v>0</v>
      </c>
      <c r="C162" s="326">
        <v>0</v>
      </c>
      <c r="D162" s="325">
        <v>0</v>
      </c>
      <c r="E162" s="325">
        <v>0</v>
      </c>
      <c r="G162" s="325">
        <v>102</v>
      </c>
      <c r="H162" s="325">
        <v>162</v>
      </c>
    </row>
    <row r="163" spans="1:8">
      <c r="A163" s="103" t="s">
        <v>989</v>
      </c>
      <c r="B163" s="326">
        <v>0</v>
      </c>
      <c r="C163" s="326">
        <v>0</v>
      </c>
      <c r="D163" s="325">
        <v>0</v>
      </c>
      <c r="E163" s="325">
        <v>0</v>
      </c>
      <c r="G163" s="325">
        <v>0</v>
      </c>
      <c r="H163" s="325">
        <v>131</v>
      </c>
    </row>
    <row r="164" spans="1:8">
      <c r="A164" s="103" t="s">
        <v>928</v>
      </c>
      <c r="B164" s="326">
        <v>0</v>
      </c>
      <c r="C164" s="326">
        <v>0</v>
      </c>
      <c r="D164" s="325">
        <v>0</v>
      </c>
      <c r="E164" s="325">
        <v>0</v>
      </c>
      <c r="G164" s="325">
        <v>0</v>
      </c>
      <c r="H164" s="325">
        <v>45</v>
      </c>
    </row>
    <row r="165" spans="1:8">
      <c r="A165" s="103" t="s">
        <v>988</v>
      </c>
      <c r="B165" s="326">
        <v>0</v>
      </c>
      <c r="C165" s="326">
        <v>0</v>
      </c>
      <c r="D165" s="325">
        <v>0</v>
      </c>
      <c r="E165" s="325">
        <v>0</v>
      </c>
      <c r="G165" s="325">
        <v>7</v>
      </c>
      <c r="H165" s="325">
        <v>46</v>
      </c>
    </row>
    <row r="166" spans="1:8">
      <c r="A166" s="103" t="s">
        <v>1101</v>
      </c>
      <c r="B166" s="326">
        <v>0</v>
      </c>
      <c r="C166" s="326">
        <v>0</v>
      </c>
      <c r="D166" s="325">
        <v>0</v>
      </c>
      <c r="E166" s="325">
        <v>0</v>
      </c>
      <c r="G166" s="325">
        <v>14</v>
      </c>
      <c r="H166" s="325">
        <v>42</v>
      </c>
    </row>
    <row r="167" spans="1:8">
      <c r="A167" s="103" t="s">
        <v>839</v>
      </c>
      <c r="B167" s="326">
        <v>26</v>
      </c>
      <c r="C167" s="326">
        <v>0</v>
      </c>
      <c r="D167" s="325">
        <v>247</v>
      </c>
      <c r="E167" s="325">
        <v>0</v>
      </c>
      <c r="G167" s="325">
        <v>14</v>
      </c>
      <c r="H167" s="325">
        <v>406</v>
      </c>
    </row>
    <row r="168" spans="1:8">
      <c r="A168" s="103" t="s">
        <v>1100</v>
      </c>
      <c r="B168" s="326">
        <v>0</v>
      </c>
      <c r="C168" s="326">
        <v>0</v>
      </c>
      <c r="D168" s="325">
        <v>0</v>
      </c>
      <c r="E168" s="325">
        <v>0</v>
      </c>
      <c r="G168" s="325">
        <v>1</v>
      </c>
      <c r="H168" s="325">
        <v>776</v>
      </c>
    </row>
    <row r="169" spans="1:8">
      <c r="A169" s="103" t="s">
        <v>1099</v>
      </c>
      <c r="B169" s="326">
        <v>0</v>
      </c>
      <c r="C169" s="326">
        <v>0</v>
      </c>
      <c r="D169" s="325">
        <v>0</v>
      </c>
      <c r="E169" s="325">
        <v>0</v>
      </c>
      <c r="G169" s="325">
        <v>0</v>
      </c>
      <c r="H169" s="325">
        <v>22</v>
      </c>
    </row>
    <row r="170" spans="1:8">
      <c r="A170" s="103" t="s">
        <v>651</v>
      </c>
      <c r="B170" s="326">
        <v>4</v>
      </c>
      <c r="C170" s="326">
        <v>0</v>
      </c>
      <c r="D170" s="325">
        <v>0</v>
      </c>
      <c r="E170" s="325">
        <v>1</v>
      </c>
      <c r="G170" s="325">
        <v>1</v>
      </c>
      <c r="H170" s="325">
        <v>6</v>
      </c>
    </row>
    <row r="171" spans="1:8">
      <c r="A171" s="103" t="s">
        <v>847</v>
      </c>
      <c r="B171" s="326">
        <v>0</v>
      </c>
      <c r="C171" s="326">
        <v>0</v>
      </c>
      <c r="D171" s="325">
        <v>0</v>
      </c>
      <c r="E171" s="325">
        <v>0</v>
      </c>
      <c r="G171" s="325">
        <v>5</v>
      </c>
      <c r="H171" s="325">
        <v>197</v>
      </c>
    </row>
    <row r="172" spans="1:8">
      <c r="A172" s="103" t="s">
        <v>1015</v>
      </c>
      <c r="B172" s="326">
        <v>0</v>
      </c>
      <c r="C172" s="326">
        <v>0</v>
      </c>
      <c r="D172" s="325">
        <v>0</v>
      </c>
      <c r="E172" s="325">
        <v>0</v>
      </c>
      <c r="G172" s="325">
        <v>0</v>
      </c>
      <c r="H172" s="325">
        <v>0</v>
      </c>
    </row>
    <row r="173" spans="1:8">
      <c r="A173" s="103" t="s">
        <v>914</v>
      </c>
      <c r="B173" s="326">
        <v>0</v>
      </c>
      <c r="C173" s="326">
        <v>0</v>
      </c>
      <c r="D173" s="325">
        <v>0</v>
      </c>
      <c r="E173" s="325">
        <v>0</v>
      </c>
      <c r="G173" s="325">
        <v>10</v>
      </c>
      <c r="H173" s="325">
        <v>0</v>
      </c>
    </row>
    <row r="174" spans="1:8">
      <c r="A174" s="103" t="s">
        <v>1001</v>
      </c>
      <c r="B174" s="326">
        <v>2</v>
      </c>
      <c r="C174" s="326">
        <v>0</v>
      </c>
      <c r="D174" s="325">
        <v>0</v>
      </c>
      <c r="E174" s="325">
        <v>0</v>
      </c>
      <c r="G174" s="325">
        <v>0</v>
      </c>
      <c r="H174" s="325">
        <v>5</v>
      </c>
    </row>
    <row r="175" spans="1:8">
      <c r="A175" s="103" t="s">
        <v>1014</v>
      </c>
      <c r="B175" s="326">
        <v>0</v>
      </c>
      <c r="C175" s="326">
        <v>0</v>
      </c>
      <c r="D175" s="325">
        <v>0</v>
      </c>
      <c r="E175" s="325">
        <v>0</v>
      </c>
      <c r="G175" s="325">
        <v>0</v>
      </c>
      <c r="H175" s="325">
        <v>0</v>
      </c>
    </row>
    <row r="176" spans="1:8">
      <c r="A176" s="103" t="s">
        <v>1215</v>
      </c>
      <c r="B176" s="326">
        <v>0</v>
      </c>
      <c r="C176" s="326">
        <v>0</v>
      </c>
      <c r="D176" s="325">
        <v>0</v>
      </c>
      <c r="E176" s="325">
        <v>0</v>
      </c>
      <c r="G176" s="325">
        <v>0</v>
      </c>
      <c r="H176" s="325">
        <v>3</v>
      </c>
    </row>
    <row r="177" spans="1:8">
      <c r="A177" s="103" t="s">
        <v>869</v>
      </c>
      <c r="B177" s="326">
        <v>0</v>
      </c>
      <c r="C177" s="326">
        <v>0</v>
      </c>
      <c r="D177" s="325">
        <v>2</v>
      </c>
      <c r="E177" s="325">
        <v>0</v>
      </c>
      <c r="G177" s="325">
        <v>0</v>
      </c>
      <c r="H177" s="325">
        <v>30</v>
      </c>
    </row>
    <row r="178" spans="1:8">
      <c r="A178" s="103" t="s">
        <v>846</v>
      </c>
      <c r="B178" s="326">
        <v>0</v>
      </c>
      <c r="C178" s="326">
        <v>0</v>
      </c>
      <c r="D178" s="325">
        <v>0</v>
      </c>
      <c r="E178" s="325">
        <v>0</v>
      </c>
      <c r="G178" s="325">
        <v>0</v>
      </c>
      <c r="H178" s="325">
        <v>0</v>
      </c>
    </row>
    <row r="179" spans="1:8">
      <c r="A179" s="103" t="s">
        <v>1024</v>
      </c>
      <c r="B179" s="326">
        <v>0</v>
      </c>
      <c r="C179" s="326">
        <v>0</v>
      </c>
      <c r="D179" s="325">
        <v>0</v>
      </c>
      <c r="E179" s="325">
        <v>0</v>
      </c>
      <c r="G179" s="325">
        <v>0</v>
      </c>
      <c r="H179" s="325">
        <v>0</v>
      </c>
    </row>
    <row r="180" spans="1:8">
      <c r="A180" s="103" t="s">
        <v>858</v>
      </c>
      <c r="B180" s="326">
        <v>0</v>
      </c>
      <c r="C180" s="326">
        <v>0</v>
      </c>
      <c r="D180" s="325">
        <v>0</v>
      </c>
      <c r="E180" s="325">
        <v>0</v>
      </c>
      <c r="G180" s="325">
        <v>0</v>
      </c>
      <c r="H180" s="325">
        <v>9</v>
      </c>
    </row>
    <row r="181" spans="1:8">
      <c r="A181" s="103" t="s">
        <v>1136</v>
      </c>
      <c r="B181" s="326">
        <v>0</v>
      </c>
      <c r="C181" s="326">
        <v>0</v>
      </c>
      <c r="D181" s="325">
        <v>0</v>
      </c>
      <c r="E181" s="325">
        <v>0</v>
      </c>
      <c r="G181" s="325">
        <v>0</v>
      </c>
      <c r="H181" s="325">
        <v>0</v>
      </c>
    </row>
    <row r="182" spans="1:8">
      <c r="A182" s="103" t="s">
        <v>1098</v>
      </c>
      <c r="B182" s="326">
        <v>0</v>
      </c>
      <c r="C182" s="326">
        <v>0</v>
      </c>
      <c r="D182" s="325">
        <v>0</v>
      </c>
      <c r="E182" s="325">
        <v>0</v>
      </c>
      <c r="G182" s="325">
        <v>0</v>
      </c>
      <c r="H182" s="325">
        <v>0</v>
      </c>
    </row>
    <row r="183" spans="1:8">
      <c r="A183" s="103" t="s">
        <v>1097</v>
      </c>
      <c r="B183" s="326">
        <v>0</v>
      </c>
      <c r="C183" s="326">
        <v>0</v>
      </c>
      <c r="D183" s="325">
        <v>127</v>
      </c>
      <c r="E183" s="325">
        <v>0</v>
      </c>
      <c r="G183" s="325">
        <v>0</v>
      </c>
      <c r="H183" s="325">
        <v>0</v>
      </c>
    </row>
    <row r="184" spans="1:8">
      <c r="A184" s="103" t="s">
        <v>1232</v>
      </c>
      <c r="B184" s="326">
        <v>0</v>
      </c>
      <c r="C184" s="326">
        <v>0</v>
      </c>
      <c r="D184" s="325">
        <v>0</v>
      </c>
      <c r="E184" s="325">
        <v>0</v>
      </c>
      <c r="G184" s="325">
        <v>0</v>
      </c>
      <c r="H184" s="325">
        <v>108</v>
      </c>
    </row>
    <row r="185" spans="1:8">
      <c r="A185" s="103" t="s">
        <v>798</v>
      </c>
      <c r="B185" s="326">
        <v>1</v>
      </c>
      <c r="C185" s="326">
        <v>0</v>
      </c>
      <c r="D185" s="325">
        <v>2</v>
      </c>
      <c r="E185" s="325">
        <v>0</v>
      </c>
      <c r="G185" s="325">
        <v>12</v>
      </c>
      <c r="H185" s="325">
        <v>44</v>
      </c>
    </row>
    <row r="186" spans="1:8">
      <c r="A186" s="103" t="s">
        <v>947</v>
      </c>
      <c r="B186" s="326">
        <v>0</v>
      </c>
      <c r="C186" s="326">
        <v>0</v>
      </c>
      <c r="D186" s="325">
        <v>12</v>
      </c>
      <c r="E186" s="325">
        <v>2</v>
      </c>
      <c r="G186" s="325">
        <v>76</v>
      </c>
      <c r="H186" s="325">
        <v>17</v>
      </c>
    </row>
    <row r="187" spans="1:8">
      <c r="A187" s="103" t="s">
        <v>1204</v>
      </c>
      <c r="B187" s="326">
        <v>0</v>
      </c>
      <c r="C187" s="326">
        <v>0</v>
      </c>
      <c r="D187" s="325">
        <v>0</v>
      </c>
      <c r="E187" s="325">
        <v>0</v>
      </c>
      <c r="G187" s="325">
        <v>0</v>
      </c>
      <c r="H187" s="325">
        <v>190</v>
      </c>
    </row>
    <row r="188" spans="1:8">
      <c r="A188" s="103" t="s">
        <v>1096</v>
      </c>
      <c r="B188" s="326">
        <v>0</v>
      </c>
      <c r="C188" s="326">
        <v>0</v>
      </c>
      <c r="D188" s="325">
        <v>0</v>
      </c>
      <c r="E188" s="325">
        <v>0</v>
      </c>
      <c r="G188" s="325">
        <v>0</v>
      </c>
      <c r="H188" s="325">
        <v>0</v>
      </c>
    </row>
    <row r="189" spans="1:8">
      <c r="A189" s="103" t="s">
        <v>913</v>
      </c>
      <c r="B189" s="326">
        <v>0</v>
      </c>
      <c r="C189" s="326">
        <v>0</v>
      </c>
      <c r="D189" s="325">
        <v>0</v>
      </c>
      <c r="E189" s="325">
        <v>0</v>
      </c>
      <c r="G189" s="325">
        <v>0</v>
      </c>
      <c r="H189" s="325">
        <v>98</v>
      </c>
    </row>
    <row r="190" spans="1:8">
      <c r="A190" s="103" t="s">
        <v>1095</v>
      </c>
      <c r="B190" s="326">
        <v>0</v>
      </c>
      <c r="C190" s="326">
        <v>0</v>
      </c>
      <c r="D190" s="325">
        <v>0</v>
      </c>
      <c r="E190" s="325">
        <v>0</v>
      </c>
      <c r="G190" s="325">
        <v>0</v>
      </c>
      <c r="H190" s="325">
        <v>0</v>
      </c>
    </row>
    <row r="191" spans="1:8">
      <c r="A191" s="103" t="s">
        <v>912</v>
      </c>
      <c r="B191" s="326">
        <v>0</v>
      </c>
      <c r="C191" s="326">
        <v>0</v>
      </c>
      <c r="D191" s="325">
        <v>0</v>
      </c>
      <c r="E191" s="325">
        <v>0</v>
      </c>
      <c r="G191" s="325">
        <v>0</v>
      </c>
      <c r="H191" s="325">
        <v>6</v>
      </c>
    </row>
    <row r="192" spans="1:8">
      <c r="A192" s="103" t="s">
        <v>1328</v>
      </c>
      <c r="B192" s="326">
        <v>0</v>
      </c>
      <c r="C192" s="326">
        <v>16</v>
      </c>
      <c r="D192" s="325">
        <v>0</v>
      </c>
      <c r="E192" s="325">
        <v>8</v>
      </c>
      <c r="G192" s="325">
        <v>10</v>
      </c>
      <c r="H192" s="325">
        <v>5</v>
      </c>
    </row>
    <row r="193" spans="1:8">
      <c r="A193" s="103" t="s">
        <v>924</v>
      </c>
      <c r="B193" s="326">
        <v>0</v>
      </c>
      <c r="C193" s="326">
        <v>0</v>
      </c>
      <c r="D193" s="325">
        <v>0</v>
      </c>
      <c r="E193" s="325">
        <v>0</v>
      </c>
      <c r="G193" s="325">
        <v>0</v>
      </c>
      <c r="H193" s="325">
        <v>68</v>
      </c>
    </row>
    <row r="194" spans="1:8">
      <c r="A194" s="103" t="s">
        <v>1156</v>
      </c>
      <c r="B194" s="326">
        <v>0</v>
      </c>
      <c r="C194" s="326">
        <v>0</v>
      </c>
      <c r="D194" s="325">
        <v>0</v>
      </c>
      <c r="E194" s="325">
        <v>0</v>
      </c>
      <c r="G194" s="325">
        <v>0</v>
      </c>
      <c r="H194" s="325">
        <v>0</v>
      </c>
    </row>
    <row r="195" spans="1:8">
      <c r="A195" s="103" t="s">
        <v>791</v>
      </c>
      <c r="B195" s="326">
        <v>0</v>
      </c>
      <c r="C195" s="326">
        <v>0</v>
      </c>
      <c r="D195" s="325">
        <v>0</v>
      </c>
      <c r="E195" s="325">
        <v>0</v>
      </c>
      <c r="G195" s="325">
        <v>0</v>
      </c>
      <c r="H195" s="325">
        <v>32</v>
      </c>
    </row>
    <row r="196" spans="1:8">
      <c r="A196" s="103" t="s">
        <v>642</v>
      </c>
      <c r="B196" s="326">
        <v>0</v>
      </c>
      <c r="C196" s="326">
        <v>5</v>
      </c>
      <c r="D196" s="325">
        <v>0</v>
      </c>
      <c r="E196" s="325">
        <v>4</v>
      </c>
      <c r="G196" s="325">
        <v>53</v>
      </c>
      <c r="H196" s="325">
        <v>39</v>
      </c>
    </row>
    <row r="197" spans="1:8">
      <c r="A197" s="103" t="s">
        <v>987</v>
      </c>
      <c r="B197" s="326">
        <v>0</v>
      </c>
      <c r="C197" s="326">
        <v>0</v>
      </c>
      <c r="D197" s="325">
        <v>0</v>
      </c>
      <c r="E197" s="325">
        <v>0</v>
      </c>
      <c r="G197" s="325">
        <v>0</v>
      </c>
      <c r="H197" s="325">
        <v>0</v>
      </c>
    </row>
    <row r="198" spans="1:8">
      <c r="A198" s="103" t="s">
        <v>1094</v>
      </c>
      <c r="B198" s="326">
        <v>0</v>
      </c>
      <c r="C198" s="326">
        <v>0</v>
      </c>
      <c r="D198" s="325">
        <v>0</v>
      </c>
      <c r="E198" s="325">
        <v>0</v>
      </c>
      <c r="G198" s="325">
        <v>0</v>
      </c>
      <c r="H198" s="325">
        <v>0</v>
      </c>
    </row>
    <row r="199" spans="1:8">
      <c r="A199" s="103" t="s">
        <v>1181</v>
      </c>
      <c r="B199" s="326">
        <v>0</v>
      </c>
      <c r="C199" s="326">
        <v>0</v>
      </c>
      <c r="D199" s="325">
        <v>0</v>
      </c>
      <c r="E199" s="325">
        <v>0</v>
      </c>
      <c r="G199" s="325">
        <v>0</v>
      </c>
      <c r="H199" s="325">
        <v>0</v>
      </c>
    </row>
    <row r="200" spans="1:8">
      <c r="A200" s="103" t="s">
        <v>1155</v>
      </c>
      <c r="B200" s="326">
        <v>0</v>
      </c>
      <c r="C200" s="326">
        <v>0</v>
      </c>
      <c r="D200" s="325">
        <v>10</v>
      </c>
      <c r="E200" s="325">
        <v>0</v>
      </c>
      <c r="G200" s="325">
        <v>77</v>
      </c>
      <c r="H200" s="325">
        <v>19</v>
      </c>
    </row>
    <row r="201" spans="1:8">
      <c r="A201" s="103" t="s">
        <v>891</v>
      </c>
      <c r="B201" s="326">
        <v>0</v>
      </c>
      <c r="C201" s="326">
        <v>0</v>
      </c>
      <c r="D201" s="325">
        <v>0</v>
      </c>
      <c r="E201" s="325">
        <v>0</v>
      </c>
      <c r="G201" s="325">
        <v>0</v>
      </c>
      <c r="H201" s="325">
        <v>20</v>
      </c>
    </row>
    <row r="202" spans="1:8">
      <c r="A202" s="103" t="s">
        <v>632</v>
      </c>
      <c r="B202" s="326">
        <v>0</v>
      </c>
      <c r="C202" s="326">
        <v>0</v>
      </c>
      <c r="D202" s="325">
        <v>0</v>
      </c>
      <c r="E202" s="325">
        <v>0</v>
      </c>
      <c r="G202" s="325">
        <v>0</v>
      </c>
      <c r="H202" s="325">
        <v>0</v>
      </c>
    </row>
    <row r="203" spans="1:8">
      <c r="A203" s="103" t="s">
        <v>946</v>
      </c>
      <c r="B203" s="326">
        <v>0</v>
      </c>
      <c r="C203" s="326">
        <v>0</v>
      </c>
      <c r="D203" s="325">
        <v>0</v>
      </c>
      <c r="E203" s="325">
        <v>0</v>
      </c>
      <c r="G203" s="325">
        <v>0</v>
      </c>
      <c r="H203" s="325">
        <v>43</v>
      </c>
    </row>
    <row r="204" spans="1:8">
      <c r="A204" s="103" t="s">
        <v>945</v>
      </c>
      <c r="B204" s="326">
        <v>0</v>
      </c>
      <c r="C204" s="326">
        <v>0</v>
      </c>
      <c r="D204" s="325">
        <v>0</v>
      </c>
      <c r="E204" s="325">
        <v>0</v>
      </c>
      <c r="G204" s="325">
        <v>0</v>
      </c>
      <c r="H204" s="325">
        <v>319</v>
      </c>
    </row>
    <row r="205" spans="1:8">
      <c r="A205" s="103" t="s">
        <v>1093</v>
      </c>
      <c r="B205" s="328">
        <v>0</v>
      </c>
      <c r="C205" s="326">
        <v>0</v>
      </c>
      <c r="D205" s="325">
        <v>0</v>
      </c>
      <c r="E205" s="325">
        <v>0</v>
      </c>
      <c r="G205" s="325">
        <v>0</v>
      </c>
      <c r="H205" s="325">
        <v>0</v>
      </c>
    </row>
    <row r="206" spans="1:8">
      <c r="A206" s="103" t="s">
        <v>1092</v>
      </c>
      <c r="B206" s="332">
        <v>0</v>
      </c>
      <c r="C206" s="326">
        <v>0</v>
      </c>
      <c r="D206" s="325">
        <v>0</v>
      </c>
      <c r="E206" s="325">
        <v>0</v>
      </c>
      <c r="G206" s="325">
        <v>0</v>
      </c>
      <c r="H206" s="325">
        <v>5</v>
      </c>
    </row>
    <row r="207" spans="1:8">
      <c r="A207" s="103" t="s">
        <v>1151</v>
      </c>
      <c r="B207" s="332">
        <v>0</v>
      </c>
      <c r="C207" s="326">
        <v>0</v>
      </c>
      <c r="D207" s="325">
        <v>0</v>
      </c>
      <c r="E207" s="325">
        <v>0</v>
      </c>
      <c r="G207" s="325">
        <v>0</v>
      </c>
      <c r="H207" s="325">
        <v>2</v>
      </c>
    </row>
    <row r="208" spans="1:8">
      <c r="A208" s="103" t="s">
        <v>1222</v>
      </c>
      <c r="B208" s="332">
        <v>0</v>
      </c>
      <c r="C208" s="326">
        <v>0</v>
      </c>
      <c r="D208" s="325">
        <v>0</v>
      </c>
      <c r="E208" s="325">
        <v>0</v>
      </c>
      <c r="G208" s="325">
        <v>0</v>
      </c>
      <c r="H208" s="325">
        <v>0</v>
      </c>
    </row>
    <row r="209" spans="1:8">
      <c r="A209" s="103" t="s">
        <v>986</v>
      </c>
      <c r="B209" s="332">
        <v>22</v>
      </c>
      <c r="C209" s="326">
        <v>0</v>
      </c>
      <c r="D209" s="325">
        <v>1</v>
      </c>
      <c r="E209" s="325">
        <v>0</v>
      </c>
      <c r="G209" s="325">
        <v>4531</v>
      </c>
      <c r="H209" s="325">
        <v>1645</v>
      </c>
    </row>
    <row r="210" spans="1:8">
      <c r="A210" s="103" t="s">
        <v>1091</v>
      </c>
      <c r="B210" s="328">
        <v>0</v>
      </c>
      <c r="C210" s="326">
        <v>0</v>
      </c>
      <c r="D210" s="325">
        <v>0</v>
      </c>
      <c r="E210" s="325">
        <v>0</v>
      </c>
      <c r="G210" s="325">
        <v>0</v>
      </c>
      <c r="H210" s="325">
        <v>0</v>
      </c>
    </row>
    <row r="211" spans="1:8">
      <c r="A211" s="103" t="s">
        <v>927</v>
      </c>
      <c r="B211" s="332">
        <v>0</v>
      </c>
      <c r="C211" s="326">
        <v>0</v>
      </c>
      <c r="D211" s="325">
        <v>0</v>
      </c>
      <c r="E211" s="325">
        <v>0</v>
      </c>
      <c r="G211" s="325">
        <v>0</v>
      </c>
      <c r="H211" s="325">
        <v>0</v>
      </c>
    </row>
    <row r="212" spans="1:8">
      <c r="A212" s="103" t="s">
        <v>1221</v>
      </c>
      <c r="B212" s="332">
        <v>0</v>
      </c>
      <c r="C212" s="326">
        <v>0</v>
      </c>
      <c r="D212" s="325">
        <v>0</v>
      </c>
      <c r="E212" s="325">
        <v>0</v>
      </c>
      <c r="G212" s="325">
        <v>11</v>
      </c>
      <c r="H212" s="325">
        <v>0</v>
      </c>
    </row>
    <row r="213" spans="1:8">
      <c r="A213" s="103" t="s">
        <v>1345</v>
      </c>
      <c r="B213" s="332">
        <v>0</v>
      </c>
      <c r="C213" s="326">
        <v>0</v>
      </c>
      <c r="D213" s="325">
        <v>0</v>
      </c>
      <c r="E213" s="325">
        <v>0</v>
      </c>
      <c r="G213" s="325">
        <v>0</v>
      </c>
      <c r="H213" s="325">
        <v>0</v>
      </c>
    </row>
    <row r="214" spans="1:8">
      <c r="A214" s="103" t="s">
        <v>1180</v>
      </c>
      <c r="B214" s="332">
        <v>0</v>
      </c>
      <c r="C214" s="326">
        <v>0</v>
      </c>
      <c r="D214" s="325">
        <v>0</v>
      </c>
      <c r="E214" s="325">
        <v>0</v>
      </c>
      <c r="G214" s="325">
        <v>0</v>
      </c>
      <c r="H214" s="325">
        <v>0</v>
      </c>
    </row>
    <row r="215" spans="1:8">
      <c r="A215" s="103" t="s">
        <v>623</v>
      </c>
      <c r="B215" s="328">
        <v>0</v>
      </c>
      <c r="C215" s="326">
        <v>0</v>
      </c>
      <c r="D215" s="325">
        <v>0</v>
      </c>
      <c r="E215" s="325">
        <v>0</v>
      </c>
      <c r="G215" s="325">
        <v>0</v>
      </c>
      <c r="H215" s="325">
        <v>0</v>
      </c>
    </row>
    <row r="216" spans="1:8">
      <c r="A216" s="103" t="s">
        <v>1013</v>
      </c>
      <c r="B216" s="332">
        <v>0</v>
      </c>
      <c r="C216" s="326">
        <v>0</v>
      </c>
      <c r="D216" s="325">
        <v>0</v>
      </c>
      <c r="E216" s="325">
        <v>0</v>
      </c>
      <c r="G216" s="325">
        <v>0</v>
      </c>
      <c r="H216" s="325">
        <v>25</v>
      </c>
    </row>
    <row r="217" spans="1:8">
      <c r="A217" s="103" t="s">
        <v>610</v>
      </c>
      <c r="B217" s="332">
        <v>0</v>
      </c>
      <c r="C217" s="326">
        <v>0</v>
      </c>
      <c r="D217" s="325">
        <v>0</v>
      </c>
      <c r="E217" s="325">
        <v>0</v>
      </c>
      <c r="G217" s="325">
        <v>0</v>
      </c>
      <c r="H217" s="325">
        <v>0</v>
      </c>
    </row>
    <row r="218" spans="1:8">
      <c r="A218" s="103" t="s">
        <v>1179</v>
      </c>
      <c r="B218" s="332">
        <v>0</v>
      </c>
      <c r="C218" s="326">
        <v>0</v>
      </c>
      <c r="D218" s="325">
        <v>0</v>
      </c>
      <c r="E218" s="325">
        <v>0</v>
      </c>
      <c r="G218" s="325">
        <v>0</v>
      </c>
      <c r="H218" s="325">
        <v>0</v>
      </c>
    </row>
    <row r="219" spans="1:8">
      <c r="A219" s="103" t="s">
        <v>1090</v>
      </c>
      <c r="B219" s="332">
        <v>0</v>
      </c>
      <c r="C219" s="326">
        <v>0</v>
      </c>
      <c r="D219" s="325">
        <v>0</v>
      </c>
      <c r="E219" s="325">
        <v>0</v>
      </c>
      <c r="G219" s="325">
        <v>0</v>
      </c>
      <c r="H219" s="325">
        <v>18</v>
      </c>
    </row>
    <row r="220" spans="1:8">
      <c r="A220" s="103" t="s">
        <v>985</v>
      </c>
      <c r="B220" s="326">
        <v>0</v>
      </c>
      <c r="C220" s="326">
        <v>0</v>
      </c>
      <c r="D220" s="325">
        <v>3</v>
      </c>
      <c r="E220" s="325">
        <v>0</v>
      </c>
      <c r="G220" s="325">
        <v>4</v>
      </c>
      <c r="H220" s="325">
        <v>22</v>
      </c>
    </row>
    <row r="221" spans="1:8">
      <c r="A221" s="103" t="s">
        <v>1089</v>
      </c>
      <c r="B221" s="326">
        <v>0</v>
      </c>
      <c r="C221" s="326">
        <v>0</v>
      </c>
      <c r="D221" s="325">
        <v>0</v>
      </c>
      <c r="E221" s="325">
        <v>0</v>
      </c>
      <c r="G221" s="325">
        <v>0</v>
      </c>
      <c r="H221" s="325">
        <v>0</v>
      </c>
    </row>
    <row r="222" spans="1:8">
      <c r="A222" s="103" t="s">
        <v>890</v>
      </c>
      <c r="B222" s="326">
        <v>0</v>
      </c>
      <c r="C222" s="326">
        <v>0</v>
      </c>
      <c r="D222" s="325">
        <v>0</v>
      </c>
      <c r="E222" s="325">
        <v>1</v>
      </c>
      <c r="G222" s="325">
        <v>0</v>
      </c>
      <c r="H222" s="325">
        <v>28</v>
      </c>
    </row>
    <row r="223" spans="1:8">
      <c r="A223" s="103" t="s">
        <v>1088</v>
      </c>
      <c r="B223" s="326">
        <v>0</v>
      </c>
      <c r="C223" s="326">
        <v>0</v>
      </c>
      <c r="D223" s="325">
        <v>0</v>
      </c>
      <c r="E223" s="325">
        <v>0</v>
      </c>
      <c r="G223" s="325">
        <v>0</v>
      </c>
      <c r="H223" s="325">
        <v>0</v>
      </c>
    </row>
    <row r="224" spans="1:8">
      <c r="A224" s="103" t="s">
        <v>984</v>
      </c>
      <c r="B224" s="326">
        <v>0</v>
      </c>
      <c r="C224" s="326">
        <v>0</v>
      </c>
      <c r="D224" s="325">
        <v>0</v>
      </c>
      <c r="E224" s="325">
        <v>0</v>
      </c>
      <c r="G224" s="325">
        <v>0</v>
      </c>
      <c r="H224" s="325">
        <v>0</v>
      </c>
    </row>
    <row r="225" spans="1:8">
      <c r="A225" s="103" t="s">
        <v>1087</v>
      </c>
      <c r="B225" s="326">
        <v>0</v>
      </c>
      <c r="C225" s="326">
        <v>0</v>
      </c>
      <c r="D225" s="325">
        <v>0</v>
      </c>
      <c r="E225" s="325">
        <v>0</v>
      </c>
      <c r="G225" s="325">
        <v>0</v>
      </c>
      <c r="H225" s="325">
        <v>0</v>
      </c>
    </row>
    <row r="226" spans="1:8">
      <c r="A226" s="103" t="s">
        <v>944</v>
      </c>
      <c r="B226" s="326">
        <v>0</v>
      </c>
      <c r="C226" s="326">
        <v>0</v>
      </c>
      <c r="D226" s="325">
        <v>0</v>
      </c>
      <c r="E226" s="325">
        <v>0</v>
      </c>
      <c r="G226" s="325">
        <v>0</v>
      </c>
      <c r="H226" s="325">
        <v>0</v>
      </c>
    </row>
    <row r="227" spans="1:8">
      <c r="A227" s="103" t="s">
        <v>1086</v>
      </c>
      <c r="B227" s="326">
        <v>0</v>
      </c>
      <c r="C227" s="326">
        <v>0</v>
      </c>
      <c r="D227" s="325">
        <v>0</v>
      </c>
      <c r="E227" s="325">
        <v>1</v>
      </c>
      <c r="G227" s="325">
        <v>0</v>
      </c>
      <c r="H227" s="325">
        <v>4</v>
      </c>
    </row>
    <row r="228" spans="1:8">
      <c r="A228" s="103" t="s">
        <v>1203</v>
      </c>
      <c r="B228" s="326">
        <v>0</v>
      </c>
      <c r="C228" s="326">
        <v>0</v>
      </c>
      <c r="D228" s="325">
        <v>0</v>
      </c>
      <c r="E228" s="325">
        <v>0</v>
      </c>
      <c r="G228" s="325">
        <v>3</v>
      </c>
      <c r="H228" s="325">
        <v>13</v>
      </c>
    </row>
    <row r="229" spans="1:8">
      <c r="A229" s="103" t="s">
        <v>983</v>
      </c>
      <c r="B229" s="326">
        <v>0</v>
      </c>
      <c r="C229" s="326">
        <v>0</v>
      </c>
      <c r="D229" s="325">
        <v>0</v>
      </c>
      <c r="E229" s="325">
        <v>0</v>
      </c>
      <c r="G229" s="325">
        <v>0</v>
      </c>
      <c r="H229" s="325">
        <v>15</v>
      </c>
    </row>
    <row r="230" spans="1:8">
      <c r="A230" s="103" t="s">
        <v>982</v>
      </c>
      <c r="B230" s="326">
        <v>0</v>
      </c>
      <c r="C230" s="326">
        <v>0</v>
      </c>
      <c r="D230" s="325">
        <v>0</v>
      </c>
      <c r="E230" s="325">
        <v>0</v>
      </c>
      <c r="G230" s="325">
        <v>0</v>
      </c>
      <c r="H230" s="325">
        <v>0</v>
      </c>
    </row>
    <row r="231" spans="1:8">
      <c r="A231" s="103" t="s">
        <v>981</v>
      </c>
      <c r="B231" s="326">
        <v>0</v>
      </c>
      <c r="C231" s="326">
        <v>0</v>
      </c>
      <c r="D231" s="325">
        <v>0</v>
      </c>
      <c r="E231" s="325">
        <v>0</v>
      </c>
      <c r="G231" s="325">
        <v>2</v>
      </c>
      <c r="H231" s="325">
        <v>4</v>
      </c>
    </row>
    <row r="232" spans="1:8">
      <c r="A232" s="103" t="s">
        <v>980</v>
      </c>
      <c r="B232" s="326">
        <v>0</v>
      </c>
      <c r="C232" s="326">
        <v>0</v>
      </c>
      <c r="D232" s="325">
        <v>0</v>
      </c>
      <c r="E232" s="325">
        <v>0</v>
      </c>
      <c r="G232" s="325">
        <v>0</v>
      </c>
      <c r="H232" s="325">
        <v>0</v>
      </c>
    </row>
    <row r="233" spans="1:8">
      <c r="A233" s="103" t="s">
        <v>606</v>
      </c>
      <c r="B233" s="326">
        <v>0</v>
      </c>
      <c r="C233" s="326">
        <v>0</v>
      </c>
      <c r="D233" s="325">
        <v>0</v>
      </c>
      <c r="E233" s="325">
        <v>0</v>
      </c>
      <c r="G233" s="325">
        <v>0</v>
      </c>
      <c r="H233" s="325">
        <v>0</v>
      </c>
    </row>
    <row r="234" spans="1:8">
      <c r="A234" s="103" t="s">
        <v>943</v>
      </c>
      <c r="B234" s="326">
        <v>0</v>
      </c>
      <c r="C234" s="326">
        <v>0</v>
      </c>
      <c r="D234" s="325">
        <v>0</v>
      </c>
      <c r="E234" s="325">
        <v>0</v>
      </c>
      <c r="G234" s="325">
        <v>341</v>
      </c>
      <c r="H234" s="325">
        <v>2</v>
      </c>
    </row>
    <row r="235" spans="1:8">
      <c r="A235" s="103" t="s">
        <v>979</v>
      </c>
      <c r="B235" s="326">
        <v>0</v>
      </c>
      <c r="C235" s="326">
        <v>0</v>
      </c>
      <c r="D235" s="325">
        <v>0</v>
      </c>
      <c r="E235" s="325">
        <v>0</v>
      </c>
      <c r="G235" s="325">
        <v>48</v>
      </c>
      <c r="H235" s="325">
        <v>461</v>
      </c>
    </row>
    <row r="236" spans="1:8">
      <c r="A236" s="103" t="s">
        <v>1131</v>
      </c>
      <c r="B236" s="326">
        <v>0</v>
      </c>
      <c r="C236" s="326">
        <v>0</v>
      </c>
      <c r="D236" s="325">
        <v>0</v>
      </c>
      <c r="E236" s="325">
        <v>0</v>
      </c>
      <c r="G236" s="325">
        <v>0</v>
      </c>
      <c r="H236" s="325">
        <v>0</v>
      </c>
    </row>
    <row r="237" spans="1:8">
      <c r="A237" s="103" t="s">
        <v>1085</v>
      </c>
      <c r="B237" s="326">
        <v>0</v>
      </c>
      <c r="C237" s="326">
        <v>0</v>
      </c>
      <c r="D237" s="325">
        <v>0</v>
      </c>
      <c r="E237" s="325">
        <v>0</v>
      </c>
      <c r="G237" s="325">
        <v>0</v>
      </c>
      <c r="H237" s="325">
        <v>52</v>
      </c>
    </row>
    <row r="238" spans="1:8">
      <c r="A238" s="103" t="s">
        <v>1084</v>
      </c>
      <c r="B238" s="326">
        <v>0</v>
      </c>
      <c r="C238" s="326">
        <v>0</v>
      </c>
      <c r="D238" s="325">
        <v>0</v>
      </c>
      <c r="E238" s="325">
        <v>0</v>
      </c>
      <c r="G238" s="325">
        <v>0</v>
      </c>
      <c r="H238" s="325">
        <v>0</v>
      </c>
    </row>
    <row r="239" spans="1:8">
      <c r="A239" s="103" t="s">
        <v>1037</v>
      </c>
      <c r="B239" s="326">
        <v>0</v>
      </c>
      <c r="C239" s="326">
        <v>0</v>
      </c>
      <c r="D239" s="325">
        <v>0</v>
      </c>
      <c r="E239" s="325">
        <v>0</v>
      </c>
      <c r="G239" s="325">
        <v>0</v>
      </c>
      <c r="H239" s="325">
        <v>7</v>
      </c>
    </row>
    <row r="240" spans="1:8">
      <c r="A240" s="103" t="s">
        <v>603</v>
      </c>
      <c r="B240" s="326">
        <v>0</v>
      </c>
      <c r="C240" s="326">
        <v>0</v>
      </c>
      <c r="D240" s="325">
        <v>0</v>
      </c>
      <c r="E240" s="325">
        <v>0</v>
      </c>
      <c r="G240" s="325">
        <v>0</v>
      </c>
      <c r="H240" s="325">
        <v>0</v>
      </c>
    </row>
    <row r="241" spans="1:8">
      <c r="A241" s="103" t="s">
        <v>879</v>
      </c>
      <c r="B241" s="326">
        <v>0</v>
      </c>
      <c r="C241" s="326">
        <v>0</v>
      </c>
      <c r="D241" s="325">
        <v>0</v>
      </c>
      <c r="E241" s="325">
        <v>0</v>
      </c>
      <c r="G241" s="325">
        <v>0</v>
      </c>
      <c r="H241" s="325">
        <v>0</v>
      </c>
    </row>
    <row r="242" spans="1:8">
      <c r="A242" s="103" t="s">
        <v>1083</v>
      </c>
      <c r="B242" s="326">
        <v>0</v>
      </c>
      <c r="C242" s="326">
        <v>0</v>
      </c>
      <c r="D242" s="325">
        <v>0</v>
      </c>
      <c r="E242" s="325">
        <v>0</v>
      </c>
      <c r="G242" s="325">
        <v>0</v>
      </c>
      <c r="H242" s="325">
        <v>0</v>
      </c>
    </row>
    <row r="243" spans="1:8">
      <c r="A243" s="103" t="s">
        <v>889</v>
      </c>
      <c r="B243" s="326">
        <v>0</v>
      </c>
      <c r="C243" s="326">
        <v>0</v>
      </c>
      <c r="D243" s="325">
        <v>5</v>
      </c>
      <c r="E243" s="325">
        <v>0</v>
      </c>
      <c r="G243" s="325">
        <v>0</v>
      </c>
      <c r="H243" s="325">
        <v>72</v>
      </c>
    </row>
    <row r="244" spans="1:8">
      <c r="A244" s="103" t="s">
        <v>1134</v>
      </c>
      <c r="B244" s="326">
        <v>0</v>
      </c>
      <c r="C244" s="326">
        <v>0</v>
      </c>
      <c r="D244" s="325">
        <v>0</v>
      </c>
      <c r="E244" s="325">
        <v>0</v>
      </c>
      <c r="G244" s="325">
        <v>0</v>
      </c>
      <c r="H244" s="325">
        <v>0</v>
      </c>
    </row>
    <row r="245" spans="1:8">
      <c r="A245" s="103" t="s">
        <v>961</v>
      </c>
      <c r="B245" s="326">
        <v>0</v>
      </c>
      <c r="C245" s="326">
        <v>0</v>
      </c>
      <c r="D245" s="325">
        <v>0</v>
      </c>
      <c r="E245" s="325">
        <v>0</v>
      </c>
      <c r="G245" s="325">
        <v>0</v>
      </c>
      <c r="H245" s="325">
        <v>234</v>
      </c>
    </row>
    <row r="246" spans="1:8">
      <c r="A246" s="103" t="s">
        <v>773</v>
      </c>
      <c r="B246" s="326">
        <v>4</v>
      </c>
      <c r="C246" s="326">
        <v>0</v>
      </c>
      <c r="D246" s="325">
        <v>27</v>
      </c>
      <c r="E246" s="325">
        <v>1</v>
      </c>
      <c r="G246" s="325">
        <v>7</v>
      </c>
      <c r="H246" s="325">
        <v>9</v>
      </c>
    </row>
    <row r="247" spans="1:8">
      <c r="A247" s="103" t="s">
        <v>782</v>
      </c>
      <c r="B247" s="326">
        <v>46</v>
      </c>
      <c r="C247" s="326">
        <v>0</v>
      </c>
      <c r="D247" s="325">
        <v>37</v>
      </c>
      <c r="E247" s="325">
        <v>0</v>
      </c>
      <c r="G247" s="325">
        <v>2</v>
      </c>
      <c r="H247" s="325">
        <v>2</v>
      </c>
    </row>
    <row r="248" spans="1:8">
      <c r="A248" s="103" t="s">
        <v>1231</v>
      </c>
      <c r="B248" s="326">
        <v>0</v>
      </c>
      <c r="C248" s="326">
        <v>0</v>
      </c>
      <c r="D248" s="325">
        <v>2</v>
      </c>
      <c r="E248" s="325">
        <v>0</v>
      </c>
      <c r="G248" s="325">
        <v>14</v>
      </c>
      <c r="H248" s="325">
        <v>420</v>
      </c>
    </row>
    <row r="249" spans="1:8">
      <c r="A249" s="103" t="s">
        <v>1023</v>
      </c>
      <c r="B249" s="326">
        <v>0</v>
      </c>
      <c r="C249" s="326">
        <v>0</v>
      </c>
      <c r="D249" s="325">
        <v>0</v>
      </c>
      <c r="E249" s="325">
        <v>0</v>
      </c>
      <c r="G249" s="325">
        <v>0</v>
      </c>
      <c r="H249" s="325">
        <v>0</v>
      </c>
    </row>
    <row r="250" spans="1:8">
      <c r="A250" s="103" t="s">
        <v>878</v>
      </c>
      <c r="B250" s="326">
        <v>0</v>
      </c>
      <c r="C250" s="326">
        <v>0</v>
      </c>
      <c r="D250" s="325">
        <v>0</v>
      </c>
      <c r="E250" s="325">
        <v>0</v>
      </c>
      <c r="G250" s="325">
        <v>0</v>
      </c>
      <c r="H250" s="325">
        <v>0</v>
      </c>
    </row>
    <row r="251" spans="1:8">
      <c r="A251" s="103" t="s">
        <v>911</v>
      </c>
      <c r="B251" s="326">
        <v>0</v>
      </c>
      <c r="C251" s="326">
        <v>0</v>
      </c>
      <c r="D251" s="325">
        <v>0</v>
      </c>
      <c r="E251" s="325">
        <v>0</v>
      </c>
      <c r="G251" s="325">
        <v>0</v>
      </c>
      <c r="H251" s="325">
        <v>0</v>
      </c>
    </row>
    <row r="252" spans="1:8">
      <c r="A252" s="103" t="s">
        <v>1082</v>
      </c>
      <c r="B252" s="326">
        <v>0</v>
      </c>
      <c r="C252" s="326">
        <v>0</v>
      </c>
      <c r="D252" s="325">
        <v>0</v>
      </c>
      <c r="E252" s="325">
        <v>2</v>
      </c>
      <c r="G252" s="325">
        <v>0</v>
      </c>
      <c r="H252" s="325">
        <v>0</v>
      </c>
    </row>
    <row r="253" spans="1:8">
      <c r="A253" s="103" t="s">
        <v>845</v>
      </c>
      <c r="B253" s="326">
        <v>0</v>
      </c>
      <c r="C253" s="326">
        <v>0</v>
      </c>
      <c r="D253" s="325">
        <v>0</v>
      </c>
      <c r="E253" s="325">
        <v>0</v>
      </c>
      <c r="G253" s="325">
        <v>44</v>
      </c>
      <c r="H253" s="325">
        <v>0</v>
      </c>
    </row>
    <row r="254" spans="1:8">
      <c r="A254" s="103" t="s">
        <v>1081</v>
      </c>
      <c r="B254" s="326">
        <v>111</v>
      </c>
      <c r="C254" s="326">
        <v>0</v>
      </c>
      <c r="D254" s="325">
        <v>8</v>
      </c>
      <c r="E254" s="325">
        <v>0</v>
      </c>
      <c r="G254" s="325">
        <v>0</v>
      </c>
      <c r="H254" s="325">
        <v>31</v>
      </c>
    </row>
    <row r="255" spans="1:8">
      <c r="A255" s="103" t="s">
        <v>1321</v>
      </c>
      <c r="B255" s="326">
        <v>0</v>
      </c>
      <c r="C255" s="326">
        <v>0</v>
      </c>
      <c r="D255" s="325">
        <v>0</v>
      </c>
      <c r="E255" s="325">
        <v>0</v>
      </c>
      <c r="G255" s="325">
        <v>0</v>
      </c>
      <c r="H255" s="325">
        <v>0</v>
      </c>
    </row>
    <row r="256" spans="1:8">
      <c r="A256" s="103" t="s">
        <v>978</v>
      </c>
      <c r="B256" s="326">
        <v>0</v>
      </c>
      <c r="C256" s="326">
        <v>0</v>
      </c>
      <c r="D256" s="325">
        <v>0</v>
      </c>
      <c r="E256" s="325">
        <v>0</v>
      </c>
      <c r="G256" s="325">
        <v>0</v>
      </c>
      <c r="H256" s="325">
        <v>0</v>
      </c>
    </row>
    <row r="257" spans="1:8">
      <c r="A257" s="103" t="s">
        <v>838</v>
      </c>
      <c r="B257" s="326">
        <v>1</v>
      </c>
      <c r="C257" s="326">
        <v>0</v>
      </c>
      <c r="D257" s="325">
        <v>17</v>
      </c>
      <c r="E257" s="325">
        <v>0</v>
      </c>
      <c r="G257" s="325">
        <v>1</v>
      </c>
      <c r="H257" s="325">
        <v>267</v>
      </c>
    </row>
    <row r="258" spans="1:8">
      <c r="A258" s="103" t="s">
        <v>1331</v>
      </c>
      <c r="B258" s="326">
        <v>0</v>
      </c>
      <c r="C258" s="326">
        <v>0</v>
      </c>
      <c r="D258" s="325">
        <v>0</v>
      </c>
      <c r="E258" s="325">
        <v>0</v>
      </c>
      <c r="G258" s="325">
        <v>0</v>
      </c>
      <c r="H258" s="325">
        <v>0</v>
      </c>
    </row>
    <row r="259" spans="1:8">
      <c r="A259" s="103" t="s">
        <v>1042</v>
      </c>
      <c r="B259" s="326">
        <v>893</v>
      </c>
      <c r="C259" s="326">
        <v>0</v>
      </c>
      <c r="D259" s="325">
        <v>536</v>
      </c>
      <c r="E259" s="325">
        <v>0</v>
      </c>
      <c r="G259" s="325">
        <v>45</v>
      </c>
      <c r="H259" s="325">
        <v>15833</v>
      </c>
    </row>
    <row r="260" spans="1:8">
      <c r="A260" s="103" t="s">
        <v>551</v>
      </c>
      <c r="B260" s="326">
        <v>32</v>
      </c>
      <c r="C260" s="326">
        <v>0</v>
      </c>
      <c r="D260" s="325">
        <v>0</v>
      </c>
      <c r="E260" s="325">
        <v>0</v>
      </c>
      <c r="G260" s="325">
        <v>0</v>
      </c>
      <c r="H260" s="325">
        <v>1790</v>
      </c>
    </row>
    <row r="261" spans="1:8">
      <c r="A261" s="103" t="s">
        <v>1022</v>
      </c>
      <c r="B261" s="326">
        <v>0</v>
      </c>
      <c r="C261" s="326">
        <v>0</v>
      </c>
      <c r="D261" s="325">
        <v>0</v>
      </c>
      <c r="E261" s="325">
        <v>0</v>
      </c>
      <c r="G261" s="325">
        <v>0</v>
      </c>
      <c r="H261" s="325">
        <v>0</v>
      </c>
    </row>
    <row r="262" spans="1:8">
      <c r="A262" s="103" t="s">
        <v>1332</v>
      </c>
      <c r="B262" s="326">
        <v>0</v>
      </c>
      <c r="C262" s="326">
        <v>0</v>
      </c>
      <c r="D262" s="325">
        <v>0</v>
      </c>
      <c r="E262" s="325">
        <v>0</v>
      </c>
      <c r="G262" s="325">
        <v>2</v>
      </c>
      <c r="H262" s="325">
        <v>13</v>
      </c>
    </row>
    <row r="263" spans="1:8">
      <c r="A263" s="103" t="s">
        <v>819</v>
      </c>
      <c r="B263" s="326">
        <v>0</v>
      </c>
      <c r="C263" s="326">
        <v>0</v>
      </c>
      <c r="D263" s="325">
        <v>0</v>
      </c>
      <c r="E263" s="325">
        <v>0</v>
      </c>
      <c r="G263" s="325">
        <v>0</v>
      </c>
      <c r="H263" s="325">
        <v>0</v>
      </c>
    </row>
    <row r="264" spans="1:8">
      <c r="A264" s="103" t="s">
        <v>1080</v>
      </c>
      <c r="B264" s="326">
        <v>0</v>
      </c>
      <c r="C264" s="326">
        <v>0</v>
      </c>
      <c r="D264" s="325">
        <v>0</v>
      </c>
      <c r="E264" s="325">
        <v>0</v>
      </c>
      <c r="G264" s="325">
        <v>0</v>
      </c>
      <c r="H264" s="325">
        <v>0</v>
      </c>
    </row>
    <row r="265" spans="1:8">
      <c r="A265" s="103" t="s">
        <v>1039</v>
      </c>
      <c r="B265" s="326">
        <v>2</v>
      </c>
      <c r="C265" s="326">
        <v>0</v>
      </c>
      <c r="D265" s="325">
        <v>140</v>
      </c>
      <c r="E265" s="325">
        <v>0</v>
      </c>
      <c r="G265" s="325">
        <v>17</v>
      </c>
      <c r="H265" s="325">
        <v>1</v>
      </c>
    </row>
    <row r="266" spans="1:8">
      <c r="A266" s="103" t="s">
        <v>508</v>
      </c>
      <c r="B266" s="326">
        <v>0</v>
      </c>
      <c r="C266" s="326">
        <v>0</v>
      </c>
      <c r="D266" s="325">
        <v>0</v>
      </c>
      <c r="E266" s="325">
        <v>0</v>
      </c>
      <c r="G266" s="325">
        <v>0</v>
      </c>
      <c r="H266" s="325">
        <v>0</v>
      </c>
    </row>
    <row r="267" spans="1:8">
      <c r="A267" s="103" t="s">
        <v>1079</v>
      </c>
      <c r="B267" s="326">
        <v>0</v>
      </c>
      <c r="C267" s="326">
        <v>0</v>
      </c>
      <c r="D267" s="325">
        <v>0</v>
      </c>
      <c r="E267" s="325">
        <v>0</v>
      </c>
      <c r="G267" s="325">
        <v>0</v>
      </c>
      <c r="H267" s="325">
        <v>16</v>
      </c>
    </row>
    <row r="268" spans="1:8">
      <c r="A268" s="103" t="s">
        <v>1319</v>
      </c>
      <c r="B268" s="326">
        <v>0</v>
      </c>
      <c r="C268" s="326">
        <v>0</v>
      </c>
      <c r="D268" s="325">
        <v>0</v>
      </c>
      <c r="E268" s="325">
        <v>0</v>
      </c>
      <c r="G268" s="325">
        <v>0</v>
      </c>
      <c r="H268" s="325">
        <v>22</v>
      </c>
    </row>
    <row r="269" spans="1:8">
      <c r="A269" s="103" t="s">
        <v>1078</v>
      </c>
      <c r="B269" s="326">
        <v>0</v>
      </c>
      <c r="C269" s="326">
        <v>0</v>
      </c>
      <c r="D269" s="325">
        <v>0</v>
      </c>
      <c r="E269" s="325">
        <v>0</v>
      </c>
      <c r="G269" s="325">
        <v>0</v>
      </c>
      <c r="H269" s="325">
        <v>86</v>
      </c>
    </row>
    <row r="270" spans="1:8">
      <c r="A270" s="103" t="s">
        <v>877</v>
      </c>
      <c r="B270" s="326">
        <v>0</v>
      </c>
      <c r="C270" s="326">
        <v>0</v>
      </c>
      <c r="D270" s="325">
        <v>0</v>
      </c>
      <c r="E270" s="325">
        <v>0</v>
      </c>
      <c r="G270" s="325">
        <v>0</v>
      </c>
      <c r="H270" s="325">
        <v>0</v>
      </c>
    </row>
    <row r="271" spans="1:8">
      <c r="A271" s="103" t="s">
        <v>1146</v>
      </c>
      <c r="B271" s="326">
        <v>0</v>
      </c>
      <c r="C271" s="326">
        <v>0</v>
      </c>
      <c r="D271" s="325">
        <v>0</v>
      </c>
      <c r="E271" s="325">
        <v>0</v>
      </c>
      <c r="G271" s="325">
        <v>0</v>
      </c>
      <c r="H271" s="325">
        <v>0</v>
      </c>
    </row>
    <row r="272" spans="1:8">
      <c r="A272" s="103" t="s">
        <v>502</v>
      </c>
      <c r="B272" s="326">
        <v>6</v>
      </c>
      <c r="C272" s="326">
        <v>1</v>
      </c>
      <c r="D272" s="325">
        <v>3</v>
      </c>
      <c r="E272" s="325">
        <v>3</v>
      </c>
      <c r="G272" s="325">
        <v>3</v>
      </c>
      <c r="H272" s="325">
        <v>23</v>
      </c>
    </row>
    <row r="273" spans="1:8">
      <c r="A273" s="103" t="s">
        <v>1012</v>
      </c>
      <c r="B273" s="326">
        <v>0</v>
      </c>
      <c r="C273" s="326">
        <v>0</v>
      </c>
      <c r="D273" s="325">
        <v>0</v>
      </c>
      <c r="E273" s="325">
        <v>0</v>
      </c>
      <c r="G273" s="325">
        <v>0</v>
      </c>
      <c r="H273" s="325">
        <v>61</v>
      </c>
    </row>
    <row r="274" spans="1:8">
      <c r="A274" s="103" t="s">
        <v>1336</v>
      </c>
      <c r="B274" s="328">
        <v>0</v>
      </c>
      <c r="C274" s="326">
        <v>0</v>
      </c>
      <c r="D274" s="325">
        <v>0</v>
      </c>
      <c r="E274" s="325">
        <v>0</v>
      </c>
      <c r="G274" s="325">
        <v>44</v>
      </c>
      <c r="H274" s="325">
        <v>10</v>
      </c>
    </row>
    <row r="275" spans="1:8">
      <c r="A275" s="103" t="s">
        <v>1202</v>
      </c>
      <c r="B275" s="332">
        <v>0</v>
      </c>
      <c r="C275" s="326">
        <v>0</v>
      </c>
      <c r="D275" s="325">
        <v>0</v>
      </c>
      <c r="E275" s="325">
        <v>0</v>
      </c>
      <c r="G275" s="325">
        <v>0</v>
      </c>
      <c r="H275" s="325">
        <v>0</v>
      </c>
    </row>
    <row r="276" spans="1:8">
      <c r="A276" s="103" t="s">
        <v>750</v>
      </c>
      <c r="B276" s="332">
        <v>0</v>
      </c>
      <c r="C276" s="326">
        <v>0</v>
      </c>
      <c r="D276" s="325">
        <v>0</v>
      </c>
      <c r="E276" s="325">
        <v>0</v>
      </c>
      <c r="G276" s="325">
        <v>0</v>
      </c>
      <c r="H276" s="325">
        <v>0</v>
      </c>
    </row>
    <row r="277" spans="1:8">
      <c r="A277" s="103" t="s">
        <v>1077</v>
      </c>
      <c r="B277" s="332">
        <v>0</v>
      </c>
      <c r="C277" s="326">
        <v>0</v>
      </c>
      <c r="D277" s="325">
        <v>0</v>
      </c>
      <c r="E277" s="325">
        <v>0</v>
      </c>
      <c r="G277" s="325">
        <v>0</v>
      </c>
      <c r="H277" s="325">
        <v>0</v>
      </c>
    </row>
    <row r="278" spans="1:8">
      <c r="A278" s="103" t="s">
        <v>1313</v>
      </c>
      <c r="B278" s="332">
        <v>0</v>
      </c>
      <c r="C278" s="326">
        <v>0</v>
      </c>
      <c r="D278" s="325">
        <v>0</v>
      </c>
      <c r="E278" s="325">
        <v>0</v>
      </c>
      <c r="G278" s="325">
        <v>0</v>
      </c>
      <c r="H278" s="325">
        <v>0</v>
      </c>
    </row>
    <row r="279" spans="1:8">
      <c r="A279" s="103" t="s">
        <v>492</v>
      </c>
      <c r="B279" s="326">
        <v>0</v>
      </c>
      <c r="C279" s="326">
        <v>0</v>
      </c>
      <c r="D279" s="325">
        <v>0</v>
      </c>
      <c r="E279" s="325">
        <v>0</v>
      </c>
      <c r="G279" s="325">
        <v>56</v>
      </c>
      <c r="H279" s="325">
        <v>52</v>
      </c>
    </row>
    <row r="280" spans="1:8">
      <c r="A280" s="103" t="s">
        <v>1178</v>
      </c>
      <c r="B280" s="326">
        <v>0</v>
      </c>
      <c r="C280" s="326">
        <v>0</v>
      </c>
      <c r="D280" s="325">
        <v>0</v>
      </c>
      <c r="E280" s="325">
        <v>0</v>
      </c>
      <c r="G280" s="325">
        <v>0</v>
      </c>
      <c r="H280" s="325">
        <v>0</v>
      </c>
    </row>
    <row r="281" spans="1:8">
      <c r="A281" s="103" t="s">
        <v>942</v>
      </c>
      <c r="B281" s="326">
        <v>0</v>
      </c>
      <c r="C281" s="326">
        <v>4</v>
      </c>
      <c r="D281" s="325">
        <v>0</v>
      </c>
      <c r="E281" s="325">
        <v>0</v>
      </c>
      <c r="G281" s="325">
        <v>193</v>
      </c>
      <c r="H281" s="325">
        <v>215</v>
      </c>
    </row>
    <row r="282" spans="1:8">
      <c r="A282" s="103" t="s">
        <v>857</v>
      </c>
      <c r="B282" s="326">
        <v>84</v>
      </c>
      <c r="C282" s="326">
        <v>1</v>
      </c>
      <c r="D282" s="325">
        <v>20</v>
      </c>
      <c r="E282" s="325">
        <v>2</v>
      </c>
      <c r="G282" s="325">
        <v>0</v>
      </c>
      <c r="H282" s="325">
        <v>712</v>
      </c>
    </row>
    <row r="283" spans="1:8">
      <c r="A283" s="103" t="s">
        <v>1021</v>
      </c>
      <c r="B283" s="326">
        <v>0</v>
      </c>
      <c r="C283" s="326">
        <v>0</v>
      </c>
      <c r="D283" s="325">
        <v>0</v>
      </c>
      <c r="E283" s="325">
        <v>0</v>
      </c>
      <c r="G283" s="325">
        <v>0</v>
      </c>
      <c r="H283" s="325">
        <v>0</v>
      </c>
    </row>
    <row r="284" spans="1:8">
      <c r="A284" s="103" t="s">
        <v>480</v>
      </c>
      <c r="B284" s="326">
        <v>0</v>
      </c>
      <c r="C284" s="326">
        <v>0</v>
      </c>
      <c r="D284" s="325">
        <v>0</v>
      </c>
      <c r="E284" s="325">
        <v>0</v>
      </c>
      <c r="G284" s="325">
        <v>0</v>
      </c>
      <c r="H284" s="325">
        <v>0</v>
      </c>
    </row>
    <row r="285" spans="1:8">
      <c r="A285" s="103" t="s">
        <v>1036</v>
      </c>
      <c r="B285" s="326">
        <v>0</v>
      </c>
      <c r="C285" s="326">
        <v>6</v>
      </c>
      <c r="D285" s="325">
        <v>0</v>
      </c>
      <c r="E285" s="325">
        <v>8</v>
      </c>
      <c r="G285" s="325">
        <v>3</v>
      </c>
      <c r="H285" s="325">
        <v>9</v>
      </c>
    </row>
    <row r="286" spans="1:8">
      <c r="A286" s="103" t="s">
        <v>856</v>
      </c>
      <c r="B286" s="326">
        <v>0</v>
      </c>
      <c r="C286" s="326">
        <v>0</v>
      </c>
      <c r="D286" s="325">
        <v>0</v>
      </c>
      <c r="E286" s="325">
        <v>0</v>
      </c>
      <c r="G286" s="325">
        <v>0</v>
      </c>
      <c r="H286" s="325">
        <v>0</v>
      </c>
    </row>
    <row r="287" spans="1:8">
      <c r="A287" s="103" t="s">
        <v>837</v>
      </c>
      <c r="B287" s="326">
        <v>0</v>
      </c>
      <c r="C287" s="326">
        <v>0</v>
      </c>
      <c r="D287" s="325">
        <v>0</v>
      </c>
      <c r="E287" s="325">
        <v>0</v>
      </c>
      <c r="G287" s="325">
        <v>0</v>
      </c>
      <c r="H287" s="325">
        <v>270</v>
      </c>
    </row>
    <row r="288" spans="1:8">
      <c r="A288" s="103" t="s">
        <v>977</v>
      </c>
      <c r="B288" s="326">
        <v>3</v>
      </c>
      <c r="C288" s="326">
        <v>0</v>
      </c>
      <c r="D288" s="325">
        <v>22</v>
      </c>
      <c r="E288" s="325">
        <v>0</v>
      </c>
      <c r="G288" s="325">
        <v>0</v>
      </c>
      <c r="H288" s="325">
        <v>468</v>
      </c>
    </row>
    <row r="289" spans="1:8">
      <c r="A289" s="103" t="s">
        <v>790</v>
      </c>
      <c r="B289" s="326">
        <v>0</v>
      </c>
      <c r="C289" s="326">
        <v>0</v>
      </c>
      <c r="D289" s="325">
        <v>0</v>
      </c>
      <c r="E289" s="325">
        <v>0</v>
      </c>
      <c r="G289" s="325">
        <v>0</v>
      </c>
      <c r="H289" s="325">
        <v>18</v>
      </c>
    </row>
    <row r="290" spans="1:8">
      <c r="A290" s="103" t="s">
        <v>476</v>
      </c>
      <c r="B290" s="326">
        <v>0</v>
      </c>
      <c r="C290" s="326">
        <v>0</v>
      </c>
      <c r="D290" s="325">
        <v>0</v>
      </c>
      <c r="E290" s="325">
        <v>0</v>
      </c>
      <c r="G290" s="325">
        <v>0</v>
      </c>
      <c r="H290" s="325">
        <v>0</v>
      </c>
    </row>
    <row r="291" spans="1:8">
      <c r="A291" s="103" t="s">
        <v>473</v>
      </c>
      <c r="B291" s="326">
        <v>0</v>
      </c>
      <c r="C291" s="326">
        <v>0</v>
      </c>
      <c r="D291" s="325">
        <v>0</v>
      </c>
      <c r="E291" s="325">
        <v>2</v>
      </c>
      <c r="G291" s="325">
        <v>10</v>
      </c>
      <c r="H291" s="325">
        <v>14</v>
      </c>
    </row>
    <row r="292" spans="1:8">
      <c r="A292" s="103" t="s">
        <v>1076</v>
      </c>
      <c r="B292" s="326">
        <v>0</v>
      </c>
      <c r="C292" s="326">
        <v>0</v>
      </c>
      <c r="D292" s="325">
        <v>0</v>
      </c>
      <c r="E292" s="325">
        <v>0</v>
      </c>
      <c r="G292" s="325">
        <v>0</v>
      </c>
      <c r="H292" s="325">
        <v>9</v>
      </c>
    </row>
    <row r="293" spans="1:8">
      <c r="A293" s="103" t="s">
        <v>814</v>
      </c>
      <c r="B293" s="326">
        <v>0</v>
      </c>
      <c r="C293" s="326">
        <v>0</v>
      </c>
      <c r="D293" s="325">
        <v>0</v>
      </c>
      <c r="E293" s="325">
        <v>0</v>
      </c>
      <c r="G293" s="325">
        <v>0</v>
      </c>
      <c r="H293" s="325">
        <v>0</v>
      </c>
    </row>
    <row r="294" spans="1:8">
      <c r="A294" s="103" t="s">
        <v>910</v>
      </c>
      <c r="B294" s="326">
        <v>0</v>
      </c>
      <c r="C294" s="326">
        <v>0</v>
      </c>
      <c r="D294" s="325">
        <v>0</v>
      </c>
      <c r="E294" s="325">
        <v>0</v>
      </c>
      <c r="G294" s="325">
        <v>0</v>
      </c>
      <c r="H294" s="325">
        <v>20</v>
      </c>
    </row>
    <row r="295" spans="1:8">
      <c r="A295" s="103" t="s">
        <v>836</v>
      </c>
      <c r="B295" s="326">
        <v>0</v>
      </c>
      <c r="C295" s="326">
        <v>4</v>
      </c>
      <c r="D295" s="325">
        <v>0</v>
      </c>
      <c r="E295" s="325">
        <v>0</v>
      </c>
      <c r="G295" s="325">
        <v>1</v>
      </c>
      <c r="H295" s="325">
        <v>2</v>
      </c>
    </row>
    <row r="296" spans="1:8">
      <c r="A296" s="103" t="s">
        <v>1075</v>
      </c>
      <c r="B296" s="326">
        <v>0</v>
      </c>
      <c r="C296" s="326">
        <v>0</v>
      </c>
      <c r="D296" s="325">
        <v>0</v>
      </c>
      <c r="E296" s="325">
        <v>0</v>
      </c>
      <c r="G296" s="325">
        <v>0</v>
      </c>
      <c r="H296" s="325">
        <v>0</v>
      </c>
    </row>
    <row r="297" spans="1:8">
      <c r="A297" s="103" t="s">
        <v>1007</v>
      </c>
      <c r="B297" s="326">
        <v>19</v>
      </c>
      <c r="C297" s="326">
        <v>0</v>
      </c>
      <c r="D297" s="325">
        <v>0</v>
      </c>
      <c r="E297" s="325">
        <v>0</v>
      </c>
      <c r="G297" s="325">
        <v>2</v>
      </c>
      <c r="H297" s="325">
        <v>55</v>
      </c>
    </row>
    <row r="298" spans="1:8">
      <c r="A298" s="103" t="s">
        <v>466</v>
      </c>
      <c r="B298" s="326">
        <v>37</v>
      </c>
      <c r="C298" s="326">
        <v>100</v>
      </c>
      <c r="D298" s="325">
        <v>6</v>
      </c>
      <c r="E298" s="325">
        <v>0</v>
      </c>
      <c r="G298" s="325">
        <v>0</v>
      </c>
      <c r="H298" s="325">
        <v>189</v>
      </c>
    </row>
    <row r="299" spans="1:8">
      <c r="A299" s="103" t="s">
        <v>1074</v>
      </c>
      <c r="B299" s="326">
        <v>0</v>
      </c>
      <c r="C299" s="326">
        <v>0</v>
      </c>
      <c r="D299" s="325">
        <v>0</v>
      </c>
      <c r="E299" s="325">
        <v>0</v>
      </c>
      <c r="G299" s="325">
        <v>0</v>
      </c>
      <c r="H299" s="325">
        <v>0</v>
      </c>
    </row>
    <row r="300" spans="1:8">
      <c r="A300" s="103" t="s">
        <v>764</v>
      </c>
      <c r="B300" s="326">
        <v>5</v>
      </c>
      <c r="C300" s="326">
        <v>0</v>
      </c>
      <c r="D300" s="325">
        <v>15</v>
      </c>
      <c r="E300" s="325">
        <v>0</v>
      </c>
      <c r="G300" s="325">
        <v>9</v>
      </c>
      <c r="H300" s="325">
        <v>144</v>
      </c>
    </row>
    <row r="301" spans="1:8">
      <c r="A301" s="103" t="s">
        <v>1201</v>
      </c>
      <c r="B301" s="326">
        <v>0</v>
      </c>
      <c r="C301" s="326">
        <v>0</v>
      </c>
      <c r="D301" s="325">
        <v>0</v>
      </c>
      <c r="E301" s="325">
        <v>0</v>
      </c>
      <c r="G301" s="325">
        <v>0</v>
      </c>
      <c r="H301" s="325">
        <v>8</v>
      </c>
    </row>
    <row r="302" spans="1:8">
      <c r="A302" s="103" t="s">
        <v>941</v>
      </c>
      <c r="B302" s="328">
        <v>0</v>
      </c>
      <c r="C302" s="326">
        <v>0</v>
      </c>
      <c r="D302" s="325">
        <v>0</v>
      </c>
      <c r="E302" s="325">
        <v>0</v>
      </c>
      <c r="G302" s="325">
        <v>0</v>
      </c>
      <c r="H302" s="325">
        <v>103</v>
      </c>
    </row>
    <row r="303" spans="1:8">
      <c r="A303" s="103" t="s">
        <v>835</v>
      </c>
      <c r="B303" s="332">
        <v>12</v>
      </c>
      <c r="C303" s="326">
        <v>0</v>
      </c>
      <c r="D303" s="325">
        <v>118</v>
      </c>
      <c r="E303" s="325">
        <v>0</v>
      </c>
      <c r="G303" s="325">
        <v>107</v>
      </c>
      <c r="H303" s="325">
        <v>647</v>
      </c>
    </row>
    <row r="304" spans="1:8">
      <c r="A304" s="103" t="s">
        <v>868</v>
      </c>
      <c r="B304" s="332">
        <v>0</v>
      </c>
      <c r="C304" s="326">
        <v>0</v>
      </c>
      <c r="D304" s="325">
        <v>0</v>
      </c>
      <c r="E304" s="325">
        <v>0</v>
      </c>
      <c r="G304" s="325">
        <v>0</v>
      </c>
      <c r="H304" s="325">
        <v>0</v>
      </c>
    </row>
    <row r="305" spans="1:8">
      <c r="A305" s="103" t="s">
        <v>813</v>
      </c>
      <c r="B305" s="332">
        <v>0</v>
      </c>
      <c r="C305" s="326">
        <v>0</v>
      </c>
      <c r="D305" s="325">
        <v>0</v>
      </c>
      <c r="E305" s="325">
        <v>0</v>
      </c>
      <c r="G305" s="325">
        <v>0</v>
      </c>
      <c r="H305" s="325">
        <v>0</v>
      </c>
    </row>
    <row r="306" spans="1:8">
      <c r="A306" s="103" t="s">
        <v>834</v>
      </c>
      <c r="B306" s="332">
        <v>0</v>
      </c>
      <c r="C306" s="326">
        <v>0</v>
      </c>
      <c r="D306" s="325">
        <v>9</v>
      </c>
      <c r="E306" s="325">
        <v>0</v>
      </c>
      <c r="G306" s="325">
        <v>0</v>
      </c>
      <c r="H306" s="325">
        <v>278</v>
      </c>
    </row>
    <row r="307" spans="1:8">
      <c r="A307" s="103" t="s">
        <v>940</v>
      </c>
      <c r="B307" s="326">
        <v>0</v>
      </c>
      <c r="C307" s="326">
        <v>0</v>
      </c>
      <c r="D307" s="325">
        <v>0</v>
      </c>
      <c r="E307" s="325">
        <v>0</v>
      </c>
      <c r="G307" s="325">
        <v>0</v>
      </c>
      <c r="H307" s="325">
        <v>0</v>
      </c>
    </row>
    <row r="308" spans="1:8">
      <c r="A308" s="103" t="s">
        <v>1002</v>
      </c>
      <c r="B308" s="326">
        <v>0</v>
      </c>
      <c r="C308" s="326">
        <v>0</v>
      </c>
      <c r="D308" s="325">
        <v>0</v>
      </c>
      <c r="E308" s="325">
        <v>0</v>
      </c>
      <c r="G308" s="325">
        <v>0</v>
      </c>
      <c r="H308" s="325">
        <v>0</v>
      </c>
    </row>
    <row r="309" spans="1:8">
      <c r="A309" s="103" t="s">
        <v>456</v>
      </c>
      <c r="B309" s="326">
        <v>0</v>
      </c>
      <c r="C309" s="326">
        <v>0</v>
      </c>
      <c r="D309" s="325">
        <v>0</v>
      </c>
      <c r="E309" s="325">
        <v>0</v>
      </c>
      <c r="G309" s="325">
        <v>8</v>
      </c>
      <c r="H309" s="325">
        <v>11</v>
      </c>
    </row>
    <row r="310" spans="1:8">
      <c r="A310" s="103" t="s">
        <v>888</v>
      </c>
      <c r="B310" s="326">
        <v>0</v>
      </c>
      <c r="C310" s="326">
        <v>0</v>
      </c>
      <c r="D310" s="325">
        <v>0</v>
      </c>
      <c r="E310" s="325">
        <v>0</v>
      </c>
      <c r="G310" s="325">
        <v>0</v>
      </c>
      <c r="H310" s="325">
        <v>143</v>
      </c>
    </row>
    <row r="311" spans="1:8">
      <c r="A311" s="103" t="s">
        <v>909</v>
      </c>
      <c r="B311" s="326">
        <v>0</v>
      </c>
      <c r="C311" s="326">
        <v>0</v>
      </c>
      <c r="D311" s="325">
        <v>0</v>
      </c>
      <c r="E311" s="325">
        <v>0</v>
      </c>
      <c r="G311" s="325">
        <v>0</v>
      </c>
      <c r="H311" s="325">
        <v>6</v>
      </c>
    </row>
    <row r="312" spans="1:8">
      <c r="A312" s="103" t="s">
        <v>1000</v>
      </c>
      <c r="B312" s="326">
        <v>0</v>
      </c>
      <c r="C312" s="326">
        <v>0</v>
      </c>
      <c r="D312" s="325">
        <v>0</v>
      </c>
      <c r="E312" s="325">
        <v>0</v>
      </c>
      <c r="G312" s="325">
        <v>0</v>
      </c>
      <c r="H312" s="325">
        <v>0</v>
      </c>
    </row>
    <row r="313" spans="1:8">
      <c r="A313" s="103" t="s">
        <v>451</v>
      </c>
      <c r="B313" s="326">
        <v>0</v>
      </c>
      <c r="C313" s="326">
        <v>27</v>
      </c>
      <c r="D313" s="325">
        <v>20</v>
      </c>
      <c r="E313" s="325">
        <v>0</v>
      </c>
      <c r="G313" s="325">
        <v>29</v>
      </c>
      <c r="H313" s="325">
        <v>70</v>
      </c>
    </row>
    <row r="314" spans="1:8">
      <c r="A314" s="103" t="s">
        <v>1230</v>
      </c>
      <c r="B314" s="326">
        <v>0</v>
      </c>
      <c r="C314" s="326">
        <v>0</v>
      </c>
      <c r="D314" s="325">
        <v>0</v>
      </c>
      <c r="E314" s="325">
        <v>0</v>
      </c>
      <c r="G314" s="325">
        <v>36</v>
      </c>
      <c r="H314" s="325">
        <v>40</v>
      </c>
    </row>
    <row r="315" spans="1:8">
      <c r="A315" s="103" t="s">
        <v>789</v>
      </c>
      <c r="B315" s="328">
        <v>0</v>
      </c>
      <c r="C315" s="326">
        <v>0</v>
      </c>
      <c r="D315" s="325">
        <v>0</v>
      </c>
      <c r="E315" s="325">
        <v>0</v>
      </c>
      <c r="G315" s="325">
        <v>0</v>
      </c>
      <c r="H315" s="325">
        <v>0</v>
      </c>
    </row>
    <row r="316" spans="1:8">
      <c r="A316" s="103" t="s">
        <v>976</v>
      </c>
      <c r="B316" s="332">
        <v>0</v>
      </c>
      <c r="C316" s="326">
        <v>0</v>
      </c>
      <c r="D316" s="325">
        <v>0</v>
      </c>
      <c r="E316" s="325">
        <v>0</v>
      </c>
      <c r="G316" s="325">
        <v>0</v>
      </c>
      <c r="H316" s="325">
        <v>197</v>
      </c>
    </row>
    <row r="317" spans="1:8">
      <c r="A317" s="103" t="s">
        <v>939</v>
      </c>
      <c r="B317" s="332">
        <v>0</v>
      </c>
      <c r="C317" s="326">
        <v>0</v>
      </c>
      <c r="D317" s="325">
        <v>0</v>
      </c>
      <c r="E317" s="325">
        <v>0</v>
      </c>
      <c r="G317" s="325">
        <v>0</v>
      </c>
      <c r="H317" s="325">
        <v>0</v>
      </c>
    </row>
    <row r="318" spans="1:8">
      <c r="A318" s="103" t="s">
        <v>1073</v>
      </c>
      <c r="B318" s="332">
        <v>0</v>
      </c>
      <c r="C318" s="326">
        <v>0</v>
      </c>
      <c r="D318" s="325">
        <v>0</v>
      </c>
      <c r="E318" s="325">
        <v>0</v>
      </c>
      <c r="G318" s="325">
        <v>0</v>
      </c>
      <c r="H318" s="325">
        <v>4</v>
      </c>
    </row>
    <row r="319" spans="1:8">
      <c r="A319" s="103" t="s">
        <v>1035</v>
      </c>
      <c r="B319" s="326">
        <v>16</v>
      </c>
      <c r="C319" s="326">
        <v>0</v>
      </c>
      <c r="D319" s="325">
        <v>0</v>
      </c>
      <c r="E319" s="325">
        <v>0</v>
      </c>
      <c r="G319" s="325">
        <v>1</v>
      </c>
      <c r="H319" s="325">
        <v>15</v>
      </c>
    </row>
    <row r="320" spans="1:8">
      <c r="A320" s="103" t="s">
        <v>788</v>
      </c>
      <c r="B320" s="326">
        <v>0</v>
      </c>
      <c r="C320" s="326">
        <v>0</v>
      </c>
      <c r="D320" s="325">
        <v>0</v>
      </c>
      <c r="E320" s="325">
        <v>0</v>
      </c>
      <c r="G320" s="325">
        <v>0</v>
      </c>
      <c r="H320" s="325">
        <v>0</v>
      </c>
    </row>
    <row r="321" spans="1:8">
      <c r="A321" s="103" t="s">
        <v>1229</v>
      </c>
      <c r="B321" s="326">
        <v>98</v>
      </c>
      <c r="C321" s="326">
        <v>0</v>
      </c>
      <c r="D321" s="325">
        <v>30</v>
      </c>
      <c r="E321" s="325">
        <v>0</v>
      </c>
      <c r="G321" s="325">
        <v>0</v>
      </c>
      <c r="H321" s="325">
        <v>643</v>
      </c>
    </row>
    <row r="322" spans="1:8">
      <c r="A322" s="103" t="s">
        <v>1200</v>
      </c>
      <c r="B322" s="326">
        <v>0</v>
      </c>
      <c r="C322" s="326">
        <v>0</v>
      </c>
      <c r="D322" s="325">
        <v>0</v>
      </c>
      <c r="E322" s="325">
        <v>0</v>
      </c>
      <c r="G322" s="325">
        <v>70</v>
      </c>
      <c r="H322" s="325">
        <v>164</v>
      </c>
    </row>
    <row r="323" spans="1:8">
      <c r="A323" s="103" t="s">
        <v>887</v>
      </c>
      <c r="B323" s="326">
        <v>0</v>
      </c>
      <c r="C323" s="326">
        <v>0</v>
      </c>
      <c r="D323" s="325">
        <v>0</v>
      </c>
      <c r="E323" s="325">
        <v>0</v>
      </c>
      <c r="G323" s="325">
        <v>27</v>
      </c>
      <c r="H323" s="325">
        <v>73</v>
      </c>
    </row>
    <row r="324" spans="1:8">
      <c r="A324" s="103" t="s">
        <v>763</v>
      </c>
      <c r="B324" s="326">
        <v>0</v>
      </c>
      <c r="C324" s="326">
        <v>0</v>
      </c>
      <c r="D324" s="325">
        <v>0</v>
      </c>
      <c r="E324" s="325">
        <v>0</v>
      </c>
      <c r="G324" s="325">
        <v>3</v>
      </c>
      <c r="H324" s="325">
        <v>1</v>
      </c>
    </row>
    <row r="325" spans="1:8">
      <c r="A325" s="103" t="s">
        <v>908</v>
      </c>
      <c r="B325" s="326">
        <v>0</v>
      </c>
      <c r="C325" s="326">
        <v>0</v>
      </c>
      <c r="D325" s="325">
        <v>0</v>
      </c>
      <c r="E325" s="325">
        <v>0</v>
      </c>
      <c r="G325" s="325">
        <v>138</v>
      </c>
      <c r="H325" s="325">
        <v>420</v>
      </c>
    </row>
    <row r="326" spans="1:8">
      <c r="A326" s="103" t="s">
        <v>965</v>
      </c>
      <c r="B326" s="326">
        <v>0</v>
      </c>
      <c r="C326" s="326">
        <v>0</v>
      </c>
      <c r="D326" s="325">
        <v>1</v>
      </c>
      <c r="E326" s="325">
        <v>0</v>
      </c>
      <c r="G326" s="325">
        <v>7</v>
      </c>
      <c r="H326" s="325">
        <v>1</v>
      </c>
    </row>
    <row r="327" spans="1:8">
      <c r="A327" s="103" t="s">
        <v>425</v>
      </c>
      <c r="B327" s="326">
        <v>0</v>
      </c>
      <c r="C327" s="326">
        <v>0</v>
      </c>
      <c r="D327" s="325">
        <v>0</v>
      </c>
      <c r="E327" s="325">
        <v>0</v>
      </c>
      <c r="G327" s="325">
        <v>0</v>
      </c>
      <c r="H327" s="325">
        <v>513</v>
      </c>
    </row>
    <row r="328" spans="1:8">
      <c r="A328" s="103" t="s">
        <v>1177</v>
      </c>
      <c r="B328" s="326">
        <v>0</v>
      </c>
      <c r="C328" s="326">
        <v>0</v>
      </c>
      <c r="D328" s="325">
        <v>0</v>
      </c>
      <c r="E328" s="325">
        <v>0</v>
      </c>
      <c r="G328" s="325">
        <v>0</v>
      </c>
      <c r="H328" s="325">
        <v>0</v>
      </c>
    </row>
    <row r="329" spans="1:8">
      <c r="A329" s="103" t="s">
        <v>1199</v>
      </c>
      <c r="B329" s="326">
        <v>0</v>
      </c>
      <c r="C329" s="326">
        <v>0</v>
      </c>
      <c r="D329" s="325">
        <v>0</v>
      </c>
      <c r="E329" s="325">
        <v>0</v>
      </c>
      <c r="G329" s="325">
        <v>0</v>
      </c>
      <c r="H329" s="325">
        <v>44</v>
      </c>
    </row>
    <row r="330" spans="1:8">
      <c r="A330" s="103" t="s">
        <v>1171</v>
      </c>
      <c r="B330" s="326">
        <v>0</v>
      </c>
      <c r="C330" s="326">
        <v>0</v>
      </c>
      <c r="D330" s="325">
        <v>0</v>
      </c>
      <c r="E330" s="325">
        <v>0</v>
      </c>
      <c r="G330" s="325">
        <v>10</v>
      </c>
      <c r="H330" s="325">
        <v>0</v>
      </c>
    </row>
    <row r="331" spans="1:8">
      <c r="A331" s="103" t="s">
        <v>1214</v>
      </c>
      <c r="B331" s="326">
        <v>0</v>
      </c>
      <c r="C331" s="326">
        <v>2</v>
      </c>
      <c r="D331" s="325">
        <v>0</v>
      </c>
      <c r="E331" s="325">
        <v>4</v>
      </c>
      <c r="G331" s="325">
        <v>0</v>
      </c>
      <c r="H331" s="325">
        <v>11</v>
      </c>
    </row>
    <row r="332" spans="1:8">
      <c r="A332" s="103" t="s">
        <v>762</v>
      </c>
      <c r="B332" s="326">
        <v>0</v>
      </c>
      <c r="C332" s="326">
        <v>0</v>
      </c>
      <c r="D332" s="325">
        <v>0</v>
      </c>
      <c r="E332" s="325">
        <v>0</v>
      </c>
      <c r="G332" s="325">
        <v>0</v>
      </c>
      <c r="H332" s="325">
        <v>5</v>
      </c>
    </row>
    <row r="333" spans="1:8">
      <c r="A333" s="103" t="s">
        <v>1011</v>
      </c>
      <c r="B333" s="326">
        <v>0</v>
      </c>
      <c r="C333" s="326">
        <v>0</v>
      </c>
      <c r="D333" s="325">
        <v>0</v>
      </c>
      <c r="E333" s="325">
        <v>0</v>
      </c>
      <c r="G333" s="325">
        <v>0</v>
      </c>
      <c r="H333" s="325">
        <v>0</v>
      </c>
    </row>
    <row r="334" spans="1:8">
      <c r="A334" s="103" t="s">
        <v>855</v>
      </c>
      <c r="B334" s="326">
        <v>0</v>
      </c>
      <c r="C334" s="326">
        <v>0</v>
      </c>
      <c r="D334" s="325">
        <v>0</v>
      </c>
      <c r="E334" s="325">
        <v>0</v>
      </c>
      <c r="G334" s="325">
        <v>1</v>
      </c>
      <c r="H334" s="325">
        <v>7</v>
      </c>
    </row>
    <row r="335" spans="1:8">
      <c r="A335" s="103" t="s">
        <v>938</v>
      </c>
      <c r="B335" s="326">
        <v>38</v>
      </c>
      <c r="C335" s="326">
        <v>0</v>
      </c>
      <c r="D335" s="325">
        <v>36</v>
      </c>
      <c r="E335" s="325">
        <v>0</v>
      </c>
      <c r="G335" s="325">
        <v>0</v>
      </c>
      <c r="H335" s="325">
        <v>0</v>
      </c>
    </row>
    <row r="336" spans="1:8">
      <c r="A336" s="103" t="s">
        <v>937</v>
      </c>
      <c r="B336" s="326">
        <v>0</v>
      </c>
      <c r="C336" s="326">
        <v>0</v>
      </c>
      <c r="D336" s="325">
        <v>0</v>
      </c>
      <c r="E336" s="325">
        <v>0</v>
      </c>
      <c r="G336" s="325">
        <v>0</v>
      </c>
      <c r="H336" s="325">
        <v>188</v>
      </c>
    </row>
    <row r="337" spans="1:8">
      <c r="A337" s="103" t="s">
        <v>1072</v>
      </c>
      <c r="B337" s="326">
        <v>0</v>
      </c>
      <c r="C337" s="326">
        <v>0</v>
      </c>
      <c r="D337" s="325">
        <v>0</v>
      </c>
      <c r="E337" s="325">
        <v>0</v>
      </c>
      <c r="G337" s="325">
        <v>0</v>
      </c>
      <c r="H337" s="325">
        <v>95</v>
      </c>
    </row>
    <row r="338" spans="1:8">
      <c r="A338" s="103" t="s">
        <v>833</v>
      </c>
      <c r="B338" s="326">
        <v>43</v>
      </c>
      <c r="C338" s="326">
        <v>0</v>
      </c>
      <c r="D338" s="325">
        <v>58</v>
      </c>
      <c r="E338" s="325">
        <v>0</v>
      </c>
      <c r="G338" s="325">
        <v>11</v>
      </c>
      <c r="H338" s="325">
        <v>174</v>
      </c>
    </row>
    <row r="339" spans="1:8">
      <c r="A339" s="103" t="s">
        <v>1071</v>
      </c>
      <c r="B339" s="326">
        <v>0</v>
      </c>
      <c r="C339" s="326">
        <v>0</v>
      </c>
      <c r="D339" s="325">
        <v>0</v>
      </c>
      <c r="E339" s="325">
        <v>0</v>
      </c>
      <c r="G339" s="325">
        <v>0</v>
      </c>
      <c r="H339" s="325">
        <v>0</v>
      </c>
    </row>
    <row r="340" spans="1:8">
      <c r="A340" s="103" t="s">
        <v>1311</v>
      </c>
      <c r="B340" s="326">
        <v>0</v>
      </c>
      <c r="C340" s="326">
        <v>0</v>
      </c>
      <c r="D340" s="325">
        <v>0</v>
      </c>
      <c r="E340" s="325">
        <v>0</v>
      </c>
      <c r="G340" s="325">
        <v>0</v>
      </c>
      <c r="H340" s="325">
        <v>0</v>
      </c>
    </row>
    <row r="341" spans="1:8">
      <c r="A341" s="103" t="s">
        <v>1070</v>
      </c>
      <c r="B341" s="326">
        <v>0</v>
      </c>
      <c r="C341" s="326">
        <v>0</v>
      </c>
      <c r="D341" s="325">
        <v>0</v>
      </c>
      <c r="E341" s="325">
        <v>0</v>
      </c>
      <c r="G341" s="325">
        <v>0</v>
      </c>
      <c r="H341" s="325">
        <v>4</v>
      </c>
    </row>
    <row r="342" spans="1:8">
      <c r="A342" s="103" t="s">
        <v>1176</v>
      </c>
      <c r="B342" s="326">
        <v>43</v>
      </c>
      <c r="C342" s="326">
        <v>10</v>
      </c>
      <c r="D342" s="325">
        <v>0</v>
      </c>
      <c r="E342" s="325">
        <v>2</v>
      </c>
      <c r="G342" s="325">
        <v>0</v>
      </c>
      <c r="H342" s="325">
        <v>0</v>
      </c>
    </row>
    <row r="343" spans="1:8">
      <c r="A343" s="103" t="s">
        <v>1069</v>
      </c>
      <c r="B343" s="326">
        <v>104</v>
      </c>
      <c r="C343" s="326">
        <v>0</v>
      </c>
      <c r="D343" s="325">
        <v>0</v>
      </c>
      <c r="E343" s="325">
        <v>0</v>
      </c>
      <c r="G343" s="325">
        <v>10</v>
      </c>
      <c r="H343" s="325">
        <v>508</v>
      </c>
    </row>
    <row r="344" spans="1:8">
      <c r="A344" s="103" t="s">
        <v>867</v>
      </c>
      <c r="B344" s="326">
        <v>49</v>
      </c>
      <c r="C344" s="326">
        <v>0</v>
      </c>
      <c r="D344" s="325">
        <v>20</v>
      </c>
      <c r="E344" s="325">
        <v>0</v>
      </c>
      <c r="G344" s="325">
        <v>23</v>
      </c>
      <c r="H344" s="325">
        <v>61</v>
      </c>
    </row>
    <row r="345" spans="1:8">
      <c r="A345" s="103" t="s">
        <v>787</v>
      </c>
      <c r="B345" s="326">
        <v>0</v>
      </c>
      <c r="C345" s="326">
        <v>0</v>
      </c>
      <c r="D345" s="325">
        <v>0</v>
      </c>
      <c r="E345" s="325">
        <v>0</v>
      </c>
      <c r="G345" s="325">
        <v>0</v>
      </c>
      <c r="H345" s="325">
        <v>0</v>
      </c>
    </row>
    <row r="346" spans="1:8">
      <c r="A346" s="103" t="s">
        <v>936</v>
      </c>
      <c r="B346" s="326">
        <v>0</v>
      </c>
      <c r="C346" s="326">
        <v>0</v>
      </c>
      <c r="D346" s="325">
        <v>0</v>
      </c>
      <c r="E346" s="325">
        <v>0</v>
      </c>
      <c r="G346" s="325">
        <v>0</v>
      </c>
      <c r="H346" s="325">
        <v>222</v>
      </c>
    </row>
    <row r="347" spans="1:8">
      <c r="A347" s="103" t="s">
        <v>797</v>
      </c>
      <c r="B347" s="326">
        <v>0</v>
      </c>
      <c r="C347" s="326">
        <v>0</v>
      </c>
      <c r="D347" s="325">
        <v>0</v>
      </c>
      <c r="E347" s="325">
        <v>0</v>
      </c>
      <c r="G347" s="325">
        <v>7</v>
      </c>
      <c r="H347" s="325">
        <v>235</v>
      </c>
    </row>
    <row r="348" spans="1:8">
      <c r="A348" s="103" t="s">
        <v>1068</v>
      </c>
      <c r="B348" s="326">
        <v>0</v>
      </c>
      <c r="C348" s="326">
        <v>0</v>
      </c>
      <c r="D348" s="325">
        <v>0</v>
      </c>
      <c r="E348" s="325">
        <v>0</v>
      </c>
      <c r="G348" s="325">
        <v>0</v>
      </c>
      <c r="H348" s="325">
        <v>0</v>
      </c>
    </row>
    <row r="349" spans="1:8">
      <c r="A349" s="103" t="s">
        <v>1228</v>
      </c>
      <c r="B349" s="326">
        <v>0</v>
      </c>
      <c r="C349" s="326">
        <v>0</v>
      </c>
      <c r="D349" s="325">
        <v>0</v>
      </c>
      <c r="E349" s="325">
        <v>0</v>
      </c>
      <c r="G349" s="325">
        <v>0</v>
      </c>
      <c r="H349" s="325">
        <v>0</v>
      </c>
    </row>
    <row r="350" spans="1:8">
      <c r="A350" s="103" t="s">
        <v>1198</v>
      </c>
      <c r="B350" s="326">
        <v>0</v>
      </c>
      <c r="C350" s="326">
        <v>0</v>
      </c>
      <c r="D350" s="325">
        <v>0</v>
      </c>
      <c r="E350" s="325">
        <v>0</v>
      </c>
      <c r="G350" s="325">
        <v>0</v>
      </c>
      <c r="H350" s="325">
        <v>0</v>
      </c>
    </row>
    <row r="351" spans="1:8">
      <c r="A351" s="103" t="s">
        <v>866</v>
      </c>
      <c r="B351" s="326">
        <v>0</v>
      </c>
      <c r="C351" s="326">
        <v>0</v>
      </c>
      <c r="D351" s="325">
        <v>0</v>
      </c>
      <c r="E351" s="325">
        <v>0</v>
      </c>
      <c r="G351" s="325">
        <v>0</v>
      </c>
      <c r="H351" s="325">
        <v>55</v>
      </c>
    </row>
    <row r="352" spans="1:8">
      <c r="A352" s="103" t="s">
        <v>1197</v>
      </c>
      <c r="B352" s="326">
        <v>0</v>
      </c>
      <c r="C352" s="326">
        <v>0</v>
      </c>
      <c r="D352" s="325">
        <v>2</v>
      </c>
      <c r="E352" s="325">
        <v>0</v>
      </c>
      <c r="G352" s="325">
        <v>150</v>
      </c>
      <c r="H352" s="325">
        <v>252</v>
      </c>
    </row>
    <row r="353" spans="1:8">
      <c r="A353" s="103" t="s">
        <v>975</v>
      </c>
      <c r="B353" s="326">
        <v>0</v>
      </c>
      <c r="C353" s="326">
        <v>0</v>
      </c>
      <c r="D353" s="325">
        <v>0</v>
      </c>
      <c r="E353" s="325">
        <v>0</v>
      </c>
      <c r="G353" s="325">
        <v>10</v>
      </c>
      <c r="H353" s="325">
        <v>45</v>
      </c>
    </row>
    <row r="354" spans="1:8">
      <c r="A354" s="103" t="s">
        <v>409</v>
      </c>
      <c r="B354" s="326">
        <v>0</v>
      </c>
      <c r="C354" s="326">
        <v>0</v>
      </c>
      <c r="D354" s="325">
        <v>1</v>
      </c>
      <c r="E354" s="325">
        <v>15</v>
      </c>
      <c r="G354" s="325">
        <v>0</v>
      </c>
      <c r="H354" s="325">
        <v>282</v>
      </c>
    </row>
    <row r="355" spans="1:8">
      <c r="A355" s="103" t="s">
        <v>1188</v>
      </c>
      <c r="B355" s="326">
        <v>0</v>
      </c>
      <c r="C355" s="326">
        <v>0</v>
      </c>
      <c r="D355" s="325">
        <v>0</v>
      </c>
      <c r="E355" s="325">
        <v>0</v>
      </c>
      <c r="G355" s="325">
        <v>4</v>
      </c>
      <c r="H355" s="325">
        <v>20</v>
      </c>
    </row>
    <row r="356" spans="1:8">
      <c r="A356" s="103" t="s">
        <v>1196</v>
      </c>
      <c r="B356" s="328">
        <v>0</v>
      </c>
      <c r="C356" s="326">
        <v>0</v>
      </c>
      <c r="D356" s="325">
        <v>0</v>
      </c>
      <c r="E356" s="325">
        <v>0</v>
      </c>
      <c r="G356" s="325">
        <v>2</v>
      </c>
      <c r="H356" s="325">
        <v>6</v>
      </c>
    </row>
    <row r="357" spans="1:8">
      <c r="A357" s="103" t="s">
        <v>1227</v>
      </c>
      <c r="B357" s="332">
        <v>54</v>
      </c>
      <c r="C357" s="326">
        <v>0</v>
      </c>
      <c r="D357" s="325">
        <v>16</v>
      </c>
      <c r="E357" s="325">
        <v>0</v>
      </c>
      <c r="G357" s="325">
        <v>2</v>
      </c>
      <c r="H357" s="325">
        <v>819</v>
      </c>
    </row>
    <row r="358" spans="1:8">
      <c r="A358" s="103" t="s">
        <v>405</v>
      </c>
      <c r="B358" s="332">
        <v>0</v>
      </c>
      <c r="C358" s="326">
        <v>0</v>
      </c>
      <c r="D358" s="325">
        <v>0</v>
      </c>
      <c r="E358" s="325">
        <v>0</v>
      </c>
      <c r="G358" s="325">
        <v>0</v>
      </c>
      <c r="H358" s="325">
        <v>0</v>
      </c>
    </row>
    <row r="359" spans="1:8">
      <c r="A359" s="103" t="s">
        <v>1220</v>
      </c>
      <c r="B359" s="332">
        <v>0</v>
      </c>
      <c r="C359" s="326">
        <v>0</v>
      </c>
      <c r="D359" s="325">
        <v>0</v>
      </c>
      <c r="E359" s="325">
        <v>0</v>
      </c>
      <c r="G359" s="325">
        <v>0</v>
      </c>
      <c r="H359" s="325">
        <v>0</v>
      </c>
    </row>
    <row r="360" spans="1:8">
      <c r="A360" s="103" t="s">
        <v>1030</v>
      </c>
      <c r="B360" s="326">
        <v>0</v>
      </c>
      <c r="C360" s="326">
        <v>0</v>
      </c>
      <c r="D360" s="325">
        <v>0</v>
      </c>
      <c r="E360" s="325">
        <v>0</v>
      </c>
      <c r="G360" s="325">
        <v>1</v>
      </c>
      <c r="H360" s="325">
        <v>0</v>
      </c>
    </row>
    <row r="361" spans="1:8">
      <c r="A361" s="103" t="s">
        <v>1067</v>
      </c>
      <c r="B361" s="326">
        <v>0</v>
      </c>
      <c r="C361" s="326">
        <v>0</v>
      </c>
      <c r="D361" s="325">
        <v>0</v>
      </c>
      <c r="E361" s="325">
        <v>0</v>
      </c>
      <c r="G361" s="325">
        <v>0</v>
      </c>
      <c r="H361" s="325">
        <v>0</v>
      </c>
    </row>
    <row r="362" spans="1:8">
      <c r="A362" s="103" t="s">
        <v>761</v>
      </c>
      <c r="B362" s="326">
        <v>0</v>
      </c>
      <c r="C362" s="326">
        <v>0</v>
      </c>
      <c r="D362" s="325">
        <v>0</v>
      </c>
      <c r="E362" s="325">
        <v>0</v>
      </c>
      <c r="G362" s="325">
        <v>0</v>
      </c>
      <c r="H362" s="325">
        <v>0</v>
      </c>
    </row>
    <row r="363" spans="1:8">
      <c r="A363" s="103" t="s">
        <v>772</v>
      </c>
      <c r="B363" s="326">
        <v>0</v>
      </c>
      <c r="C363" s="326">
        <v>0</v>
      </c>
      <c r="D363" s="325">
        <v>3</v>
      </c>
      <c r="E363" s="325">
        <v>0</v>
      </c>
      <c r="G363" s="325">
        <v>97</v>
      </c>
      <c r="H363" s="325">
        <v>8</v>
      </c>
    </row>
    <row r="364" spans="1:8">
      <c r="A364" s="103" t="s">
        <v>956</v>
      </c>
      <c r="B364" s="326">
        <v>0</v>
      </c>
      <c r="C364" s="326">
        <v>0</v>
      </c>
      <c r="D364" s="325">
        <v>0</v>
      </c>
      <c r="E364" s="325">
        <v>0</v>
      </c>
      <c r="G364" s="325">
        <v>0</v>
      </c>
      <c r="H364" s="325">
        <v>0</v>
      </c>
    </row>
    <row r="365" spans="1:8">
      <c r="A365" s="103" t="s">
        <v>1329</v>
      </c>
      <c r="B365" s="326">
        <v>0</v>
      </c>
      <c r="C365" s="326">
        <v>0</v>
      </c>
      <c r="D365" s="325">
        <v>0</v>
      </c>
      <c r="E365" s="325">
        <v>0</v>
      </c>
      <c r="G365" s="325">
        <v>0</v>
      </c>
      <c r="H365" s="325">
        <v>8</v>
      </c>
    </row>
    <row r="366" spans="1:8">
      <c r="A366" s="103" t="s">
        <v>886</v>
      </c>
      <c r="B366" s="326">
        <v>0</v>
      </c>
      <c r="C366" s="326">
        <v>0</v>
      </c>
      <c r="D366" s="325">
        <v>0</v>
      </c>
      <c r="E366" s="325">
        <v>0</v>
      </c>
      <c r="G366" s="325">
        <v>0</v>
      </c>
      <c r="H366" s="325">
        <v>11</v>
      </c>
    </row>
    <row r="367" spans="1:8">
      <c r="A367" s="103" t="s">
        <v>926</v>
      </c>
      <c r="B367" s="326">
        <v>50</v>
      </c>
      <c r="C367" s="326">
        <v>0</v>
      </c>
      <c r="D367" s="325">
        <v>0</v>
      </c>
      <c r="E367" s="325">
        <v>0</v>
      </c>
      <c r="G367" s="325">
        <v>0</v>
      </c>
      <c r="H367" s="325">
        <v>402</v>
      </c>
    </row>
    <row r="368" spans="1:8">
      <c r="A368" s="103" t="s">
        <v>907</v>
      </c>
      <c r="B368" s="326">
        <v>0</v>
      </c>
      <c r="C368" s="326">
        <v>0</v>
      </c>
      <c r="D368" s="325">
        <v>0</v>
      </c>
      <c r="E368" s="325">
        <v>0</v>
      </c>
      <c r="G368" s="325">
        <v>0</v>
      </c>
      <c r="H368" s="325">
        <v>425</v>
      </c>
    </row>
    <row r="369" spans="1:8">
      <c r="A369" s="103" t="s">
        <v>935</v>
      </c>
      <c r="B369" s="326">
        <v>0</v>
      </c>
      <c r="C369" s="326">
        <v>0</v>
      </c>
      <c r="D369" s="325">
        <v>0</v>
      </c>
      <c r="E369" s="325">
        <v>0</v>
      </c>
      <c r="G369" s="325">
        <v>0</v>
      </c>
      <c r="H369" s="325">
        <v>0</v>
      </c>
    </row>
    <row r="370" spans="1:8">
      <c r="A370" s="103" t="s">
        <v>1066</v>
      </c>
      <c r="B370" s="326">
        <v>0</v>
      </c>
      <c r="C370" s="326">
        <v>0</v>
      </c>
      <c r="D370" s="325">
        <v>0</v>
      </c>
      <c r="E370" s="325">
        <v>0</v>
      </c>
      <c r="G370" s="325">
        <v>0</v>
      </c>
      <c r="H370" s="325">
        <v>4</v>
      </c>
    </row>
    <row r="371" spans="1:8">
      <c r="A371" s="103" t="s">
        <v>974</v>
      </c>
      <c r="B371" s="326">
        <v>0</v>
      </c>
      <c r="C371" s="326">
        <v>0</v>
      </c>
      <c r="D371" s="325">
        <v>0</v>
      </c>
      <c r="E371" s="325">
        <v>0</v>
      </c>
      <c r="G371" s="325">
        <v>0</v>
      </c>
      <c r="H371" s="325">
        <v>0</v>
      </c>
    </row>
    <row r="372" spans="1:8">
      <c r="A372" s="103" t="s">
        <v>778</v>
      </c>
      <c r="B372" s="326">
        <v>0</v>
      </c>
      <c r="C372" s="326">
        <v>0</v>
      </c>
      <c r="D372" s="325">
        <v>0</v>
      </c>
      <c r="E372" s="325">
        <v>0</v>
      </c>
      <c r="G372" s="325">
        <v>1</v>
      </c>
      <c r="H372" s="325">
        <v>0</v>
      </c>
    </row>
    <row r="373" spans="1:8">
      <c r="A373" s="103" t="s">
        <v>823</v>
      </c>
      <c r="B373" s="326">
        <v>35</v>
      </c>
      <c r="C373" s="326">
        <v>0</v>
      </c>
      <c r="D373" s="325">
        <v>48</v>
      </c>
      <c r="E373" s="325">
        <v>0</v>
      </c>
      <c r="G373" s="325">
        <v>63</v>
      </c>
      <c r="H373" s="325">
        <v>174</v>
      </c>
    </row>
    <row r="374" spans="1:8">
      <c r="A374" s="103" t="s">
        <v>906</v>
      </c>
      <c r="B374" s="326">
        <v>0</v>
      </c>
      <c r="C374" s="326">
        <v>0</v>
      </c>
      <c r="D374" s="325">
        <v>0</v>
      </c>
      <c r="E374" s="325">
        <v>0</v>
      </c>
      <c r="G374" s="325">
        <v>2</v>
      </c>
      <c r="H374" s="325">
        <v>68</v>
      </c>
    </row>
    <row r="375" spans="1:8">
      <c r="A375" s="103" t="s">
        <v>1065</v>
      </c>
      <c r="B375" s="326">
        <v>0</v>
      </c>
      <c r="C375" s="326">
        <v>0</v>
      </c>
      <c r="D375" s="325">
        <v>0</v>
      </c>
      <c r="E375" s="325">
        <v>0</v>
      </c>
      <c r="G375" s="325">
        <v>0</v>
      </c>
      <c r="H375" s="325">
        <v>68</v>
      </c>
    </row>
    <row r="376" spans="1:8">
      <c r="A376" s="103" t="s">
        <v>854</v>
      </c>
      <c r="B376" s="326">
        <v>0</v>
      </c>
      <c r="C376" s="326">
        <v>0</v>
      </c>
      <c r="D376" s="325">
        <v>0</v>
      </c>
      <c r="E376" s="325">
        <v>2</v>
      </c>
      <c r="G376" s="325">
        <v>0</v>
      </c>
      <c r="H376" s="325">
        <v>1126</v>
      </c>
    </row>
    <row r="377" spans="1:8">
      <c r="A377" s="103" t="s">
        <v>1175</v>
      </c>
      <c r="B377" s="326">
        <v>55</v>
      </c>
      <c r="C377" s="326">
        <v>0</v>
      </c>
      <c r="D377" s="325">
        <v>0</v>
      </c>
      <c r="E377" s="325">
        <v>0</v>
      </c>
      <c r="G377" s="325">
        <v>3</v>
      </c>
      <c r="H377" s="325">
        <v>5</v>
      </c>
    </row>
    <row r="378" spans="1:8">
      <c r="A378" s="103" t="s">
        <v>905</v>
      </c>
      <c r="B378" s="326">
        <v>0</v>
      </c>
      <c r="C378" s="326">
        <v>0</v>
      </c>
      <c r="D378" s="325">
        <v>0</v>
      </c>
      <c r="E378" s="325">
        <v>0</v>
      </c>
      <c r="G378" s="325">
        <v>0</v>
      </c>
      <c r="H378" s="325">
        <v>8</v>
      </c>
    </row>
    <row r="379" spans="1:8">
      <c r="A379" s="103" t="s">
        <v>1195</v>
      </c>
      <c r="B379" s="326">
        <v>0</v>
      </c>
      <c r="C379" s="326">
        <v>0</v>
      </c>
      <c r="D379" s="325">
        <v>79</v>
      </c>
      <c r="E379" s="325">
        <v>0</v>
      </c>
      <c r="G379" s="325">
        <v>0</v>
      </c>
      <c r="H379" s="325">
        <v>112</v>
      </c>
    </row>
    <row r="380" spans="1:8">
      <c r="A380" s="103" t="s">
        <v>1144</v>
      </c>
      <c r="B380" s="326">
        <v>0</v>
      </c>
      <c r="C380" s="326">
        <v>0</v>
      </c>
      <c r="D380" s="325">
        <v>0</v>
      </c>
      <c r="E380" s="325">
        <v>0</v>
      </c>
      <c r="G380" s="325">
        <v>0</v>
      </c>
      <c r="H380" s="325">
        <v>0</v>
      </c>
    </row>
    <row r="381" spans="1:8">
      <c r="A381" s="103" t="s">
        <v>1163</v>
      </c>
      <c r="B381" s="326">
        <v>0</v>
      </c>
      <c r="C381" s="326">
        <v>0</v>
      </c>
      <c r="D381" s="325">
        <v>0</v>
      </c>
      <c r="E381" s="325">
        <v>0</v>
      </c>
      <c r="G381" s="325">
        <v>0</v>
      </c>
      <c r="H381" s="325">
        <v>0</v>
      </c>
    </row>
    <row r="382" spans="1:8">
      <c r="A382" s="103" t="s">
        <v>805</v>
      </c>
      <c r="B382" s="326">
        <v>0</v>
      </c>
      <c r="C382" s="326">
        <v>0</v>
      </c>
      <c r="D382" s="325">
        <v>0</v>
      </c>
      <c r="E382" s="325">
        <v>0</v>
      </c>
      <c r="G382" s="325">
        <v>67</v>
      </c>
      <c r="H382" s="325">
        <v>80</v>
      </c>
    </row>
    <row r="383" spans="1:8">
      <c r="A383" s="103" t="s">
        <v>876</v>
      </c>
      <c r="B383" s="326">
        <v>0</v>
      </c>
      <c r="C383" s="326">
        <v>0</v>
      </c>
      <c r="D383" s="325">
        <v>0</v>
      </c>
      <c r="E383" s="325">
        <v>0</v>
      </c>
      <c r="G383" s="325">
        <v>0</v>
      </c>
      <c r="H383" s="325">
        <v>0</v>
      </c>
    </row>
    <row r="384" spans="1:8">
      <c r="A384" s="103" t="s">
        <v>786</v>
      </c>
      <c r="B384" s="326">
        <v>0</v>
      </c>
      <c r="C384" s="326">
        <v>0</v>
      </c>
      <c r="D384" s="325">
        <v>0</v>
      </c>
      <c r="E384" s="325">
        <v>0</v>
      </c>
      <c r="G384" s="325">
        <v>0</v>
      </c>
      <c r="H384" s="325">
        <v>52</v>
      </c>
    </row>
    <row r="385" spans="1:8">
      <c r="A385" s="103" t="s">
        <v>932</v>
      </c>
      <c r="B385" s="326">
        <v>0</v>
      </c>
      <c r="C385" s="326">
        <v>0</v>
      </c>
      <c r="D385" s="325">
        <v>0</v>
      </c>
      <c r="E385" s="325">
        <v>0</v>
      </c>
      <c r="G385" s="325">
        <v>0</v>
      </c>
      <c r="H385" s="325">
        <v>0</v>
      </c>
    </row>
    <row r="386" spans="1:8">
      <c r="A386" s="103" t="s">
        <v>377</v>
      </c>
      <c r="B386" s="326">
        <v>3</v>
      </c>
      <c r="C386" s="326">
        <v>9</v>
      </c>
      <c r="D386" s="325">
        <v>8</v>
      </c>
      <c r="E386" s="325">
        <v>0</v>
      </c>
      <c r="G386" s="325">
        <v>98</v>
      </c>
      <c r="H386" s="325">
        <v>914</v>
      </c>
    </row>
    <row r="387" spans="1:8">
      <c r="A387" s="103" t="s">
        <v>960</v>
      </c>
      <c r="B387" s="326">
        <v>0</v>
      </c>
      <c r="C387" s="326">
        <v>0</v>
      </c>
      <c r="D387" s="325">
        <v>0</v>
      </c>
      <c r="E387" s="325">
        <v>0</v>
      </c>
      <c r="G387" s="325">
        <v>385</v>
      </c>
      <c r="H387" s="325">
        <v>312</v>
      </c>
    </row>
    <row r="388" spans="1:8">
      <c r="A388" s="103" t="s">
        <v>796</v>
      </c>
      <c r="B388" s="326">
        <v>0</v>
      </c>
      <c r="C388" s="326">
        <v>0</v>
      </c>
      <c r="D388" s="325">
        <v>0</v>
      </c>
      <c r="E388" s="325">
        <v>0</v>
      </c>
      <c r="G388" s="325">
        <v>0</v>
      </c>
      <c r="H388" s="325">
        <v>244</v>
      </c>
    </row>
    <row r="389" spans="1:8">
      <c r="A389" s="103" t="s">
        <v>1064</v>
      </c>
      <c r="B389" s="326">
        <v>0</v>
      </c>
      <c r="C389" s="326">
        <v>0</v>
      </c>
      <c r="D389" s="325">
        <v>0</v>
      </c>
      <c r="E389" s="325">
        <v>0</v>
      </c>
      <c r="G389" s="325">
        <v>0</v>
      </c>
      <c r="H389" s="325">
        <v>0</v>
      </c>
    </row>
    <row r="390" spans="1:8">
      <c r="A390" s="103" t="s">
        <v>1063</v>
      </c>
      <c r="B390" s="326">
        <v>0</v>
      </c>
      <c r="C390" s="326">
        <v>0</v>
      </c>
      <c r="D390" s="325">
        <v>0</v>
      </c>
      <c r="E390" s="325">
        <v>0</v>
      </c>
      <c r="G390" s="325">
        <v>0</v>
      </c>
      <c r="H390" s="325">
        <v>0</v>
      </c>
    </row>
    <row r="391" spans="1:8">
      <c r="A391" s="103" t="s">
        <v>1062</v>
      </c>
      <c r="B391" s="326">
        <v>0</v>
      </c>
      <c r="C391" s="326">
        <v>0</v>
      </c>
      <c r="D391" s="325">
        <v>0</v>
      </c>
      <c r="E391" s="325">
        <v>0</v>
      </c>
      <c r="G391" s="325">
        <v>0</v>
      </c>
      <c r="H391" s="325">
        <v>0</v>
      </c>
    </row>
    <row r="392" spans="1:8">
      <c r="A392" s="103" t="s">
        <v>958</v>
      </c>
      <c r="B392" s="326">
        <v>0</v>
      </c>
      <c r="C392" s="326">
        <v>0</v>
      </c>
      <c r="D392" s="325">
        <v>0</v>
      </c>
      <c r="E392" s="325">
        <v>0</v>
      </c>
      <c r="G392" s="325">
        <v>378</v>
      </c>
      <c r="H392" s="325">
        <v>544</v>
      </c>
    </row>
    <row r="393" spans="1:8">
      <c r="A393" s="103" t="s">
        <v>1316</v>
      </c>
      <c r="B393" s="326">
        <v>1</v>
      </c>
      <c r="C393" s="326">
        <v>0</v>
      </c>
      <c r="D393" s="325">
        <v>0</v>
      </c>
      <c r="E393" s="325">
        <v>0</v>
      </c>
      <c r="G393" s="325">
        <v>1</v>
      </c>
      <c r="H393" s="325">
        <v>0</v>
      </c>
    </row>
    <row r="394" spans="1:8">
      <c r="A394" s="103" t="s">
        <v>925</v>
      </c>
      <c r="B394" s="326">
        <v>0</v>
      </c>
      <c r="C394" s="326">
        <v>0</v>
      </c>
      <c r="D394" s="325">
        <v>0</v>
      </c>
      <c r="E394" s="325">
        <v>68</v>
      </c>
      <c r="G394" s="325">
        <v>851</v>
      </c>
      <c r="H394" s="325">
        <v>104</v>
      </c>
    </row>
    <row r="395" spans="1:8">
      <c r="A395" s="103" t="s">
        <v>364</v>
      </c>
      <c r="B395" s="326">
        <v>30</v>
      </c>
      <c r="C395" s="326">
        <v>0</v>
      </c>
      <c r="D395" s="325">
        <v>117</v>
      </c>
      <c r="E395" s="325">
        <v>0</v>
      </c>
      <c r="G395" s="325">
        <v>135</v>
      </c>
      <c r="H395" s="325">
        <v>264</v>
      </c>
    </row>
    <row r="396" spans="1:8">
      <c r="A396" s="103" t="s">
        <v>1010</v>
      </c>
      <c r="B396" s="326">
        <v>0</v>
      </c>
      <c r="C396" s="326">
        <v>0</v>
      </c>
      <c r="D396" s="325">
        <v>0</v>
      </c>
      <c r="E396" s="325">
        <v>0</v>
      </c>
      <c r="G396" s="325">
        <v>0</v>
      </c>
      <c r="H396" s="325">
        <v>53</v>
      </c>
    </row>
    <row r="397" spans="1:8">
      <c r="A397" s="103" t="s">
        <v>1317</v>
      </c>
      <c r="B397" s="326">
        <v>0</v>
      </c>
      <c r="C397" s="326">
        <v>2</v>
      </c>
      <c r="D397" s="325">
        <v>0</v>
      </c>
      <c r="E397" s="325">
        <v>0</v>
      </c>
      <c r="G397" s="325">
        <v>2</v>
      </c>
      <c r="H397" s="325">
        <v>1</v>
      </c>
    </row>
    <row r="398" spans="1:8">
      <c r="A398" s="103" t="s">
        <v>362</v>
      </c>
      <c r="B398" s="326">
        <v>0</v>
      </c>
      <c r="C398" s="326">
        <v>0</v>
      </c>
      <c r="D398" s="325">
        <v>0</v>
      </c>
      <c r="E398" s="325">
        <v>0</v>
      </c>
      <c r="G398" s="325">
        <v>2</v>
      </c>
      <c r="H398" s="325">
        <v>17</v>
      </c>
    </row>
    <row r="399" spans="1:8">
      <c r="A399" s="103" t="s">
        <v>900</v>
      </c>
      <c r="B399" s="326">
        <v>0</v>
      </c>
      <c r="C399" s="326">
        <v>0</v>
      </c>
      <c r="D399" s="325">
        <v>0</v>
      </c>
      <c r="E399" s="325">
        <v>0</v>
      </c>
      <c r="G399" s="325">
        <v>0</v>
      </c>
      <c r="H399" s="325">
        <v>0</v>
      </c>
    </row>
    <row r="400" spans="1:8">
      <c r="A400" s="103" t="s">
        <v>340</v>
      </c>
      <c r="B400" s="326">
        <v>0</v>
      </c>
      <c r="C400" s="326">
        <v>16</v>
      </c>
      <c r="D400" s="325">
        <v>0</v>
      </c>
      <c r="E400" s="325">
        <v>236</v>
      </c>
      <c r="G400" s="325">
        <v>86</v>
      </c>
      <c r="H400" s="325">
        <v>126</v>
      </c>
    </row>
    <row r="401" spans="1:8">
      <c r="A401" s="103" t="s">
        <v>853</v>
      </c>
      <c r="B401" s="326">
        <v>0</v>
      </c>
      <c r="C401" s="326">
        <v>0</v>
      </c>
      <c r="D401" s="325">
        <v>0</v>
      </c>
      <c r="E401" s="325">
        <v>0</v>
      </c>
      <c r="G401" s="325">
        <v>1</v>
      </c>
      <c r="H401" s="325">
        <v>9</v>
      </c>
    </row>
    <row r="402" spans="1:8">
      <c r="A402" s="103" t="s">
        <v>760</v>
      </c>
      <c r="B402" s="326">
        <v>49</v>
      </c>
      <c r="C402" s="326">
        <v>0</v>
      </c>
      <c r="D402" s="325">
        <v>0</v>
      </c>
      <c r="E402" s="325">
        <v>0</v>
      </c>
      <c r="G402" s="325">
        <v>41</v>
      </c>
      <c r="H402" s="325">
        <v>55</v>
      </c>
    </row>
    <row r="403" spans="1:8">
      <c r="A403" s="103" t="s">
        <v>852</v>
      </c>
      <c r="B403" s="326">
        <v>0</v>
      </c>
      <c r="C403" s="326">
        <v>0</v>
      </c>
      <c r="D403" s="325">
        <v>0</v>
      </c>
      <c r="E403" s="325">
        <v>0</v>
      </c>
      <c r="G403" s="325">
        <v>0</v>
      </c>
      <c r="H403" s="325">
        <v>0</v>
      </c>
    </row>
    <row r="404" spans="1:8">
      <c r="A404" s="103" t="s">
        <v>973</v>
      </c>
      <c r="B404" s="326">
        <v>0</v>
      </c>
      <c r="C404" s="326">
        <v>0</v>
      </c>
      <c r="D404" s="325">
        <v>0</v>
      </c>
      <c r="E404" s="325">
        <v>0</v>
      </c>
      <c r="G404" s="325">
        <v>1</v>
      </c>
      <c r="H404" s="325">
        <v>129</v>
      </c>
    </row>
    <row r="405" spans="1:8">
      <c r="A405" s="103" t="s">
        <v>882</v>
      </c>
      <c r="B405" s="326">
        <v>265</v>
      </c>
      <c r="C405" s="326">
        <v>0</v>
      </c>
      <c r="D405" s="325">
        <v>446</v>
      </c>
      <c r="E405" s="325">
        <v>0</v>
      </c>
      <c r="G405" s="325">
        <v>0</v>
      </c>
      <c r="H405" s="325">
        <v>4221</v>
      </c>
    </row>
    <row r="406" spans="1:8">
      <c r="A406" s="103" t="s">
        <v>319</v>
      </c>
      <c r="B406" s="326">
        <v>2</v>
      </c>
      <c r="C406" s="326">
        <v>0</v>
      </c>
      <c r="D406" s="325">
        <v>24</v>
      </c>
      <c r="E406" s="325">
        <v>0</v>
      </c>
      <c r="G406" s="325">
        <v>228</v>
      </c>
      <c r="H406" s="325">
        <v>613</v>
      </c>
    </row>
    <row r="407" spans="1:8">
      <c r="A407" s="103" t="s">
        <v>1061</v>
      </c>
      <c r="B407" s="326">
        <v>0</v>
      </c>
      <c r="C407" s="326">
        <v>0</v>
      </c>
      <c r="D407" s="325">
        <v>0</v>
      </c>
      <c r="E407" s="325">
        <v>0</v>
      </c>
      <c r="G407" s="325">
        <v>0</v>
      </c>
      <c r="H407" s="325">
        <v>7</v>
      </c>
    </row>
    <row r="408" spans="1:8">
      <c r="A408" s="103" t="s">
        <v>1060</v>
      </c>
      <c r="B408" s="326">
        <v>0</v>
      </c>
      <c r="C408" s="326">
        <v>0</v>
      </c>
      <c r="D408" s="325">
        <v>0</v>
      </c>
      <c r="E408" s="325">
        <v>5</v>
      </c>
      <c r="G408" s="325">
        <v>0</v>
      </c>
      <c r="H408" s="325">
        <v>0</v>
      </c>
    </row>
    <row r="409" spans="1:8">
      <c r="A409" s="103" t="s">
        <v>746</v>
      </c>
      <c r="B409" s="326">
        <v>429</v>
      </c>
      <c r="C409" s="326">
        <v>0</v>
      </c>
      <c r="D409" s="325">
        <v>179</v>
      </c>
      <c r="E409" s="325">
        <v>0</v>
      </c>
      <c r="G409" s="325">
        <v>113</v>
      </c>
      <c r="H409" s="325">
        <v>2874</v>
      </c>
    </row>
    <row r="410" spans="1:8">
      <c r="A410" s="103" t="s">
        <v>1059</v>
      </c>
      <c r="B410" s="326">
        <v>0</v>
      </c>
      <c r="C410" s="326">
        <v>1</v>
      </c>
      <c r="D410" s="325">
        <v>0</v>
      </c>
      <c r="E410" s="325">
        <v>0</v>
      </c>
      <c r="G410" s="325">
        <v>54</v>
      </c>
      <c r="H410" s="325">
        <v>63</v>
      </c>
    </row>
    <row r="411" spans="1:8">
      <c r="A411" s="103" t="s">
        <v>934</v>
      </c>
      <c r="B411" s="326">
        <v>0</v>
      </c>
      <c r="C411" s="326">
        <v>0</v>
      </c>
      <c r="D411" s="325">
        <v>0</v>
      </c>
      <c r="E411" s="325">
        <v>0</v>
      </c>
      <c r="G411" s="325">
        <v>0</v>
      </c>
      <c r="H411" s="325">
        <v>0</v>
      </c>
    </row>
    <row r="412" spans="1:8">
      <c r="A412" s="103" t="s">
        <v>874</v>
      </c>
      <c r="B412" s="326">
        <v>0</v>
      </c>
      <c r="C412" s="326">
        <v>0</v>
      </c>
      <c r="D412" s="325">
        <v>0</v>
      </c>
      <c r="E412" s="325">
        <v>0</v>
      </c>
      <c r="G412" s="325">
        <v>0</v>
      </c>
      <c r="H412" s="325">
        <v>0</v>
      </c>
    </row>
    <row r="413" spans="1:8">
      <c r="A413" s="103" t="s">
        <v>872</v>
      </c>
      <c r="B413" s="326">
        <v>0</v>
      </c>
      <c r="C413" s="326">
        <v>10</v>
      </c>
      <c r="D413" s="325">
        <v>10</v>
      </c>
      <c r="E413" s="325">
        <v>46</v>
      </c>
      <c r="G413" s="325">
        <v>90</v>
      </c>
      <c r="H413" s="325">
        <v>183</v>
      </c>
    </row>
    <row r="414" spans="1:8">
      <c r="A414" s="103" t="s">
        <v>832</v>
      </c>
      <c r="B414" s="326">
        <v>70</v>
      </c>
      <c r="C414" s="326">
        <v>0</v>
      </c>
      <c r="D414" s="325">
        <v>0</v>
      </c>
      <c r="E414" s="325">
        <v>0</v>
      </c>
      <c r="G414" s="325">
        <v>0</v>
      </c>
      <c r="H414" s="325">
        <v>1951</v>
      </c>
    </row>
    <row r="415" spans="1:8">
      <c r="A415" s="103" t="s">
        <v>922</v>
      </c>
      <c r="B415" s="326">
        <v>0</v>
      </c>
      <c r="C415" s="326">
        <v>0</v>
      </c>
      <c r="D415" s="325">
        <v>0</v>
      </c>
      <c r="E415" s="325">
        <v>0</v>
      </c>
      <c r="G415" s="325">
        <v>0</v>
      </c>
      <c r="H415" s="325">
        <v>0</v>
      </c>
    </row>
    <row r="416" spans="1:8">
      <c r="A416" s="103" t="s">
        <v>972</v>
      </c>
      <c r="B416" s="328">
        <v>0</v>
      </c>
      <c r="C416" s="326">
        <v>0</v>
      </c>
      <c r="D416" s="325">
        <v>0</v>
      </c>
      <c r="E416" s="325">
        <v>0</v>
      </c>
      <c r="G416" s="325">
        <v>0</v>
      </c>
      <c r="H416" s="325">
        <v>96</v>
      </c>
    </row>
    <row r="417" spans="1:8">
      <c r="A417" s="103" t="s">
        <v>1226</v>
      </c>
      <c r="B417" s="332">
        <v>82</v>
      </c>
      <c r="C417" s="326">
        <v>0</v>
      </c>
      <c r="D417" s="325">
        <v>31</v>
      </c>
      <c r="E417" s="325">
        <v>0</v>
      </c>
      <c r="G417" s="325">
        <v>0</v>
      </c>
      <c r="H417" s="325">
        <v>5</v>
      </c>
    </row>
    <row r="418" spans="1:8">
      <c r="A418" s="103" t="s">
        <v>865</v>
      </c>
      <c r="B418" s="332">
        <v>1</v>
      </c>
      <c r="C418" s="326">
        <v>0</v>
      </c>
      <c r="D418" s="325">
        <v>1</v>
      </c>
      <c r="E418" s="325">
        <v>0</v>
      </c>
      <c r="G418" s="325">
        <v>2</v>
      </c>
      <c r="H418" s="325">
        <v>168</v>
      </c>
    </row>
    <row r="419" spans="1:8">
      <c r="A419" s="103" t="s">
        <v>293</v>
      </c>
      <c r="B419" s="332">
        <v>0</v>
      </c>
      <c r="C419" s="326">
        <v>0</v>
      </c>
      <c r="D419" s="325">
        <v>0</v>
      </c>
      <c r="E419" s="325">
        <v>0</v>
      </c>
      <c r="G419" s="325">
        <v>0</v>
      </c>
      <c r="H419" s="325">
        <v>0</v>
      </c>
    </row>
    <row r="420" spans="1:8">
      <c r="A420" s="103" t="s">
        <v>885</v>
      </c>
      <c r="B420" s="326">
        <v>51</v>
      </c>
      <c r="C420" s="326">
        <v>0</v>
      </c>
      <c r="D420" s="325">
        <v>54</v>
      </c>
      <c r="E420" s="325">
        <v>0</v>
      </c>
      <c r="G420" s="325">
        <v>1</v>
      </c>
      <c r="H420" s="325">
        <v>487</v>
      </c>
    </row>
    <row r="421" spans="1:8">
      <c r="A421" s="103" t="s">
        <v>1058</v>
      </c>
      <c r="B421" s="326">
        <v>0</v>
      </c>
      <c r="C421" s="326">
        <v>0</v>
      </c>
      <c r="D421" s="325">
        <v>0</v>
      </c>
      <c r="E421" s="325">
        <v>0</v>
      </c>
      <c r="G421" s="325">
        <v>0</v>
      </c>
      <c r="H421" s="325">
        <v>9</v>
      </c>
    </row>
    <row r="422" spans="1:8">
      <c r="A422" s="103" t="s">
        <v>850</v>
      </c>
      <c r="B422" s="326">
        <v>0</v>
      </c>
      <c r="C422" s="326">
        <v>0</v>
      </c>
      <c r="D422" s="325">
        <v>23</v>
      </c>
      <c r="E422" s="325">
        <v>0</v>
      </c>
      <c r="G422" s="325">
        <v>88</v>
      </c>
      <c r="H422" s="325">
        <v>480</v>
      </c>
    </row>
    <row r="423" spans="1:8">
      <c r="A423" s="103" t="s">
        <v>274</v>
      </c>
      <c r="B423" s="326">
        <v>0</v>
      </c>
      <c r="C423" s="326">
        <v>0</v>
      </c>
      <c r="D423" s="325">
        <v>0</v>
      </c>
      <c r="E423" s="325">
        <v>1</v>
      </c>
      <c r="G423" s="325">
        <v>6</v>
      </c>
      <c r="H423" s="325">
        <v>53</v>
      </c>
    </row>
    <row r="424" spans="1:8">
      <c r="A424" s="103" t="s">
        <v>1194</v>
      </c>
      <c r="B424" s="326">
        <v>0</v>
      </c>
      <c r="C424" s="326">
        <v>0</v>
      </c>
      <c r="D424" s="325">
        <v>0</v>
      </c>
      <c r="E424" s="325">
        <v>0</v>
      </c>
      <c r="G424" s="325">
        <v>1</v>
      </c>
      <c r="H424" s="325">
        <v>29</v>
      </c>
    </row>
    <row r="425" spans="1:8">
      <c r="A425" s="103" t="s">
        <v>1034</v>
      </c>
      <c r="B425" s="328">
        <v>2</v>
      </c>
      <c r="C425" s="326">
        <v>0</v>
      </c>
      <c r="D425" s="325">
        <v>10</v>
      </c>
      <c r="E425" s="325">
        <v>4</v>
      </c>
      <c r="G425" s="325">
        <v>10</v>
      </c>
      <c r="H425" s="325">
        <v>94</v>
      </c>
    </row>
    <row r="426" spans="1:8">
      <c r="A426" s="103" t="s">
        <v>1193</v>
      </c>
      <c r="B426" s="332">
        <v>0</v>
      </c>
      <c r="C426" s="326">
        <v>0</v>
      </c>
      <c r="D426" s="325">
        <v>0</v>
      </c>
      <c r="E426" s="325">
        <v>0</v>
      </c>
      <c r="G426" s="325">
        <v>2</v>
      </c>
      <c r="H426" s="325">
        <v>386</v>
      </c>
    </row>
    <row r="427" spans="1:8">
      <c r="A427" s="103" t="s">
        <v>1009</v>
      </c>
      <c r="B427" s="332">
        <v>0</v>
      </c>
      <c r="C427" s="326">
        <v>0</v>
      </c>
      <c r="D427" s="325">
        <v>0</v>
      </c>
      <c r="E427" s="325">
        <v>0</v>
      </c>
      <c r="G427" s="325">
        <v>0</v>
      </c>
      <c r="H427" s="325">
        <v>0</v>
      </c>
    </row>
    <row r="428" spans="1:8">
      <c r="A428" s="103" t="s">
        <v>1174</v>
      </c>
      <c r="B428" s="332">
        <v>0</v>
      </c>
      <c r="C428" s="326">
        <v>0</v>
      </c>
      <c r="D428" s="325">
        <v>0</v>
      </c>
      <c r="E428" s="325">
        <v>0</v>
      </c>
      <c r="G428" s="325">
        <v>0</v>
      </c>
      <c r="H428" s="325">
        <v>0</v>
      </c>
    </row>
    <row r="429" spans="1:8">
      <c r="A429" s="103" t="s">
        <v>971</v>
      </c>
      <c r="B429" s="332">
        <v>0</v>
      </c>
      <c r="C429" s="326">
        <v>0</v>
      </c>
      <c r="D429" s="325">
        <v>0</v>
      </c>
      <c r="E429" s="325">
        <v>0</v>
      </c>
      <c r="G429" s="325">
        <v>11</v>
      </c>
      <c r="H429" s="325">
        <v>127</v>
      </c>
    </row>
    <row r="430" spans="1:8">
      <c r="A430" s="103" t="s">
        <v>843</v>
      </c>
      <c r="B430" s="328">
        <v>0</v>
      </c>
      <c r="C430" s="326">
        <v>0</v>
      </c>
      <c r="D430" s="325">
        <v>0</v>
      </c>
      <c r="E430" s="325">
        <v>0</v>
      </c>
      <c r="G430" s="325">
        <v>4</v>
      </c>
      <c r="H430" s="325">
        <v>290</v>
      </c>
    </row>
    <row r="431" spans="1:8">
      <c r="A431" s="103" t="s">
        <v>264</v>
      </c>
      <c r="B431" s="332">
        <v>49</v>
      </c>
      <c r="C431" s="326">
        <v>0</v>
      </c>
      <c r="D431" s="325">
        <v>36</v>
      </c>
      <c r="E431" s="325">
        <v>5</v>
      </c>
      <c r="G431" s="325">
        <v>44</v>
      </c>
      <c r="H431" s="325">
        <v>94</v>
      </c>
    </row>
    <row r="432" spans="1:8">
      <c r="A432" s="103" t="s">
        <v>830</v>
      </c>
      <c r="B432" s="332">
        <v>0</v>
      </c>
      <c r="C432" s="326">
        <v>0</v>
      </c>
      <c r="D432" s="325">
        <v>0</v>
      </c>
      <c r="E432" s="325">
        <v>0</v>
      </c>
      <c r="G432" s="325">
        <v>19</v>
      </c>
      <c r="H432" s="325">
        <v>212</v>
      </c>
    </row>
    <row r="433" spans="1:8">
      <c r="A433" s="103" t="s">
        <v>245</v>
      </c>
      <c r="B433" s="332">
        <v>5</v>
      </c>
      <c r="C433" s="326">
        <v>0</v>
      </c>
      <c r="D433" s="325">
        <v>0</v>
      </c>
      <c r="E433" s="325">
        <v>0</v>
      </c>
      <c r="G433" s="325">
        <v>0</v>
      </c>
      <c r="H433" s="325">
        <v>60</v>
      </c>
    </row>
    <row r="434" spans="1:8">
      <c r="A434" s="103" t="s">
        <v>1057</v>
      </c>
      <c r="B434" s="326">
        <v>0</v>
      </c>
      <c r="C434" s="326">
        <v>0</v>
      </c>
      <c r="D434" s="325">
        <v>73</v>
      </c>
      <c r="E434" s="325">
        <v>0</v>
      </c>
      <c r="G434" s="325">
        <v>11</v>
      </c>
      <c r="H434" s="325">
        <v>306</v>
      </c>
    </row>
    <row r="435" spans="1:8">
      <c r="A435" s="103" t="s">
        <v>826</v>
      </c>
      <c r="B435" s="326">
        <v>5</v>
      </c>
      <c r="C435" s="326">
        <v>0</v>
      </c>
      <c r="D435" s="325">
        <v>7</v>
      </c>
      <c r="E435" s="325">
        <v>0</v>
      </c>
      <c r="G435" s="325">
        <v>39</v>
      </c>
      <c r="H435" s="325">
        <v>94</v>
      </c>
    </row>
    <row r="436" spans="1:8">
      <c r="A436" s="103" t="s">
        <v>239</v>
      </c>
      <c r="B436" s="326">
        <v>1</v>
      </c>
      <c r="C436" s="326">
        <v>0</v>
      </c>
      <c r="D436" s="325">
        <v>2</v>
      </c>
      <c r="E436" s="325">
        <v>0</v>
      </c>
      <c r="G436" s="325">
        <v>84</v>
      </c>
      <c r="H436" s="325">
        <v>33</v>
      </c>
    </row>
    <row r="437" spans="1:8">
      <c r="A437" s="103" t="s">
        <v>1056</v>
      </c>
      <c r="B437" s="326">
        <v>0</v>
      </c>
      <c r="C437" s="326">
        <v>0</v>
      </c>
      <c r="D437" s="325">
        <v>0</v>
      </c>
      <c r="E437" s="325">
        <v>0</v>
      </c>
      <c r="G437" s="325">
        <v>0</v>
      </c>
      <c r="H437" s="325">
        <v>51</v>
      </c>
    </row>
    <row r="438" spans="1:8">
      <c r="A438" s="103" t="s">
        <v>844</v>
      </c>
      <c r="B438" s="326">
        <v>0</v>
      </c>
      <c r="C438" s="326">
        <v>0</v>
      </c>
      <c r="D438" s="325">
        <v>0</v>
      </c>
      <c r="E438" s="325">
        <v>0</v>
      </c>
      <c r="G438" s="325">
        <v>286</v>
      </c>
      <c r="H438" s="325">
        <v>150</v>
      </c>
    </row>
    <row r="439" spans="1:8">
      <c r="A439" s="103" t="s">
        <v>1055</v>
      </c>
      <c r="B439" s="326">
        <v>37</v>
      </c>
      <c r="C439" s="326">
        <v>0</v>
      </c>
      <c r="D439" s="325">
        <v>0</v>
      </c>
      <c r="E439" s="325">
        <v>0</v>
      </c>
      <c r="G439" s="325">
        <v>1</v>
      </c>
      <c r="H439" s="325">
        <v>108</v>
      </c>
    </row>
    <row r="440" spans="1:8">
      <c r="A440" s="103" t="s">
        <v>759</v>
      </c>
      <c r="B440" s="326">
        <v>0</v>
      </c>
      <c r="C440" s="326">
        <v>0</v>
      </c>
      <c r="D440" s="325">
        <v>0</v>
      </c>
      <c r="E440" s="325">
        <v>0</v>
      </c>
      <c r="G440" s="325">
        <v>0</v>
      </c>
      <c r="H440" s="325">
        <v>0</v>
      </c>
    </row>
    <row r="441" spans="1:8">
      <c r="A441" s="103" t="s">
        <v>795</v>
      </c>
      <c r="B441" s="326">
        <v>0</v>
      </c>
      <c r="C441" s="326">
        <v>0</v>
      </c>
      <c r="D441" s="325">
        <v>24</v>
      </c>
      <c r="E441" s="325">
        <v>0</v>
      </c>
      <c r="G441" s="325">
        <v>8</v>
      </c>
      <c r="H441" s="325">
        <v>94</v>
      </c>
    </row>
    <row r="442" spans="1:8">
      <c r="A442" s="103" t="s">
        <v>884</v>
      </c>
      <c r="B442" s="328">
        <v>0</v>
      </c>
      <c r="C442" s="326">
        <v>0</v>
      </c>
      <c r="D442" s="325">
        <v>0</v>
      </c>
      <c r="E442" s="325">
        <v>0</v>
      </c>
      <c r="G442" s="325">
        <v>0</v>
      </c>
      <c r="H442" s="325">
        <v>5</v>
      </c>
    </row>
    <row r="443" spans="1:8">
      <c r="A443" s="103" t="s">
        <v>831</v>
      </c>
      <c r="B443" s="332">
        <v>0</v>
      </c>
      <c r="C443" s="326">
        <v>0</v>
      </c>
      <c r="D443" s="325">
        <v>7</v>
      </c>
      <c r="E443" s="325">
        <v>0</v>
      </c>
      <c r="G443" s="325">
        <v>1</v>
      </c>
      <c r="H443" s="325">
        <v>6</v>
      </c>
    </row>
    <row r="444" spans="1:8">
      <c r="A444" s="103" t="s">
        <v>1033</v>
      </c>
      <c r="B444" s="332">
        <v>0</v>
      </c>
      <c r="C444" s="326">
        <v>2</v>
      </c>
      <c r="D444" s="325">
        <v>0</v>
      </c>
      <c r="E444" s="325">
        <v>3</v>
      </c>
      <c r="G444" s="325">
        <v>0</v>
      </c>
      <c r="H444" s="325">
        <v>0</v>
      </c>
    </row>
    <row r="445" spans="1:8">
      <c r="A445" s="103" t="s">
        <v>827</v>
      </c>
      <c r="B445" s="332">
        <v>0</v>
      </c>
      <c r="C445" s="326">
        <v>0</v>
      </c>
      <c r="D445" s="325">
        <v>0</v>
      </c>
      <c r="E445" s="325">
        <v>0</v>
      </c>
      <c r="G445" s="325">
        <v>0</v>
      </c>
      <c r="H445" s="325">
        <v>5</v>
      </c>
    </row>
    <row r="446" spans="1:8">
      <c r="A446" s="103" t="s">
        <v>970</v>
      </c>
      <c r="B446" s="328">
        <v>0</v>
      </c>
      <c r="C446" s="326">
        <v>0</v>
      </c>
      <c r="D446" s="325">
        <v>0</v>
      </c>
      <c r="E446" s="325">
        <v>0</v>
      </c>
      <c r="G446" s="325">
        <v>0</v>
      </c>
      <c r="H446" s="325">
        <v>0</v>
      </c>
    </row>
    <row r="447" spans="1:8">
      <c r="A447" s="103" t="s">
        <v>1008</v>
      </c>
      <c r="B447" s="332">
        <v>0</v>
      </c>
      <c r="C447" s="326">
        <v>0</v>
      </c>
      <c r="D447" s="325">
        <v>0</v>
      </c>
      <c r="E447" s="325">
        <v>0</v>
      </c>
      <c r="G447" s="325">
        <v>1</v>
      </c>
      <c r="H447" s="325">
        <v>0</v>
      </c>
    </row>
    <row r="448" spans="1:8">
      <c r="A448" s="103" t="s">
        <v>794</v>
      </c>
      <c r="B448" s="332">
        <v>0</v>
      </c>
      <c r="C448" s="326">
        <v>0</v>
      </c>
      <c r="D448" s="325">
        <v>1</v>
      </c>
      <c r="E448" s="325">
        <v>0</v>
      </c>
      <c r="G448" s="325">
        <v>2</v>
      </c>
      <c r="H448" s="325">
        <v>9</v>
      </c>
    </row>
    <row r="449" spans="1:8">
      <c r="A449" s="103" t="s">
        <v>1172</v>
      </c>
      <c r="B449" s="332">
        <v>37</v>
      </c>
      <c r="C449" s="326">
        <v>0</v>
      </c>
      <c r="D449" s="325">
        <v>10</v>
      </c>
      <c r="E449" s="325">
        <v>0</v>
      </c>
      <c r="G449" s="325">
        <v>22</v>
      </c>
      <c r="H449" s="325">
        <v>0</v>
      </c>
    </row>
    <row r="450" spans="1:8">
      <c r="A450" s="103" t="s">
        <v>1143</v>
      </c>
      <c r="B450" s="332">
        <v>0</v>
      </c>
      <c r="C450" s="326">
        <v>0</v>
      </c>
      <c r="D450" s="325">
        <v>0</v>
      </c>
      <c r="E450" s="325">
        <v>0</v>
      </c>
      <c r="G450" s="325">
        <v>0</v>
      </c>
      <c r="H450" s="325">
        <v>0</v>
      </c>
    </row>
    <row r="451" spans="1:8">
      <c r="A451" s="103" t="s">
        <v>232</v>
      </c>
      <c r="B451" s="326">
        <v>0</v>
      </c>
      <c r="C451" s="326">
        <v>0</v>
      </c>
      <c r="D451" s="325">
        <v>0</v>
      </c>
      <c r="E451" s="325">
        <v>0</v>
      </c>
      <c r="G451" s="325">
        <v>0</v>
      </c>
      <c r="H451" s="325">
        <v>0</v>
      </c>
    </row>
    <row r="452" spans="1:8">
      <c r="A452" s="103" t="s">
        <v>821</v>
      </c>
      <c r="B452" s="326">
        <v>7</v>
      </c>
      <c r="C452" s="326">
        <v>0</v>
      </c>
      <c r="D452" s="325">
        <v>13</v>
      </c>
      <c r="E452" s="325">
        <v>0</v>
      </c>
      <c r="G452" s="325">
        <v>0</v>
      </c>
      <c r="H452" s="325">
        <v>0</v>
      </c>
    </row>
    <row r="453" spans="1:8">
      <c r="A453" s="103" t="s">
        <v>227</v>
      </c>
      <c r="B453" s="326">
        <v>0</v>
      </c>
      <c r="C453" s="326">
        <v>0</v>
      </c>
      <c r="D453" s="325">
        <v>0</v>
      </c>
      <c r="E453" s="325">
        <v>0</v>
      </c>
      <c r="G453" s="325">
        <v>0</v>
      </c>
      <c r="H453" s="325">
        <v>0</v>
      </c>
    </row>
    <row r="454" spans="1:8">
      <c r="A454" s="103" t="s">
        <v>1054</v>
      </c>
      <c r="B454" s="326">
        <v>0</v>
      </c>
      <c r="C454" s="326">
        <v>0</v>
      </c>
      <c r="D454" s="325">
        <v>0</v>
      </c>
      <c r="E454" s="325">
        <v>0</v>
      </c>
      <c r="G454" s="325">
        <v>0</v>
      </c>
      <c r="H454" s="325">
        <v>77</v>
      </c>
    </row>
    <row r="455" spans="1:8">
      <c r="A455" s="103" t="s">
        <v>1053</v>
      </c>
      <c r="B455" s="326">
        <v>44</v>
      </c>
      <c r="C455" s="326">
        <v>0</v>
      </c>
      <c r="D455" s="325">
        <v>27</v>
      </c>
      <c r="E455" s="325">
        <v>0</v>
      </c>
      <c r="G455" s="325">
        <v>2</v>
      </c>
      <c r="H455" s="325">
        <v>0</v>
      </c>
    </row>
    <row r="456" spans="1:8">
      <c r="A456" s="103" t="s">
        <v>758</v>
      </c>
      <c r="B456" s="326">
        <v>0</v>
      </c>
      <c r="C456" s="326">
        <v>0</v>
      </c>
      <c r="D456" s="325">
        <v>0</v>
      </c>
      <c r="E456" s="325">
        <v>0</v>
      </c>
      <c r="G456" s="325">
        <v>15</v>
      </c>
      <c r="H456" s="325">
        <v>11</v>
      </c>
    </row>
    <row r="457" spans="1:8">
      <c r="A457" s="103" t="s">
        <v>220</v>
      </c>
      <c r="B457" s="326">
        <v>0</v>
      </c>
      <c r="C457" s="326">
        <v>0</v>
      </c>
      <c r="D457" s="325">
        <v>0</v>
      </c>
      <c r="E457" s="325">
        <v>0</v>
      </c>
      <c r="G457" s="325">
        <v>0</v>
      </c>
      <c r="H457" s="325">
        <v>0</v>
      </c>
    </row>
    <row r="458" spans="1:8">
      <c r="A458" s="103" t="s">
        <v>883</v>
      </c>
      <c r="B458" s="326">
        <v>0</v>
      </c>
      <c r="C458" s="326">
        <v>0</v>
      </c>
      <c r="D458" s="325">
        <v>1</v>
      </c>
      <c r="E458" s="325">
        <v>0</v>
      </c>
      <c r="G458" s="325">
        <v>0</v>
      </c>
      <c r="H458" s="325">
        <v>3</v>
      </c>
    </row>
    <row r="459" spans="1:8">
      <c r="A459" s="103" t="s">
        <v>211</v>
      </c>
      <c r="B459" s="326">
        <v>0</v>
      </c>
      <c r="C459" s="326">
        <v>0</v>
      </c>
      <c r="D459" s="325">
        <v>0</v>
      </c>
      <c r="E459" s="325">
        <v>11</v>
      </c>
      <c r="G459" s="325">
        <v>7</v>
      </c>
      <c r="H459" s="325">
        <v>14</v>
      </c>
    </row>
    <row r="460" spans="1:8">
      <c r="A460" s="103" t="s">
        <v>1006</v>
      </c>
      <c r="B460" s="326">
        <v>0</v>
      </c>
      <c r="C460" s="326">
        <v>0</v>
      </c>
      <c r="D460" s="325">
        <v>0</v>
      </c>
      <c r="E460" s="325">
        <v>0</v>
      </c>
      <c r="G460" s="325">
        <v>0</v>
      </c>
      <c r="H460" s="325">
        <v>3</v>
      </c>
    </row>
    <row r="461" spans="1:8">
      <c r="A461" s="103" t="s">
        <v>842</v>
      </c>
      <c r="B461" s="326">
        <v>0</v>
      </c>
      <c r="C461" s="326">
        <v>0</v>
      </c>
      <c r="D461" s="325">
        <v>0</v>
      </c>
      <c r="E461" s="325">
        <v>0</v>
      </c>
      <c r="G461" s="325">
        <v>0</v>
      </c>
      <c r="H461" s="325">
        <v>35</v>
      </c>
    </row>
    <row r="462" spans="1:8">
      <c r="A462" s="103" t="s">
        <v>793</v>
      </c>
      <c r="B462" s="326">
        <v>0</v>
      </c>
      <c r="C462" s="326">
        <v>0</v>
      </c>
      <c r="D462" s="325">
        <v>0</v>
      </c>
      <c r="E462" s="325">
        <v>0</v>
      </c>
      <c r="G462" s="325">
        <v>0</v>
      </c>
      <c r="H462" s="325">
        <v>0</v>
      </c>
    </row>
    <row r="463" spans="1:8">
      <c r="A463" s="103" t="s">
        <v>198</v>
      </c>
      <c r="B463" s="326">
        <v>24</v>
      </c>
      <c r="C463" s="326">
        <v>0</v>
      </c>
      <c r="D463" s="325">
        <v>46</v>
      </c>
      <c r="E463" s="325">
        <v>0</v>
      </c>
      <c r="G463" s="325">
        <v>44</v>
      </c>
      <c r="H463" s="325">
        <v>79</v>
      </c>
    </row>
    <row r="464" spans="1:8">
      <c r="A464" s="103" t="s">
        <v>767</v>
      </c>
      <c r="B464" s="326">
        <v>0</v>
      </c>
      <c r="C464" s="326">
        <v>0</v>
      </c>
      <c r="D464" s="325">
        <v>0</v>
      </c>
      <c r="E464" s="325">
        <v>1</v>
      </c>
      <c r="G464" s="325">
        <v>2</v>
      </c>
      <c r="H464" s="325">
        <v>0</v>
      </c>
    </row>
    <row r="465" spans="1:8">
      <c r="A465" s="103" t="s">
        <v>1052</v>
      </c>
      <c r="B465" s="326">
        <v>0</v>
      </c>
      <c r="C465" s="326">
        <v>0</v>
      </c>
      <c r="D465" s="325">
        <v>0</v>
      </c>
      <c r="E465" s="325">
        <v>2</v>
      </c>
      <c r="G465" s="325">
        <v>0</v>
      </c>
      <c r="H465" s="325">
        <v>33</v>
      </c>
    </row>
    <row r="466" spans="1:8">
      <c r="A466" s="103" t="s">
        <v>1051</v>
      </c>
      <c r="B466" s="326">
        <v>0</v>
      </c>
      <c r="C466" s="326">
        <v>0</v>
      </c>
      <c r="D466" s="325">
        <v>0</v>
      </c>
      <c r="E466" s="325">
        <v>0</v>
      </c>
      <c r="G466" s="325">
        <v>12</v>
      </c>
      <c r="H466" s="325">
        <v>3</v>
      </c>
    </row>
    <row r="467" spans="1:8">
      <c r="A467" s="103" t="s">
        <v>1186</v>
      </c>
      <c r="B467" s="326">
        <v>0</v>
      </c>
      <c r="C467" s="326">
        <v>0</v>
      </c>
      <c r="D467" s="325">
        <v>0</v>
      </c>
      <c r="E467" s="325">
        <v>0</v>
      </c>
      <c r="G467" s="325">
        <v>0</v>
      </c>
      <c r="H467" s="325">
        <v>0</v>
      </c>
    </row>
    <row r="468" spans="1:8">
      <c r="A468" s="103" t="s">
        <v>1050</v>
      </c>
      <c r="B468" s="326">
        <v>0</v>
      </c>
      <c r="C468" s="326">
        <v>0</v>
      </c>
      <c r="D468" s="325">
        <v>0</v>
      </c>
      <c r="E468" s="325">
        <v>0</v>
      </c>
      <c r="G468" s="325">
        <v>0</v>
      </c>
      <c r="H468" s="325">
        <v>6</v>
      </c>
    </row>
    <row r="469" spans="1:8">
      <c r="A469" s="103" t="s">
        <v>851</v>
      </c>
      <c r="B469" s="326">
        <v>0</v>
      </c>
      <c r="C469" s="326">
        <v>0</v>
      </c>
      <c r="D469" s="325">
        <v>3</v>
      </c>
      <c r="E469" s="325">
        <v>0</v>
      </c>
      <c r="G469" s="325">
        <v>10</v>
      </c>
      <c r="H469" s="325">
        <v>28</v>
      </c>
    </row>
    <row r="470" spans="1:8">
      <c r="A470" s="103" t="s">
        <v>1003</v>
      </c>
      <c r="B470" s="326">
        <v>0</v>
      </c>
      <c r="C470" s="326">
        <v>0</v>
      </c>
      <c r="D470" s="325">
        <v>0</v>
      </c>
      <c r="E470" s="325">
        <v>0</v>
      </c>
      <c r="G470" s="325">
        <v>0</v>
      </c>
      <c r="H470" s="325">
        <v>0</v>
      </c>
    </row>
    <row r="471" spans="1:8">
      <c r="A471" s="103" t="s">
        <v>186</v>
      </c>
      <c r="B471" s="326">
        <v>0</v>
      </c>
      <c r="C471" s="326">
        <v>0</v>
      </c>
      <c r="D471" s="325">
        <v>0</v>
      </c>
      <c r="E471" s="325">
        <v>0</v>
      </c>
      <c r="G471" s="325">
        <v>30</v>
      </c>
      <c r="H471" s="325">
        <v>76</v>
      </c>
    </row>
    <row r="472" spans="1:8">
      <c r="A472" s="103" t="s">
        <v>969</v>
      </c>
      <c r="B472" s="326">
        <v>0</v>
      </c>
      <c r="C472" s="326">
        <v>0</v>
      </c>
      <c r="D472" s="325">
        <v>0</v>
      </c>
      <c r="E472" s="325">
        <v>0</v>
      </c>
      <c r="G472" s="325">
        <v>0</v>
      </c>
      <c r="H472" s="325">
        <v>37</v>
      </c>
    </row>
    <row r="473" spans="1:8">
      <c r="A473" s="103" t="s">
        <v>875</v>
      </c>
      <c r="B473" s="326">
        <v>0</v>
      </c>
      <c r="C473" s="326">
        <v>0</v>
      </c>
      <c r="D473" s="325">
        <v>0</v>
      </c>
      <c r="E473" s="325">
        <v>0</v>
      </c>
      <c r="G473" s="325">
        <v>0</v>
      </c>
      <c r="H473" s="325">
        <v>0</v>
      </c>
    </row>
    <row r="474" spans="1:8">
      <c r="A474" s="103" t="s">
        <v>804</v>
      </c>
      <c r="B474" s="328">
        <v>0</v>
      </c>
      <c r="C474" s="326">
        <v>0</v>
      </c>
      <c r="D474" s="325">
        <v>0</v>
      </c>
      <c r="E474" s="325">
        <v>0</v>
      </c>
      <c r="G474" s="325">
        <v>0</v>
      </c>
      <c r="H474" s="325">
        <v>8</v>
      </c>
    </row>
    <row r="475" spans="1:8">
      <c r="A475" s="103" t="s">
        <v>829</v>
      </c>
      <c r="B475" s="332">
        <v>43</v>
      </c>
      <c r="C475" s="326">
        <v>0</v>
      </c>
      <c r="D475" s="325">
        <v>0</v>
      </c>
      <c r="E475" s="325">
        <v>0</v>
      </c>
      <c r="G475" s="325">
        <v>26</v>
      </c>
      <c r="H475" s="325">
        <v>796</v>
      </c>
    </row>
    <row r="476" spans="1:8">
      <c r="A476" s="103" t="s">
        <v>1129</v>
      </c>
      <c r="B476" s="332">
        <v>0</v>
      </c>
      <c r="C476" s="326">
        <v>0</v>
      </c>
      <c r="D476" s="325">
        <v>0</v>
      </c>
      <c r="E476" s="325">
        <v>0</v>
      </c>
      <c r="G476" s="325">
        <v>0</v>
      </c>
      <c r="H476" s="325">
        <v>0</v>
      </c>
    </row>
    <row r="477" spans="1:8">
      <c r="A477" s="103" t="s">
        <v>181</v>
      </c>
      <c r="B477" s="332">
        <v>0</v>
      </c>
      <c r="C477" s="326">
        <v>0</v>
      </c>
      <c r="D477" s="325">
        <v>0</v>
      </c>
      <c r="E477" s="325">
        <v>0</v>
      </c>
      <c r="G477" s="325">
        <v>7</v>
      </c>
      <c r="H477" s="325">
        <v>19</v>
      </c>
    </row>
    <row r="478" spans="1:8">
      <c r="A478" s="103" t="s">
        <v>1218</v>
      </c>
      <c r="B478" s="328">
        <v>0</v>
      </c>
      <c r="C478" s="326">
        <v>0</v>
      </c>
      <c r="D478" s="325">
        <v>0</v>
      </c>
      <c r="E478" s="325">
        <v>0</v>
      </c>
      <c r="G478" s="325">
        <v>1</v>
      </c>
      <c r="H478" s="325">
        <v>0</v>
      </c>
    </row>
    <row r="479" spans="1:8">
      <c r="A479" s="103" t="s">
        <v>1142</v>
      </c>
      <c r="B479" s="332">
        <v>0</v>
      </c>
      <c r="C479" s="326">
        <v>0</v>
      </c>
      <c r="D479" s="325">
        <v>0</v>
      </c>
      <c r="E479" s="325">
        <v>0</v>
      </c>
      <c r="G479" s="325">
        <v>0</v>
      </c>
      <c r="H479" s="325">
        <v>11</v>
      </c>
    </row>
    <row r="480" spans="1:8">
      <c r="A480" s="103" t="s">
        <v>1141</v>
      </c>
      <c r="B480" s="332">
        <v>0</v>
      </c>
      <c r="C480" s="326">
        <v>0</v>
      </c>
      <c r="D480" s="325">
        <v>0</v>
      </c>
      <c r="E480" s="325">
        <v>0</v>
      </c>
      <c r="G480" s="325">
        <v>0</v>
      </c>
      <c r="H480" s="325">
        <v>0</v>
      </c>
    </row>
    <row r="481" spans="1:8">
      <c r="A481" s="103" t="s">
        <v>777</v>
      </c>
      <c r="B481" s="332">
        <v>0</v>
      </c>
      <c r="C481" s="326">
        <v>0</v>
      </c>
      <c r="D481" s="325">
        <v>0</v>
      </c>
      <c r="E481" s="325">
        <v>0</v>
      </c>
      <c r="G481" s="325">
        <v>0</v>
      </c>
      <c r="H481" s="325">
        <v>0</v>
      </c>
    </row>
    <row r="482" spans="1:8">
      <c r="A482" s="103" t="s">
        <v>174</v>
      </c>
      <c r="B482" s="332">
        <v>0</v>
      </c>
      <c r="C482" s="326">
        <v>0</v>
      </c>
      <c r="D482" s="325">
        <v>0</v>
      </c>
      <c r="E482" s="325">
        <v>0</v>
      </c>
      <c r="G482" s="325">
        <v>0</v>
      </c>
      <c r="H482" s="325">
        <v>0</v>
      </c>
    </row>
    <row r="483" spans="1:8">
      <c r="A483" s="103" t="s">
        <v>933</v>
      </c>
      <c r="B483" s="326">
        <v>0</v>
      </c>
      <c r="C483" s="326">
        <v>0</v>
      </c>
      <c r="D483" s="325">
        <v>0</v>
      </c>
      <c r="E483" s="325">
        <v>0</v>
      </c>
      <c r="G483" s="325">
        <v>0</v>
      </c>
      <c r="H483" s="325">
        <v>223</v>
      </c>
    </row>
    <row r="484" spans="1:8">
      <c r="A484" s="103" t="s">
        <v>1049</v>
      </c>
      <c r="B484" s="326">
        <v>0</v>
      </c>
      <c r="C484" s="326">
        <v>0</v>
      </c>
      <c r="D484" s="325">
        <v>0</v>
      </c>
      <c r="E484" s="325">
        <v>0</v>
      </c>
      <c r="G484" s="325">
        <v>0</v>
      </c>
      <c r="H484" s="325">
        <v>0</v>
      </c>
    </row>
    <row r="485" spans="1:8">
      <c r="A485" s="103" t="s">
        <v>756</v>
      </c>
      <c r="B485" s="326">
        <v>0</v>
      </c>
      <c r="C485" s="326">
        <v>0</v>
      </c>
      <c r="D485" s="325">
        <v>0</v>
      </c>
      <c r="E485" s="325">
        <v>0</v>
      </c>
      <c r="G485" s="325">
        <v>0</v>
      </c>
      <c r="H485" s="325">
        <v>115</v>
      </c>
    </row>
    <row r="486" spans="1:8">
      <c r="A486" s="103" t="s">
        <v>1318</v>
      </c>
      <c r="B486" s="326">
        <v>0</v>
      </c>
      <c r="C486" s="326">
        <v>0</v>
      </c>
      <c r="D486" s="325">
        <v>0</v>
      </c>
      <c r="E486" s="325">
        <v>0</v>
      </c>
      <c r="G486" s="325">
        <v>0</v>
      </c>
      <c r="H486" s="325">
        <v>0</v>
      </c>
    </row>
    <row r="487" spans="1:8">
      <c r="A487" s="103" t="s">
        <v>1048</v>
      </c>
      <c r="B487" s="326">
        <v>0</v>
      </c>
      <c r="C487" s="326">
        <v>0</v>
      </c>
      <c r="D487" s="325">
        <v>0</v>
      </c>
      <c r="E487" s="325">
        <v>0</v>
      </c>
      <c r="G487" s="325">
        <v>0</v>
      </c>
      <c r="H487" s="325">
        <v>21</v>
      </c>
    </row>
    <row r="488" spans="1:8">
      <c r="A488" s="103" t="s">
        <v>873</v>
      </c>
      <c r="B488" s="326">
        <v>0</v>
      </c>
      <c r="C488" s="326">
        <v>0</v>
      </c>
      <c r="D488" s="325">
        <v>0</v>
      </c>
      <c r="E488" s="325">
        <v>0</v>
      </c>
      <c r="G488" s="325">
        <v>0</v>
      </c>
      <c r="H488" s="325">
        <v>0</v>
      </c>
    </row>
    <row r="489" spans="1:8">
      <c r="A489" s="103" t="s">
        <v>1161</v>
      </c>
      <c r="B489" s="326">
        <v>0</v>
      </c>
      <c r="C489" s="326">
        <v>0</v>
      </c>
      <c r="D489" s="325">
        <v>0</v>
      </c>
      <c r="E489" s="325">
        <v>0</v>
      </c>
      <c r="G489" s="325">
        <v>0</v>
      </c>
      <c r="H489" s="325">
        <v>0</v>
      </c>
    </row>
    <row r="490" spans="1:8">
      <c r="A490" s="103" t="s">
        <v>1353</v>
      </c>
      <c r="B490" s="326">
        <v>0</v>
      </c>
      <c r="C490" s="326">
        <v>0</v>
      </c>
      <c r="D490" s="325">
        <v>0</v>
      </c>
      <c r="E490" s="325">
        <v>0</v>
      </c>
      <c r="G490" s="325">
        <v>0</v>
      </c>
      <c r="H490" s="325">
        <v>0</v>
      </c>
    </row>
    <row r="491" spans="1:8">
      <c r="A491" s="103" t="s">
        <v>998</v>
      </c>
      <c r="B491" s="326">
        <v>0</v>
      </c>
      <c r="C491" s="326">
        <v>0</v>
      </c>
      <c r="D491" s="325">
        <v>0</v>
      </c>
      <c r="E491" s="325">
        <v>0</v>
      </c>
      <c r="G491" s="325">
        <v>0</v>
      </c>
      <c r="H491" s="325">
        <v>87</v>
      </c>
    </row>
    <row r="492" spans="1:8">
      <c r="A492" s="103" t="s">
        <v>770</v>
      </c>
      <c r="B492" s="326">
        <v>0</v>
      </c>
      <c r="C492" s="326">
        <v>0</v>
      </c>
      <c r="D492" s="325">
        <v>0</v>
      </c>
      <c r="E492" s="325">
        <v>0</v>
      </c>
      <c r="G492" s="325">
        <v>0</v>
      </c>
      <c r="H492" s="325">
        <v>485</v>
      </c>
    </row>
    <row r="493" spans="1:8">
      <c r="A493" s="103" t="s">
        <v>168</v>
      </c>
      <c r="B493" s="326">
        <v>0</v>
      </c>
      <c r="C493" s="326">
        <v>55</v>
      </c>
      <c r="D493" s="325">
        <v>0</v>
      </c>
      <c r="E493" s="325">
        <v>63</v>
      </c>
      <c r="G493" s="325">
        <v>25</v>
      </c>
      <c r="H493" s="325">
        <v>23</v>
      </c>
    </row>
    <row r="494" spans="1:8">
      <c r="A494" s="103" t="s">
        <v>812</v>
      </c>
      <c r="B494" s="326">
        <v>0</v>
      </c>
      <c r="C494" s="326">
        <v>0</v>
      </c>
      <c r="D494" s="325">
        <v>0</v>
      </c>
      <c r="E494" s="325">
        <v>0</v>
      </c>
      <c r="G494" s="325">
        <v>0</v>
      </c>
      <c r="H494" s="325">
        <v>0</v>
      </c>
    </row>
    <row r="495" spans="1:8">
      <c r="A495" s="103" t="s">
        <v>160</v>
      </c>
      <c r="B495" s="326">
        <v>0</v>
      </c>
      <c r="C495" s="326">
        <v>0</v>
      </c>
      <c r="D495" s="325">
        <v>0</v>
      </c>
      <c r="E495" s="325">
        <v>0</v>
      </c>
      <c r="G495" s="325">
        <v>0</v>
      </c>
      <c r="H495" s="325">
        <v>33</v>
      </c>
    </row>
    <row r="496" spans="1:8">
      <c r="A496" s="103" t="s">
        <v>785</v>
      </c>
      <c r="B496" s="326">
        <v>1</v>
      </c>
      <c r="C496" s="326">
        <v>0</v>
      </c>
      <c r="D496" s="325">
        <v>3</v>
      </c>
      <c r="E496" s="325">
        <v>0</v>
      </c>
      <c r="G496" s="325">
        <v>41</v>
      </c>
      <c r="H496" s="325">
        <v>15</v>
      </c>
    </row>
    <row r="497" spans="1:8">
      <c r="A497" s="103" t="s">
        <v>968</v>
      </c>
      <c r="B497" s="326">
        <v>0</v>
      </c>
      <c r="C497" s="326">
        <v>0</v>
      </c>
      <c r="D497" s="325">
        <v>0</v>
      </c>
      <c r="E497" s="325">
        <v>0</v>
      </c>
      <c r="G497" s="325">
        <v>0</v>
      </c>
      <c r="H497" s="325">
        <v>240</v>
      </c>
    </row>
    <row r="498" spans="1:8">
      <c r="A498" s="103" t="s">
        <v>904</v>
      </c>
      <c r="B498" s="326">
        <v>0</v>
      </c>
      <c r="C498" s="326">
        <v>0</v>
      </c>
      <c r="D498" s="325">
        <v>0</v>
      </c>
      <c r="E498" s="325">
        <v>0</v>
      </c>
      <c r="G498" s="325">
        <v>5</v>
      </c>
      <c r="H498" s="325">
        <v>0</v>
      </c>
    </row>
    <row r="499" spans="1:8">
      <c r="A499" s="103" t="s">
        <v>1029</v>
      </c>
      <c r="B499" s="326">
        <v>31</v>
      </c>
      <c r="C499" s="326">
        <v>0</v>
      </c>
      <c r="D499" s="325">
        <v>10</v>
      </c>
      <c r="E499" s="325">
        <v>0</v>
      </c>
      <c r="G499" s="325">
        <v>0</v>
      </c>
      <c r="H499" s="325">
        <v>5</v>
      </c>
    </row>
    <row r="500" spans="1:8">
      <c r="A500" s="103" t="s">
        <v>1224</v>
      </c>
      <c r="B500" s="326">
        <v>0</v>
      </c>
      <c r="C500" s="326">
        <v>0</v>
      </c>
      <c r="D500" s="325">
        <v>0</v>
      </c>
      <c r="E500" s="325">
        <v>0</v>
      </c>
      <c r="G500" s="325">
        <v>2</v>
      </c>
      <c r="H500" s="325">
        <v>288</v>
      </c>
    </row>
    <row r="501" spans="1:8">
      <c r="A501" s="103" t="s">
        <v>903</v>
      </c>
      <c r="B501" s="326">
        <v>0</v>
      </c>
      <c r="C501" s="326">
        <v>0</v>
      </c>
      <c r="D501" s="325">
        <v>0</v>
      </c>
      <c r="E501" s="325">
        <v>0</v>
      </c>
      <c r="G501" s="325">
        <v>0</v>
      </c>
      <c r="H501" s="325">
        <v>100</v>
      </c>
    </row>
    <row r="502" spans="1:8">
      <c r="A502" s="103" t="s">
        <v>803</v>
      </c>
      <c r="B502" s="326">
        <v>20</v>
      </c>
      <c r="C502" s="326">
        <v>0</v>
      </c>
      <c r="D502" s="325">
        <v>46</v>
      </c>
      <c r="E502" s="325">
        <v>0</v>
      </c>
      <c r="G502" s="325">
        <v>158</v>
      </c>
      <c r="H502" s="325">
        <v>212</v>
      </c>
    </row>
    <row r="503" spans="1:8">
      <c r="A503" s="103" t="s">
        <v>801</v>
      </c>
      <c r="B503" s="326">
        <v>0</v>
      </c>
      <c r="C503" s="326">
        <v>0</v>
      </c>
      <c r="D503" s="325">
        <v>0</v>
      </c>
      <c r="E503" s="325">
        <v>0</v>
      </c>
      <c r="G503" s="325">
        <v>0</v>
      </c>
      <c r="H503" s="325">
        <v>0</v>
      </c>
    </row>
    <row r="504" spans="1:8">
      <c r="A504" s="103" t="s">
        <v>146</v>
      </c>
      <c r="B504" s="326">
        <v>0</v>
      </c>
      <c r="C504" s="326">
        <v>8</v>
      </c>
      <c r="D504" s="325">
        <v>0</v>
      </c>
      <c r="E504" s="325">
        <v>12</v>
      </c>
      <c r="G504" s="325">
        <v>13</v>
      </c>
      <c r="H504" s="325">
        <v>46</v>
      </c>
    </row>
    <row r="505" spans="1:8">
      <c r="A505" s="103" t="s">
        <v>1047</v>
      </c>
      <c r="B505" s="326">
        <v>0</v>
      </c>
      <c r="C505" s="326">
        <v>0</v>
      </c>
      <c r="D505" s="325">
        <v>0</v>
      </c>
      <c r="E505" s="325">
        <v>0</v>
      </c>
      <c r="G505" s="325">
        <v>0</v>
      </c>
      <c r="H505" s="325">
        <v>0</v>
      </c>
    </row>
    <row r="506" spans="1:8">
      <c r="A506" s="103" t="s">
        <v>902</v>
      </c>
      <c r="B506" s="326">
        <v>0</v>
      </c>
      <c r="C506" s="326">
        <v>0</v>
      </c>
      <c r="D506" s="325">
        <v>0</v>
      </c>
      <c r="E506" s="325">
        <v>0</v>
      </c>
      <c r="G506" s="325">
        <v>0</v>
      </c>
      <c r="H506" s="325">
        <v>0</v>
      </c>
    </row>
    <row r="507" spans="1:8">
      <c r="A507" s="103" t="s">
        <v>967</v>
      </c>
      <c r="B507" s="326">
        <v>0</v>
      </c>
      <c r="C507" s="326">
        <v>0</v>
      </c>
      <c r="D507" s="325">
        <v>0</v>
      </c>
      <c r="E507" s="325">
        <v>0</v>
      </c>
      <c r="G507" s="325">
        <v>0</v>
      </c>
      <c r="H507" s="325">
        <v>0</v>
      </c>
    </row>
    <row r="508" spans="1:8">
      <c r="A508" s="103" t="s">
        <v>771</v>
      </c>
      <c r="B508" s="326">
        <v>9</v>
      </c>
      <c r="C508" s="326">
        <v>0</v>
      </c>
      <c r="D508" s="325">
        <v>106</v>
      </c>
      <c r="E508" s="325">
        <v>0</v>
      </c>
      <c r="G508" s="325">
        <v>132</v>
      </c>
      <c r="H508" s="325">
        <v>367</v>
      </c>
    </row>
    <row r="509" spans="1:8">
      <c r="A509" s="103" t="s">
        <v>881</v>
      </c>
      <c r="B509" s="326">
        <v>0</v>
      </c>
      <c r="C509" s="326">
        <v>0</v>
      </c>
      <c r="D509" s="325">
        <v>0</v>
      </c>
      <c r="E509" s="325">
        <v>0</v>
      </c>
      <c r="G509" s="325">
        <v>0</v>
      </c>
      <c r="H509" s="325">
        <v>415</v>
      </c>
    </row>
    <row r="510" spans="1:8">
      <c r="A510" s="103" t="s">
        <v>1046</v>
      </c>
      <c r="B510" s="326">
        <v>0</v>
      </c>
      <c r="C510" s="326">
        <v>0</v>
      </c>
      <c r="D510" s="325">
        <v>0</v>
      </c>
      <c r="E510" s="325">
        <v>0</v>
      </c>
      <c r="G510" s="325">
        <v>0</v>
      </c>
      <c r="H510" s="325">
        <v>0</v>
      </c>
    </row>
    <row r="511" spans="1:8">
      <c r="A511" s="103" t="s">
        <v>1191</v>
      </c>
      <c r="B511" s="326">
        <v>0</v>
      </c>
      <c r="C511" s="326">
        <v>0</v>
      </c>
      <c r="D511" s="325">
        <v>0</v>
      </c>
      <c r="E511" s="325">
        <v>0</v>
      </c>
      <c r="G511" s="325">
        <v>0</v>
      </c>
      <c r="H511" s="325">
        <v>0</v>
      </c>
    </row>
    <row r="512" spans="1:8">
      <c r="A512" s="103" t="s">
        <v>1139</v>
      </c>
      <c r="B512" s="326">
        <v>0</v>
      </c>
      <c r="C512" s="326">
        <v>0</v>
      </c>
      <c r="D512" s="325">
        <v>0</v>
      </c>
      <c r="E512" s="325">
        <v>8</v>
      </c>
      <c r="G512" s="325">
        <v>0</v>
      </c>
      <c r="H512" s="325">
        <v>37</v>
      </c>
    </row>
    <row r="513" spans="1:8">
      <c r="A513" s="103" t="s">
        <v>783</v>
      </c>
      <c r="B513" s="326">
        <v>0</v>
      </c>
      <c r="C513" s="326">
        <v>0</v>
      </c>
      <c r="D513" s="325">
        <v>0</v>
      </c>
      <c r="E513" s="325">
        <v>0</v>
      </c>
      <c r="G513" s="325">
        <v>0</v>
      </c>
      <c r="H513" s="325">
        <v>0</v>
      </c>
    </row>
    <row r="514" spans="1:8">
      <c r="A514" s="103" t="s">
        <v>825</v>
      </c>
      <c r="B514" s="326">
        <v>0</v>
      </c>
      <c r="C514" s="326">
        <v>0</v>
      </c>
      <c r="D514" s="325">
        <v>0</v>
      </c>
      <c r="E514" s="325">
        <v>0</v>
      </c>
      <c r="G514" s="325">
        <v>0</v>
      </c>
      <c r="H514" s="325">
        <v>0</v>
      </c>
    </row>
    <row r="515" spans="1:8">
      <c r="A515" s="103" t="s">
        <v>811</v>
      </c>
      <c r="B515" s="326">
        <v>0</v>
      </c>
      <c r="C515" s="326">
        <v>0</v>
      </c>
      <c r="D515" s="325">
        <v>0</v>
      </c>
      <c r="E515" s="325">
        <v>0</v>
      </c>
      <c r="G515" s="325">
        <v>0</v>
      </c>
      <c r="H515" s="325">
        <v>0</v>
      </c>
    </row>
    <row r="516" spans="1:8">
      <c r="A516" s="103" t="s">
        <v>1045</v>
      </c>
      <c r="B516" s="326">
        <v>0</v>
      </c>
      <c r="C516" s="326">
        <v>0</v>
      </c>
      <c r="D516" s="325">
        <v>0</v>
      </c>
      <c r="E516" s="325">
        <v>0</v>
      </c>
      <c r="G516" s="325">
        <v>0</v>
      </c>
      <c r="H516" s="325">
        <v>140</v>
      </c>
    </row>
    <row r="517" spans="1:8">
      <c r="A517" s="103" t="s">
        <v>1044</v>
      </c>
      <c r="B517" s="326">
        <v>42</v>
      </c>
      <c r="C517" s="326">
        <v>0</v>
      </c>
      <c r="D517" s="325">
        <v>43</v>
      </c>
      <c r="E517" s="325">
        <v>0</v>
      </c>
      <c r="G517" s="325">
        <v>0</v>
      </c>
      <c r="H517" s="325">
        <v>390</v>
      </c>
    </row>
    <row r="518" spans="1:8">
      <c r="A518" s="103" t="s">
        <v>754</v>
      </c>
      <c r="B518" s="326">
        <v>58</v>
      </c>
      <c r="C518" s="326">
        <v>0</v>
      </c>
      <c r="D518" s="325">
        <v>18</v>
      </c>
      <c r="E518" s="325">
        <v>0</v>
      </c>
      <c r="G518" s="325">
        <v>42</v>
      </c>
      <c r="H518" s="325">
        <v>19</v>
      </c>
    </row>
    <row r="519" spans="1:8">
      <c r="A519" s="103" t="s">
        <v>1043</v>
      </c>
      <c r="B519" s="326">
        <v>0</v>
      </c>
      <c r="C519" s="326">
        <v>0</v>
      </c>
      <c r="D519" s="325">
        <v>0</v>
      </c>
      <c r="E519" s="325">
        <v>0</v>
      </c>
      <c r="G519" s="325">
        <v>0</v>
      </c>
      <c r="H519" s="325">
        <v>0</v>
      </c>
    </row>
    <row r="520" spans="1:8">
      <c r="A520" s="103" t="s">
        <v>966</v>
      </c>
      <c r="B520" s="326">
        <v>0</v>
      </c>
      <c r="C520" s="326">
        <v>0</v>
      </c>
      <c r="D520" s="325">
        <v>0</v>
      </c>
      <c r="E520" s="325">
        <v>0</v>
      </c>
      <c r="G520" s="325">
        <v>0</v>
      </c>
      <c r="H520" s="325">
        <v>81</v>
      </c>
    </row>
    <row r="521" spans="1:8">
      <c r="A521" s="103" t="s">
        <v>1154</v>
      </c>
      <c r="B521" s="326">
        <v>0</v>
      </c>
      <c r="C521" s="326">
        <v>0</v>
      </c>
      <c r="D521" s="325">
        <v>0</v>
      </c>
      <c r="E521" s="325">
        <v>0</v>
      </c>
      <c r="G521" s="325">
        <v>0</v>
      </c>
      <c r="H521" s="325">
        <v>0</v>
      </c>
    </row>
    <row r="522" spans="1:8">
      <c r="A522" s="103" t="s">
        <v>748</v>
      </c>
      <c r="B522" s="326">
        <v>0</v>
      </c>
      <c r="C522" s="326">
        <v>0</v>
      </c>
      <c r="D522" s="325">
        <v>0</v>
      </c>
      <c r="E522" s="325">
        <v>0</v>
      </c>
      <c r="G522" s="325">
        <v>0</v>
      </c>
      <c r="H522" s="325">
        <v>0</v>
      </c>
    </row>
    <row r="523" spans="1:8">
      <c r="A523" s="103" t="s">
        <v>1041</v>
      </c>
      <c r="B523" s="326">
        <v>0</v>
      </c>
      <c r="C523" s="326">
        <v>0</v>
      </c>
      <c r="D523" s="325">
        <v>0</v>
      </c>
      <c r="E523" s="325">
        <v>0</v>
      </c>
      <c r="G523" s="325">
        <v>78</v>
      </c>
      <c r="H523" s="325">
        <v>0</v>
      </c>
    </row>
    <row r="524" spans="1:8">
      <c r="A524" s="103" t="s">
        <v>1324</v>
      </c>
      <c r="B524" s="326">
        <v>0</v>
      </c>
      <c r="C524" s="326">
        <v>0</v>
      </c>
      <c r="D524" s="325">
        <v>0</v>
      </c>
      <c r="E524" s="325">
        <v>0</v>
      </c>
      <c r="G524" s="325">
        <v>2</v>
      </c>
      <c r="H524" s="325">
        <v>12</v>
      </c>
    </row>
    <row r="525" spans="1:8">
      <c r="A525" s="103" t="s">
        <v>1210</v>
      </c>
      <c r="B525" s="326">
        <v>0</v>
      </c>
      <c r="C525" s="326">
        <v>0</v>
      </c>
      <c r="D525" s="325">
        <v>0</v>
      </c>
      <c r="E525" s="325">
        <v>0</v>
      </c>
      <c r="G525" s="325">
        <v>0</v>
      </c>
      <c r="H525" s="325">
        <v>0</v>
      </c>
    </row>
    <row r="526" spans="1:8">
      <c r="A526" s="103" t="s">
        <v>1027</v>
      </c>
      <c r="B526" s="326">
        <v>0</v>
      </c>
      <c r="C526" s="326">
        <v>0</v>
      </c>
      <c r="D526" s="325">
        <v>0</v>
      </c>
      <c r="E526" s="325">
        <v>0</v>
      </c>
      <c r="G526" s="325">
        <v>0</v>
      </c>
      <c r="H526" s="325">
        <v>0</v>
      </c>
    </row>
    <row r="527" spans="1:8">
      <c r="A527" s="103" t="s">
        <v>1169</v>
      </c>
      <c r="B527" s="326">
        <v>49</v>
      </c>
      <c r="C527" s="326">
        <v>0</v>
      </c>
      <c r="D527" s="325">
        <v>0</v>
      </c>
      <c r="E527" s="325">
        <v>0</v>
      </c>
      <c r="G527" s="325">
        <v>0</v>
      </c>
      <c r="H527" s="325">
        <v>0</v>
      </c>
    </row>
    <row r="528" spans="1:8">
      <c r="A528" s="103" t="s">
        <v>1333</v>
      </c>
      <c r="B528" s="328">
        <v>0</v>
      </c>
      <c r="C528" s="326">
        <v>0</v>
      </c>
      <c r="D528" s="325">
        <v>0</v>
      </c>
      <c r="E528" s="325">
        <v>0</v>
      </c>
      <c r="G528" s="325">
        <v>0</v>
      </c>
      <c r="H528" s="325">
        <v>55</v>
      </c>
    </row>
    <row r="529" spans="1:8">
      <c r="A529" s="103" t="s">
        <v>753</v>
      </c>
      <c r="B529" s="332">
        <v>0</v>
      </c>
      <c r="C529" s="326">
        <v>0</v>
      </c>
      <c r="D529" s="325">
        <v>0</v>
      </c>
      <c r="E529" s="325">
        <v>0</v>
      </c>
      <c r="G529" s="325">
        <v>0</v>
      </c>
      <c r="H529" s="325">
        <v>32</v>
      </c>
    </row>
    <row r="530" spans="1:8">
      <c r="A530" s="103" t="s">
        <v>769</v>
      </c>
      <c r="B530" s="332">
        <v>0</v>
      </c>
      <c r="C530" s="326">
        <v>0</v>
      </c>
      <c r="D530" s="325">
        <v>0</v>
      </c>
      <c r="E530" s="325">
        <v>0</v>
      </c>
      <c r="G530" s="325">
        <v>6</v>
      </c>
      <c r="H530" s="325">
        <v>0</v>
      </c>
    </row>
    <row r="531" spans="1:8">
      <c r="A531" s="103" t="s">
        <v>751</v>
      </c>
      <c r="B531" s="332">
        <v>0</v>
      </c>
      <c r="C531" s="326">
        <v>0</v>
      </c>
      <c r="D531" s="325">
        <v>1</v>
      </c>
      <c r="E531" s="325">
        <v>0</v>
      </c>
      <c r="G531" s="325">
        <v>37</v>
      </c>
      <c r="H531" s="325">
        <v>114</v>
      </c>
    </row>
    <row r="532" spans="1:8">
      <c r="A532" s="103" t="s">
        <v>1330</v>
      </c>
      <c r="B532" s="332">
        <v>0</v>
      </c>
      <c r="C532" s="326">
        <v>1</v>
      </c>
      <c r="D532" s="325">
        <v>0</v>
      </c>
      <c r="E532" s="325">
        <v>0</v>
      </c>
      <c r="G532" s="325">
        <v>0</v>
      </c>
      <c r="H532" s="325">
        <v>4</v>
      </c>
    </row>
    <row r="533" spans="1:8">
      <c r="A533" s="103" t="s">
        <v>138</v>
      </c>
      <c r="B533" s="332">
        <v>0</v>
      </c>
      <c r="C533" s="326">
        <v>0</v>
      </c>
      <c r="D533" s="325">
        <v>0</v>
      </c>
      <c r="E533" s="325">
        <v>1</v>
      </c>
      <c r="G533" s="325">
        <v>2</v>
      </c>
      <c r="H533" s="325">
        <v>8</v>
      </c>
    </row>
    <row r="534" spans="1:8">
      <c r="A534" s="103" t="s">
        <v>964</v>
      </c>
      <c r="B534" s="326">
        <v>54</v>
      </c>
      <c r="C534" s="326">
        <v>3</v>
      </c>
      <c r="D534" s="325">
        <v>14</v>
      </c>
      <c r="E534" s="325">
        <v>0</v>
      </c>
      <c r="G534" s="325">
        <v>14</v>
      </c>
      <c r="H534" s="325">
        <v>285</v>
      </c>
    </row>
    <row r="535" spans="1:8">
      <c r="A535" s="103" t="s">
        <v>1320</v>
      </c>
      <c r="B535" s="326">
        <v>1</v>
      </c>
      <c r="C535" s="326">
        <v>0</v>
      </c>
      <c r="D535" s="325">
        <v>1</v>
      </c>
      <c r="E535" s="325">
        <v>0</v>
      </c>
      <c r="G535" s="325">
        <v>6</v>
      </c>
      <c r="H535" s="325">
        <v>11</v>
      </c>
    </row>
    <row r="536" spans="1:8">
      <c r="A536" s="103" t="s">
        <v>809</v>
      </c>
      <c r="B536" s="326">
        <v>0</v>
      </c>
      <c r="C536" s="326">
        <v>0</v>
      </c>
      <c r="D536" s="325">
        <v>0</v>
      </c>
      <c r="E536" s="325">
        <v>0</v>
      </c>
      <c r="G536" s="325">
        <v>2</v>
      </c>
      <c r="H536" s="325">
        <v>0</v>
      </c>
    </row>
    <row r="537" spans="1:8">
      <c r="A537" s="103" t="s">
        <v>780</v>
      </c>
      <c r="B537" s="326">
        <v>0</v>
      </c>
      <c r="C537" s="326">
        <v>0</v>
      </c>
      <c r="D537" s="325">
        <v>2</v>
      </c>
      <c r="E537" s="325">
        <v>0</v>
      </c>
      <c r="G537" s="325">
        <v>45</v>
      </c>
      <c r="H537" s="325">
        <v>0</v>
      </c>
    </row>
    <row r="538" spans="1:8">
      <c r="A538" s="103" t="s">
        <v>747</v>
      </c>
      <c r="B538" s="326">
        <v>0</v>
      </c>
      <c r="C538" s="326">
        <v>0</v>
      </c>
      <c r="D538" s="325">
        <v>0</v>
      </c>
      <c r="E538" s="325">
        <v>0</v>
      </c>
      <c r="G538" s="325">
        <v>0</v>
      </c>
      <c r="H538" s="325">
        <v>0</v>
      </c>
    </row>
    <row r="539" spans="1:8">
      <c r="A539" s="103" t="s">
        <v>901</v>
      </c>
      <c r="B539" s="326">
        <v>42</v>
      </c>
      <c r="C539" s="326">
        <v>0</v>
      </c>
      <c r="D539" s="325">
        <v>7</v>
      </c>
      <c r="E539" s="325">
        <v>31</v>
      </c>
      <c r="G539" s="325">
        <v>0</v>
      </c>
      <c r="H539" s="325">
        <v>111</v>
      </c>
    </row>
    <row r="540" spans="1:8">
      <c r="A540" s="103" t="s">
        <v>899</v>
      </c>
      <c r="B540" s="326">
        <v>0</v>
      </c>
      <c r="C540" s="326">
        <v>0</v>
      </c>
      <c r="D540" s="325">
        <v>0</v>
      </c>
      <c r="E540" s="325">
        <v>0</v>
      </c>
      <c r="G540" s="325">
        <v>0</v>
      </c>
      <c r="H540" s="325">
        <v>17</v>
      </c>
    </row>
    <row r="541" spans="1:8">
      <c r="A541" s="103"/>
      <c r="B541" s="326"/>
      <c r="C541" s="326" t="s">
        <v>1538</v>
      </c>
      <c r="D541" t="s">
        <v>1538</v>
      </c>
      <c r="E541" s="325" t="s">
        <v>1538</v>
      </c>
      <c r="G541" s="325" t="s">
        <v>1538</v>
      </c>
      <c r="H541" s="325" t="s">
        <v>1538</v>
      </c>
    </row>
    <row r="542" spans="1:8">
      <c r="A542" s="103"/>
      <c r="B542" s="326"/>
      <c r="C542" s="326" t="s">
        <v>1538</v>
      </c>
      <c r="D542" t="s">
        <v>1538</v>
      </c>
      <c r="E542" s="325" t="s">
        <v>1538</v>
      </c>
      <c r="G542" s="325" t="s">
        <v>1538</v>
      </c>
      <c r="H542" s="325" t="s">
        <v>1538</v>
      </c>
    </row>
    <row r="543" spans="1:8">
      <c r="A543" s="103"/>
      <c r="B543" s="326"/>
      <c r="C543" s="326" t="s">
        <v>1538</v>
      </c>
      <c r="D543" t="s">
        <v>1538</v>
      </c>
      <c r="E543" s="325" t="s">
        <v>1538</v>
      </c>
      <c r="G543" s="325" t="s">
        <v>1538</v>
      </c>
      <c r="H543" s="325" t="s">
        <v>1538</v>
      </c>
    </row>
    <row r="544" spans="1:8">
      <c r="A544" s="103"/>
      <c r="B544" s="326"/>
      <c r="C544" s="326" t="s">
        <v>1538</v>
      </c>
      <c r="D544" t="s">
        <v>1538</v>
      </c>
      <c r="E544" s="325" t="s">
        <v>1538</v>
      </c>
      <c r="G544" s="325" t="s">
        <v>1538</v>
      </c>
      <c r="H544" s="325" t="s">
        <v>1538</v>
      </c>
    </row>
    <row r="545" spans="1:8">
      <c r="A545" s="103"/>
      <c r="B545" s="326"/>
      <c r="C545" s="326" t="s">
        <v>1538</v>
      </c>
      <c r="D545" t="s">
        <v>1538</v>
      </c>
      <c r="E545" s="325" t="s">
        <v>1538</v>
      </c>
      <c r="G545" s="325" t="s">
        <v>1538</v>
      </c>
      <c r="H545" s="325" t="s">
        <v>1538</v>
      </c>
    </row>
    <row r="546" spans="1:8">
      <c r="A546" s="103"/>
      <c r="B546" s="326"/>
      <c r="C546" s="326" t="s">
        <v>1538</v>
      </c>
      <c r="D546" t="s">
        <v>1538</v>
      </c>
      <c r="E546" s="325" t="s">
        <v>1538</v>
      </c>
      <c r="G546" s="325" t="s">
        <v>1538</v>
      </c>
      <c r="H546" s="325" t="s">
        <v>1538</v>
      </c>
    </row>
    <row r="547" spans="1:8">
      <c r="A547" s="103"/>
      <c r="B547" s="326"/>
      <c r="C547" s="326" t="s">
        <v>1538</v>
      </c>
      <c r="D547" t="s">
        <v>1538</v>
      </c>
      <c r="E547" s="325" t="s">
        <v>1538</v>
      </c>
      <c r="G547" s="325" t="s">
        <v>1538</v>
      </c>
      <c r="H547" s="325" t="s">
        <v>1538</v>
      </c>
    </row>
    <row r="548" spans="1:8">
      <c r="A548" s="103"/>
      <c r="B548" s="326"/>
      <c r="C548" s="326" t="s">
        <v>1538</v>
      </c>
      <c r="D548" t="s">
        <v>1538</v>
      </c>
      <c r="E548" s="325" t="s">
        <v>1538</v>
      </c>
      <c r="G548" s="325" t="s">
        <v>1538</v>
      </c>
      <c r="H548" s="325" t="s">
        <v>1538</v>
      </c>
    </row>
    <row r="549" spans="1:8">
      <c r="A549" s="103"/>
      <c r="B549" s="326"/>
      <c r="C549" s="326" t="s">
        <v>1538</v>
      </c>
      <c r="D549" t="s">
        <v>1538</v>
      </c>
      <c r="E549" s="325" t="s">
        <v>1538</v>
      </c>
      <c r="G549" s="325" t="s">
        <v>1538</v>
      </c>
      <c r="H549" s="325" t="s">
        <v>1538</v>
      </c>
    </row>
    <row r="550" spans="1:8">
      <c r="A550" s="103"/>
      <c r="B550" s="326"/>
      <c r="C550" s="326" t="s">
        <v>1538</v>
      </c>
      <c r="D550" t="s">
        <v>1538</v>
      </c>
      <c r="E550" s="325" t="s">
        <v>1538</v>
      </c>
      <c r="G550" s="325" t="s">
        <v>1538</v>
      </c>
      <c r="H550" s="325" t="s">
        <v>1538</v>
      </c>
    </row>
    <row r="551" spans="1:8">
      <c r="A551" s="103"/>
      <c r="B551" s="326"/>
      <c r="C551" s="326" t="s">
        <v>1538</v>
      </c>
      <c r="D551" t="s">
        <v>1538</v>
      </c>
      <c r="E551" s="325" t="s">
        <v>1538</v>
      </c>
      <c r="G551" s="325" t="s">
        <v>1538</v>
      </c>
      <c r="H551" s="325" t="s">
        <v>1538</v>
      </c>
    </row>
    <row r="552" spans="1:8">
      <c r="A552" s="103"/>
      <c r="B552" s="326"/>
      <c r="C552" s="326" t="s">
        <v>1538</v>
      </c>
      <c r="D552" t="s">
        <v>1538</v>
      </c>
      <c r="E552" s="325" t="s">
        <v>1538</v>
      </c>
      <c r="G552" s="325" t="s">
        <v>1538</v>
      </c>
      <c r="H552" s="325" t="s">
        <v>1538</v>
      </c>
    </row>
    <row r="553" spans="1:8">
      <c r="A553" s="103"/>
      <c r="B553" s="326"/>
      <c r="C553" s="326" t="s">
        <v>1538</v>
      </c>
      <c r="D553" t="s">
        <v>1538</v>
      </c>
      <c r="E553" s="325" t="s">
        <v>1538</v>
      </c>
      <c r="G553" s="325" t="s">
        <v>1538</v>
      </c>
      <c r="H553" s="325" t="s">
        <v>1538</v>
      </c>
    </row>
    <row r="554" spans="1:8">
      <c r="A554" s="103"/>
      <c r="B554" s="326"/>
      <c r="C554" s="326" t="s">
        <v>1538</v>
      </c>
      <c r="D554" t="s">
        <v>1538</v>
      </c>
      <c r="E554" s="325" t="s">
        <v>1538</v>
      </c>
      <c r="G554" s="325" t="s">
        <v>1538</v>
      </c>
      <c r="H554" s="325" t="s">
        <v>1538</v>
      </c>
    </row>
    <row r="555" spans="1:8">
      <c r="A555" s="103"/>
      <c r="B555" s="326"/>
      <c r="C555" s="326" t="s">
        <v>1538</v>
      </c>
      <c r="D555" t="s">
        <v>1538</v>
      </c>
      <c r="E555" s="325" t="s">
        <v>1538</v>
      </c>
      <c r="G555" s="325" t="s">
        <v>1538</v>
      </c>
      <c r="H555" s="325" t="s">
        <v>1538</v>
      </c>
    </row>
    <row r="556" spans="1:8">
      <c r="A556" s="103"/>
      <c r="B556" s="326"/>
      <c r="C556" s="326" t="s">
        <v>1538</v>
      </c>
      <c r="D556" t="s">
        <v>1538</v>
      </c>
      <c r="E556" s="325" t="s">
        <v>1538</v>
      </c>
      <c r="G556" s="325" t="s">
        <v>1538</v>
      </c>
      <c r="H556" s="325" t="s">
        <v>1538</v>
      </c>
    </row>
    <row r="557" spans="1:8">
      <c r="A557" s="103"/>
      <c r="B557" s="326"/>
      <c r="C557" s="326" t="s">
        <v>1538</v>
      </c>
      <c r="D557" t="s">
        <v>1538</v>
      </c>
      <c r="E557" s="325" t="s">
        <v>1538</v>
      </c>
      <c r="G557" s="325" t="s">
        <v>1538</v>
      </c>
      <c r="H557" s="325" t="s">
        <v>1538</v>
      </c>
    </row>
    <row r="558" spans="1:8">
      <c r="A558" s="103"/>
      <c r="B558" s="326"/>
      <c r="C558" s="326" t="s">
        <v>1538</v>
      </c>
      <c r="D558" t="s">
        <v>1538</v>
      </c>
      <c r="E558" s="325" t="s">
        <v>1538</v>
      </c>
      <c r="G558" s="325" t="s">
        <v>1538</v>
      </c>
      <c r="H558" s="325" t="s">
        <v>1538</v>
      </c>
    </row>
    <row r="559" spans="1:8">
      <c r="A559" s="103"/>
      <c r="B559" s="328"/>
      <c r="C559" s="326" t="s">
        <v>1538</v>
      </c>
      <c r="D559" t="s">
        <v>1538</v>
      </c>
      <c r="E559" s="325" t="s">
        <v>1538</v>
      </c>
      <c r="G559" s="325" t="s">
        <v>1538</v>
      </c>
      <c r="H559" s="325" t="s">
        <v>1538</v>
      </c>
    </row>
    <row r="560" spans="1:8">
      <c r="A560" s="103"/>
      <c r="C560" s="326" t="s">
        <v>1538</v>
      </c>
      <c r="D560" t="s">
        <v>1538</v>
      </c>
      <c r="E560" s="325" t="s">
        <v>1538</v>
      </c>
      <c r="G560" s="325" t="s">
        <v>1538</v>
      </c>
      <c r="H560" s="325" t="s">
        <v>1538</v>
      </c>
    </row>
    <row r="561" spans="1:8">
      <c r="A561" s="103"/>
      <c r="C561" s="326" t="s">
        <v>1538</v>
      </c>
      <c r="D561" t="s">
        <v>1538</v>
      </c>
      <c r="E561" s="325" t="s">
        <v>1538</v>
      </c>
      <c r="G561" s="325" t="s">
        <v>1538</v>
      </c>
      <c r="H561" s="325" t="s">
        <v>1538</v>
      </c>
    </row>
    <row r="562" spans="1:8">
      <c r="A562" s="103"/>
      <c r="C562" s="326" t="s">
        <v>1538</v>
      </c>
      <c r="D562" t="s">
        <v>1538</v>
      </c>
      <c r="E562" s="325" t="s">
        <v>1538</v>
      </c>
      <c r="G562" s="325" t="s">
        <v>1538</v>
      </c>
      <c r="H562" s="325" t="s">
        <v>1538</v>
      </c>
    </row>
    <row r="563" spans="1:8">
      <c r="A563" s="103"/>
      <c r="C563" s="326" t="s">
        <v>1538</v>
      </c>
      <c r="D563" t="s">
        <v>1538</v>
      </c>
      <c r="E563" s="325" t="s">
        <v>1538</v>
      </c>
      <c r="G563" s="325" t="s">
        <v>1538</v>
      </c>
      <c r="H563" s="325" t="s">
        <v>1538</v>
      </c>
    </row>
    <row r="564" spans="1:8">
      <c r="A564" s="103"/>
      <c r="B564" s="326"/>
      <c r="C564" s="326" t="s">
        <v>1538</v>
      </c>
      <c r="D564" t="s">
        <v>1538</v>
      </c>
      <c r="E564" s="325" t="s">
        <v>1538</v>
      </c>
      <c r="G564" s="325" t="s">
        <v>1538</v>
      </c>
      <c r="H564" s="325" t="s">
        <v>1538</v>
      </c>
    </row>
    <row r="565" spans="1:8">
      <c r="A565" s="103"/>
      <c r="B565" s="326"/>
      <c r="C565" s="326" t="s">
        <v>1538</v>
      </c>
      <c r="D565" t="s">
        <v>1538</v>
      </c>
      <c r="E565" s="325" t="s">
        <v>1538</v>
      </c>
      <c r="G565" s="325" t="s">
        <v>1538</v>
      </c>
      <c r="H565" s="325" t="s">
        <v>1538</v>
      </c>
    </row>
    <row r="566" spans="1:8">
      <c r="A566" s="103"/>
      <c r="B566" s="326"/>
      <c r="C566" s="326" t="s">
        <v>1538</v>
      </c>
      <c r="D566" t="s">
        <v>1538</v>
      </c>
      <c r="E566" s="325" t="s">
        <v>1538</v>
      </c>
      <c r="G566" s="325" t="s">
        <v>1538</v>
      </c>
      <c r="H566" s="325" t="s">
        <v>1538</v>
      </c>
    </row>
    <row r="567" spans="1:8">
      <c r="A567" s="103"/>
      <c r="B567" s="326"/>
      <c r="C567" s="326" t="s">
        <v>1538</v>
      </c>
      <c r="D567" t="s">
        <v>1538</v>
      </c>
      <c r="E567" s="325" t="s">
        <v>1538</v>
      </c>
      <c r="G567" s="325" t="s">
        <v>1538</v>
      </c>
      <c r="H567" s="325" t="s">
        <v>1538</v>
      </c>
    </row>
    <row r="568" spans="1:8">
      <c r="A568" s="103"/>
      <c r="B568" s="326"/>
      <c r="C568" s="326" t="s">
        <v>1538</v>
      </c>
      <c r="D568" t="s">
        <v>1538</v>
      </c>
      <c r="E568" s="325" t="s">
        <v>1538</v>
      </c>
      <c r="G568" s="325" t="s">
        <v>1538</v>
      </c>
      <c r="H568" s="325" t="s">
        <v>1538</v>
      </c>
    </row>
    <row r="569" spans="1:8">
      <c r="A569" s="103"/>
      <c r="B569" s="326"/>
      <c r="C569" s="326" t="s">
        <v>1538</v>
      </c>
      <c r="D569" t="s">
        <v>1538</v>
      </c>
      <c r="E569" s="325" t="s">
        <v>1538</v>
      </c>
      <c r="G569" s="325" t="s">
        <v>1538</v>
      </c>
      <c r="H569" s="325" t="s">
        <v>1538</v>
      </c>
    </row>
    <row r="570" spans="1:8">
      <c r="A570" s="103"/>
      <c r="B570" s="326"/>
      <c r="C570" s="326" t="s">
        <v>1538</v>
      </c>
      <c r="D570" t="s">
        <v>1538</v>
      </c>
      <c r="E570" s="325" t="s">
        <v>1538</v>
      </c>
      <c r="G570" s="325" t="s">
        <v>1538</v>
      </c>
      <c r="H570" s="325" t="s">
        <v>1538</v>
      </c>
    </row>
    <row r="571" spans="1:8">
      <c r="A571" s="103"/>
      <c r="B571" s="326"/>
      <c r="C571" s="326" t="s">
        <v>1538</v>
      </c>
      <c r="D571" t="s">
        <v>1538</v>
      </c>
      <c r="E571" s="325" t="s">
        <v>1538</v>
      </c>
      <c r="G571" s="325" t="s">
        <v>1538</v>
      </c>
      <c r="H571" s="325" t="s">
        <v>1538</v>
      </c>
    </row>
    <row r="572" spans="1:8">
      <c r="A572" s="103"/>
      <c r="B572" s="326"/>
      <c r="C572" s="326" t="s">
        <v>1538</v>
      </c>
      <c r="D572" t="s">
        <v>1538</v>
      </c>
      <c r="E572" s="325" t="s">
        <v>1538</v>
      </c>
      <c r="G572" s="325" t="s">
        <v>1538</v>
      </c>
      <c r="H572" s="325" t="s">
        <v>1538</v>
      </c>
    </row>
    <row r="573" spans="1:8">
      <c r="A573" s="103"/>
      <c r="B573" s="326"/>
      <c r="C573" s="326" t="s">
        <v>1538</v>
      </c>
      <c r="D573" t="s">
        <v>1538</v>
      </c>
      <c r="E573" s="325" t="s">
        <v>1538</v>
      </c>
      <c r="G573" s="325" t="s">
        <v>1538</v>
      </c>
      <c r="H573" s="325" t="s">
        <v>1538</v>
      </c>
    </row>
    <row r="574" spans="1:8">
      <c r="A574" s="103"/>
      <c r="B574" s="326"/>
      <c r="C574" s="326" t="s">
        <v>1538</v>
      </c>
      <c r="D574" t="s">
        <v>1538</v>
      </c>
      <c r="E574" s="325" t="s">
        <v>1538</v>
      </c>
      <c r="G574" s="325" t="s">
        <v>1538</v>
      </c>
      <c r="H574" s="325" t="s">
        <v>1538</v>
      </c>
    </row>
    <row r="575" spans="1:8">
      <c r="A575" s="103"/>
      <c r="B575" s="326"/>
      <c r="C575" s="326" t="s">
        <v>1538</v>
      </c>
      <c r="D575" t="s">
        <v>1538</v>
      </c>
      <c r="E575" s="325" t="s">
        <v>1538</v>
      </c>
      <c r="G575" s="325" t="s">
        <v>1538</v>
      </c>
      <c r="H575" s="325" t="s">
        <v>1538</v>
      </c>
    </row>
    <row r="576" spans="1:8">
      <c r="A576" s="103"/>
      <c r="B576" s="326"/>
      <c r="C576" s="326" t="s">
        <v>1538</v>
      </c>
      <c r="D576" t="s">
        <v>1538</v>
      </c>
      <c r="E576" s="325" t="s">
        <v>1538</v>
      </c>
      <c r="G576" s="325" t="s">
        <v>1538</v>
      </c>
      <c r="H576" s="325" t="s">
        <v>1538</v>
      </c>
    </row>
    <row r="577" spans="1:8">
      <c r="A577" s="103"/>
      <c r="B577" s="328"/>
      <c r="C577" s="326" t="s">
        <v>1538</v>
      </c>
      <c r="D577" t="s">
        <v>1538</v>
      </c>
      <c r="E577" s="325" t="s">
        <v>1538</v>
      </c>
      <c r="G577" s="325" t="s">
        <v>1538</v>
      </c>
      <c r="H577" s="325" t="s">
        <v>1538</v>
      </c>
    </row>
    <row r="578" spans="1:8">
      <c r="A578" s="103"/>
      <c r="C578" s="326" t="s">
        <v>1538</v>
      </c>
      <c r="D578" t="s">
        <v>1538</v>
      </c>
      <c r="E578" s="325" t="s">
        <v>1538</v>
      </c>
      <c r="G578" s="325" t="s">
        <v>1538</v>
      </c>
      <c r="H578" s="325" t="s">
        <v>1538</v>
      </c>
    </row>
    <row r="579" spans="1:8">
      <c r="A579" s="103"/>
      <c r="C579" s="326" t="s">
        <v>1538</v>
      </c>
      <c r="D579" t="s">
        <v>1538</v>
      </c>
      <c r="E579" s="325" t="s">
        <v>1538</v>
      </c>
      <c r="G579" s="325" t="s">
        <v>1538</v>
      </c>
      <c r="H579" s="325" t="s">
        <v>1538</v>
      </c>
    </row>
    <row r="580" spans="1:8">
      <c r="A580" s="103"/>
      <c r="C580" s="326" t="s">
        <v>1538</v>
      </c>
      <c r="D580" t="s">
        <v>1538</v>
      </c>
      <c r="E580" s="325" t="s">
        <v>1538</v>
      </c>
      <c r="G580" s="325" t="s">
        <v>1538</v>
      </c>
      <c r="H580" s="325" t="s">
        <v>1538</v>
      </c>
    </row>
    <row r="581" spans="1:8">
      <c r="A581" s="103"/>
      <c r="C581" s="326" t="s">
        <v>1538</v>
      </c>
      <c r="D581" t="s">
        <v>1538</v>
      </c>
      <c r="E581" s="325" t="s">
        <v>1538</v>
      </c>
      <c r="G581" s="325" t="s">
        <v>1538</v>
      </c>
      <c r="H581" s="325" t="s">
        <v>1538</v>
      </c>
    </row>
    <row r="582" spans="1:8">
      <c r="A582" s="103"/>
      <c r="B582" s="326"/>
      <c r="C582" s="326" t="s">
        <v>1538</v>
      </c>
      <c r="D582" t="s">
        <v>1538</v>
      </c>
      <c r="E582" s="325" t="s">
        <v>1538</v>
      </c>
      <c r="G582" s="325" t="s">
        <v>1538</v>
      </c>
      <c r="H582" s="325" t="s">
        <v>1538</v>
      </c>
    </row>
    <row r="583" spans="1:8">
      <c r="A583" s="103"/>
      <c r="B583" s="326"/>
      <c r="C583" s="326" t="s">
        <v>1538</v>
      </c>
      <c r="D583" t="s">
        <v>1538</v>
      </c>
      <c r="E583" s="325" t="s">
        <v>1538</v>
      </c>
      <c r="G583" s="325" t="s">
        <v>1538</v>
      </c>
      <c r="H583" s="325" t="s">
        <v>1538</v>
      </c>
    </row>
    <row r="584" spans="1:8">
      <c r="A584" s="103"/>
      <c r="B584" s="326"/>
      <c r="C584" s="326" t="s">
        <v>1538</v>
      </c>
      <c r="D584" t="s">
        <v>1538</v>
      </c>
      <c r="E584" s="325" t="s">
        <v>1538</v>
      </c>
      <c r="G584" s="325" t="s">
        <v>1538</v>
      </c>
      <c r="H584" s="325" t="s">
        <v>1538</v>
      </c>
    </row>
    <row r="585" spans="1:8">
      <c r="A585" s="103"/>
      <c r="B585" s="326"/>
      <c r="C585" s="326" t="s">
        <v>1538</v>
      </c>
      <c r="D585" t="s">
        <v>1538</v>
      </c>
      <c r="E585" s="325" t="s">
        <v>1538</v>
      </c>
      <c r="G585" s="325" t="s">
        <v>1538</v>
      </c>
      <c r="H585" s="325" t="s">
        <v>1538</v>
      </c>
    </row>
    <row r="586" spans="1:8">
      <c r="A586" s="103"/>
      <c r="B586" s="326"/>
      <c r="C586" s="326" t="s">
        <v>1538</v>
      </c>
      <c r="D586" t="s">
        <v>1538</v>
      </c>
      <c r="E586" s="325" t="s">
        <v>1538</v>
      </c>
      <c r="G586" s="325" t="s">
        <v>1538</v>
      </c>
      <c r="H586" s="325" t="s">
        <v>1538</v>
      </c>
    </row>
    <row r="587" spans="1:8">
      <c r="A587" s="103"/>
      <c r="B587" s="326"/>
      <c r="C587" s="326" t="s">
        <v>1538</v>
      </c>
      <c r="D587" t="s">
        <v>1538</v>
      </c>
      <c r="E587" s="325" t="s">
        <v>1538</v>
      </c>
      <c r="G587" s="325" t="s">
        <v>1538</v>
      </c>
      <c r="H587" s="325" t="s">
        <v>1538</v>
      </c>
    </row>
    <row r="588" spans="1:8">
      <c r="A588" s="103"/>
      <c r="B588" s="326"/>
      <c r="C588" s="326" t="s">
        <v>1538</v>
      </c>
      <c r="D588" t="s">
        <v>1538</v>
      </c>
      <c r="E588" s="325" t="s">
        <v>1538</v>
      </c>
      <c r="G588" s="325" t="s">
        <v>1538</v>
      </c>
      <c r="H588" s="325" t="s">
        <v>1538</v>
      </c>
    </row>
    <row r="589" spans="1:8">
      <c r="A589" s="103"/>
      <c r="B589" s="326"/>
      <c r="C589" s="326" t="s">
        <v>1538</v>
      </c>
      <c r="D589" t="s">
        <v>1538</v>
      </c>
      <c r="E589" s="325" t="s">
        <v>1538</v>
      </c>
      <c r="G589" s="325" t="s">
        <v>1538</v>
      </c>
      <c r="H589" s="325" t="s">
        <v>1538</v>
      </c>
    </row>
    <row r="590" spans="1:8">
      <c r="A590" s="103"/>
      <c r="B590" s="326"/>
      <c r="C590" s="326" t="s">
        <v>1538</v>
      </c>
      <c r="D590" t="s">
        <v>1538</v>
      </c>
      <c r="E590" s="325" t="s">
        <v>1538</v>
      </c>
      <c r="G590" s="325" t="s">
        <v>1538</v>
      </c>
      <c r="H590" s="325" t="s">
        <v>1538</v>
      </c>
    </row>
    <row r="591" spans="1:8">
      <c r="A591" s="103"/>
      <c r="B591" s="326"/>
      <c r="C591" s="326" t="s">
        <v>1538</v>
      </c>
      <c r="D591" t="s">
        <v>1538</v>
      </c>
      <c r="E591" s="325" t="s">
        <v>1538</v>
      </c>
      <c r="G591" s="325" t="s">
        <v>1538</v>
      </c>
      <c r="H591" s="325" t="s">
        <v>1538</v>
      </c>
    </row>
    <row r="592" spans="1:8">
      <c r="A592" s="103"/>
      <c r="B592" s="326"/>
      <c r="C592" s="326" t="s">
        <v>1538</v>
      </c>
      <c r="D592" t="s">
        <v>1538</v>
      </c>
      <c r="E592" s="325" t="s">
        <v>1538</v>
      </c>
      <c r="G592" s="325" t="s">
        <v>1538</v>
      </c>
      <c r="H592" s="325" t="s">
        <v>1538</v>
      </c>
    </row>
    <row r="593" spans="1:8">
      <c r="A593" s="103"/>
      <c r="B593" s="326"/>
      <c r="C593" s="326" t="s">
        <v>1538</v>
      </c>
      <c r="D593" t="s">
        <v>1538</v>
      </c>
      <c r="E593" s="325" t="s">
        <v>1538</v>
      </c>
      <c r="G593" s="325" t="s">
        <v>1538</v>
      </c>
      <c r="H593" s="325" t="s">
        <v>1538</v>
      </c>
    </row>
    <row r="594" spans="1:8">
      <c r="A594" s="103"/>
      <c r="B594" s="326"/>
      <c r="C594" s="326" t="s">
        <v>1538</v>
      </c>
      <c r="D594" t="s">
        <v>1538</v>
      </c>
      <c r="E594" s="325" t="s">
        <v>1538</v>
      </c>
      <c r="G594" s="325" t="s">
        <v>1538</v>
      </c>
      <c r="H594" s="325" t="s">
        <v>1538</v>
      </c>
    </row>
    <row r="595" spans="1:8">
      <c r="A595" s="103"/>
      <c r="B595" s="326"/>
      <c r="C595" s="326" t="s">
        <v>1538</v>
      </c>
      <c r="D595" t="s">
        <v>1538</v>
      </c>
      <c r="E595" s="325" t="s">
        <v>1538</v>
      </c>
      <c r="G595" s="325" t="s">
        <v>1538</v>
      </c>
      <c r="H595" s="325" t="s">
        <v>1538</v>
      </c>
    </row>
    <row r="596" spans="1:8">
      <c r="A596" s="103"/>
      <c r="B596" s="326"/>
      <c r="C596" s="326" t="s">
        <v>1538</v>
      </c>
      <c r="D596" t="s">
        <v>1538</v>
      </c>
      <c r="E596" s="325" t="s">
        <v>1538</v>
      </c>
      <c r="G596" s="325" t="s">
        <v>1538</v>
      </c>
      <c r="H596" s="325" t="s">
        <v>1538</v>
      </c>
    </row>
    <row r="597" spans="1:8">
      <c r="A597" s="103"/>
      <c r="B597" s="326"/>
      <c r="C597" s="326" t="s">
        <v>1538</v>
      </c>
      <c r="D597" t="s">
        <v>1538</v>
      </c>
      <c r="E597" s="325" t="s">
        <v>1538</v>
      </c>
      <c r="G597" s="325" t="s">
        <v>1538</v>
      </c>
      <c r="H597" s="325" t="s">
        <v>1538</v>
      </c>
    </row>
    <row r="598" spans="1:8">
      <c r="A598" s="103"/>
      <c r="B598" s="326"/>
      <c r="C598" s="326" t="s">
        <v>1538</v>
      </c>
      <c r="D598" t="s">
        <v>1538</v>
      </c>
      <c r="E598" s="325" t="s">
        <v>1538</v>
      </c>
      <c r="G598" s="325" t="s">
        <v>1538</v>
      </c>
      <c r="H598" s="325" t="s">
        <v>1538</v>
      </c>
    </row>
    <row r="599" spans="1:8">
      <c r="A599" s="103"/>
      <c r="B599" s="326"/>
      <c r="C599" s="326" t="s">
        <v>1538</v>
      </c>
      <c r="D599" t="s">
        <v>1538</v>
      </c>
      <c r="E599" s="325" t="s">
        <v>1538</v>
      </c>
      <c r="G599" s="325" t="s">
        <v>1538</v>
      </c>
      <c r="H599" s="325" t="s">
        <v>1538</v>
      </c>
    </row>
    <row r="600" spans="1:8">
      <c r="A600" s="103"/>
      <c r="B600" s="326"/>
      <c r="C600" s="326" t="s">
        <v>1538</v>
      </c>
      <c r="D600" t="s">
        <v>1538</v>
      </c>
      <c r="E600" s="325" t="s">
        <v>1538</v>
      </c>
      <c r="G600" s="325" t="s">
        <v>1538</v>
      </c>
      <c r="H600" s="325" t="s">
        <v>1538</v>
      </c>
    </row>
    <row r="601" spans="1:8">
      <c r="A601" s="103"/>
      <c r="B601" s="326"/>
      <c r="C601" s="326" t="s">
        <v>1538</v>
      </c>
      <c r="D601" t="s">
        <v>1538</v>
      </c>
      <c r="E601" s="325" t="s">
        <v>1538</v>
      </c>
      <c r="G601" s="325" t="s">
        <v>1538</v>
      </c>
      <c r="H601" s="325" t="s">
        <v>1538</v>
      </c>
    </row>
    <row r="602" spans="1:8">
      <c r="A602" s="103"/>
      <c r="B602" s="326"/>
      <c r="C602" s="326" t="s">
        <v>1538</v>
      </c>
      <c r="D602" t="s">
        <v>1538</v>
      </c>
      <c r="E602" s="325" t="s">
        <v>1538</v>
      </c>
      <c r="G602" s="325" t="s">
        <v>1538</v>
      </c>
      <c r="H602" s="325" t="s">
        <v>1538</v>
      </c>
    </row>
    <row r="603" spans="1:8">
      <c r="A603" s="103"/>
      <c r="B603" s="326"/>
      <c r="C603" s="326" t="s">
        <v>1538</v>
      </c>
      <c r="D603" t="s">
        <v>1538</v>
      </c>
      <c r="E603" s="325" t="s">
        <v>1538</v>
      </c>
      <c r="G603" s="325" t="s">
        <v>1538</v>
      </c>
      <c r="H603" s="325" t="s">
        <v>1538</v>
      </c>
    </row>
    <row r="604" spans="1:8">
      <c r="A604" s="103"/>
      <c r="B604" s="326"/>
      <c r="C604" s="326" t="s">
        <v>1538</v>
      </c>
      <c r="D604" t="s">
        <v>1538</v>
      </c>
      <c r="E604" s="325" t="s">
        <v>1538</v>
      </c>
      <c r="G604" s="325" t="s">
        <v>1538</v>
      </c>
      <c r="H604" s="325" t="s">
        <v>1538</v>
      </c>
    </row>
    <row r="605" spans="1:8">
      <c r="A605" s="103"/>
      <c r="B605" s="326"/>
      <c r="C605" s="326" t="s">
        <v>1538</v>
      </c>
      <c r="D605" t="s">
        <v>1538</v>
      </c>
      <c r="E605" s="325" t="s">
        <v>1538</v>
      </c>
      <c r="G605" s="325" t="s">
        <v>1538</v>
      </c>
      <c r="H605" s="325" t="s">
        <v>1538</v>
      </c>
    </row>
    <row r="606" spans="1:8">
      <c r="A606" s="103"/>
      <c r="B606" s="326"/>
      <c r="C606" s="326" t="s">
        <v>1538</v>
      </c>
      <c r="D606" t="s">
        <v>1538</v>
      </c>
      <c r="E606" s="325" t="s">
        <v>1538</v>
      </c>
      <c r="G606" s="325" t="s">
        <v>1538</v>
      </c>
      <c r="H606" s="325" t="s">
        <v>1538</v>
      </c>
    </row>
    <row r="607" spans="1:8">
      <c r="A607" s="103"/>
      <c r="B607" s="326"/>
      <c r="C607" s="326" t="s">
        <v>1538</v>
      </c>
      <c r="D607" t="s">
        <v>1538</v>
      </c>
      <c r="E607" s="325" t="s">
        <v>1538</v>
      </c>
      <c r="G607" s="325" t="s">
        <v>1538</v>
      </c>
      <c r="H607" s="325" t="s">
        <v>1538</v>
      </c>
    </row>
    <row r="608" spans="1:8">
      <c r="A608" s="103"/>
      <c r="B608" s="326"/>
      <c r="C608" s="326" t="s">
        <v>1538</v>
      </c>
      <c r="D608" t="s">
        <v>1538</v>
      </c>
      <c r="E608" s="325" t="s">
        <v>1538</v>
      </c>
      <c r="G608" s="325" t="s">
        <v>1538</v>
      </c>
      <c r="H608" s="325" t="s">
        <v>1538</v>
      </c>
    </row>
    <row r="609" spans="1:8">
      <c r="A609" s="103"/>
      <c r="B609" s="326"/>
      <c r="C609" s="326" t="s">
        <v>1538</v>
      </c>
      <c r="D609" t="s">
        <v>1538</v>
      </c>
      <c r="E609" s="325" t="s">
        <v>1538</v>
      </c>
      <c r="G609" s="325" t="s">
        <v>1538</v>
      </c>
      <c r="H609" s="325" t="s">
        <v>1538</v>
      </c>
    </row>
    <row r="610" spans="1:8">
      <c r="A610" s="103"/>
      <c r="B610" s="326"/>
      <c r="C610" s="326" t="s">
        <v>1538</v>
      </c>
      <c r="D610" t="s">
        <v>1538</v>
      </c>
      <c r="E610" s="325" t="s">
        <v>1538</v>
      </c>
      <c r="G610" s="325" t="s">
        <v>1538</v>
      </c>
      <c r="H610" s="325" t="s">
        <v>1538</v>
      </c>
    </row>
    <row r="611" spans="1:8">
      <c r="A611" s="103"/>
      <c r="B611" s="326"/>
      <c r="C611" s="326" t="s">
        <v>1538</v>
      </c>
      <c r="D611" t="s">
        <v>1538</v>
      </c>
      <c r="E611" s="325" t="s">
        <v>1538</v>
      </c>
      <c r="G611" s="325" t="s">
        <v>1538</v>
      </c>
      <c r="H611" s="325" t="s">
        <v>1538</v>
      </c>
    </row>
    <row r="612" spans="1:8">
      <c r="A612" s="103"/>
      <c r="B612" s="326"/>
      <c r="C612" s="326" t="s">
        <v>1538</v>
      </c>
      <c r="D612" t="s">
        <v>1538</v>
      </c>
      <c r="E612" s="325" t="s">
        <v>1538</v>
      </c>
      <c r="G612" s="325" t="s">
        <v>1538</v>
      </c>
      <c r="H612" s="325" t="s">
        <v>1538</v>
      </c>
    </row>
    <row r="613" spans="1:8">
      <c r="A613" s="103"/>
      <c r="B613" s="326"/>
      <c r="C613" s="326" t="s">
        <v>1538</v>
      </c>
      <c r="D613" t="s">
        <v>1538</v>
      </c>
      <c r="E613" s="325" t="s">
        <v>1538</v>
      </c>
      <c r="G613" s="325" t="s">
        <v>1538</v>
      </c>
      <c r="H613" s="325" t="s">
        <v>1538</v>
      </c>
    </row>
    <row r="614" spans="1:8">
      <c r="A614" s="103"/>
      <c r="B614" s="326"/>
      <c r="C614" s="326" t="s">
        <v>1538</v>
      </c>
      <c r="D614" t="s">
        <v>1538</v>
      </c>
      <c r="E614" s="325" t="s">
        <v>1538</v>
      </c>
      <c r="G614" s="325" t="s">
        <v>1538</v>
      </c>
      <c r="H614" s="325" t="s">
        <v>1538</v>
      </c>
    </row>
    <row r="615" spans="1:8">
      <c r="A615" s="103"/>
      <c r="B615" s="328"/>
      <c r="C615" s="326" t="s">
        <v>1538</v>
      </c>
      <c r="D615" t="s">
        <v>1538</v>
      </c>
      <c r="E615" s="325" t="s">
        <v>1538</v>
      </c>
      <c r="G615" s="325" t="s">
        <v>1538</v>
      </c>
      <c r="H615" s="325" t="s">
        <v>1538</v>
      </c>
    </row>
    <row r="616" spans="1:8">
      <c r="A616" s="103"/>
      <c r="C616" s="326" t="s">
        <v>1538</v>
      </c>
      <c r="D616" t="s">
        <v>1538</v>
      </c>
      <c r="E616" s="325" t="s">
        <v>1538</v>
      </c>
      <c r="G616" s="325" t="s">
        <v>1538</v>
      </c>
      <c r="H616" s="325" t="s">
        <v>1538</v>
      </c>
    </row>
    <row r="617" spans="1:8">
      <c r="A617" s="103"/>
      <c r="C617" s="326" t="s">
        <v>1538</v>
      </c>
      <c r="D617" t="s">
        <v>1538</v>
      </c>
      <c r="E617" s="325" t="s">
        <v>1538</v>
      </c>
      <c r="G617" s="325" t="s">
        <v>1538</v>
      </c>
      <c r="H617" s="325" t="s">
        <v>1538</v>
      </c>
    </row>
    <row r="618" spans="1:8">
      <c r="A618" s="103"/>
      <c r="C618" s="326" t="s">
        <v>1538</v>
      </c>
      <c r="D618" t="s">
        <v>1538</v>
      </c>
      <c r="E618" s="325" t="s">
        <v>1538</v>
      </c>
      <c r="G618" s="325" t="s">
        <v>1538</v>
      </c>
      <c r="H618" s="325" t="s">
        <v>1538</v>
      </c>
    </row>
    <row r="619" spans="1:8">
      <c r="A619" s="103"/>
      <c r="B619" s="326"/>
      <c r="C619" s="326" t="s">
        <v>1538</v>
      </c>
      <c r="D619" t="s">
        <v>1538</v>
      </c>
      <c r="E619" s="325" t="s">
        <v>1538</v>
      </c>
      <c r="G619" s="325" t="s">
        <v>1538</v>
      </c>
      <c r="H619" s="325" t="s">
        <v>1538</v>
      </c>
    </row>
    <row r="620" spans="1:8">
      <c r="A620" s="103"/>
      <c r="B620" s="326"/>
      <c r="C620" s="326" t="s">
        <v>1538</v>
      </c>
      <c r="D620" t="s">
        <v>1538</v>
      </c>
      <c r="E620" s="325" t="s">
        <v>1538</v>
      </c>
      <c r="G620" s="325" t="s">
        <v>1538</v>
      </c>
      <c r="H620" s="325" t="s">
        <v>1538</v>
      </c>
    </row>
    <row r="621" spans="1:8">
      <c r="A621" s="103"/>
      <c r="B621" s="326"/>
      <c r="C621" s="326" t="s">
        <v>1538</v>
      </c>
      <c r="D621" t="s">
        <v>1538</v>
      </c>
      <c r="E621" s="325" t="s">
        <v>1538</v>
      </c>
      <c r="G621" s="325" t="s">
        <v>1538</v>
      </c>
      <c r="H621" s="325" t="s">
        <v>1538</v>
      </c>
    </row>
    <row r="622" spans="1:8">
      <c r="A622" s="103"/>
      <c r="B622" s="326"/>
      <c r="C622" s="326" t="s">
        <v>1538</v>
      </c>
      <c r="D622" t="s">
        <v>1538</v>
      </c>
      <c r="E622" s="325" t="s">
        <v>1538</v>
      </c>
      <c r="G622" s="325" t="s">
        <v>1538</v>
      </c>
      <c r="H622" s="325" t="s">
        <v>1538</v>
      </c>
    </row>
    <row r="623" spans="1:8">
      <c r="A623" s="103"/>
      <c r="B623" s="326"/>
      <c r="C623" s="326" t="s">
        <v>1538</v>
      </c>
      <c r="D623" t="s">
        <v>1538</v>
      </c>
      <c r="E623" s="325" t="s">
        <v>1538</v>
      </c>
      <c r="G623" s="325" t="s">
        <v>1538</v>
      </c>
      <c r="H623" s="325" t="s">
        <v>1538</v>
      </c>
    </row>
    <row r="624" spans="1:8">
      <c r="A624" s="103"/>
      <c r="B624" s="326"/>
      <c r="C624" s="326" t="s">
        <v>1538</v>
      </c>
      <c r="D624" t="s">
        <v>1538</v>
      </c>
      <c r="E624" s="325" t="s">
        <v>1538</v>
      </c>
      <c r="G624" s="325" t="s">
        <v>1538</v>
      </c>
      <c r="H624" s="325" t="s">
        <v>1538</v>
      </c>
    </row>
    <row r="625" spans="1:8">
      <c r="A625" s="103"/>
      <c r="B625" s="326"/>
      <c r="C625" s="326" t="s">
        <v>1538</v>
      </c>
      <c r="D625" t="s">
        <v>1538</v>
      </c>
      <c r="E625" s="325" t="s">
        <v>1538</v>
      </c>
      <c r="G625" s="325" t="s">
        <v>1538</v>
      </c>
      <c r="H625" s="325" t="s">
        <v>1538</v>
      </c>
    </row>
    <row r="626" spans="1:8">
      <c r="A626" s="103"/>
      <c r="B626" s="326"/>
      <c r="C626" s="326" t="s">
        <v>1538</v>
      </c>
      <c r="D626" t="s">
        <v>1538</v>
      </c>
      <c r="E626" s="325" t="s">
        <v>1538</v>
      </c>
      <c r="G626" s="325" t="s">
        <v>1538</v>
      </c>
      <c r="H626" s="325" t="s">
        <v>1538</v>
      </c>
    </row>
    <row r="627" spans="1:8">
      <c r="A627" s="103"/>
      <c r="B627" s="326"/>
      <c r="C627" s="326" t="s">
        <v>1538</v>
      </c>
      <c r="D627" t="s">
        <v>1538</v>
      </c>
      <c r="E627" s="325" t="s">
        <v>1538</v>
      </c>
      <c r="G627" s="325" t="s">
        <v>1538</v>
      </c>
      <c r="H627" s="325" t="s">
        <v>1538</v>
      </c>
    </row>
    <row r="628" spans="1:8">
      <c r="A628" s="103"/>
      <c r="B628" s="326"/>
      <c r="C628" s="326" t="s">
        <v>1538</v>
      </c>
      <c r="D628" t="s">
        <v>1538</v>
      </c>
      <c r="E628" s="325" t="s">
        <v>1538</v>
      </c>
      <c r="G628" s="325" t="s">
        <v>1538</v>
      </c>
      <c r="H628" s="325" t="s">
        <v>1538</v>
      </c>
    </row>
    <row r="629" spans="1:8">
      <c r="A629" s="103"/>
      <c r="B629" s="326"/>
      <c r="C629" s="326" t="s">
        <v>1538</v>
      </c>
      <c r="D629" t="s">
        <v>1538</v>
      </c>
      <c r="E629" s="325" t="s">
        <v>1538</v>
      </c>
      <c r="G629" s="325" t="s">
        <v>1538</v>
      </c>
      <c r="H629" s="325" t="s">
        <v>1538</v>
      </c>
    </row>
    <row r="630" spans="1:8">
      <c r="A630" s="103"/>
      <c r="B630" s="326"/>
      <c r="C630" s="326" t="s">
        <v>1538</v>
      </c>
      <c r="D630" t="s">
        <v>1538</v>
      </c>
      <c r="E630" s="325" t="s">
        <v>1538</v>
      </c>
      <c r="G630" s="325" t="s">
        <v>1538</v>
      </c>
      <c r="H630" s="325" t="s">
        <v>1538</v>
      </c>
    </row>
    <row r="631" spans="1:8">
      <c r="A631" s="103"/>
      <c r="B631" s="326"/>
      <c r="C631" s="326" t="s">
        <v>1538</v>
      </c>
      <c r="D631" t="s">
        <v>1538</v>
      </c>
      <c r="E631" s="325" t="s">
        <v>1538</v>
      </c>
      <c r="G631" s="325" t="s">
        <v>1538</v>
      </c>
      <c r="H631" s="325" t="s">
        <v>1538</v>
      </c>
    </row>
    <row r="632" spans="1:8">
      <c r="A632" s="103"/>
      <c r="B632" s="326"/>
      <c r="C632" s="326" t="s">
        <v>1538</v>
      </c>
      <c r="D632" t="s">
        <v>1538</v>
      </c>
      <c r="E632" s="325" t="s">
        <v>1538</v>
      </c>
      <c r="G632" s="325" t="s">
        <v>1538</v>
      </c>
      <c r="H632" s="325" t="s">
        <v>1538</v>
      </c>
    </row>
    <row r="633" spans="1:8">
      <c r="A633" s="103"/>
      <c r="B633" s="328"/>
      <c r="C633" s="326" t="s">
        <v>1538</v>
      </c>
      <c r="D633" t="s">
        <v>1538</v>
      </c>
      <c r="E633" s="325" t="s">
        <v>1538</v>
      </c>
      <c r="G633" s="325" t="s">
        <v>1538</v>
      </c>
      <c r="H633" s="325" t="s">
        <v>1538</v>
      </c>
    </row>
    <row r="634" spans="1:8">
      <c r="A634" s="103"/>
      <c r="C634" s="326" t="s">
        <v>1538</v>
      </c>
      <c r="D634" t="s">
        <v>1538</v>
      </c>
      <c r="E634" s="325" t="s">
        <v>1538</v>
      </c>
      <c r="G634" s="325" t="s">
        <v>1538</v>
      </c>
      <c r="H634" s="325" t="s">
        <v>1538</v>
      </c>
    </row>
    <row r="635" spans="1:8">
      <c r="A635" s="103"/>
      <c r="C635" s="326" t="s">
        <v>1538</v>
      </c>
      <c r="D635" t="s">
        <v>1538</v>
      </c>
      <c r="E635" s="325" t="s">
        <v>1538</v>
      </c>
      <c r="G635" s="325" t="s">
        <v>1538</v>
      </c>
      <c r="H635" s="325" t="s">
        <v>1538</v>
      </c>
    </row>
    <row r="636" spans="1:8">
      <c r="A636" s="103"/>
      <c r="C636" s="326" t="s">
        <v>1538</v>
      </c>
      <c r="D636" t="s">
        <v>1538</v>
      </c>
      <c r="E636" s="325" t="s">
        <v>1538</v>
      </c>
      <c r="G636" s="325" t="s">
        <v>1538</v>
      </c>
      <c r="H636" s="325" t="s">
        <v>1538</v>
      </c>
    </row>
    <row r="637" spans="1:8">
      <c r="A637" s="103"/>
      <c r="B637" s="326"/>
      <c r="C637" s="326" t="s">
        <v>1538</v>
      </c>
      <c r="D637" t="s">
        <v>1538</v>
      </c>
      <c r="E637" s="325" t="s">
        <v>1538</v>
      </c>
      <c r="G637" s="325" t="s">
        <v>1538</v>
      </c>
      <c r="H637" s="325" t="s">
        <v>1538</v>
      </c>
    </row>
    <row r="638" spans="1:8">
      <c r="A638" s="103"/>
      <c r="B638" s="326"/>
      <c r="C638" s="326" t="s">
        <v>1538</v>
      </c>
      <c r="D638" t="s">
        <v>1538</v>
      </c>
      <c r="E638" s="325" t="s">
        <v>1538</v>
      </c>
      <c r="G638" s="325" t="s">
        <v>1538</v>
      </c>
      <c r="H638" s="325" t="s">
        <v>1538</v>
      </c>
    </row>
    <row r="639" spans="1:8">
      <c r="A639" s="103"/>
      <c r="B639" s="326"/>
      <c r="C639" s="326" t="s">
        <v>1538</v>
      </c>
      <c r="D639" t="s">
        <v>1538</v>
      </c>
      <c r="E639" s="325" t="s">
        <v>1538</v>
      </c>
      <c r="G639" s="325" t="s">
        <v>1538</v>
      </c>
      <c r="H639" s="325" t="s">
        <v>1538</v>
      </c>
    </row>
    <row r="640" spans="1:8">
      <c r="A640" s="103"/>
      <c r="B640" s="326"/>
      <c r="C640" s="326" t="s">
        <v>1538</v>
      </c>
      <c r="D640" t="s">
        <v>1538</v>
      </c>
      <c r="E640" s="325" t="s">
        <v>1538</v>
      </c>
      <c r="G640" s="325" t="s">
        <v>1538</v>
      </c>
      <c r="H640" s="325" t="s">
        <v>1538</v>
      </c>
    </row>
    <row r="641" spans="1:8">
      <c r="A641" s="103"/>
      <c r="B641" s="326"/>
      <c r="C641" s="326" t="s">
        <v>1538</v>
      </c>
      <c r="D641" t="s">
        <v>1538</v>
      </c>
      <c r="E641" s="325" t="s">
        <v>1538</v>
      </c>
      <c r="G641" s="325" t="s">
        <v>1538</v>
      </c>
      <c r="H641" s="325" t="s">
        <v>1538</v>
      </c>
    </row>
    <row r="642" spans="1:8">
      <c r="A642" s="103"/>
      <c r="B642" s="326"/>
      <c r="C642" s="326" t="s">
        <v>1538</v>
      </c>
      <c r="D642" t="s">
        <v>1538</v>
      </c>
      <c r="E642" s="325" t="s">
        <v>1538</v>
      </c>
      <c r="G642" s="325" t="s">
        <v>1538</v>
      </c>
      <c r="H642" s="325" t="s">
        <v>1538</v>
      </c>
    </row>
    <row r="643" spans="1:8">
      <c r="A643" s="103"/>
      <c r="B643" s="326"/>
      <c r="C643" s="326" t="s">
        <v>1538</v>
      </c>
      <c r="D643" t="s">
        <v>1538</v>
      </c>
      <c r="E643" s="325" t="s">
        <v>1538</v>
      </c>
      <c r="G643" s="325" t="s">
        <v>1538</v>
      </c>
      <c r="H643" s="325" t="s">
        <v>1538</v>
      </c>
    </row>
    <row r="644" spans="1:8">
      <c r="A644" s="103"/>
      <c r="B644" s="326"/>
      <c r="C644" s="326" t="s">
        <v>1538</v>
      </c>
      <c r="D644" t="s">
        <v>1538</v>
      </c>
      <c r="E644" s="325" t="s">
        <v>1538</v>
      </c>
      <c r="G644" s="325" t="s">
        <v>1538</v>
      </c>
      <c r="H644" s="325" t="s">
        <v>1538</v>
      </c>
    </row>
    <row r="645" spans="1:8">
      <c r="A645" s="103"/>
      <c r="B645" s="326"/>
      <c r="C645" s="326" t="s">
        <v>1538</v>
      </c>
      <c r="D645" t="s">
        <v>1538</v>
      </c>
      <c r="E645" s="325" t="s">
        <v>1538</v>
      </c>
      <c r="G645" s="325" t="s">
        <v>1538</v>
      </c>
      <c r="H645" s="325" t="s">
        <v>1538</v>
      </c>
    </row>
    <row r="646" spans="1:8">
      <c r="A646" s="103"/>
      <c r="B646" s="326"/>
      <c r="C646" s="326" t="s">
        <v>1538</v>
      </c>
      <c r="D646" t="s">
        <v>1538</v>
      </c>
      <c r="E646" s="325" t="s">
        <v>1538</v>
      </c>
      <c r="G646" s="325" t="s">
        <v>1538</v>
      </c>
      <c r="H646" s="325" t="s">
        <v>1538</v>
      </c>
    </row>
    <row r="647" spans="1:8">
      <c r="A647" s="103"/>
      <c r="B647" s="326"/>
      <c r="C647" s="326" t="s">
        <v>1538</v>
      </c>
      <c r="D647" t="s">
        <v>1538</v>
      </c>
      <c r="E647" s="325" t="s">
        <v>1538</v>
      </c>
      <c r="G647" s="325" t="s">
        <v>1538</v>
      </c>
      <c r="H647" s="325" t="s">
        <v>1538</v>
      </c>
    </row>
    <row r="648" spans="1:8">
      <c r="A648" s="103"/>
      <c r="B648" s="326"/>
      <c r="C648" s="326" t="s">
        <v>1538</v>
      </c>
      <c r="D648" t="s">
        <v>1538</v>
      </c>
      <c r="E648" s="325" t="s">
        <v>1538</v>
      </c>
      <c r="G648" s="325" t="s">
        <v>1538</v>
      </c>
      <c r="H648" s="325" t="s">
        <v>1538</v>
      </c>
    </row>
    <row r="649" spans="1:8">
      <c r="A649" s="103"/>
      <c r="B649" s="326"/>
      <c r="C649" s="326" t="s">
        <v>1538</v>
      </c>
      <c r="D649" t="s">
        <v>1538</v>
      </c>
      <c r="E649" s="325" t="s">
        <v>1538</v>
      </c>
      <c r="G649" s="325" t="s">
        <v>1538</v>
      </c>
      <c r="H649" s="325" t="s">
        <v>1538</v>
      </c>
    </row>
    <row r="650" spans="1:8">
      <c r="A650" s="103"/>
      <c r="B650" s="326"/>
      <c r="C650" s="326" t="s">
        <v>1538</v>
      </c>
      <c r="D650" t="s">
        <v>1538</v>
      </c>
      <c r="E650" s="325" t="s">
        <v>1538</v>
      </c>
      <c r="G650" s="325" t="s">
        <v>1538</v>
      </c>
      <c r="H650" s="325" t="s">
        <v>1538</v>
      </c>
    </row>
    <row r="651" spans="1:8">
      <c r="A651" s="103"/>
      <c r="B651" s="326"/>
      <c r="C651" s="326" t="s">
        <v>1538</v>
      </c>
      <c r="D651" t="s">
        <v>1538</v>
      </c>
      <c r="E651" s="325" t="s">
        <v>1538</v>
      </c>
      <c r="G651" s="325" t="s">
        <v>1538</v>
      </c>
      <c r="H651" s="325" t="s">
        <v>1538</v>
      </c>
    </row>
    <row r="652" spans="1:8">
      <c r="A652" s="103"/>
      <c r="B652" s="326"/>
      <c r="C652" s="326" t="s">
        <v>1538</v>
      </c>
      <c r="D652" t="s">
        <v>1538</v>
      </c>
      <c r="E652" s="325" t="s">
        <v>1538</v>
      </c>
      <c r="G652" s="325" t="s">
        <v>1538</v>
      </c>
      <c r="H652" s="325" t="s">
        <v>1538</v>
      </c>
    </row>
    <row r="653" spans="1:8">
      <c r="A653" s="103"/>
      <c r="B653" s="326"/>
      <c r="C653" s="326" t="s">
        <v>1538</v>
      </c>
      <c r="D653" t="s">
        <v>1538</v>
      </c>
      <c r="E653" s="325" t="s">
        <v>1538</v>
      </c>
      <c r="G653" s="325" t="s">
        <v>1538</v>
      </c>
      <c r="H653" s="325" t="s">
        <v>1538</v>
      </c>
    </row>
    <row r="654" spans="1:8">
      <c r="A654" s="103"/>
      <c r="B654" s="326"/>
      <c r="C654" s="326" t="s">
        <v>1538</v>
      </c>
      <c r="D654" t="s">
        <v>1538</v>
      </c>
      <c r="E654" s="325" t="s">
        <v>1538</v>
      </c>
      <c r="G654" s="325" t="s">
        <v>1538</v>
      </c>
      <c r="H654" s="325" t="s">
        <v>1538</v>
      </c>
    </row>
    <row r="655" spans="1:8">
      <c r="A655" s="103"/>
      <c r="B655" s="326"/>
      <c r="C655" s="326" t="s">
        <v>1538</v>
      </c>
      <c r="D655" t="s">
        <v>1538</v>
      </c>
      <c r="E655" s="325" t="s">
        <v>1538</v>
      </c>
      <c r="G655" s="325" t="s">
        <v>1538</v>
      </c>
      <c r="H655" s="325" t="s">
        <v>1538</v>
      </c>
    </row>
    <row r="656" spans="1:8">
      <c r="A656" s="103"/>
      <c r="B656" s="326"/>
      <c r="C656" s="326" t="s">
        <v>1538</v>
      </c>
      <c r="D656" t="s">
        <v>1538</v>
      </c>
      <c r="E656" s="325" t="s">
        <v>1538</v>
      </c>
      <c r="G656" s="325" t="s">
        <v>1538</v>
      </c>
      <c r="H656" s="325" t="s">
        <v>1538</v>
      </c>
    </row>
    <row r="657" spans="1:8">
      <c r="A657" s="103"/>
      <c r="B657" s="326"/>
      <c r="C657" s="326" t="s">
        <v>1538</v>
      </c>
      <c r="D657" t="s">
        <v>1538</v>
      </c>
      <c r="E657" s="325" t="s">
        <v>1538</v>
      </c>
      <c r="G657" s="325" t="s">
        <v>1538</v>
      </c>
      <c r="H657" s="325" t="s">
        <v>1538</v>
      </c>
    </row>
    <row r="658" spans="1:8">
      <c r="A658" s="103"/>
      <c r="B658" s="326"/>
      <c r="C658" s="326" t="s">
        <v>1538</v>
      </c>
      <c r="D658" t="s">
        <v>1538</v>
      </c>
      <c r="E658" s="325" t="s">
        <v>1538</v>
      </c>
      <c r="G658" s="325" t="s">
        <v>1538</v>
      </c>
      <c r="H658" s="325" t="s">
        <v>1538</v>
      </c>
    </row>
    <row r="659" spans="1:8">
      <c r="A659" s="103"/>
      <c r="B659" s="326"/>
      <c r="C659" s="326" t="s">
        <v>1538</v>
      </c>
      <c r="D659" t="s">
        <v>1538</v>
      </c>
      <c r="E659" s="325" t="s">
        <v>1538</v>
      </c>
      <c r="G659" s="325" t="s">
        <v>1538</v>
      </c>
      <c r="H659" s="325" t="s">
        <v>1538</v>
      </c>
    </row>
    <row r="660" spans="1:8">
      <c r="A660" s="103"/>
      <c r="B660" s="326"/>
      <c r="C660" s="326" t="s">
        <v>1538</v>
      </c>
      <c r="D660" t="s">
        <v>1538</v>
      </c>
      <c r="E660" s="325" t="s">
        <v>1538</v>
      </c>
      <c r="G660" s="325" t="s">
        <v>1538</v>
      </c>
      <c r="H660" s="325" t="s">
        <v>1538</v>
      </c>
    </row>
    <row r="661" spans="1:8">
      <c r="A661" s="103"/>
      <c r="B661" s="326"/>
      <c r="C661" s="326" t="s">
        <v>1538</v>
      </c>
      <c r="D661" t="s">
        <v>1538</v>
      </c>
      <c r="E661" s="325" t="s">
        <v>1538</v>
      </c>
      <c r="G661" s="325" t="s">
        <v>1538</v>
      </c>
      <c r="H661" s="325" t="s">
        <v>1538</v>
      </c>
    </row>
    <row r="662" spans="1:8">
      <c r="A662" s="103"/>
      <c r="B662" s="326"/>
      <c r="C662" s="326" t="s">
        <v>1538</v>
      </c>
      <c r="D662" t="s">
        <v>1538</v>
      </c>
      <c r="E662" s="325" t="s">
        <v>1538</v>
      </c>
      <c r="G662" s="325" t="s">
        <v>1538</v>
      </c>
      <c r="H662" s="325" t="s">
        <v>1538</v>
      </c>
    </row>
    <row r="663" spans="1:8">
      <c r="A663" s="103"/>
      <c r="B663" s="326"/>
      <c r="C663" s="326" t="s">
        <v>1538</v>
      </c>
      <c r="D663" t="s">
        <v>1538</v>
      </c>
      <c r="E663" s="325" t="s">
        <v>1538</v>
      </c>
      <c r="G663" s="325" t="s">
        <v>1538</v>
      </c>
      <c r="H663" s="325" t="s">
        <v>1538</v>
      </c>
    </row>
    <row r="664" spans="1:8">
      <c r="A664" s="103"/>
      <c r="B664" s="326"/>
      <c r="C664" s="326" t="s">
        <v>1538</v>
      </c>
      <c r="D664" t="s">
        <v>1538</v>
      </c>
      <c r="E664" s="325" t="s">
        <v>1538</v>
      </c>
      <c r="G664" s="325" t="s">
        <v>1538</v>
      </c>
      <c r="H664" s="325" t="s">
        <v>1538</v>
      </c>
    </row>
    <row r="665" spans="1:8">
      <c r="A665" s="103"/>
      <c r="B665" s="326"/>
      <c r="C665" s="326" t="s">
        <v>1538</v>
      </c>
      <c r="D665" t="s">
        <v>1538</v>
      </c>
      <c r="E665" s="325" t="s">
        <v>1538</v>
      </c>
      <c r="G665" s="325" t="s">
        <v>1538</v>
      </c>
      <c r="H665" s="325" t="s">
        <v>1538</v>
      </c>
    </row>
    <row r="666" spans="1:8">
      <c r="A666" s="103"/>
      <c r="B666" s="328"/>
      <c r="C666" s="326" t="s">
        <v>1538</v>
      </c>
      <c r="D666" t="s">
        <v>1538</v>
      </c>
      <c r="E666" s="325" t="s">
        <v>1538</v>
      </c>
      <c r="G666" s="325" t="s">
        <v>1538</v>
      </c>
      <c r="H666" s="325" t="s">
        <v>1538</v>
      </c>
    </row>
    <row r="667" spans="1:8">
      <c r="A667" s="103"/>
      <c r="C667" s="326" t="s">
        <v>1538</v>
      </c>
      <c r="D667" t="s">
        <v>1538</v>
      </c>
      <c r="E667" s="325" t="s">
        <v>1538</v>
      </c>
      <c r="G667" s="325" t="s">
        <v>1538</v>
      </c>
      <c r="H667" s="325" t="s">
        <v>1538</v>
      </c>
    </row>
    <row r="668" spans="1:8">
      <c r="A668" s="103"/>
      <c r="C668" s="326" t="s">
        <v>1538</v>
      </c>
      <c r="D668" t="s">
        <v>1538</v>
      </c>
      <c r="E668" s="325" t="s">
        <v>1538</v>
      </c>
      <c r="G668" s="325" t="s">
        <v>1538</v>
      </c>
      <c r="H668" s="325" t="s">
        <v>1538</v>
      </c>
    </row>
    <row r="669" spans="1:8">
      <c r="A669" s="103"/>
      <c r="C669" s="326" t="s">
        <v>1538</v>
      </c>
      <c r="D669" t="s">
        <v>1538</v>
      </c>
      <c r="E669" s="325" t="s">
        <v>1538</v>
      </c>
      <c r="G669" s="325" t="s">
        <v>1538</v>
      </c>
      <c r="H669" s="325" t="s">
        <v>1538</v>
      </c>
    </row>
    <row r="670" spans="1:8">
      <c r="A670" s="103"/>
      <c r="C670" s="326" t="s">
        <v>1538</v>
      </c>
      <c r="D670" t="s">
        <v>1538</v>
      </c>
      <c r="E670" s="325" t="s">
        <v>1538</v>
      </c>
      <c r="G670" s="325" t="s">
        <v>1538</v>
      </c>
      <c r="H670" s="325" t="s">
        <v>1538</v>
      </c>
    </row>
    <row r="671" spans="1:8">
      <c r="A671" s="103"/>
      <c r="B671" s="328"/>
      <c r="C671" s="326" t="s">
        <v>1538</v>
      </c>
      <c r="D671" t="s">
        <v>1538</v>
      </c>
      <c r="E671" s="325" t="s">
        <v>1538</v>
      </c>
      <c r="G671" s="325" t="s">
        <v>1538</v>
      </c>
      <c r="H671" s="325" t="s">
        <v>1538</v>
      </c>
    </row>
    <row r="672" spans="1:8">
      <c r="A672" s="103"/>
      <c r="C672" s="326" t="s">
        <v>1538</v>
      </c>
      <c r="D672" t="s">
        <v>1538</v>
      </c>
      <c r="E672" s="325" t="s">
        <v>1538</v>
      </c>
      <c r="G672" s="325" t="s">
        <v>1538</v>
      </c>
      <c r="H672" s="325" t="s">
        <v>1538</v>
      </c>
    </row>
    <row r="673" spans="1:8">
      <c r="A673" s="103"/>
      <c r="C673" s="326" t="s">
        <v>1538</v>
      </c>
      <c r="D673" t="s">
        <v>1538</v>
      </c>
      <c r="E673" s="325" t="s">
        <v>1538</v>
      </c>
      <c r="G673" s="325" t="s">
        <v>1538</v>
      </c>
      <c r="H673" s="325" t="s">
        <v>1538</v>
      </c>
    </row>
    <row r="674" spans="1:8">
      <c r="A674" s="103"/>
      <c r="C674" s="326" t="s">
        <v>1538</v>
      </c>
      <c r="D674" t="s">
        <v>1538</v>
      </c>
      <c r="E674" s="325" t="s">
        <v>1538</v>
      </c>
      <c r="G674" s="325" t="s">
        <v>1538</v>
      </c>
      <c r="H674" s="325" t="s">
        <v>1538</v>
      </c>
    </row>
    <row r="675" spans="1:8">
      <c r="A675" s="103"/>
      <c r="C675" s="326" t="s">
        <v>1538</v>
      </c>
      <c r="D675" t="s">
        <v>1538</v>
      </c>
      <c r="E675" s="325" t="s">
        <v>1538</v>
      </c>
      <c r="G675" s="325" t="s">
        <v>1538</v>
      </c>
      <c r="H675" s="325" t="s">
        <v>1538</v>
      </c>
    </row>
    <row r="676" spans="1:8">
      <c r="A676" s="103"/>
      <c r="C676" s="326" t="s">
        <v>1538</v>
      </c>
      <c r="D676" t="s">
        <v>1538</v>
      </c>
      <c r="E676" s="325" t="s">
        <v>1538</v>
      </c>
      <c r="G676" s="325" t="s">
        <v>1538</v>
      </c>
      <c r="H676" s="325" t="s">
        <v>1538</v>
      </c>
    </row>
    <row r="677" spans="1:8">
      <c r="A677" s="103"/>
      <c r="C677" s="326" t="s">
        <v>1538</v>
      </c>
      <c r="D677" t="s">
        <v>1538</v>
      </c>
      <c r="E677" s="325" t="s">
        <v>1538</v>
      </c>
      <c r="G677" s="325" t="s">
        <v>1538</v>
      </c>
      <c r="H677" s="325" t="s">
        <v>1538</v>
      </c>
    </row>
    <row r="678" spans="1:8">
      <c r="A678" s="103"/>
      <c r="B678" s="326"/>
      <c r="C678" s="326" t="s">
        <v>1538</v>
      </c>
      <c r="D678" t="s">
        <v>1538</v>
      </c>
      <c r="E678" s="325" t="s">
        <v>1538</v>
      </c>
      <c r="G678" s="325" t="s">
        <v>1538</v>
      </c>
      <c r="H678" s="325" t="s">
        <v>1538</v>
      </c>
    </row>
    <row r="679" spans="1:8">
      <c r="A679" s="103"/>
      <c r="B679" s="326"/>
      <c r="C679" s="326" t="s">
        <v>1538</v>
      </c>
      <c r="D679" t="s">
        <v>1538</v>
      </c>
      <c r="E679" s="325" t="s">
        <v>1538</v>
      </c>
      <c r="G679" s="325" t="s">
        <v>1538</v>
      </c>
      <c r="H679" s="325" t="s">
        <v>1538</v>
      </c>
    </row>
    <row r="680" spans="1:8">
      <c r="A680" s="103"/>
      <c r="B680" s="326"/>
      <c r="C680" s="326" t="s">
        <v>1538</v>
      </c>
      <c r="D680" t="s">
        <v>1538</v>
      </c>
      <c r="E680" s="325" t="s">
        <v>1538</v>
      </c>
      <c r="G680" s="325" t="s">
        <v>1538</v>
      </c>
      <c r="H680" s="325" t="s">
        <v>1538</v>
      </c>
    </row>
    <row r="681" spans="1:8">
      <c r="A681" s="103"/>
      <c r="B681" s="326"/>
      <c r="C681" s="326" t="s">
        <v>1538</v>
      </c>
      <c r="D681" t="s">
        <v>1538</v>
      </c>
      <c r="E681" s="325" t="s">
        <v>1538</v>
      </c>
      <c r="G681" s="325" t="s">
        <v>1538</v>
      </c>
      <c r="H681" s="325" t="s">
        <v>1538</v>
      </c>
    </row>
    <row r="682" spans="1:8">
      <c r="A682" s="103"/>
      <c r="B682" s="326"/>
      <c r="C682" s="326" t="s">
        <v>1538</v>
      </c>
      <c r="D682" t="s">
        <v>1538</v>
      </c>
      <c r="E682" s="325" t="s">
        <v>1538</v>
      </c>
      <c r="G682" s="325" t="s">
        <v>1538</v>
      </c>
      <c r="H682" s="325" t="s">
        <v>1538</v>
      </c>
    </row>
    <row r="683" spans="1:8">
      <c r="A683" s="103"/>
      <c r="B683" s="326"/>
      <c r="C683" s="326" t="s">
        <v>1538</v>
      </c>
      <c r="D683" t="s">
        <v>1538</v>
      </c>
      <c r="E683" s="325" t="s">
        <v>1538</v>
      </c>
      <c r="G683" s="325" t="s">
        <v>1538</v>
      </c>
      <c r="H683" s="325" t="s">
        <v>1538</v>
      </c>
    </row>
    <row r="684" spans="1:8">
      <c r="A684" s="103"/>
      <c r="B684" s="326"/>
      <c r="C684" s="326" t="s">
        <v>1538</v>
      </c>
      <c r="D684" t="s">
        <v>1538</v>
      </c>
      <c r="E684" s="325" t="s">
        <v>1538</v>
      </c>
      <c r="G684" s="325" t="s">
        <v>1538</v>
      </c>
      <c r="H684" s="325" t="s">
        <v>1538</v>
      </c>
    </row>
    <row r="685" spans="1:8">
      <c r="A685" s="103"/>
      <c r="B685" s="326"/>
      <c r="C685" s="326" t="s">
        <v>1538</v>
      </c>
      <c r="D685" t="s">
        <v>1538</v>
      </c>
      <c r="E685" s="325" t="s">
        <v>1538</v>
      </c>
      <c r="G685" s="325" t="s">
        <v>1538</v>
      </c>
      <c r="H685" s="325" t="s">
        <v>1538</v>
      </c>
    </row>
    <row r="686" spans="1:8">
      <c r="A686" s="103"/>
      <c r="B686" s="326"/>
      <c r="C686" s="326" t="s">
        <v>1538</v>
      </c>
      <c r="D686" t="s">
        <v>1538</v>
      </c>
      <c r="E686" s="325" t="s">
        <v>1538</v>
      </c>
      <c r="G686" s="325" t="s">
        <v>1538</v>
      </c>
      <c r="H686" s="325" t="s">
        <v>1538</v>
      </c>
    </row>
    <row r="687" spans="1:8">
      <c r="A687" s="103"/>
      <c r="B687" s="326"/>
      <c r="C687" s="326" t="s">
        <v>1538</v>
      </c>
      <c r="D687" t="s">
        <v>1538</v>
      </c>
      <c r="E687" s="325" t="s">
        <v>1538</v>
      </c>
      <c r="G687" s="325" t="s">
        <v>1538</v>
      </c>
      <c r="H687" s="325" t="s">
        <v>1538</v>
      </c>
    </row>
    <row r="688" spans="1:8">
      <c r="A688" s="103"/>
      <c r="B688" s="326"/>
      <c r="C688" s="326" t="s">
        <v>1538</v>
      </c>
      <c r="D688" t="s">
        <v>1538</v>
      </c>
      <c r="E688" s="325" t="s">
        <v>1538</v>
      </c>
      <c r="G688" s="325" t="s">
        <v>1538</v>
      </c>
      <c r="H688" s="325" t="s">
        <v>1538</v>
      </c>
    </row>
    <row r="689" spans="1:8">
      <c r="A689" s="103"/>
      <c r="B689" s="326"/>
      <c r="C689" s="326" t="s">
        <v>1538</v>
      </c>
      <c r="D689" t="s">
        <v>1538</v>
      </c>
      <c r="E689" s="325" t="s">
        <v>1538</v>
      </c>
      <c r="G689" s="325" t="s">
        <v>1538</v>
      </c>
      <c r="H689" s="325" t="s">
        <v>1538</v>
      </c>
    </row>
    <row r="690" spans="1:8">
      <c r="A690" s="103"/>
      <c r="B690" s="326"/>
      <c r="C690" s="326" t="s">
        <v>1538</v>
      </c>
      <c r="D690" t="s">
        <v>1538</v>
      </c>
      <c r="E690" s="325" t="s">
        <v>1538</v>
      </c>
      <c r="G690" s="325" t="s">
        <v>1538</v>
      </c>
      <c r="H690" s="325" t="s">
        <v>1538</v>
      </c>
    </row>
    <row r="691" spans="1:8">
      <c r="A691" s="103"/>
      <c r="B691" s="326"/>
      <c r="C691" s="326" t="s">
        <v>1538</v>
      </c>
      <c r="D691" t="s">
        <v>1538</v>
      </c>
      <c r="E691" s="325" t="s">
        <v>1538</v>
      </c>
      <c r="G691" s="325" t="s">
        <v>1538</v>
      </c>
      <c r="H691" s="325" t="s">
        <v>1538</v>
      </c>
    </row>
    <row r="692" spans="1:8">
      <c r="A692" s="103"/>
      <c r="B692" s="326"/>
      <c r="C692" s="326" t="s">
        <v>1538</v>
      </c>
      <c r="D692" t="s">
        <v>1538</v>
      </c>
      <c r="E692" s="325" t="s">
        <v>1538</v>
      </c>
      <c r="G692" s="325" t="s">
        <v>1538</v>
      </c>
      <c r="H692" s="325" t="s">
        <v>1538</v>
      </c>
    </row>
    <row r="693" spans="1:8">
      <c r="A693" s="103"/>
      <c r="B693" s="326"/>
      <c r="C693" s="326" t="s">
        <v>1538</v>
      </c>
      <c r="D693" t="s">
        <v>1538</v>
      </c>
      <c r="E693" s="325" t="s">
        <v>1538</v>
      </c>
      <c r="G693" s="325" t="s">
        <v>1538</v>
      </c>
      <c r="H693" s="325" t="s">
        <v>1538</v>
      </c>
    </row>
    <row r="694" spans="1:8">
      <c r="A694" s="103"/>
      <c r="B694" s="328"/>
      <c r="C694" s="326" t="s">
        <v>1538</v>
      </c>
      <c r="D694" t="s">
        <v>1538</v>
      </c>
      <c r="E694" s="325" t="s">
        <v>1538</v>
      </c>
      <c r="G694" s="325" t="s">
        <v>1538</v>
      </c>
      <c r="H694" s="325" t="s">
        <v>1538</v>
      </c>
    </row>
    <row r="695" spans="1:8">
      <c r="A695" s="103"/>
      <c r="C695" s="326" t="s">
        <v>1538</v>
      </c>
      <c r="D695" t="s">
        <v>1538</v>
      </c>
      <c r="E695" s="325" t="s">
        <v>1538</v>
      </c>
      <c r="G695" s="325" t="s">
        <v>1538</v>
      </c>
      <c r="H695" s="325" t="s">
        <v>1538</v>
      </c>
    </row>
    <row r="696" spans="1:8">
      <c r="A696" s="103"/>
      <c r="C696" s="326" t="s">
        <v>1538</v>
      </c>
      <c r="D696" t="s">
        <v>1538</v>
      </c>
      <c r="E696" s="325" t="s">
        <v>1538</v>
      </c>
      <c r="G696" s="325" t="s">
        <v>1538</v>
      </c>
      <c r="H696" s="325" t="s">
        <v>1538</v>
      </c>
    </row>
    <row r="697" spans="1:8">
      <c r="A697" s="103"/>
      <c r="C697" s="326" t="s">
        <v>1538</v>
      </c>
      <c r="D697" t="s">
        <v>1538</v>
      </c>
      <c r="E697" s="325" t="s">
        <v>1538</v>
      </c>
      <c r="G697" s="325" t="s">
        <v>1538</v>
      </c>
      <c r="H697" s="325" t="s">
        <v>1538</v>
      </c>
    </row>
    <row r="698" spans="1:8">
      <c r="A698" s="103"/>
      <c r="B698" s="326"/>
      <c r="C698" s="326" t="s">
        <v>1538</v>
      </c>
      <c r="D698" t="s">
        <v>1538</v>
      </c>
      <c r="E698" s="325" t="s">
        <v>1538</v>
      </c>
      <c r="G698" s="325" t="s">
        <v>1538</v>
      </c>
      <c r="H698" s="325" t="s">
        <v>1538</v>
      </c>
    </row>
    <row r="699" spans="1:8">
      <c r="A699" s="103"/>
      <c r="B699" s="326"/>
      <c r="C699" s="326" t="s">
        <v>1538</v>
      </c>
      <c r="D699" t="s">
        <v>1538</v>
      </c>
      <c r="E699" s="325" t="s">
        <v>1538</v>
      </c>
      <c r="G699" s="325" t="s">
        <v>1538</v>
      </c>
      <c r="H699" s="325" t="s">
        <v>1538</v>
      </c>
    </row>
    <row r="700" spans="1:8">
      <c r="A700" s="103"/>
      <c r="B700" s="326"/>
      <c r="C700" s="326" t="s">
        <v>1538</v>
      </c>
      <c r="D700" t="s">
        <v>1538</v>
      </c>
      <c r="E700" s="325" t="s">
        <v>1538</v>
      </c>
      <c r="G700" s="325" t="s">
        <v>1538</v>
      </c>
      <c r="H700" s="325" t="s">
        <v>1538</v>
      </c>
    </row>
    <row r="701" spans="1:8">
      <c r="A701" s="103"/>
      <c r="B701" s="326"/>
      <c r="C701" s="326" t="s">
        <v>1538</v>
      </c>
      <c r="D701" t="s">
        <v>1538</v>
      </c>
      <c r="E701" s="325" t="s">
        <v>1538</v>
      </c>
      <c r="G701" s="325" t="s">
        <v>1538</v>
      </c>
      <c r="H701" s="325" t="s">
        <v>1538</v>
      </c>
    </row>
    <row r="702" spans="1:8">
      <c r="A702" s="103"/>
      <c r="B702" s="326"/>
      <c r="C702" s="326" t="s">
        <v>1538</v>
      </c>
      <c r="D702" t="s">
        <v>1538</v>
      </c>
      <c r="E702" s="325" t="s">
        <v>1538</v>
      </c>
      <c r="G702" s="325" t="s">
        <v>1538</v>
      </c>
      <c r="H702" s="325" t="s">
        <v>1538</v>
      </c>
    </row>
    <row r="703" spans="1:8">
      <c r="A703" s="103"/>
      <c r="B703" s="326"/>
      <c r="C703" s="326" t="s">
        <v>1538</v>
      </c>
      <c r="D703" t="s">
        <v>1538</v>
      </c>
      <c r="E703" s="325" t="s">
        <v>1538</v>
      </c>
      <c r="G703" s="325" t="s">
        <v>1538</v>
      </c>
      <c r="H703" s="325" t="s">
        <v>1538</v>
      </c>
    </row>
    <row r="704" spans="1:8">
      <c r="A704" s="103"/>
      <c r="B704" s="326"/>
      <c r="C704" s="326" t="s">
        <v>1538</v>
      </c>
      <c r="D704" t="s">
        <v>1538</v>
      </c>
      <c r="E704" s="325" t="s">
        <v>1538</v>
      </c>
      <c r="G704" s="325" t="s">
        <v>1538</v>
      </c>
      <c r="H704" s="325" t="s">
        <v>1538</v>
      </c>
    </row>
    <row r="705" spans="1:8">
      <c r="A705" s="103"/>
      <c r="B705" s="326"/>
      <c r="C705" s="326" t="s">
        <v>1538</v>
      </c>
      <c r="D705" t="s">
        <v>1538</v>
      </c>
      <c r="E705" s="325" t="s">
        <v>1538</v>
      </c>
      <c r="G705" s="325" t="s">
        <v>1538</v>
      </c>
      <c r="H705" s="325" t="s">
        <v>1538</v>
      </c>
    </row>
    <row r="706" spans="1:8">
      <c r="A706" s="103"/>
      <c r="B706" s="326"/>
      <c r="C706" s="326" t="s">
        <v>1538</v>
      </c>
      <c r="D706" t="s">
        <v>1538</v>
      </c>
      <c r="E706" s="325" t="s">
        <v>1538</v>
      </c>
      <c r="G706" s="325" t="s">
        <v>1538</v>
      </c>
      <c r="H706" s="325" t="s">
        <v>1538</v>
      </c>
    </row>
    <row r="707" spans="1:8">
      <c r="A707" s="103"/>
      <c r="B707" s="326"/>
      <c r="C707" s="326" t="s">
        <v>1538</v>
      </c>
      <c r="D707" t="s">
        <v>1538</v>
      </c>
      <c r="E707" s="325" t="s">
        <v>1538</v>
      </c>
      <c r="G707" s="325" t="s">
        <v>1538</v>
      </c>
      <c r="H707" s="325" t="s">
        <v>1538</v>
      </c>
    </row>
    <row r="708" spans="1:8">
      <c r="A708" s="103"/>
      <c r="B708" s="326"/>
      <c r="C708" s="326" t="s">
        <v>1538</v>
      </c>
      <c r="D708" t="s">
        <v>1538</v>
      </c>
      <c r="E708" s="325" t="s">
        <v>1538</v>
      </c>
      <c r="G708" s="325" t="s">
        <v>1538</v>
      </c>
      <c r="H708" s="325" t="s">
        <v>1538</v>
      </c>
    </row>
    <row r="709" spans="1:8">
      <c r="A709" s="103"/>
      <c r="B709" s="326"/>
      <c r="C709" s="326" t="s">
        <v>1538</v>
      </c>
      <c r="D709" t="s">
        <v>1538</v>
      </c>
      <c r="E709" s="325" t="s">
        <v>1538</v>
      </c>
      <c r="G709" s="325" t="s">
        <v>1538</v>
      </c>
      <c r="H709" s="325" t="s">
        <v>1538</v>
      </c>
    </row>
    <row r="710" spans="1:8">
      <c r="A710" s="103"/>
      <c r="B710" s="326"/>
      <c r="C710" s="326" t="s">
        <v>1538</v>
      </c>
      <c r="D710" t="s">
        <v>1538</v>
      </c>
      <c r="E710" s="325" t="s">
        <v>1538</v>
      </c>
      <c r="G710" s="325" t="s">
        <v>1538</v>
      </c>
      <c r="H710" s="325" t="s">
        <v>1538</v>
      </c>
    </row>
    <row r="711" spans="1:8">
      <c r="A711" s="103"/>
      <c r="B711" s="326"/>
      <c r="C711" s="326" t="s">
        <v>1538</v>
      </c>
      <c r="D711" t="s">
        <v>1538</v>
      </c>
      <c r="E711" s="325" t="s">
        <v>1538</v>
      </c>
      <c r="G711" s="325" t="s">
        <v>1538</v>
      </c>
      <c r="H711" s="325" t="s">
        <v>1538</v>
      </c>
    </row>
    <row r="712" spans="1:8">
      <c r="A712" s="103"/>
      <c r="B712" s="328"/>
      <c r="C712" s="326" t="s">
        <v>1538</v>
      </c>
      <c r="D712" t="s">
        <v>1538</v>
      </c>
      <c r="E712" s="325" t="s">
        <v>1538</v>
      </c>
      <c r="G712" s="325" t="s">
        <v>1538</v>
      </c>
      <c r="H712" s="325" t="s">
        <v>1538</v>
      </c>
    </row>
    <row r="713" spans="1:8">
      <c r="A713" s="103"/>
      <c r="C713" s="326" t="s">
        <v>1538</v>
      </c>
      <c r="D713" t="s">
        <v>1538</v>
      </c>
      <c r="E713" s="325" t="s">
        <v>1538</v>
      </c>
      <c r="G713" s="325" t="s">
        <v>1538</v>
      </c>
      <c r="H713" s="325" t="s">
        <v>1538</v>
      </c>
    </row>
    <row r="714" spans="1:8">
      <c r="A714" s="103"/>
      <c r="C714" s="326" t="s">
        <v>1538</v>
      </c>
      <c r="D714" t="s">
        <v>1538</v>
      </c>
      <c r="E714" s="325" t="s">
        <v>1538</v>
      </c>
      <c r="G714" s="325" t="s">
        <v>1538</v>
      </c>
      <c r="H714" s="325" t="s">
        <v>1538</v>
      </c>
    </row>
    <row r="715" spans="1:8">
      <c r="A715" s="103"/>
      <c r="C715" s="326" t="s">
        <v>1538</v>
      </c>
      <c r="D715" t="s">
        <v>1538</v>
      </c>
      <c r="E715" s="325" t="s">
        <v>1538</v>
      </c>
      <c r="G715" s="325" t="s">
        <v>1538</v>
      </c>
      <c r="H715" s="325" t="s">
        <v>1538</v>
      </c>
    </row>
    <row r="716" spans="1:8">
      <c r="A716" s="103"/>
      <c r="B716" s="326"/>
      <c r="C716" s="326" t="s">
        <v>1538</v>
      </c>
      <c r="D716" t="s">
        <v>1538</v>
      </c>
      <c r="E716" s="325" t="s">
        <v>1538</v>
      </c>
      <c r="G716" s="325" t="s">
        <v>1538</v>
      </c>
      <c r="H716" s="325" t="s">
        <v>1538</v>
      </c>
    </row>
    <row r="717" spans="1:8">
      <c r="A717" s="103"/>
      <c r="B717" s="326"/>
      <c r="C717" s="326" t="s">
        <v>1538</v>
      </c>
      <c r="D717" t="s">
        <v>1538</v>
      </c>
      <c r="E717" s="325" t="s">
        <v>1538</v>
      </c>
      <c r="G717" s="325" t="s">
        <v>1538</v>
      </c>
      <c r="H717" s="325" t="s">
        <v>1538</v>
      </c>
    </row>
    <row r="718" spans="1:8">
      <c r="A718" s="103"/>
      <c r="B718" s="326"/>
      <c r="C718" s="326" t="s">
        <v>1538</v>
      </c>
      <c r="D718" t="s">
        <v>1538</v>
      </c>
      <c r="E718" s="325" t="s">
        <v>1538</v>
      </c>
      <c r="G718" s="325" t="s">
        <v>1538</v>
      </c>
      <c r="H718" s="325" t="s">
        <v>1538</v>
      </c>
    </row>
    <row r="719" spans="1:8">
      <c r="A719" s="103"/>
      <c r="B719" s="326"/>
      <c r="C719" s="326" t="s">
        <v>1538</v>
      </c>
      <c r="D719" t="s">
        <v>1538</v>
      </c>
      <c r="E719" s="325" t="s">
        <v>1538</v>
      </c>
      <c r="G719" s="325" t="s">
        <v>1538</v>
      </c>
      <c r="H719" s="325" t="s">
        <v>1538</v>
      </c>
    </row>
    <row r="720" spans="1:8">
      <c r="A720" s="103"/>
      <c r="B720" s="326"/>
      <c r="C720" s="326" t="s">
        <v>1538</v>
      </c>
      <c r="D720" t="s">
        <v>1538</v>
      </c>
      <c r="E720" s="325" t="s">
        <v>1538</v>
      </c>
      <c r="G720" s="325" t="s">
        <v>1538</v>
      </c>
      <c r="H720" s="325" t="s">
        <v>1538</v>
      </c>
    </row>
    <row r="721" spans="1:8">
      <c r="A721" s="103"/>
      <c r="B721" s="326"/>
      <c r="C721" s="326" t="s">
        <v>1538</v>
      </c>
      <c r="D721" t="s">
        <v>1538</v>
      </c>
      <c r="E721" s="325" t="s">
        <v>1538</v>
      </c>
      <c r="G721" s="325" t="s">
        <v>1538</v>
      </c>
      <c r="H721" s="325" t="s">
        <v>1538</v>
      </c>
    </row>
    <row r="722" spans="1:8">
      <c r="A722" s="103"/>
      <c r="B722" s="326"/>
      <c r="C722" s="326" t="s">
        <v>1538</v>
      </c>
      <c r="D722" t="s">
        <v>1538</v>
      </c>
      <c r="E722" s="325" t="s">
        <v>1538</v>
      </c>
      <c r="G722" s="325" t="s">
        <v>1538</v>
      </c>
      <c r="H722" s="325" t="s">
        <v>1538</v>
      </c>
    </row>
    <row r="723" spans="1:8">
      <c r="A723" s="103"/>
      <c r="B723" s="326"/>
      <c r="C723" s="326" t="s">
        <v>1538</v>
      </c>
      <c r="D723" t="s">
        <v>1538</v>
      </c>
      <c r="E723" s="325" t="s">
        <v>1538</v>
      </c>
      <c r="G723" s="325" t="s">
        <v>1538</v>
      </c>
      <c r="H723" s="325" t="s">
        <v>1538</v>
      </c>
    </row>
    <row r="724" spans="1:8">
      <c r="A724" s="103"/>
      <c r="B724" s="326"/>
      <c r="C724" s="326" t="s">
        <v>1538</v>
      </c>
      <c r="D724" t="s">
        <v>1538</v>
      </c>
      <c r="E724" s="325" t="s">
        <v>1538</v>
      </c>
      <c r="G724" s="325" t="s">
        <v>1538</v>
      </c>
      <c r="H724" s="325" t="s">
        <v>1538</v>
      </c>
    </row>
    <row r="725" spans="1:8">
      <c r="A725" s="103"/>
      <c r="B725" s="326"/>
      <c r="C725" s="326" t="s">
        <v>1538</v>
      </c>
      <c r="D725" t="s">
        <v>1538</v>
      </c>
      <c r="E725" s="325" t="s">
        <v>1538</v>
      </c>
      <c r="G725" s="325" t="s">
        <v>1538</v>
      </c>
      <c r="H725" s="325" t="s">
        <v>1538</v>
      </c>
    </row>
    <row r="726" spans="1:8">
      <c r="A726" s="103"/>
      <c r="B726" s="326"/>
      <c r="C726" s="326" t="s">
        <v>1538</v>
      </c>
      <c r="D726" t="s">
        <v>1538</v>
      </c>
      <c r="E726" s="325" t="s">
        <v>1538</v>
      </c>
      <c r="G726" s="325" t="s">
        <v>1538</v>
      </c>
      <c r="H726" s="325" t="s">
        <v>1538</v>
      </c>
    </row>
    <row r="727" spans="1:8">
      <c r="A727" s="103"/>
      <c r="B727" s="326"/>
      <c r="C727" s="326" t="s">
        <v>1538</v>
      </c>
      <c r="D727" t="s">
        <v>1538</v>
      </c>
      <c r="E727" s="325" t="s">
        <v>1538</v>
      </c>
      <c r="G727" s="325" t="s">
        <v>1538</v>
      </c>
      <c r="H727" s="325" t="s">
        <v>1538</v>
      </c>
    </row>
    <row r="728" spans="1:8">
      <c r="A728" s="103"/>
      <c r="B728" s="326"/>
      <c r="C728" s="326" t="s">
        <v>1538</v>
      </c>
      <c r="D728" t="s">
        <v>1538</v>
      </c>
      <c r="E728" s="325" t="s">
        <v>1538</v>
      </c>
      <c r="G728" s="325" t="s">
        <v>1538</v>
      </c>
      <c r="H728" s="325" t="s">
        <v>1538</v>
      </c>
    </row>
    <row r="729" spans="1:8">
      <c r="A729" s="103"/>
      <c r="B729" s="326"/>
      <c r="C729" s="326" t="s">
        <v>1538</v>
      </c>
      <c r="D729" t="s">
        <v>1538</v>
      </c>
      <c r="E729" s="325" t="s">
        <v>1538</v>
      </c>
      <c r="G729" s="325" t="s">
        <v>1538</v>
      </c>
      <c r="H729" s="325" t="s">
        <v>1538</v>
      </c>
    </row>
    <row r="730" spans="1:8">
      <c r="A730" s="103"/>
      <c r="B730" s="326"/>
      <c r="C730" s="326" t="s">
        <v>1538</v>
      </c>
      <c r="D730" t="s">
        <v>1538</v>
      </c>
      <c r="E730" s="325" t="s">
        <v>1538</v>
      </c>
      <c r="G730" s="325" t="s">
        <v>1538</v>
      </c>
      <c r="H730" s="325" t="s">
        <v>1538</v>
      </c>
    </row>
    <row r="731" spans="1:8">
      <c r="A731" s="103"/>
      <c r="B731" s="326"/>
      <c r="C731" s="326" t="s">
        <v>1538</v>
      </c>
      <c r="D731" t="s">
        <v>1538</v>
      </c>
      <c r="E731" s="325" t="s">
        <v>1538</v>
      </c>
      <c r="G731" s="325" t="s">
        <v>1538</v>
      </c>
      <c r="H731" s="325" t="s">
        <v>1538</v>
      </c>
    </row>
    <row r="732" spans="1:8">
      <c r="A732" s="103"/>
      <c r="B732" s="326"/>
      <c r="C732" s="326" t="s">
        <v>1538</v>
      </c>
      <c r="D732" t="s">
        <v>1538</v>
      </c>
      <c r="E732" s="325" t="s">
        <v>1538</v>
      </c>
      <c r="G732" s="325" t="s">
        <v>1538</v>
      </c>
      <c r="H732" s="325" t="s">
        <v>1538</v>
      </c>
    </row>
    <row r="733" spans="1:8">
      <c r="A733" s="103"/>
      <c r="B733" s="326"/>
      <c r="C733" s="326" t="s">
        <v>1538</v>
      </c>
      <c r="D733" t="s">
        <v>1538</v>
      </c>
      <c r="E733" s="325" t="s">
        <v>1538</v>
      </c>
      <c r="G733" s="325" t="s">
        <v>1538</v>
      </c>
      <c r="H733" s="325" t="s">
        <v>1538</v>
      </c>
    </row>
    <row r="734" spans="1:8">
      <c r="A734" s="103"/>
      <c r="B734" s="326"/>
      <c r="C734" s="326" t="s">
        <v>1538</v>
      </c>
      <c r="D734" t="s">
        <v>1538</v>
      </c>
      <c r="E734" s="325" t="s">
        <v>1538</v>
      </c>
      <c r="G734" s="325" t="s">
        <v>1538</v>
      </c>
      <c r="H734" s="325" t="s">
        <v>1538</v>
      </c>
    </row>
    <row r="735" spans="1:8">
      <c r="A735" s="103"/>
      <c r="B735" s="326"/>
      <c r="C735" s="326" t="s">
        <v>1538</v>
      </c>
      <c r="D735" t="s">
        <v>1538</v>
      </c>
      <c r="E735" s="325" t="s">
        <v>1538</v>
      </c>
      <c r="G735" s="325" t="s">
        <v>1538</v>
      </c>
      <c r="H735" s="325" t="s">
        <v>1538</v>
      </c>
    </row>
    <row r="736" spans="1:8">
      <c r="A736" s="103"/>
      <c r="B736" s="326"/>
      <c r="C736" s="326" t="s">
        <v>1538</v>
      </c>
      <c r="D736" t="s">
        <v>1538</v>
      </c>
      <c r="E736" s="325" t="s">
        <v>1538</v>
      </c>
      <c r="G736" s="325" t="s">
        <v>1538</v>
      </c>
      <c r="H736" s="325" t="s">
        <v>1538</v>
      </c>
    </row>
    <row r="737" spans="1:8">
      <c r="A737" s="103"/>
      <c r="B737" s="326"/>
      <c r="C737" s="326" t="s">
        <v>1538</v>
      </c>
      <c r="D737" t="s">
        <v>1538</v>
      </c>
      <c r="E737" s="325" t="s">
        <v>1538</v>
      </c>
      <c r="G737" s="325" t="s">
        <v>1538</v>
      </c>
      <c r="H737" s="325" t="s">
        <v>1538</v>
      </c>
    </row>
    <row r="738" spans="1:8">
      <c r="A738" s="103"/>
      <c r="B738" s="326"/>
      <c r="C738" s="326" t="s">
        <v>1538</v>
      </c>
      <c r="D738" t="s">
        <v>1538</v>
      </c>
      <c r="E738" s="325" t="s">
        <v>1538</v>
      </c>
      <c r="G738" s="325" t="s">
        <v>1538</v>
      </c>
      <c r="H738" s="325" t="s">
        <v>1538</v>
      </c>
    </row>
    <row r="739" spans="1:8">
      <c r="A739" s="103"/>
      <c r="B739" s="326"/>
      <c r="C739" s="326" t="s">
        <v>1538</v>
      </c>
      <c r="D739" t="s">
        <v>1538</v>
      </c>
      <c r="E739" s="325" t="s">
        <v>1538</v>
      </c>
      <c r="G739" s="325" t="s">
        <v>1538</v>
      </c>
      <c r="H739" s="325" t="s">
        <v>1538</v>
      </c>
    </row>
    <row r="740" spans="1:8">
      <c r="A740" s="103"/>
      <c r="B740" s="326"/>
      <c r="C740" s="326" t="s">
        <v>1538</v>
      </c>
      <c r="D740" t="s">
        <v>1538</v>
      </c>
      <c r="E740" s="325" t="s">
        <v>1538</v>
      </c>
      <c r="G740" s="325" t="s">
        <v>1538</v>
      </c>
      <c r="H740" s="325" t="s">
        <v>1538</v>
      </c>
    </row>
    <row r="741" spans="1:8">
      <c r="A741" s="103"/>
      <c r="B741" s="326"/>
      <c r="C741" s="326" t="s">
        <v>1538</v>
      </c>
      <c r="D741" t="s">
        <v>1538</v>
      </c>
      <c r="E741" s="325" t="s">
        <v>1538</v>
      </c>
      <c r="G741" s="325" t="s">
        <v>1538</v>
      </c>
      <c r="H741" s="325" t="s">
        <v>1538</v>
      </c>
    </row>
    <row r="742" spans="1:8">
      <c r="A742" s="103"/>
      <c r="B742" s="326"/>
      <c r="C742" s="326" t="s">
        <v>1538</v>
      </c>
      <c r="D742" t="s">
        <v>1538</v>
      </c>
      <c r="E742" s="325" t="s">
        <v>1538</v>
      </c>
      <c r="G742" s="325" t="s">
        <v>1538</v>
      </c>
      <c r="H742" s="325" t="s">
        <v>1538</v>
      </c>
    </row>
    <row r="743" spans="1:8">
      <c r="A743" s="103"/>
      <c r="B743" s="326"/>
      <c r="C743" s="326" t="s">
        <v>1538</v>
      </c>
      <c r="D743" t="s">
        <v>1538</v>
      </c>
      <c r="E743" s="325" t="s">
        <v>1538</v>
      </c>
      <c r="G743" s="325" t="s">
        <v>1538</v>
      </c>
      <c r="H743" s="325" t="s">
        <v>1538</v>
      </c>
    </row>
    <row r="744" spans="1:8">
      <c r="A744" s="103"/>
      <c r="B744" s="326"/>
      <c r="C744" s="326" t="s">
        <v>1538</v>
      </c>
      <c r="D744" t="s">
        <v>1538</v>
      </c>
      <c r="E744" s="325" t="s">
        <v>1538</v>
      </c>
      <c r="G744" s="325" t="s">
        <v>1538</v>
      </c>
      <c r="H744" s="325" t="s">
        <v>1538</v>
      </c>
    </row>
    <row r="745" spans="1:8">
      <c r="A745" s="103"/>
      <c r="B745" s="326"/>
      <c r="C745" s="326" t="s">
        <v>1538</v>
      </c>
      <c r="D745" t="s">
        <v>1538</v>
      </c>
      <c r="E745" s="325" t="s">
        <v>1538</v>
      </c>
      <c r="G745" s="325" t="s">
        <v>1538</v>
      </c>
      <c r="H745" s="325" t="s">
        <v>1538</v>
      </c>
    </row>
    <row r="746" spans="1:8">
      <c r="A746" s="103"/>
      <c r="B746" s="326"/>
      <c r="C746" s="326" t="s">
        <v>1538</v>
      </c>
      <c r="D746" t="s">
        <v>1538</v>
      </c>
      <c r="E746" s="325" t="s">
        <v>1538</v>
      </c>
      <c r="G746" s="325" t="s">
        <v>1538</v>
      </c>
      <c r="H746" s="325" t="s">
        <v>1538</v>
      </c>
    </row>
    <row r="747" spans="1:8">
      <c r="A747" s="103"/>
      <c r="B747" s="326"/>
      <c r="C747" s="326" t="s">
        <v>1538</v>
      </c>
      <c r="D747" t="s">
        <v>1538</v>
      </c>
      <c r="E747" s="325" t="s">
        <v>1538</v>
      </c>
      <c r="G747" s="325" t="s">
        <v>1538</v>
      </c>
      <c r="H747" s="325" t="s">
        <v>1538</v>
      </c>
    </row>
    <row r="748" spans="1:8">
      <c r="A748" s="103"/>
      <c r="B748" s="326"/>
      <c r="C748" s="326" t="s">
        <v>1538</v>
      </c>
      <c r="D748" t="s">
        <v>1538</v>
      </c>
      <c r="E748" s="325" t="s">
        <v>1538</v>
      </c>
      <c r="G748" s="325" t="s">
        <v>1538</v>
      </c>
      <c r="H748" s="325" t="s">
        <v>1538</v>
      </c>
    </row>
    <row r="749" spans="1:8">
      <c r="A749" s="103"/>
      <c r="B749" s="326"/>
      <c r="C749" s="326" t="s">
        <v>1538</v>
      </c>
      <c r="D749" t="s">
        <v>1538</v>
      </c>
      <c r="E749" s="325" t="s">
        <v>1538</v>
      </c>
      <c r="G749" s="325" t="s">
        <v>1538</v>
      </c>
      <c r="H749" s="325" t="s">
        <v>1538</v>
      </c>
    </row>
    <row r="750" spans="1:8">
      <c r="A750" s="103"/>
      <c r="B750" s="326"/>
      <c r="C750" s="326" t="s">
        <v>1538</v>
      </c>
      <c r="D750" t="s">
        <v>1538</v>
      </c>
      <c r="E750" s="325" t="s">
        <v>1538</v>
      </c>
      <c r="G750" s="325" t="s">
        <v>1538</v>
      </c>
      <c r="H750" s="325" t="s">
        <v>1538</v>
      </c>
    </row>
    <row r="751" spans="1:8">
      <c r="A751" s="103"/>
      <c r="B751" s="326"/>
      <c r="C751" s="326" t="s">
        <v>1538</v>
      </c>
      <c r="D751" t="s">
        <v>1538</v>
      </c>
      <c r="E751" s="325" t="s">
        <v>1538</v>
      </c>
      <c r="G751" s="325" t="s">
        <v>1538</v>
      </c>
      <c r="H751" s="325" t="s">
        <v>1538</v>
      </c>
    </row>
    <row r="752" spans="1:8">
      <c r="A752" s="103"/>
      <c r="B752" s="326"/>
      <c r="C752" s="326" t="s">
        <v>1538</v>
      </c>
      <c r="D752" t="s">
        <v>1538</v>
      </c>
      <c r="E752" s="325" t="s">
        <v>1538</v>
      </c>
      <c r="G752" s="325" t="s">
        <v>1538</v>
      </c>
      <c r="H752" s="325" t="s">
        <v>1538</v>
      </c>
    </row>
    <row r="753" spans="1:8">
      <c r="A753" s="103"/>
      <c r="B753" s="326"/>
      <c r="C753" s="326" t="s">
        <v>1538</v>
      </c>
      <c r="D753" t="s">
        <v>1538</v>
      </c>
      <c r="E753" s="325" t="s">
        <v>1538</v>
      </c>
      <c r="G753" s="325" t="s">
        <v>1538</v>
      </c>
      <c r="H753" s="325" t="s">
        <v>1538</v>
      </c>
    </row>
    <row r="754" spans="1:8">
      <c r="A754" s="103"/>
      <c r="B754" s="326"/>
      <c r="C754" s="326" t="s">
        <v>1538</v>
      </c>
      <c r="D754" t="s">
        <v>1538</v>
      </c>
      <c r="E754" s="325" t="s">
        <v>1538</v>
      </c>
      <c r="G754" s="325" t="s">
        <v>1538</v>
      </c>
      <c r="H754" s="325" t="s">
        <v>1538</v>
      </c>
    </row>
    <row r="755" spans="1:8">
      <c r="A755" s="103"/>
      <c r="B755" s="326"/>
      <c r="C755" s="326" t="s">
        <v>1538</v>
      </c>
      <c r="D755" t="s">
        <v>1538</v>
      </c>
      <c r="E755" s="325" t="s">
        <v>1538</v>
      </c>
      <c r="G755" s="325" t="s">
        <v>1538</v>
      </c>
      <c r="H755" s="325" t="s">
        <v>1538</v>
      </c>
    </row>
    <row r="756" spans="1:8">
      <c r="A756" s="103"/>
      <c r="B756" s="326"/>
      <c r="C756" s="326" t="s">
        <v>1538</v>
      </c>
      <c r="D756" t="s">
        <v>1538</v>
      </c>
      <c r="E756" s="325" t="s">
        <v>1538</v>
      </c>
      <c r="G756" s="325" t="s">
        <v>1538</v>
      </c>
      <c r="H756" s="325" t="s">
        <v>1538</v>
      </c>
    </row>
    <row r="757" spans="1:8">
      <c r="A757" s="103"/>
      <c r="B757" s="326"/>
      <c r="C757" s="326" t="s">
        <v>1538</v>
      </c>
      <c r="D757" t="s">
        <v>1538</v>
      </c>
      <c r="E757" s="325" t="s">
        <v>1538</v>
      </c>
      <c r="G757" s="325" t="s">
        <v>1538</v>
      </c>
      <c r="H757" s="325" t="s">
        <v>1538</v>
      </c>
    </row>
    <row r="758" spans="1:8">
      <c r="A758" s="103"/>
      <c r="B758" s="326"/>
      <c r="C758" s="326" t="s">
        <v>1538</v>
      </c>
      <c r="D758" t="s">
        <v>1538</v>
      </c>
      <c r="E758" s="325" t="s">
        <v>1538</v>
      </c>
      <c r="G758" s="325" t="s">
        <v>1538</v>
      </c>
      <c r="H758" s="325" t="s">
        <v>1538</v>
      </c>
    </row>
    <row r="759" spans="1:8">
      <c r="A759" s="103"/>
      <c r="B759" s="326"/>
      <c r="C759" s="326" t="s">
        <v>1538</v>
      </c>
      <c r="D759" t="s">
        <v>1538</v>
      </c>
      <c r="E759" s="325" t="s">
        <v>1538</v>
      </c>
      <c r="G759" s="325" t="s">
        <v>1538</v>
      </c>
      <c r="H759" s="325" t="s">
        <v>1538</v>
      </c>
    </row>
    <row r="760" spans="1:8">
      <c r="A760" s="103"/>
      <c r="B760" s="326"/>
      <c r="C760" s="326" t="s">
        <v>1538</v>
      </c>
      <c r="D760" t="s">
        <v>1538</v>
      </c>
      <c r="E760" s="325" t="s">
        <v>1538</v>
      </c>
      <c r="G760" s="325" t="s">
        <v>1538</v>
      </c>
      <c r="H760" s="325" t="s">
        <v>1538</v>
      </c>
    </row>
    <row r="761" spans="1:8">
      <c r="A761" s="103"/>
      <c r="B761" s="326"/>
      <c r="C761" s="326" t="s">
        <v>1538</v>
      </c>
      <c r="D761" t="s">
        <v>1538</v>
      </c>
      <c r="E761" s="325" t="s">
        <v>1538</v>
      </c>
      <c r="G761" s="325" t="s">
        <v>1538</v>
      </c>
      <c r="H761" s="325" t="s">
        <v>1538</v>
      </c>
    </row>
    <row r="762" spans="1:8">
      <c r="A762" s="103"/>
      <c r="B762" s="326"/>
      <c r="C762" s="326" t="s">
        <v>1538</v>
      </c>
      <c r="D762" t="s">
        <v>1538</v>
      </c>
      <c r="E762" s="325" t="s">
        <v>1538</v>
      </c>
      <c r="G762" s="325" t="s">
        <v>1538</v>
      </c>
      <c r="H762" s="325" t="s">
        <v>1538</v>
      </c>
    </row>
    <row r="763" spans="1:8">
      <c r="A763" s="103"/>
      <c r="B763" s="326"/>
      <c r="C763" s="326" t="s">
        <v>1538</v>
      </c>
      <c r="D763" t="s">
        <v>1538</v>
      </c>
      <c r="E763" s="325" t="s">
        <v>1538</v>
      </c>
      <c r="G763" s="325" t="s">
        <v>1538</v>
      </c>
      <c r="H763" s="325" t="s">
        <v>1538</v>
      </c>
    </row>
    <row r="764" spans="1:8">
      <c r="A764" s="103"/>
      <c r="B764" s="326"/>
      <c r="C764" s="326" t="s">
        <v>1538</v>
      </c>
      <c r="D764" t="s">
        <v>1538</v>
      </c>
      <c r="E764" s="325" t="s">
        <v>1538</v>
      </c>
      <c r="G764" s="325" t="s">
        <v>1538</v>
      </c>
      <c r="H764" s="325" t="s">
        <v>1538</v>
      </c>
    </row>
    <row r="765" spans="1:8">
      <c r="A765" s="103"/>
      <c r="B765" s="326"/>
      <c r="C765" s="326" t="s">
        <v>1538</v>
      </c>
      <c r="D765" t="s">
        <v>1538</v>
      </c>
      <c r="E765" s="325" t="s">
        <v>1538</v>
      </c>
      <c r="G765" s="325" t="s">
        <v>1538</v>
      </c>
      <c r="H765" s="325" t="s">
        <v>1538</v>
      </c>
    </row>
    <row r="766" spans="1:8">
      <c r="A766" s="103"/>
      <c r="B766" s="326"/>
      <c r="C766" s="326" t="s">
        <v>1538</v>
      </c>
      <c r="D766" t="s">
        <v>1538</v>
      </c>
      <c r="E766" s="325" t="s">
        <v>1538</v>
      </c>
      <c r="G766" s="325" t="s">
        <v>1538</v>
      </c>
      <c r="H766" s="325" t="s">
        <v>1538</v>
      </c>
    </row>
    <row r="767" spans="1:8">
      <c r="A767" s="103"/>
      <c r="B767" s="326"/>
      <c r="C767" s="326" t="s">
        <v>1538</v>
      </c>
      <c r="D767" t="s">
        <v>1538</v>
      </c>
      <c r="E767" s="325" t="s">
        <v>1538</v>
      </c>
      <c r="G767" s="325" t="s">
        <v>1538</v>
      </c>
      <c r="H767" s="325" t="s">
        <v>1538</v>
      </c>
    </row>
    <row r="768" spans="1:8">
      <c r="A768" s="103"/>
      <c r="B768" s="326"/>
      <c r="C768" s="326" t="s">
        <v>1538</v>
      </c>
      <c r="D768" t="s">
        <v>1538</v>
      </c>
      <c r="E768" s="325" t="s">
        <v>1538</v>
      </c>
      <c r="G768" s="325" t="s">
        <v>1538</v>
      </c>
      <c r="H768" s="325" t="s">
        <v>1538</v>
      </c>
    </row>
    <row r="769" spans="1:8">
      <c r="A769" s="103"/>
      <c r="B769" s="326"/>
      <c r="C769" s="326" t="s">
        <v>1538</v>
      </c>
      <c r="D769" t="s">
        <v>1538</v>
      </c>
      <c r="E769" s="325" t="s">
        <v>1538</v>
      </c>
      <c r="G769" s="325" t="s">
        <v>1538</v>
      </c>
      <c r="H769" s="325" t="s">
        <v>1538</v>
      </c>
    </row>
    <row r="770" spans="1:8">
      <c r="A770" s="103"/>
      <c r="B770" s="326"/>
      <c r="C770" s="326" t="s">
        <v>1538</v>
      </c>
      <c r="D770" t="s">
        <v>1538</v>
      </c>
      <c r="E770" s="325" t="s">
        <v>1538</v>
      </c>
      <c r="G770" s="325" t="s">
        <v>1538</v>
      </c>
      <c r="H770" s="325" t="s">
        <v>1538</v>
      </c>
    </row>
    <row r="771" spans="1:8">
      <c r="A771" s="103"/>
      <c r="B771" s="326"/>
      <c r="C771" s="326" t="s">
        <v>1538</v>
      </c>
      <c r="D771" t="s">
        <v>1538</v>
      </c>
      <c r="E771" s="325" t="s">
        <v>1538</v>
      </c>
      <c r="G771" s="325" t="s">
        <v>1538</v>
      </c>
      <c r="H771" s="325" t="s">
        <v>1538</v>
      </c>
    </row>
    <row r="772" spans="1:8">
      <c r="A772" s="103"/>
      <c r="B772" s="328"/>
      <c r="C772" s="326" t="s">
        <v>1538</v>
      </c>
      <c r="D772" t="s">
        <v>1538</v>
      </c>
      <c r="E772" s="325" t="s">
        <v>1538</v>
      </c>
      <c r="G772" s="325" t="s">
        <v>1538</v>
      </c>
      <c r="H772" s="325" t="s">
        <v>1538</v>
      </c>
    </row>
    <row r="773" spans="1:8">
      <c r="A773" s="103"/>
      <c r="C773" s="326" t="s">
        <v>1538</v>
      </c>
      <c r="D773" t="s">
        <v>1538</v>
      </c>
      <c r="E773" s="325" t="s">
        <v>1538</v>
      </c>
      <c r="G773" s="325" t="s">
        <v>1538</v>
      </c>
      <c r="H773" s="325" t="s">
        <v>1538</v>
      </c>
    </row>
    <row r="774" spans="1:8">
      <c r="A774" s="103"/>
      <c r="C774" s="326" t="s">
        <v>1538</v>
      </c>
      <c r="D774" t="s">
        <v>1538</v>
      </c>
      <c r="E774" s="325" t="s">
        <v>1538</v>
      </c>
      <c r="G774" s="325" t="s">
        <v>1538</v>
      </c>
      <c r="H774" s="325" t="s">
        <v>1538</v>
      </c>
    </row>
    <row r="775" spans="1:8">
      <c r="A775" s="103"/>
      <c r="C775" s="326" t="s">
        <v>1538</v>
      </c>
      <c r="D775" t="s">
        <v>1538</v>
      </c>
      <c r="E775" s="325" t="s">
        <v>1538</v>
      </c>
      <c r="G775" s="325" t="s">
        <v>1538</v>
      </c>
      <c r="H775" s="325" t="s">
        <v>1538</v>
      </c>
    </row>
    <row r="776" spans="1:8">
      <c r="A776" s="103"/>
      <c r="C776" s="326" t="s">
        <v>1538</v>
      </c>
      <c r="D776" t="s">
        <v>1538</v>
      </c>
      <c r="E776" s="325" t="s">
        <v>1538</v>
      </c>
      <c r="G776" s="325" t="s">
        <v>1538</v>
      </c>
      <c r="H776" s="325" t="s">
        <v>1538</v>
      </c>
    </row>
    <row r="777" spans="1:8">
      <c r="A777" s="103"/>
      <c r="B777" s="326"/>
      <c r="C777" s="326" t="s">
        <v>1538</v>
      </c>
      <c r="D777" t="s">
        <v>1538</v>
      </c>
      <c r="E777" s="325" t="s">
        <v>1538</v>
      </c>
      <c r="G777" s="325" t="s">
        <v>1538</v>
      </c>
      <c r="H777" s="325" t="s">
        <v>1538</v>
      </c>
    </row>
    <row r="778" spans="1:8">
      <c r="A778" s="103"/>
      <c r="B778" s="326"/>
      <c r="C778" s="326" t="s">
        <v>1538</v>
      </c>
      <c r="D778" t="s">
        <v>1538</v>
      </c>
      <c r="E778" s="325" t="s">
        <v>1538</v>
      </c>
      <c r="G778" s="325" t="s">
        <v>1538</v>
      </c>
      <c r="H778" s="325" t="s">
        <v>1538</v>
      </c>
    </row>
    <row r="779" spans="1:8">
      <c r="A779" s="103"/>
      <c r="B779" s="326"/>
      <c r="C779" s="326" t="s">
        <v>1538</v>
      </c>
      <c r="D779" t="s">
        <v>1538</v>
      </c>
      <c r="E779" s="325" t="s">
        <v>1538</v>
      </c>
      <c r="G779" s="325" t="s">
        <v>1538</v>
      </c>
      <c r="H779" s="325" t="s">
        <v>1538</v>
      </c>
    </row>
    <row r="780" spans="1:8">
      <c r="A780" s="103"/>
      <c r="B780" s="326"/>
      <c r="C780" s="326" t="s">
        <v>1538</v>
      </c>
      <c r="D780" t="s">
        <v>1538</v>
      </c>
      <c r="E780" s="325" t="s">
        <v>1538</v>
      </c>
      <c r="G780" s="325" t="s">
        <v>1538</v>
      </c>
      <c r="H780" s="325" t="s">
        <v>1538</v>
      </c>
    </row>
    <row r="781" spans="1:8">
      <c r="A781" s="103"/>
      <c r="B781" s="326"/>
      <c r="C781" s="326" t="s">
        <v>1538</v>
      </c>
      <c r="D781" t="s">
        <v>1538</v>
      </c>
      <c r="E781" s="325" t="s">
        <v>1538</v>
      </c>
      <c r="G781" s="325" t="s">
        <v>1538</v>
      </c>
      <c r="H781" s="325" t="s">
        <v>1538</v>
      </c>
    </row>
    <row r="782" spans="1:8">
      <c r="A782" s="103"/>
      <c r="B782" s="326"/>
      <c r="C782" s="326" t="s">
        <v>1538</v>
      </c>
      <c r="D782" t="s">
        <v>1538</v>
      </c>
      <c r="E782" s="325" t="s">
        <v>1538</v>
      </c>
      <c r="G782" s="325" t="s">
        <v>1538</v>
      </c>
      <c r="H782" s="325" t="s">
        <v>1538</v>
      </c>
    </row>
    <row r="783" spans="1:8">
      <c r="A783" s="103"/>
      <c r="B783" s="326"/>
      <c r="C783" s="326" t="s">
        <v>1538</v>
      </c>
      <c r="D783" t="s">
        <v>1538</v>
      </c>
      <c r="E783" s="325" t="s">
        <v>1538</v>
      </c>
      <c r="G783" s="325" t="s">
        <v>1538</v>
      </c>
      <c r="H783" s="325" t="s">
        <v>1538</v>
      </c>
    </row>
    <row r="784" spans="1:8">
      <c r="A784" s="103"/>
      <c r="B784" s="326"/>
      <c r="C784" s="326" t="s">
        <v>1538</v>
      </c>
      <c r="D784" t="s">
        <v>1538</v>
      </c>
      <c r="E784" s="325" t="s">
        <v>1538</v>
      </c>
      <c r="G784" s="325" t="s">
        <v>1538</v>
      </c>
      <c r="H784" s="325" t="s">
        <v>1538</v>
      </c>
    </row>
    <row r="785" spans="1:8">
      <c r="A785" s="103"/>
      <c r="B785" s="328"/>
      <c r="C785" s="326" t="s">
        <v>1538</v>
      </c>
      <c r="D785" t="s">
        <v>1538</v>
      </c>
      <c r="E785" s="325" t="s">
        <v>1538</v>
      </c>
      <c r="G785" s="325" t="s">
        <v>1538</v>
      </c>
      <c r="H785" s="325" t="s">
        <v>1538</v>
      </c>
    </row>
    <row r="786" spans="1:8">
      <c r="A786" s="103"/>
      <c r="C786" s="326" t="s">
        <v>1538</v>
      </c>
      <c r="D786" t="s">
        <v>1538</v>
      </c>
      <c r="E786" s="325" t="s">
        <v>1538</v>
      </c>
      <c r="G786" s="325" t="s">
        <v>1538</v>
      </c>
      <c r="H786" s="325" t="s">
        <v>1538</v>
      </c>
    </row>
    <row r="787" spans="1:8">
      <c r="A787" s="103"/>
      <c r="C787" s="326" t="s">
        <v>1538</v>
      </c>
      <c r="D787" t="s">
        <v>1538</v>
      </c>
      <c r="E787" s="325" t="s">
        <v>1538</v>
      </c>
      <c r="G787" s="325" t="s">
        <v>1538</v>
      </c>
      <c r="H787" s="325" t="s">
        <v>1538</v>
      </c>
    </row>
    <row r="788" spans="1:8">
      <c r="A788" s="103"/>
      <c r="C788" s="326" t="s">
        <v>1538</v>
      </c>
      <c r="D788" t="s">
        <v>1538</v>
      </c>
      <c r="E788" s="325" t="s">
        <v>1538</v>
      </c>
      <c r="G788" s="325" t="s">
        <v>1538</v>
      </c>
      <c r="H788" s="325" t="s">
        <v>1538</v>
      </c>
    </row>
    <row r="789" spans="1:8">
      <c r="A789" s="103"/>
      <c r="B789" s="326"/>
      <c r="C789" s="326" t="s">
        <v>1538</v>
      </c>
      <c r="D789" t="s">
        <v>1538</v>
      </c>
      <c r="E789" s="325" t="s">
        <v>1538</v>
      </c>
      <c r="G789" s="325" t="s">
        <v>1538</v>
      </c>
      <c r="H789" s="325" t="s">
        <v>1538</v>
      </c>
    </row>
    <row r="790" spans="1:8">
      <c r="A790" s="103"/>
      <c r="B790" s="326"/>
      <c r="C790" s="326" t="s">
        <v>1538</v>
      </c>
      <c r="D790" t="s">
        <v>1538</v>
      </c>
      <c r="E790" s="325" t="s">
        <v>1538</v>
      </c>
      <c r="G790" s="325" t="s">
        <v>1538</v>
      </c>
      <c r="H790" s="325" t="s">
        <v>1538</v>
      </c>
    </row>
    <row r="791" spans="1:8">
      <c r="A791" s="103"/>
      <c r="B791" s="326"/>
      <c r="C791" s="326" t="s">
        <v>1538</v>
      </c>
      <c r="D791" t="s">
        <v>1538</v>
      </c>
      <c r="E791" s="325" t="s">
        <v>1538</v>
      </c>
      <c r="G791" s="325" t="s">
        <v>1538</v>
      </c>
      <c r="H791" s="325" t="s">
        <v>1538</v>
      </c>
    </row>
    <row r="792" spans="1:8">
      <c r="A792" s="103"/>
      <c r="B792" s="326"/>
      <c r="C792" s="326" t="s">
        <v>1538</v>
      </c>
      <c r="D792" t="s">
        <v>1538</v>
      </c>
      <c r="E792" s="325" t="s">
        <v>1538</v>
      </c>
      <c r="G792" s="325" t="s">
        <v>1538</v>
      </c>
      <c r="H792" s="325" t="s">
        <v>1538</v>
      </c>
    </row>
    <row r="793" spans="1:8">
      <c r="A793" s="103"/>
      <c r="B793" s="326"/>
      <c r="C793" s="326" t="s">
        <v>1538</v>
      </c>
      <c r="D793" t="s">
        <v>1538</v>
      </c>
      <c r="E793" s="325" t="s">
        <v>1538</v>
      </c>
      <c r="G793" s="325" t="s">
        <v>1538</v>
      </c>
      <c r="H793" s="325" t="s">
        <v>1538</v>
      </c>
    </row>
    <row r="794" spans="1:8">
      <c r="A794" s="103"/>
      <c r="B794" s="326"/>
      <c r="C794" s="326" t="s">
        <v>1538</v>
      </c>
      <c r="D794" t="s">
        <v>1538</v>
      </c>
      <c r="E794" s="325" t="s">
        <v>1538</v>
      </c>
      <c r="G794" s="325" t="s">
        <v>1538</v>
      </c>
      <c r="H794" s="325" t="s">
        <v>1538</v>
      </c>
    </row>
    <row r="795" spans="1:8">
      <c r="A795" s="103"/>
      <c r="B795" s="326"/>
      <c r="C795" s="326" t="s">
        <v>1538</v>
      </c>
      <c r="D795" t="s">
        <v>1538</v>
      </c>
      <c r="E795" s="325" t="s">
        <v>1538</v>
      </c>
      <c r="G795" s="325" t="s">
        <v>1538</v>
      </c>
      <c r="H795" s="325" t="s">
        <v>1538</v>
      </c>
    </row>
    <row r="796" spans="1:8">
      <c r="A796" s="103"/>
      <c r="B796" s="326"/>
      <c r="C796" s="326" t="s">
        <v>1538</v>
      </c>
      <c r="D796" t="s">
        <v>1538</v>
      </c>
      <c r="E796" s="325" t="s">
        <v>1538</v>
      </c>
      <c r="G796" s="325" t="s">
        <v>1538</v>
      </c>
      <c r="H796" s="325" t="s">
        <v>1538</v>
      </c>
    </row>
    <row r="797" spans="1:8">
      <c r="A797" s="103"/>
      <c r="B797" s="328"/>
      <c r="C797" s="326" t="s">
        <v>1538</v>
      </c>
      <c r="D797" t="s">
        <v>1538</v>
      </c>
      <c r="E797" s="325" t="s">
        <v>1538</v>
      </c>
      <c r="G797" s="325" t="s">
        <v>1538</v>
      </c>
      <c r="H797" s="325" t="s">
        <v>1538</v>
      </c>
    </row>
    <row r="798" spans="1:8">
      <c r="A798" s="103"/>
      <c r="C798" s="326" t="s">
        <v>1538</v>
      </c>
      <c r="D798" t="s">
        <v>1538</v>
      </c>
      <c r="E798" s="325" t="s">
        <v>1538</v>
      </c>
      <c r="G798" s="325" t="s">
        <v>1538</v>
      </c>
      <c r="H798" s="325" t="s">
        <v>1538</v>
      </c>
    </row>
    <row r="799" spans="1:8">
      <c r="A799" s="103"/>
      <c r="C799" s="326" t="s">
        <v>1538</v>
      </c>
      <c r="D799" t="s">
        <v>1538</v>
      </c>
      <c r="E799" s="325" t="s">
        <v>1538</v>
      </c>
      <c r="G799" s="325" t="s">
        <v>1538</v>
      </c>
      <c r="H799" s="325" t="s">
        <v>1538</v>
      </c>
    </row>
    <row r="800" spans="1:8">
      <c r="A800" s="103"/>
      <c r="C800" s="326" t="s">
        <v>1538</v>
      </c>
      <c r="D800" t="s">
        <v>1538</v>
      </c>
      <c r="E800" s="325" t="s">
        <v>1538</v>
      </c>
      <c r="G800" s="325" t="s">
        <v>1538</v>
      </c>
      <c r="H800" s="325" t="s">
        <v>1538</v>
      </c>
    </row>
    <row r="801" spans="1:8">
      <c r="A801" s="103"/>
      <c r="B801" s="328"/>
      <c r="C801" s="326" t="s">
        <v>1538</v>
      </c>
      <c r="D801" t="s">
        <v>1538</v>
      </c>
      <c r="E801" s="325" t="s">
        <v>1538</v>
      </c>
      <c r="G801" s="325" t="s">
        <v>1538</v>
      </c>
      <c r="H801" s="325" t="s">
        <v>1538</v>
      </c>
    </row>
    <row r="802" spans="1:8">
      <c r="A802" s="103"/>
      <c r="C802" s="326" t="s">
        <v>1538</v>
      </c>
      <c r="D802" t="s">
        <v>1538</v>
      </c>
      <c r="E802" s="325" t="s">
        <v>1538</v>
      </c>
      <c r="G802" s="325" t="s">
        <v>1538</v>
      </c>
      <c r="H802" s="325" t="s">
        <v>1538</v>
      </c>
    </row>
    <row r="803" spans="1:8">
      <c r="A803" s="103"/>
      <c r="C803" s="326" t="s">
        <v>1538</v>
      </c>
      <c r="D803" t="s">
        <v>1538</v>
      </c>
      <c r="E803" s="325" t="s">
        <v>1538</v>
      </c>
      <c r="G803" s="325" t="s">
        <v>1538</v>
      </c>
      <c r="H803" s="325" t="s">
        <v>1538</v>
      </c>
    </row>
    <row r="804" spans="1:8">
      <c r="A804" s="103"/>
      <c r="C804" s="326" t="s">
        <v>1538</v>
      </c>
      <c r="D804" t="s">
        <v>1538</v>
      </c>
      <c r="E804" s="325" t="s">
        <v>1538</v>
      </c>
      <c r="G804" s="325" t="s">
        <v>1538</v>
      </c>
      <c r="H804" s="325" t="s">
        <v>1538</v>
      </c>
    </row>
    <row r="805" spans="1:8">
      <c r="A805" s="103"/>
      <c r="B805" s="326"/>
      <c r="C805" s="326" t="s">
        <v>1538</v>
      </c>
      <c r="D805" t="s">
        <v>1538</v>
      </c>
      <c r="E805" s="325" t="s">
        <v>1538</v>
      </c>
      <c r="G805" s="325" t="s">
        <v>1538</v>
      </c>
      <c r="H805" s="325" t="s">
        <v>1538</v>
      </c>
    </row>
    <row r="806" spans="1:8">
      <c r="A806" s="103"/>
      <c r="B806" s="326"/>
      <c r="C806" s="326" t="s">
        <v>1538</v>
      </c>
      <c r="D806" t="s">
        <v>1538</v>
      </c>
      <c r="E806" s="325" t="s">
        <v>1538</v>
      </c>
      <c r="G806" s="325" t="s">
        <v>1538</v>
      </c>
      <c r="H806" s="325" t="s">
        <v>1538</v>
      </c>
    </row>
    <row r="807" spans="1:8">
      <c r="A807" s="103"/>
      <c r="B807" s="326"/>
      <c r="C807" s="326" t="s">
        <v>1538</v>
      </c>
      <c r="D807" t="s">
        <v>1538</v>
      </c>
      <c r="E807" s="325" t="s">
        <v>1538</v>
      </c>
      <c r="G807" s="325" t="s">
        <v>1538</v>
      </c>
      <c r="H807" s="325" t="s">
        <v>1538</v>
      </c>
    </row>
    <row r="808" spans="1:8">
      <c r="A808" s="103"/>
      <c r="B808" s="326"/>
      <c r="C808" s="326" t="s">
        <v>1538</v>
      </c>
      <c r="D808" t="s">
        <v>1538</v>
      </c>
      <c r="E808" s="325" t="s">
        <v>1538</v>
      </c>
      <c r="G808" s="325" t="s">
        <v>1538</v>
      </c>
      <c r="H808" s="325" t="s">
        <v>1538</v>
      </c>
    </row>
    <row r="809" spans="1:8">
      <c r="A809" s="103"/>
      <c r="B809" s="328"/>
      <c r="C809" s="326" t="s">
        <v>1538</v>
      </c>
      <c r="D809" t="s">
        <v>1538</v>
      </c>
      <c r="E809" s="325" t="s">
        <v>1538</v>
      </c>
      <c r="G809" s="325" t="s">
        <v>1538</v>
      </c>
      <c r="H809" s="325" t="s">
        <v>1538</v>
      </c>
    </row>
    <row r="810" spans="1:8">
      <c r="A810" s="103"/>
      <c r="C810" s="326" t="s">
        <v>1538</v>
      </c>
      <c r="D810" t="s">
        <v>1538</v>
      </c>
      <c r="E810" s="325" t="s">
        <v>1538</v>
      </c>
      <c r="G810" s="325" t="s">
        <v>1538</v>
      </c>
      <c r="H810" s="325" t="s">
        <v>1538</v>
      </c>
    </row>
    <row r="811" spans="1:8">
      <c r="A811" s="103"/>
      <c r="C811" s="326" t="s">
        <v>1538</v>
      </c>
      <c r="D811" t="s">
        <v>1538</v>
      </c>
      <c r="E811" s="325" t="s">
        <v>1538</v>
      </c>
      <c r="G811" s="325" t="s">
        <v>1538</v>
      </c>
      <c r="H811" s="325" t="s">
        <v>1538</v>
      </c>
    </row>
    <row r="812" spans="1:8">
      <c r="A812" s="103"/>
      <c r="C812" s="326" t="s">
        <v>1538</v>
      </c>
      <c r="D812" t="s">
        <v>1538</v>
      </c>
      <c r="E812" s="325" t="s">
        <v>1538</v>
      </c>
      <c r="G812" s="325" t="s">
        <v>1538</v>
      </c>
      <c r="H812" s="325" t="s">
        <v>1538</v>
      </c>
    </row>
    <row r="813" spans="1:8">
      <c r="A813" s="103"/>
      <c r="C813" s="326" t="s">
        <v>1538</v>
      </c>
      <c r="D813" t="s">
        <v>1538</v>
      </c>
      <c r="E813" s="325" t="s">
        <v>1538</v>
      </c>
      <c r="G813" s="325" t="s">
        <v>1538</v>
      </c>
      <c r="H813" s="325" t="s">
        <v>1538</v>
      </c>
    </row>
    <row r="814" spans="1:8">
      <c r="A814" s="103"/>
      <c r="B814" s="328"/>
      <c r="C814" s="326" t="s">
        <v>1538</v>
      </c>
      <c r="D814" t="s">
        <v>1538</v>
      </c>
      <c r="E814" s="325" t="s">
        <v>1538</v>
      </c>
      <c r="G814" s="325" t="s">
        <v>1538</v>
      </c>
      <c r="H814" s="325" t="s">
        <v>1538</v>
      </c>
    </row>
    <row r="815" spans="1:8">
      <c r="A815" s="103"/>
      <c r="C815" s="326" t="s">
        <v>1538</v>
      </c>
      <c r="D815" t="s">
        <v>1538</v>
      </c>
      <c r="E815" s="325" t="s">
        <v>1538</v>
      </c>
      <c r="G815" s="325" t="s">
        <v>1538</v>
      </c>
      <c r="H815" s="325" t="s">
        <v>1538</v>
      </c>
    </row>
    <row r="816" spans="1:8">
      <c r="A816" s="103"/>
      <c r="C816" s="326" t="s">
        <v>1538</v>
      </c>
      <c r="D816" t="s">
        <v>1538</v>
      </c>
      <c r="E816" s="325" t="s">
        <v>1538</v>
      </c>
      <c r="G816" s="325" t="s">
        <v>1538</v>
      </c>
      <c r="H816" s="325" t="s">
        <v>1538</v>
      </c>
    </row>
    <row r="817" spans="1:8">
      <c r="A817" s="103"/>
      <c r="C817" s="326" t="s">
        <v>1538</v>
      </c>
      <c r="D817" t="s">
        <v>1538</v>
      </c>
      <c r="E817" s="325" t="s">
        <v>1538</v>
      </c>
      <c r="G817" s="325" t="s">
        <v>1538</v>
      </c>
      <c r="H817" s="325" t="s">
        <v>1538</v>
      </c>
    </row>
    <row r="818" spans="1:8">
      <c r="A818" s="103"/>
      <c r="C818" s="326" t="s">
        <v>1538</v>
      </c>
      <c r="D818" t="s">
        <v>1538</v>
      </c>
      <c r="E818" s="325" t="s">
        <v>1538</v>
      </c>
      <c r="G818" s="325" t="s">
        <v>1538</v>
      </c>
      <c r="H818" s="325" t="s">
        <v>1538</v>
      </c>
    </row>
    <row r="819" spans="1:8">
      <c r="A819" s="103"/>
      <c r="B819" s="326"/>
      <c r="C819" s="326" t="s">
        <v>1538</v>
      </c>
      <c r="D819" t="s">
        <v>1538</v>
      </c>
      <c r="E819" s="325" t="s">
        <v>1538</v>
      </c>
      <c r="G819" s="325" t="s">
        <v>1538</v>
      </c>
      <c r="H819" s="325" t="s">
        <v>1538</v>
      </c>
    </row>
    <row r="820" spans="1:8">
      <c r="A820" s="103"/>
      <c r="B820" s="326"/>
      <c r="C820" s="326" t="s">
        <v>1538</v>
      </c>
      <c r="D820" t="s">
        <v>1538</v>
      </c>
      <c r="E820" s="325" t="s">
        <v>1538</v>
      </c>
      <c r="G820" s="325" t="s">
        <v>1538</v>
      </c>
      <c r="H820" s="325" t="s">
        <v>1538</v>
      </c>
    </row>
    <row r="821" spans="1:8">
      <c r="A821" s="103"/>
      <c r="B821" s="326"/>
      <c r="C821" s="326" t="s">
        <v>1538</v>
      </c>
      <c r="D821" t="s">
        <v>1538</v>
      </c>
      <c r="E821" s="325" t="s">
        <v>1538</v>
      </c>
      <c r="G821" s="325" t="s">
        <v>1538</v>
      </c>
      <c r="H821" s="325" t="s">
        <v>1538</v>
      </c>
    </row>
    <row r="822" spans="1:8">
      <c r="A822" s="103"/>
      <c r="B822" s="326"/>
      <c r="C822" s="326" t="s">
        <v>1538</v>
      </c>
      <c r="D822" t="s">
        <v>1538</v>
      </c>
      <c r="E822" s="325" t="s">
        <v>1538</v>
      </c>
      <c r="G822" s="325" t="s">
        <v>1538</v>
      </c>
      <c r="H822" s="325" t="s">
        <v>1538</v>
      </c>
    </row>
    <row r="823" spans="1:8">
      <c r="A823" s="103"/>
      <c r="B823" s="326"/>
      <c r="C823" s="326" t="s">
        <v>1538</v>
      </c>
      <c r="D823" t="s">
        <v>1538</v>
      </c>
      <c r="E823" s="325" t="s">
        <v>1538</v>
      </c>
      <c r="G823" s="325" t="s">
        <v>1538</v>
      </c>
      <c r="H823" s="325" t="s">
        <v>1538</v>
      </c>
    </row>
    <row r="824" spans="1:8">
      <c r="A824" s="103"/>
      <c r="B824" s="326"/>
      <c r="C824" s="326" t="s">
        <v>1538</v>
      </c>
      <c r="D824" t="s">
        <v>1538</v>
      </c>
      <c r="E824" s="325" t="s">
        <v>1538</v>
      </c>
      <c r="G824" s="325" t="s">
        <v>1538</v>
      </c>
      <c r="H824" s="325" t="s">
        <v>1538</v>
      </c>
    </row>
    <row r="825" spans="1:8">
      <c r="A825" s="103"/>
      <c r="B825" s="326"/>
      <c r="C825" s="326" t="s">
        <v>1538</v>
      </c>
      <c r="D825" t="s">
        <v>1538</v>
      </c>
      <c r="E825" s="325" t="s">
        <v>1538</v>
      </c>
      <c r="G825" s="325" t="s">
        <v>1538</v>
      </c>
      <c r="H825" s="325" t="s">
        <v>1538</v>
      </c>
    </row>
    <row r="826" spans="1:8">
      <c r="A826" s="103"/>
      <c r="B826" s="326"/>
      <c r="C826" s="326" t="s">
        <v>1538</v>
      </c>
      <c r="D826" t="s">
        <v>1538</v>
      </c>
      <c r="E826" s="325" t="s">
        <v>1538</v>
      </c>
      <c r="G826" s="325" t="s">
        <v>1538</v>
      </c>
      <c r="H826" s="325" t="s">
        <v>1538</v>
      </c>
    </row>
    <row r="827" spans="1:8">
      <c r="A827" s="103"/>
      <c r="B827" s="326"/>
      <c r="C827" s="326" t="s">
        <v>1538</v>
      </c>
      <c r="D827" t="s">
        <v>1538</v>
      </c>
      <c r="E827" s="325" t="s">
        <v>1538</v>
      </c>
      <c r="G827" s="325" t="s">
        <v>1538</v>
      </c>
      <c r="H827" s="325" t="s">
        <v>1538</v>
      </c>
    </row>
    <row r="828" spans="1:8">
      <c r="A828" s="103"/>
      <c r="B828" s="326"/>
      <c r="C828" s="326" t="s">
        <v>1538</v>
      </c>
      <c r="D828" t="s">
        <v>1538</v>
      </c>
      <c r="E828" s="325" t="s">
        <v>1538</v>
      </c>
      <c r="G828" s="325" t="s">
        <v>1538</v>
      </c>
      <c r="H828" s="325" t="s">
        <v>1538</v>
      </c>
    </row>
    <row r="829" spans="1:8">
      <c r="A829" s="103"/>
      <c r="B829" s="326"/>
      <c r="C829" s="326" t="s">
        <v>1538</v>
      </c>
      <c r="D829" t="s">
        <v>1538</v>
      </c>
      <c r="E829" s="325" t="s">
        <v>1538</v>
      </c>
      <c r="G829" s="325" t="s">
        <v>1538</v>
      </c>
      <c r="H829" s="325" t="s">
        <v>1538</v>
      </c>
    </row>
    <row r="830" spans="1:8">
      <c r="A830" s="103"/>
      <c r="B830" s="326"/>
      <c r="C830" s="326" t="s">
        <v>1538</v>
      </c>
      <c r="D830" t="s">
        <v>1538</v>
      </c>
      <c r="E830" s="325" t="s">
        <v>1538</v>
      </c>
      <c r="G830" s="325" t="s">
        <v>1538</v>
      </c>
      <c r="H830" s="325" t="s">
        <v>1538</v>
      </c>
    </row>
    <row r="831" spans="1:8">
      <c r="A831" s="103"/>
      <c r="B831" s="326"/>
      <c r="C831" s="326" t="s">
        <v>1538</v>
      </c>
      <c r="D831" t="s">
        <v>1538</v>
      </c>
      <c r="E831" s="325" t="s">
        <v>1538</v>
      </c>
      <c r="G831" s="325" t="s">
        <v>1538</v>
      </c>
      <c r="H831" s="325" t="s">
        <v>1538</v>
      </c>
    </row>
    <row r="832" spans="1:8">
      <c r="A832" s="103"/>
      <c r="B832" s="326"/>
      <c r="C832" s="326" t="s">
        <v>1538</v>
      </c>
      <c r="D832" t="s">
        <v>1538</v>
      </c>
      <c r="E832" s="325" t="s">
        <v>1538</v>
      </c>
      <c r="G832" s="325" t="s">
        <v>1538</v>
      </c>
      <c r="H832" s="325" t="s">
        <v>1538</v>
      </c>
    </row>
    <row r="833" spans="1:8">
      <c r="A833" s="103"/>
      <c r="B833" s="326"/>
      <c r="C833" s="326" t="s">
        <v>1538</v>
      </c>
      <c r="D833" t="s">
        <v>1538</v>
      </c>
      <c r="E833" s="325" t="s">
        <v>1538</v>
      </c>
      <c r="G833" s="325" t="s">
        <v>1538</v>
      </c>
      <c r="H833" s="325" t="s">
        <v>1538</v>
      </c>
    </row>
    <row r="834" spans="1:8">
      <c r="A834" s="103"/>
      <c r="B834" s="326"/>
      <c r="C834" s="326" t="s">
        <v>1538</v>
      </c>
      <c r="D834" t="s">
        <v>1538</v>
      </c>
      <c r="E834" s="325" t="s">
        <v>1538</v>
      </c>
      <c r="G834" s="325" t="s">
        <v>1538</v>
      </c>
      <c r="H834" s="325" t="s">
        <v>1538</v>
      </c>
    </row>
    <row r="835" spans="1:8">
      <c r="A835" s="103"/>
      <c r="B835" s="326"/>
      <c r="C835" s="326" t="s">
        <v>1538</v>
      </c>
      <c r="D835" t="s">
        <v>1538</v>
      </c>
      <c r="E835" s="325" t="s">
        <v>1538</v>
      </c>
      <c r="G835" s="325" t="s">
        <v>1538</v>
      </c>
      <c r="H835" s="325" t="s">
        <v>1538</v>
      </c>
    </row>
    <row r="836" spans="1:8">
      <c r="A836" s="103"/>
      <c r="B836" s="326"/>
      <c r="C836" s="326" t="s">
        <v>1538</v>
      </c>
      <c r="D836" t="s">
        <v>1538</v>
      </c>
      <c r="E836" s="325" t="s">
        <v>1538</v>
      </c>
      <c r="G836" s="325" t="s">
        <v>1538</v>
      </c>
      <c r="H836" s="325" t="s">
        <v>1538</v>
      </c>
    </row>
    <row r="837" spans="1:8">
      <c r="A837" s="103"/>
      <c r="B837" s="326"/>
      <c r="C837" s="326" t="s">
        <v>1538</v>
      </c>
      <c r="D837" t="s">
        <v>1538</v>
      </c>
      <c r="E837" s="325" t="s">
        <v>1538</v>
      </c>
      <c r="G837" s="325" t="s">
        <v>1538</v>
      </c>
      <c r="H837" s="325" t="s">
        <v>1538</v>
      </c>
    </row>
    <row r="838" spans="1:8">
      <c r="A838" s="103"/>
      <c r="B838" s="326"/>
      <c r="C838" s="326" t="s">
        <v>1538</v>
      </c>
      <c r="D838" t="s">
        <v>1538</v>
      </c>
      <c r="E838" s="325" t="s">
        <v>1538</v>
      </c>
      <c r="G838" s="325" t="s">
        <v>1538</v>
      </c>
      <c r="H838" s="325" t="s">
        <v>1538</v>
      </c>
    </row>
    <row r="839" spans="1:8">
      <c r="A839" s="103"/>
      <c r="B839" s="326"/>
      <c r="C839" s="326" t="s">
        <v>1538</v>
      </c>
      <c r="D839" t="s">
        <v>1538</v>
      </c>
      <c r="E839" s="325" t="s">
        <v>1538</v>
      </c>
      <c r="G839" s="325" t="s">
        <v>1538</v>
      </c>
      <c r="H839" s="325" t="s">
        <v>1538</v>
      </c>
    </row>
    <row r="840" spans="1:8">
      <c r="A840" s="103"/>
      <c r="B840" s="326"/>
      <c r="C840" s="326" t="s">
        <v>1538</v>
      </c>
      <c r="D840" t="s">
        <v>1538</v>
      </c>
      <c r="E840" s="325" t="s">
        <v>1538</v>
      </c>
      <c r="G840" s="325" t="s">
        <v>1538</v>
      </c>
      <c r="H840" s="325" t="s">
        <v>1538</v>
      </c>
    </row>
    <row r="841" spans="1:8">
      <c r="A841" s="103"/>
      <c r="B841" s="328"/>
      <c r="C841" s="326" t="s">
        <v>1538</v>
      </c>
      <c r="D841" t="s">
        <v>1538</v>
      </c>
      <c r="E841" s="325" t="s">
        <v>1538</v>
      </c>
      <c r="G841" s="325" t="s">
        <v>1538</v>
      </c>
      <c r="H841" s="325" t="s">
        <v>1538</v>
      </c>
    </row>
    <row r="842" spans="1:8">
      <c r="A842" s="103"/>
      <c r="C842" s="326" t="s">
        <v>1538</v>
      </c>
      <c r="D842" t="s">
        <v>1538</v>
      </c>
      <c r="E842" s="325" t="s">
        <v>1538</v>
      </c>
      <c r="G842" s="325" t="s">
        <v>1538</v>
      </c>
      <c r="H842" s="325" t="s">
        <v>1538</v>
      </c>
    </row>
    <row r="843" spans="1:8">
      <c r="A843" s="103"/>
      <c r="C843" s="326" t="s">
        <v>1538</v>
      </c>
      <c r="D843" t="s">
        <v>1538</v>
      </c>
      <c r="E843" s="325" t="s">
        <v>1538</v>
      </c>
      <c r="G843" s="325" t="s">
        <v>1538</v>
      </c>
      <c r="H843" s="325" t="s">
        <v>1538</v>
      </c>
    </row>
    <row r="844" spans="1:8">
      <c r="A844" s="103"/>
      <c r="C844" s="326" t="s">
        <v>1538</v>
      </c>
      <c r="D844" t="s">
        <v>1538</v>
      </c>
      <c r="E844" s="325" t="s">
        <v>1538</v>
      </c>
      <c r="G844" s="325" t="s">
        <v>1538</v>
      </c>
      <c r="H844" s="325" t="s">
        <v>1538</v>
      </c>
    </row>
    <row r="845" spans="1:8">
      <c r="A845" s="103"/>
      <c r="C845" s="326" t="s">
        <v>1538</v>
      </c>
      <c r="D845" t="s">
        <v>1538</v>
      </c>
      <c r="E845" s="325" t="s">
        <v>1538</v>
      </c>
      <c r="G845" s="325" t="s">
        <v>1538</v>
      </c>
      <c r="H845" s="325" t="s">
        <v>1538</v>
      </c>
    </row>
    <row r="846" spans="1:8">
      <c r="A846" s="103"/>
      <c r="B846" s="326"/>
      <c r="C846" s="326" t="s">
        <v>1538</v>
      </c>
      <c r="D846" t="s">
        <v>1538</v>
      </c>
      <c r="E846" s="325" t="s">
        <v>1538</v>
      </c>
      <c r="G846" s="325" t="s">
        <v>1538</v>
      </c>
      <c r="H846" s="325" t="s">
        <v>1538</v>
      </c>
    </row>
    <row r="847" spans="1:8">
      <c r="A847" s="103"/>
      <c r="B847" s="326"/>
      <c r="C847" s="326" t="s">
        <v>1538</v>
      </c>
      <c r="D847" t="s">
        <v>1538</v>
      </c>
      <c r="E847" s="325" t="s">
        <v>1538</v>
      </c>
      <c r="G847" s="325" t="s">
        <v>1538</v>
      </c>
      <c r="H847" s="325" t="s">
        <v>1538</v>
      </c>
    </row>
    <row r="848" spans="1:8">
      <c r="A848" s="103"/>
      <c r="B848" s="326"/>
      <c r="C848" s="326" t="s">
        <v>1538</v>
      </c>
      <c r="D848" t="s">
        <v>1538</v>
      </c>
      <c r="E848" s="325" t="s">
        <v>1538</v>
      </c>
      <c r="G848" s="325" t="s">
        <v>1538</v>
      </c>
      <c r="H848" s="325" t="s">
        <v>1538</v>
      </c>
    </row>
    <row r="849" spans="1:8">
      <c r="A849" s="103"/>
      <c r="B849" s="326"/>
      <c r="C849" s="326" t="s">
        <v>1538</v>
      </c>
      <c r="D849" t="s">
        <v>1538</v>
      </c>
      <c r="E849" s="325" t="s">
        <v>1538</v>
      </c>
      <c r="G849" s="325" t="s">
        <v>1538</v>
      </c>
      <c r="H849" s="325" t="s">
        <v>1538</v>
      </c>
    </row>
    <row r="850" spans="1:8">
      <c r="A850" s="103"/>
      <c r="B850" s="326"/>
      <c r="C850" s="326" t="s">
        <v>1538</v>
      </c>
      <c r="D850" t="s">
        <v>1538</v>
      </c>
      <c r="E850" s="325" t="s">
        <v>1538</v>
      </c>
      <c r="G850" s="325" t="s">
        <v>1538</v>
      </c>
      <c r="H850" s="325" t="s">
        <v>1538</v>
      </c>
    </row>
    <row r="851" spans="1:8">
      <c r="A851" s="103"/>
      <c r="B851" s="328"/>
      <c r="C851" s="326" t="s">
        <v>1538</v>
      </c>
      <c r="D851" t="s">
        <v>1538</v>
      </c>
      <c r="E851" s="325" t="s">
        <v>1538</v>
      </c>
      <c r="G851" s="325" t="s">
        <v>1538</v>
      </c>
      <c r="H851" s="325" t="s">
        <v>1538</v>
      </c>
    </row>
    <row r="852" spans="1:8">
      <c r="A852" s="103"/>
      <c r="C852" s="326" t="s">
        <v>1538</v>
      </c>
      <c r="D852" t="s">
        <v>1538</v>
      </c>
      <c r="E852" s="325" t="s">
        <v>1538</v>
      </c>
      <c r="G852" s="325" t="s">
        <v>1538</v>
      </c>
      <c r="H852" s="325" t="s">
        <v>1538</v>
      </c>
    </row>
    <row r="853" spans="1:8">
      <c r="A853" s="103"/>
      <c r="C853" s="326" t="s">
        <v>1538</v>
      </c>
      <c r="D853" t="s">
        <v>1538</v>
      </c>
      <c r="E853" s="325" t="s">
        <v>1538</v>
      </c>
      <c r="G853" s="325" t="s">
        <v>1538</v>
      </c>
      <c r="H853" s="325" t="s">
        <v>1538</v>
      </c>
    </row>
    <row r="854" spans="1:8">
      <c r="A854" s="103"/>
      <c r="C854" s="326" t="s">
        <v>1538</v>
      </c>
      <c r="D854" t="s">
        <v>1538</v>
      </c>
      <c r="E854" s="325" t="s">
        <v>1538</v>
      </c>
      <c r="G854" s="325" t="s">
        <v>1538</v>
      </c>
      <c r="H854" s="325" t="s">
        <v>1538</v>
      </c>
    </row>
    <row r="855" spans="1:8">
      <c r="A855" s="103"/>
      <c r="C855" s="326" t="s">
        <v>1538</v>
      </c>
      <c r="D855" t="s">
        <v>1538</v>
      </c>
      <c r="E855" s="325" t="s">
        <v>1538</v>
      </c>
      <c r="G855" s="325" t="s">
        <v>1538</v>
      </c>
      <c r="H855" s="325" t="s">
        <v>1538</v>
      </c>
    </row>
    <row r="856" spans="1:8">
      <c r="A856" s="103"/>
      <c r="B856" s="326"/>
      <c r="C856" s="326" t="s">
        <v>1538</v>
      </c>
      <c r="D856" t="s">
        <v>1538</v>
      </c>
      <c r="E856" s="325" t="s">
        <v>1538</v>
      </c>
      <c r="G856" s="325" t="s">
        <v>1538</v>
      </c>
      <c r="H856" s="325" t="s">
        <v>1538</v>
      </c>
    </row>
    <row r="857" spans="1:8">
      <c r="A857" s="103"/>
      <c r="B857" s="326"/>
      <c r="C857" s="326" t="s">
        <v>1538</v>
      </c>
      <c r="D857" t="s">
        <v>1538</v>
      </c>
      <c r="E857" s="325" t="s">
        <v>1538</v>
      </c>
      <c r="G857" s="325" t="s">
        <v>1538</v>
      </c>
      <c r="H857" s="325" t="s">
        <v>1538</v>
      </c>
    </row>
    <row r="858" spans="1:8">
      <c r="A858" s="103"/>
      <c r="B858" s="326"/>
      <c r="C858" s="326" t="s">
        <v>1538</v>
      </c>
      <c r="D858" t="s">
        <v>1538</v>
      </c>
      <c r="E858" s="325" t="s">
        <v>1538</v>
      </c>
      <c r="G858" s="325" t="s">
        <v>1538</v>
      </c>
      <c r="H858" s="325" t="s">
        <v>1538</v>
      </c>
    </row>
    <row r="859" spans="1:8">
      <c r="A859" s="103"/>
      <c r="B859" s="326"/>
      <c r="C859" s="326" t="s">
        <v>1538</v>
      </c>
      <c r="D859" t="s">
        <v>1538</v>
      </c>
      <c r="E859" s="325" t="s">
        <v>1538</v>
      </c>
      <c r="G859" s="325" t="s">
        <v>1538</v>
      </c>
      <c r="H859" s="325" t="s">
        <v>1538</v>
      </c>
    </row>
    <row r="860" spans="1:8">
      <c r="A860" s="103"/>
      <c r="B860" s="326"/>
      <c r="C860" s="326" t="s">
        <v>1538</v>
      </c>
      <c r="D860" t="s">
        <v>1538</v>
      </c>
      <c r="E860" s="325" t="s">
        <v>1538</v>
      </c>
      <c r="G860" s="325" t="s">
        <v>1538</v>
      </c>
      <c r="H860" s="325" t="s">
        <v>1538</v>
      </c>
    </row>
    <row r="861" spans="1:8">
      <c r="A861" s="103"/>
      <c r="B861" s="326"/>
      <c r="C861" s="326" t="s">
        <v>1538</v>
      </c>
      <c r="D861" t="s">
        <v>1538</v>
      </c>
      <c r="E861" s="325" t="s">
        <v>1538</v>
      </c>
      <c r="G861" s="325" t="s">
        <v>1538</v>
      </c>
      <c r="H861" s="325" t="s">
        <v>1538</v>
      </c>
    </row>
    <row r="862" spans="1:8">
      <c r="A862" s="103"/>
      <c r="B862" s="326"/>
      <c r="C862" s="326" t="s">
        <v>1538</v>
      </c>
      <c r="D862" t="s">
        <v>1538</v>
      </c>
      <c r="E862" s="325" t="s">
        <v>1538</v>
      </c>
      <c r="G862" s="325" t="s">
        <v>1538</v>
      </c>
      <c r="H862" s="325" t="s">
        <v>1538</v>
      </c>
    </row>
    <row r="863" spans="1:8">
      <c r="A863" s="103"/>
      <c r="B863" s="326"/>
      <c r="C863" s="326" t="s">
        <v>1538</v>
      </c>
      <c r="D863" t="s">
        <v>1538</v>
      </c>
      <c r="E863" s="325" t="s">
        <v>1538</v>
      </c>
      <c r="G863" s="325" t="s">
        <v>1538</v>
      </c>
      <c r="H863" s="325" t="s">
        <v>1538</v>
      </c>
    </row>
    <row r="864" spans="1:8">
      <c r="A864" s="103"/>
      <c r="B864" s="326"/>
      <c r="C864" s="326" t="s">
        <v>1538</v>
      </c>
      <c r="D864" t="s">
        <v>1538</v>
      </c>
      <c r="E864" s="325" t="s">
        <v>1538</v>
      </c>
      <c r="G864" s="325" t="s">
        <v>1538</v>
      </c>
      <c r="H864" s="325" t="s">
        <v>1538</v>
      </c>
    </row>
    <row r="865" spans="1:8">
      <c r="A865" s="103"/>
      <c r="B865" s="326"/>
      <c r="C865" s="326" t="s">
        <v>1538</v>
      </c>
      <c r="D865" t="s">
        <v>1538</v>
      </c>
      <c r="E865" s="325" t="s">
        <v>1538</v>
      </c>
      <c r="G865" s="325" t="s">
        <v>1538</v>
      </c>
      <c r="H865" s="325" t="s">
        <v>1538</v>
      </c>
    </row>
    <row r="866" spans="1:8">
      <c r="A866" s="103"/>
      <c r="B866" s="326"/>
      <c r="C866" s="326" t="s">
        <v>1538</v>
      </c>
      <c r="D866" t="s">
        <v>1538</v>
      </c>
      <c r="E866" s="325" t="s">
        <v>1538</v>
      </c>
      <c r="G866" s="325" t="s">
        <v>1538</v>
      </c>
      <c r="H866" s="325" t="s">
        <v>1538</v>
      </c>
    </row>
    <row r="867" spans="1:8">
      <c r="A867" s="103"/>
      <c r="B867" s="326"/>
      <c r="C867" s="326" t="s">
        <v>1538</v>
      </c>
      <c r="D867" t="s">
        <v>1538</v>
      </c>
      <c r="E867" s="325" t="s">
        <v>1538</v>
      </c>
      <c r="G867" s="325" t="s">
        <v>1538</v>
      </c>
      <c r="H867" s="325" t="s">
        <v>1538</v>
      </c>
    </row>
    <row r="868" spans="1:8">
      <c r="A868" s="103"/>
      <c r="B868" s="326"/>
      <c r="C868" s="326" t="s">
        <v>1538</v>
      </c>
      <c r="D868" t="s">
        <v>1538</v>
      </c>
      <c r="E868" s="325" t="s">
        <v>1538</v>
      </c>
      <c r="G868" s="325" t="s">
        <v>1538</v>
      </c>
      <c r="H868" s="325" t="s">
        <v>1538</v>
      </c>
    </row>
    <row r="869" spans="1:8">
      <c r="A869" s="103"/>
      <c r="B869" s="326"/>
      <c r="C869" s="326" t="s">
        <v>1538</v>
      </c>
      <c r="D869" t="s">
        <v>1538</v>
      </c>
      <c r="E869" s="325" t="s">
        <v>1538</v>
      </c>
      <c r="G869" s="325" t="s">
        <v>1538</v>
      </c>
      <c r="H869" s="325" t="s">
        <v>1538</v>
      </c>
    </row>
    <row r="870" spans="1:8">
      <c r="A870" s="103"/>
      <c r="B870" s="326"/>
      <c r="C870" s="326" t="s">
        <v>1538</v>
      </c>
      <c r="D870" t="s">
        <v>1538</v>
      </c>
      <c r="E870" s="325" t="s">
        <v>1538</v>
      </c>
      <c r="G870" s="325" t="s">
        <v>1538</v>
      </c>
      <c r="H870" s="325" t="s">
        <v>1538</v>
      </c>
    </row>
    <row r="871" spans="1:8">
      <c r="A871" s="103"/>
      <c r="B871" s="326"/>
      <c r="C871" s="326" t="s">
        <v>1538</v>
      </c>
      <c r="D871" t="s">
        <v>1538</v>
      </c>
      <c r="E871" s="325" t="s">
        <v>1538</v>
      </c>
      <c r="G871" s="325" t="s">
        <v>1538</v>
      </c>
      <c r="H871" s="325" t="s">
        <v>1538</v>
      </c>
    </row>
    <row r="872" spans="1:8">
      <c r="A872" s="103"/>
      <c r="B872" s="326"/>
      <c r="C872" s="326" t="s">
        <v>1538</v>
      </c>
      <c r="D872" t="s">
        <v>1538</v>
      </c>
      <c r="E872" s="325" t="s">
        <v>1538</v>
      </c>
      <c r="G872" s="325" t="s">
        <v>1538</v>
      </c>
      <c r="H872" s="325" t="s">
        <v>1538</v>
      </c>
    </row>
    <row r="873" spans="1:8">
      <c r="A873" s="103"/>
      <c r="B873" s="326"/>
      <c r="C873" s="326" t="s">
        <v>1538</v>
      </c>
      <c r="D873" t="s">
        <v>1538</v>
      </c>
      <c r="E873" s="325" t="s">
        <v>1538</v>
      </c>
      <c r="G873" s="325" t="s">
        <v>1538</v>
      </c>
      <c r="H873" s="325" t="s">
        <v>1538</v>
      </c>
    </row>
    <row r="874" spans="1:8">
      <c r="A874" s="103"/>
      <c r="B874" s="326"/>
      <c r="C874" s="326" t="s">
        <v>1538</v>
      </c>
      <c r="D874" t="s">
        <v>1538</v>
      </c>
      <c r="E874" s="325" t="s">
        <v>1538</v>
      </c>
      <c r="G874" s="325" t="s">
        <v>1538</v>
      </c>
      <c r="H874" s="325" t="s">
        <v>1538</v>
      </c>
    </row>
    <row r="875" spans="1:8">
      <c r="A875" s="103"/>
      <c r="B875" s="326"/>
      <c r="C875" s="326" t="s">
        <v>1538</v>
      </c>
      <c r="D875" t="s">
        <v>1538</v>
      </c>
      <c r="E875" s="325" t="s">
        <v>1538</v>
      </c>
      <c r="G875" s="325" t="s">
        <v>1538</v>
      </c>
      <c r="H875" s="325" t="s">
        <v>1538</v>
      </c>
    </row>
    <row r="876" spans="1:8">
      <c r="A876" s="103"/>
      <c r="B876" s="326"/>
      <c r="C876" s="326" t="s">
        <v>1538</v>
      </c>
      <c r="D876" t="s">
        <v>1538</v>
      </c>
      <c r="E876" s="325" t="s">
        <v>1538</v>
      </c>
      <c r="G876" s="325" t="s">
        <v>1538</v>
      </c>
      <c r="H876" s="325" t="s">
        <v>1538</v>
      </c>
    </row>
    <row r="877" spans="1:8">
      <c r="A877" s="103"/>
      <c r="B877" s="326"/>
      <c r="C877" s="326" t="s">
        <v>1538</v>
      </c>
      <c r="D877" t="s">
        <v>1538</v>
      </c>
      <c r="E877" s="325" t="s">
        <v>1538</v>
      </c>
      <c r="G877" s="325" t="s">
        <v>1538</v>
      </c>
      <c r="H877" s="325" t="s">
        <v>1538</v>
      </c>
    </row>
    <row r="878" spans="1:8">
      <c r="A878" s="103"/>
      <c r="B878" s="326"/>
      <c r="C878" s="326" t="s">
        <v>1538</v>
      </c>
      <c r="D878" t="s">
        <v>1538</v>
      </c>
      <c r="E878" s="325" t="s">
        <v>1538</v>
      </c>
      <c r="G878" s="325" t="s">
        <v>1538</v>
      </c>
      <c r="H878" s="325" t="s">
        <v>1538</v>
      </c>
    </row>
    <row r="879" spans="1:8">
      <c r="A879" s="103"/>
      <c r="B879" s="326"/>
      <c r="C879" s="326" t="s">
        <v>1538</v>
      </c>
      <c r="D879" t="s">
        <v>1538</v>
      </c>
      <c r="E879" s="325" t="s">
        <v>1538</v>
      </c>
      <c r="G879" s="325" t="s">
        <v>1538</v>
      </c>
      <c r="H879" s="325" t="s">
        <v>1538</v>
      </c>
    </row>
    <row r="880" spans="1:8">
      <c r="A880" s="103"/>
      <c r="B880" s="326"/>
      <c r="C880" s="326" t="s">
        <v>1538</v>
      </c>
      <c r="D880" t="s">
        <v>1538</v>
      </c>
      <c r="E880" s="325" t="s">
        <v>1538</v>
      </c>
      <c r="G880" s="325" t="s">
        <v>1538</v>
      </c>
      <c r="H880" s="325" t="s">
        <v>1538</v>
      </c>
    </row>
    <row r="881" spans="1:8">
      <c r="A881" s="103"/>
      <c r="B881" s="326"/>
      <c r="C881" s="326" t="s">
        <v>1538</v>
      </c>
      <c r="D881" t="s">
        <v>1538</v>
      </c>
      <c r="E881" s="325" t="s">
        <v>1538</v>
      </c>
      <c r="G881" s="325" t="s">
        <v>1538</v>
      </c>
      <c r="H881" s="325" t="s">
        <v>1538</v>
      </c>
    </row>
    <row r="882" spans="1:8">
      <c r="A882" s="103"/>
      <c r="B882" s="328"/>
      <c r="C882" s="326" t="s">
        <v>1538</v>
      </c>
      <c r="D882" t="s">
        <v>1538</v>
      </c>
      <c r="E882" s="325" t="s">
        <v>1538</v>
      </c>
      <c r="G882" s="325" t="s">
        <v>1538</v>
      </c>
      <c r="H882" s="325" t="s">
        <v>1538</v>
      </c>
    </row>
    <row r="883" spans="1:8">
      <c r="A883" s="103"/>
      <c r="C883" s="326" t="s">
        <v>1538</v>
      </c>
      <c r="D883" t="s">
        <v>1538</v>
      </c>
      <c r="E883" s="325" t="s">
        <v>1538</v>
      </c>
      <c r="G883" s="325" t="s">
        <v>1538</v>
      </c>
      <c r="H883" s="325" t="s">
        <v>1538</v>
      </c>
    </row>
    <row r="884" spans="1:8">
      <c r="A884" s="103"/>
      <c r="C884" s="326" t="s">
        <v>1538</v>
      </c>
      <c r="D884" t="s">
        <v>1538</v>
      </c>
      <c r="E884" s="325" t="s">
        <v>1538</v>
      </c>
      <c r="G884" s="325" t="s">
        <v>1538</v>
      </c>
      <c r="H884" s="325" t="s">
        <v>1538</v>
      </c>
    </row>
    <row r="885" spans="1:8">
      <c r="A885" s="103"/>
      <c r="C885" s="326" t="s">
        <v>1538</v>
      </c>
      <c r="D885" t="s">
        <v>1538</v>
      </c>
      <c r="E885" s="325" t="s">
        <v>1538</v>
      </c>
      <c r="G885" s="325" t="s">
        <v>1538</v>
      </c>
      <c r="H885" s="325" t="s">
        <v>1538</v>
      </c>
    </row>
    <row r="886" spans="1:8">
      <c r="A886" s="103"/>
      <c r="C886" s="326" t="s">
        <v>1538</v>
      </c>
      <c r="D886" t="s">
        <v>1538</v>
      </c>
      <c r="E886" s="325" t="s">
        <v>1538</v>
      </c>
      <c r="G886" s="325" t="s">
        <v>1538</v>
      </c>
      <c r="H886" s="325" t="s">
        <v>1538</v>
      </c>
    </row>
    <row r="887" spans="1:8">
      <c r="A887" s="103"/>
      <c r="B887" s="328"/>
      <c r="C887" s="326" t="s">
        <v>1538</v>
      </c>
      <c r="D887" t="s">
        <v>1538</v>
      </c>
      <c r="E887" s="325" t="s">
        <v>1538</v>
      </c>
      <c r="G887" s="325" t="s">
        <v>1538</v>
      </c>
      <c r="H887" s="325" t="s">
        <v>1538</v>
      </c>
    </row>
    <row r="888" spans="1:8">
      <c r="A888" s="103"/>
      <c r="C888" s="326" t="s">
        <v>1538</v>
      </c>
      <c r="D888" t="s">
        <v>1538</v>
      </c>
      <c r="E888" s="325" t="s">
        <v>1538</v>
      </c>
      <c r="G888" s="325" t="s">
        <v>1538</v>
      </c>
      <c r="H888" s="325" t="s">
        <v>1538</v>
      </c>
    </row>
    <row r="889" spans="1:8">
      <c r="A889" s="103"/>
      <c r="C889" s="326" t="s">
        <v>1538</v>
      </c>
      <c r="D889" t="s">
        <v>1538</v>
      </c>
      <c r="E889" s="325" t="s">
        <v>1538</v>
      </c>
      <c r="G889" s="325" t="s">
        <v>1538</v>
      </c>
      <c r="H889" s="325" t="s">
        <v>1538</v>
      </c>
    </row>
    <row r="890" spans="1:8">
      <c r="A890" s="103"/>
      <c r="C890" s="326" t="s">
        <v>1538</v>
      </c>
      <c r="D890" t="s">
        <v>1538</v>
      </c>
      <c r="E890" s="325" t="s">
        <v>1538</v>
      </c>
      <c r="G890" s="325" t="s">
        <v>1538</v>
      </c>
      <c r="H890" s="325" t="s">
        <v>1538</v>
      </c>
    </row>
    <row r="891" spans="1:8">
      <c r="A891" s="103"/>
      <c r="C891" s="326" t="s">
        <v>1538</v>
      </c>
      <c r="D891" t="s">
        <v>1538</v>
      </c>
      <c r="E891" s="325" t="s">
        <v>1538</v>
      </c>
      <c r="G891" s="325" t="s">
        <v>1538</v>
      </c>
      <c r="H891" s="325" t="s">
        <v>1538</v>
      </c>
    </row>
    <row r="892" spans="1:8">
      <c r="A892" s="103"/>
      <c r="C892" s="326" t="s">
        <v>1538</v>
      </c>
      <c r="D892" t="s">
        <v>1538</v>
      </c>
      <c r="E892" s="325" t="s">
        <v>1538</v>
      </c>
      <c r="G892" s="325" t="s">
        <v>1538</v>
      </c>
      <c r="H892" s="325" t="s">
        <v>1538</v>
      </c>
    </row>
    <row r="893" spans="1:8">
      <c r="A893" s="103"/>
      <c r="B893" s="326"/>
      <c r="C893" s="326" t="s">
        <v>1538</v>
      </c>
      <c r="D893" t="s">
        <v>1538</v>
      </c>
      <c r="E893" s="325" t="s">
        <v>1538</v>
      </c>
      <c r="G893" s="325" t="s">
        <v>1538</v>
      </c>
      <c r="H893" s="325" t="s">
        <v>1538</v>
      </c>
    </row>
    <row r="894" spans="1:8">
      <c r="A894" s="103"/>
      <c r="B894" s="326"/>
      <c r="C894" s="326" t="s">
        <v>1538</v>
      </c>
      <c r="D894" t="s">
        <v>1538</v>
      </c>
      <c r="E894" s="325" t="s">
        <v>1538</v>
      </c>
      <c r="G894" s="325" t="s">
        <v>1538</v>
      </c>
      <c r="H894" s="325" t="s">
        <v>1538</v>
      </c>
    </row>
    <row r="895" spans="1:8">
      <c r="A895" s="103"/>
      <c r="B895" s="326"/>
      <c r="C895" s="326" t="s">
        <v>1538</v>
      </c>
      <c r="D895" t="s">
        <v>1538</v>
      </c>
      <c r="E895" s="325" t="s">
        <v>1538</v>
      </c>
      <c r="G895" s="325" t="s">
        <v>1538</v>
      </c>
      <c r="H895" s="325" t="s">
        <v>1538</v>
      </c>
    </row>
    <row r="896" spans="1:8">
      <c r="A896" s="103"/>
      <c r="B896" s="326"/>
      <c r="C896" s="326" t="s">
        <v>1538</v>
      </c>
      <c r="D896" t="s">
        <v>1538</v>
      </c>
      <c r="E896" s="325" t="s">
        <v>1538</v>
      </c>
      <c r="G896" s="325" t="s">
        <v>1538</v>
      </c>
      <c r="H896" s="325" t="s">
        <v>1538</v>
      </c>
    </row>
    <row r="897" spans="1:8">
      <c r="A897" s="103"/>
      <c r="B897" s="326"/>
      <c r="C897" s="326" t="s">
        <v>1538</v>
      </c>
      <c r="D897" t="s">
        <v>1538</v>
      </c>
      <c r="E897" s="325" t="s">
        <v>1538</v>
      </c>
      <c r="G897" s="325" t="s">
        <v>1538</v>
      </c>
      <c r="H897" s="325" t="s">
        <v>1538</v>
      </c>
    </row>
    <row r="898" spans="1:8">
      <c r="A898" s="103"/>
      <c r="B898" s="326"/>
      <c r="C898" s="326" t="s">
        <v>1538</v>
      </c>
      <c r="D898" t="s">
        <v>1538</v>
      </c>
      <c r="E898" s="325" t="s">
        <v>1538</v>
      </c>
      <c r="G898" s="325" t="s">
        <v>1538</v>
      </c>
      <c r="H898" s="325" t="s">
        <v>1538</v>
      </c>
    </row>
    <row r="899" spans="1:8">
      <c r="A899" s="103"/>
      <c r="B899" s="326"/>
      <c r="C899" s="326" t="s">
        <v>1538</v>
      </c>
      <c r="D899" t="s">
        <v>1538</v>
      </c>
      <c r="E899" s="325" t="s">
        <v>1538</v>
      </c>
      <c r="G899" s="325" t="s">
        <v>1538</v>
      </c>
      <c r="H899" s="325" t="s">
        <v>1538</v>
      </c>
    </row>
    <row r="900" spans="1:8">
      <c r="A900" s="103"/>
      <c r="B900" s="326"/>
      <c r="C900" s="326" t="s">
        <v>1538</v>
      </c>
      <c r="D900" t="s">
        <v>1538</v>
      </c>
      <c r="E900" s="325" t="s">
        <v>1538</v>
      </c>
      <c r="G900" s="325" t="s">
        <v>1538</v>
      </c>
      <c r="H900" s="325" t="s">
        <v>1538</v>
      </c>
    </row>
    <row r="901" spans="1:8">
      <c r="A901" s="103"/>
      <c r="B901" s="326"/>
      <c r="C901" s="326" t="s">
        <v>1538</v>
      </c>
      <c r="D901" t="s">
        <v>1538</v>
      </c>
      <c r="E901" s="325" t="s">
        <v>1538</v>
      </c>
      <c r="G901" s="325" t="s">
        <v>1538</v>
      </c>
      <c r="H901" s="325" t="s">
        <v>1538</v>
      </c>
    </row>
    <row r="902" spans="1:8">
      <c r="A902" s="103"/>
      <c r="B902" s="326"/>
      <c r="C902" s="326" t="s">
        <v>1538</v>
      </c>
      <c r="D902" t="s">
        <v>1538</v>
      </c>
      <c r="E902" s="325" t="s">
        <v>1538</v>
      </c>
      <c r="G902" s="325" t="s">
        <v>1538</v>
      </c>
      <c r="H902" s="325" t="s">
        <v>1538</v>
      </c>
    </row>
    <row r="903" spans="1:8">
      <c r="A903" s="103"/>
      <c r="B903" s="326"/>
      <c r="C903" s="326" t="s">
        <v>1538</v>
      </c>
      <c r="D903" t="s">
        <v>1538</v>
      </c>
      <c r="E903" s="325" t="s">
        <v>1538</v>
      </c>
      <c r="G903" s="325" t="s">
        <v>1538</v>
      </c>
      <c r="H903" s="325" t="s">
        <v>1538</v>
      </c>
    </row>
    <row r="904" spans="1:8">
      <c r="A904" s="103"/>
      <c r="B904" s="326"/>
      <c r="C904" s="326" t="s">
        <v>1538</v>
      </c>
      <c r="D904" t="s">
        <v>1538</v>
      </c>
      <c r="E904" s="325" t="s">
        <v>1538</v>
      </c>
      <c r="G904" s="325" t="s">
        <v>1538</v>
      </c>
      <c r="H904" s="325" t="s">
        <v>1538</v>
      </c>
    </row>
    <row r="905" spans="1:8">
      <c r="A905" s="103"/>
      <c r="B905" s="326"/>
      <c r="C905" s="326" t="s">
        <v>1538</v>
      </c>
      <c r="D905" t="s">
        <v>1538</v>
      </c>
      <c r="E905" s="325" t="s">
        <v>1538</v>
      </c>
      <c r="G905" s="325" t="s">
        <v>1538</v>
      </c>
      <c r="H905" s="325" t="s">
        <v>1538</v>
      </c>
    </row>
    <row r="906" spans="1:8">
      <c r="A906" s="103"/>
      <c r="B906" s="326"/>
      <c r="C906" s="326" t="s">
        <v>1538</v>
      </c>
      <c r="D906" t="s">
        <v>1538</v>
      </c>
      <c r="E906" s="325" t="s">
        <v>1538</v>
      </c>
      <c r="G906" s="325" t="s">
        <v>1538</v>
      </c>
      <c r="H906" s="325" t="s">
        <v>1538</v>
      </c>
    </row>
    <row r="907" spans="1:8">
      <c r="A907" s="103"/>
      <c r="B907" s="326"/>
      <c r="C907" s="326" t="s">
        <v>1538</v>
      </c>
      <c r="D907" t="s">
        <v>1538</v>
      </c>
      <c r="E907" s="325" t="s">
        <v>1538</v>
      </c>
      <c r="G907" s="325" t="s">
        <v>1538</v>
      </c>
      <c r="H907" s="325" t="s">
        <v>1538</v>
      </c>
    </row>
    <row r="908" spans="1:8">
      <c r="A908" s="103"/>
      <c r="B908" s="326"/>
      <c r="C908" s="326" t="s">
        <v>1538</v>
      </c>
      <c r="D908" t="s">
        <v>1538</v>
      </c>
      <c r="E908" s="325" t="s">
        <v>1538</v>
      </c>
      <c r="G908" s="325" t="s">
        <v>1538</v>
      </c>
      <c r="H908" s="325" t="s">
        <v>1538</v>
      </c>
    </row>
    <row r="909" spans="1:8">
      <c r="A909" s="103"/>
      <c r="B909" s="326"/>
      <c r="C909" s="326" t="s">
        <v>1538</v>
      </c>
      <c r="D909" t="s">
        <v>1538</v>
      </c>
      <c r="E909" s="325" t="s">
        <v>1538</v>
      </c>
      <c r="G909" s="325" t="s">
        <v>1538</v>
      </c>
      <c r="H909" s="325" t="s">
        <v>1538</v>
      </c>
    </row>
    <row r="910" spans="1:8">
      <c r="A910" s="103"/>
      <c r="B910" s="326"/>
      <c r="C910" s="326" t="s">
        <v>1538</v>
      </c>
      <c r="D910" t="s">
        <v>1538</v>
      </c>
      <c r="E910" s="325" t="s">
        <v>1538</v>
      </c>
      <c r="G910" s="325" t="s">
        <v>1538</v>
      </c>
      <c r="H910" s="325" t="s">
        <v>1538</v>
      </c>
    </row>
    <row r="911" spans="1:8">
      <c r="A911" s="103"/>
      <c r="B911" s="326"/>
      <c r="C911" s="326" t="s">
        <v>1538</v>
      </c>
      <c r="D911" t="s">
        <v>1538</v>
      </c>
      <c r="E911" s="325" t="s">
        <v>1538</v>
      </c>
      <c r="G911" s="325" t="s">
        <v>1538</v>
      </c>
      <c r="H911" s="325" t="s">
        <v>1538</v>
      </c>
    </row>
    <row r="912" spans="1:8">
      <c r="A912" s="103"/>
      <c r="B912" s="326"/>
      <c r="C912" s="326" t="s">
        <v>1538</v>
      </c>
      <c r="D912" t="s">
        <v>1538</v>
      </c>
      <c r="E912" s="325" t="s">
        <v>1538</v>
      </c>
      <c r="G912" s="325" t="s">
        <v>1538</v>
      </c>
      <c r="H912" s="325" t="s">
        <v>1538</v>
      </c>
    </row>
    <row r="913" spans="1:8">
      <c r="A913" s="103"/>
      <c r="B913" s="326"/>
      <c r="C913" s="326" t="s">
        <v>1538</v>
      </c>
      <c r="D913" t="s">
        <v>1538</v>
      </c>
      <c r="E913" s="325" t="s">
        <v>1538</v>
      </c>
      <c r="G913" s="325" t="s">
        <v>1538</v>
      </c>
      <c r="H913" s="325" t="s">
        <v>1538</v>
      </c>
    </row>
    <row r="914" spans="1:8">
      <c r="A914" s="103"/>
      <c r="B914" s="326"/>
      <c r="C914" s="326" t="s">
        <v>1538</v>
      </c>
      <c r="D914" t="s">
        <v>1538</v>
      </c>
      <c r="E914" s="325" t="s">
        <v>1538</v>
      </c>
      <c r="G914" s="325" t="s">
        <v>1538</v>
      </c>
      <c r="H914" s="325" t="s">
        <v>1538</v>
      </c>
    </row>
    <row r="915" spans="1:8">
      <c r="A915" s="103"/>
      <c r="B915" s="326"/>
      <c r="C915" s="326" t="s">
        <v>1538</v>
      </c>
      <c r="D915" t="s">
        <v>1538</v>
      </c>
      <c r="E915" s="325" t="s">
        <v>1538</v>
      </c>
      <c r="G915" s="325" t="s">
        <v>1538</v>
      </c>
      <c r="H915" s="325" t="s">
        <v>1538</v>
      </c>
    </row>
    <row r="916" spans="1:8">
      <c r="A916" s="103"/>
      <c r="B916" s="326"/>
      <c r="C916" s="326" t="s">
        <v>1538</v>
      </c>
      <c r="D916" t="s">
        <v>1538</v>
      </c>
      <c r="E916" s="325" t="s">
        <v>1538</v>
      </c>
      <c r="G916" s="325" t="s">
        <v>1538</v>
      </c>
      <c r="H916" s="325" t="s">
        <v>1538</v>
      </c>
    </row>
    <row r="917" spans="1:8">
      <c r="A917" s="103"/>
      <c r="B917" s="326"/>
      <c r="C917" s="326" t="s">
        <v>1538</v>
      </c>
      <c r="D917" t="s">
        <v>1538</v>
      </c>
      <c r="E917" s="325" t="s">
        <v>1538</v>
      </c>
      <c r="G917" s="325" t="s">
        <v>1538</v>
      </c>
      <c r="H917" s="325" t="s">
        <v>1538</v>
      </c>
    </row>
    <row r="918" spans="1:8">
      <c r="A918" s="103"/>
      <c r="B918" s="326"/>
      <c r="C918" s="326" t="s">
        <v>1538</v>
      </c>
      <c r="D918" t="s">
        <v>1538</v>
      </c>
      <c r="E918" s="325" t="s">
        <v>1538</v>
      </c>
      <c r="G918" s="325" t="s">
        <v>1538</v>
      </c>
      <c r="H918" s="325" t="s">
        <v>1538</v>
      </c>
    </row>
    <row r="919" spans="1:8">
      <c r="A919" s="103"/>
      <c r="B919" s="326"/>
      <c r="C919" s="326" t="s">
        <v>1538</v>
      </c>
      <c r="D919" t="s">
        <v>1538</v>
      </c>
      <c r="E919" s="325" t="s">
        <v>1538</v>
      </c>
      <c r="G919" s="325" t="s">
        <v>1538</v>
      </c>
      <c r="H919" s="325" t="s">
        <v>1538</v>
      </c>
    </row>
    <row r="920" spans="1:8">
      <c r="A920" s="103"/>
      <c r="B920" s="326"/>
      <c r="C920" s="326" t="s">
        <v>1538</v>
      </c>
      <c r="D920" t="s">
        <v>1538</v>
      </c>
      <c r="E920" s="325" t="s">
        <v>1538</v>
      </c>
      <c r="G920" s="325" t="s">
        <v>1538</v>
      </c>
      <c r="H920" s="325" t="s">
        <v>1538</v>
      </c>
    </row>
    <row r="921" spans="1:8">
      <c r="A921" s="103"/>
      <c r="B921" s="326"/>
      <c r="C921" s="326" t="s">
        <v>1538</v>
      </c>
      <c r="D921" t="s">
        <v>1538</v>
      </c>
      <c r="E921" s="325" t="s">
        <v>1538</v>
      </c>
      <c r="G921" s="325" t="s">
        <v>1538</v>
      </c>
      <c r="H921" s="325" t="s">
        <v>1538</v>
      </c>
    </row>
    <row r="922" spans="1:8">
      <c r="A922" s="103"/>
      <c r="B922" s="328"/>
      <c r="C922" s="326" t="s">
        <v>1538</v>
      </c>
      <c r="D922" t="s">
        <v>1538</v>
      </c>
      <c r="E922" s="325" t="s">
        <v>1538</v>
      </c>
      <c r="G922" s="325" t="s">
        <v>1538</v>
      </c>
      <c r="H922" s="325" t="s">
        <v>1538</v>
      </c>
    </row>
    <row r="923" spans="1:8">
      <c r="A923" s="103"/>
      <c r="C923" s="326" t="s">
        <v>1538</v>
      </c>
      <c r="D923" t="s">
        <v>1538</v>
      </c>
      <c r="E923" s="325" t="s">
        <v>1538</v>
      </c>
      <c r="G923" s="325" t="s">
        <v>1538</v>
      </c>
      <c r="H923" s="325" t="s">
        <v>1538</v>
      </c>
    </row>
    <row r="924" spans="1:8">
      <c r="A924" s="103"/>
      <c r="C924" s="326" t="s">
        <v>1538</v>
      </c>
      <c r="D924" t="s">
        <v>1538</v>
      </c>
      <c r="E924" s="325" t="s">
        <v>1538</v>
      </c>
      <c r="G924" s="325" t="s">
        <v>1538</v>
      </c>
      <c r="H924" s="325" t="s">
        <v>1538</v>
      </c>
    </row>
    <row r="925" spans="1:8">
      <c r="A925" s="103"/>
      <c r="C925" s="326" t="s">
        <v>1538</v>
      </c>
      <c r="D925" t="s">
        <v>1538</v>
      </c>
      <c r="E925" s="325" t="s">
        <v>1538</v>
      </c>
      <c r="G925" s="325" t="s">
        <v>1538</v>
      </c>
      <c r="H925" s="325" t="s">
        <v>1538</v>
      </c>
    </row>
    <row r="926" spans="1:8">
      <c r="A926" s="103"/>
      <c r="C926" s="326" t="s">
        <v>1538</v>
      </c>
      <c r="D926" t="s">
        <v>1538</v>
      </c>
      <c r="E926" s="325" t="s">
        <v>1538</v>
      </c>
      <c r="G926" s="325" t="s">
        <v>1538</v>
      </c>
      <c r="H926" s="325" t="s">
        <v>1538</v>
      </c>
    </row>
    <row r="927" spans="1:8">
      <c r="A927" s="103"/>
      <c r="B927" s="326"/>
      <c r="C927" s="326" t="s">
        <v>1538</v>
      </c>
      <c r="D927" t="s">
        <v>1538</v>
      </c>
      <c r="E927" s="325" t="s">
        <v>1538</v>
      </c>
      <c r="G927" s="325" t="s">
        <v>1538</v>
      </c>
      <c r="H927" s="325" t="s">
        <v>1538</v>
      </c>
    </row>
    <row r="928" spans="1:8">
      <c r="A928" s="103"/>
      <c r="B928" s="326"/>
      <c r="C928" s="326" t="s">
        <v>1538</v>
      </c>
      <c r="D928" t="s">
        <v>1538</v>
      </c>
      <c r="E928" s="325" t="s">
        <v>1538</v>
      </c>
      <c r="G928" s="325" t="s">
        <v>1538</v>
      </c>
      <c r="H928" s="325" t="s">
        <v>1538</v>
      </c>
    </row>
    <row r="929" spans="1:8">
      <c r="A929" s="103"/>
      <c r="B929" s="326"/>
      <c r="C929" s="326" t="s">
        <v>1538</v>
      </c>
      <c r="D929" t="s">
        <v>1538</v>
      </c>
      <c r="E929" s="325" t="s">
        <v>1538</v>
      </c>
      <c r="G929" s="325" t="s">
        <v>1538</v>
      </c>
      <c r="H929" s="325" t="s">
        <v>1538</v>
      </c>
    </row>
    <row r="930" spans="1:8">
      <c r="A930" s="103"/>
      <c r="B930" s="326"/>
      <c r="C930" s="326" t="s">
        <v>1538</v>
      </c>
      <c r="D930" t="s">
        <v>1538</v>
      </c>
      <c r="E930" s="325" t="s">
        <v>1538</v>
      </c>
      <c r="G930" s="325" t="s">
        <v>1538</v>
      </c>
      <c r="H930" s="325" t="s">
        <v>1538</v>
      </c>
    </row>
    <row r="931" spans="1:8">
      <c r="A931" s="103"/>
      <c r="B931" s="326"/>
      <c r="C931" s="326" t="s">
        <v>1538</v>
      </c>
      <c r="D931" t="s">
        <v>1538</v>
      </c>
      <c r="E931" s="325" t="s">
        <v>1538</v>
      </c>
      <c r="G931" s="325" t="s">
        <v>1538</v>
      </c>
      <c r="H931" s="325" t="s">
        <v>1538</v>
      </c>
    </row>
    <row r="932" spans="1:8">
      <c r="A932" s="103"/>
      <c r="B932" s="326"/>
      <c r="C932" s="326" t="s">
        <v>1538</v>
      </c>
      <c r="D932" t="s">
        <v>1538</v>
      </c>
      <c r="E932" s="325" t="s">
        <v>1538</v>
      </c>
      <c r="G932" s="325" t="s">
        <v>1538</v>
      </c>
      <c r="H932" s="325" t="s">
        <v>1538</v>
      </c>
    </row>
    <row r="933" spans="1:8">
      <c r="A933" s="103"/>
      <c r="B933" s="326"/>
      <c r="C933" s="326" t="s">
        <v>1538</v>
      </c>
      <c r="D933" t="s">
        <v>1538</v>
      </c>
      <c r="E933" s="325" t="s">
        <v>1538</v>
      </c>
      <c r="G933" s="325" t="s">
        <v>1538</v>
      </c>
      <c r="H933" s="325" t="s">
        <v>1538</v>
      </c>
    </row>
    <row r="934" spans="1:8">
      <c r="A934" s="103"/>
      <c r="B934" s="326"/>
      <c r="C934" s="326" t="s">
        <v>1538</v>
      </c>
      <c r="D934" t="s">
        <v>1538</v>
      </c>
      <c r="E934" s="325" t="s">
        <v>1538</v>
      </c>
      <c r="G934" s="325" t="s">
        <v>1538</v>
      </c>
      <c r="H934" s="325" t="s">
        <v>1538</v>
      </c>
    </row>
    <row r="935" spans="1:8">
      <c r="A935" s="103"/>
      <c r="B935" s="328"/>
      <c r="C935" s="326" t="s">
        <v>1538</v>
      </c>
      <c r="D935" t="s">
        <v>1538</v>
      </c>
      <c r="E935" s="325" t="s">
        <v>1538</v>
      </c>
      <c r="G935" s="325" t="s">
        <v>1538</v>
      </c>
      <c r="H935" s="325" t="s">
        <v>1538</v>
      </c>
    </row>
    <row r="936" spans="1:8">
      <c r="A936" s="103"/>
      <c r="C936" s="326" t="s">
        <v>1538</v>
      </c>
      <c r="D936" t="s">
        <v>1538</v>
      </c>
      <c r="E936" s="325" t="s">
        <v>1538</v>
      </c>
      <c r="G936" s="325" t="s">
        <v>1538</v>
      </c>
      <c r="H936" s="325" t="s">
        <v>1538</v>
      </c>
    </row>
    <row r="937" spans="1:8">
      <c r="A937" s="103"/>
      <c r="C937" s="326" t="s">
        <v>1538</v>
      </c>
      <c r="D937" t="s">
        <v>1538</v>
      </c>
      <c r="E937" s="325" t="s">
        <v>1538</v>
      </c>
      <c r="G937" s="325" t="s">
        <v>1538</v>
      </c>
      <c r="H937" s="325" t="s">
        <v>1538</v>
      </c>
    </row>
    <row r="938" spans="1:8">
      <c r="A938" s="103"/>
      <c r="C938" s="326" t="s">
        <v>1538</v>
      </c>
      <c r="D938" t="s">
        <v>1538</v>
      </c>
      <c r="E938" s="325" t="s">
        <v>1538</v>
      </c>
      <c r="G938" s="325" t="s">
        <v>1538</v>
      </c>
      <c r="H938" s="325" t="s">
        <v>1538</v>
      </c>
    </row>
    <row r="939" spans="1:8">
      <c r="A939" s="103"/>
      <c r="C939" s="326" t="s">
        <v>1538</v>
      </c>
      <c r="D939" t="s">
        <v>1538</v>
      </c>
      <c r="E939" s="325" t="s">
        <v>1538</v>
      </c>
      <c r="G939" s="325" t="s">
        <v>1538</v>
      </c>
      <c r="H939" s="325" t="s">
        <v>1538</v>
      </c>
    </row>
    <row r="940" spans="1:8">
      <c r="A940" s="103"/>
      <c r="B940" s="326"/>
      <c r="C940" s="326" t="s">
        <v>1538</v>
      </c>
      <c r="D940" t="s">
        <v>1538</v>
      </c>
      <c r="E940" s="325" t="s">
        <v>1538</v>
      </c>
      <c r="G940" s="325" t="s">
        <v>1538</v>
      </c>
      <c r="H940" s="325" t="s">
        <v>1538</v>
      </c>
    </row>
    <row r="941" spans="1:8">
      <c r="A941" s="103"/>
      <c r="B941" s="326"/>
      <c r="C941" s="326" t="s">
        <v>1538</v>
      </c>
      <c r="D941" t="s">
        <v>1538</v>
      </c>
      <c r="E941" s="325" t="s">
        <v>1538</v>
      </c>
      <c r="G941" s="325" t="s">
        <v>1538</v>
      </c>
      <c r="H941" s="325" t="s">
        <v>1538</v>
      </c>
    </row>
    <row r="942" spans="1:8">
      <c r="A942" s="103"/>
      <c r="B942" s="326"/>
      <c r="C942" s="326" t="s">
        <v>1538</v>
      </c>
      <c r="D942" t="s">
        <v>1538</v>
      </c>
      <c r="E942" s="325" t="s">
        <v>1538</v>
      </c>
      <c r="G942" s="325" t="s">
        <v>1538</v>
      </c>
      <c r="H942" s="325" t="s">
        <v>1538</v>
      </c>
    </row>
    <row r="943" spans="1:8">
      <c r="A943" s="103"/>
      <c r="B943" s="326"/>
      <c r="C943" s="326" t="s">
        <v>1538</v>
      </c>
      <c r="D943" t="s">
        <v>1538</v>
      </c>
      <c r="E943" s="325" t="s">
        <v>1538</v>
      </c>
      <c r="G943" s="325" t="s">
        <v>1538</v>
      </c>
      <c r="H943" s="325" t="s">
        <v>1538</v>
      </c>
    </row>
    <row r="944" spans="1:8">
      <c r="A944" s="103"/>
      <c r="B944" s="326"/>
      <c r="C944" s="326" t="s">
        <v>1538</v>
      </c>
      <c r="D944" t="s">
        <v>1538</v>
      </c>
      <c r="E944" s="325" t="s">
        <v>1538</v>
      </c>
      <c r="G944" s="325" t="s">
        <v>1538</v>
      </c>
      <c r="H944" s="325" t="s">
        <v>1538</v>
      </c>
    </row>
    <row r="945" spans="1:8">
      <c r="A945" s="103"/>
      <c r="B945" s="326"/>
      <c r="C945" s="326" t="s">
        <v>1538</v>
      </c>
      <c r="D945" t="s">
        <v>1538</v>
      </c>
      <c r="E945" s="325" t="s">
        <v>1538</v>
      </c>
      <c r="G945" s="325" t="s">
        <v>1538</v>
      </c>
      <c r="H945" s="325" t="s">
        <v>1538</v>
      </c>
    </row>
    <row r="946" spans="1:8">
      <c r="A946" s="103"/>
      <c r="B946" s="326"/>
      <c r="C946" s="326" t="s">
        <v>1538</v>
      </c>
      <c r="D946" t="s">
        <v>1538</v>
      </c>
      <c r="E946" s="325" t="s">
        <v>1538</v>
      </c>
      <c r="G946" s="325" t="s">
        <v>1538</v>
      </c>
      <c r="H946" s="325" t="s">
        <v>1538</v>
      </c>
    </row>
    <row r="947" spans="1:8">
      <c r="A947" s="103"/>
      <c r="B947" s="326"/>
      <c r="C947" s="326" t="s">
        <v>1538</v>
      </c>
      <c r="D947" t="s">
        <v>1538</v>
      </c>
      <c r="E947" s="325" t="s">
        <v>1538</v>
      </c>
      <c r="G947" s="325" t="s">
        <v>1538</v>
      </c>
      <c r="H947" s="325" t="s">
        <v>1538</v>
      </c>
    </row>
    <row r="948" spans="1:8">
      <c r="A948" s="103"/>
      <c r="B948" s="326"/>
      <c r="C948" s="326" t="s">
        <v>1538</v>
      </c>
      <c r="D948" t="s">
        <v>1538</v>
      </c>
      <c r="E948" s="325" t="s">
        <v>1538</v>
      </c>
      <c r="G948" s="325" t="s">
        <v>1538</v>
      </c>
      <c r="H948" s="325" t="s">
        <v>1538</v>
      </c>
    </row>
    <row r="949" spans="1:8">
      <c r="A949" s="103"/>
      <c r="B949" s="326"/>
      <c r="C949" s="326" t="s">
        <v>1538</v>
      </c>
      <c r="D949" t="s">
        <v>1538</v>
      </c>
      <c r="E949" s="325" t="s">
        <v>1538</v>
      </c>
      <c r="G949" s="325" t="s">
        <v>1538</v>
      </c>
      <c r="H949" s="325" t="s">
        <v>1538</v>
      </c>
    </row>
    <row r="950" spans="1:8">
      <c r="A950" s="103"/>
      <c r="B950" s="328"/>
      <c r="C950" s="326" t="s">
        <v>1538</v>
      </c>
      <c r="D950" t="s">
        <v>1538</v>
      </c>
      <c r="E950" s="325" t="s">
        <v>1538</v>
      </c>
      <c r="G950" s="325" t="s">
        <v>1538</v>
      </c>
      <c r="H950" s="325" t="s">
        <v>1538</v>
      </c>
    </row>
    <row r="951" spans="1:8">
      <c r="A951" s="103"/>
      <c r="C951" s="326" t="s">
        <v>1538</v>
      </c>
      <c r="D951" t="s">
        <v>1538</v>
      </c>
      <c r="E951" s="325" t="s">
        <v>1538</v>
      </c>
      <c r="G951" s="325" t="s">
        <v>1538</v>
      </c>
      <c r="H951" s="325" t="s">
        <v>1538</v>
      </c>
    </row>
    <row r="952" spans="1:8">
      <c r="A952" s="103"/>
      <c r="C952" s="326" t="s">
        <v>1538</v>
      </c>
      <c r="D952" t="s">
        <v>1538</v>
      </c>
      <c r="E952" s="325" t="s">
        <v>1538</v>
      </c>
      <c r="G952" s="325" t="s">
        <v>1538</v>
      </c>
      <c r="H952" s="325" t="s">
        <v>1538</v>
      </c>
    </row>
    <row r="953" spans="1:8">
      <c r="A953" s="103"/>
      <c r="C953" s="326" t="s">
        <v>1538</v>
      </c>
      <c r="D953" t="s">
        <v>1538</v>
      </c>
      <c r="E953" s="325" t="s">
        <v>1538</v>
      </c>
      <c r="G953" s="325" t="s">
        <v>1538</v>
      </c>
      <c r="H953" s="325" t="s">
        <v>1538</v>
      </c>
    </row>
    <row r="954" spans="1:8">
      <c r="A954" s="103"/>
      <c r="B954" s="326"/>
      <c r="C954" s="326" t="s">
        <v>1538</v>
      </c>
      <c r="D954" t="s">
        <v>1538</v>
      </c>
      <c r="E954" s="325" t="s">
        <v>1538</v>
      </c>
      <c r="G954" s="325" t="s">
        <v>1538</v>
      </c>
      <c r="H954" s="325" t="s">
        <v>1538</v>
      </c>
    </row>
    <row r="955" spans="1:8">
      <c r="A955" s="103"/>
      <c r="B955" s="326"/>
      <c r="C955" s="326" t="s">
        <v>1538</v>
      </c>
      <c r="D955" t="s">
        <v>1538</v>
      </c>
      <c r="E955" s="325" t="s">
        <v>1538</v>
      </c>
      <c r="G955" s="325" t="s">
        <v>1538</v>
      </c>
      <c r="H955" s="325" t="s">
        <v>1538</v>
      </c>
    </row>
    <row r="956" spans="1:8">
      <c r="A956" s="103"/>
      <c r="B956" s="326"/>
      <c r="C956" s="326" t="s">
        <v>1538</v>
      </c>
      <c r="D956" t="s">
        <v>1538</v>
      </c>
      <c r="E956" s="325" t="s">
        <v>1538</v>
      </c>
      <c r="G956" s="325" t="s">
        <v>1538</v>
      </c>
      <c r="H956" s="325" t="s">
        <v>1538</v>
      </c>
    </row>
    <row r="957" spans="1:8">
      <c r="A957" s="103"/>
      <c r="B957" s="326"/>
      <c r="C957" s="326" t="s">
        <v>1538</v>
      </c>
      <c r="D957" t="s">
        <v>1538</v>
      </c>
      <c r="E957" s="325" t="s">
        <v>1538</v>
      </c>
      <c r="G957" s="325" t="s">
        <v>1538</v>
      </c>
      <c r="H957" s="325" t="s">
        <v>1538</v>
      </c>
    </row>
    <row r="958" spans="1:8">
      <c r="A958" s="103"/>
      <c r="B958" s="326"/>
      <c r="C958" s="326" t="s">
        <v>1538</v>
      </c>
      <c r="D958" t="s">
        <v>1538</v>
      </c>
      <c r="E958" s="325" t="s">
        <v>1538</v>
      </c>
      <c r="G958" s="325" t="s">
        <v>1538</v>
      </c>
      <c r="H958" s="325" t="s">
        <v>1538</v>
      </c>
    </row>
    <row r="959" spans="1:8">
      <c r="A959" s="103"/>
      <c r="B959" s="328"/>
      <c r="C959" s="326" t="s">
        <v>1538</v>
      </c>
      <c r="D959" t="s">
        <v>1538</v>
      </c>
      <c r="E959" s="325" t="s">
        <v>1538</v>
      </c>
      <c r="G959" s="325" t="s">
        <v>1538</v>
      </c>
      <c r="H959" s="325" t="s">
        <v>1538</v>
      </c>
    </row>
    <row r="960" spans="1:8">
      <c r="A960" s="103"/>
      <c r="C960" s="326" t="s">
        <v>1538</v>
      </c>
      <c r="D960" t="s">
        <v>1538</v>
      </c>
      <c r="E960" s="325" t="s">
        <v>1538</v>
      </c>
      <c r="G960" s="325" t="s">
        <v>1538</v>
      </c>
      <c r="H960" s="325" t="s">
        <v>1538</v>
      </c>
    </row>
    <row r="961" spans="1:8">
      <c r="A961" s="103"/>
      <c r="C961" s="326" t="s">
        <v>1538</v>
      </c>
      <c r="D961" t="s">
        <v>1538</v>
      </c>
      <c r="E961" s="325" t="s">
        <v>1538</v>
      </c>
      <c r="G961" s="325" t="s">
        <v>1538</v>
      </c>
      <c r="H961" s="325" t="s">
        <v>1538</v>
      </c>
    </row>
    <row r="962" spans="1:8">
      <c r="A962" s="103"/>
      <c r="C962" s="326" t="s">
        <v>1538</v>
      </c>
      <c r="D962" t="s">
        <v>1538</v>
      </c>
      <c r="E962" s="325" t="s">
        <v>1538</v>
      </c>
      <c r="G962" s="325" t="s">
        <v>1538</v>
      </c>
      <c r="H962" s="325" t="s">
        <v>1538</v>
      </c>
    </row>
    <row r="963" spans="1:8">
      <c r="A963" s="103"/>
      <c r="C963" s="326" t="s">
        <v>1538</v>
      </c>
      <c r="D963" t="s">
        <v>1538</v>
      </c>
      <c r="E963" s="325" t="s">
        <v>1538</v>
      </c>
      <c r="G963" s="325" t="s">
        <v>1538</v>
      </c>
      <c r="H963" s="325" t="s">
        <v>1538</v>
      </c>
    </row>
    <row r="964" spans="1:8">
      <c r="A964" s="103"/>
      <c r="C964" s="326" t="s">
        <v>1538</v>
      </c>
      <c r="D964" t="s">
        <v>1538</v>
      </c>
      <c r="E964" s="325" t="s">
        <v>1538</v>
      </c>
      <c r="G964" s="325" t="s">
        <v>1538</v>
      </c>
      <c r="H964" s="325" t="s">
        <v>1538</v>
      </c>
    </row>
    <row r="965" spans="1:8">
      <c r="A965" s="103"/>
      <c r="B965" s="326"/>
      <c r="C965" s="326" t="s">
        <v>1538</v>
      </c>
      <c r="D965" t="s">
        <v>1538</v>
      </c>
      <c r="E965" s="325" t="s">
        <v>1538</v>
      </c>
      <c r="G965" s="325" t="s">
        <v>1538</v>
      </c>
      <c r="H965" s="325" t="s">
        <v>1538</v>
      </c>
    </row>
    <row r="966" spans="1:8">
      <c r="A966" s="103"/>
      <c r="B966" s="326"/>
      <c r="C966" s="326" t="s">
        <v>1538</v>
      </c>
      <c r="D966" t="s">
        <v>1538</v>
      </c>
      <c r="E966" s="325" t="s">
        <v>1538</v>
      </c>
      <c r="G966" s="325" t="s">
        <v>1538</v>
      </c>
      <c r="H966" s="325" t="s">
        <v>1538</v>
      </c>
    </row>
    <row r="967" spans="1:8">
      <c r="A967" s="103"/>
      <c r="B967" s="326"/>
      <c r="C967" s="326" t="s">
        <v>1538</v>
      </c>
      <c r="D967" t="s">
        <v>1538</v>
      </c>
      <c r="E967" s="325" t="s">
        <v>1538</v>
      </c>
      <c r="G967" s="325" t="s">
        <v>1538</v>
      </c>
      <c r="H967" s="325" t="s">
        <v>1538</v>
      </c>
    </row>
    <row r="968" spans="1:8">
      <c r="A968" s="103"/>
      <c r="B968" s="326"/>
      <c r="C968" s="326" t="s">
        <v>1538</v>
      </c>
      <c r="D968" t="s">
        <v>1538</v>
      </c>
      <c r="E968" s="325" t="s">
        <v>1538</v>
      </c>
      <c r="G968" s="325" t="s">
        <v>1538</v>
      </c>
      <c r="H968" s="325" t="s">
        <v>1538</v>
      </c>
    </row>
    <row r="969" spans="1:8">
      <c r="A969" s="103"/>
      <c r="B969" s="326"/>
      <c r="C969" s="326" t="s">
        <v>1538</v>
      </c>
      <c r="D969" t="s">
        <v>1538</v>
      </c>
      <c r="E969" s="325" t="s">
        <v>1538</v>
      </c>
      <c r="G969" s="325" t="s">
        <v>1538</v>
      </c>
      <c r="H969" s="325" t="s">
        <v>1538</v>
      </c>
    </row>
    <row r="970" spans="1:8">
      <c r="A970" s="103"/>
      <c r="B970" s="326"/>
      <c r="C970" s="326" t="s">
        <v>1538</v>
      </c>
      <c r="D970" t="s">
        <v>1538</v>
      </c>
      <c r="E970" s="325" t="s">
        <v>1538</v>
      </c>
      <c r="G970" s="325" t="s">
        <v>1538</v>
      </c>
      <c r="H970" s="325" t="s">
        <v>1538</v>
      </c>
    </row>
    <row r="971" spans="1:8">
      <c r="A971" s="103"/>
      <c r="B971" s="326"/>
      <c r="C971" s="326" t="s">
        <v>1538</v>
      </c>
      <c r="D971" t="s">
        <v>1538</v>
      </c>
      <c r="E971" s="325" t="s">
        <v>1538</v>
      </c>
      <c r="G971" s="325" t="s">
        <v>1538</v>
      </c>
      <c r="H971" s="325" t="s">
        <v>1538</v>
      </c>
    </row>
    <row r="972" spans="1:8">
      <c r="A972" s="103"/>
      <c r="B972" s="326"/>
      <c r="C972" s="326" t="s">
        <v>1538</v>
      </c>
      <c r="D972" t="s">
        <v>1538</v>
      </c>
      <c r="E972" s="325" t="s">
        <v>1538</v>
      </c>
      <c r="G972" s="325" t="s">
        <v>1538</v>
      </c>
      <c r="H972" s="325" t="s">
        <v>1538</v>
      </c>
    </row>
    <row r="973" spans="1:8">
      <c r="A973" s="103"/>
      <c r="B973" s="326"/>
      <c r="C973" s="326" t="s">
        <v>1538</v>
      </c>
      <c r="D973" t="s">
        <v>1538</v>
      </c>
      <c r="E973" s="325" t="s">
        <v>1538</v>
      </c>
      <c r="G973" s="325" t="s">
        <v>1538</v>
      </c>
      <c r="H973" s="325" t="s">
        <v>1538</v>
      </c>
    </row>
    <row r="974" spans="1:8">
      <c r="A974" s="103"/>
      <c r="B974" s="326"/>
      <c r="C974" s="326" t="s">
        <v>1538</v>
      </c>
      <c r="D974" t="s">
        <v>1538</v>
      </c>
      <c r="E974" s="325" t="s">
        <v>1538</v>
      </c>
      <c r="G974" s="325" t="s">
        <v>1538</v>
      </c>
      <c r="H974" s="325" t="s">
        <v>1538</v>
      </c>
    </row>
    <row r="975" spans="1:8">
      <c r="A975" s="103"/>
      <c r="B975" s="326"/>
      <c r="C975" s="326" t="s">
        <v>1538</v>
      </c>
      <c r="D975" t="s">
        <v>1538</v>
      </c>
      <c r="E975" s="325" t="s">
        <v>1538</v>
      </c>
      <c r="G975" s="325" t="s">
        <v>1538</v>
      </c>
      <c r="H975" s="325" t="s">
        <v>1538</v>
      </c>
    </row>
    <row r="976" spans="1:8">
      <c r="A976" s="103"/>
      <c r="B976" s="326"/>
      <c r="C976" s="326" t="s">
        <v>1538</v>
      </c>
      <c r="D976" t="s">
        <v>1538</v>
      </c>
      <c r="E976" s="325" t="s">
        <v>1538</v>
      </c>
      <c r="G976" s="325" t="s">
        <v>1538</v>
      </c>
      <c r="H976" s="325" t="s">
        <v>1538</v>
      </c>
    </row>
    <row r="977" spans="1:8">
      <c r="A977" s="103"/>
      <c r="B977" s="326"/>
      <c r="C977" s="326" t="s">
        <v>1538</v>
      </c>
      <c r="D977" t="s">
        <v>1538</v>
      </c>
      <c r="E977" s="325" t="s">
        <v>1538</v>
      </c>
      <c r="G977" s="325" t="s">
        <v>1538</v>
      </c>
      <c r="H977" s="325" t="s">
        <v>1538</v>
      </c>
    </row>
    <row r="978" spans="1:8">
      <c r="A978" s="103"/>
      <c r="B978" s="326"/>
      <c r="C978" s="326" t="s">
        <v>1538</v>
      </c>
      <c r="D978" t="s">
        <v>1538</v>
      </c>
      <c r="E978" s="325" t="s">
        <v>1538</v>
      </c>
      <c r="G978" s="325" t="s">
        <v>1538</v>
      </c>
      <c r="H978" s="325" t="s">
        <v>1538</v>
      </c>
    </row>
    <row r="979" spans="1:8">
      <c r="A979" s="103"/>
      <c r="B979" s="326"/>
      <c r="C979" s="326" t="s">
        <v>1538</v>
      </c>
      <c r="D979" t="s">
        <v>1538</v>
      </c>
      <c r="E979" s="325" t="s">
        <v>1538</v>
      </c>
      <c r="G979" s="325" t="s">
        <v>1538</v>
      </c>
      <c r="H979" s="325" t="s">
        <v>1538</v>
      </c>
    </row>
    <row r="980" spans="1:8">
      <c r="A980" s="103"/>
      <c r="B980" s="326"/>
      <c r="C980" s="326" t="s">
        <v>1538</v>
      </c>
      <c r="D980" t="s">
        <v>1538</v>
      </c>
      <c r="E980" s="325" t="s">
        <v>1538</v>
      </c>
      <c r="G980" s="325" t="s">
        <v>1538</v>
      </c>
      <c r="H980" s="325" t="s">
        <v>1538</v>
      </c>
    </row>
    <row r="981" spans="1:8">
      <c r="A981" s="103"/>
      <c r="B981" s="326"/>
      <c r="C981" s="326" t="s">
        <v>1538</v>
      </c>
      <c r="D981" t="s">
        <v>1538</v>
      </c>
      <c r="E981" s="325" t="s">
        <v>1538</v>
      </c>
      <c r="G981" s="325" t="s">
        <v>1538</v>
      </c>
      <c r="H981" s="325" t="s">
        <v>1538</v>
      </c>
    </row>
    <row r="982" spans="1:8">
      <c r="A982" s="103"/>
      <c r="B982" s="328"/>
      <c r="C982" s="326" t="s">
        <v>1538</v>
      </c>
      <c r="D982" t="s">
        <v>1538</v>
      </c>
      <c r="E982" s="325" t="s">
        <v>1538</v>
      </c>
      <c r="G982" s="325" t="s">
        <v>1538</v>
      </c>
      <c r="H982" s="325" t="s">
        <v>1538</v>
      </c>
    </row>
    <row r="983" spans="1:8">
      <c r="A983" s="103"/>
      <c r="C983" s="326" t="s">
        <v>1538</v>
      </c>
      <c r="D983" t="s">
        <v>1538</v>
      </c>
      <c r="E983" s="325" t="s">
        <v>1538</v>
      </c>
      <c r="G983" s="325" t="s">
        <v>1538</v>
      </c>
      <c r="H983" s="325" t="s">
        <v>1538</v>
      </c>
    </row>
    <row r="984" spans="1:8">
      <c r="A984" s="103"/>
      <c r="C984" s="326" t="s">
        <v>1538</v>
      </c>
      <c r="D984" t="s">
        <v>1538</v>
      </c>
      <c r="E984" s="325" t="s">
        <v>1538</v>
      </c>
      <c r="G984" s="325" t="s">
        <v>1538</v>
      </c>
      <c r="H984" s="325" t="s">
        <v>1538</v>
      </c>
    </row>
    <row r="985" spans="1:8">
      <c r="A985" s="103"/>
      <c r="C985" s="326" t="s">
        <v>1538</v>
      </c>
      <c r="D985" t="s">
        <v>1538</v>
      </c>
      <c r="E985" s="325" t="s">
        <v>1538</v>
      </c>
      <c r="G985" s="325" t="s">
        <v>1538</v>
      </c>
      <c r="H985" s="325" t="s">
        <v>1538</v>
      </c>
    </row>
    <row r="986" spans="1:8">
      <c r="A986" s="103"/>
      <c r="C986" s="326" t="s">
        <v>1538</v>
      </c>
      <c r="D986" t="s">
        <v>1538</v>
      </c>
      <c r="E986" s="325" t="s">
        <v>1538</v>
      </c>
      <c r="G986" s="325" t="s">
        <v>1538</v>
      </c>
      <c r="H986" s="325" t="s">
        <v>1538</v>
      </c>
    </row>
    <row r="987" spans="1:8">
      <c r="A987" s="103"/>
      <c r="B987" s="326"/>
      <c r="C987" s="326" t="s">
        <v>1538</v>
      </c>
      <c r="D987" t="s">
        <v>1538</v>
      </c>
      <c r="E987" s="325" t="s">
        <v>1538</v>
      </c>
      <c r="G987" s="325" t="s">
        <v>1538</v>
      </c>
      <c r="H987" s="325" t="s">
        <v>1538</v>
      </c>
    </row>
    <row r="988" spans="1:8">
      <c r="A988" s="103"/>
      <c r="B988" s="326"/>
      <c r="C988" s="326" t="s">
        <v>1538</v>
      </c>
      <c r="D988" t="s">
        <v>1538</v>
      </c>
      <c r="E988" s="325" t="s">
        <v>1538</v>
      </c>
      <c r="G988" s="325" t="s">
        <v>1538</v>
      </c>
      <c r="H988" s="325" t="s">
        <v>1538</v>
      </c>
    </row>
    <row r="989" spans="1:8">
      <c r="A989" s="103"/>
      <c r="B989" s="326"/>
      <c r="C989" s="326" t="s">
        <v>1538</v>
      </c>
      <c r="D989" t="s">
        <v>1538</v>
      </c>
      <c r="E989" s="325" t="s">
        <v>1538</v>
      </c>
      <c r="G989" s="325" t="s">
        <v>1538</v>
      </c>
      <c r="H989" s="325" t="s">
        <v>1538</v>
      </c>
    </row>
    <row r="990" spans="1:8">
      <c r="A990" s="103"/>
      <c r="B990" s="326"/>
      <c r="C990" s="326" t="s">
        <v>1538</v>
      </c>
      <c r="D990" t="s">
        <v>1538</v>
      </c>
      <c r="E990" s="325" t="s">
        <v>1538</v>
      </c>
      <c r="G990" s="325" t="s">
        <v>1538</v>
      </c>
      <c r="H990" s="325" t="s">
        <v>1538</v>
      </c>
    </row>
    <row r="991" spans="1:8">
      <c r="A991" s="103"/>
      <c r="B991" s="326"/>
      <c r="C991" s="326" t="s">
        <v>1538</v>
      </c>
      <c r="D991" t="s">
        <v>1538</v>
      </c>
      <c r="E991" s="325" t="s">
        <v>1538</v>
      </c>
      <c r="G991" s="325" t="s">
        <v>1538</v>
      </c>
      <c r="H991" s="325" t="s">
        <v>1538</v>
      </c>
    </row>
    <row r="992" spans="1:8">
      <c r="A992" s="103"/>
      <c r="B992" s="326"/>
      <c r="C992" s="326" t="s">
        <v>1538</v>
      </c>
      <c r="D992" t="s">
        <v>1538</v>
      </c>
      <c r="E992" s="325" t="s">
        <v>1538</v>
      </c>
      <c r="G992" s="325" t="s">
        <v>1538</v>
      </c>
      <c r="H992" s="325" t="s">
        <v>1538</v>
      </c>
    </row>
    <row r="993" spans="1:8">
      <c r="A993" s="103"/>
      <c r="B993" s="326"/>
      <c r="C993" s="326" t="s">
        <v>1538</v>
      </c>
      <c r="D993" t="s">
        <v>1538</v>
      </c>
      <c r="E993" s="325" t="s">
        <v>1538</v>
      </c>
      <c r="G993" s="325" t="s">
        <v>1538</v>
      </c>
      <c r="H993" s="325" t="s">
        <v>1538</v>
      </c>
    </row>
    <row r="994" spans="1:8">
      <c r="A994" s="103"/>
      <c r="B994" s="326"/>
      <c r="C994" s="326" t="s">
        <v>1538</v>
      </c>
      <c r="D994" t="s">
        <v>1538</v>
      </c>
      <c r="E994" s="325" t="s">
        <v>1538</v>
      </c>
      <c r="G994" s="325" t="s">
        <v>1538</v>
      </c>
      <c r="H994" s="325" t="s">
        <v>1538</v>
      </c>
    </row>
    <row r="995" spans="1:8">
      <c r="A995" s="103"/>
      <c r="B995" s="326"/>
      <c r="C995" s="326" t="s">
        <v>1538</v>
      </c>
      <c r="D995" t="s">
        <v>1538</v>
      </c>
      <c r="E995" s="325" t="s">
        <v>1538</v>
      </c>
      <c r="G995" s="325" t="s">
        <v>1538</v>
      </c>
      <c r="H995" s="325" t="s">
        <v>1538</v>
      </c>
    </row>
    <row r="996" spans="1:8">
      <c r="A996" s="103"/>
      <c r="B996" s="326"/>
      <c r="C996" s="326" t="s">
        <v>1538</v>
      </c>
      <c r="D996" t="s">
        <v>1538</v>
      </c>
      <c r="E996" s="325" t="s">
        <v>1538</v>
      </c>
      <c r="G996" s="325" t="s">
        <v>1538</v>
      </c>
      <c r="H996" s="325" t="s">
        <v>1538</v>
      </c>
    </row>
    <row r="997" spans="1:8">
      <c r="A997" s="103"/>
      <c r="B997" s="328"/>
      <c r="C997" s="326" t="s">
        <v>1538</v>
      </c>
      <c r="D997" t="s">
        <v>1538</v>
      </c>
      <c r="E997" s="325" t="s">
        <v>1538</v>
      </c>
      <c r="G997" s="325" t="s">
        <v>1538</v>
      </c>
      <c r="H997" s="325" t="s">
        <v>1538</v>
      </c>
    </row>
    <row r="998" spans="1:8">
      <c r="A998" s="103"/>
      <c r="C998" s="326" t="s">
        <v>1538</v>
      </c>
      <c r="D998" t="s">
        <v>1538</v>
      </c>
      <c r="E998" s="325" t="s">
        <v>1538</v>
      </c>
      <c r="G998" s="325" t="s">
        <v>1538</v>
      </c>
      <c r="H998" s="325" t="s">
        <v>1538</v>
      </c>
    </row>
    <row r="999" spans="1:8">
      <c r="A999" s="103"/>
      <c r="C999" s="326" t="s">
        <v>1538</v>
      </c>
      <c r="D999" t="s">
        <v>1538</v>
      </c>
      <c r="E999" s="325" t="s">
        <v>1538</v>
      </c>
      <c r="G999" s="325" t="s">
        <v>1538</v>
      </c>
      <c r="H999" s="325" t="s">
        <v>1538</v>
      </c>
    </row>
    <row r="1000" spans="1:8">
      <c r="A1000" s="103"/>
      <c r="C1000" s="326" t="s">
        <v>1538</v>
      </c>
      <c r="D1000" t="s">
        <v>1538</v>
      </c>
      <c r="E1000" s="325" t="s">
        <v>1538</v>
      </c>
      <c r="G1000" s="325" t="s">
        <v>1538</v>
      </c>
      <c r="H1000" s="325" t="s">
        <v>1538</v>
      </c>
    </row>
    <row r="1001" spans="1:8">
      <c r="A1001" s="103"/>
      <c r="B1001" s="326"/>
      <c r="C1001" s="326" t="s">
        <v>1538</v>
      </c>
      <c r="D1001" t="s">
        <v>1538</v>
      </c>
      <c r="E1001" s="325" t="s">
        <v>1538</v>
      </c>
      <c r="G1001" s="325" t="s">
        <v>1538</v>
      </c>
      <c r="H1001" s="325" t="s">
        <v>1538</v>
      </c>
    </row>
    <row r="1002" spans="1:8">
      <c r="A1002" s="103"/>
      <c r="B1002" s="326"/>
      <c r="C1002" s="326" t="s">
        <v>1538</v>
      </c>
      <c r="D1002" t="s">
        <v>1538</v>
      </c>
      <c r="E1002" s="325" t="s">
        <v>1538</v>
      </c>
      <c r="G1002" s="325" t="s">
        <v>1538</v>
      </c>
      <c r="H1002" s="325" t="s">
        <v>1538</v>
      </c>
    </row>
    <row r="1003" spans="1:8">
      <c r="A1003" s="103"/>
      <c r="B1003" s="326"/>
      <c r="C1003" s="326" t="s">
        <v>1538</v>
      </c>
      <c r="D1003" t="s">
        <v>1538</v>
      </c>
      <c r="E1003" s="325" t="s">
        <v>1538</v>
      </c>
      <c r="G1003" s="325" t="s">
        <v>1538</v>
      </c>
      <c r="H1003" s="325" t="s">
        <v>1538</v>
      </c>
    </row>
    <row r="1004" spans="1:8">
      <c r="A1004" s="103"/>
      <c r="B1004" s="326"/>
      <c r="C1004" s="326" t="s">
        <v>1538</v>
      </c>
      <c r="D1004" t="s">
        <v>1538</v>
      </c>
      <c r="E1004" s="325" t="s">
        <v>1538</v>
      </c>
      <c r="G1004" s="325" t="s">
        <v>1538</v>
      </c>
      <c r="H1004" s="325" t="s">
        <v>1538</v>
      </c>
    </row>
    <row r="1005" spans="1:8">
      <c r="A1005" s="103"/>
      <c r="B1005" s="326"/>
      <c r="C1005" s="326" t="s">
        <v>1538</v>
      </c>
      <c r="D1005" t="s">
        <v>1538</v>
      </c>
      <c r="E1005" s="325" t="s">
        <v>1538</v>
      </c>
      <c r="G1005" s="325" t="s">
        <v>1538</v>
      </c>
      <c r="H1005" s="325" t="s">
        <v>1538</v>
      </c>
    </row>
    <row r="1006" spans="1:8">
      <c r="A1006" s="103"/>
      <c r="B1006" s="326"/>
      <c r="C1006" s="326" t="s">
        <v>1538</v>
      </c>
      <c r="D1006" t="s">
        <v>1538</v>
      </c>
      <c r="E1006" s="325" t="s">
        <v>1538</v>
      </c>
      <c r="G1006" s="325" t="s">
        <v>1538</v>
      </c>
      <c r="H1006" s="325" t="s">
        <v>1538</v>
      </c>
    </row>
    <row r="1007" spans="1:8">
      <c r="A1007" s="103"/>
      <c r="B1007" s="326"/>
      <c r="C1007" s="326" t="s">
        <v>1538</v>
      </c>
      <c r="D1007" t="s">
        <v>1538</v>
      </c>
      <c r="E1007" s="325" t="s">
        <v>1538</v>
      </c>
      <c r="G1007" s="325" t="s">
        <v>1538</v>
      </c>
      <c r="H1007" s="325" t="s">
        <v>1538</v>
      </c>
    </row>
    <row r="1008" spans="1:8">
      <c r="A1008" s="103"/>
      <c r="B1008" s="326"/>
      <c r="C1008" s="326" t="s">
        <v>1538</v>
      </c>
      <c r="D1008" t="s">
        <v>1538</v>
      </c>
      <c r="E1008" s="325" t="s">
        <v>1538</v>
      </c>
      <c r="G1008" s="325" t="s">
        <v>1538</v>
      </c>
      <c r="H1008" s="325" t="s">
        <v>1538</v>
      </c>
    </row>
    <row r="1009" spans="1:8">
      <c r="A1009" s="103"/>
      <c r="B1009" s="326"/>
      <c r="C1009" s="326" t="s">
        <v>1538</v>
      </c>
      <c r="D1009" t="s">
        <v>1538</v>
      </c>
      <c r="E1009" s="325" t="s">
        <v>1538</v>
      </c>
      <c r="G1009" s="325" t="s">
        <v>1538</v>
      </c>
      <c r="H1009" s="325" t="s">
        <v>1538</v>
      </c>
    </row>
    <row r="1010" spans="1:8">
      <c r="A1010" s="103"/>
      <c r="B1010" s="326"/>
      <c r="C1010" s="326" t="s">
        <v>1538</v>
      </c>
      <c r="D1010" t="s">
        <v>1538</v>
      </c>
      <c r="E1010" s="325" t="s">
        <v>1538</v>
      </c>
      <c r="G1010" s="325" t="s">
        <v>1538</v>
      </c>
      <c r="H1010" s="325" t="s">
        <v>1538</v>
      </c>
    </row>
    <row r="1011" spans="1:8">
      <c r="A1011" s="103"/>
      <c r="B1011" s="326"/>
      <c r="C1011" s="326" t="s">
        <v>1538</v>
      </c>
      <c r="D1011" t="s">
        <v>1538</v>
      </c>
      <c r="E1011" s="325" t="s">
        <v>1538</v>
      </c>
      <c r="G1011" s="325" t="s">
        <v>1538</v>
      </c>
      <c r="H1011" s="325" t="s">
        <v>1538</v>
      </c>
    </row>
    <row r="1012" spans="1:8">
      <c r="A1012" s="103"/>
      <c r="B1012" s="326"/>
      <c r="C1012" s="326" t="s">
        <v>1538</v>
      </c>
      <c r="D1012" t="s">
        <v>1538</v>
      </c>
      <c r="E1012" s="325" t="s">
        <v>1538</v>
      </c>
      <c r="G1012" s="325" t="s">
        <v>1538</v>
      </c>
      <c r="H1012" s="325" t="s">
        <v>1538</v>
      </c>
    </row>
    <row r="1013" spans="1:8">
      <c r="A1013" s="103"/>
      <c r="B1013" s="326"/>
      <c r="C1013" s="326" t="s">
        <v>1538</v>
      </c>
      <c r="D1013" t="s">
        <v>1538</v>
      </c>
      <c r="E1013" s="325" t="s">
        <v>1538</v>
      </c>
      <c r="G1013" s="325" t="s">
        <v>1538</v>
      </c>
      <c r="H1013" s="325" t="s">
        <v>1538</v>
      </c>
    </row>
    <row r="1014" spans="1:8">
      <c r="A1014" s="103"/>
      <c r="B1014" s="326"/>
      <c r="C1014" s="326" t="s">
        <v>1538</v>
      </c>
      <c r="D1014" t="s">
        <v>1538</v>
      </c>
      <c r="E1014" s="325" t="s">
        <v>1538</v>
      </c>
      <c r="G1014" s="325" t="s">
        <v>1538</v>
      </c>
      <c r="H1014" s="325" t="s">
        <v>1538</v>
      </c>
    </row>
    <row r="1015" spans="1:8">
      <c r="A1015" s="103"/>
      <c r="B1015" s="326"/>
      <c r="C1015" s="326" t="s">
        <v>1538</v>
      </c>
      <c r="D1015" t="s">
        <v>1538</v>
      </c>
      <c r="E1015" s="325" t="s">
        <v>1538</v>
      </c>
      <c r="G1015" s="325" t="s">
        <v>1538</v>
      </c>
      <c r="H1015" s="325" t="s">
        <v>1538</v>
      </c>
    </row>
    <row r="1016" spans="1:8">
      <c r="A1016" s="103"/>
      <c r="B1016" s="326"/>
      <c r="C1016" s="326" t="s">
        <v>1538</v>
      </c>
      <c r="D1016" t="s">
        <v>1538</v>
      </c>
      <c r="E1016" s="325" t="s">
        <v>1538</v>
      </c>
      <c r="G1016" s="325" t="s">
        <v>1538</v>
      </c>
      <c r="H1016" s="325" t="s">
        <v>1538</v>
      </c>
    </row>
    <row r="1017" spans="1:8">
      <c r="A1017" s="103"/>
      <c r="B1017" s="328"/>
      <c r="C1017" s="326" t="s">
        <v>1538</v>
      </c>
      <c r="D1017" t="s">
        <v>1538</v>
      </c>
      <c r="E1017" s="325" t="s">
        <v>1538</v>
      </c>
      <c r="G1017" s="325" t="s">
        <v>1538</v>
      </c>
      <c r="H1017" s="325" t="s">
        <v>1538</v>
      </c>
    </row>
    <row r="1018" spans="1:8">
      <c r="A1018" s="103"/>
      <c r="C1018" s="326" t="s">
        <v>1538</v>
      </c>
      <c r="D1018" t="s">
        <v>1538</v>
      </c>
      <c r="E1018" s="325" t="s">
        <v>1538</v>
      </c>
      <c r="G1018" s="325" t="s">
        <v>1538</v>
      </c>
      <c r="H1018" s="325" t="s">
        <v>1538</v>
      </c>
    </row>
    <row r="1019" spans="1:8">
      <c r="A1019" s="103"/>
      <c r="C1019" s="326" t="s">
        <v>1538</v>
      </c>
      <c r="D1019" t="s">
        <v>1538</v>
      </c>
      <c r="E1019" s="325" t="s">
        <v>1538</v>
      </c>
      <c r="G1019" s="325" t="s">
        <v>1538</v>
      </c>
      <c r="H1019" s="325" t="s">
        <v>1538</v>
      </c>
    </row>
    <row r="1020" spans="1:8">
      <c r="A1020" s="103"/>
      <c r="C1020" s="326" t="s">
        <v>1538</v>
      </c>
      <c r="D1020" t="s">
        <v>1538</v>
      </c>
      <c r="E1020" s="325" t="s">
        <v>1538</v>
      </c>
      <c r="G1020" s="325" t="s">
        <v>1538</v>
      </c>
      <c r="H1020" s="325" t="s">
        <v>1538</v>
      </c>
    </row>
    <row r="1021" spans="1:8">
      <c r="A1021" s="103"/>
      <c r="C1021" s="326" t="s">
        <v>1538</v>
      </c>
      <c r="D1021" t="s">
        <v>1538</v>
      </c>
      <c r="E1021" s="325" t="s">
        <v>1538</v>
      </c>
      <c r="G1021" s="325" t="s">
        <v>1538</v>
      </c>
      <c r="H1021" s="325" t="s">
        <v>1538</v>
      </c>
    </row>
    <row r="1022" spans="1:8">
      <c r="A1022" s="103"/>
      <c r="B1022" s="326"/>
      <c r="C1022" s="326" t="s">
        <v>1538</v>
      </c>
      <c r="D1022" t="s">
        <v>1538</v>
      </c>
      <c r="E1022" s="325" t="s">
        <v>1538</v>
      </c>
      <c r="G1022" s="325" t="s">
        <v>1538</v>
      </c>
      <c r="H1022" s="325" t="s">
        <v>1538</v>
      </c>
    </row>
    <row r="1023" spans="1:8">
      <c r="A1023" s="103"/>
      <c r="B1023" s="326"/>
      <c r="C1023" s="326" t="s">
        <v>1538</v>
      </c>
      <c r="D1023" t="s">
        <v>1538</v>
      </c>
      <c r="E1023" s="325" t="s">
        <v>1538</v>
      </c>
      <c r="G1023" s="325" t="s">
        <v>1538</v>
      </c>
      <c r="H1023" s="325" t="s">
        <v>1538</v>
      </c>
    </row>
    <row r="1024" spans="1:8">
      <c r="A1024" s="103"/>
      <c r="B1024" s="326"/>
      <c r="C1024" s="326" t="s">
        <v>1538</v>
      </c>
      <c r="D1024" t="s">
        <v>1538</v>
      </c>
      <c r="E1024" s="325" t="s">
        <v>1538</v>
      </c>
      <c r="G1024" s="325" t="s">
        <v>1538</v>
      </c>
      <c r="H1024" s="325" t="s">
        <v>1538</v>
      </c>
    </row>
    <row r="1025" spans="1:8">
      <c r="A1025" s="103"/>
      <c r="B1025" s="326"/>
      <c r="C1025" s="326" t="s">
        <v>1538</v>
      </c>
      <c r="D1025" t="s">
        <v>1538</v>
      </c>
      <c r="E1025" s="325" t="s">
        <v>1538</v>
      </c>
      <c r="G1025" s="325" t="s">
        <v>1538</v>
      </c>
      <c r="H1025" s="325" t="s">
        <v>1538</v>
      </c>
    </row>
    <row r="1026" spans="1:8">
      <c r="A1026" s="103"/>
      <c r="B1026" s="326"/>
      <c r="C1026" s="326" t="s">
        <v>1538</v>
      </c>
      <c r="D1026" t="s">
        <v>1538</v>
      </c>
      <c r="E1026" s="325" t="s">
        <v>1538</v>
      </c>
      <c r="G1026" s="325" t="s">
        <v>1538</v>
      </c>
      <c r="H1026" s="325" t="s">
        <v>1538</v>
      </c>
    </row>
    <row r="1027" spans="1:8">
      <c r="A1027" s="103"/>
      <c r="B1027" s="326"/>
      <c r="C1027" s="326" t="s">
        <v>1538</v>
      </c>
      <c r="D1027" t="s">
        <v>1538</v>
      </c>
      <c r="E1027" s="325" t="s">
        <v>1538</v>
      </c>
      <c r="G1027" s="325" t="s">
        <v>1538</v>
      </c>
      <c r="H1027" s="325" t="s">
        <v>1538</v>
      </c>
    </row>
    <row r="1028" spans="1:8">
      <c r="A1028" s="103"/>
      <c r="B1028" s="326"/>
      <c r="C1028" s="326" t="s">
        <v>1538</v>
      </c>
      <c r="D1028" t="s">
        <v>1538</v>
      </c>
      <c r="E1028" s="325" t="s">
        <v>1538</v>
      </c>
      <c r="G1028" s="325" t="s">
        <v>1538</v>
      </c>
      <c r="H1028" s="325" t="s">
        <v>1538</v>
      </c>
    </row>
    <row r="1029" spans="1:8">
      <c r="A1029" s="103"/>
      <c r="B1029" s="326"/>
      <c r="C1029" s="326" t="s">
        <v>1538</v>
      </c>
      <c r="D1029" t="s">
        <v>1538</v>
      </c>
      <c r="E1029" s="325" t="s">
        <v>1538</v>
      </c>
      <c r="G1029" s="325" t="s">
        <v>1538</v>
      </c>
      <c r="H1029" s="325" t="s">
        <v>1538</v>
      </c>
    </row>
    <row r="1030" spans="1:8">
      <c r="A1030" s="103"/>
      <c r="B1030" s="326"/>
      <c r="C1030" s="326" t="s">
        <v>1538</v>
      </c>
      <c r="D1030" t="s">
        <v>1538</v>
      </c>
      <c r="E1030" s="325" t="s">
        <v>1538</v>
      </c>
      <c r="G1030" s="325" t="s">
        <v>1538</v>
      </c>
      <c r="H1030" s="325" t="s">
        <v>1538</v>
      </c>
    </row>
    <row r="1031" spans="1:8">
      <c r="A1031" s="103"/>
      <c r="B1031" s="326"/>
      <c r="C1031" s="326" t="s">
        <v>1538</v>
      </c>
      <c r="D1031" t="s">
        <v>1538</v>
      </c>
      <c r="E1031" s="325" t="s">
        <v>1538</v>
      </c>
      <c r="G1031" s="325" t="s">
        <v>1538</v>
      </c>
      <c r="H1031" s="325" t="s">
        <v>1538</v>
      </c>
    </row>
    <row r="1032" spans="1:8">
      <c r="A1032" s="103"/>
      <c r="B1032" s="326"/>
      <c r="C1032" s="326" t="s">
        <v>1538</v>
      </c>
      <c r="D1032" t="s">
        <v>1538</v>
      </c>
      <c r="E1032" s="325" t="s">
        <v>1538</v>
      </c>
      <c r="G1032" s="325" t="s">
        <v>1538</v>
      </c>
      <c r="H1032" s="325" t="s">
        <v>1538</v>
      </c>
    </row>
    <row r="1033" spans="1:8">
      <c r="A1033" s="103"/>
      <c r="B1033" s="326"/>
      <c r="C1033" s="326" t="s">
        <v>1538</v>
      </c>
      <c r="D1033" t="s">
        <v>1538</v>
      </c>
      <c r="E1033" s="325" t="s">
        <v>1538</v>
      </c>
      <c r="G1033" s="325" t="s">
        <v>1538</v>
      </c>
      <c r="H1033" s="325" t="s">
        <v>1538</v>
      </c>
    </row>
    <row r="1034" spans="1:8">
      <c r="A1034" s="103"/>
      <c r="B1034" s="326"/>
      <c r="C1034" s="326" t="s">
        <v>1538</v>
      </c>
      <c r="D1034" t="s">
        <v>1538</v>
      </c>
      <c r="E1034" s="325" t="s">
        <v>1538</v>
      </c>
      <c r="G1034" s="325" t="s">
        <v>1538</v>
      </c>
      <c r="H1034" s="325" t="s">
        <v>1538</v>
      </c>
    </row>
    <row r="1035" spans="1:8">
      <c r="A1035" s="103"/>
      <c r="B1035" s="326"/>
      <c r="C1035" s="326" t="s">
        <v>1538</v>
      </c>
      <c r="D1035" t="s">
        <v>1538</v>
      </c>
      <c r="E1035" s="325" t="s">
        <v>1538</v>
      </c>
      <c r="G1035" s="325" t="s">
        <v>1538</v>
      </c>
      <c r="H1035" s="325" t="s">
        <v>1538</v>
      </c>
    </row>
    <row r="1036" spans="1:8">
      <c r="A1036" s="103"/>
      <c r="B1036" s="326"/>
      <c r="C1036" s="326" t="s">
        <v>1538</v>
      </c>
      <c r="D1036" t="s">
        <v>1538</v>
      </c>
      <c r="E1036" s="325" t="s">
        <v>1538</v>
      </c>
      <c r="G1036" s="325" t="s">
        <v>1538</v>
      </c>
      <c r="H1036" s="325" t="s">
        <v>1538</v>
      </c>
    </row>
    <row r="1037" spans="1:8">
      <c r="A1037" s="103"/>
      <c r="B1037" s="326"/>
      <c r="C1037" s="326" t="s">
        <v>1538</v>
      </c>
      <c r="D1037" t="s">
        <v>1538</v>
      </c>
      <c r="E1037" s="325" t="s">
        <v>1538</v>
      </c>
      <c r="G1037" s="325" t="s">
        <v>1538</v>
      </c>
      <c r="H1037" s="325" t="s">
        <v>1538</v>
      </c>
    </row>
    <row r="1038" spans="1:8">
      <c r="A1038" s="103"/>
      <c r="B1038" s="326"/>
      <c r="C1038" s="326" t="s">
        <v>1538</v>
      </c>
      <c r="D1038" t="s">
        <v>1538</v>
      </c>
      <c r="E1038" s="325" t="s">
        <v>1538</v>
      </c>
      <c r="G1038" s="325" t="s">
        <v>1538</v>
      </c>
      <c r="H1038" s="325" t="s">
        <v>1538</v>
      </c>
    </row>
    <row r="1039" spans="1:8">
      <c r="A1039" s="103"/>
      <c r="B1039" s="326"/>
      <c r="C1039" s="326" t="s">
        <v>1538</v>
      </c>
      <c r="D1039" t="s">
        <v>1538</v>
      </c>
      <c r="E1039" s="325" t="s">
        <v>1538</v>
      </c>
      <c r="G1039" s="325" t="s">
        <v>1538</v>
      </c>
      <c r="H1039" s="325" t="s">
        <v>1538</v>
      </c>
    </row>
    <row r="1040" spans="1:8">
      <c r="A1040" s="103"/>
      <c r="B1040" s="326"/>
      <c r="C1040" s="326" t="s">
        <v>1538</v>
      </c>
      <c r="D1040" t="s">
        <v>1538</v>
      </c>
      <c r="E1040" s="325" t="s">
        <v>1538</v>
      </c>
      <c r="G1040" s="325" t="s">
        <v>1538</v>
      </c>
      <c r="H1040" s="325" t="s">
        <v>1538</v>
      </c>
    </row>
    <row r="1041" spans="1:8">
      <c r="A1041" s="103"/>
      <c r="B1041" s="326"/>
      <c r="C1041" s="326" t="s">
        <v>1538</v>
      </c>
      <c r="D1041" t="s">
        <v>1538</v>
      </c>
      <c r="E1041" s="325" t="s">
        <v>1538</v>
      </c>
      <c r="G1041" s="325" t="s">
        <v>1538</v>
      </c>
      <c r="H1041" s="325" t="s">
        <v>1538</v>
      </c>
    </row>
    <row r="1042" spans="1:8">
      <c r="A1042" s="103"/>
      <c r="B1042" s="326"/>
      <c r="C1042" s="326" t="s">
        <v>1538</v>
      </c>
      <c r="D1042" t="s">
        <v>1538</v>
      </c>
      <c r="E1042" s="325" t="s">
        <v>1538</v>
      </c>
      <c r="G1042" s="325" t="s">
        <v>1538</v>
      </c>
      <c r="H1042" s="325" t="s">
        <v>1538</v>
      </c>
    </row>
    <row r="1043" spans="1:8">
      <c r="A1043" s="103"/>
      <c r="B1043" s="326"/>
      <c r="C1043" s="326" t="s">
        <v>1538</v>
      </c>
      <c r="D1043" t="s">
        <v>1538</v>
      </c>
      <c r="E1043" s="325" t="s">
        <v>1538</v>
      </c>
      <c r="G1043" s="325" t="s">
        <v>1538</v>
      </c>
      <c r="H1043" s="325" t="s">
        <v>1538</v>
      </c>
    </row>
    <row r="1044" spans="1:8">
      <c r="A1044" s="103"/>
      <c r="B1044" s="326"/>
      <c r="C1044" s="326" t="s">
        <v>1538</v>
      </c>
      <c r="D1044" t="s">
        <v>1538</v>
      </c>
      <c r="E1044" s="325" t="s">
        <v>1538</v>
      </c>
      <c r="G1044" s="325" t="s">
        <v>1538</v>
      </c>
      <c r="H1044" s="325" t="s">
        <v>1538</v>
      </c>
    </row>
    <row r="1045" spans="1:8">
      <c r="A1045" s="103"/>
      <c r="B1045" s="326"/>
      <c r="C1045" s="326" t="s">
        <v>1538</v>
      </c>
      <c r="D1045" t="s">
        <v>1538</v>
      </c>
      <c r="E1045" s="325" t="s">
        <v>1538</v>
      </c>
      <c r="G1045" s="325" t="s">
        <v>1538</v>
      </c>
      <c r="H1045" s="325" t="s">
        <v>1538</v>
      </c>
    </row>
    <row r="1046" spans="1:8">
      <c r="A1046" s="103"/>
      <c r="B1046" s="326"/>
      <c r="C1046" s="326" t="s">
        <v>1538</v>
      </c>
      <c r="D1046" t="s">
        <v>1538</v>
      </c>
      <c r="E1046" s="325" t="s">
        <v>1538</v>
      </c>
      <c r="G1046" s="325" t="s">
        <v>1538</v>
      </c>
      <c r="H1046" s="325" t="s">
        <v>1538</v>
      </c>
    </row>
    <row r="1047" spans="1:8">
      <c r="A1047" s="103"/>
      <c r="B1047" s="326"/>
      <c r="C1047" s="326" t="s">
        <v>1538</v>
      </c>
      <c r="D1047" t="s">
        <v>1538</v>
      </c>
      <c r="E1047" s="325" t="s">
        <v>1538</v>
      </c>
      <c r="G1047" s="325" t="s">
        <v>1538</v>
      </c>
      <c r="H1047" s="325" t="s">
        <v>1538</v>
      </c>
    </row>
    <row r="1048" spans="1:8">
      <c r="A1048" s="103"/>
      <c r="B1048" s="326"/>
      <c r="C1048" s="326" t="s">
        <v>1538</v>
      </c>
      <c r="D1048" t="s">
        <v>1538</v>
      </c>
      <c r="E1048" s="325" t="s">
        <v>1538</v>
      </c>
      <c r="G1048" s="325" t="s">
        <v>1538</v>
      </c>
      <c r="H1048" s="325" t="s">
        <v>1538</v>
      </c>
    </row>
    <row r="1049" spans="1:8">
      <c r="A1049" s="103"/>
      <c r="B1049" s="326"/>
      <c r="C1049" s="326" t="s">
        <v>1538</v>
      </c>
      <c r="D1049" t="s">
        <v>1538</v>
      </c>
      <c r="E1049" s="325" t="s">
        <v>1538</v>
      </c>
      <c r="G1049" s="325" t="s">
        <v>1538</v>
      </c>
      <c r="H1049" s="325" t="s">
        <v>1538</v>
      </c>
    </row>
    <row r="1050" spans="1:8">
      <c r="A1050" s="103"/>
      <c r="B1050" s="326"/>
      <c r="C1050" s="326" t="s">
        <v>1538</v>
      </c>
      <c r="D1050" t="s">
        <v>1538</v>
      </c>
      <c r="E1050" s="325" t="s">
        <v>1538</v>
      </c>
      <c r="G1050" s="325" t="s">
        <v>1538</v>
      </c>
      <c r="H1050" s="325" t="s">
        <v>1538</v>
      </c>
    </row>
    <row r="1051" spans="1:8">
      <c r="A1051" s="103"/>
      <c r="B1051" s="326"/>
      <c r="C1051" s="326" t="s">
        <v>1538</v>
      </c>
      <c r="D1051" t="s">
        <v>1538</v>
      </c>
      <c r="E1051" s="325" t="s">
        <v>1538</v>
      </c>
      <c r="G1051" s="325" t="s">
        <v>1538</v>
      </c>
      <c r="H1051" s="325" t="s">
        <v>1538</v>
      </c>
    </row>
    <row r="1052" spans="1:8">
      <c r="A1052" s="103"/>
      <c r="B1052" s="326"/>
      <c r="C1052" s="326" t="s">
        <v>1538</v>
      </c>
      <c r="D1052" t="s">
        <v>1538</v>
      </c>
      <c r="E1052" s="325" t="s">
        <v>1538</v>
      </c>
      <c r="G1052" s="325" t="s">
        <v>1538</v>
      </c>
      <c r="H1052" s="325" t="s">
        <v>1538</v>
      </c>
    </row>
    <row r="1053" spans="1:8">
      <c r="A1053" s="103"/>
      <c r="B1053" s="326"/>
      <c r="C1053" s="326" t="s">
        <v>1538</v>
      </c>
      <c r="D1053" t="s">
        <v>1538</v>
      </c>
      <c r="E1053" s="325" t="s">
        <v>1538</v>
      </c>
      <c r="G1053" s="325" t="s">
        <v>1538</v>
      </c>
      <c r="H1053" s="325" t="s">
        <v>1538</v>
      </c>
    </row>
    <row r="1054" spans="1:8">
      <c r="A1054" s="103"/>
      <c r="B1054" s="326"/>
      <c r="C1054" s="326" t="s">
        <v>1538</v>
      </c>
      <c r="D1054" t="s">
        <v>1538</v>
      </c>
      <c r="E1054" s="325" t="s">
        <v>1538</v>
      </c>
      <c r="G1054" s="325" t="s">
        <v>1538</v>
      </c>
      <c r="H1054" s="325" t="s">
        <v>1538</v>
      </c>
    </row>
    <row r="1055" spans="1:8">
      <c r="A1055" s="103"/>
      <c r="B1055" s="328"/>
      <c r="C1055" s="326" t="s">
        <v>1538</v>
      </c>
      <c r="D1055" t="s">
        <v>1538</v>
      </c>
      <c r="E1055" s="325" t="s">
        <v>1538</v>
      </c>
      <c r="G1055" s="325" t="s">
        <v>1538</v>
      </c>
      <c r="H1055" s="325" t="s">
        <v>1538</v>
      </c>
    </row>
    <row r="1056" spans="1:8">
      <c r="A1056" s="103"/>
      <c r="C1056" s="326" t="s">
        <v>1538</v>
      </c>
      <c r="D1056" t="s">
        <v>1538</v>
      </c>
      <c r="E1056" s="325" t="s">
        <v>1538</v>
      </c>
      <c r="G1056" s="325" t="s">
        <v>1538</v>
      </c>
      <c r="H1056" s="325" t="s">
        <v>1538</v>
      </c>
    </row>
    <row r="1057" spans="1:8">
      <c r="A1057" s="103"/>
      <c r="C1057" s="326" t="s">
        <v>1538</v>
      </c>
      <c r="D1057" t="s">
        <v>1538</v>
      </c>
      <c r="E1057" s="325" t="s">
        <v>1538</v>
      </c>
      <c r="G1057" s="325" t="s">
        <v>1538</v>
      </c>
      <c r="H1057" s="325" t="s">
        <v>1538</v>
      </c>
    </row>
    <row r="1058" spans="1:8">
      <c r="A1058" s="103"/>
      <c r="C1058" s="326" t="s">
        <v>1538</v>
      </c>
      <c r="D1058" t="s">
        <v>1538</v>
      </c>
      <c r="E1058" s="325" t="s">
        <v>1538</v>
      </c>
      <c r="G1058" s="325" t="s">
        <v>1538</v>
      </c>
      <c r="H1058" s="325" t="s">
        <v>1538</v>
      </c>
    </row>
    <row r="1059" spans="1:8">
      <c r="A1059" s="103"/>
      <c r="C1059" s="326" t="s">
        <v>1538</v>
      </c>
      <c r="D1059" t="s">
        <v>1538</v>
      </c>
      <c r="E1059" s="325" t="s">
        <v>1538</v>
      </c>
      <c r="G1059" s="325" t="s">
        <v>1538</v>
      </c>
      <c r="H1059" s="325" t="s">
        <v>1538</v>
      </c>
    </row>
    <row r="1060" spans="1:8">
      <c r="A1060" s="103"/>
      <c r="B1060" s="326"/>
      <c r="C1060" s="326" t="s">
        <v>1538</v>
      </c>
      <c r="D1060" t="s">
        <v>1538</v>
      </c>
      <c r="E1060" s="325" t="s">
        <v>1538</v>
      </c>
      <c r="G1060" s="325" t="s">
        <v>1538</v>
      </c>
      <c r="H1060" s="325" t="s">
        <v>1538</v>
      </c>
    </row>
    <row r="1061" spans="1:8">
      <c r="A1061" s="103"/>
      <c r="B1061" s="326"/>
      <c r="C1061" s="326" t="s">
        <v>1538</v>
      </c>
      <c r="D1061" t="s">
        <v>1538</v>
      </c>
      <c r="E1061" s="325" t="s">
        <v>1538</v>
      </c>
      <c r="G1061" s="325" t="s">
        <v>1538</v>
      </c>
      <c r="H1061" s="325" t="s">
        <v>1538</v>
      </c>
    </row>
    <row r="1062" spans="1:8">
      <c r="A1062" s="103"/>
      <c r="B1062" s="326"/>
      <c r="C1062" s="326" t="s">
        <v>1538</v>
      </c>
      <c r="D1062" t="s">
        <v>1538</v>
      </c>
      <c r="E1062" s="325" t="s">
        <v>1538</v>
      </c>
      <c r="G1062" s="325" t="s">
        <v>1538</v>
      </c>
      <c r="H1062" s="325" t="s">
        <v>1538</v>
      </c>
    </row>
    <row r="1063" spans="1:8">
      <c r="A1063" s="103"/>
      <c r="B1063" s="326"/>
      <c r="C1063" s="326" t="s">
        <v>1538</v>
      </c>
      <c r="D1063" t="s">
        <v>1538</v>
      </c>
      <c r="E1063" s="325" t="s">
        <v>1538</v>
      </c>
      <c r="G1063" s="325" t="s">
        <v>1538</v>
      </c>
      <c r="H1063" s="325" t="s">
        <v>1538</v>
      </c>
    </row>
    <row r="1064" spans="1:8">
      <c r="A1064" s="103"/>
      <c r="B1064" s="326"/>
      <c r="C1064" s="326" t="s">
        <v>1538</v>
      </c>
      <c r="D1064" t="s">
        <v>1538</v>
      </c>
      <c r="E1064" s="325" t="s">
        <v>1538</v>
      </c>
      <c r="G1064" s="325" t="s">
        <v>1538</v>
      </c>
      <c r="H1064" s="325" t="s">
        <v>1538</v>
      </c>
    </row>
    <row r="1065" spans="1:8">
      <c r="A1065" s="103"/>
      <c r="B1065" s="326"/>
      <c r="C1065" s="326" t="s">
        <v>1538</v>
      </c>
      <c r="D1065" t="s">
        <v>1538</v>
      </c>
      <c r="E1065" s="325" t="s">
        <v>1538</v>
      </c>
      <c r="G1065" s="325" t="s">
        <v>1538</v>
      </c>
      <c r="H1065" s="325" t="s">
        <v>1538</v>
      </c>
    </row>
    <row r="1066" spans="1:8">
      <c r="A1066" s="103"/>
      <c r="B1066" s="326"/>
      <c r="C1066" s="326" t="s">
        <v>1538</v>
      </c>
      <c r="D1066" t="s">
        <v>1538</v>
      </c>
      <c r="E1066" s="325" t="s">
        <v>1538</v>
      </c>
      <c r="G1066" s="325" t="s">
        <v>1538</v>
      </c>
      <c r="H1066" s="325" t="s">
        <v>1538</v>
      </c>
    </row>
    <row r="1067" spans="1:8">
      <c r="A1067" s="103"/>
      <c r="B1067" s="326"/>
      <c r="C1067" s="326" t="s">
        <v>1538</v>
      </c>
      <c r="D1067" t="s">
        <v>1538</v>
      </c>
      <c r="E1067" s="325" t="s">
        <v>1538</v>
      </c>
      <c r="G1067" s="325" t="s">
        <v>1538</v>
      </c>
      <c r="H1067" s="325" t="s">
        <v>1538</v>
      </c>
    </row>
    <row r="1068" spans="1:8">
      <c r="A1068" s="103"/>
      <c r="B1068" s="326"/>
      <c r="C1068" s="326" t="s">
        <v>1538</v>
      </c>
      <c r="D1068" t="s">
        <v>1538</v>
      </c>
      <c r="E1068" s="325" t="s">
        <v>1538</v>
      </c>
      <c r="G1068" s="325" t="s">
        <v>1538</v>
      </c>
      <c r="H1068" s="325" t="s">
        <v>1538</v>
      </c>
    </row>
    <row r="1069" spans="1:8">
      <c r="A1069" s="103"/>
      <c r="B1069" s="326"/>
      <c r="C1069" s="326" t="s">
        <v>1538</v>
      </c>
      <c r="D1069" t="s">
        <v>1538</v>
      </c>
      <c r="E1069" s="325" t="s">
        <v>1538</v>
      </c>
      <c r="G1069" s="325" t="s">
        <v>1538</v>
      </c>
      <c r="H1069" s="325" t="s">
        <v>1538</v>
      </c>
    </row>
    <row r="1070" spans="1:8">
      <c r="A1070" s="103"/>
      <c r="B1070" s="326"/>
      <c r="C1070" s="326" t="s">
        <v>1538</v>
      </c>
      <c r="D1070" t="s">
        <v>1538</v>
      </c>
      <c r="E1070" s="325" t="s">
        <v>1538</v>
      </c>
      <c r="G1070" s="325" t="s">
        <v>1538</v>
      </c>
      <c r="H1070" s="325" t="s">
        <v>1538</v>
      </c>
    </row>
    <row r="1071" spans="1:8">
      <c r="A1071" s="103"/>
      <c r="B1071" s="326"/>
      <c r="C1071" s="326" t="s">
        <v>1538</v>
      </c>
      <c r="D1071" t="s">
        <v>1538</v>
      </c>
      <c r="E1071" s="325" t="s">
        <v>1538</v>
      </c>
      <c r="G1071" s="325" t="s">
        <v>1538</v>
      </c>
      <c r="H1071" s="325" t="s">
        <v>1538</v>
      </c>
    </row>
    <row r="1072" spans="1:8">
      <c r="A1072" s="103"/>
      <c r="B1072" s="326"/>
      <c r="C1072" s="326" t="s">
        <v>1538</v>
      </c>
      <c r="D1072" t="s">
        <v>1538</v>
      </c>
      <c r="E1072" s="325" t="s">
        <v>1538</v>
      </c>
      <c r="G1072" s="325" t="s">
        <v>1538</v>
      </c>
      <c r="H1072" s="325" t="s">
        <v>1538</v>
      </c>
    </row>
    <row r="1073" spans="1:8">
      <c r="A1073" s="103"/>
      <c r="B1073" s="326"/>
      <c r="C1073" s="326" t="s">
        <v>1538</v>
      </c>
      <c r="D1073" t="s">
        <v>1538</v>
      </c>
      <c r="E1073" s="325" t="s">
        <v>1538</v>
      </c>
      <c r="G1073" s="325" t="s">
        <v>1538</v>
      </c>
      <c r="H1073" s="325" t="s">
        <v>1538</v>
      </c>
    </row>
    <row r="1074" spans="1:8">
      <c r="A1074" s="103"/>
      <c r="B1074" s="326"/>
      <c r="C1074" s="326" t="s">
        <v>1538</v>
      </c>
      <c r="D1074" t="s">
        <v>1538</v>
      </c>
      <c r="E1074" s="325" t="s">
        <v>1538</v>
      </c>
      <c r="G1074" s="325" t="s">
        <v>1538</v>
      </c>
      <c r="H1074" s="325" t="s">
        <v>1538</v>
      </c>
    </row>
    <row r="1075" spans="1:8">
      <c r="A1075" s="103"/>
      <c r="B1075" s="326"/>
      <c r="C1075" s="326" t="s">
        <v>1538</v>
      </c>
      <c r="D1075" t="s">
        <v>1538</v>
      </c>
      <c r="E1075" s="325" t="s">
        <v>1538</v>
      </c>
      <c r="G1075" s="325" t="s">
        <v>1538</v>
      </c>
      <c r="H1075" s="325" t="s">
        <v>1538</v>
      </c>
    </row>
    <row r="1076" spans="1:8">
      <c r="A1076" s="103"/>
      <c r="B1076" s="326"/>
      <c r="C1076" s="326" t="s">
        <v>1538</v>
      </c>
      <c r="D1076" t="s">
        <v>1538</v>
      </c>
      <c r="E1076" s="325" t="s">
        <v>1538</v>
      </c>
      <c r="G1076" s="325" t="s">
        <v>1538</v>
      </c>
      <c r="H1076" s="325" t="s">
        <v>1538</v>
      </c>
    </row>
    <row r="1077" spans="1:8">
      <c r="A1077" s="103"/>
      <c r="B1077" s="326"/>
      <c r="C1077" s="326" t="s">
        <v>1538</v>
      </c>
      <c r="D1077" t="s">
        <v>1538</v>
      </c>
      <c r="E1077" s="325" t="s">
        <v>1538</v>
      </c>
      <c r="G1077" s="325" t="s">
        <v>1538</v>
      </c>
      <c r="H1077" s="325" t="s">
        <v>1538</v>
      </c>
    </row>
    <row r="1078" spans="1:8">
      <c r="A1078" s="103"/>
      <c r="B1078" s="326"/>
      <c r="C1078" s="326" t="s">
        <v>1538</v>
      </c>
      <c r="D1078" t="s">
        <v>1538</v>
      </c>
      <c r="E1078" s="325" t="s">
        <v>1538</v>
      </c>
      <c r="G1078" s="325" t="s">
        <v>1538</v>
      </c>
      <c r="H1078" s="325" t="s">
        <v>1538</v>
      </c>
    </row>
    <row r="1079" spans="1:8">
      <c r="A1079" s="103"/>
      <c r="B1079" s="328"/>
      <c r="C1079" s="326" t="s">
        <v>1538</v>
      </c>
      <c r="D1079" t="s">
        <v>1538</v>
      </c>
      <c r="E1079" s="325" t="s">
        <v>1538</v>
      </c>
      <c r="G1079" s="325" t="s">
        <v>1538</v>
      </c>
      <c r="H1079" s="325" t="s">
        <v>1538</v>
      </c>
    </row>
    <row r="1080" spans="1:8">
      <c r="A1080" s="103"/>
      <c r="C1080" s="326" t="s">
        <v>1538</v>
      </c>
      <c r="D1080" t="s">
        <v>1538</v>
      </c>
      <c r="E1080" s="325" t="s">
        <v>1538</v>
      </c>
      <c r="G1080" s="325" t="s">
        <v>1538</v>
      </c>
      <c r="H1080" s="325" t="s">
        <v>1538</v>
      </c>
    </row>
    <row r="1081" spans="1:8">
      <c r="A1081" s="103"/>
      <c r="C1081" s="326" t="s">
        <v>1538</v>
      </c>
      <c r="D1081" t="s">
        <v>1538</v>
      </c>
      <c r="E1081" s="325" t="s">
        <v>1538</v>
      </c>
      <c r="G1081" s="325" t="s">
        <v>1538</v>
      </c>
      <c r="H1081" s="325" t="s">
        <v>1538</v>
      </c>
    </row>
    <row r="1082" spans="1:8">
      <c r="A1082" s="103"/>
      <c r="C1082" s="326" t="s">
        <v>1538</v>
      </c>
      <c r="D1082" t="s">
        <v>1538</v>
      </c>
      <c r="E1082" s="325" t="s">
        <v>1538</v>
      </c>
      <c r="G1082" s="325" t="s">
        <v>1538</v>
      </c>
      <c r="H1082" s="325" t="s">
        <v>1538</v>
      </c>
    </row>
    <row r="1083" spans="1:8">
      <c r="A1083" s="103"/>
      <c r="B1083" s="326"/>
      <c r="C1083" s="326" t="s">
        <v>1538</v>
      </c>
      <c r="D1083" t="s">
        <v>1538</v>
      </c>
      <c r="E1083" s="325" t="s">
        <v>1538</v>
      </c>
      <c r="G1083" s="325" t="s">
        <v>1538</v>
      </c>
      <c r="H1083" s="325" t="s">
        <v>1538</v>
      </c>
    </row>
    <row r="1084" spans="1:8">
      <c r="A1084" s="103"/>
      <c r="B1084" s="326"/>
      <c r="C1084" s="326" t="s">
        <v>1538</v>
      </c>
      <c r="D1084" t="s">
        <v>1538</v>
      </c>
      <c r="E1084" s="325" t="s">
        <v>1538</v>
      </c>
      <c r="G1084" s="325" t="s">
        <v>1538</v>
      </c>
      <c r="H1084" s="325" t="s">
        <v>1538</v>
      </c>
    </row>
    <row r="1085" spans="1:8">
      <c r="A1085" s="103"/>
      <c r="B1085" s="326"/>
      <c r="C1085" s="326" t="s">
        <v>1538</v>
      </c>
      <c r="D1085" t="s">
        <v>1538</v>
      </c>
      <c r="E1085" s="325" t="s">
        <v>1538</v>
      </c>
      <c r="G1085" s="325" t="s">
        <v>1538</v>
      </c>
      <c r="H1085" s="325" t="s">
        <v>1538</v>
      </c>
    </row>
    <row r="1086" spans="1:8">
      <c r="A1086" s="103"/>
      <c r="B1086" s="326"/>
      <c r="C1086" s="326" t="s">
        <v>1538</v>
      </c>
      <c r="D1086" t="s">
        <v>1538</v>
      </c>
      <c r="E1086" s="325" t="s">
        <v>1538</v>
      </c>
      <c r="G1086" s="325" t="s">
        <v>1538</v>
      </c>
      <c r="H1086" s="325" t="s">
        <v>1538</v>
      </c>
    </row>
    <row r="1087" spans="1:8">
      <c r="A1087" s="103"/>
      <c r="B1087" s="328"/>
      <c r="C1087" s="326" t="s">
        <v>1538</v>
      </c>
      <c r="D1087" t="s">
        <v>1538</v>
      </c>
      <c r="E1087" s="325" t="s">
        <v>1538</v>
      </c>
      <c r="G1087" s="325" t="s">
        <v>1538</v>
      </c>
      <c r="H1087" s="325" t="s">
        <v>1538</v>
      </c>
    </row>
    <row r="1088" spans="1:8">
      <c r="A1088" s="103"/>
      <c r="C1088" s="326" t="s">
        <v>1538</v>
      </c>
      <c r="D1088" t="s">
        <v>1538</v>
      </c>
      <c r="E1088" s="325" t="s">
        <v>1538</v>
      </c>
      <c r="G1088" s="325" t="s">
        <v>1538</v>
      </c>
      <c r="H1088" s="325" t="s">
        <v>1538</v>
      </c>
    </row>
    <row r="1089" spans="1:8">
      <c r="A1089" s="103"/>
      <c r="C1089" s="326" t="s">
        <v>1538</v>
      </c>
      <c r="D1089" t="s">
        <v>1538</v>
      </c>
      <c r="E1089" s="325" t="s">
        <v>1538</v>
      </c>
      <c r="G1089" s="325" t="s">
        <v>1538</v>
      </c>
      <c r="H1089" s="325" t="s">
        <v>1538</v>
      </c>
    </row>
    <row r="1090" spans="1:8">
      <c r="A1090" s="103"/>
      <c r="C1090" s="326" t="s">
        <v>1538</v>
      </c>
      <c r="D1090" t="s">
        <v>1538</v>
      </c>
      <c r="E1090" s="325" t="s">
        <v>1538</v>
      </c>
      <c r="G1090" s="325" t="s">
        <v>1538</v>
      </c>
      <c r="H1090" s="325" t="s">
        <v>1538</v>
      </c>
    </row>
    <row r="1091" spans="1:8">
      <c r="A1091" s="103"/>
      <c r="C1091" s="326" t="s">
        <v>1538</v>
      </c>
      <c r="D1091" t="s">
        <v>1538</v>
      </c>
      <c r="E1091" s="325" t="s">
        <v>1538</v>
      </c>
      <c r="G1091" s="325" t="s">
        <v>1538</v>
      </c>
      <c r="H1091" s="325" t="s">
        <v>1538</v>
      </c>
    </row>
    <row r="1092" spans="1:8">
      <c r="A1092" s="103"/>
      <c r="C1092" s="326" t="s">
        <v>1538</v>
      </c>
      <c r="D1092" t="s">
        <v>1538</v>
      </c>
      <c r="E1092" s="325" t="s">
        <v>1538</v>
      </c>
      <c r="G1092" s="325" t="s">
        <v>1538</v>
      </c>
      <c r="H1092" s="325" t="s">
        <v>1538</v>
      </c>
    </row>
    <row r="1093" spans="1:8">
      <c r="A1093" s="103"/>
      <c r="B1093" s="326"/>
      <c r="C1093" s="326" t="s">
        <v>1538</v>
      </c>
      <c r="D1093" t="s">
        <v>1538</v>
      </c>
      <c r="E1093" s="325" t="s">
        <v>1538</v>
      </c>
      <c r="G1093" s="325" t="s">
        <v>1538</v>
      </c>
      <c r="H1093" s="325" t="s">
        <v>1538</v>
      </c>
    </row>
    <row r="1094" spans="1:8">
      <c r="A1094" s="103"/>
      <c r="B1094" s="326"/>
      <c r="C1094" s="326" t="s">
        <v>1538</v>
      </c>
      <c r="D1094" t="s">
        <v>1538</v>
      </c>
      <c r="E1094" s="325" t="s">
        <v>1538</v>
      </c>
      <c r="G1094" s="325" t="s">
        <v>1538</v>
      </c>
      <c r="H1094" s="325" t="s">
        <v>1538</v>
      </c>
    </row>
    <row r="1095" spans="1:8">
      <c r="A1095" s="103"/>
      <c r="B1095" s="326"/>
      <c r="C1095" s="326" t="s">
        <v>1538</v>
      </c>
      <c r="D1095" t="s">
        <v>1538</v>
      </c>
      <c r="E1095" s="325" t="s">
        <v>1538</v>
      </c>
      <c r="G1095" s="325" t="s">
        <v>1538</v>
      </c>
      <c r="H1095" s="325" t="s">
        <v>1538</v>
      </c>
    </row>
    <row r="1096" spans="1:8">
      <c r="A1096" s="103"/>
      <c r="B1096" s="326"/>
      <c r="C1096" s="326" t="s">
        <v>1538</v>
      </c>
      <c r="D1096" t="s">
        <v>1538</v>
      </c>
      <c r="E1096" s="325" t="s">
        <v>1538</v>
      </c>
      <c r="G1096" s="325" t="s">
        <v>1538</v>
      </c>
      <c r="H1096" s="325" t="s">
        <v>1538</v>
      </c>
    </row>
    <row r="1097" spans="1:8">
      <c r="A1097" s="103"/>
      <c r="B1097" s="326"/>
      <c r="C1097" s="326" t="s">
        <v>1538</v>
      </c>
      <c r="D1097" t="s">
        <v>1538</v>
      </c>
      <c r="E1097" s="325" t="s">
        <v>1538</v>
      </c>
      <c r="G1097" s="325" t="s">
        <v>1538</v>
      </c>
      <c r="H1097" s="325" t="s">
        <v>1538</v>
      </c>
    </row>
    <row r="1098" spans="1:8">
      <c r="A1098" s="103"/>
      <c r="B1098" s="326"/>
      <c r="C1098" s="326" t="s">
        <v>1538</v>
      </c>
      <c r="D1098" t="s">
        <v>1538</v>
      </c>
      <c r="E1098" s="325" t="s">
        <v>1538</v>
      </c>
      <c r="G1098" s="325" t="s">
        <v>1538</v>
      </c>
      <c r="H1098" s="325" t="s">
        <v>1538</v>
      </c>
    </row>
    <row r="1099" spans="1:8">
      <c r="A1099" s="103"/>
      <c r="B1099" s="326"/>
      <c r="C1099" s="326" t="s">
        <v>1538</v>
      </c>
      <c r="D1099" t="s">
        <v>1538</v>
      </c>
      <c r="E1099" s="325" t="s">
        <v>1538</v>
      </c>
      <c r="G1099" s="325" t="s">
        <v>1538</v>
      </c>
      <c r="H1099" s="325" t="s">
        <v>1538</v>
      </c>
    </row>
    <row r="1100" spans="1:8">
      <c r="A1100" s="103"/>
      <c r="B1100" s="326"/>
      <c r="C1100" s="326" t="s">
        <v>1538</v>
      </c>
      <c r="D1100" t="s">
        <v>1538</v>
      </c>
      <c r="E1100" s="325" t="s">
        <v>1538</v>
      </c>
      <c r="G1100" s="325" t="s">
        <v>1538</v>
      </c>
      <c r="H1100" s="325" t="s">
        <v>1538</v>
      </c>
    </row>
    <row r="1101" spans="1:8">
      <c r="A1101" s="103"/>
      <c r="B1101" s="326"/>
      <c r="C1101" s="326" t="s">
        <v>1538</v>
      </c>
      <c r="D1101" t="s">
        <v>1538</v>
      </c>
      <c r="E1101" s="325" t="s">
        <v>1538</v>
      </c>
      <c r="G1101" s="325" t="s">
        <v>1538</v>
      </c>
      <c r="H1101" s="325" t="s">
        <v>1538</v>
      </c>
    </row>
    <row r="1102" spans="1:8">
      <c r="A1102" s="103"/>
      <c r="B1102" s="326"/>
      <c r="C1102" s="326" t="s">
        <v>1538</v>
      </c>
      <c r="D1102" t="s">
        <v>1538</v>
      </c>
      <c r="E1102" s="325" t="s">
        <v>1538</v>
      </c>
      <c r="G1102" s="325" t="s">
        <v>1538</v>
      </c>
      <c r="H1102" s="325" t="s">
        <v>1538</v>
      </c>
    </row>
    <row r="1103" spans="1:8">
      <c r="A1103" s="103"/>
      <c r="B1103" s="326"/>
      <c r="C1103" s="326" t="s">
        <v>1538</v>
      </c>
      <c r="D1103" t="s">
        <v>1538</v>
      </c>
      <c r="E1103" s="325" t="s">
        <v>1538</v>
      </c>
      <c r="G1103" s="325" t="s">
        <v>1538</v>
      </c>
      <c r="H1103" s="325" t="s">
        <v>1538</v>
      </c>
    </row>
    <row r="1104" spans="1:8">
      <c r="A1104" s="103"/>
      <c r="B1104" s="326"/>
      <c r="C1104" s="326" t="s">
        <v>1538</v>
      </c>
      <c r="D1104" t="s">
        <v>1538</v>
      </c>
      <c r="E1104" s="325" t="s">
        <v>1538</v>
      </c>
      <c r="G1104" s="325" t="s">
        <v>1538</v>
      </c>
      <c r="H1104" s="325" t="s">
        <v>1538</v>
      </c>
    </row>
    <row r="1105" spans="1:8">
      <c r="A1105" s="103"/>
      <c r="B1105" s="328"/>
      <c r="C1105" s="326" t="s">
        <v>1538</v>
      </c>
      <c r="D1105" t="s">
        <v>1538</v>
      </c>
      <c r="E1105" s="325" t="s">
        <v>1538</v>
      </c>
      <c r="G1105" s="325" t="s">
        <v>1538</v>
      </c>
      <c r="H1105" s="325" t="s">
        <v>1538</v>
      </c>
    </row>
    <row r="1106" spans="1:8">
      <c r="A1106" s="103"/>
      <c r="C1106" s="326" t="s">
        <v>1538</v>
      </c>
      <c r="D1106" t="s">
        <v>1538</v>
      </c>
      <c r="E1106" s="325" t="s">
        <v>1538</v>
      </c>
      <c r="G1106" s="325" t="s">
        <v>1538</v>
      </c>
      <c r="H1106" s="325" t="s">
        <v>1538</v>
      </c>
    </row>
    <row r="1107" spans="1:8">
      <c r="A1107" s="103"/>
      <c r="C1107" s="326" t="s">
        <v>1538</v>
      </c>
      <c r="D1107" t="s">
        <v>1538</v>
      </c>
      <c r="E1107" s="325" t="s">
        <v>1538</v>
      </c>
      <c r="G1107" s="325" t="s">
        <v>1538</v>
      </c>
      <c r="H1107" s="325" t="s">
        <v>1538</v>
      </c>
    </row>
    <row r="1108" spans="1:8">
      <c r="A1108" s="103"/>
      <c r="C1108" s="326" t="s">
        <v>1538</v>
      </c>
      <c r="D1108" t="s">
        <v>1538</v>
      </c>
      <c r="E1108" s="325" t="s">
        <v>1538</v>
      </c>
      <c r="G1108" s="325" t="s">
        <v>1538</v>
      </c>
      <c r="H1108" s="325" t="s">
        <v>1538</v>
      </c>
    </row>
    <row r="1109" spans="1:8">
      <c r="A1109" s="103"/>
      <c r="B1109" s="326"/>
      <c r="C1109" s="326" t="s">
        <v>1538</v>
      </c>
      <c r="D1109" t="s">
        <v>1538</v>
      </c>
      <c r="E1109" s="325" t="s">
        <v>1538</v>
      </c>
      <c r="G1109" s="325" t="s">
        <v>1538</v>
      </c>
      <c r="H1109" s="325" t="s">
        <v>1538</v>
      </c>
    </row>
    <row r="1110" spans="1:8">
      <c r="A1110" s="103"/>
      <c r="B1110" s="326"/>
      <c r="C1110" s="326" t="s">
        <v>1538</v>
      </c>
      <c r="D1110" t="s">
        <v>1538</v>
      </c>
      <c r="E1110" s="325" t="s">
        <v>1538</v>
      </c>
      <c r="G1110" s="325" t="s">
        <v>1538</v>
      </c>
      <c r="H1110" s="325" t="s">
        <v>1538</v>
      </c>
    </row>
    <row r="1111" spans="1:8">
      <c r="A1111" s="103"/>
      <c r="B1111" s="326"/>
      <c r="C1111" s="326" t="s">
        <v>1538</v>
      </c>
      <c r="D1111" t="s">
        <v>1538</v>
      </c>
      <c r="E1111" s="325" t="s">
        <v>1538</v>
      </c>
      <c r="G1111" s="325" t="s">
        <v>1538</v>
      </c>
      <c r="H1111" s="325" t="s">
        <v>1538</v>
      </c>
    </row>
    <row r="1112" spans="1:8">
      <c r="A1112" s="103"/>
      <c r="B1112" s="326"/>
      <c r="C1112" s="326" t="s">
        <v>1538</v>
      </c>
      <c r="D1112" t="s">
        <v>1538</v>
      </c>
      <c r="E1112" s="325" t="s">
        <v>1538</v>
      </c>
      <c r="G1112" s="325" t="s">
        <v>1538</v>
      </c>
      <c r="H1112" s="325" t="s">
        <v>1538</v>
      </c>
    </row>
    <row r="1113" spans="1:8">
      <c r="A1113" s="103"/>
      <c r="B1113" s="326"/>
      <c r="C1113" s="326" t="s">
        <v>1538</v>
      </c>
      <c r="D1113" t="s">
        <v>1538</v>
      </c>
      <c r="E1113" s="325" t="s">
        <v>1538</v>
      </c>
      <c r="G1113" s="325" t="s">
        <v>1538</v>
      </c>
      <c r="H1113" s="325" t="s">
        <v>1538</v>
      </c>
    </row>
    <row r="1114" spans="1:8">
      <c r="A1114" s="103"/>
      <c r="B1114" s="326"/>
      <c r="C1114" s="326" t="s">
        <v>1538</v>
      </c>
      <c r="D1114" t="s">
        <v>1538</v>
      </c>
      <c r="E1114" s="325" t="s">
        <v>1538</v>
      </c>
      <c r="G1114" s="325" t="s">
        <v>1538</v>
      </c>
      <c r="H1114" s="325" t="s">
        <v>1538</v>
      </c>
    </row>
    <row r="1115" spans="1:8">
      <c r="A1115" s="103"/>
      <c r="B1115" s="326"/>
      <c r="C1115" s="326" t="s">
        <v>1538</v>
      </c>
      <c r="D1115" t="s">
        <v>1538</v>
      </c>
      <c r="E1115" s="325" t="s">
        <v>1538</v>
      </c>
      <c r="G1115" s="325" t="s">
        <v>1538</v>
      </c>
      <c r="H1115" s="325" t="s">
        <v>1538</v>
      </c>
    </row>
    <row r="1116" spans="1:8">
      <c r="A1116" s="103"/>
      <c r="B1116" s="326"/>
      <c r="C1116" s="326" t="s">
        <v>1538</v>
      </c>
      <c r="D1116" t="s">
        <v>1538</v>
      </c>
      <c r="E1116" s="325" t="s">
        <v>1538</v>
      </c>
      <c r="G1116" s="325" t="s">
        <v>1538</v>
      </c>
      <c r="H1116" s="325" t="s">
        <v>1538</v>
      </c>
    </row>
    <row r="1117" spans="1:8">
      <c r="A1117" s="103"/>
      <c r="B1117" s="326"/>
      <c r="C1117" s="326" t="s">
        <v>1538</v>
      </c>
      <c r="D1117" t="s">
        <v>1538</v>
      </c>
      <c r="E1117" s="325" t="s">
        <v>1538</v>
      </c>
      <c r="G1117" s="325" t="s">
        <v>1538</v>
      </c>
      <c r="H1117" s="325" t="s">
        <v>1538</v>
      </c>
    </row>
    <row r="1118" spans="1:8">
      <c r="A1118" s="103"/>
      <c r="B1118" s="326"/>
      <c r="C1118" s="326" t="s">
        <v>1538</v>
      </c>
      <c r="D1118" t="s">
        <v>1538</v>
      </c>
      <c r="E1118" s="325" t="s">
        <v>1538</v>
      </c>
      <c r="G1118" s="325" t="s">
        <v>1538</v>
      </c>
      <c r="H1118" s="325" t="s">
        <v>1538</v>
      </c>
    </row>
    <row r="1119" spans="1:8">
      <c r="A1119" s="103"/>
      <c r="B1119" s="326"/>
      <c r="C1119" s="326" t="s">
        <v>1538</v>
      </c>
      <c r="D1119" t="s">
        <v>1538</v>
      </c>
      <c r="E1119" s="325" t="s">
        <v>1538</v>
      </c>
      <c r="G1119" s="325" t="s">
        <v>1538</v>
      </c>
      <c r="H1119" s="325" t="s">
        <v>1538</v>
      </c>
    </row>
    <row r="1120" spans="1:8">
      <c r="A1120" s="103"/>
      <c r="B1120" s="326"/>
      <c r="C1120" s="326" t="s">
        <v>1538</v>
      </c>
      <c r="D1120" t="s">
        <v>1538</v>
      </c>
      <c r="E1120" s="325" t="s">
        <v>1538</v>
      </c>
      <c r="G1120" s="325" t="s">
        <v>1538</v>
      </c>
      <c r="H1120" s="325" t="s">
        <v>1538</v>
      </c>
    </row>
    <row r="1121" spans="1:8">
      <c r="A1121" s="103"/>
      <c r="B1121" s="326"/>
      <c r="C1121" s="326" t="s">
        <v>1538</v>
      </c>
      <c r="D1121" t="s">
        <v>1538</v>
      </c>
      <c r="E1121" s="325" t="s">
        <v>1538</v>
      </c>
      <c r="G1121" s="325" t="s">
        <v>1538</v>
      </c>
      <c r="H1121" s="325" t="s">
        <v>1538</v>
      </c>
    </row>
    <row r="1122" spans="1:8">
      <c r="A1122" s="103"/>
      <c r="B1122" s="326"/>
      <c r="C1122" s="326" t="s">
        <v>1538</v>
      </c>
      <c r="D1122" t="s">
        <v>1538</v>
      </c>
      <c r="E1122" s="325" t="s">
        <v>1538</v>
      </c>
      <c r="G1122" s="325" t="s">
        <v>1538</v>
      </c>
      <c r="H1122" s="325" t="s">
        <v>1538</v>
      </c>
    </row>
    <row r="1123" spans="1:8">
      <c r="A1123" s="103"/>
      <c r="B1123" s="326"/>
      <c r="C1123" s="326" t="s">
        <v>1538</v>
      </c>
      <c r="D1123" t="s">
        <v>1538</v>
      </c>
      <c r="E1123" s="325" t="s">
        <v>1538</v>
      </c>
      <c r="G1123" s="325" t="s">
        <v>1538</v>
      </c>
      <c r="H1123" s="325" t="s">
        <v>1538</v>
      </c>
    </row>
    <row r="1124" spans="1:8">
      <c r="A1124" s="103"/>
      <c r="B1124" s="326"/>
      <c r="C1124" s="326" t="s">
        <v>1538</v>
      </c>
      <c r="D1124" t="s">
        <v>1538</v>
      </c>
      <c r="E1124" s="325" t="s">
        <v>1538</v>
      </c>
      <c r="G1124" s="325" t="s">
        <v>1538</v>
      </c>
      <c r="H1124" s="325" t="s">
        <v>1538</v>
      </c>
    </row>
    <row r="1125" spans="1:8">
      <c r="A1125" s="103"/>
      <c r="B1125" s="326"/>
      <c r="C1125" s="326" t="s">
        <v>1538</v>
      </c>
      <c r="D1125" t="s">
        <v>1538</v>
      </c>
      <c r="E1125" s="325" t="s">
        <v>1538</v>
      </c>
      <c r="G1125" s="325" t="s">
        <v>1538</v>
      </c>
      <c r="H1125" s="325" t="s">
        <v>1538</v>
      </c>
    </row>
    <row r="1126" spans="1:8">
      <c r="A1126" s="103"/>
      <c r="B1126" s="326"/>
      <c r="C1126" s="326" t="s">
        <v>1538</v>
      </c>
      <c r="D1126" t="s">
        <v>1538</v>
      </c>
      <c r="E1126" s="325" t="s">
        <v>1538</v>
      </c>
      <c r="G1126" s="325" t="s">
        <v>1538</v>
      </c>
      <c r="H1126" s="325" t="s">
        <v>1538</v>
      </c>
    </row>
    <row r="1127" spans="1:8">
      <c r="A1127" s="103"/>
      <c r="B1127" s="326"/>
      <c r="C1127" s="326" t="s">
        <v>1538</v>
      </c>
      <c r="D1127" t="s">
        <v>1538</v>
      </c>
      <c r="E1127" s="325" t="s">
        <v>1538</v>
      </c>
      <c r="G1127" s="325" t="s">
        <v>1538</v>
      </c>
      <c r="H1127" s="325" t="s">
        <v>1538</v>
      </c>
    </row>
    <row r="1128" spans="1:8">
      <c r="A1128" s="103"/>
      <c r="B1128" s="326"/>
      <c r="C1128" s="326" t="s">
        <v>1538</v>
      </c>
      <c r="D1128" t="s">
        <v>1538</v>
      </c>
      <c r="E1128" s="325" t="s">
        <v>1538</v>
      </c>
      <c r="G1128" s="325" t="s">
        <v>1538</v>
      </c>
      <c r="H1128" s="325" t="s">
        <v>1538</v>
      </c>
    </row>
    <row r="1129" spans="1:8">
      <c r="A1129" s="103"/>
      <c r="B1129" s="326"/>
      <c r="C1129" s="326" t="s">
        <v>1538</v>
      </c>
      <c r="D1129" t="s">
        <v>1538</v>
      </c>
      <c r="E1129" s="325" t="s">
        <v>1538</v>
      </c>
      <c r="G1129" s="325" t="s">
        <v>1538</v>
      </c>
      <c r="H1129" s="325" t="s">
        <v>1538</v>
      </c>
    </row>
    <row r="1130" spans="1:8">
      <c r="A1130" s="103"/>
      <c r="B1130" s="326"/>
      <c r="C1130" s="326" t="s">
        <v>1538</v>
      </c>
      <c r="D1130" t="s">
        <v>1538</v>
      </c>
      <c r="E1130" s="325" t="s">
        <v>1538</v>
      </c>
      <c r="G1130" s="325" t="s">
        <v>1538</v>
      </c>
      <c r="H1130" s="325" t="s">
        <v>1538</v>
      </c>
    </row>
    <row r="1131" spans="1:8">
      <c r="A1131" s="103"/>
      <c r="B1131" s="326"/>
      <c r="C1131" s="326" t="s">
        <v>1538</v>
      </c>
      <c r="D1131" t="s">
        <v>1538</v>
      </c>
      <c r="E1131" s="325" t="s">
        <v>1538</v>
      </c>
      <c r="G1131" s="325" t="s">
        <v>1538</v>
      </c>
      <c r="H1131" s="325" t="s">
        <v>1538</v>
      </c>
    </row>
    <row r="1132" spans="1:8">
      <c r="A1132" s="103"/>
      <c r="B1132" s="326"/>
      <c r="C1132" s="326" t="s">
        <v>1538</v>
      </c>
      <c r="D1132" t="s">
        <v>1538</v>
      </c>
      <c r="E1132" s="325" t="s">
        <v>1538</v>
      </c>
      <c r="G1132" s="325" t="s">
        <v>1538</v>
      </c>
      <c r="H1132" s="325" t="s">
        <v>1538</v>
      </c>
    </row>
    <row r="1133" spans="1:8">
      <c r="A1133" s="103"/>
      <c r="B1133" s="326"/>
      <c r="C1133" s="326" t="s">
        <v>1538</v>
      </c>
      <c r="D1133" t="s">
        <v>1538</v>
      </c>
      <c r="E1133" s="325" t="s">
        <v>1538</v>
      </c>
      <c r="G1133" s="325" t="s">
        <v>1538</v>
      </c>
      <c r="H1133" s="325" t="s">
        <v>1538</v>
      </c>
    </row>
    <row r="1134" spans="1:8">
      <c r="A1134" s="103"/>
      <c r="B1134" s="326"/>
      <c r="C1134" s="326" t="s">
        <v>1538</v>
      </c>
      <c r="D1134" t="s">
        <v>1538</v>
      </c>
      <c r="E1134" s="325" t="s">
        <v>1538</v>
      </c>
      <c r="G1134" s="325" t="s">
        <v>1538</v>
      </c>
      <c r="H1134" s="325" t="s">
        <v>1538</v>
      </c>
    </row>
    <row r="1135" spans="1:8">
      <c r="A1135" s="103"/>
      <c r="B1135" s="326"/>
      <c r="C1135" s="326" t="s">
        <v>1538</v>
      </c>
      <c r="D1135" t="s">
        <v>1538</v>
      </c>
      <c r="E1135" s="325" t="s">
        <v>1538</v>
      </c>
      <c r="G1135" s="325" t="s">
        <v>1538</v>
      </c>
      <c r="H1135" s="325" t="s">
        <v>1538</v>
      </c>
    </row>
    <row r="1136" spans="1:8">
      <c r="A1136" s="103"/>
      <c r="B1136" s="328"/>
      <c r="C1136" s="326" t="s">
        <v>1538</v>
      </c>
      <c r="D1136" t="s">
        <v>1538</v>
      </c>
      <c r="E1136" s="325" t="s">
        <v>1538</v>
      </c>
      <c r="G1136" s="325" t="s">
        <v>1538</v>
      </c>
      <c r="H1136" s="325" t="s">
        <v>1538</v>
      </c>
    </row>
    <row r="1137" spans="1:8">
      <c r="A1137" s="103"/>
      <c r="C1137" s="326" t="s">
        <v>1538</v>
      </c>
      <c r="D1137" t="s">
        <v>1538</v>
      </c>
      <c r="E1137" s="325" t="s">
        <v>1538</v>
      </c>
      <c r="G1137" s="325" t="s">
        <v>1538</v>
      </c>
      <c r="H1137" s="325" t="s">
        <v>1538</v>
      </c>
    </row>
    <row r="1138" spans="1:8">
      <c r="A1138" s="103"/>
      <c r="C1138" s="326" t="s">
        <v>1538</v>
      </c>
      <c r="D1138" t="s">
        <v>1538</v>
      </c>
      <c r="E1138" s="325" t="s">
        <v>1538</v>
      </c>
      <c r="G1138" s="325" t="s">
        <v>1538</v>
      </c>
      <c r="H1138" s="325" t="s">
        <v>1538</v>
      </c>
    </row>
    <row r="1139" spans="1:8">
      <c r="A1139" s="103"/>
      <c r="C1139" s="326" t="s">
        <v>1538</v>
      </c>
      <c r="D1139" t="s">
        <v>1538</v>
      </c>
      <c r="E1139" s="325" t="s">
        <v>1538</v>
      </c>
      <c r="G1139" s="325" t="s">
        <v>1538</v>
      </c>
      <c r="H1139" s="325" t="s">
        <v>1538</v>
      </c>
    </row>
    <row r="1140" spans="1:8">
      <c r="A1140" s="103"/>
      <c r="C1140" s="326" t="s">
        <v>1538</v>
      </c>
      <c r="D1140" t="s">
        <v>1538</v>
      </c>
      <c r="E1140" s="325" t="s">
        <v>1538</v>
      </c>
      <c r="G1140" s="325" t="s">
        <v>1538</v>
      </c>
      <c r="H1140" s="325" t="s">
        <v>1538</v>
      </c>
    </row>
    <row r="1141" spans="1:8">
      <c r="A1141" s="103"/>
      <c r="B1141" s="326"/>
      <c r="C1141" s="326" t="s">
        <v>1538</v>
      </c>
      <c r="D1141" t="s">
        <v>1538</v>
      </c>
      <c r="E1141" s="325" t="s">
        <v>1538</v>
      </c>
      <c r="G1141" s="325" t="s">
        <v>1538</v>
      </c>
      <c r="H1141" s="325" t="s">
        <v>1538</v>
      </c>
    </row>
    <row r="1142" spans="1:8">
      <c r="A1142" s="103"/>
      <c r="B1142" s="326"/>
      <c r="C1142" s="326" t="s">
        <v>1538</v>
      </c>
      <c r="D1142" t="s">
        <v>1538</v>
      </c>
      <c r="E1142" s="325" t="s">
        <v>1538</v>
      </c>
      <c r="G1142" s="325" t="s">
        <v>1538</v>
      </c>
      <c r="H1142" s="325" t="s">
        <v>1538</v>
      </c>
    </row>
    <row r="1143" spans="1:8">
      <c r="A1143" s="103"/>
      <c r="B1143" s="326"/>
      <c r="C1143" s="326" t="s">
        <v>1538</v>
      </c>
      <c r="D1143" t="s">
        <v>1538</v>
      </c>
      <c r="E1143" s="325" t="s">
        <v>1538</v>
      </c>
      <c r="G1143" s="325" t="s">
        <v>1538</v>
      </c>
      <c r="H1143" s="325" t="s">
        <v>1538</v>
      </c>
    </row>
    <row r="1144" spans="1:8">
      <c r="A1144" s="103"/>
      <c r="B1144" s="326"/>
      <c r="C1144" s="326" t="s">
        <v>1538</v>
      </c>
      <c r="D1144" t="s">
        <v>1538</v>
      </c>
      <c r="E1144" s="325" t="s">
        <v>1538</v>
      </c>
      <c r="G1144" s="325" t="s">
        <v>1538</v>
      </c>
      <c r="H1144" s="325" t="s">
        <v>1538</v>
      </c>
    </row>
    <row r="1145" spans="1:8">
      <c r="A1145" s="103"/>
      <c r="B1145" s="326"/>
      <c r="C1145" s="326" t="s">
        <v>1538</v>
      </c>
      <c r="D1145" t="s">
        <v>1538</v>
      </c>
      <c r="E1145" s="325" t="s">
        <v>1538</v>
      </c>
      <c r="G1145" s="325" t="s">
        <v>1538</v>
      </c>
      <c r="H1145" s="325" t="s">
        <v>1538</v>
      </c>
    </row>
    <row r="1146" spans="1:8">
      <c r="A1146" s="103"/>
      <c r="B1146" s="326"/>
      <c r="C1146" s="326" t="s">
        <v>1538</v>
      </c>
      <c r="D1146" t="s">
        <v>1538</v>
      </c>
      <c r="E1146" s="325" t="s">
        <v>1538</v>
      </c>
      <c r="G1146" s="325" t="s">
        <v>1538</v>
      </c>
      <c r="H1146" s="325" t="s">
        <v>1538</v>
      </c>
    </row>
    <row r="1147" spans="1:8">
      <c r="A1147" s="103"/>
      <c r="B1147" s="326"/>
      <c r="C1147" s="326" t="s">
        <v>1538</v>
      </c>
      <c r="D1147" t="s">
        <v>1538</v>
      </c>
      <c r="E1147" s="325" t="s">
        <v>1538</v>
      </c>
      <c r="G1147" s="325" t="s">
        <v>1538</v>
      </c>
      <c r="H1147" s="325" t="s">
        <v>1538</v>
      </c>
    </row>
    <row r="1148" spans="1:8">
      <c r="A1148" s="103"/>
      <c r="B1148" s="326"/>
      <c r="C1148" s="326" t="s">
        <v>1538</v>
      </c>
      <c r="D1148" t="s">
        <v>1538</v>
      </c>
      <c r="E1148" s="325" t="s">
        <v>1538</v>
      </c>
      <c r="G1148" s="325" t="s">
        <v>1538</v>
      </c>
      <c r="H1148" s="325" t="s">
        <v>1538</v>
      </c>
    </row>
    <row r="1149" spans="1:8">
      <c r="A1149" s="103"/>
      <c r="B1149" s="326"/>
      <c r="C1149" s="326" t="s">
        <v>1538</v>
      </c>
      <c r="D1149" t="s">
        <v>1538</v>
      </c>
      <c r="E1149" s="325" t="s">
        <v>1538</v>
      </c>
      <c r="G1149" s="325" t="s">
        <v>1538</v>
      </c>
      <c r="H1149" s="325" t="s">
        <v>1538</v>
      </c>
    </row>
    <row r="1150" spans="1:8">
      <c r="A1150" s="103"/>
      <c r="B1150" s="326"/>
      <c r="C1150" s="326" t="s">
        <v>1538</v>
      </c>
      <c r="D1150" t="s">
        <v>1538</v>
      </c>
      <c r="E1150" s="325" t="s">
        <v>1538</v>
      </c>
      <c r="G1150" s="325" t="s">
        <v>1538</v>
      </c>
      <c r="H1150" s="325" t="s">
        <v>1538</v>
      </c>
    </row>
    <row r="1151" spans="1:8">
      <c r="A1151" s="103"/>
      <c r="B1151" s="326"/>
      <c r="C1151" s="326" t="s">
        <v>1538</v>
      </c>
      <c r="D1151" t="s">
        <v>1538</v>
      </c>
      <c r="E1151" s="325" t="s">
        <v>1538</v>
      </c>
      <c r="G1151" s="325" t="s">
        <v>1538</v>
      </c>
      <c r="H1151" s="325" t="s">
        <v>1538</v>
      </c>
    </row>
    <row r="1152" spans="1:8">
      <c r="A1152" s="103"/>
      <c r="B1152" s="326"/>
      <c r="C1152" s="326" t="s">
        <v>1538</v>
      </c>
      <c r="D1152" t="s">
        <v>1538</v>
      </c>
      <c r="E1152" s="325" t="s">
        <v>1538</v>
      </c>
      <c r="G1152" s="325" t="s">
        <v>1538</v>
      </c>
      <c r="H1152" s="325" t="s">
        <v>1538</v>
      </c>
    </row>
    <row r="1153" spans="1:8">
      <c r="A1153" s="103"/>
      <c r="B1153" s="326"/>
      <c r="C1153" s="326" t="s">
        <v>1538</v>
      </c>
      <c r="D1153" t="s">
        <v>1538</v>
      </c>
      <c r="E1153" s="325" t="s">
        <v>1538</v>
      </c>
      <c r="G1153" s="325" t="s">
        <v>1538</v>
      </c>
      <c r="H1153" s="325" t="s">
        <v>1538</v>
      </c>
    </row>
    <row r="1154" spans="1:8">
      <c r="A1154" s="103"/>
      <c r="B1154" s="326"/>
      <c r="C1154" s="326" t="s">
        <v>1538</v>
      </c>
      <c r="D1154" t="s">
        <v>1538</v>
      </c>
      <c r="E1154" s="325" t="s">
        <v>1538</v>
      </c>
      <c r="G1154" s="325" t="s">
        <v>1538</v>
      </c>
      <c r="H1154" s="325" t="s">
        <v>1538</v>
      </c>
    </row>
    <row r="1155" spans="1:8">
      <c r="A1155" s="103"/>
      <c r="B1155" s="326"/>
      <c r="C1155" s="326" t="s">
        <v>1538</v>
      </c>
      <c r="D1155" t="s">
        <v>1538</v>
      </c>
      <c r="E1155" s="325" t="s">
        <v>1538</v>
      </c>
      <c r="G1155" s="325" t="s">
        <v>1538</v>
      </c>
      <c r="H1155" s="325" t="s">
        <v>1538</v>
      </c>
    </row>
    <row r="1156" spans="1:8">
      <c r="A1156" s="103"/>
      <c r="B1156" s="326"/>
      <c r="C1156" s="326" t="s">
        <v>1538</v>
      </c>
      <c r="D1156" t="s">
        <v>1538</v>
      </c>
      <c r="E1156" s="325" t="s">
        <v>1538</v>
      </c>
      <c r="G1156" s="325" t="s">
        <v>1538</v>
      </c>
      <c r="H1156" s="325" t="s">
        <v>1538</v>
      </c>
    </row>
    <row r="1157" spans="1:8">
      <c r="A1157" s="103"/>
      <c r="B1157" s="326"/>
      <c r="C1157" s="326" t="s">
        <v>1538</v>
      </c>
      <c r="D1157" t="s">
        <v>1538</v>
      </c>
      <c r="E1157" s="325" t="s">
        <v>1538</v>
      </c>
      <c r="G1157" s="325" t="s">
        <v>1538</v>
      </c>
      <c r="H1157" s="325" t="s">
        <v>1538</v>
      </c>
    </row>
    <row r="1158" spans="1:8">
      <c r="A1158" s="103"/>
      <c r="B1158" s="326"/>
      <c r="C1158" s="326" t="s">
        <v>1538</v>
      </c>
      <c r="D1158" t="s">
        <v>1538</v>
      </c>
      <c r="E1158" s="325" t="s">
        <v>1538</v>
      </c>
      <c r="G1158" s="325" t="s">
        <v>1538</v>
      </c>
      <c r="H1158" s="325" t="s">
        <v>1538</v>
      </c>
    </row>
    <row r="1159" spans="1:8">
      <c r="A1159" s="103"/>
      <c r="B1159" s="326"/>
      <c r="C1159" s="326" t="s">
        <v>1538</v>
      </c>
      <c r="D1159" t="s">
        <v>1538</v>
      </c>
      <c r="E1159" s="325" t="s">
        <v>1538</v>
      </c>
      <c r="G1159" s="325" t="s">
        <v>1538</v>
      </c>
      <c r="H1159" s="325" t="s">
        <v>1538</v>
      </c>
    </row>
    <row r="1160" spans="1:8">
      <c r="A1160" s="103"/>
      <c r="B1160" s="326"/>
      <c r="C1160" s="326" t="s">
        <v>1538</v>
      </c>
      <c r="D1160" t="s">
        <v>1538</v>
      </c>
      <c r="E1160" s="325" t="s">
        <v>1538</v>
      </c>
      <c r="G1160" s="325" t="s">
        <v>1538</v>
      </c>
      <c r="H1160" s="325" t="s">
        <v>1538</v>
      </c>
    </row>
    <row r="1161" spans="1:8">
      <c r="A1161" s="103"/>
      <c r="B1161" s="326"/>
      <c r="C1161" s="326" t="s">
        <v>1538</v>
      </c>
      <c r="D1161" t="s">
        <v>1538</v>
      </c>
      <c r="E1161" s="325" t="s">
        <v>1538</v>
      </c>
      <c r="G1161" s="325" t="s">
        <v>1538</v>
      </c>
      <c r="H1161" s="325" t="s">
        <v>1538</v>
      </c>
    </row>
    <row r="1162" spans="1:8">
      <c r="A1162" s="103"/>
      <c r="B1162" s="326"/>
      <c r="C1162" s="326" t="s">
        <v>1538</v>
      </c>
      <c r="D1162" t="s">
        <v>1538</v>
      </c>
      <c r="E1162" s="325" t="s">
        <v>1538</v>
      </c>
      <c r="G1162" s="325" t="s">
        <v>1538</v>
      </c>
      <c r="H1162" s="325" t="s">
        <v>1538</v>
      </c>
    </row>
    <row r="1163" spans="1:8">
      <c r="A1163" s="103"/>
      <c r="B1163" s="326"/>
      <c r="C1163" s="326" t="s">
        <v>1538</v>
      </c>
      <c r="D1163" t="s">
        <v>1538</v>
      </c>
      <c r="E1163" s="325" t="s">
        <v>1538</v>
      </c>
      <c r="G1163" s="325" t="s">
        <v>1538</v>
      </c>
      <c r="H1163" s="325" t="s">
        <v>1538</v>
      </c>
    </row>
    <row r="1164" spans="1:8">
      <c r="A1164" s="103"/>
      <c r="B1164" s="326"/>
      <c r="C1164" s="326" t="s">
        <v>1538</v>
      </c>
      <c r="D1164" t="s">
        <v>1538</v>
      </c>
      <c r="E1164" s="325" t="s">
        <v>1538</v>
      </c>
      <c r="G1164" s="325" t="s">
        <v>1538</v>
      </c>
      <c r="H1164" s="325" t="s">
        <v>1538</v>
      </c>
    </row>
    <row r="1165" spans="1:8">
      <c r="A1165" s="103"/>
      <c r="B1165" s="326"/>
      <c r="C1165" s="326" t="s">
        <v>1538</v>
      </c>
      <c r="D1165" t="s">
        <v>1538</v>
      </c>
      <c r="E1165" s="325" t="s">
        <v>1538</v>
      </c>
      <c r="G1165" s="325" t="s">
        <v>1538</v>
      </c>
      <c r="H1165" s="325" t="s">
        <v>1538</v>
      </c>
    </row>
    <row r="1166" spans="1:8">
      <c r="A1166" s="103"/>
      <c r="B1166" s="326"/>
      <c r="C1166" s="326" t="s">
        <v>1538</v>
      </c>
      <c r="D1166" t="s">
        <v>1538</v>
      </c>
      <c r="E1166" s="325" t="s">
        <v>1538</v>
      </c>
      <c r="G1166" s="325" t="s">
        <v>1538</v>
      </c>
      <c r="H1166" s="325" t="s">
        <v>1538</v>
      </c>
    </row>
    <row r="1167" spans="1:8">
      <c r="A1167" s="103"/>
      <c r="B1167" s="326"/>
      <c r="C1167" s="326" t="s">
        <v>1538</v>
      </c>
      <c r="D1167" t="s">
        <v>1538</v>
      </c>
      <c r="E1167" s="325" t="s">
        <v>1538</v>
      </c>
      <c r="G1167" s="325" t="s">
        <v>1538</v>
      </c>
      <c r="H1167" s="325" t="s">
        <v>1538</v>
      </c>
    </row>
    <row r="1168" spans="1:8">
      <c r="A1168" s="103"/>
      <c r="B1168" s="326"/>
      <c r="C1168" s="326" t="s">
        <v>1538</v>
      </c>
      <c r="D1168" t="s">
        <v>1538</v>
      </c>
      <c r="E1168" s="325" t="s">
        <v>1538</v>
      </c>
      <c r="G1168" s="325" t="s">
        <v>1538</v>
      </c>
      <c r="H1168" s="325" t="s">
        <v>1538</v>
      </c>
    </row>
    <row r="1169" spans="1:8">
      <c r="A1169" s="103"/>
      <c r="B1169" s="326"/>
      <c r="C1169" s="326" t="s">
        <v>1538</v>
      </c>
      <c r="D1169" t="s">
        <v>1538</v>
      </c>
      <c r="E1169" s="325" t="s">
        <v>1538</v>
      </c>
      <c r="G1169" s="325" t="s">
        <v>1538</v>
      </c>
      <c r="H1169" s="325" t="s">
        <v>1538</v>
      </c>
    </row>
    <row r="1170" spans="1:8">
      <c r="A1170" s="103"/>
      <c r="B1170" s="326"/>
      <c r="C1170" s="326" t="s">
        <v>1538</v>
      </c>
      <c r="D1170" t="s">
        <v>1538</v>
      </c>
      <c r="E1170" s="325" t="s">
        <v>1538</v>
      </c>
      <c r="G1170" s="325" t="s">
        <v>1538</v>
      </c>
      <c r="H1170" s="325" t="s">
        <v>1538</v>
      </c>
    </row>
    <row r="1171" spans="1:8">
      <c r="A1171" s="103"/>
      <c r="B1171" s="326"/>
      <c r="C1171" s="326" t="s">
        <v>1538</v>
      </c>
      <c r="D1171" t="s">
        <v>1538</v>
      </c>
      <c r="E1171" s="325" t="s">
        <v>1538</v>
      </c>
      <c r="G1171" s="325" t="s">
        <v>1538</v>
      </c>
      <c r="H1171" s="325" t="s">
        <v>1538</v>
      </c>
    </row>
    <row r="1172" spans="1:8">
      <c r="A1172" s="103"/>
      <c r="B1172" s="326"/>
      <c r="C1172" s="326" t="s">
        <v>1538</v>
      </c>
      <c r="D1172" t="s">
        <v>1538</v>
      </c>
      <c r="E1172" s="325" t="s">
        <v>1538</v>
      </c>
      <c r="G1172" s="325" t="s">
        <v>1538</v>
      </c>
      <c r="H1172" s="325" t="s">
        <v>1538</v>
      </c>
    </row>
    <row r="1173" spans="1:8">
      <c r="A1173" s="103"/>
      <c r="B1173" s="326"/>
      <c r="C1173" s="326" t="s">
        <v>1538</v>
      </c>
      <c r="D1173" t="s">
        <v>1538</v>
      </c>
      <c r="E1173" s="325" t="s">
        <v>1538</v>
      </c>
      <c r="G1173" s="325" t="s">
        <v>1538</v>
      </c>
      <c r="H1173" s="325" t="s">
        <v>1538</v>
      </c>
    </row>
    <row r="1174" spans="1:8">
      <c r="A1174" s="103"/>
      <c r="B1174" s="326"/>
      <c r="C1174" s="326" t="s">
        <v>1538</v>
      </c>
      <c r="D1174" t="s">
        <v>1538</v>
      </c>
      <c r="E1174" s="325" t="s">
        <v>1538</v>
      </c>
      <c r="G1174" s="325" t="s">
        <v>1538</v>
      </c>
      <c r="H1174" s="325" t="s">
        <v>1538</v>
      </c>
    </row>
    <row r="1175" spans="1:8">
      <c r="A1175" s="103"/>
      <c r="B1175" s="326"/>
      <c r="C1175" s="326" t="s">
        <v>1538</v>
      </c>
      <c r="D1175" t="s">
        <v>1538</v>
      </c>
      <c r="E1175" s="325" t="s">
        <v>1538</v>
      </c>
      <c r="G1175" s="325" t="s">
        <v>1538</v>
      </c>
      <c r="H1175" s="325" t="s">
        <v>1538</v>
      </c>
    </row>
    <row r="1176" spans="1:8">
      <c r="A1176" s="103"/>
      <c r="B1176" s="326"/>
      <c r="C1176" s="326" t="s">
        <v>1538</v>
      </c>
      <c r="D1176" t="s">
        <v>1538</v>
      </c>
      <c r="E1176" s="325" t="s">
        <v>1538</v>
      </c>
      <c r="G1176" s="325" t="s">
        <v>1538</v>
      </c>
      <c r="H1176" s="325" t="s">
        <v>1538</v>
      </c>
    </row>
    <row r="1177" spans="1:8">
      <c r="A1177" s="103"/>
      <c r="B1177" s="326"/>
      <c r="C1177" s="326" t="s">
        <v>1538</v>
      </c>
      <c r="D1177" t="s">
        <v>1538</v>
      </c>
      <c r="E1177" s="325" t="s">
        <v>1538</v>
      </c>
      <c r="G1177" s="325" t="s">
        <v>1538</v>
      </c>
      <c r="H1177" s="325" t="s">
        <v>1538</v>
      </c>
    </row>
    <row r="1178" spans="1:8">
      <c r="A1178" s="103"/>
      <c r="B1178" s="326"/>
      <c r="C1178" s="326" t="s">
        <v>1538</v>
      </c>
      <c r="D1178" t="s">
        <v>1538</v>
      </c>
      <c r="E1178" s="325" t="s">
        <v>1538</v>
      </c>
      <c r="G1178" s="325" t="s">
        <v>1538</v>
      </c>
      <c r="H1178" s="325" t="s">
        <v>1538</v>
      </c>
    </row>
    <row r="1179" spans="1:8">
      <c r="A1179" s="103"/>
      <c r="B1179" s="326"/>
      <c r="C1179" s="326" t="s">
        <v>1538</v>
      </c>
      <c r="D1179" t="s">
        <v>1538</v>
      </c>
      <c r="E1179" s="325" t="s">
        <v>1538</v>
      </c>
      <c r="G1179" s="325" t="s">
        <v>1538</v>
      </c>
      <c r="H1179" s="325" t="s">
        <v>1538</v>
      </c>
    </row>
    <row r="1180" spans="1:8">
      <c r="A1180" s="103"/>
      <c r="B1180" s="326"/>
      <c r="C1180" s="326" t="s">
        <v>1538</v>
      </c>
      <c r="D1180" t="s">
        <v>1538</v>
      </c>
      <c r="E1180" s="325" t="s">
        <v>1538</v>
      </c>
      <c r="G1180" s="325" t="s">
        <v>1538</v>
      </c>
      <c r="H1180" s="325" t="s">
        <v>1538</v>
      </c>
    </row>
    <row r="1181" spans="1:8">
      <c r="A1181" s="103"/>
      <c r="B1181" s="326"/>
      <c r="C1181" s="326" t="s">
        <v>1538</v>
      </c>
      <c r="D1181" t="s">
        <v>1538</v>
      </c>
      <c r="E1181" s="325" t="s">
        <v>1538</v>
      </c>
      <c r="G1181" s="325" t="s">
        <v>1538</v>
      </c>
      <c r="H1181" s="325" t="s">
        <v>1538</v>
      </c>
    </row>
    <row r="1182" spans="1:8">
      <c r="A1182" s="103"/>
      <c r="B1182" s="326"/>
      <c r="C1182" s="326" t="s">
        <v>1538</v>
      </c>
      <c r="D1182" t="s">
        <v>1538</v>
      </c>
      <c r="E1182" s="325" t="s">
        <v>1538</v>
      </c>
      <c r="G1182" s="325" t="s">
        <v>1538</v>
      </c>
      <c r="H1182" s="325" t="s">
        <v>1538</v>
      </c>
    </row>
    <row r="1183" spans="1:8">
      <c r="A1183" s="103"/>
      <c r="B1183" s="326"/>
      <c r="C1183" s="326" t="s">
        <v>1538</v>
      </c>
      <c r="D1183" t="s">
        <v>1538</v>
      </c>
      <c r="E1183" s="325" t="s">
        <v>1538</v>
      </c>
      <c r="G1183" s="325" t="s">
        <v>1538</v>
      </c>
      <c r="H1183" s="325" t="s">
        <v>1538</v>
      </c>
    </row>
    <row r="1184" spans="1:8">
      <c r="A1184" s="103"/>
      <c r="B1184" s="326"/>
      <c r="C1184" s="326" t="s">
        <v>1538</v>
      </c>
      <c r="D1184" t="s">
        <v>1538</v>
      </c>
      <c r="E1184" s="325" t="s">
        <v>1538</v>
      </c>
      <c r="G1184" s="325" t="s">
        <v>1538</v>
      </c>
      <c r="H1184" s="325" t="s">
        <v>1538</v>
      </c>
    </row>
    <row r="1185" spans="1:8">
      <c r="A1185" s="103"/>
      <c r="B1185" s="326"/>
      <c r="C1185" s="326" t="s">
        <v>1538</v>
      </c>
      <c r="D1185" t="s">
        <v>1538</v>
      </c>
      <c r="E1185" s="325" t="s">
        <v>1538</v>
      </c>
      <c r="G1185" s="325" t="s">
        <v>1538</v>
      </c>
      <c r="H1185" s="325" t="s">
        <v>1538</v>
      </c>
    </row>
    <row r="1186" spans="1:8">
      <c r="A1186" s="103"/>
      <c r="B1186" s="326"/>
      <c r="C1186" s="326" t="s">
        <v>1538</v>
      </c>
      <c r="D1186" t="s">
        <v>1538</v>
      </c>
      <c r="E1186" s="325" t="s">
        <v>1538</v>
      </c>
      <c r="G1186" s="325" t="s">
        <v>1538</v>
      </c>
      <c r="H1186" s="325" t="s">
        <v>1538</v>
      </c>
    </row>
    <row r="1187" spans="1:8">
      <c r="A1187" s="103"/>
      <c r="B1187" s="326"/>
      <c r="C1187" s="326" t="s">
        <v>1538</v>
      </c>
      <c r="D1187" t="s">
        <v>1538</v>
      </c>
      <c r="E1187" s="325" t="s">
        <v>1538</v>
      </c>
      <c r="G1187" s="325" t="s">
        <v>1538</v>
      </c>
      <c r="H1187" s="325" t="s">
        <v>1538</v>
      </c>
    </row>
    <row r="1188" spans="1:8">
      <c r="A1188" s="103"/>
      <c r="B1188" s="326"/>
      <c r="C1188" s="326" t="s">
        <v>1538</v>
      </c>
      <c r="D1188" t="s">
        <v>1538</v>
      </c>
      <c r="E1188" s="325" t="s">
        <v>1538</v>
      </c>
      <c r="G1188" s="325" t="s">
        <v>1538</v>
      </c>
      <c r="H1188" s="325" t="s">
        <v>1538</v>
      </c>
    </row>
    <row r="1189" spans="1:8">
      <c r="A1189" s="103"/>
      <c r="B1189" s="326"/>
      <c r="C1189" s="326" t="s">
        <v>1538</v>
      </c>
      <c r="D1189" t="s">
        <v>1538</v>
      </c>
      <c r="E1189" s="325" t="s">
        <v>1538</v>
      </c>
      <c r="G1189" s="325" t="s">
        <v>1538</v>
      </c>
      <c r="H1189" s="325" t="s">
        <v>1538</v>
      </c>
    </row>
    <row r="1190" spans="1:8">
      <c r="A1190" s="103"/>
      <c r="B1190" s="328"/>
      <c r="C1190" s="326" t="s">
        <v>1538</v>
      </c>
      <c r="D1190" t="s">
        <v>1538</v>
      </c>
      <c r="E1190" s="325" t="s">
        <v>1538</v>
      </c>
      <c r="G1190" s="325" t="s">
        <v>1538</v>
      </c>
      <c r="H1190" s="325" t="s">
        <v>1538</v>
      </c>
    </row>
    <row r="1191" spans="1:8">
      <c r="A1191" s="103"/>
      <c r="C1191" s="326" t="s">
        <v>1538</v>
      </c>
      <c r="D1191" t="s">
        <v>1538</v>
      </c>
      <c r="E1191" s="325" t="s">
        <v>1538</v>
      </c>
      <c r="G1191" s="325" t="s">
        <v>1538</v>
      </c>
      <c r="H1191" s="325" t="s">
        <v>1538</v>
      </c>
    </row>
    <row r="1192" spans="1:8">
      <c r="A1192" s="103"/>
      <c r="C1192" s="326" t="s">
        <v>1538</v>
      </c>
      <c r="D1192" t="s">
        <v>1538</v>
      </c>
      <c r="E1192" s="325" t="s">
        <v>1538</v>
      </c>
      <c r="G1192" s="325" t="s">
        <v>1538</v>
      </c>
      <c r="H1192" s="325" t="s">
        <v>1538</v>
      </c>
    </row>
    <row r="1193" spans="1:8">
      <c r="A1193" s="103"/>
      <c r="C1193" s="326" t="s">
        <v>1538</v>
      </c>
      <c r="D1193" t="s">
        <v>1538</v>
      </c>
      <c r="E1193" s="325" t="s">
        <v>1538</v>
      </c>
      <c r="G1193" s="325" t="s">
        <v>1538</v>
      </c>
      <c r="H1193" s="325" t="s">
        <v>1538</v>
      </c>
    </row>
    <row r="1194" spans="1:8">
      <c r="A1194" s="103"/>
      <c r="C1194" s="326" t="s">
        <v>1538</v>
      </c>
      <c r="D1194" t="s">
        <v>1538</v>
      </c>
      <c r="E1194" s="325" t="s">
        <v>1538</v>
      </c>
      <c r="G1194" s="325" t="s">
        <v>1538</v>
      </c>
      <c r="H1194" s="325" t="s">
        <v>1538</v>
      </c>
    </row>
    <row r="1195" spans="1:8">
      <c r="A1195" s="103"/>
      <c r="B1195" s="328"/>
      <c r="C1195" s="326" t="s">
        <v>1538</v>
      </c>
      <c r="D1195" t="s">
        <v>1538</v>
      </c>
      <c r="E1195" s="325" t="s">
        <v>1538</v>
      </c>
      <c r="G1195" s="325" t="s">
        <v>1538</v>
      </c>
      <c r="H1195" s="325" t="s">
        <v>1538</v>
      </c>
    </row>
    <row r="1196" spans="1:8">
      <c r="A1196" s="103"/>
      <c r="C1196" s="326" t="s">
        <v>1538</v>
      </c>
      <c r="D1196" t="s">
        <v>1538</v>
      </c>
      <c r="E1196" s="325" t="s">
        <v>1538</v>
      </c>
      <c r="G1196" s="325" t="s">
        <v>1538</v>
      </c>
      <c r="H1196" s="325" t="s">
        <v>1538</v>
      </c>
    </row>
    <row r="1197" spans="1:8">
      <c r="A1197" s="103"/>
      <c r="C1197" s="326" t="s">
        <v>1538</v>
      </c>
      <c r="D1197" t="s">
        <v>1538</v>
      </c>
      <c r="E1197" s="325" t="s">
        <v>1538</v>
      </c>
      <c r="G1197" s="325" t="s">
        <v>1538</v>
      </c>
      <c r="H1197" s="325" t="s">
        <v>1538</v>
      </c>
    </row>
    <row r="1198" spans="1:8">
      <c r="A1198" s="103"/>
      <c r="C1198" s="326" t="s">
        <v>1538</v>
      </c>
      <c r="D1198" t="s">
        <v>1538</v>
      </c>
      <c r="E1198" s="325" t="s">
        <v>1538</v>
      </c>
      <c r="G1198" s="325" t="s">
        <v>1538</v>
      </c>
      <c r="H1198" s="325" t="s">
        <v>1538</v>
      </c>
    </row>
    <row r="1199" spans="1:8">
      <c r="A1199" s="103"/>
      <c r="B1199" s="326"/>
      <c r="C1199" s="326" t="s">
        <v>1538</v>
      </c>
      <c r="D1199" t="s">
        <v>1538</v>
      </c>
      <c r="E1199" s="325" t="s">
        <v>1538</v>
      </c>
      <c r="G1199" s="325" t="s">
        <v>1538</v>
      </c>
      <c r="H1199" s="325" t="s">
        <v>1538</v>
      </c>
    </row>
    <row r="1200" spans="1:8">
      <c r="A1200" s="103"/>
      <c r="B1200" s="326"/>
      <c r="C1200" s="326" t="s">
        <v>1538</v>
      </c>
      <c r="D1200" t="s">
        <v>1538</v>
      </c>
      <c r="E1200" s="325" t="s">
        <v>1538</v>
      </c>
      <c r="G1200" s="325" t="s">
        <v>1538</v>
      </c>
      <c r="H1200" s="325" t="s">
        <v>1538</v>
      </c>
    </row>
    <row r="1201" spans="1:8">
      <c r="A1201" s="103"/>
      <c r="B1201" s="326"/>
      <c r="C1201" s="326" t="s">
        <v>1538</v>
      </c>
      <c r="D1201" t="s">
        <v>1538</v>
      </c>
      <c r="E1201" s="325" t="s">
        <v>1538</v>
      </c>
      <c r="G1201" s="325" t="s">
        <v>1538</v>
      </c>
      <c r="H1201" s="325" t="s">
        <v>1538</v>
      </c>
    </row>
    <row r="1202" spans="1:8">
      <c r="A1202" s="103"/>
      <c r="B1202" s="326"/>
      <c r="C1202" s="326" t="s">
        <v>1538</v>
      </c>
      <c r="D1202" t="s">
        <v>1538</v>
      </c>
      <c r="E1202" s="325" t="s">
        <v>1538</v>
      </c>
      <c r="G1202" s="325" t="s">
        <v>1538</v>
      </c>
      <c r="H1202" s="325" t="s">
        <v>1538</v>
      </c>
    </row>
    <row r="1203" spans="1:8">
      <c r="A1203" s="103"/>
      <c r="B1203" s="326"/>
      <c r="C1203" s="326" t="s">
        <v>1538</v>
      </c>
      <c r="D1203" t="s">
        <v>1538</v>
      </c>
      <c r="E1203" s="325" t="s">
        <v>1538</v>
      </c>
      <c r="G1203" s="325" t="s">
        <v>1538</v>
      </c>
      <c r="H1203" s="325" t="s">
        <v>1538</v>
      </c>
    </row>
    <row r="1204" spans="1:8">
      <c r="A1204" s="103"/>
      <c r="B1204" s="326"/>
      <c r="C1204" s="326" t="s">
        <v>1538</v>
      </c>
      <c r="D1204" t="s">
        <v>1538</v>
      </c>
      <c r="E1204" s="325" t="s">
        <v>1538</v>
      </c>
      <c r="G1204" s="325" t="s">
        <v>1538</v>
      </c>
      <c r="H1204" s="325" t="s">
        <v>1538</v>
      </c>
    </row>
    <row r="1205" spans="1:8">
      <c r="A1205" s="103"/>
      <c r="B1205" s="326"/>
      <c r="C1205" s="326" t="s">
        <v>1538</v>
      </c>
      <c r="D1205" t="s">
        <v>1538</v>
      </c>
      <c r="E1205" s="325" t="s">
        <v>1538</v>
      </c>
      <c r="G1205" s="325" t="s">
        <v>1538</v>
      </c>
      <c r="H1205" s="325" t="s">
        <v>1538</v>
      </c>
    </row>
    <row r="1206" spans="1:8">
      <c r="A1206" s="103"/>
      <c r="B1206" s="326"/>
      <c r="C1206" s="326" t="s">
        <v>1538</v>
      </c>
      <c r="D1206" t="s">
        <v>1538</v>
      </c>
      <c r="E1206" s="325" t="s">
        <v>1538</v>
      </c>
      <c r="G1206" s="325" t="s">
        <v>1538</v>
      </c>
      <c r="H1206" s="325" t="s">
        <v>1538</v>
      </c>
    </row>
    <row r="1207" spans="1:8">
      <c r="A1207" s="103"/>
      <c r="B1207" s="326"/>
      <c r="C1207" s="326" t="s">
        <v>1538</v>
      </c>
      <c r="D1207" t="s">
        <v>1538</v>
      </c>
      <c r="E1207" s="325" t="s">
        <v>1538</v>
      </c>
      <c r="G1207" s="325" t="s">
        <v>1538</v>
      </c>
      <c r="H1207" s="325" t="s">
        <v>1538</v>
      </c>
    </row>
    <row r="1208" spans="1:8">
      <c r="A1208" s="103"/>
      <c r="B1208" s="326"/>
      <c r="C1208" s="326" t="s">
        <v>1538</v>
      </c>
      <c r="D1208" t="s">
        <v>1538</v>
      </c>
      <c r="E1208" s="325" t="s">
        <v>1538</v>
      </c>
      <c r="G1208" s="325" t="s">
        <v>1538</v>
      </c>
      <c r="H1208" s="325" t="s">
        <v>1538</v>
      </c>
    </row>
    <row r="1209" spans="1:8">
      <c r="A1209" s="103"/>
      <c r="B1209" s="326"/>
      <c r="C1209" s="326" t="s">
        <v>1538</v>
      </c>
      <c r="D1209" t="s">
        <v>1538</v>
      </c>
      <c r="E1209" s="325" t="s">
        <v>1538</v>
      </c>
      <c r="G1209" s="325" t="s">
        <v>1538</v>
      </c>
      <c r="H1209" s="325" t="s">
        <v>1538</v>
      </c>
    </row>
    <row r="1210" spans="1:8">
      <c r="A1210" s="103"/>
      <c r="B1210" s="326"/>
      <c r="C1210" s="326" t="s">
        <v>1538</v>
      </c>
      <c r="D1210" t="s">
        <v>1538</v>
      </c>
      <c r="E1210" s="325" t="s">
        <v>1538</v>
      </c>
      <c r="G1210" s="325" t="s">
        <v>1538</v>
      </c>
      <c r="H1210" s="325" t="s">
        <v>1538</v>
      </c>
    </row>
    <row r="1211" spans="1:8">
      <c r="A1211" s="103"/>
      <c r="B1211" s="326"/>
      <c r="C1211" s="326" t="s">
        <v>1538</v>
      </c>
      <c r="D1211" t="s">
        <v>1538</v>
      </c>
      <c r="E1211" s="325" t="s">
        <v>1538</v>
      </c>
      <c r="G1211" s="325" t="s">
        <v>1538</v>
      </c>
      <c r="H1211" s="325" t="s">
        <v>1538</v>
      </c>
    </row>
    <row r="1212" spans="1:8">
      <c r="A1212" s="103"/>
      <c r="B1212" s="326"/>
      <c r="C1212" s="326" t="s">
        <v>1538</v>
      </c>
      <c r="D1212" t="s">
        <v>1538</v>
      </c>
      <c r="E1212" s="325" t="s">
        <v>1538</v>
      </c>
      <c r="G1212" s="325" t="s">
        <v>1538</v>
      </c>
      <c r="H1212" s="325" t="s">
        <v>1538</v>
      </c>
    </row>
    <row r="1213" spans="1:8">
      <c r="A1213" s="103"/>
      <c r="B1213" s="326"/>
      <c r="C1213" s="326" t="s">
        <v>1538</v>
      </c>
      <c r="D1213" t="s">
        <v>1538</v>
      </c>
      <c r="E1213" s="325" t="s">
        <v>1538</v>
      </c>
      <c r="G1213" s="325" t="s">
        <v>1538</v>
      </c>
      <c r="H1213" s="325" t="s">
        <v>1538</v>
      </c>
    </row>
    <row r="1214" spans="1:8">
      <c r="A1214" s="103"/>
      <c r="B1214" s="326"/>
      <c r="C1214" s="326" t="s">
        <v>1538</v>
      </c>
      <c r="D1214" t="s">
        <v>1538</v>
      </c>
      <c r="E1214" s="325" t="s">
        <v>1538</v>
      </c>
      <c r="G1214" s="325" t="s">
        <v>1538</v>
      </c>
      <c r="H1214" s="325" t="s">
        <v>1538</v>
      </c>
    </row>
    <row r="1215" spans="1:8">
      <c r="A1215" s="103"/>
      <c r="B1215" s="326"/>
      <c r="C1215" s="326" t="s">
        <v>1538</v>
      </c>
      <c r="D1215" t="s">
        <v>1538</v>
      </c>
      <c r="E1215" s="325" t="s">
        <v>1538</v>
      </c>
      <c r="G1215" s="325" t="s">
        <v>1538</v>
      </c>
      <c r="H1215" s="325" t="s">
        <v>1538</v>
      </c>
    </row>
    <row r="1216" spans="1:8">
      <c r="A1216" s="103"/>
      <c r="B1216" s="326"/>
      <c r="C1216" s="326" t="s">
        <v>1538</v>
      </c>
      <c r="D1216" t="s">
        <v>1538</v>
      </c>
      <c r="E1216" s="325" t="s">
        <v>1538</v>
      </c>
      <c r="G1216" s="325" t="s">
        <v>1538</v>
      </c>
      <c r="H1216" s="325" t="s">
        <v>1538</v>
      </c>
    </row>
    <row r="1217" spans="1:8">
      <c r="A1217" s="103"/>
      <c r="B1217" s="328"/>
      <c r="C1217" s="326" t="s">
        <v>1538</v>
      </c>
      <c r="D1217" t="s">
        <v>1538</v>
      </c>
      <c r="E1217" s="325" t="s">
        <v>1538</v>
      </c>
      <c r="G1217" s="325" t="s">
        <v>1538</v>
      </c>
      <c r="H1217" s="325" t="s">
        <v>1538</v>
      </c>
    </row>
    <row r="1218" spans="1:8">
      <c r="A1218" s="103"/>
      <c r="C1218" s="326" t="s">
        <v>1538</v>
      </c>
      <c r="D1218" t="s">
        <v>1538</v>
      </c>
      <c r="E1218" s="325" t="s">
        <v>1538</v>
      </c>
      <c r="G1218" s="325" t="s">
        <v>1538</v>
      </c>
      <c r="H1218" s="325" t="s">
        <v>1538</v>
      </c>
    </row>
    <row r="1219" spans="1:8">
      <c r="A1219" s="103"/>
      <c r="C1219" s="326" t="s">
        <v>1538</v>
      </c>
      <c r="D1219" t="s">
        <v>1538</v>
      </c>
      <c r="E1219" s="325" t="s">
        <v>1538</v>
      </c>
      <c r="G1219" s="325" t="s">
        <v>1538</v>
      </c>
      <c r="H1219" s="325" t="s">
        <v>1538</v>
      </c>
    </row>
    <row r="1220" spans="1:8">
      <c r="A1220" s="103"/>
      <c r="C1220" s="326" t="s">
        <v>1538</v>
      </c>
      <c r="D1220" t="s">
        <v>1538</v>
      </c>
      <c r="E1220" s="325" t="s">
        <v>1538</v>
      </c>
      <c r="G1220" s="325" t="s">
        <v>1538</v>
      </c>
      <c r="H1220" s="325" t="s">
        <v>1538</v>
      </c>
    </row>
    <row r="1221" spans="1:8">
      <c r="A1221" s="103"/>
      <c r="B1221" s="328"/>
      <c r="C1221" s="326" t="s">
        <v>1538</v>
      </c>
      <c r="D1221" t="s">
        <v>1538</v>
      </c>
      <c r="E1221" s="325" t="s">
        <v>1538</v>
      </c>
      <c r="G1221" s="325" t="s">
        <v>1538</v>
      </c>
      <c r="H1221" s="325" t="s">
        <v>1538</v>
      </c>
    </row>
    <row r="1222" spans="1:8">
      <c r="A1222" s="103"/>
      <c r="C1222" s="326" t="s">
        <v>1538</v>
      </c>
      <c r="D1222" t="s">
        <v>1538</v>
      </c>
      <c r="E1222" s="325" t="s">
        <v>1538</v>
      </c>
      <c r="G1222" s="325" t="s">
        <v>1538</v>
      </c>
      <c r="H1222" s="325" t="s">
        <v>1538</v>
      </c>
    </row>
    <row r="1223" spans="1:8">
      <c r="A1223" s="103"/>
      <c r="C1223" s="326" t="s">
        <v>1538</v>
      </c>
      <c r="D1223" t="s">
        <v>1538</v>
      </c>
      <c r="E1223" s="325" t="s">
        <v>1538</v>
      </c>
      <c r="G1223" s="325" t="s">
        <v>1538</v>
      </c>
      <c r="H1223" s="325" t="s">
        <v>1538</v>
      </c>
    </row>
    <row r="1224" spans="1:8">
      <c r="A1224" s="103"/>
      <c r="C1224" s="326" t="s">
        <v>1538</v>
      </c>
      <c r="D1224" t="s">
        <v>1538</v>
      </c>
      <c r="E1224" s="325" t="s">
        <v>1538</v>
      </c>
      <c r="G1224" s="325" t="s">
        <v>1538</v>
      </c>
      <c r="H1224" s="325" t="s">
        <v>1538</v>
      </c>
    </row>
    <row r="1225" spans="1:8">
      <c r="A1225" s="103"/>
      <c r="C1225" s="326" t="s">
        <v>1538</v>
      </c>
      <c r="D1225" t="s">
        <v>1538</v>
      </c>
      <c r="E1225" s="325" t="s">
        <v>1538</v>
      </c>
      <c r="G1225" s="325" t="s">
        <v>1538</v>
      </c>
      <c r="H1225" s="325" t="s">
        <v>1538</v>
      </c>
    </row>
    <row r="1226" spans="1:8">
      <c r="A1226" s="103"/>
      <c r="B1226" s="328"/>
      <c r="C1226" s="326" t="s">
        <v>1538</v>
      </c>
      <c r="D1226" t="s">
        <v>1538</v>
      </c>
      <c r="E1226" s="325" t="s">
        <v>1538</v>
      </c>
      <c r="G1226" s="325" t="s">
        <v>1538</v>
      </c>
      <c r="H1226" s="325" t="s">
        <v>1538</v>
      </c>
    </row>
    <row r="1227" spans="1:8">
      <c r="A1227" s="103"/>
      <c r="C1227" s="326" t="s">
        <v>1538</v>
      </c>
      <c r="D1227" t="s">
        <v>1538</v>
      </c>
      <c r="E1227" s="325" t="s">
        <v>1538</v>
      </c>
      <c r="G1227" s="325" t="s">
        <v>1538</v>
      </c>
      <c r="H1227" s="325" t="s">
        <v>1538</v>
      </c>
    </row>
    <row r="1228" spans="1:8">
      <c r="A1228" s="103"/>
      <c r="C1228" s="326" t="s">
        <v>1538</v>
      </c>
      <c r="D1228" t="s">
        <v>1538</v>
      </c>
      <c r="E1228" s="325" t="s">
        <v>1538</v>
      </c>
      <c r="G1228" s="325" t="s">
        <v>1538</v>
      </c>
      <c r="H1228" s="325" t="s">
        <v>1538</v>
      </c>
    </row>
    <row r="1229" spans="1:8">
      <c r="A1229" s="103"/>
      <c r="C1229" s="326" t="s">
        <v>1538</v>
      </c>
      <c r="D1229" t="s">
        <v>1538</v>
      </c>
      <c r="E1229" s="325" t="s">
        <v>1538</v>
      </c>
      <c r="G1229" s="325" t="s">
        <v>1538</v>
      </c>
      <c r="H1229" s="325" t="s">
        <v>1538</v>
      </c>
    </row>
    <row r="1230" spans="1:8">
      <c r="A1230" s="103"/>
      <c r="B1230" s="326"/>
      <c r="C1230" s="326" t="s">
        <v>1538</v>
      </c>
      <c r="D1230" t="s">
        <v>1538</v>
      </c>
      <c r="E1230" s="325" t="s">
        <v>1538</v>
      </c>
      <c r="G1230" s="325" t="s">
        <v>1538</v>
      </c>
      <c r="H1230" s="325" t="s">
        <v>1538</v>
      </c>
    </row>
    <row r="1231" spans="1:8">
      <c r="A1231" s="103"/>
      <c r="B1231" s="326"/>
      <c r="C1231" s="326" t="s">
        <v>1538</v>
      </c>
      <c r="D1231" t="s">
        <v>1538</v>
      </c>
      <c r="E1231" s="325" t="s">
        <v>1538</v>
      </c>
      <c r="G1231" s="325" t="s">
        <v>1538</v>
      </c>
      <c r="H1231" s="325" t="s">
        <v>1538</v>
      </c>
    </row>
    <row r="1232" spans="1:8">
      <c r="A1232" s="103"/>
      <c r="B1232" s="326"/>
      <c r="C1232" s="326" t="s">
        <v>1538</v>
      </c>
      <c r="D1232" t="s">
        <v>1538</v>
      </c>
      <c r="E1232" s="325" t="s">
        <v>1538</v>
      </c>
      <c r="G1232" s="325" t="s">
        <v>1538</v>
      </c>
      <c r="H1232" s="325" t="s">
        <v>1538</v>
      </c>
    </row>
    <row r="1233" spans="1:8">
      <c r="A1233" s="103"/>
      <c r="B1233" s="326"/>
      <c r="C1233" s="326" t="s">
        <v>1538</v>
      </c>
      <c r="D1233" t="s">
        <v>1538</v>
      </c>
      <c r="E1233" s="325" t="s">
        <v>1538</v>
      </c>
      <c r="G1233" s="325" t="s">
        <v>1538</v>
      </c>
      <c r="H1233" s="325" t="s">
        <v>1538</v>
      </c>
    </row>
    <row r="1234" spans="1:8">
      <c r="A1234" s="103"/>
      <c r="B1234" s="326"/>
      <c r="C1234" s="326" t="s">
        <v>1538</v>
      </c>
      <c r="D1234" t="s">
        <v>1538</v>
      </c>
      <c r="E1234" s="325" t="s">
        <v>1538</v>
      </c>
      <c r="G1234" s="325" t="s">
        <v>1538</v>
      </c>
      <c r="H1234" s="325" t="s">
        <v>1538</v>
      </c>
    </row>
    <row r="1235" spans="1:8">
      <c r="A1235" s="103"/>
      <c r="B1235" s="326"/>
      <c r="C1235" s="326" t="s">
        <v>1538</v>
      </c>
      <c r="D1235" t="s">
        <v>1538</v>
      </c>
      <c r="E1235" s="325" t="s">
        <v>1538</v>
      </c>
      <c r="G1235" s="325" t="s">
        <v>1538</v>
      </c>
      <c r="H1235" s="325" t="s">
        <v>1538</v>
      </c>
    </row>
    <row r="1236" spans="1:8">
      <c r="A1236" s="103"/>
      <c r="B1236" s="326"/>
      <c r="C1236" s="326" t="s">
        <v>1538</v>
      </c>
      <c r="D1236" t="s">
        <v>1538</v>
      </c>
      <c r="E1236" s="325" t="s">
        <v>1538</v>
      </c>
      <c r="G1236" s="325" t="s">
        <v>1538</v>
      </c>
      <c r="H1236" s="325" t="s">
        <v>1538</v>
      </c>
    </row>
    <row r="1237" spans="1:8">
      <c r="A1237" s="103"/>
      <c r="B1237" s="326"/>
      <c r="C1237" s="326" t="s">
        <v>1538</v>
      </c>
      <c r="D1237" t="s">
        <v>1538</v>
      </c>
      <c r="E1237" s="325" t="s">
        <v>1538</v>
      </c>
      <c r="G1237" s="325" t="s">
        <v>1538</v>
      </c>
      <c r="H1237" s="325" t="s">
        <v>1538</v>
      </c>
    </row>
    <row r="1238" spans="1:8">
      <c r="A1238" s="103"/>
      <c r="B1238" s="326"/>
      <c r="C1238" s="326" t="s">
        <v>1538</v>
      </c>
      <c r="D1238" t="s">
        <v>1538</v>
      </c>
      <c r="E1238" s="325" t="s">
        <v>1538</v>
      </c>
      <c r="G1238" s="325" t="s">
        <v>1538</v>
      </c>
      <c r="H1238" s="325" t="s">
        <v>1538</v>
      </c>
    </row>
    <row r="1239" spans="1:8">
      <c r="A1239" s="103"/>
      <c r="B1239" s="326"/>
      <c r="C1239" s="326" t="s">
        <v>1538</v>
      </c>
      <c r="D1239" t="s">
        <v>1538</v>
      </c>
      <c r="E1239" s="325" t="s">
        <v>1538</v>
      </c>
      <c r="G1239" s="325" t="s">
        <v>1538</v>
      </c>
      <c r="H1239" s="325" t="s">
        <v>1538</v>
      </c>
    </row>
    <row r="1240" spans="1:8">
      <c r="A1240" s="103"/>
      <c r="B1240" s="326"/>
      <c r="C1240" s="326" t="s">
        <v>1538</v>
      </c>
      <c r="D1240" t="s">
        <v>1538</v>
      </c>
      <c r="E1240" s="325" t="s">
        <v>1538</v>
      </c>
      <c r="G1240" s="325" t="s">
        <v>1538</v>
      </c>
      <c r="H1240" s="325" t="s">
        <v>1538</v>
      </c>
    </row>
    <row r="1241" spans="1:8">
      <c r="A1241" s="103"/>
      <c r="B1241" s="326"/>
      <c r="C1241" s="326" t="s">
        <v>1538</v>
      </c>
      <c r="D1241" t="s">
        <v>1538</v>
      </c>
      <c r="E1241" s="325" t="s">
        <v>1538</v>
      </c>
      <c r="G1241" s="325" t="s">
        <v>1538</v>
      </c>
      <c r="H1241" s="325" t="s">
        <v>1538</v>
      </c>
    </row>
    <row r="1242" spans="1:8">
      <c r="A1242" s="103"/>
      <c r="B1242" s="326"/>
      <c r="C1242" s="326" t="s">
        <v>1538</v>
      </c>
      <c r="D1242" t="s">
        <v>1538</v>
      </c>
      <c r="E1242" s="325" t="s">
        <v>1538</v>
      </c>
      <c r="G1242" s="325" t="s">
        <v>1538</v>
      </c>
      <c r="H1242" s="325" t="s">
        <v>1538</v>
      </c>
    </row>
    <row r="1243" spans="1:8">
      <c r="A1243" s="103"/>
      <c r="B1243" s="326"/>
      <c r="C1243" s="326" t="s">
        <v>1538</v>
      </c>
      <c r="D1243" t="s">
        <v>1538</v>
      </c>
      <c r="E1243" s="325" t="s">
        <v>1538</v>
      </c>
      <c r="G1243" s="325" t="s">
        <v>1538</v>
      </c>
      <c r="H1243" s="325" t="s">
        <v>1538</v>
      </c>
    </row>
    <row r="1244" spans="1:8">
      <c r="A1244" s="103"/>
      <c r="B1244" s="326"/>
      <c r="C1244" s="326" t="s">
        <v>1538</v>
      </c>
      <c r="D1244" t="s">
        <v>1538</v>
      </c>
      <c r="E1244" s="325" t="s">
        <v>1538</v>
      </c>
      <c r="G1244" s="325" t="s">
        <v>1538</v>
      </c>
      <c r="H1244" s="325" t="s">
        <v>1538</v>
      </c>
    </row>
    <row r="1245" spans="1:8">
      <c r="A1245" s="103"/>
      <c r="B1245" s="326"/>
      <c r="C1245" s="326" t="s">
        <v>1538</v>
      </c>
      <c r="D1245" t="s">
        <v>1538</v>
      </c>
      <c r="E1245" s="325" t="s">
        <v>1538</v>
      </c>
      <c r="G1245" s="325" t="s">
        <v>1538</v>
      </c>
      <c r="H1245" s="325" t="s">
        <v>1538</v>
      </c>
    </row>
    <row r="1246" spans="1:8">
      <c r="A1246" s="103"/>
      <c r="B1246" s="326"/>
      <c r="C1246" s="326" t="s">
        <v>1538</v>
      </c>
      <c r="D1246" t="s">
        <v>1538</v>
      </c>
      <c r="E1246" s="325" t="s">
        <v>1538</v>
      </c>
      <c r="G1246" s="325" t="s">
        <v>1538</v>
      </c>
      <c r="H1246" s="325" t="s">
        <v>1538</v>
      </c>
    </row>
    <row r="1247" spans="1:8">
      <c r="A1247" s="103"/>
      <c r="B1247" s="328"/>
      <c r="C1247" s="326" t="s">
        <v>1538</v>
      </c>
      <c r="D1247" t="s">
        <v>1538</v>
      </c>
      <c r="E1247" s="325" t="s">
        <v>1538</v>
      </c>
      <c r="G1247" s="325" t="s">
        <v>1538</v>
      </c>
      <c r="H1247" s="325" t="s">
        <v>1538</v>
      </c>
    </row>
    <row r="1248" spans="1:8">
      <c r="A1248" s="103"/>
      <c r="C1248" s="326" t="s">
        <v>1538</v>
      </c>
      <c r="D1248" t="s">
        <v>1538</v>
      </c>
      <c r="E1248" s="325" t="s">
        <v>1538</v>
      </c>
      <c r="G1248" s="325" t="s">
        <v>1538</v>
      </c>
      <c r="H1248" s="325" t="s">
        <v>1538</v>
      </c>
    </row>
    <row r="1249" spans="1:8">
      <c r="A1249" s="103"/>
      <c r="C1249" s="326" t="s">
        <v>1538</v>
      </c>
      <c r="D1249" t="s">
        <v>1538</v>
      </c>
      <c r="E1249" s="325" t="s">
        <v>1538</v>
      </c>
      <c r="G1249" s="325" t="s">
        <v>1538</v>
      </c>
      <c r="H1249" s="325" t="s">
        <v>1538</v>
      </c>
    </row>
    <row r="1250" spans="1:8">
      <c r="A1250" s="103"/>
      <c r="C1250" s="326" t="s">
        <v>1538</v>
      </c>
      <c r="D1250" t="s">
        <v>1538</v>
      </c>
      <c r="E1250" s="325" t="s">
        <v>1538</v>
      </c>
      <c r="G1250" s="325" t="s">
        <v>1538</v>
      </c>
      <c r="H1250" s="325" t="s">
        <v>1538</v>
      </c>
    </row>
    <row r="1251" spans="1:8">
      <c r="A1251" s="103"/>
      <c r="C1251" s="326" t="s">
        <v>1538</v>
      </c>
      <c r="D1251" t="s">
        <v>1538</v>
      </c>
      <c r="E1251" s="325" t="s">
        <v>1538</v>
      </c>
      <c r="G1251" s="325" t="s">
        <v>1538</v>
      </c>
      <c r="H1251" s="325" t="s">
        <v>1538</v>
      </c>
    </row>
    <row r="1252" spans="1:8">
      <c r="A1252" s="103"/>
      <c r="B1252" s="328"/>
      <c r="C1252" s="326" t="s">
        <v>1538</v>
      </c>
      <c r="D1252" t="s">
        <v>1538</v>
      </c>
      <c r="E1252" s="325" t="s">
        <v>1538</v>
      </c>
      <c r="G1252" s="325" t="s">
        <v>1538</v>
      </c>
      <c r="H1252" s="325" t="s">
        <v>1538</v>
      </c>
    </row>
    <row r="1253" spans="1:8">
      <c r="A1253" s="103"/>
      <c r="C1253" s="326" t="s">
        <v>1538</v>
      </c>
      <c r="D1253" t="s">
        <v>1538</v>
      </c>
      <c r="E1253" s="325" t="s">
        <v>1538</v>
      </c>
      <c r="G1253" s="325" t="s">
        <v>1538</v>
      </c>
      <c r="H1253" s="325" t="s">
        <v>1538</v>
      </c>
    </row>
    <row r="1254" spans="1:8">
      <c r="A1254" s="103"/>
      <c r="C1254" s="326" t="s">
        <v>1538</v>
      </c>
      <c r="D1254" t="s">
        <v>1538</v>
      </c>
      <c r="E1254" s="325" t="s">
        <v>1538</v>
      </c>
      <c r="G1254" s="325" t="s">
        <v>1538</v>
      </c>
      <c r="H1254" s="325" t="s">
        <v>1538</v>
      </c>
    </row>
    <row r="1255" spans="1:8">
      <c r="A1255" s="103"/>
      <c r="C1255" s="326" t="s">
        <v>1538</v>
      </c>
      <c r="D1255" t="s">
        <v>1538</v>
      </c>
      <c r="E1255" s="325" t="s">
        <v>1538</v>
      </c>
      <c r="G1255" s="325" t="s">
        <v>1538</v>
      </c>
      <c r="H1255" s="325" t="s">
        <v>1538</v>
      </c>
    </row>
    <row r="1256" spans="1:8">
      <c r="A1256" s="103"/>
      <c r="C1256" s="326" t="s">
        <v>1538</v>
      </c>
      <c r="D1256" t="s">
        <v>1538</v>
      </c>
      <c r="E1256" s="325" t="s">
        <v>1538</v>
      </c>
      <c r="G1256" s="325" t="s">
        <v>1538</v>
      </c>
      <c r="H1256" s="325" t="s">
        <v>1538</v>
      </c>
    </row>
    <row r="1257" spans="1:8">
      <c r="A1257" s="103"/>
      <c r="C1257" s="326" t="s">
        <v>1538</v>
      </c>
      <c r="D1257" t="s">
        <v>1538</v>
      </c>
      <c r="E1257" s="325" t="s">
        <v>1538</v>
      </c>
      <c r="G1257" s="325" t="s">
        <v>1538</v>
      </c>
      <c r="H1257" s="325" t="s">
        <v>1538</v>
      </c>
    </row>
    <row r="1258" spans="1:8">
      <c r="A1258" s="103"/>
      <c r="B1258" s="326"/>
      <c r="C1258" s="326" t="s">
        <v>1538</v>
      </c>
      <c r="D1258" t="s">
        <v>1538</v>
      </c>
      <c r="E1258" s="325" t="s">
        <v>1538</v>
      </c>
      <c r="G1258" s="325" t="s">
        <v>1538</v>
      </c>
      <c r="H1258" s="325" t="s">
        <v>1538</v>
      </c>
    </row>
    <row r="1259" spans="1:8">
      <c r="A1259" s="103"/>
      <c r="B1259" s="326"/>
      <c r="C1259" s="326" t="s">
        <v>1538</v>
      </c>
      <c r="D1259" t="s">
        <v>1538</v>
      </c>
      <c r="E1259" s="325" t="s">
        <v>1538</v>
      </c>
      <c r="G1259" s="325" t="s">
        <v>1538</v>
      </c>
      <c r="H1259" s="325" t="s">
        <v>1538</v>
      </c>
    </row>
    <row r="1260" spans="1:8">
      <c r="A1260" s="103"/>
      <c r="B1260" s="326"/>
      <c r="C1260" s="326" t="s">
        <v>1538</v>
      </c>
      <c r="D1260" t="s">
        <v>1538</v>
      </c>
      <c r="E1260" s="325" t="s">
        <v>1538</v>
      </c>
      <c r="G1260" s="325" t="s">
        <v>1538</v>
      </c>
      <c r="H1260" s="325" t="s">
        <v>1538</v>
      </c>
    </row>
    <row r="1261" spans="1:8">
      <c r="A1261" s="103"/>
      <c r="B1261" s="326"/>
      <c r="C1261" s="326" t="s">
        <v>1538</v>
      </c>
      <c r="D1261" t="s">
        <v>1538</v>
      </c>
      <c r="E1261" s="325" t="s">
        <v>1538</v>
      </c>
      <c r="G1261" s="325" t="s">
        <v>1538</v>
      </c>
      <c r="H1261" s="325" t="s">
        <v>1538</v>
      </c>
    </row>
    <row r="1262" spans="1:8">
      <c r="A1262" s="103"/>
      <c r="B1262" s="326"/>
      <c r="C1262" s="326" t="s">
        <v>1538</v>
      </c>
      <c r="D1262" t="s">
        <v>1538</v>
      </c>
      <c r="E1262" s="325" t="s">
        <v>1538</v>
      </c>
      <c r="G1262" s="325" t="s">
        <v>1538</v>
      </c>
      <c r="H1262" s="325" t="s">
        <v>1538</v>
      </c>
    </row>
    <row r="1263" spans="1:8">
      <c r="A1263" s="103"/>
      <c r="B1263" s="326"/>
      <c r="C1263" s="326" t="s">
        <v>1538</v>
      </c>
      <c r="D1263" t="s">
        <v>1538</v>
      </c>
      <c r="E1263" s="325" t="s">
        <v>1538</v>
      </c>
      <c r="G1263" s="325" t="s">
        <v>1538</v>
      </c>
      <c r="H1263" s="325" t="s">
        <v>1538</v>
      </c>
    </row>
    <row r="1264" spans="1:8">
      <c r="A1264" s="103"/>
      <c r="B1264" s="326"/>
      <c r="C1264" s="326" t="s">
        <v>1538</v>
      </c>
      <c r="D1264" t="s">
        <v>1538</v>
      </c>
      <c r="E1264" s="325" t="s">
        <v>1538</v>
      </c>
      <c r="G1264" s="325" t="s">
        <v>1538</v>
      </c>
      <c r="H1264" s="325" t="s">
        <v>1538</v>
      </c>
    </row>
    <row r="1265" spans="1:8">
      <c r="A1265" s="103"/>
      <c r="B1265" s="326"/>
      <c r="C1265" s="326" t="s">
        <v>1538</v>
      </c>
      <c r="D1265" t="s">
        <v>1538</v>
      </c>
      <c r="E1265" s="325" t="s">
        <v>1538</v>
      </c>
      <c r="G1265" s="325" t="s">
        <v>1538</v>
      </c>
      <c r="H1265" s="325" t="s">
        <v>1538</v>
      </c>
    </row>
    <row r="1266" spans="1:8">
      <c r="A1266" s="103"/>
      <c r="B1266" s="328"/>
      <c r="C1266" s="326" t="s">
        <v>1538</v>
      </c>
      <c r="D1266" t="s">
        <v>1538</v>
      </c>
      <c r="E1266" s="325" t="s">
        <v>1538</v>
      </c>
      <c r="G1266" s="325" t="s">
        <v>1538</v>
      </c>
      <c r="H1266" s="325" t="s">
        <v>1538</v>
      </c>
    </row>
    <row r="1267" spans="1:8">
      <c r="A1267" s="103"/>
      <c r="C1267" s="326" t="s">
        <v>1538</v>
      </c>
      <c r="D1267" t="s">
        <v>1538</v>
      </c>
      <c r="E1267" s="325" t="s">
        <v>1538</v>
      </c>
      <c r="G1267" s="325" t="s">
        <v>1538</v>
      </c>
      <c r="H1267" s="325" t="s">
        <v>1538</v>
      </c>
    </row>
    <row r="1268" spans="1:8">
      <c r="A1268" s="103"/>
      <c r="C1268" s="326" t="s">
        <v>1538</v>
      </c>
      <c r="D1268" t="s">
        <v>1538</v>
      </c>
      <c r="E1268" s="325" t="s">
        <v>1538</v>
      </c>
      <c r="G1268" s="325" t="s">
        <v>1538</v>
      </c>
      <c r="H1268" s="325" t="s">
        <v>1538</v>
      </c>
    </row>
    <row r="1269" spans="1:8">
      <c r="A1269" s="103"/>
      <c r="C1269" s="326" t="s">
        <v>1538</v>
      </c>
      <c r="D1269" t="s">
        <v>1538</v>
      </c>
      <c r="E1269" s="325" t="s">
        <v>1538</v>
      </c>
      <c r="G1269" s="325" t="s">
        <v>1538</v>
      </c>
      <c r="H1269" s="325" t="s">
        <v>1538</v>
      </c>
    </row>
    <row r="1270" spans="1:8">
      <c r="A1270" s="103"/>
      <c r="C1270" s="326" t="s">
        <v>1538</v>
      </c>
      <c r="D1270" t="s">
        <v>1538</v>
      </c>
      <c r="E1270" s="325" t="s">
        <v>1538</v>
      </c>
      <c r="G1270" s="325" t="s">
        <v>1538</v>
      </c>
      <c r="H1270" s="325" t="s">
        <v>1538</v>
      </c>
    </row>
    <row r="1271" spans="1:8">
      <c r="A1271" s="103"/>
      <c r="B1271" s="326"/>
      <c r="C1271" s="326" t="s">
        <v>1538</v>
      </c>
      <c r="D1271" t="s">
        <v>1538</v>
      </c>
      <c r="E1271" s="325" t="s">
        <v>1538</v>
      </c>
      <c r="G1271" s="325" t="s">
        <v>1538</v>
      </c>
      <c r="H1271" s="325" t="s">
        <v>1538</v>
      </c>
    </row>
    <row r="1272" spans="1:8">
      <c r="A1272" s="103"/>
      <c r="B1272" s="326"/>
      <c r="C1272" s="326" t="s">
        <v>1538</v>
      </c>
      <c r="D1272" t="s">
        <v>1538</v>
      </c>
      <c r="E1272" s="325" t="s">
        <v>1538</v>
      </c>
      <c r="G1272" s="325" t="s">
        <v>1538</v>
      </c>
      <c r="H1272" s="325" t="s">
        <v>1538</v>
      </c>
    </row>
    <row r="1273" spans="1:8">
      <c r="A1273" s="103"/>
      <c r="B1273" s="326"/>
      <c r="C1273" s="326" t="s">
        <v>1538</v>
      </c>
      <c r="D1273" t="s">
        <v>1538</v>
      </c>
      <c r="E1273" s="325" t="s">
        <v>1538</v>
      </c>
      <c r="G1273" s="325" t="s">
        <v>1538</v>
      </c>
      <c r="H1273" s="325" t="s">
        <v>1538</v>
      </c>
    </row>
    <row r="1274" spans="1:8">
      <c r="A1274" s="103"/>
      <c r="B1274" s="326"/>
      <c r="C1274" s="326" t="s">
        <v>1538</v>
      </c>
      <c r="D1274" t="s">
        <v>1538</v>
      </c>
      <c r="E1274" s="325" t="s">
        <v>1538</v>
      </c>
      <c r="G1274" s="325" t="s">
        <v>1538</v>
      </c>
      <c r="H1274" s="325" t="s">
        <v>1538</v>
      </c>
    </row>
    <row r="1275" spans="1:8">
      <c r="A1275" s="103"/>
      <c r="B1275" s="326"/>
      <c r="C1275" s="326" t="s">
        <v>1538</v>
      </c>
      <c r="D1275" t="s">
        <v>1538</v>
      </c>
      <c r="E1275" s="325" t="s">
        <v>1538</v>
      </c>
      <c r="G1275" s="325" t="s">
        <v>1538</v>
      </c>
      <c r="H1275" s="325" t="s">
        <v>1538</v>
      </c>
    </row>
    <row r="1276" spans="1:8">
      <c r="A1276" s="103"/>
      <c r="B1276" s="326"/>
      <c r="C1276" s="326" t="s">
        <v>1538</v>
      </c>
      <c r="D1276" t="s">
        <v>1538</v>
      </c>
      <c r="E1276" s="325" t="s">
        <v>1538</v>
      </c>
      <c r="G1276" s="325" t="s">
        <v>1538</v>
      </c>
      <c r="H1276" s="325" t="s">
        <v>1538</v>
      </c>
    </row>
    <row r="1277" spans="1:8">
      <c r="A1277" s="103"/>
      <c r="B1277" s="326"/>
      <c r="C1277" s="326" t="s">
        <v>1538</v>
      </c>
      <c r="D1277" t="s">
        <v>1538</v>
      </c>
      <c r="E1277" s="325" t="s">
        <v>1538</v>
      </c>
      <c r="G1277" s="325" t="s">
        <v>1538</v>
      </c>
      <c r="H1277" s="325" t="s">
        <v>1538</v>
      </c>
    </row>
    <row r="1278" spans="1:8">
      <c r="A1278" s="103"/>
      <c r="B1278" s="326"/>
      <c r="C1278" s="326" t="s">
        <v>1538</v>
      </c>
      <c r="D1278" t="s">
        <v>1538</v>
      </c>
      <c r="E1278" s="325" t="s">
        <v>1538</v>
      </c>
      <c r="G1278" s="325" t="s">
        <v>1538</v>
      </c>
      <c r="H1278" s="325" t="s">
        <v>1538</v>
      </c>
    </row>
    <row r="1279" spans="1:8">
      <c r="A1279" s="103"/>
      <c r="B1279" s="326"/>
      <c r="C1279" s="326" t="s">
        <v>1538</v>
      </c>
      <c r="D1279" t="s">
        <v>1538</v>
      </c>
      <c r="E1279" s="325" t="s">
        <v>1538</v>
      </c>
      <c r="G1279" s="325" t="s">
        <v>1538</v>
      </c>
      <c r="H1279" s="325" t="s">
        <v>1538</v>
      </c>
    </row>
    <row r="1280" spans="1:8">
      <c r="A1280" s="103"/>
      <c r="B1280" s="326"/>
      <c r="C1280" s="326" t="s">
        <v>1538</v>
      </c>
      <c r="D1280" t="s">
        <v>1538</v>
      </c>
      <c r="E1280" s="325" t="s">
        <v>1538</v>
      </c>
      <c r="G1280" s="325" t="s">
        <v>1538</v>
      </c>
      <c r="H1280" s="325" t="s">
        <v>1538</v>
      </c>
    </row>
    <row r="1281" spans="1:8">
      <c r="A1281" s="103"/>
      <c r="B1281" s="326"/>
      <c r="C1281" s="326" t="s">
        <v>1538</v>
      </c>
      <c r="D1281" t="s">
        <v>1538</v>
      </c>
      <c r="E1281" s="325" t="s">
        <v>1538</v>
      </c>
      <c r="G1281" s="325" t="s">
        <v>1538</v>
      </c>
      <c r="H1281" s="325" t="s">
        <v>1538</v>
      </c>
    </row>
    <row r="1282" spans="1:8">
      <c r="A1282" s="103"/>
      <c r="B1282" s="326"/>
      <c r="C1282" s="326" t="s">
        <v>1538</v>
      </c>
      <c r="D1282" t="s">
        <v>1538</v>
      </c>
      <c r="E1282" s="325" t="s">
        <v>1538</v>
      </c>
      <c r="G1282" s="325" t="s">
        <v>1538</v>
      </c>
      <c r="H1282" s="325" t="s">
        <v>1538</v>
      </c>
    </row>
    <row r="1283" spans="1:8">
      <c r="A1283" s="103"/>
      <c r="B1283" s="326"/>
      <c r="C1283" s="326" t="s">
        <v>1538</v>
      </c>
      <c r="D1283" t="s">
        <v>1538</v>
      </c>
      <c r="E1283" s="325" t="s">
        <v>1538</v>
      </c>
      <c r="G1283" s="325" t="s">
        <v>1538</v>
      </c>
      <c r="H1283" s="325" t="s">
        <v>1538</v>
      </c>
    </row>
    <row r="1284" spans="1:8">
      <c r="A1284" s="103"/>
      <c r="B1284" s="326"/>
      <c r="C1284" s="326" t="s">
        <v>1538</v>
      </c>
      <c r="D1284" t="s">
        <v>1538</v>
      </c>
      <c r="E1284" s="325" t="s">
        <v>1538</v>
      </c>
      <c r="G1284" s="325" t="s">
        <v>1538</v>
      </c>
      <c r="H1284" s="325" t="s">
        <v>1538</v>
      </c>
    </row>
    <row r="1285" spans="1:8">
      <c r="A1285" s="103"/>
      <c r="B1285" s="326"/>
      <c r="C1285" s="326" t="s">
        <v>1538</v>
      </c>
      <c r="D1285" t="s">
        <v>1538</v>
      </c>
      <c r="E1285" s="325" t="s">
        <v>1538</v>
      </c>
      <c r="G1285" s="325" t="s">
        <v>1538</v>
      </c>
      <c r="H1285" s="325" t="s">
        <v>1538</v>
      </c>
    </row>
    <row r="1286" spans="1:8">
      <c r="A1286" s="103"/>
      <c r="B1286" s="326"/>
      <c r="C1286" s="326" t="s">
        <v>1538</v>
      </c>
      <c r="D1286" t="s">
        <v>1538</v>
      </c>
      <c r="E1286" s="325" t="s">
        <v>1538</v>
      </c>
      <c r="G1286" s="325" t="s">
        <v>1538</v>
      </c>
      <c r="H1286" s="325" t="s">
        <v>1538</v>
      </c>
    </row>
    <row r="1287" spans="1:8">
      <c r="A1287" s="103"/>
      <c r="B1287" s="326"/>
      <c r="C1287" s="326" t="s">
        <v>1538</v>
      </c>
      <c r="D1287" t="s">
        <v>1538</v>
      </c>
      <c r="E1287" s="325" t="s">
        <v>1538</v>
      </c>
      <c r="G1287" s="325" t="s">
        <v>1538</v>
      </c>
      <c r="H1287" s="325" t="s">
        <v>1538</v>
      </c>
    </row>
    <row r="1288" spans="1:8">
      <c r="A1288" s="103"/>
      <c r="B1288" s="326"/>
      <c r="C1288" s="326" t="s">
        <v>1538</v>
      </c>
      <c r="D1288" t="s">
        <v>1538</v>
      </c>
      <c r="E1288" s="325" t="s">
        <v>1538</v>
      </c>
      <c r="G1288" s="325" t="s">
        <v>1538</v>
      </c>
      <c r="H1288" s="325" t="s">
        <v>1538</v>
      </c>
    </row>
    <row r="1289" spans="1:8">
      <c r="A1289" s="103"/>
      <c r="B1289" s="326"/>
      <c r="C1289" s="326" t="s">
        <v>1538</v>
      </c>
      <c r="D1289" t="s">
        <v>1538</v>
      </c>
      <c r="E1289" s="325" t="s">
        <v>1538</v>
      </c>
      <c r="G1289" s="325" t="s">
        <v>1538</v>
      </c>
      <c r="H1289" s="325" t="s">
        <v>1538</v>
      </c>
    </row>
    <row r="1290" spans="1:8">
      <c r="A1290" s="103"/>
      <c r="B1290" s="326"/>
      <c r="C1290" s="326" t="s">
        <v>1538</v>
      </c>
      <c r="D1290" t="s">
        <v>1538</v>
      </c>
      <c r="E1290" s="325" t="s">
        <v>1538</v>
      </c>
      <c r="G1290" s="325" t="s">
        <v>1538</v>
      </c>
      <c r="H1290" s="325" t="s">
        <v>1538</v>
      </c>
    </row>
    <row r="1291" spans="1:8">
      <c r="A1291" s="103"/>
      <c r="B1291" s="326"/>
      <c r="C1291" s="326" t="s">
        <v>1538</v>
      </c>
      <c r="D1291" t="s">
        <v>1538</v>
      </c>
      <c r="E1291" s="325" t="s">
        <v>1538</v>
      </c>
      <c r="G1291" s="325" t="s">
        <v>1538</v>
      </c>
      <c r="H1291" s="325" t="s">
        <v>1538</v>
      </c>
    </row>
    <row r="1292" spans="1:8">
      <c r="A1292" s="103"/>
      <c r="B1292" s="326"/>
      <c r="C1292" s="326" t="s">
        <v>1538</v>
      </c>
      <c r="D1292" t="s">
        <v>1538</v>
      </c>
      <c r="E1292" s="325" t="s">
        <v>1538</v>
      </c>
      <c r="G1292" s="325" t="s">
        <v>1538</v>
      </c>
      <c r="H1292" s="325" t="s">
        <v>1538</v>
      </c>
    </row>
    <row r="1293" spans="1:8">
      <c r="A1293" s="103"/>
      <c r="B1293" s="326"/>
      <c r="C1293" s="326" t="s">
        <v>1538</v>
      </c>
      <c r="D1293" t="s">
        <v>1538</v>
      </c>
      <c r="E1293" s="325" t="s">
        <v>1538</v>
      </c>
      <c r="G1293" s="325" t="s">
        <v>1538</v>
      </c>
      <c r="H1293" s="325" t="s">
        <v>1538</v>
      </c>
    </row>
    <row r="1294" spans="1:8">
      <c r="A1294" s="103"/>
      <c r="B1294" s="326"/>
      <c r="C1294" s="326" t="s">
        <v>1538</v>
      </c>
      <c r="D1294" t="s">
        <v>1538</v>
      </c>
      <c r="E1294" s="325" t="s">
        <v>1538</v>
      </c>
      <c r="G1294" s="325" t="s">
        <v>1538</v>
      </c>
      <c r="H1294" s="325" t="s">
        <v>1538</v>
      </c>
    </row>
    <row r="1295" spans="1:8">
      <c r="A1295" s="103"/>
      <c r="B1295" s="326"/>
      <c r="C1295" s="326" t="s">
        <v>1538</v>
      </c>
      <c r="D1295" t="s">
        <v>1538</v>
      </c>
      <c r="E1295" s="325" t="s">
        <v>1538</v>
      </c>
      <c r="G1295" s="325" t="s">
        <v>1538</v>
      </c>
      <c r="H1295" s="325" t="s">
        <v>1538</v>
      </c>
    </row>
    <row r="1296" spans="1:8">
      <c r="A1296" s="103"/>
      <c r="B1296" s="326"/>
      <c r="C1296" s="326" t="s">
        <v>1538</v>
      </c>
      <c r="D1296" t="s">
        <v>1538</v>
      </c>
      <c r="E1296" s="325" t="s">
        <v>1538</v>
      </c>
      <c r="G1296" s="325" t="s">
        <v>1538</v>
      </c>
      <c r="H1296" s="325" t="s">
        <v>1538</v>
      </c>
    </row>
    <row r="1297" spans="1:8">
      <c r="A1297" s="103"/>
      <c r="B1297" s="326"/>
      <c r="C1297" s="326" t="s">
        <v>1538</v>
      </c>
      <c r="D1297" t="s">
        <v>1538</v>
      </c>
      <c r="E1297" s="325" t="s">
        <v>1538</v>
      </c>
      <c r="G1297" s="325" t="s">
        <v>1538</v>
      </c>
      <c r="H1297" s="325" t="s">
        <v>1538</v>
      </c>
    </row>
    <row r="1298" spans="1:8">
      <c r="A1298" s="103"/>
      <c r="B1298" s="326"/>
      <c r="C1298" s="326" t="s">
        <v>1538</v>
      </c>
      <c r="D1298" t="s">
        <v>1538</v>
      </c>
      <c r="E1298" s="325" t="s">
        <v>1538</v>
      </c>
      <c r="G1298" s="325" t="s">
        <v>1538</v>
      </c>
      <c r="H1298" s="325" t="s">
        <v>1538</v>
      </c>
    </row>
    <row r="1299" spans="1:8">
      <c r="A1299" s="103"/>
      <c r="B1299" s="326"/>
      <c r="C1299" s="326" t="s">
        <v>1538</v>
      </c>
      <c r="D1299" t="s">
        <v>1538</v>
      </c>
      <c r="E1299" s="325" t="s">
        <v>1538</v>
      </c>
      <c r="G1299" s="325" t="s">
        <v>1538</v>
      </c>
      <c r="H1299" s="325" t="s">
        <v>1538</v>
      </c>
    </row>
    <row r="1300" spans="1:8">
      <c r="A1300" s="103"/>
      <c r="B1300" s="326"/>
      <c r="C1300" s="326" t="s">
        <v>1538</v>
      </c>
      <c r="D1300" t="s">
        <v>1538</v>
      </c>
      <c r="E1300" s="325" t="s">
        <v>1538</v>
      </c>
      <c r="G1300" s="325" t="s">
        <v>1538</v>
      </c>
      <c r="H1300" s="325" t="s">
        <v>1538</v>
      </c>
    </row>
    <row r="1301" spans="1:8">
      <c r="A1301" s="103"/>
      <c r="B1301" s="326"/>
      <c r="C1301" s="326" t="s">
        <v>1538</v>
      </c>
      <c r="D1301" t="s">
        <v>1538</v>
      </c>
      <c r="E1301" s="325" t="s">
        <v>1538</v>
      </c>
      <c r="G1301" s="325" t="s">
        <v>1538</v>
      </c>
      <c r="H1301" s="325" t="s">
        <v>1538</v>
      </c>
    </row>
    <row r="1302" spans="1:8">
      <c r="A1302" s="103"/>
      <c r="B1302" s="326"/>
      <c r="C1302" s="326" t="s">
        <v>1538</v>
      </c>
      <c r="D1302" t="s">
        <v>1538</v>
      </c>
      <c r="E1302" s="325" t="s">
        <v>1538</v>
      </c>
      <c r="G1302" s="325" t="s">
        <v>1538</v>
      </c>
      <c r="H1302" s="325" t="s">
        <v>1538</v>
      </c>
    </row>
    <row r="1303" spans="1:8">
      <c r="A1303" s="103"/>
      <c r="B1303" s="326"/>
      <c r="C1303" s="326" t="s">
        <v>1538</v>
      </c>
      <c r="D1303" t="s">
        <v>1538</v>
      </c>
      <c r="E1303" s="325" t="s">
        <v>1538</v>
      </c>
      <c r="G1303" s="325" t="s">
        <v>1538</v>
      </c>
      <c r="H1303" s="325" t="s">
        <v>1538</v>
      </c>
    </row>
    <row r="1304" spans="1:8">
      <c r="A1304" s="103"/>
      <c r="B1304" s="326"/>
      <c r="C1304" s="326" t="s">
        <v>1538</v>
      </c>
      <c r="D1304" t="s">
        <v>1538</v>
      </c>
      <c r="E1304" s="325" t="s">
        <v>1538</v>
      </c>
      <c r="G1304" s="325" t="s">
        <v>1538</v>
      </c>
      <c r="H1304" s="325" t="s">
        <v>1538</v>
      </c>
    </row>
    <row r="1305" spans="1:8">
      <c r="A1305" s="103"/>
      <c r="B1305" s="326"/>
      <c r="C1305" s="326" t="s">
        <v>1538</v>
      </c>
      <c r="D1305" t="s">
        <v>1538</v>
      </c>
      <c r="E1305" s="325" t="s">
        <v>1538</v>
      </c>
      <c r="G1305" s="325" t="s">
        <v>1538</v>
      </c>
      <c r="H1305" s="325" t="s">
        <v>1538</v>
      </c>
    </row>
    <row r="1306" spans="1:8">
      <c r="A1306" s="103"/>
      <c r="B1306" s="326"/>
      <c r="C1306" s="326" t="s">
        <v>1538</v>
      </c>
      <c r="D1306" t="s">
        <v>1538</v>
      </c>
      <c r="E1306" s="325" t="s">
        <v>1538</v>
      </c>
      <c r="G1306" s="325" t="s">
        <v>1538</v>
      </c>
      <c r="H1306" s="325" t="s">
        <v>1538</v>
      </c>
    </row>
    <row r="1307" spans="1:8">
      <c r="A1307" s="103"/>
      <c r="B1307" s="326"/>
      <c r="C1307" s="326" t="s">
        <v>1538</v>
      </c>
      <c r="D1307" t="s">
        <v>1538</v>
      </c>
      <c r="E1307" s="325" t="s">
        <v>1538</v>
      </c>
      <c r="G1307" s="325" t="s">
        <v>1538</v>
      </c>
      <c r="H1307" s="325" t="s">
        <v>1538</v>
      </c>
    </row>
    <row r="1308" spans="1:8">
      <c r="A1308" s="103"/>
      <c r="B1308" s="328"/>
      <c r="C1308" s="326" t="s">
        <v>1538</v>
      </c>
      <c r="D1308" t="s">
        <v>1538</v>
      </c>
      <c r="E1308" s="325" t="s">
        <v>1538</v>
      </c>
      <c r="G1308" s="325" t="s">
        <v>1538</v>
      </c>
      <c r="H1308" s="325" t="s">
        <v>1538</v>
      </c>
    </row>
    <row r="1309" spans="1:8">
      <c r="A1309" s="103"/>
      <c r="C1309" s="326" t="s">
        <v>1538</v>
      </c>
      <c r="D1309" t="s">
        <v>1538</v>
      </c>
      <c r="E1309" s="325" t="s">
        <v>1538</v>
      </c>
      <c r="G1309" s="325" t="s">
        <v>1538</v>
      </c>
      <c r="H1309" s="325" t="s">
        <v>1538</v>
      </c>
    </row>
    <row r="1310" spans="1:8">
      <c r="A1310" s="103"/>
      <c r="C1310" s="326" t="s">
        <v>1538</v>
      </c>
      <c r="D1310" t="s">
        <v>1538</v>
      </c>
      <c r="E1310" s="325" t="s">
        <v>1538</v>
      </c>
      <c r="G1310" s="325" t="s">
        <v>1538</v>
      </c>
      <c r="H1310" s="325" t="s">
        <v>1538</v>
      </c>
    </row>
    <row r="1311" spans="1:8">
      <c r="A1311" s="103"/>
      <c r="C1311" s="326" t="s">
        <v>1538</v>
      </c>
      <c r="D1311" t="s">
        <v>1538</v>
      </c>
      <c r="E1311" s="325" t="s">
        <v>1538</v>
      </c>
      <c r="G1311" s="325" t="s">
        <v>1538</v>
      </c>
      <c r="H1311" s="325" t="s">
        <v>1538</v>
      </c>
    </row>
    <row r="1312" spans="1:8">
      <c r="A1312" s="103"/>
      <c r="B1312" s="326"/>
      <c r="C1312" s="326" t="s">
        <v>1538</v>
      </c>
      <c r="D1312" t="s">
        <v>1538</v>
      </c>
      <c r="E1312" s="325" t="s">
        <v>1538</v>
      </c>
      <c r="G1312" s="325" t="s">
        <v>1538</v>
      </c>
      <c r="H1312" s="325" t="s">
        <v>1538</v>
      </c>
    </row>
    <row r="1313" spans="1:8">
      <c r="A1313" s="103"/>
      <c r="B1313" s="326"/>
      <c r="C1313" s="326" t="s">
        <v>1538</v>
      </c>
      <c r="D1313" t="s">
        <v>1538</v>
      </c>
      <c r="E1313" s="325" t="s">
        <v>1538</v>
      </c>
      <c r="G1313" s="325" t="s">
        <v>1538</v>
      </c>
      <c r="H1313" s="325" t="s">
        <v>1538</v>
      </c>
    </row>
    <row r="1314" spans="1:8">
      <c r="A1314" s="103"/>
      <c r="B1314" s="326"/>
      <c r="C1314" s="326" t="s">
        <v>1538</v>
      </c>
      <c r="D1314" t="s">
        <v>1538</v>
      </c>
      <c r="E1314" s="325" t="s">
        <v>1538</v>
      </c>
      <c r="G1314" s="325" t="s">
        <v>1538</v>
      </c>
      <c r="H1314" s="325" t="s">
        <v>1538</v>
      </c>
    </row>
    <row r="1315" spans="1:8">
      <c r="A1315" s="103"/>
      <c r="B1315" s="326"/>
      <c r="C1315" s="326" t="s">
        <v>1538</v>
      </c>
      <c r="D1315" t="s">
        <v>1538</v>
      </c>
      <c r="E1315" s="325" t="s">
        <v>1538</v>
      </c>
      <c r="G1315" s="325" t="s">
        <v>1538</v>
      </c>
      <c r="H1315" s="325" t="s">
        <v>1538</v>
      </c>
    </row>
    <row r="1316" spans="1:8">
      <c r="A1316" s="103"/>
      <c r="B1316" s="326"/>
      <c r="C1316" s="326" t="s">
        <v>1538</v>
      </c>
      <c r="D1316" t="s">
        <v>1538</v>
      </c>
      <c r="E1316" s="325" t="s">
        <v>1538</v>
      </c>
      <c r="G1316" s="325" t="s">
        <v>1538</v>
      </c>
      <c r="H1316" s="325" t="s">
        <v>1538</v>
      </c>
    </row>
    <row r="1317" spans="1:8">
      <c r="A1317" s="103"/>
      <c r="B1317" s="326"/>
      <c r="C1317" s="326" t="s">
        <v>1538</v>
      </c>
      <c r="D1317" t="s">
        <v>1538</v>
      </c>
      <c r="E1317" s="325" t="s">
        <v>1538</v>
      </c>
      <c r="G1317" s="325" t="s">
        <v>1538</v>
      </c>
      <c r="H1317" s="325" t="s">
        <v>1538</v>
      </c>
    </row>
    <row r="1318" spans="1:8">
      <c r="A1318" s="103"/>
      <c r="B1318" s="326"/>
      <c r="C1318" s="326" t="s">
        <v>1538</v>
      </c>
      <c r="D1318" t="s">
        <v>1538</v>
      </c>
      <c r="E1318" s="325" t="s">
        <v>1538</v>
      </c>
      <c r="G1318" s="325" t="s">
        <v>1538</v>
      </c>
      <c r="H1318" s="325" t="s">
        <v>1538</v>
      </c>
    </row>
    <row r="1319" spans="1:8">
      <c r="A1319" s="103"/>
      <c r="B1319" s="326"/>
      <c r="C1319" s="326" t="s">
        <v>1538</v>
      </c>
      <c r="D1319" t="s">
        <v>1538</v>
      </c>
      <c r="E1319" s="325" t="s">
        <v>1538</v>
      </c>
      <c r="G1319" s="325" t="s">
        <v>1538</v>
      </c>
      <c r="H1319" s="325" t="s">
        <v>1538</v>
      </c>
    </row>
    <row r="1320" spans="1:8">
      <c r="A1320" s="103"/>
      <c r="B1320" s="326"/>
      <c r="C1320" s="326" t="s">
        <v>1538</v>
      </c>
      <c r="D1320" t="s">
        <v>1538</v>
      </c>
      <c r="E1320" s="325" t="s">
        <v>1538</v>
      </c>
      <c r="G1320" s="325" t="s">
        <v>1538</v>
      </c>
      <c r="H1320" s="325" t="s">
        <v>1538</v>
      </c>
    </row>
    <row r="1321" spans="1:8">
      <c r="A1321" s="103"/>
      <c r="B1321" s="326"/>
      <c r="C1321" s="326" t="s">
        <v>1538</v>
      </c>
      <c r="D1321" t="s">
        <v>1538</v>
      </c>
      <c r="E1321" s="325" t="s">
        <v>1538</v>
      </c>
      <c r="G1321" s="325" t="s">
        <v>1538</v>
      </c>
      <c r="H1321" s="325" t="s">
        <v>1538</v>
      </c>
    </row>
    <row r="1322" spans="1:8">
      <c r="A1322" s="103"/>
      <c r="B1322" s="326"/>
      <c r="C1322" s="326" t="s">
        <v>1538</v>
      </c>
      <c r="D1322" t="s">
        <v>1538</v>
      </c>
      <c r="E1322" s="325" t="s">
        <v>1538</v>
      </c>
      <c r="G1322" s="325" t="s">
        <v>1538</v>
      </c>
      <c r="H1322" s="325" t="s">
        <v>1538</v>
      </c>
    </row>
    <row r="1323" spans="1:8">
      <c r="A1323" s="103"/>
      <c r="B1323" s="326"/>
      <c r="C1323" s="326" t="s">
        <v>1538</v>
      </c>
      <c r="D1323" t="s">
        <v>1538</v>
      </c>
      <c r="E1323" s="325" t="s">
        <v>1538</v>
      </c>
      <c r="G1323" s="325" t="s">
        <v>1538</v>
      </c>
      <c r="H1323" s="325" t="s">
        <v>1538</v>
      </c>
    </row>
    <row r="1324" spans="1:8">
      <c r="A1324" s="103"/>
      <c r="B1324" s="326"/>
      <c r="C1324" s="326" t="s">
        <v>1538</v>
      </c>
      <c r="D1324" t="s">
        <v>1538</v>
      </c>
      <c r="E1324" s="325" t="s">
        <v>1538</v>
      </c>
      <c r="G1324" s="325" t="s">
        <v>1538</v>
      </c>
      <c r="H1324" s="325" t="s">
        <v>1538</v>
      </c>
    </row>
    <row r="1325" spans="1:8">
      <c r="A1325" s="103"/>
      <c r="B1325" s="326"/>
      <c r="C1325" s="326" t="s">
        <v>1538</v>
      </c>
      <c r="D1325" t="s">
        <v>1538</v>
      </c>
      <c r="E1325" s="325" t="s">
        <v>1538</v>
      </c>
      <c r="G1325" s="325" t="s">
        <v>1538</v>
      </c>
      <c r="H1325" s="325" t="s">
        <v>1538</v>
      </c>
    </row>
    <row r="1326" spans="1:8">
      <c r="A1326" s="103"/>
      <c r="B1326" s="328"/>
      <c r="C1326" s="326" t="s">
        <v>1538</v>
      </c>
      <c r="D1326" t="s">
        <v>1538</v>
      </c>
      <c r="E1326" s="325" t="s">
        <v>1538</v>
      </c>
      <c r="G1326" s="325" t="s">
        <v>1538</v>
      </c>
      <c r="H1326" s="325" t="s">
        <v>1538</v>
      </c>
    </row>
    <row r="1327" spans="1:8">
      <c r="A1327" s="103"/>
      <c r="C1327" s="326" t="s">
        <v>1538</v>
      </c>
      <c r="D1327" t="s">
        <v>1538</v>
      </c>
      <c r="E1327" s="325" t="s">
        <v>1538</v>
      </c>
      <c r="G1327" s="325" t="s">
        <v>1538</v>
      </c>
      <c r="H1327" s="325" t="s">
        <v>1538</v>
      </c>
    </row>
    <row r="1328" spans="1:8">
      <c r="A1328" s="103"/>
      <c r="C1328" s="326" t="s">
        <v>1538</v>
      </c>
      <c r="D1328" t="s">
        <v>1538</v>
      </c>
      <c r="E1328" s="325" t="s">
        <v>1538</v>
      </c>
      <c r="G1328" s="325" t="s">
        <v>1538</v>
      </c>
      <c r="H1328" s="325" t="s">
        <v>1538</v>
      </c>
    </row>
    <row r="1329" spans="1:8">
      <c r="A1329" s="103"/>
      <c r="C1329" s="326" t="s">
        <v>1538</v>
      </c>
      <c r="D1329" t="s">
        <v>1538</v>
      </c>
      <c r="E1329" s="325" t="s">
        <v>1538</v>
      </c>
      <c r="G1329" s="325" t="s">
        <v>1538</v>
      </c>
      <c r="H1329" s="325" t="s">
        <v>1538</v>
      </c>
    </row>
    <row r="1330" spans="1:8">
      <c r="A1330" s="103"/>
      <c r="B1330" s="326"/>
      <c r="C1330" s="326" t="s">
        <v>1538</v>
      </c>
      <c r="D1330" t="s">
        <v>1538</v>
      </c>
      <c r="E1330" s="325" t="s">
        <v>1538</v>
      </c>
      <c r="G1330" s="325" t="s">
        <v>1538</v>
      </c>
      <c r="H1330" s="325" t="s">
        <v>1538</v>
      </c>
    </row>
    <row r="1331" spans="1:8">
      <c r="A1331" s="103"/>
      <c r="B1331" s="326"/>
      <c r="C1331" s="326" t="s">
        <v>1538</v>
      </c>
      <c r="D1331" t="s">
        <v>1538</v>
      </c>
      <c r="E1331" s="325" t="s">
        <v>1538</v>
      </c>
      <c r="G1331" s="325" t="s">
        <v>1538</v>
      </c>
      <c r="H1331" s="325" t="s">
        <v>1538</v>
      </c>
    </row>
    <row r="1332" spans="1:8">
      <c r="A1332" s="103"/>
      <c r="B1332" s="326"/>
      <c r="C1332" s="326" t="s">
        <v>1538</v>
      </c>
      <c r="D1332" t="s">
        <v>1538</v>
      </c>
      <c r="E1332" s="325" t="s">
        <v>1538</v>
      </c>
      <c r="G1332" s="325" t="s">
        <v>1538</v>
      </c>
      <c r="H1332" s="325" t="s">
        <v>1538</v>
      </c>
    </row>
    <row r="1333" spans="1:8">
      <c r="A1333" s="103"/>
      <c r="B1333" s="326"/>
      <c r="C1333" s="326" t="s">
        <v>1538</v>
      </c>
      <c r="D1333" t="s">
        <v>1538</v>
      </c>
      <c r="E1333" s="325" t="s">
        <v>1538</v>
      </c>
      <c r="G1333" s="325" t="s">
        <v>1538</v>
      </c>
      <c r="H1333" s="325" t="s">
        <v>1538</v>
      </c>
    </row>
    <row r="1334" spans="1:8">
      <c r="A1334" s="103"/>
      <c r="B1334" s="326"/>
      <c r="C1334" s="326" t="s">
        <v>1538</v>
      </c>
      <c r="D1334" t="s">
        <v>1538</v>
      </c>
      <c r="E1334" s="325" t="s">
        <v>1538</v>
      </c>
      <c r="G1334" s="325" t="s">
        <v>1538</v>
      </c>
      <c r="H1334" s="325" t="s">
        <v>1538</v>
      </c>
    </row>
    <row r="1335" spans="1:8">
      <c r="A1335" s="103"/>
      <c r="B1335" s="328"/>
      <c r="C1335" s="326" t="s">
        <v>1538</v>
      </c>
      <c r="D1335" t="s">
        <v>1538</v>
      </c>
      <c r="E1335" s="325" t="s">
        <v>1538</v>
      </c>
      <c r="G1335" s="325" t="s">
        <v>1538</v>
      </c>
      <c r="H1335" s="325" t="s">
        <v>1538</v>
      </c>
    </row>
    <row r="1336" spans="1:8">
      <c r="A1336" s="103"/>
      <c r="C1336" s="326" t="s">
        <v>1538</v>
      </c>
      <c r="D1336" t="s">
        <v>1538</v>
      </c>
      <c r="E1336" s="325" t="s">
        <v>1538</v>
      </c>
      <c r="G1336" s="325" t="s">
        <v>1538</v>
      </c>
      <c r="H1336" s="325" t="s">
        <v>1538</v>
      </c>
    </row>
    <row r="1337" spans="1:8">
      <c r="A1337" s="103"/>
      <c r="C1337" s="326" t="s">
        <v>1538</v>
      </c>
      <c r="D1337" t="s">
        <v>1538</v>
      </c>
      <c r="E1337" s="325" t="s">
        <v>1538</v>
      </c>
      <c r="G1337" s="325" t="s">
        <v>1538</v>
      </c>
      <c r="H1337" s="325" t="s">
        <v>1538</v>
      </c>
    </row>
    <row r="1338" spans="1:8">
      <c r="A1338" s="103"/>
      <c r="C1338" s="326" t="s">
        <v>1538</v>
      </c>
      <c r="D1338" t="s">
        <v>1538</v>
      </c>
      <c r="E1338" s="325" t="s">
        <v>1538</v>
      </c>
      <c r="G1338" s="325" t="s">
        <v>1538</v>
      </c>
      <c r="H1338" s="325" t="s">
        <v>1538</v>
      </c>
    </row>
    <row r="1339" spans="1:8">
      <c r="A1339" s="103"/>
      <c r="C1339" s="326" t="s">
        <v>1538</v>
      </c>
      <c r="D1339" t="s">
        <v>1538</v>
      </c>
      <c r="E1339" s="325" t="s">
        <v>1538</v>
      </c>
      <c r="G1339" s="325" t="s">
        <v>1538</v>
      </c>
      <c r="H1339" s="325" t="s">
        <v>1538</v>
      </c>
    </row>
    <row r="1340" spans="1:8">
      <c r="A1340" s="103"/>
      <c r="C1340" s="326" t="s">
        <v>1538</v>
      </c>
      <c r="D1340" t="s">
        <v>1538</v>
      </c>
      <c r="E1340" s="325" t="s">
        <v>1538</v>
      </c>
      <c r="G1340" s="325" t="s">
        <v>1538</v>
      </c>
      <c r="H1340" s="325" t="s">
        <v>1538</v>
      </c>
    </row>
    <row r="1341" spans="1:8">
      <c r="A1341" s="103"/>
      <c r="B1341" s="326"/>
      <c r="C1341" s="326" t="s">
        <v>1538</v>
      </c>
      <c r="D1341" t="s">
        <v>1538</v>
      </c>
      <c r="E1341" s="325" t="s">
        <v>1538</v>
      </c>
      <c r="G1341" s="325" t="s">
        <v>1538</v>
      </c>
      <c r="H1341" s="325" t="s">
        <v>1538</v>
      </c>
    </row>
    <row r="1342" spans="1:8">
      <c r="A1342" s="103"/>
      <c r="B1342" s="326"/>
      <c r="C1342" s="326" t="s">
        <v>1538</v>
      </c>
      <c r="D1342" t="s">
        <v>1538</v>
      </c>
      <c r="E1342" s="325" t="s">
        <v>1538</v>
      </c>
      <c r="G1342" s="325" t="s">
        <v>1538</v>
      </c>
      <c r="H1342" s="325" t="s">
        <v>1538</v>
      </c>
    </row>
    <row r="1343" spans="1:8">
      <c r="A1343" s="103"/>
      <c r="B1343" s="326"/>
      <c r="C1343" s="326" t="s">
        <v>1538</v>
      </c>
      <c r="D1343" t="s">
        <v>1538</v>
      </c>
      <c r="E1343" s="325" t="s">
        <v>1538</v>
      </c>
      <c r="G1343" s="325" t="s">
        <v>1538</v>
      </c>
      <c r="H1343" s="325" t="s">
        <v>1538</v>
      </c>
    </row>
    <row r="1344" spans="1:8">
      <c r="A1344" s="103"/>
      <c r="B1344" s="326"/>
      <c r="C1344" s="326" t="s">
        <v>1538</v>
      </c>
      <c r="D1344" t="s">
        <v>1538</v>
      </c>
      <c r="E1344" s="325" t="s">
        <v>1538</v>
      </c>
      <c r="G1344" s="325" t="s">
        <v>1538</v>
      </c>
      <c r="H1344" s="325" t="s">
        <v>1538</v>
      </c>
    </row>
    <row r="1345" spans="1:8">
      <c r="A1345" s="103"/>
      <c r="B1345" s="326"/>
      <c r="C1345" s="326" t="s">
        <v>1538</v>
      </c>
      <c r="D1345" t="s">
        <v>1538</v>
      </c>
      <c r="E1345" s="325" t="s">
        <v>1538</v>
      </c>
      <c r="G1345" s="325" t="s">
        <v>1538</v>
      </c>
      <c r="H1345" s="325" t="s">
        <v>1538</v>
      </c>
    </row>
    <row r="1346" spans="1:8">
      <c r="A1346" s="103"/>
      <c r="B1346" s="326"/>
      <c r="C1346" s="326" t="s">
        <v>1538</v>
      </c>
      <c r="D1346" t="s">
        <v>1538</v>
      </c>
      <c r="E1346" s="325" t="s">
        <v>1538</v>
      </c>
      <c r="G1346" s="325" t="s">
        <v>1538</v>
      </c>
      <c r="H1346" s="325" t="s">
        <v>1538</v>
      </c>
    </row>
    <row r="1347" spans="1:8">
      <c r="A1347" s="103"/>
      <c r="B1347" s="326"/>
      <c r="C1347" s="326" t="s">
        <v>1538</v>
      </c>
      <c r="D1347" t="s">
        <v>1538</v>
      </c>
      <c r="E1347" s="325" t="s">
        <v>1538</v>
      </c>
      <c r="G1347" s="325" t="s">
        <v>1538</v>
      </c>
      <c r="H1347" s="325" t="s">
        <v>1538</v>
      </c>
    </row>
    <row r="1348" spans="1:8">
      <c r="A1348" s="103"/>
      <c r="B1348" s="326"/>
      <c r="C1348" s="326" t="s">
        <v>1538</v>
      </c>
      <c r="D1348" t="s">
        <v>1538</v>
      </c>
      <c r="E1348" s="325" t="s">
        <v>1538</v>
      </c>
      <c r="G1348" s="325" t="s">
        <v>1538</v>
      </c>
      <c r="H1348" s="325" t="s">
        <v>1538</v>
      </c>
    </row>
    <row r="1349" spans="1:8">
      <c r="A1349" s="103"/>
      <c r="B1349" s="326"/>
      <c r="C1349" s="326" t="s">
        <v>1538</v>
      </c>
      <c r="D1349" t="s">
        <v>1538</v>
      </c>
      <c r="E1349" s="325" t="s">
        <v>1538</v>
      </c>
      <c r="G1349" s="325" t="s">
        <v>1538</v>
      </c>
      <c r="H1349" s="325" t="s">
        <v>1538</v>
      </c>
    </row>
    <row r="1350" spans="1:8">
      <c r="A1350" s="103"/>
      <c r="B1350" s="326"/>
      <c r="C1350" s="326" t="s">
        <v>1538</v>
      </c>
      <c r="D1350" t="s">
        <v>1538</v>
      </c>
      <c r="E1350" s="325" t="s">
        <v>1538</v>
      </c>
      <c r="G1350" s="325" t="s">
        <v>1538</v>
      </c>
      <c r="H1350" s="325" t="s">
        <v>1538</v>
      </c>
    </row>
    <row r="1351" spans="1:8">
      <c r="A1351" s="103"/>
      <c r="B1351" s="326"/>
      <c r="C1351" s="326" t="s">
        <v>1538</v>
      </c>
      <c r="D1351" t="s">
        <v>1538</v>
      </c>
      <c r="E1351" s="325" t="s">
        <v>1538</v>
      </c>
      <c r="G1351" s="325" t="s">
        <v>1538</v>
      </c>
      <c r="H1351" s="325" t="s">
        <v>1538</v>
      </c>
    </row>
    <row r="1352" spans="1:8">
      <c r="A1352" s="103"/>
      <c r="B1352" s="326"/>
      <c r="C1352" s="326" t="s">
        <v>1538</v>
      </c>
      <c r="D1352" t="s">
        <v>1538</v>
      </c>
      <c r="E1352" s="325" t="s">
        <v>1538</v>
      </c>
      <c r="G1352" s="325" t="s">
        <v>1538</v>
      </c>
      <c r="H1352" s="325" t="s">
        <v>1538</v>
      </c>
    </row>
    <row r="1353" spans="1:8">
      <c r="A1353" s="103"/>
      <c r="B1353" s="326"/>
      <c r="C1353" s="326" t="s">
        <v>1538</v>
      </c>
      <c r="D1353" t="s">
        <v>1538</v>
      </c>
      <c r="E1353" s="325" t="s">
        <v>1538</v>
      </c>
      <c r="G1353" s="325" t="s">
        <v>1538</v>
      </c>
      <c r="H1353" s="325" t="s">
        <v>1538</v>
      </c>
    </row>
    <row r="1354" spans="1:8">
      <c r="A1354" s="103"/>
      <c r="B1354" s="326"/>
      <c r="C1354" s="326" t="s">
        <v>1538</v>
      </c>
      <c r="D1354" t="s">
        <v>1538</v>
      </c>
      <c r="E1354" s="325" t="s">
        <v>1538</v>
      </c>
      <c r="G1354" s="325" t="s">
        <v>1538</v>
      </c>
      <c r="H1354" s="325" t="s">
        <v>1538</v>
      </c>
    </row>
    <row r="1355" spans="1:8">
      <c r="A1355" s="103"/>
      <c r="B1355" s="326"/>
      <c r="C1355" s="326" t="s">
        <v>1538</v>
      </c>
      <c r="D1355" t="s">
        <v>1538</v>
      </c>
      <c r="E1355" s="325" t="s">
        <v>1538</v>
      </c>
      <c r="G1355" s="325" t="s">
        <v>1538</v>
      </c>
      <c r="H1355" s="325" t="s">
        <v>1538</v>
      </c>
    </row>
    <row r="1356" spans="1:8">
      <c r="A1356" s="103"/>
      <c r="B1356" s="326"/>
      <c r="C1356" s="326" t="s">
        <v>1538</v>
      </c>
      <c r="D1356" t="s">
        <v>1538</v>
      </c>
      <c r="E1356" s="325" t="s">
        <v>1538</v>
      </c>
      <c r="G1356" s="325" t="s">
        <v>1538</v>
      </c>
      <c r="H1356" s="325" t="s">
        <v>1538</v>
      </c>
    </row>
    <row r="1357" spans="1:8">
      <c r="A1357" s="103"/>
      <c r="B1357" s="326"/>
      <c r="C1357" s="326" t="s">
        <v>1538</v>
      </c>
      <c r="D1357" t="s">
        <v>1538</v>
      </c>
      <c r="E1357" s="325" t="s">
        <v>1538</v>
      </c>
      <c r="G1357" s="325" t="s">
        <v>1538</v>
      </c>
      <c r="H1357" s="325" t="s">
        <v>1538</v>
      </c>
    </row>
    <row r="1358" spans="1:8">
      <c r="A1358" s="103"/>
      <c r="B1358" s="326"/>
      <c r="C1358" s="326" t="s">
        <v>1538</v>
      </c>
      <c r="D1358" t="s">
        <v>1538</v>
      </c>
      <c r="E1358" s="325" t="s">
        <v>1538</v>
      </c>
      <c r="G1358" s="325" t="s">
        <v>1538</v>
      </c>
      <c r="H1358" s="325" t="s">
        <v>1538</v>
      </c>
    </row>
    <row r="1359" spans="1:8">
      <c r="A1359" s="103"/>
      <c r="B1359" s="326"/>
      <c r="C1359" s="326" t="s">
        <v>1538</v>
      </c>
      <c r="D1359" t="s">
        <v>1538</v>
      </c>
      <c r="E1359" s="325" t="s">
        <v>1538</v>
      </c>
      <c r="G1359" s="325" t="s">
        <v>1538</v>
      </c>
      <c r="H1359" s="325" t="s">
        <v>1538</v>
      </c>
    </row>
    <row r="1360" spans="1:8">
      <c r="A1360" s="103"/>
      <c r="B1360" s="326"/>
      <c r="C1360" s="326" t="s">
        <v>1538</v>
      </c>
      <c r="D1360" t="s">
        <v>1538</v>
      </c>
      <c r="E1360" s="325" t="s">
        <v>1538</v>
      </c>
      <c r="G1360" s="325" t="s">
        <v>1538</v>
      </c>
      <c r="H1360" s="325" t="s">
        <v>1538</v>
      </c>
    </row>
    <row r="1361" spans="1:8">
      <c r="A1361" s="103"/>
      <c r="B1361" s="326"/>
      <c r="C1361" s="326" t="s">
        <v>1538</v>
      </c>
      <c r="D1361" t="s">
        <v>1538</v>
      </c>
      <c r="E1361" s="325" t="s">
        <v>1538</v>
      </c>
      <c r="G1361" s="325" t="s">
        <v>1538</v>
      </c>
      <c r="H1361" s="325" t="s">
        <v>1538</v>
      </c>
    </row>
    <row r="1362" spans="1:8">
      <c r="A1362" s="103"/>
      <c r="B1362" s="326"/>
      <c r="C1362" s="326" t="s">
        <v>1538</v>
      </c>
      <c r="D1362" t="s">
        <v>1538</v>
      </c>
      <c r="E1362" s="325" t="s">
        <v>1538</v>
      </c>
      <c r="G1362" s="325" t="s">
        <v>1538</v>
      </c>
      <c r="H1362" s="325" t="s">
        <v>1538</v>
      </c>
    </row>
    <row r="1363" spans="1:8">
      <c r="A1363" s="103"/>
      <c r="B1363" s="326"/>
      <c r="C1363" s="326" t="s">
        <v>1538</v>
      </c>
      <c r="D1363" t="s">
        <v>1538</v>
      </c>
      <c r="E1363" s="325" t="s">
        <v>1538</v>
      </c>
      <c r="G1363" s="325" t="s">
        <v>1538</v>
      </c>
      <c r="H1363" s="325" t="s">
        <v>1538</v>
      </c>
    </row>
    <row r="1364" spans="1:8">
      <c r="A1364" s="103"/>
      <c r="B1364" s="326"/>
      <c r="C1364" s="326" t="s">
        <v>1538</v>
      </c>
      <c r="D1364" t="s">
        <v>1538</v>
      </c>
      <c r="E1364" s="325" t="s">
        <v>1538</v>
      </c>
      <c r="G1364" s="325" t="s">
        <v>1538</v>
      </c>
      <c r="H1364" s="325" t="s">
        <v>1538</v>
      </c>
    </row>
    <row r="1365" spans="1:8">
      <c r="A1365" s="103"/>
      <c r="B1365" s="326"/>
      <c r="C1365" s="326" t="s">
        <v>1538</v>
      </c>
      <c r="D1365" t="s">
        <v>1538</v>
      </c>
      <c r="E1365" s="325" t="s">
        <v>1538</v>
      </c>
      <c r="G1365" s="325" t="s">
        <v>1538</v>
      </c>
      <c r="H1365" s="325" t="s">
        <v>1538</v>
      </c>
    </row>
    <row r="1366" spans="1:8">
      <c r="A1366" s="103"/>
      <c r="B1366" s="326"/>
      <c r="C1366" s="326" t="s">
        <v>1538</v>
      </c>
      <c r="D1366" t="s">
        <v>1538</v>
      </c>
      <c r="E1366" s="325" t="s">
        <v>1538</v>
      </c>
      <c r="G1366" s="325" t="s">
        <v>1538</v>
      </c>
      <c r="H1366" s="325" t="s">
        <v>1538</v>
      </c>
    </row>
    <row r="1367" spans="1:8">
      <c r="A1367" s="103"/>
      <c r="B1367" s="326"/>
      <c r="C1367" s="326" t="s">
        <v>1538</v>
      </c>
      <c r="D1367" t="s">
        <v>1538</v>
      </c>
      <c r="E1367" s="325" t="s">
        <v>1538</v>
      </c>
      <c r="G1367" s="325" t="s">
        <v>1538</v>
      </c>
      <c r="H1367" s="325" t="s">
        <v>1538</v>
      </c>
    </row>
    <row r="1368" spans="1:8">
      <c r="A1368" s="103"/>
      <c r="B1368" s="326"/>
      <c r="C1368" s="326" t="s">
        <v>1538</v>
      </c>
      <c r="D1368" t="s">
        <v>1538</v>
      </c>
      <c r="E1368" s="325" t="s">
        <v>1538</v>
      </c>
      <c r="G1368" s="325" t="s">
        <v>1538</v>
      </c>
      <c r="H1368" s="325" t="s">
        <v>1538</v>
      </c>
    </row>
    <row r="1369" spans="1:8">
      <c r="A1369" s="103"/>
      <c r="B1369" s="326"/>
      <c r="C1369" s="326" t="s">
        <v>1538</v>
      </c>
      <c r="D1369" t="s">
        <v>1538</v>
      </c>
      <c r="E1369" s="325" t="s">
        <v>1538</v>
      </c>
      <c r="G1369" s="325" t="s">
        <v>1538</v>
      </c>
      <c r="H1369" s="325" t="s">
        <v>1538</v>
      </c>
    </row>
    <row r="1370" spans="1:8">
      <c r="A1370" s="103"/>
      <c r="B1370" s="328"/>
      <c r="C1370" s="326" t="s">
        <v>1538</v>
      </c>
      <c r="D1370" t="s">
        <v>1538</v>
      </c>
      <c r="E1370" s="325" t="s">
        <v>1538</v>
      </c>
      <c r="G1370" s="325" t="s">
        <v>1538</v>
      </c>
      <c r="H1370" s="325" t="s">
        <v>1538</v>
      </c>
    </row>
    <row r="1371" spans="1:8">
      <c r="A1371" s="103"/>
      <c r="C1371" s="326" t="s">
        <v>1538</v>
      </c>
      <c r="D1371" t="s">
        <v>1538</v>
      </c>
      <c r="E1371" s="325" t="s">
        <v>1538</v>
      </c>
      <c r="G1371" s="325" t="s">
        <v>1538</v>
      </c>
      <c r="H1371" s="325" t="s">
        <v>1538</v>
      </c>
    </row>
    <row r="1372" spans="1:8">
      <c r="A1372" s="103"/>
      <c r="C1372" s="326" t="s">
        <v>1538</v>
      </c>
      <c r="D1372" t="s">
        <v>1538</v>
      </c>
      <c r="E1372" s="325" t="s">
        <v>1538</v>
      </c>
      <c r="G1372" s="325" t="s">
        <v>1538</v>
      </c>
      <c r="H1372" s="325" t="s">
        <v>1538</v>
      </c>
    </row>
    <row r="1373" spans="1:8">
      <c r="A1373" s="103"/>
      <c r="C1373" s="326" t="s">
        <v>1538</v>
      </c>
      <c r="D1373" t="s">
        <v>1538</v>
      </c>
      <c r="E1373" s="325" t="s">
        <v>1538</v>
      </c>
      <c r="G1373" s="325" t="s">
        <v>1538</v>
      </c>
      <c r="H1373" s="325" t="s">
        <v>1538</v>
      </c>
    </row>
    <row r="1374" spans="1:8">
      <c r="A1374" s="103"/>
      <c r="B1374" s="326"/>
      <c r="C1374" s="326" t="s">
        <v>1538</v>
      </c>
      <c r="D1374" t="s">
        <v>1538</v>
      </c>
      <c r="E1374" s="325" t="s">
        <v>1538</v>
      </c>
      <c r="G1374" s="325" t="s">
        <v>1538</v>
      </c>
      <c r="H1374" s="325" t="s">
        <v>1538</v>
      </c>
    </row>
    <row r="1375" spans="1:8">
      <c r="A1375" s="103"/>
      <c r="B1375" s="326"/>
      <c r="C1375" s="326" t="s">
        <v>1538</v>
      </c>
      <c r="D1375" t="s">
        <v>1538</v>
      </c>
      <c r="E1375" s="325" t="s">
        <v>1538</v>
      </c>
      <c r="G1375" s="325" t="s">
        <v>1538</v>
      </c>
      <c r="H1375" s="325" t="s">
        <v>1538</v>
      </c>
    </row>
    <row r="1376" spans="1:8">
      <c r="A1376" s="103"/>
      <c r="B1376" s="326"/>
      <c r="C1376" s="326" t="s">
        <v>1538</v>
      </c>
      <c r="D1376" t="s">
        <v>1538</v>
      </c>
      <c r="E1376" s="325" t="s">
        <v>1538</v>
      </c>
      <c r="G1376" s="325" t="s">
        <v>1538</v>
      </c>
      <c r="H1376" s="325" t="s">
        <v>1538</v>
      </c>
    </row>
    <row r="1377" spans="1:8">
      <c r="A1377" s="103"/>
      <c r="B1377" s="326"/>
      <c r="C1377" s="326" t="s">
        <v>1538</v>
      </c>
      <c r="D1377" t="s">
        <v>1538</v>
      </c>
      <c r="E1377" s="325" t="s">
        <v>1538</v>
      </c>
      <c r="G1377" s="325" t="s">
        <v>1538</v>
      </c>
      <c r="H1377" s="325" t="s">
        <v>1538</v>
      </c>
    </row>
    <row r="1378" spans="1:8">
      <c r="A1378" s="103"/>
      <c r="B1378" s="326"/>
      <c r="C1378" s="326" t="s">
        <v>1538</v>
      </c>
      <c r="D1378" t="s">
        <v>1538</v>
      </c>
      <c r="E1378" s="325" t="s">
        <v>1538</v>
      </c>
      <c r="G1378" s="325" t="s">
        <v>1538</v>
      </c>
      <c r="H1378" s="325" t="s">
        <v>1538</v>
      </c>
    </row>
    <row r="1379" spans="1:8">
      <c r="A1379" s="103"/>
      <c r="B1379" s="326"/>
      <c r="C1379" s="326" t="s">
        <v>1538</v>
      </c>
      <c r="D1379" t="s">
        <v>1538</v>
      </c>
      <c r="E1379" s="325" t="s">
        <v>1538</v>
      </c>
      <c r="G1379" s="325" t="s">
        <v>1538</v>
      </c>
      <c r="H1379" s="325" t="s">
        <v>1538</v>
      </c>
    </row>
    <row r="1380" spans="1:8">
      <c r="A1380" s="103"/>
      <c r="B1380" s="326"/>
      <c r="C1380" s="326" t="s">
        <v>1538</v>
      </c>
      <c r="D1380" t="s">
        <v>1538</v>
      </c>
      <c r="E1380" s="325" t="s">
        <v>1538</v>
      </c>
      <c r="G1380" s="325" t="s">
        <v>1538</v>
      </c>
      <c r="H1380" s="325" t="s">
        <v>1538</v>
      </c>
    </row>
    <row r="1381" spans="1:8">
      <c r="A1381" s="103"/>
      <c r="B1381" s="326"/>
      <c r="C1381" s="326" t="s">
        <v>1538</v>
      </c>
      <c r="D1381" t="s">
        <v>1538</v>
      </c>
      <c r="E1381" s="325" t="s">
        <v>1538</v>
      </c>
      <c r="G1381" s="325" t="s">
        <v>1538</v>
      </c>
      <c r="H1381" s="325" t="s">
        <v>1538</v>
      </c>
    </row>
    <row r="1382" spans="1:8">
      <c r="A1382" s="103"/>
      <c r="B1382" s="326"/>
      <c r="C1382" s="326" t="s">
        <v>1538</v>
      </c>
      <c r="D1382" t="s">
        <v>1538</v>
      </c>
      <c r="E1382" s="325" t="s">
        <v>1538</v>
      </c>
      <c r="G1382" s="325" t="s">
        <v>1538</v>
      </c>
      <c r="H1382" s="325" t="s">
        <v>1538</v>
      </c>
    </row>
    <row r="1383" spans="1:8">
      <c r="A1383" s="103"/>
      <c r="B1383" s="326"/>
      <c r="C1383" s="326" t="s">
        <v>1538</v>
      </c>
      <c r="D1383" t="s">
        <v>1538</v>
      </c>
      <c r="E1383" s="325" t="s">
        <v>1538</v>
      </c>
      <c r="G1383" s="325" t="s">
        <v>1538</v>
      </c>
      <c r="H1383" s="325" t="s">
        <v>1538</v>
      </c>
    </row>
    <row r="1384" spans="1:8">
      <c r="A1384" s="103"/>
      <c r="B1384" s="326"/>
      <c r="C1384" s="326" t="s">
        <v>1538</v>
      </c>
      <c r="D1384" t="s">
        <v>1538</v>
      </c>
      <c r="E1384" s="325" t="s">
        <v>1538</v>
      </c>
      <c r="G1384" s="325" t="s">
        <v>1538</v>
      </c>
      <c r="H1384" s="325" t="s">
        <v>1538</v>
      </c>
    </row>
    <row r="1385" spans="1:8">
      <c r="A1385" s="103"/>
      <c r="B1385" s="326"/>
      <c r="C1385" s="326" t="s">
        <v>1538</v>
      </c>
      <c r="D1385" t="s">
        <v>1538</v>
      </c>
      <c r="E1385" s="325" t="s">
        <v>1538</v>
      </c>
      <c r="G1385" s="325" t="s">
        <v>1538</v>
      </c>
      <c r="H1385" s="325" t="s">
        <v>1538</v>
      </c>
    </row>
    <row r="1386" spans="1:8">
      <c r="A1386" s="103"/>
      <c r="B1386" s="326"/>
      <c r="C1386" s="326" t="s">
        <v>1538</v>
      </c>
      <c r="D1386" t="s">
        <v>1538</v>
      </c>
      <c r="E1386" s="325" t="s">
        <v>1538</v>
      </c>
      <c r="G1386" s="325" t="s">
        <v>1538</v>
      </c>
      <c r="H1386" s="325" t="s">
        <v>1538</v>
      </c>
    </row>
    <row r="1387" spans="1:8">
      <c r="A1387" s="103"/>
      <c r="B1387" s="326"/>
      <c r="C1387" s="326" t="s">
        <v>1538</v>
      </c>
      <c r="D1387" t="s">
        <v>1538</v>
      </c>
      <c r="E1387" s="325" t="s">
        <v>1538</v>
      </c>
      <c r="G1387" s="325" t="s">
        <v>1538</v>
      </c>
      <c r="H1387" s="325" t="s">
        <v>1538</v>
      </c>
    </row>
    <row r="1388" spans="1:8">
      <c r="A1388" s="103"/>
      <c r="B1388" s="326"/>
      <c r="C1388" s="326" t="s">
        <v>1538</v>
      </c>
      <c r="D1388" t="s">
        <v>1538</v>
      </c>
      <c r="E1388" s="325" t="s">
        <v>1538</v>
      </c>
      <c r="G1388" s="325" t="s">
        <v>1538</v>
      </c>
      <c r="H1388" s="325" t="s">
        <v>1538</v>
      </c>
    </row>
    <row r="1389" spans="1:8">
      <c r="A1389" s="103"/>
      <c r="B1389" s="326"/>
      <c r="C1389" s="326" t="s">
        <v>1538</v>
      </c>
      <c r="D1389" t="s">
        <v>1538</v>
      </c>
      <c r="E1389" s="325" t="s">
        <v>1538</v>
      </c>
      <c r="G1389" s="325" t="s">
        <v>1538</v>
      </c>
      <c r="H1389" s="325" t="s">
        <v>1538</v>
      </c>
    </row>
    <row r="1390" spans="1:8">
      <c r="A1390" s="103"/>
      <c r="B1390" s="326"/>
      <c r="C1390" s="326" t="s">
        <v>1538</v>
      </c>
      <c r="D1390" t="s">
        <v>1538</v>
      </c>
      <c r="E1390" s="325" t="s">
        <v>1538</v>
      </c>
      <c r="G1390" s="325" t="s">
        <v>1538</v>
      </c>
      <c r="H1390" s="325" t="s">
        <v>1538</v>
      </c>
    </row>
    <row r="1391" spans="1:8">
      <c r="A1391" s="103"/>
      <c r="B1391" s="326"/>
      <c r="C1391" s="326" t="s">
        <v>1538</v>
      </c>
      <c r="D1391" t="s">
        <v>1538</v>
      </c>
      <c r="E1391" s="325" t="s">
        <v>1538</v>
      </c>
      <c r="G1391" s="325" t="s">
        <v>1538</v>
      </c>
      <c r="H1391" s="325" t="s">
        <v>1538</v>
      </c>
    </row>
    <row r="1392" spans="1:8">
      <c r="A1392" s="103"/>
      <c r="B1392" s="326"/>
      <c r="C1392" s="326" t="s">
        <v>1538</v>
      </c>
      <c r="D1392" t="s">
        <v>1538</v>
      </c>
      <c r="E1392" s="325" t="s">
        <v>1538</v>
      </c>
      <c r="G1392" s="325" t="s">
        <v>1538</v>
      </c>
      <c r="H1392" s="325" t="s">
        <v>1538</v>
      </c>
    </row>
    <row r="1393" spans="1:8">
      <c r="A1393" s="103"/>
      <c r="B1393" s="326"/>
      <c r="C1393" s="326" t="s">
        <v>1538</v>
      </c>
      <c r="D1393" t="s">
        <v>1538</v>
      </c>
      <c r="E1393" s="325" t="s">
        <v>1538</v>
      </c>
      <c r="G1393" s="325" t="s">
        <v>1538</v>
      </c>
      <c r="H1393" s="325" t="s">
        <v>1538</v>
      </c>
    </row>
    <row r="1394" spans="1:8">
      <c r="A1394" s="103"/>
      <c r="B1394" s="326"/>
      <c r="C1394" s="326" t="s">
        <v>1538</v>
      </c>
      <c r="D1394" t="s">
        <v>1538</v>
      </c>
      <c r="E1394" s="325" t="s">
        <v>1538</v>
      </c>
      <c r="G1394" s="325" t="s">
        <v>1538</v>
      </c>
      <c r="H1394" s="325" t="s">
        <v>1538</v>
      </c>
    </row>
    <row r="1395" spans="1:8">
      <c r="A1395" s="103"/>
      <c r="B1395" s="326"/>
      <c r="C1395" s="326" t="s">
        <v>1538</v>
      </c>
      <c r="D1395" t="s">
        <v>1538</v>
      </c>
      <c r="E1395" s="325" t="s">
        <v>1538</v>
      </c>
      <c r="G1395" s="325" t="s">
        <v>1538</v>
      </c>
      <c r="H1395" s="325" t="s">
        <v>1538</v>
      </c>
    </row>
    <row r="1396" spans="1:8">
      <c r="A1396" s="103"/>
      <c r="B1396" s="326"/>
      <c r="C1396" s="326" t="s">
        <v>1538</v>
      </c>
      <c r="D1396" t="s">
        <v>1538</v>
      </c>
      <c r="E1396" s="325" t="s">
        <v>1538</v>
      </c>
      <c r="G1396" s="325" t="s">
        <v>1538</v>
      </c>
      <c r="H1396" s="325" t="s">
        <v>1538</v>
      </c>
    </row>
    <row r="1397" spans="1:8">
      <c r="A1397" s="103"/>
      <c r="B1397" s="326"/>
      <c r="C1397" s="326" t="s">
        <v>1538</v>
      </c>
      <c r="D1397" t="s">
        <v>1538</v>
      </c>
      <c r="E1397" s="325" t="s">
        <v>1538</v>
      </c>
      <c r="G1397" s="325" t="s">
        <v>1538</v>
      </c>
      <c r="H1397" s="325" t="s">
        <v>1538</v>
      </c>
    </row>
    <row r="1398" spans="1:8">
      <c r="A1398" s="103"/>
      <c r="B1398" s="326"/>
      <c r="C1398" s="326" t="s">
        <v>1538</v>
      </c>
      <c r="D1398" t="s">
        <v>1538</v>
      </c>
      <c r="E1398" s="325" t="s">
        <v>1538</v>
      </c>
      <c r="G1398" s="325" t="s">
        <v>1538</v>
      </c>
      <c r="H1398" s="325" t="s">
        <v>1538</v>
      </c>
    </row>
    <row r="1399" spans="1:8">
      <c r="A1399" s="103"/>
      <c r="B1399" s="326"/>
      <c r="C1399" s="326" t="s">
        <v>1538</v>
      </c>
      <c r="D1399" t="s">
        <v>1538</v>
      </c>
      <c r="E1399" s="325" t="s">
        <v>1538</v>
      </c>
      <c r="G1399" s="325" t="s">
        <v>1538</v>
      </c>
      <c r="H1399" s="325" t="s">
        <v>1538</v>
      </c>
    </row>
    <row r="1400" spans="1:8">
      <c r="A1400" s="103"/>
      <c r="B1400" s="326"/>
      <c r="C1400" s="326" t="s">
        <v>1538</v>
      </c>
      <c r="D1400" t="s">
        <v>1538</v>
      </c>
      <c r="E1400" s="325" t="s">
        <v>1538</v>
      </c>
      <c r="G1400" s="325" t="s">
        <v>1538</v>
      </c>
      <c r="H1400" s="325" t="s">
        <v>1538</v>
      </c>
    </row>
    <row r="1401" spans="1:8">
      <c r="A1401" s="103"/>
      <c r="B1401" s="326"/>
      <c r="C1401" s="326" t="s">
        <v>1538</v>
      </c>
      <c r="D1401" t="s">
        <v>1538</v>
      </c>
      <c r="E1401" s="325" t="s">
        <v>1538</v>
      </c>
      <c r="G1401" s="325" t="s">
        <v>1538</v>
      </c>
      <c r="H1401" s="325" t="s">
        <v>1538</v>
      </c>
    </row>
    <row r="1402" spans="1:8">
      <c r="A1402" s="103"/>
      <c r="B1402" s="326"/>
      <c r="C1402" s="326" t="s">
        <v>1538</v>
      </c>
      <c r="D1402" t="s">
        <v>1538</v>
      </c>
      <c r="E1402" s="325" t="s">
        <v>1538</v>
      </c>
      <c r="G1402" s="325" t="s">
        <v>1538</v>
      </c>
      <c r="H1402" s="325" t="s">
        <v>1538</v>
      </c>
    </row>
    <row r="1403" spans="1:8">
      <c r="A1403" s="103"/>
      <c r="B1403" s="326"/>
      <c r="C1403" s="326" t="s">
        <v>1538</v>
      </c>
      <c r="D1403" t="s">
        <v>1538</v>
      </c>
      <c r="E1403" s="325" t="s">
        <v>1538</v>
      </c>
      <c r="G1403" s="325" t="s">
        <v>1538</v>
      </c>
      <c r="H1403" s="325" t="s">
        <v>1538</v>
      </c>
    </row>
    <row r="1404" spans="1:8">
      <c r="A1404" s="103"/>
      <c r="B1404" s="326"/>
      <c r="C1404" s="326" t="s">
        <v>1538</v>
      </c>
      <c r="D1404" t="s">
        <v>1538</v>
      </c>
      <c r="E1404" s="325" t="s">
        <v>1538</v>
      </c>
      <c r="G1404" s="325" t="s">
        <v>1538</v>
      </c>
      <c r="H1404" s="325" t="s">
        <v>1538</v>
      </c>
    </row>
    <row r="1405" spans="1:8">
      <c r="A1405" s="103"/>
      <c r="B1405" s="328"/>
      <c r="C1405" s="326" t="s">
        <v>1538</v>
      </c>
      <c r="D1405" t="s">
        <v>1538</v>
      </c>
      <c r="E1405" s="325" t="s">
        <v>1538</v>
      </c>
      <c r="G1405" s="325" t="s">
        <v>1538</v>
      </c>
      <c r="H1405" s="325" t="s">
        <v>1538</v>
      </c>
    </row>
    <row r="1406" spans="1:8">
      <c r="A1406" s="103"/>
      <c r="C1406" s="326" t="s">
        <v>1538</v>
      </c>
      <c r="D1406" t="s">
        <v>1538</v>
      </c>
      <c r="E1406" s="325" t="s">
        <v>1538</v>
      </c>
      <c r="G1406" s="325" t="s">
        <v>1538</v>
      </c>
      <c r="H1406" s="325" t="s">
        <v>1538</v>
      </c>
    </row>
    <row r="1407" spans="1:8">
      <c r="A1407" s="103"/>
      <c r="C1407" s="326" t="s">
        <v>1538</v>
      </c>
      <c r="D1407" t="s">
        <v>1538</v>
      </c>
      <c r="E1407" s="325" t="s">
        <v>1538</v>
      </c>
      <c r="G1407" s="325" t="s">
        <v>1538</v>
      </c>
      <c r="H1407" s="325" t="s">
        <v>1538</v>
      </c>
    </row>
    <row r="1408" spans="1:8">
      <c r="A1408" s="103"/>
      <c r="C1408" s="326" t="s">
        <v>1538</v>
      </c>
      <c r="D1408" t="s">
        <v>1538</v>
      </c>
      <c r="E1408" s="325" t="s">
        <v>1538</v>
      </c>
      <c r="G1408" s="325" t="s">
        <v>1538</v>
      </c>
      <c r="H1408" s="325" t="s">
        <v>1538</v>
      </c>
    </row>
    <row r="1409" spans="1:8">
      <c r="A1409" s="103"/>
      <c r="B1409" s="326"/>
      <c r="C1409" s="326" t="s">
        <v>1538</v>
      </c>
      <c r="D1409" t="s">
        <v>1538</v>
      </c>
      <c r="E1409" s="325" t="s">
        <v>1538</v>
      </c>
      <c r="G1409" s="325" t="s">
        <v>1538</v>
      </c>
      <c r="H1409" s="325" t="s">
        <v>1538</v>
      </c>
    </row>
    <row r="1410" spans="1:8">
      <c r="A1410" s="103"/>
      <c r="B1410" s="326"/>
      <c r="C1410" s="326" t="s">
        <v>1538</v>
      </c>
      <c r="D1410" t="s">
        <v>1538</v>
      </c>
      <c r="E1410" s="325" t="s">
        <v>1538</v>
      </c>
      <c r="G1410" s="325" t="s">
        <v>1538</v>
      </c>
      <c r="H1410" s="325" t="s">
        <v>1538</v>
      </c>
    </row>
    <row r="1411" spans="1:8">
      <c r="A1411" s="103"/>
      <c r="B1411" s="326"/>
      <c r="C1411" s="326" t="s">
        <v>1538</v>
      </c>
      <c r="D1411" t="s">
        <v>1538</v>
      </c>
      <c r="E1411" s="325" t="s">
        <v>1538</v>
      </c>
      <c r="G1411" s="325" t="s">
        <v>1538</v>
      </c>
      <c r="H1411" s="325" t="s">
        <v>1538</v>
      </c>
    </row>
    <row r="1412" spans="1:8">
      <c r="A1412" s="103"/>
      <c r="B1412" s="326"/>
      <c r="C1412" s="326" t="s">
        <v>1538</v>
      </c>
      <c r="D1412" t="s">
        <v>1538</v>
      </c>
      <c r="E1412" s="325" t="s">
        <v>1538</v>
      </c>
      <c r="G1412" s="325" t="s">
        <v>1538</v>
      </c>
      <c r="H1412" s="325" t="s">
        <v>1538</v>
      </c>
    </row>
    <row r="1413" spans="1:8">
      <c r="A1413" s="103"/>
      <c r="B1413" s="326"/>
      <c r="C1413" s="326" t="s">
        <v>1538</v>
      </c>
      <c r="D1413" t="s">
        <v>1538</v>
      </c>
      <c r="E1413" s="325" t="s">
        <v>1538</v>
      </c>
      <c r="G1413" s="325" t="s">
        <v>1538</v>
      </c>
      <c r="H1413" s="325" t="s">
        <v>1538</v>
      </c>
    </row>
    <row r="1414" spans="1:8">
      <c r="A1414" s="103"/>
      <c r="B1414" s="326"/>
      <c r="C1414" s="326" t="s">
        <v>1538</v>
      </c>
      <c r="D1414" t="s">
        <v>1538</v>
      </c>
      <c r="E1414" s="325" t="s">
        <v>1538</v>
      </c>
      <c r="G1414" s="325" t="s">
        <v>1538</v>
      </c>
      <c r="H1414" s="325" t="s">
        <v>1538</v>
      </c>
    </row>
    <row r="1415" spans="1:8">
      <c r="A1415" s="103"/>
      <c r="B1415" s="326"/>
      <c r="C1415" s="326" t="s">
        <v>1538</v>
      </c>
      <c r="D1415" t="s">
        <v>1538</v>
      </c>
      <c r="E1415" s="325" t="s">
        <v>1538</v>
      </c>
      <c r="G1415" s="325" t="s">
        <v>1538</v>
      </c>
      <c r="H1415" s="325" t="s">
        <v>1538</v>
      </c>
    </row>
    <row r="1416" spans="1:8">
      <c r="A1416" s="103"/>
      <c r="B1416" s="326"/>
      <c r="C1416" s="326" t="s">
        <v>1538</v>
      </c>
      <c r="D1416" t="s">
        <v>1538</v>
      </c>
      <c r="E1416" s="325" t="s">
        <v>1538</v>
      </c>
      <c r="G1416" s="325" t="s">
        <v>1538</v>
      </c>
      <c r="H1416" s="325" t="s">
        <v>1538</v>
      </c>
    </row>
    <row r="1417" spans="1:8">
      <c r="A1417" s="103"/>
      <c r="B1417" s="328"/>
      <c r="C1417" s="326" t="s">
        <v>1538</v>
      </c>
      <c r="D1417" t="s">
        <v>1538</v>
      </c>
      <c r="E1417" s="325" t="s">
        <v>1538</v>
      </c>
      <c r="G1417" s="325" t="s">
        <v>1538</v>
      </c>
      <c r="H1417" s="325" t="s">
        <v>1538</v>
      </c>
    </row>
    <row r="1418" spans="1:8">
      <c r="A1418" s="103"/>
      <c r="C1418" s="326" t="s">
        <v>1538</v>
      </c>
      <c r="D1418" t="s">
        <v>1538</v>
      </c>
      <c r="E1418" s="325" t="s">
        <v>1538</v>
      </c>
      <c r="G1418" s="325" t="s">
        <v>1538</v>
      </c>
      <c r="H1418" s="325" t="s">
        <v>1538</v>
      </c>
    </row>
    <row r="1419" spans="1:8">
      <c r="A1419" s="103"/>
      <c r="C1419" s="326" t="s">
        <v>1538</v>
      </c>
      <c r="D1419" t="s">
        <v>1538</v>
      </c>
      <c r="E1419" s="325" t="s">
        <v>1538</v>
      </c>
      <c r="G1419" s="325" t="s">
        <v>1538</v>
      </c>
      <c r="H1419" s="325" t="s">
        <v>1538</v>
      </c>
    </row>
    <row r="1420" spans="1:8">
      <c r="A1420" s="103"/>
      <c r="C1420" s="326" t="s">
        <v>1538</v>
      </c>
      <c r="D1420" t="s">
        <v>1538</v>
      </c>
      <c r="E1420" s="325" t="s">
        <v>1538</v>
      </c>
      <c r="G1420" s="325" t="s">
        <v>1538</v>
      </c>
      <c r="H1420" s="325" t="s">
        <v>1538</v>
      </c>
    </row>
    <row r="1421" spans="1:8">
      <c r="A1421" s="103"/>
      <c r="C1421" s="326" t="s">
        <v>1538</v>
      </c>
      <c r="D1421" t="s">
        <v>1538</v>
      </c>
      <c r="E1421" s="325" t="s">
        <v>1538</v>
      </c>
      <c r="G1421" s="325" t="s">
        <v>1538</v>
      </c>
      <c r="H1421" s="325" t="s">
        <v>1538</v>
      </c>
    </row>
    <row r="1422" spans="1:8">
      <c r="A1422" s="103"/>
      <c r="B1422" s="326"/>
      <c r="C1422" s="326" t="s">
        <v>1538</v>
      </c>
      <c r="D1422" t="s">
        <v>1538</v>
      </c>
      <c r="E1422" s="325" t="s">
        <v>1538</v>
      </c>
      <c r="G1422" s="325" t="s">
        <v>1538</v>
      </c>
      <c r="H1422" s="325" t="s">
        <v>1538</v>
      </c>
    </row>
    <row r="1423" spans="1:8">
      <c r="A1423" s="103"/>
      <c r="B1423" s="326"/>
      <c r="C1423" s="326" t="s">
        <v>1538</v>
      </c>
      <c r="D1423" t="s">
        <v>1538</v>
      </c>
      <c r="E1423" s="325" t="s">
        <v>1538</v>
      </c>
      <c r="G1423" s="325" t="s">
        <v>1538</v>
      </c>
      <c r="H1423" s="325" t="s">
        <v>1538</v>
      </c>
    </row>
    <row r="1424" spans="1:8">
      <c r="A1424" s="103"/>
      <c r="B1424" s="326"/>
      <c r="C1424" s="326" t="s">
        <v>1538</v>
      </c>
      <c r="D1424" t="s">
        <v>1538</v>
      </c>
      <c r="E1424" s="325" t="s">
        <v>1538</v>
      </c>
      <c r="G1424" s="325" t="s">
        <v>1538</v>
      </c>
      <c r="H1424" s="325" t="s">
        <v>1538</v>
      </c>
    </row>
    <row r="1425" spans="1:8">
      <c r="A1425" s="103"/>
      <c r="B1425" s="326"/>
      <c r="C1425" s="326" t="s">
        <v>1538</v>
      </c>
      <c r="D1425" t="s">
        <v>1538</v>
      </c>
      <c r="E1425" s="325" t="s">
        <v>1538</v>
      </c>
      <c r="G1425" s="325" t="s">
        <v>1538</v>
      </c>
      <c r="H1425" s="325" t="s">
        <v>1538</v>
      </c>
    </row>
    <row r="1426" spans="1:8">
      <c r="A1426" s="103"/>
      <c r="B1426" s="326"/>
      <c r="C1426" s="326" t="s">
        <v>1538</v>
      </c>
      <c r="D1426" t="s">
        <v>1538</v>
      </c>
      <c r="E1426" s="325" t="s">
        <v>1538</v>
      </c>
      <c r="G1426" s="325" t="s">
        <v>1538</v>
      </c>
      <c r="H1426" s="325" t="s">
        <v>1538</v>
      </c>
    </row>
    <row r="1427" spans="1:8">
      <c r="A1427" s="103"/>
      <c r="B1427" s="326"/>
      <c r="C1427" s="326" t="s">
        <v>1538</v>
      </c>
      <c r="D1427" t="s">
        <v>1538</v>
      </c>
      <c r="E1427" s="325" t="s">
        <v>1538</v>
      </c>
      <c r="G1427" s="325" t="s">
        <v>1538</v>
      </c>
      <c r="H1427" s="325" t="s">
        <v>1538</v>
      </c>
    </row>
    <row r="1428" spans="1:8">
      <c r="A1428" s="103"/>
      <c r="B1428" s="326"/>
      <c r="C1428" s="326" t="s">
        <v>1538</v>
      </c>
      <c r="D1428" t="s">
        <v>1538</v>
      </c>
      <c r="E1428" s="325" t="s">
        <v>1538</v>
      </c>
      <c r="G1428" s="325" t="s">
        <v>1538</v>
      </c>
      <c r="H1428" s="325" t="s">
        <v>1538</v>
      </c>
    </row>
    <row r="1429" spans="1:8">
      <c r="A1429" s="103"/>
      <c r="B1429" s="326"/>
      <c r="C1429" s="326" t="s">
        <v>1538</v>
      </c>
      <c r="D1429" t="s">
        <v>1538</v>
      </c>
      <c r="E1429" s="325" t="s">
        <v>1538</v>
      </c>
      <c r="G1429" s="325" t="s">
        <v>1538</v>
      </c>
      <c r="H1429" s="325" t="s">
        <v>1538</v>
      </c>
    </row>
    <row r="1430" spans="1:8">
      <c r="A1430" s="103"/>
      <c r="B1430" s="326"/>
      <c r="C1430" s="326" t="s">
        <v>1538</v>
      </c>
      <c r="D1430" t="s">
        <v>1538</v>
      </c>
      <c r="E1430" s="325" t="s">
        <v>1538</v>
      </c>
      <c r="G1430" s="325" t="s">
        <v>1538</v>
      </c>
      <c r="H1430" s="325" t="s">
        <v>1538</v>
      </c>
    </row>
    <row r="1431" spans="1:8">
      <c r="A1431" s="103"/>
      <c r="B1431" s="326"/>
      <c r="C1431" s="326" t="s">
        <v>1538</v>
      </c>
      <c r="D1431" t="s">
        <v>1538</v>
      </c>
      <c r="E1431" s="325" t="s">
        <v>1538</v>
      </c>
      <c r="G1431" s="325" t="s">
        <v>1538</v>
      </c>
      <c r="H1431" s="325" t="s">
        <v>1538</v>
      </c>
    </row>
    <row r="1432" spans="1:8">
      <c r="A1432" s="103"/>
      <c r="B1432" s="326"/>
      <c r="C1432" s="326" t="s">
        <v>1538</v>
      </c>
      <c r="D1432" t="s">
        <v>1538</v>
      </c>
      <c r="E1432" s="325" t="s">
        <v>1538</v>
      </c>
      <c r="G1432" s="325" t="s">
        <v>1538</v>
      </c>
      <c r="H1432" s="325" t="s">
        <v>1538</v>
      </c>
    </row>
    <row r="1433" spans="1:8">
      <c r="A1433" s="103"/>
      <c r="B1433" s="326"/>
      <c r="C1433" s="326" t="s">
        <v>1538</v>
      </c>
      <c r="D1433" t="s">
        <v>1538</v>
      </c>
      <c r="E1433" s="325" t="s">
        <v>1538</v>
      </c>
      <c r="G1433" s="325" t="s">
        <v>1538</v>
      </c>
      <c r="H1433" s="325" t="s">
        <v>1538</v>
      </c>
    </row>
    <row r="1434" spans="1:8">
      <c r="A1434" s="103"/>
      <c r="B1434" s="326"/>
      <c r="C1434" s="326" t="s">
        <v>1538</v>
      </c>
      <c r="D1434" t="s">
        <v>1538</v>
      </c>
      <c r="E1434" s="325" t="s">
        <v>1538</v>
      </c>
      <c r="G1434" s="325" t="s">
        <v>1538</v>
      </c>
      <c r="H1434" s="325" t="s">
        <v>1538</v>
      </c>
    </row>
    <row r="1435" spans="1:8">
      <c r="A1435" s="103"/>
      <c r="B1435" s="326"/>
      <c r="C1435" s="326" t="s">
        <v>1538</v>
      </c>
      <c r="D1435" t="s">
        <v>1538</v>
      </c>
      <c r="E1435" s="325" t="s">
        <v>1538</v>
      </c>
      <c r="G1435" s="325" t="s">
        <v>1538</v>
      </c>
      <c r="H1435" s="325" t="s">
        <v>1538</v>
      </c>
    </row>
    <row r="1436" spans="1:8">
      <c r="A1436" s="103"/>
      <c r="B1436" s="326"/>
      <c r="C1436" s="326" t="s">
        <v>1538</v>
      </c>
      <c r="D1436" t="s">
        <v>1538</v>
      </c>
      <c r="E1436" s="325" t="s">
        <v>1538</v>
      </c>
      <c r="G1436" s="325" t="s">
        <v>1538</v>
      </c>
      <c r="H1436" s="325" t="s">
        <v>1538</v>
      </c>
    </row>
    <row r="1437" spans="1:8">
      <c r="A1437" s="103"/>
      <c r="B1437" s="326"/>
      <c r="C1437" s="326" t="s">
        <v>1538</v>
      </c>
      <c r="D1437" t="s">
        <v>1538</v>
      </c>
      <c r="E1437" s="325" t="s">
        <v>1538</v>
      </c>
      <c r="G1437" s="325" t="s">
        <v>1538</v>
      </c>
      <c r="H1437" s="325" t="s">
        <v>1538</v>
      </c>
    </row>
    <row r="1438" spans="1:8">
      <c r="A1438" s="103"/>
      <c r="B1438" s="326"/>
      <c r="C1438" s="326" t="s">
        <v>1538</v>
      </c>
      <c r="D1438" t="s">
        <v>1538</v>
      </c>
      <c r="E1438" s="325" t="s">
        <v>1538</v>
      </c>
      <c r="G1438" s="325" t="s">
        <v>1538</v>
      </c>
      <c r="H1438" s="325" t="s">
        <v>1538</v>
      </c>
    </row>
    <row r="1439" spans="1:8">
      <c r="A1439" s="103"/>
      <c r="B1439" s="326"/>
      <c r="C1439" s="326" t="s">
        <v>1538</v>
      </c>
      <c r="D1439" t="s">
        <v>1538</v>
      </c>
      <c r="E1439" s="325" t="s">
        <v>1538</v>
      </c>
      <c r="G1439" s="325" t="s">
        <v>1538</v>
      </c>
      <c r="H1439" s="325" t="s">
        <v>1538</v>
      </c>
    </row>
    <row r="1440" spans="1:8">
      <c r="A1440" s="103"/>
      <c r="B1440" s="326"/>
      <c r="C1440" s="326" t="s">
        <v>1538</v>
      </c>
      <c r="D1440" t="s">
        <v>1538</v>
      </c>
      <c r="E1440" s="325" t="s">
        <v>1538</v>
      </c>
      <c r="G1440" s="325" t="s">
        <v>1538</v>
      </c>
      <c r="H1440" s="325" t="s">
        <v>1538</v>
      </c>
    </row>
    <row r="1441" spans="1:8">
      <c r="A1441" s="103"/>
      <c r="B1441" s="326"/>
      <c r="C1441" s="326" t="s">
        <v>1538</v>
      </c>
      <c r="D1441" t="s">
        <v>1538</v>
      </c>
      <c r="E1441" s="325" t="s">
        <v>1538</v>
      </c>
      <c r="G1441" s="325" t="s">
        <v>1538</v>
      </c>
      <c r="H1441" s="325" t="s">
        <v>1538</v>
      </c>
    </row>
    <row r="1442" spans="1:8">
      <c r="A1442" s="103"/>
      <c r="B1442" s="326"/>
      <c r="C1442" s="326" t="s">
        <v>1538</v>
      </c>
      <c r="D1442" t="s">
        <v>1538</v>
      </c>
      <c r="E1442" s="325" t="s">
        <v>1538</v>
      </c>
      <c r="G1442" s="325" t="s">
        <v>1538</v>
      </c>
      <c r="H1442" s="325" t="s">
        <v>1538</v>
      </c>
    </row>
    <row r="1443" spans="1:8">
      <c r="A1443" s="103"/>
      <c r="B1443" s="326"/>
      <c r="C1443" s="326" t="s">
        <v>1538</v>
      </c>
      <c r="D1443" t="s">
        <v>1538</v>
      </c>
      <c r="E1443" s="325" t="s">
        <v>1538</v>
      </c>
      <c r="G1443" s="325" t="s">
        <v>1538</v>
      </c>
      <c r="H1443" s="325" t="s">
        <v>1538</v>
      </c>
    </row>
    <row r="1444" spans="1:8">
      <c r="A1444" s="103"/>
      <c r="B1444" s="326"/>
      <c r="C1444" s="326" t="s">
        <v>1538</v>
      </c>
      <c r="D1444" t="s">
        <v>1538</v>
      </c>
      <c r="E1444" s="325" t="s">
        <v>1538</v>
      </c>
      <c r="G1444" s="325" t="s">
        <v>1538</v>
      </c>
      <c r="H1444" s="325" t="s">
        <v>1538</v>
      </c>
    </row>
    <row r="1445" spans="1:8">
      <c r="A1445" s="103"/>
      <c r="B1445" s="326"/>
      <c r="C1445" s="326" t="s">
        <v>1538</v>
      </c>
      <c r="D1445" t="s">
        <v>1538</v>
      </c>
      <c r="E1445" s="325" t="s">
        <v>1538</v>
      </c>
      <c r="G1445" s="325" t="s">
        <v>1538</v>
      </c>
      <c r="H1445" s="325" t="s">
        <v>1538</v>
      </c>
    </row>
    <row r="1446" spans="1:8">
      <c r="A1446" s="103"/>
      <c r="B1446" s="326"/>
      <c r="C1446" s="326" t="s">
        <v>1538</v>
      </c>
      <c r="D1446" t="s">
        <v>1538</v>
      </c>
      <c r="E1446" s="325" t="s">
        <v>1538</v>
      </c>
      <c r="G1446" s="325" t="s">
        <v>1538</v>
      </c>
      <c r="H1446" s="325" t="s">
        <v>1538</v>
      </c>
    </row>
    <row r="1447" spans="1:8">
      <c r="A1447" s="103"/>
      <c r="B1447" s="326"/>
      <c r="C1447" s="326" t="s">
        <v>1538</v>
      </c>
      <c r="D1447" t="s">
        <v>1538</v>
      </c>
      <c r="E1447" s="325" t="s">
        <v>1538</v>
      </c>
      <c r="G1447" s="325" t="s">
        <v>1538</v>
      </c>
      <c r="H1447" s="325" t="s">
        <v>1538</v>
      </c>
    </row>
    <row r="1448" spans="1:8">
      <c r="A1448" s="103"/>
      <c r="B1448" s="326"/>
      <c r="C1448" s="326" t="s">
        <v>1538</v>
      </c>
      <c r="D1448" t="s">
        <v>1538</v>
      </c>
      <c r="E1448" s="325" t="s">
        <v>1538</v>
      </c>
      <c r="G1448" s="325" t="s">
        <v>1538</v>
      </c>
      <c r="H1448" s="325" t="s">
        <v>1538</v>
      </c>
    </row>
    <row r="1449" spans="1:8">
      <c r="A1449" s="103"/>
      <c r="B1449" s="326"/>
      <c r="C1449" s="326" t="s">
        <v>1538</v>
      </c>
      <c r="D1449" t="s">
        <v>1538</v>
      </c>
      <c r="E1449" s="325" t="s">
        <v>1538</v>
      </c>
      <c r="G1449" s="325" t="s">
        <v>1538</v>
      </c>
      <c r="H1449" s="325" t="s">
        <v>1538</v>
      </c>
    </row>
    <row r="1450" spans="1:8">
      <c r="A1450" s="103"/>
      <c r="B1450" s="326"/>
      <c r="C1450" s="326" t="s">
        <v>1538</v>
      </c>
      <c r="D1450" t="s">
        <v>1538</v>
      </c>
      <c r="E1450" s="325" t="s">
        <v>1538</v>
      </c>
      <c r="G1450" s="325" t="s">
        <v>1538</v>
      </c>
      <c r="H1450" s="325" t="s">
        <v>1538</v>
      </c>
    </row>
    <row r="1451" spans="1:8">
      <c r="A1451" s="103"/>
      <c r="B1451" s="326"/>
      <c r="C1451" s="326" t="s">
        <v>1538</v>
      </c>
      <c r="D1451" t="s">
        <v>1538</v>
      </c>
      <c r="E1451" s="325" t="s">
        <v>1538</v>
      </c>
      <c r="G1451" s="325" t="s">
        <v>1538</v>
      </c>
      <c r="H1451" s="325" t="s">
        <v>1538</v>
      </c>
    </row>
    <row r="1452" spans="1:8">
      <c r="A1452" s="103"/>
      <c r="B1452" s="326"/>
      <c r="C1452" s="326" t="s">
        <v>1538</v>
      </c>
      <c r="D1452" t="s">
        <v>1538</v>
      </c>
      <c r="E1452" s="325" t="s">
        <v>1538</v>
      </c>
      <c r="G1452" s="325" t="s">
        <v>1538</v>
      </c>
      <c r="H1452" s="325" t="s">
        <v>1538</v>
      </c>
    </row>
    <row r="1453" spans="1:8">
      <c r="A1453" s="103"/>
      <c r="B1453" s="326"/>
      <c r="C1453" s="326" t="s">
        <v>1538</v>
      </c>
      <c r="D1453" t="s">
        <v>1538</v>
      </c>
      <c r="E1453" s="325" t="s">
        <v>1538</v>
      </c>
      <c r="G1453" s="325" t="s">
        <v>1538</v>
      </c>
      <c r="H1453" s="325" t="s">
        <v>1538</v>
      </c>
    </row>
    <row r="1454" spans="1:8">
      <c r="A1454" s="103"/>
      <c r="B1454" s="326"/>
      <c r="C1454" s="326" t="s">
        <v>1538</v>
      </c>
      <c r="D1454" t="s">
        <v>1538</v>
      </c>
      <c r="E1454" s="325" t="s">
        <v>1538</v>
      </c>
      <c r="G1454" s="325" t="s">
        <v>1538</v>
      </c>
      <c r="H1454" s="325" t="s">
        <v>1538</v>
      </c>
    </row>
    <row r="1455" spans="1:8">
      <c r="A1455" s="103"/>
      <c r="B1455" s="329"/>
      <c r="C1455" s="326" t="s">
        <v>1538</v>
      </c>
      <c r="D1455" t="s">
        <v>1538</v>
      </c>
      <c r="E1455" s="325" t="s">
        <v>1538</v>
      </c>
      <c r="G1455" s="325" t="s">
        <v>1538</v>
      </c>
      <c r="H1455" s="325" t="s">
        <v>1538</v>
      </c>
    </row>
    <row r="1456" spans="1:8">
      <c r="A1456" s="103"/>
      <c r="B1456" s="326"/>
      <c r="C1456" s="326" t="s">
        <v>1538</v>
      </c>
      <c r="D1456" t="s">
        <v>1538</v>
      </c>
      <c r="E1456" s="325" t="s">
        <v>1538</v>
      </c>
      <c r="G1456" s="325" t="s">
        <v>1538</v>
      </c>
      <c r="H1456" s="325" t="s">
        <v>1538</v>
      </c>
    </row>
    <row r="1457" spans="1:8">
      <c r="A1457" s="103"/>
      <c r="B1457" s="326"/>
      <c r="C1457" s="326" t="s">
        <v>1538</v>
      </c>
      <c r="D1457" t="s">
        <v>1538</v>
      </c>
      <c r="E1457" s="325" t="s">
        <v>1538</v>
      </c>
      <c r="G1457" s="325" t="s">
        <v>1538</v>
      </c>
      <c r="H1457" s="325" t="s">
        <v>1538</v>
      </c>
    </row>
    <row r="1458" spans="1:8">
      <c r="A1458" s="103"/>
      <c r="B1458" s="326"/>
      <c r="C1458" s="326" t="s">
        <v>1538</v>
      </c>
      <c r="D1458" t="s">
        <v>1538</v>
      </c>
      <c r="E1458" s="325" t="s">
        <v>1538</v>
      </c>
      <c r="G1458" s="325" t="s">
        <v>1538</v>
      </c>
      <c r="H1458" s="325" t="s">
        <v>1538</v>
      </c>
    </row>
    <row r="1459" spans="1:8">
      <c r="A1459" s="103"/>
      <c r="B1459" s="326"/>
      <c r="C1459" s="326" t="s">
        <v>1538</v>
      </c>
      <c r="D1459" t="s">
        <v>1538</v>
      </c>
      <c r="E1459" s="325" t="s">
        <v>1538</v>
      </c>
      <c r="G1459" s="325" t="s">
        <v>1538</v>
      </c>
      <c r="H1459" s="325" t="s">
        <v>1538</v>
      </c>
    </row>
    <row r="1460" spans="1:8">
      <c r="A1460" s="103"/>
      <c r="B1460" s="326"/>
      <c r="C1460" s="326" t="s">
        <v>1538</v>
      </c>
      <c r="D1460" t="s">
        <v>1538</v>
      </c>
      <c r="E1460" s="325" t="s">
        <v>1538</v>
      </c>
      <c r="G1460" s="325" t="s">
        <v>1538</v>
      </c>
      <c r="H1460" s="325" t="s">
        <v>1538</v>
      </c>
    </row>
    <row r="1461" spans="1:8">
      <c r="A1461" s="103"/>
      <c r="B1461" s="326"/>
      <c r="C1461" s="326" t="s">
        <v>1538</v>
      </c>
      <c r="D1461" t="s">
        <v>1538</v>
      </c>
      <c r="E1461" s="325" t="s">
        <v>1538</v>
      </c>
      <c r="G1461" s="325" t="s">
        <v>1538</v>
      </c>
      <c r="H1461" s="325" t="s">
        <v>1538</v>
      </c>
    </row>
    <row r="1462" spans="1:8">
      <c r="A1462" s="103"/>
      <c r="B1462" s="326"/>
      <c r="C1462" s="326" t="s">
        <v>1538</v>
      </c>
      <c r="D1462" t="s">
        <v>1538</v>
      </c>
      <c r="E1462" s="325" t="s">
        <v>1538</v>
      </c>
      <c r="G1462" s="325" t="s">
        <v>1538</v>
      </c>
      <c r="H1462" s="325" t="s">
        <v>1538</v>
      </c>
    </row>
    <row r="1463" spans="1:8">
      <c r="A1463" s="103"/>
      <c r="B1463" s="326"/>
      <c r="C1463" s="326" t="s">
        <v>1538</v>
      </c>
      <c r="D1463" t="s">
        <v>1538</v>
      </c>
      <c r="E1463" s="325" t="s">
        <v>1538</v>
      </c>
      <c r="G1463" s="325" t="s">
        <v>1538</v>
      </c>
      <c r="H1463" s="325" t="s">
        <v>1538</v>
      </c>
    </row>
    <row r="1464" spans="1:8">
      <c r="A1464" s="103"/>
      <c r="B1464" s="326"/>
      <c r="C1464" s="326" t="s">
        <v>1538</v>
      </c>
      <c r="D1464" t="s">
        <v>1538</v>
      </c>
      <c r="E1464" s="325" t="s">
        <v>1538</v>
      </c>
      <c r="G1464" s="325" t="s">
        <v>1538</v>
      </c>
      <c r="H1464" s="325" t="s">
        <v>1538</v>
      </c>
    </row>
    <row r="1465" spans="1:8">
      <c r="A1465" s="103"/>
      <c r="B1465" s="326"/>
      <c r="C1465" s="326" t="s">
        <v>1538</v>
      </c>
      <c r="D1465" t="s">
        <v>1538</v>
      </c>
      <c r="E1465" s="325" t="s">
        <v>1538</v>
      </c>
      <c r="G1465" s="325" t="s">
        <v>1538</v>
      </c>
      <c r="H1465" s="325" t="s">
        <v>1538</v>
      </c>
    </row>
    <row r="1466" spans="1:8">
      <c r="A1466" s="103"/>
      <c r="B1466" s="326"/>
      <c r="C1466" s="326" t="s">
        <v>1538</v>
      </c>
      <c r="D1466" t="s">
        <v>1538</v>
      </c>
      <c r="E1466" s="325" t="s">
        <v>1538</v>
      </c>
      <c r="G1466" s="325" t="s">
        <v>1538</v>
      </c>
      <c r="H1466" s="325" t="s">
        <v>1538</v>
      </c>
    </row>
    <row r="1467" spans="1:8">
      <c r="A1467" s="103"/>
      <c r="B1467" s="326"/>
      <c r="C1467" s="326" t="s">
        <v>1538</v>
      </c>
      <c r="D1467" t="s">
        <v>1538</v>
      </c>
      <c r="E1467" s="325" t="s">
        <v>1538</v>
      </c>
      <c r="G1467" s="325" t="s">
        <v>1538</v>
      </c>
      <c r="H1467" s="325" t="s">
        <v>1538</v>
      </c>
    </row>
    <row r="1468" spans="1:8">
      <c r="A1468" s="103"/>
      <c r="B1468" s="326"/>
      <c r="C1468" s="326" t="s">
        <v>1538</v>
      </c>
      <c r="D1468" t="s">
        <v>1538</v>
      </c>
      <c r="E1468" s="325" t="s">
        <v>1538</v>
      </c>
      <c r="G1468" s="325" t="s">
        <v>1538</v>
      </c>
      <c r="H1468" s="325" t="s">
        <v>1538</v>
      </c>
    </row>
    <row r="1469" spans="1:8">
      <c r="A1469" s="103"/>
      <c r="B1469" s="326"/>
      <c r="C1469" s="326" t="s">
        <v>1538</v>
      </c>
      <c r="D1469" t="s">
        <v>1538</v>
      </c>
      <c r="E1469" s="325" t="s">
        <v>1538</v>
      </c>
      <c r="G1469" s="325" t="s">
        <v>1538</v>
      </c>
      <c r="H1469" s="325" t="s">
        <v>1538</v>
      </c>
    </row>
    <row r="1470" spans="1:8">
      <c r="A1470" s="103"/>
      <c r="B1470" s="326"/>
      <c r="C1470" s="326" t="s">
        <v>1538</v>
      </c>
      <c r="D1470" t="s">
        <v>1538</v>
      </c>
      <c r="E1470" s="325" t="s">
        <v>1538</v>
      </c>
      <c r="G1470" s="325" t="s">
        <v>1538</v>
      </c>
      <c r="H1470" s="325" t="s">
        <v>1538</v>
      </c>
    </row>
    <row r="1471" spans="1:8">
      <c r="A1471" s="103"/>
      <c r="B1471" s="326"/>
      <c r="C1471" s="326" t="s">
        <v>1538</v>
      </c>
      <c r="D1471" t="s">
        <v>1538</v>
      </c>
      <c r="E1471" s="325" t="s">
        <v>1538</v>
      </c>
      <c r="G1471" s="325" t="s">
        <v>1538</v>
      </c>
      <c r="H1471" s="325" t="s">
        <v>1538</v>
      </c>
    </row>
    <row r="1472" spans="1:8">
      <c r="A1472" s="103"/>
      <c r="B1472" s="326"/>
      <c r="C1472" s="326" t="s">
        <v>1538</v>
      </c>
      <c r="D1472" t="s">
        <v>1538</v>
      </c>
      <c r="E1472" s="325" t="s">
        <v>1538</v>
      </c>
      <c r="G1472" s="325" t="s">
        <v>1538</v>
      </c>
      <c r="H1472" s="325" t="s">
        <v>1538</v>
      </c>
    </row>
    <row r="1473" spans="1:8">
      <c r="A1473" s="103"/>
      <c r="B1473" s="326"/>
      <c r="C1473" s="326" t="s">
        <v>1538</v>
      </c>
      <c r="D1473" t="s">
        <v>1538</v>
      </c>
      <c r="E1473" s="325" t="s">
        <v>1538</v>
      </c>
      <c r="G1473" s="325" t="s">
        <v>1538</v>
      </c>
      <c r="H1473" s="325" t="s">
        <v>1538</v>
      </c>
    </row>
    <row r="1474" spans="1:8">
      <c r="A1474" s="103"/>
      <c r="B1474" s="326"/>
      <c r="C1474" s="326" t="s">
        <v>1538</v>
      </c>
      <c r="D1474" t="s">
        <v>1538</v>
      </c>
      <c r="E1474" s="325" t="s">
        <v>1538</v>
      </c>
      <c r="G1474" s="325" t="s">
        <v>1538</v>
      </c>
      <c r="H1474" s="325" t="s">
        <v>1538</v>
      </c>
    </row>
    <row r="1475" spans="1:8">
      <c r="A1475" s="103"/>
      <c r="B1475" s="326"/>
      <c r="C1475" s="326" t="s">
        <v>1538</v>
      </c>
      <c r="D1475" t="s">
        <v>1538</v>
      </c>
      <c r="E1475" s="325" t="s">
        <v>1538</v>
      </c>
      <c r="G1475" s="325" t="s">
        <v>1538</v>
      </c>
      <c r="H1475" s="325" t="s">
        <v>1538</v>
      </c>
    </row>
    <row r="1476" spans="1:8">
      <c r="A1476" s="103"/>
      <c r="B1476" s="326"/>
      <c r="C1476" s="326" t="s">
        <v>1538</v>
      </c>
      <c r="D1476" t="s">
        <v>1538</v>
      </c>
      <c r="E1476" s="325" t="s">
        <v>1538</v>
      </c>
      <c r="G1476" s="325" t="s">
        <v>1538</v>
      </c>
      <c r="H1476" s="325" t="s">
        <v>1538</v>
      </c>
    </row>
    <row r="1477" spans="1:8">
      <c r="A1477" s="103"/>
      <c r="B1477" s="326"/>
      <c r="C1477" s="326" t="s">
        <v>1538</v>
      </c>
      <c r="D1477" t="s">
        <v>1538</v>
      </c>
      <c r="E1477" s="325" t="s">
        <v>1538</v>
      </c>
      <c r="G1477" s="325" t="s">
        <v>1538</v>
      </c>
      <c r="H1477" s="325" t="s">
        <v>1538</v>
      </c>
    </row>
    <row r="1478" spans="1:8">
      <c r="A1478" s="103"/>
      <c r="B1478" s="328"/>
      <c r="C1478" s="326" t="s">
        <v>1538</v>
      </c>
      <c r="D1478" t="s">
        <v>1538</v>
      </c>
      <c r="E1478" s="325" t="s">
        <v>1538</v>
      </c>
      <c r="G1478" s="325" t="s">
        <v>1538</v>
      </c>
      <c r="H1478" s="325" t="s">
        <v>1538</v>
      </c>
    </row>
    <row r="1479" spans="1:8">
      <c r="A1479" s="103"/>
      <c r="C1479" s="326" t="s">
        <v>1538</v>
      </c>
      <c r="D1479" t="s">
        <v>1538</v>
      </c>
      <c r="E1479" s="325" t="s">
        <v>1538</v>
      </c>
      <c r="G1479" s="325" t="s">
        <v>1538</v>
      </c>
      <c r="H1479" s="325" t="s">
        <v>1538</v>
      </c>
    </row>
    <row r="1480" spans="1:8">
      <c r="A1480" s="103"/>
      <c r="C1480" s="326" t="s">
        <v>1538</v>
      </c>
      <c r="D1480" t="s">
        <v>1538</v>
      </c>
      <c r="E1480" s="325" t="s">
        <v>1538</v>
      </c>
      <c r="G1480" s="325" t="s">
        <v>1538</v>
      </c>
      <c r="H1480" s="325" t="s">
        <v>1538</v>
      </c>
    </row>
    <row r="1481" spans="1:8">
      <c r="A1481" s="103"/>
      <c r="C1481" s="326" t="s">
        <v>1538</v>
      </c>
      <c r="D1481" t="s">
        <v>1538</v>
      </c>
      <c r="E1481" s="325" t="s">
        <v>1538</v>
      </c>
      <c r="G1481" s="325" t="s">
        <v>1538</v>
      </c>
      <c r="H1481" s="325" t="s">
        <v>1538</v>
      </c>
    </row>
    <row r="1482" spans="1:8">
      <c r="A1482" s="103"/>
      <c r="B1482" s="326"/>
      <c r="C1482" s="326" t="s">
        <v>1538</v>
      </c>
      <c r="D1482" t="s">
        <v>1538</v>
      </c>
      <c r="E1482" s="325" t="s">
        <v>1538</v>
      </c>
      <c r="G1482" s="325" t="s">
        <v>1538</v>
      </c>
      <c r="H1482" s="325" t="s">
        <v>1538</v>
      </c>
    </row>
    <row r="1483" spans="1:8">
      <c r="A1483" s="103"/>
      <c r="B1483" s="326"/>
      <c r="C1483" s="326" t="s">
        <v>1538</v>
      </c>
      <c r="D1483" t="s">
        <v>1538</v>
      </c>
      <c r="E1483" s="325" t="s">
        <v>1538</v>
      </c>
      <c r="G1483" s="325" t="s">
        <v>1538</v>
      </c>
      <c r="H1483" s="325" t="s">
        <v>1538</v>
      </c>
    </row>
    <row r="1484" spans="1:8">
      <c r="A1484" s="103"/>
      <c r="B1484" s="326"/>
      <c r="C1484" s="326" t="s">
        <v>1538</v>
      </c>
      <c r="D1484" t="s">
        <v>1538</v>
      </c>
      <c r="E1484" s="325" t="s">
        <v>1538</v>
      </c>
      <c r="G1484" s="325" t="s">
        <v>1538</v>
      </c>
      <c r="H1484" s="325" t="s">
        <v>1538</v>
      </c>
    </row>
    <row r="1485" spans="1:8">
      <c r="A1485" s="103"/>
      <c r="B1485" s="326"/>
      <c r="C1485" s="326" t="s">
        <v>1538</v>
      </c>
      <c r="D1485" t="s">
        <v>1538</v>
      </c>
      <c r="E1485" s="325" t="s">
        <v>1538</v>
      </c>
      <c r="G1485" s="325" t="s">
        <v>1538</v>
      </c>
      <c r="H1485" s="325" t="s">
        <v>1538</v>
      </c>
    </row>
    <row r="1486" spans="1:8">
      <c r="A1486" s="103"/>
      <c r="B1486" s="326"/>
      <c r="C1486" s="326" t="s">
        <v>1538</v>
      </c>
      <c r="D1486" t="s">
        <v>1538</v>
      </c>
      <c r="E1486" s="325" t="s">
        <v>1538</v>
      </c>
      <c r="G1486" s="325" t="s">
        <v>1538</v>
      </c>
      <c r="H1486" s="325" t="s">
        <v>1538</v>
      </c>
    </row>
    <row r="1487" spans="1:8">
      <c r="A1487" s="103"/>
      <c r="B1487" s="326"/>
      <c r="C1487" s="326" t="s">
        <v>1538</v>
      </c>
      <c r="D1487" t="s">
        <v>1538</v>
      </c>
      <c r="E1487" s="325" t="s">
        <v>1538</v>
      </c>
      <c r="G1487" s="325" t="s">
        <v>1538</v>
      </c>
      <c r="H1487" s="325" t="s">
        <v>1538</v>
      </c>
    </row>
    <row r="1488" spans="1:8">
      <c r="A1488" s="103"/>
      <c r="B1488" s="326"/>
      <c r="C1488" s="326" t="s">
        <v>1538</v>
      </c>
      <c r="D1488" t="s">
        <v>1538</v>
      </c>
      <c r="E1488" s="325" t="s">
        <v>1538</v>
      </c>
      <c r="G1488" s="325" t="s">
        <v>1538</v>
      </c>
      <c r="H1488" s="325" t="s">
        <v>1538</v>
      </c>
    </row>
    <row r="1489" spans="1:8">
      <c r="A1489" s="103"/>
      <c r="B1489" s="326"/>
      <c r="C1489" s="326" t="s">
        <v>1538</v>
      </c>
      <c r="D1489" t="s">
        <v>1538</v>
      </c>
      <c r="E1489" s="325" t="s">
        <v>1538</v>
      </c>
      <c r="G1489" s="325" t="s">
        <v>1538</v>
      </c>
      <c r="H1489" s="325" t="s">
        <v>1538</v>
      </c>
    </row>
    <row r="1490" spans="1:8">
      <c r="A1490" s="103"/>
      <c r="B1490" s="326"/>
      <c r="C1490" s="326" t="s">
        <v>1538</v>
      </c>
      <c r="D1490" t="s">
        <v>1538</v>
      </c>
      <c r="E1490" s="325" t="s">
        <v>1538</v>
      </c>
      <c r="G1490" s="325" t="s">
        <v>1538</v>
      </c>
      <c r="H1490" s="325" t="s">
        <v>1538</v>
      </c>
    </row>
    <row r="1491" spans="1:8">
      <c r="A1491" s="103"/>
      <c r="B1491" s="326"/>
      <c r="C1491" s="326" t="s">
        <v>1538</v>
      </c>
      <c r="D1491" t="s">
        <v>1538</v>
      </c>
      <c r="E1491" s="325" t="s">
        <v>1538</v>
      </c>
      <c r="G1491" s="325" t="s">
        <v>1538</v>
      </c>
      <c r="H1491" s="325" t="s">
        <v>1538</v>
      </c>
    </row>
    <row r="1492" spans="1:8">
      <c r="A1492" s="103"/>
      <c r="B1492" s="326"/>
      <c r="C1492" s="326" t="s">
        <v>1538</v>
      </c>
      <c r="D1492" t="s">
        <v>1538</v>
      </c>
      <c r="E1492" s="325" t="s">
        <v>1538</v>
      </c>
      <c r="G1492" s="325" t="s">
        <v>1538</v>
      </c>
      <c r="H1492" s="325" t="s">
        <v>1538</v>
      </c>
    </row>
    <row r="1493" spans="1:8">
      <c r="A1493" s="103"/>
      <c r="B1493" s="326"/>
      <c r="C1493" s="326" t="s">
        <v>1538</v>
      </c>
      <c r="D1493" t="s">
        <v>1538</v>
      </c>
      <c r="E1493" s="325" t="s">
        <v>1538</v>
      </c>
      <c r="G1493" s="325" t="s">
        <v>1538</v>
      </c>
      <c r="H1493" s="325" t="s">
        <v>1538</v>
      </c>
    </row>
    <row r="1494" spans="1:8">
      <c r="A1494" s="103"/>
      <c r="B1494" s="326"/>
      <c r="C1494" s="326" t="s">
        <v>1538</v>
      </c>
      <c r="D1494" t="s">
        <v>1538</v>
      </c>
      <c r="E1494" s="325" t="s">
        <v>1538</v>
      </c>
      <c r="G1494" s="325" t="s">
        <v>1538</v>
      </c>
      <c r="H1494" s="325" t="s">
        <v>1538</v>
      </c>
    </row>
    <row r="1495" spans="1:8">
      <c r="A1495" s="103"/>
      <c r="B1495" s="326"/>
      <c r="C1495" s="326" t="s">
        <v>1538</v>
      </c>
      <c r="D1495" t="s">
        <v>1538</v>
      </c>
      <c r="E1495" s="325" t="s">
        <v>1538</v>
      </c>
      <c r="G1495" s="325" t="s">
        <v>1538</v>
      </c>
      <c r="H1495" s="325" t="s">
        <v>1538</v>
      </c>
    </row>
    <row r="1496" spans="1:8">
      <c r="A1496" s="103"/>
      <c r="B1496" s="326"/>
      <c r="C1496" s="326" t="s">
        <v>1538</v>
      </c>
      <c r="D1496" t="s">
        <v>1538</v>
      </c>
      <c r="E1496" s="325" t="s">
        <v>1538</v>
      </c>
      <c r="G1496" s="325" t="s">
        <v>1538</v>
      </c>
      <c r="H1496" s="325" t="s">
        <v>1538</v>
      </c>
    </row>
    <row r="1497" spans="1:8">
      <c r="A1497" s="103"/>
      <c r="B1497" s="326"/>
      <c r="C1497" s="326" t="s">
        <v>1538</v>
      </c>
      <c r="D1497" t="s">
        <v>1538</v>
      </c>
      <c r="E1497" s="325" t="s">
        <v>1538</v>
      </c>
      <c r="G1497" s="325" t="s">
        <v>1538</v>
      </c>
      <c r="H1497" s="325" t="s">
        <v>1538</v>
      </c>
    </row>
    <row r="1498" spans="1:8">
      <c r="A1498" s="103"/>
      <c r="B1498" s="326"/>
      <c r="C1498" s="326" t="s">
        <v>1538</v>
      </c>
      <c r="D1498" t="s">
        <v>1538</v>
      </c>
      <c r="E1498" s="325" t="s">
        <v>1538</v>
      </c>
      <c r="G1498" s="325" t="s">
        <v>1538</v>
      </c>
      <c r="H1498" s="325" t="s">
        <v>1538</v>
      </c>
    </row>
    <row r="1499" spans="1:8">
      <c r="A1499" s="103"/>
      <c r="B1499" s="326"/>
      <c r="C1499" s="326" t="s">
        <v>1538</v>
      </c>
      <c r="D1499" t="s">
        <v>1538</v>
      </c>
      <c r="E1499" s="325" t="s">
        <v>1538</v>
      </c>
      <c r="G1499" s="325" t="s">
        <v>1538</v>
      </c>
      <c r="H1499" s="325" t="s">
        <v>1538</v>
      </c>
    </row>
    <row r="1500" spans="1:8">
      <c r="A1500" s="103"/>
      <c r="B1500" s="326"/>
      <c r="C1500" s="326" t="s">
        <v>1538</v>
      </c>
      <c r="D1500" t="s">
        <v>1538</v>
      </c>
      <c r="E1500" s="325" t="s">
        <v>1538</v>
      </c>
      <c r="G1500" s="325" t="s">
        <v>1538</v>
      </c>
      <c r="H1500" s="325" t="s">
        <v>1538</v>
      </c>
    </row>
    <row r="1501" spans="1:8">
      <c r="A1501" s="103"/>
      <c r="B1501" s="326"/>
      <c r="C1501" s="326" t="s">
        <v>1538</v>
      </c>
      <c r="D1501" t="s">
        <v>1538</v>
      </c>
      <c r="E1501" s="325" t="s">
        <v>1538</v>
      </c>
      <c r="G1501" s="325" t="s">
        <v>1538</v>
      </c>
      <c r="H1501" s="325" t="s">
        <v>1538</v>
      </c>
    </row>
    <row r="1502" spans="1:8">
      <c r="A1502" s="103"/>
      <c r="B1502" s="326"/>
      <c r="C1502" s="326" t="s">
        <v>1538</v>
      </c>
      <c r="D1502" t="s">
        <v>1538</v>
      </c>
      <c r="E1502" s="325" t="s">
        <v>1538</v>
      </c>
      <c r="G1502" s="325" t="s">
        <v>1538</v>
      </c>
      <c r="H1502" s="325" t="s">
        <v>1538</v>
      </c>
    </row>
    <row r="1503" spans="1:8">
      <c r="A1503" s="103"/>
      <c r="B1503" s="326"/>
      <c r="C1503" s="326" t="s">
        <v>1538</v>
      </c>
      <c r="D1503" t="s">
        <v>1538</v>
      </c>
      <c r="E1503" s="325" t="s">
        <v>1538</v>
      </c>
      <c r="G1503" s="325" t="s">
        <v>1538</v>
      </c>
      <c r="H1503" s="325" t="s">
        <v>1538</v>
      </c>
    </row>
    <row r="1504" spans="1:8">
      <c r="A1504" s="103"/>
      <c r="B1504" s="326"/>
      <c r="C1504" s="326" t="s">
        <v>1538</v>
      </c>
      <c r="D1504" t="s">
        <v>1538</v>
      </c>
      <c r="E1504" s="325" t="s">
        <v>1538</v>
      </c>
      <c r="G1504" s="325" t="s">
        <v>1538</v>
      </c>
      <c r="H1504" s="325" t="s">
        <v>1538</v>
      </c>
    </row>
    <row r="1505" spans="1:8">
      <c r="A1505" s="103"/>
      <c r="B1505" s="326"/>
      <c r="C1505" s="326" t="s">
        <v>1538</v>
      </c>
      <c r="D1505" t="s">
        <v>1538</v>
      </c>
      <c r="E1505" s="325" t="s">
        <v>1538</v>
      </c>
      <c r="G1505" s="325" t="s">
        <v>1538</v>
      </c>
      <c r="H1505" s="325" t="s">
        <v>1538</v>
      </c>
    </row>
    <row r="1506" spans="1:8">
      <c r="A1506" s="103"/>
      <c r="B1506" s="326"/>
      <c r="C1506" s="326" t="s">
        <v>1538</v>
      </c>
      <c r="D1506" t="s">
        <v>1538</v>
      </c>
      <c r="E1506" s="325" t="s">
        <v>1538</v>
      </c>
      <c r="G1506" s="325" t="s">
        <v>1538</v>
      </c>
      <c r="H1506" s="325" t="s">
        <v>1538</v>
      </c>
    </row>
    <row r="1507" spans="1:8">
      <c r="A1507" s="103"/>
      <c r="B1507" s="326"/>
      <c r="C1507" s="326" t="s">
        <v>1538</v>
      </c>
      <c r="D1507" t="s">
        <v>1538</v>
      </c>
      <c r="E1507" s="325" t="s">
        <v>1538</v>
      </c>
      <c r="G1507" s="325" t="s">
        <v>1538</v>
      </c>
      <c r="H1507" s="325" t="s">
        <v>1538</v>
      </c>
    </row>
    <row r="1508" spans="1:8">
      <c r="A1508" s="103"/>
      <c r="B1508" s="326"/>
      <c r="C1508" s="326" t="s">
        <v>1538</v>
      </c>
      <c r="D1508" t="s">
        <v>1538</v>
      </c>
      <c r="E1508" s="325" t="s">
        <v>1538</v>
      </c>
      <c r="G1508" s="325" t="s">
        <v>1538</v>
      </c>
      <c r="H1508" s="325" t="s">
        <v>1538</v>
      </c>
    </row>
    <row r="1509" spans="1:8">
      <c r="A1509" s="103"/>
      <c r="B1509" s="326"/>
      <c r="C1509" s="326" t="s">
        <v>1538</v>
      </c>
      <c r="D1509" t="s">
        <v>1538</v>
      </c>
      <c r="E1509" s="325" t="s">
        <v>1538</v>
      </c>
      <c r="G1509" s="325" t="s">
        <v>1538</v>
      </c>
      <c r="H1509" s="325" t="s">
        <v>1538</v>
      </c>
    </row>
    <row r="1510" spans="1:8">
      <c r="A1510" s="103"/>
      <c r="B1510" s="326"/>
      <c r="C1510" s="326" t="s">
        <v>1538</v>
      </c>
      <c r="D1510" t="s">
        <v>1538</v>
      </c>
      <c r="E1510" s="325" t="s">
        <v>1538</v>
      </c>
      <c r="G1510" s="325" t="s">
        <v>1538</v>
      </c>
      <c r="H1510" s="325" t="s">
        <v>1538</v>
      </c>
    </row>
    <row r="1511" spans="1:8">
      <c r="A1511" s="103"/>
      <c r="B1511" s="326"/>
      <c r="C1511" s="326" t="s">
        <v>1538</v>
      </c>
      <c r="D1511" t="s">
        <v>1538</v>
      </c>
      <c r="E1511" s="325" t="s">
        <v>1538</v>
      </c>
      <c r="G1511" s="325" t="s">
        <v>1538</v>
      </c>
      <c r="H1511" s="325" t="s">
        <v>1538</v>
      </c>
    </row>
    <row r="1512" spans="1:8">
      <c r="A1512" s="103"/>
      <c r="B1512" s="326"/>
      <c r="C1512" s="326" t="s">
        <v>1538</v>
      </c>
      <c r="D1512" t="s">
        <v>1538</v>
      </c>
      <c r="E1512" s="325" t="s">
        <v>1538</v>
      </c>
      <c r="G1512" s="325" t="s">
        <v>1538</v>
      </c>
      <c r="H1512" s="325" t="s">
        <v>1538</v>
      </c>
    </row>
    <row r="1513" spans="1:8">
      <c r="A1513" s="103"/>
      <c r="B1513" s="326"/>
      <c r="C1513" s="326" t="s">
        <v>1538</v>
      </c>
      <c r="D1513" t="s">
        <v>1538</v>
      </c>
      <c r="E1513" s="325" t="s">
        <v>1538</v>
      </c>
      <c r="G1513" s="325" t="s">
        <v>1538</v>
      </c>
      <c r="H1513" s="325" t="s">
        <v>1538</v>
      </c>
    </row>
    <row r="1514" spans="1:8">
      <c r="A1514" s="103"/>
      <c r="B1514" s="326"/>
      <c r="C1514" s="326" t="s">
        <v>1538</v>
      </c>
      <c r="D1514" t="s">
        <v>1538</v>
      </c>
      <c r="E1514" s="325" t="s">
        <v>1538</v>
      </c>
      <c r="G1514" s="325" t="s">
        <v>1538</v>
      </c>
      <c r="H1514" s="325" t="s">
        <v>1538</v>
      </c>
    </row>
    <row r="1515" spans="1:8">
      <c r="A1515" s="103"/>
      <c r="B1515" s="326"/>
      <c r="C1515" s="326" t="s">
        <v>1538</v>
      </c>
      <c r="D1515" t="s">
        <v>1538</v>
      </c>
      <c r="E1515" s="325" t="s">
        <v>1538</v>
      </c>
      <c r="G1515" s="325" t="s">
        <v>1538</v>
      </c>
      <c r="H1515" s="325" t="s">
        <v>1538</v>
      </c>
    </row>
    <row r="1516" spans="1:8">
      <c r="A1516" s="103"/>
      <c r="B1516" s="326"/>
      <c r="C1516" s="326" t="s">
        <v>1538</v>
      </c>
      <c r="D1516" t="s">
        <v>1538</v>
      </c>
      <c r="E1516" s="325" t="s">
        <v>1538</v>
      </c>
      <c r="G1516" s="325" t="s">
        <v>1538</v>
      </c>
      <c r="H1516" s="325" t="s">
        <v>1538</v>
      </c>
    </row>
    <row r="1517" spans="1:8">
      <c r="A1517" s="103"/>
      <c r="B1517" s="326"/>
      <c r="C1517" s="326" t="s">
        <v>1538</v>
      </c>
      <c r="D1517" t="s">
        <v>1538</v>
      </c>
      <c r="E1517" s="325" t="s">
        <v>1538</v>
      </c>
      <c r="G1517" s="325" t="s">
        <v>1538</v>
      </c>
      <c r="H1517" s="325" t="s">
        <v>1538</v>
      </c>
    </row>
    <row r="1518" spans="1:8">
      <c r="A1518" s="103"/>
      <c r="B1518" s="326"/>
      <c r="C1518" s="326" t="s">
        <v>1538</v>
      </c>
      <c r="D1518" t="s">
        <v>1538</v>
      </c>
      <c r="E1518" s="325" t="s">
        <v>1538</v>
      </c>
      <c r="G1518" s="325" t="s">
        <v>1538</v>
      </c>
      <c r="H1518" s="325" t="s">
        <v>1538</v>
      </c>
    </row>
    <row r="1519" spans="1:8">
      <c r="A1519" s="103"/>
      <c r="B1519" s="326"/>
      <c r="C1519" s="326" t="s">
        <v>1538</v>
      </c>
      <c r="D1519" t="s">
        <v>1538</v>
      </c>
      <c r="E1519" s="325" t="s">
        <v>1538</v>
      </c>
      <c r="G1519" s="325" t="s">
        <v>1538</v>
      </c>
      <c r="H1519" s="325" t="s">
        <v>1538</v>
      </c>
    </row>
    <row r="1520" spans="1:8">
      <c r="A1520" s="103"/>
      <c r="B1520" s="326"/>
      <c r="C1520" s="326" t="s">
        <v>1538</v>
      </c>
      <c r="D1520" t="s">
        <v>1538</v>
      </c>
      <c r="E1520" s="325" t="s">
        <v>1538</v>
      </c>
      <c r="G1520" s="325" t="s">
        <v>1538</v>
      </c>
      <c r="H1520" s="325" t="s">
        <v>1538</v>
      </c>
    </row>
    <row r="1521" spans="1:8">
      <c r="A1521" s="103"/>
      <c r="B1521" s="326"/>
      <c r="C1521" s="326" t="s">
        <v>1538</v>
      </c>
      <c r="D1521" t="s">
        <v>1538</v>
      </c>
      <c r="E1521" s="325" t="s">
        <v>1538</v>
      </c>
      <c r="G1521" s="325" t="s">
        <v>1538</v>
      </c>
      <c r="H1521" s="325" t="s">
        <v>1538</v>
      </c>
    </row>
    <row r="1522" spans="1:8">
      <c r="A1522" s="103"/>
      <c r="B1522" s="326"/>
      <c r="C1522" s="326" t="s">
        <v>1538</v>
      </c>
      <c r="D1522" t="s">
        <v>1538</v>
      </c>
      <c r="E1522" s="325" t="s">
        <v>1538</v>
      </c>
      <c r="G1522" s="325" t="s">
        <v>1538</v>
      </c>
      <c r="H1522" s="325" t="s">
        <v>1538</v>
      </c>
    </row>
    <row r="1523" spans="1:8">
      <c r="A1523" s="103"/>
      <c r="B1523" s="326"/>
      <c r="C1523" s="326" t="s">
        <v>1538</v>
      </c>
      <c r="D1523" t="s">
        <v>1538</v>
      </c>
      <c r="E1523" s="325" t="s">
        <v>1538</v>
      </c>
      <c r="G1523" s="325" t="s">
        <v>1538</v>
      </c>
      <c r="H1523" s="325" t="s">
        <v>1538</v>
      </c>
    </row>
    <row r="1524" spans="1:8">
      <c r="A1524" s="103"/>
      <c r="B1524" s="326"/>
      <c r="C1524" s="326" t="s">
        <v>1538</v>
      </c>
      <c r="D1524" t="s">
        <v>1538</v>
      </c>
      <c r="E1524" s="325" t="s">
        <v>1538</v>
      </c>
      <c r="G1524" s="325" t="s">
        <v>1538</v>
      </c>
      <c r="H1524" s="325" t="s">
        <v>1538</v>
      </c>
    </row>
    <row r="1525" spans="1:8">
      <c r="A1525" s="103"/>
      <c r="B1525" s="326"/>
      <c r="C1525" s="326" t="s">
        <v>1538</v>
      </c>
      <c r="D1525" t="s">
        <v>1538</v>
      </c>
      <c r="E1525" s="325" t="s">
        <v>1538</v>
      </c>
      <c r="G1525" s="325" t="s">
        <v>1538</v>
      </c>
      <c r="H1525" s="325" t="s">
        <v>1538</v>
      </c>
    </row>
    <row r="1526" spans="1:8">
      <c r="A1526" s="103"/>
      <c r="B1526" s="326"/>
      <c r="C1526" s="326" t="s">
        <v>1538</v>
      </c>
      <c r="D1526" t="s">
        <v>1538</v>
      </c>
      <c r="E1526" s="325" t="s">
        <v>1538</v>
      </c>
      <c r="G1526" s="325" t="s">
        <v>1538</v>
      </c>
      <c r="H1526" s="325" t="s">
        <v>1538</v>
      </c>
    </row>
    <row r="1527" spans="1:8">
      <c r="A1527" s="103"/>
      <c r="B1527" s="328"/>
      <c r="C1527" s="326" t="s">
        <v>1538</v>
      </c>
      <c r="D1527" t="s">
        <v>1538</v>
      </c>
      <c r="E1527" s="325" t="s">
        <v>1538</v>
      </c>
      <c r="G1527" s="325" t="s">
        <v>1538</v>
      </c>
      <c r="H1527" s="325" t="s">
        <v>1538</v>
      </c>
    </row>
    <row r="1528" spans="1:8">
      <c r="A1528" s="103"/>
      <c r="C1528" s="326" t="s">
        <v>1538</v>
      </c>
      <c r="D1528" t="s">
        <v>1538</v>
      </c>
      <c r="E1528" s="325" t="s">
        <v>1538</v>
      </c>
      <c r="G1528" s="325" t="s">
        <v>1538</v>
      </c>
      <c r="H1528" s="325" t="s">
        <v>1538</v>
      </c>
    </row>
    <row r="1529" spans="1:8">
      <c r="A1529" s="103"/>
      <c r="C1529" s="326" t="s">
        <v>1538</v>
      </c>
      <c r="D1529" t="s">
        <v>1538</v>
      </c>
      <c r="E1529" s="325" t="s">
        <v>1538</v>
      </c>
      <c r="G1529" s="325" t="s">
        <v>1538</v>
      </c>
      <c r="H1529" s="325" t="s">
        <v>1538</v>
      </c>
    </row>
    <row r="1530" spans="1:8">
      <c r="A1530" s="103"/>
      <c r="C1530" s="326" t="s">
        <v>1538</v>
      </c>
      <c r="D1530" t="s">
        <v>1538</v>
      </c>
      <c r="E1530" s="325" t="s">
        <v>1538</v>
      </c>
      <c r="G1530" s="325" t="s">
        <v>1538</v>
      </c>
      <c r="H1530" s="325" t="s">
        <v>1538</v>
      </c>
    </row>
    <row r="1531" spans="1:8">
      <c r="A1531" s="103"/>
      <c r="B1531" s="326"/>
      <c r="C1531" s="326" t="s">
        <v>1538</v>
      </c>
      <c r="D1531" t="s">
        <v>1538</v>
      </c>
      <c r="E1531" s="325" t="s">
        <v>1538</v>
      </c>
      <c r="G1531" s="325" t="s">
        <v>1538</v>
      </c>
      <c r="H1531" s="325" t="s">
        <v>1538</v>
      </c>
    </row>
    <row r="1532" spans="1:8">
      <c r="A1532" s="103"/>
      <c r="B1532" s="326"/>
      <c r="C1532" s="326" t="s">
        <v>1538</v>
      </c>
      <c r="D1532" t="s">
        <v>1538</v>
      </c>
      <c r="E1532" s="325" t="s">
        <v>1538</v>
      </c>
      <c r="G1532" s="325" t="s">
        <v>1538</v>
      </c>
      <c r="H1532" s="325" t="s">
        <v>1538</v>
      </c>
    </row>
    <row r="1533" spans="1:8">
      <c r="A1533" s="103"/>
      <c r="B1533" s="326"/>
      <c r="C1533" s="326" t="s">
        <v>1538</v>
      </c>
      <c r="D1533" t="s">
        <v>1538</v>
      </c>
      <c r="E1533" s="325" t="s">
        <v>1538</v>
      </c>
      <c r="G1533" s="325" t="s">
        <v>1538</v>
      </c>
      <c r="H1533" s="325" t="s">
        <v>1538</v>
      </c>
    </row>
    <row r="1534" spans="1:8">
      <c r="A1534" s="103"/>
      <c r="B1534" s="326"/>
      <c r="C1534" s="326" t="s">
        <v>1538</v>
      </c>
      <c r="D1534" t="s">
        <v>1538</v>
      </c>
      <c r="E1534" s="325" t="s">
        <v>1538</v>
      </c>
      <c r="G1534" s="325" t="s">
        <v>1538</v>
      </c>
      <c r="H1534" s="325" t="s">
        <v>1538</v>
      </c>
    </row>
    <row r="1535" spans="1:8">
      <c r="A1535" s="103"/>
      <c r="B1535" s="326"/>
      <c r="C1535" s="326" t="s">
        <v>1538</v>
      </c>
      <c r="D1535" t="s">
        <v>1538</v>
      </c>
      <c r="E1535" s="325" t="s">
        <v>1538</v>
      </c>
      <c r="G1535" s="325" t="s">
        <v>1538</v>
      </c>
      <c r="H1535" s="325" t="s">
        <v>1538</v>
      </c>
    </row>
    <row r="1536" spans="1:8">
      <c r="A1536" s="103"/>
      <c r="B1536" s="326"/>
      <c r="C1536" s="326" t="s">
        <v>1538</v>
      </c>
      <c r="D1536" t="s">
        <v>1538</v>
      </c>
      <c r="E1536" s="325" t="s">
        <v>1538</v>
      </c>
      <c r="G1536" s="325" t="s">
        <v>1538</v>
      </c>
      <c r="H1536" s="325" t="s">
        <v>1538</v>
      </c>
    </row>
    <row r="1537" spans="1:8">
      <c r="A1537" s="103"/>
      <c r="B1537" s="326"/>
      <c r="C1537" s="326" t="s">
        <v>1538</v>
      </c>
      <c r="D1537" t="s">
        <v>1538</v>
      </c>
      <c r="E1537" s="325" t="s">
        <v>1538</v>
      </c>
      <c r="G1537" s="325" t="s">
        <v>1538</v>
      </c>
      <c r="H1537" s="325" t="s">
        <v>1538</v>
      </c>
    </row>
    <row r="1538" spans="1:8">
      <c r="A1538" s="103"/>
      <c r="B1538" s="326"/>
      <c r="C1538" s="326" t="s">
        <v>1538</v>
      </c>
      <c r="D1538" t="s">
        <v>1538</v>
      </c>
      <c r="E1538" s="325" t="s">
        <v>1538</v>
      </c>
      <c r="G1538" s="325" t="s">
        <v>1538</v>
      </c>
      <c r="H1538" s="325" t="s">
        <v>1538</v>
      </c>
    </row>
    <row r="1539" spans="1:8">
      <c r="A1539" s="103"/>
      <c r="B1539" s="326"/>
      <c r="C1539" s="326" t="s">
        <v>1538</v>
      </c>
      <c r="D1539" t="s">
        <v>1538</v>
      </c>
      <c r="E1539" s="325" t="s">
        <v>1538</v>
      </c>
      <c r="G1539" s="325" t="s">
        <v>1538</v>
      </c>
      <c r="H1539" s="325" t="s">
        <v>1538</v>
      </c>
    </row>
    <row r="1540" spans="1:8">
      <c r="A1540" s="103"/>
      <c r="B1540" s="326"/>
      <c r="C1540" s="326" t="s">
        <v>1538</v>
      </c>
      <c r="D1540" t="s">
        <v>1538</v>
      </c>
      <c r="E1540" s="325" t="s">
        <v>1538</v>
      </c>
      <c r="G1540" s="325" t="s">
        <v>1538</v>
      </c>
      <c r="H1540" s="325" t="s">
        <v>1538</v>
      </c>
    </row>
    <row r="1541" spans="1:8">
      <c r="A1541" s="103"/>
      <c r="B1541" s="326"/>
      <c r="C1541" s="326" t="s">
        <v>1538</v>
      </c>
      <c r="D1541" t="s">
        <v>1538</v>
      </c>
      <c r="E1541" s="325" t="s">
        <v>1538</v>
      </c>
      <c r="G1541" s="325" t="s">
        <v>1538</v>
      </c>
      <c r="H1541" s="325" t="s">
        <v>1538</v>
      </c>
    </row>
    <row r="1542" spans="1:8">
      <c r="A1542" s="103"/>
      <c r="B1542" s="326"/>
      <c r="C1542" s="326" t="s">
        <v>1538</v>
      </c>
      <c r="D1542" t="s">
        <v>1538</v>
      </c>
      <c r="E1542" s="325" t="s">
        <v>1538</v>
      </c>
      <c r="G1542" s="325" t="s">
        <v>1538</v>
      </c>
      <c r="H1542" s="325" t="s">
        <v>1538</v>
      </c>
    </row>
    <row r="1543" spans="1:8">
      <c r="A1543" s="103"/>
      <c r="B1543" s="326"/>
      <c r="C1543" s="326" t="s">
        <v>1538</v>
      </c>
      <c r="D1543" t="s">
        <v>1538</v>
      </c>
      <c r="E1543" s="325" t="s">
        <v>1538</v>
      </c>
      <c r="G1543" s="325" t="s">
        <v>1538</v>
      </c>
      <c r="H1543" s="325" t="s">
        <v>1538</v>
      </c>
    </row>
    <row r="1544" spans="1:8">
      <c r="A1544" s="103"/>
      <c r="B1544" s="326"/>
      <c r="C1544" s="326" t="s">
        <v>1538</v>
      </c>
      <c r="D1544" t="s">
        <v>1538</v>
      </c>
      <c r="E1544" s="325" t="s">
        <v>1538</v>
      </c>
      <c r="G1544" s="325" t="s">
        <v>1538</v>
      </c>
      <c r="H1544" s="325" t="s">
        <v>1538</v>
      </c>
    </row>
    <row r="1545" spans="1:8">
      <c r="A1545" s="103"/>
      <c r="B1545" s="326"/>
      <c r="C1545" s="326" t="s">
        <v>1538</v>
      </c>
      <c r="D1545" t="s">
        <v>1538</v>
      </c>
      <c r="E1545" s="325" t="s">
        <v>1538</v>
      </c>
      <c r="G1545" s="325" t="s">
        <v>1538</v>
      </c>
      <c r="H1545" s="325" t="s">
        <v>1538</v>
      </c>
    </row>
    <row r="1546" spans="1:8">
      <c r="A1546" s="103"/>
      <c r="B1546" s="326"/>
      <c r="C1546" s="326" t="s">
        <v>1538</v>
      </c>
      <c r="D1546" t="s">
        <v>1538</v>
      </c>
      <c r="E1546" s="325" t="s">
        <v>1538</v>
      </c>
      <c r="G1546" s="325" t="s">
        <v>1538</v>
      </c>
      <c r="H1546" s="325" t="s">
        <v>1538</v>
      </c>
    </row>
    <row r="1547" spans="1:8">
      <c r="A1547" s="103"/>
      <c r="B1547" s="326"/>
      <c r="C1547" s="326" t="s">
        <v>1538</v>
      </c>
      <c r="D1547" t="s">
        <v>1538</v>
      </c>
      <c r="E1547" s="325" t="s">
        <v>1538</v>
      </c>
      <c r="G1547" s="325" t="s">
        <v>1538</v>
      </c>
      <c r="H1547" s="325" t="s">
        <v>1538</v>
      </c>
    </row>
    <row r="1548" spans="1:8">
      <c r="A1548" s="103"/>
      <c r="B1548" s="326"/>
      <c r="C1548" s="326" t="s">
        <v>1538</v>
      </c>
      <c r="D1548" t="s">
        <v>1538</v>
      </c>
      <c r="E1548" s="325" t="s">
        <v>1538</v>
      </c>
      <c r="G1548" s="325" t="s">
        <v>1538</v>
      </c>
      <c r="H1548" s="325" t="s">
        <v>1538</v>
      </c>
    </row>
    <row r="1549" spans="1:8">
      <c r="A1549" s="103"/>
      <c r="B1549" s="326"/>
      <c r="C1549" s="326" t="s">
        <v>1538</v>
      </c>
      <c r="D1549" t="s">
        <v>1538</v>
      </c>
      <c r="E1549" s="325" t="s">
        <v>1538</v>
      </c>
      <c r="G1549" s="325" t="s">
        <v>1538</v>
      </c>
      <c r="H1549" s="325" t="s">
        <v>1538</v>
      </c>
    </row>
    <row r="1550" spans="1:8">
      <c r="A1550" s="103"/>
      <c r="B1550" s="326"/>
      <c r="C1550" s="326" t="s">
        <v>1538</v>
      </c>
      <c r="D1550" t="s">
        <v>1538</v>
      </c>
      <c r="E1550" s="325" t="s">
        <v>1538</v>
      </c>
      <c r="G1550" s="325" t="s">
        <v>1538</v>
      </c>
      <c r="H1550" s="325" t="s">
        <v>1538</v>
      </c>
    </row>
    <row r="1551" spans="1:8">
      <c r="A1551" s="103"/>
      <c r="B1551" s="326"/>
      <c r="C1551" s="326" t="s">
        <v>1538</v>
      </c>
      <c r="D1551" t="s">
        <v>1538</v>
      </c>
      <c r="E1551" s="325" t="s">
        <v>1538</v>
      </c>
      <c r="G1551" s="325" t="s">
        <v>1538</v>
      </c>
      <c r="H1551" s="325" t="s">
        <v>1538</v>
      </c>
    </row>
    <row r="1552" spans="1:8">
      <c r="A1552" s="103"/>
      <c r="B1552" s="326"/>
      <c r="C1552" s="326" t="s">
        <v>1538</v>
      </c>
      <c r="D1552" t="s">
        <v>1538</v>
      </c>
      <c r="E1552" s="325" t="s">
        <v>1538</v>
      </c>
      <c r="G1552" s="325" t="s">
        <v>1538</v>
      </c>
      <c r="H1552" s="325" t="s">
        <v>1538</v>
      </c>
    </row>
    <row r="1553" spans="1:8">
      <c r="A1553" s="103"/>
      <c r="B1553" s="326"/>
      <c r="C1553" s="326" t="s">
        <v>1538</v>
      </c>
      <c r="D1553" t="s">
        <v>1538</v>
      </c>
      <c r="E1553" s="325" t="s">
        <v>1538</v>
      </c>
      <c r="G1553" s="325" t="s">
        <v>1538</v>
      </c>
      <c r="H1553" s="325" t="s">
        <v>1538</v>
      </c>
    </row>
    <row r="1554" spans="1:8">
      <c r="A1554" s="103"/>
      <c r="B1554" s="328"/>
      <c r="C1554" s="326" t="s">
        <v>1538</v>
      </c>
      <c r="D1554" t="s">
        <v>1538</v>
      </c>
      <c r="E1554" s="325" t="s">
        <v>1538</v>
      </c>
      <c r="G1554" s="325" t="s">
        <v>1538</v>
      </c>
      <c r="H1554" s="325" t="s">
        <v>1538</v>
      </c>
    </row>
    <row r="1555" spans="1:8">
      <c r="A1555" s="103"/>
      <c r="C1555" s="326" t="s">
        <v>1538</v>
      </c>
      <c r="D1555" t="s">
        <v>1538</v>
      </c>
      <c r="E1555" s="325" t="s">
        <v>1538</v>
      </c>
      <c r="G1555" s="325" t="s">
        <v>1538</v>
      </c>
      <c r="H1555" s="325" t="s">
        <v>1538</v>
      </c>
    </row>
    <row r="1556" spans="1:8">
      <c r="A1556" s="103"/>
      <c r="C1556" s="326" t="s">
        <v>1538</v>
      </c>
      <c r="D1556" t="s">
        <v>1538</v>
      </c>
      <c r="E1556" s="325" t="s">
        <v>1538</v>
      </c>
      <c r="G1556" s="325" t="s">
        <v>1538</v>
      </c>
      <c r="H1556" s="325" t="s">
        <v>1538</v>
      </c>
    </row>
    <row r="1557" spans="1:8">
      <c r="A1557" s="103"/>
      <c r="C1557" s="326" t="s">
        <v>1538</v>
      </c>
      <c r="D1557" t="s">
        <v>1538</v>
      </c>
      <c r="E1557" s="325" t="s">
        <v>1538</v>
      </c>
      <c r="G1557" s="325" t="s">
        <v>1538</v>
      </c>
      <c r="H1557" s="325" t="s">
        <v>1538</v>
      </c>
    </row>
    <row r="1558" spans="1:8">
      <c r="A1558" s="103"/>
      <c r="C1558" s="326" t="s">
        <v>1538</v>
      </c>
      <c r="D1558" t="s">
        <v>1538</v>
      </c>
      <c r="E1558" s="325" t="s">
        <v>1538</v>
      </c>
      <c r="G1558" s="325" t="s">
        <v>1538</v>
      </c>
      <c r="H1558" s="325" t="s">
        <v>1538</v>
      </c>
    </row>
    <row r="1559" spans="1:8">
      <c r="A1559" s="103"/>
      <c r="B1559" s="326"/>
      <c r="C1559" s="326" t="s">
        <v>1538</v>
      </c>
      <c r="D1559" t="s">
        <v>1538</v>
      </c>
      <c r="E1559" s="325" t="s">
        <v>1538</v>
      </c>
      <c r="G1559" s="325" t="s">
        <v>1538</v>
      </c>
      <c r="H1559" s="325" t="s">
        <v>1538</v>
      </c>
    </row>
    <row r="1560" spans="1:8">
      <c r="A1560" s="103"/>
      <c r="B1560" s="326"/>
      <c r="C1560" s="326" t="s">
        <v>1538</v>
      </c>
      <c r="D1560" t="s">
        <v>1538</v>
      </c>
      <c r="E1560" s="325" t="s">
        <v>1538</v>
      </c>
      <c r="G1560" s="325" t="s">
        <v>1538</v>
      </c>
      <c r="H1560" s="325" t="s">
        <v>1538</v>
      </c>
    </row>
    <row r="1561" spans="1:8">
      <c r="A1561" s="103"/>
      <c r="B1561" s="326"/>
      <c r="C1561" s="326" t="s">
        <v>1538</v>
      </c>
      <c r="D1561" t="s">
        <v>1538</v>
      </c>
      <c r="E1561" s="325" t="s">
        <v>1538</v>
      </c>
      <c r="G1561" s="325" t="s">
        <v>1538</v>
      </c>
      <c r="H1561" s="325" t="s">
        <v>1538</v>
      </c>
    </row>
    <row r="1562" spans="1:8">
      <c r="A1562" s="103"/>
      <c r="B1562" s="326"/>
      <c r="C1562" s="326" t="s">
        <v>1538</v>
      </c>
      <c r="D1562" t="s">
        <v>1538</v>
      </c>
      <c r="E1562" s="325" t="s">
        <v>1538</v>
      </c>
      <c r="G1562" s="325" t="s">
        <v>1538</v>
      </c>
      <c r="H1562" s="325" t="s">
        <v>1538</v>
      </c>
    </row>
    <row r="1563" spans="1:8">
      <c r="A1563" s="103"/>
      <c r="B1563" s="326"/>
      <c r="C1563" s="326" t="s">
        <v>1538</v>
      </c>
      <c r="D1563" t="s">
        <v>1538</v>
      </c>
      <c r="E1563" s="325" t="s">
        <v>1538</v>
      </c>
      <c r="G1563" s="325" t="s">
        <v>1538</v>
      </c>
      <c r="H1563" s="325" t="s">
        <v>1538</v>
      </c>
    </row>
    <row r="1564" spans="1:8">
      <c r="A1564" s="103"/>
      <c r="B1564" s="326"/>
      <c r="C1564" s="326" t="s">
        <v>1538</v>
      </c>
      <c r="D1564" t="s">
        <v>1538</v>
      </c>
      <c r="E1564" s="325" t="s">
        <v>1538</v>
      </c>
      <c r="G1564" s="325" t="s">
        <v>1538</v>
      </c>
      <c r="H1564" s="325" t="s">
        <v>1538</v>
      </c>
    </row>
    <row r="1565" spans="1:8">
      <c r="A1565" s="103"/>
      <c r="B1565" s="326"/>
      <c r="C1565" s="326" t="s">
        <v>1538</v>
      </c>
      <c r="D1565" t="s">
        <v>1538</v>
      </c>
      <c r="E1565" s="325" t="s">
        <v>1538</v>
      </c>
      <c r="G1565" s="325" t="s">
        <v>1538</v>
      </c>
      <c r="H1565" s="325" t="s">
        <v>1538</v>
      </c>
    </row>
    <row r="1566" spans="1:8">
      <c r="A1566" s="103"/>
      <c r="B1566" s="326"/>
      <c r="C1566" s="326" t="s">
        <v>1538</v>
      </c>
      <c r="D1566" t="s">
        <v>1538</v>
      </c>
      <c r="E1566" s="325" t="s">
        <v>1538</v>
      </c>
      <c r="G1566" s="325" t="s">
        <v>1538</v>
      </c>
      <c r="H1566" s="325" t="s">
        <v>1538</v>
      </c>
    </row>
    <row r="1567" spans="1:8">
      <c r="A1567" s="103"/>
      <c r="B1567" s="326"/>
      <c r="C1567" s="326" t="s">
        <v>1538</v>
      </c>
      <c r="D1567" t="s">
        <v>1538</v>
      </c>
      <c r="E1567" s="325" t="s">
        <v>1538</v>
      </c>
      <c r="G1567" s="325" t="s">
        <v>1538</v>
      </c>
      <c r="H1567" s="325" t="s">
        <v>1538</v>
      </c>
    </row>
    <row r="1568" spans="1:8">
      <c r="A1568" s="103"/>
      <c r="B1568" s="328"/>
      <c r="C1568" s="326" t="s">
        <v>1538</v>
      </c>
      <c r="D1568" t="s">
        <v>1538</v>
      </c>
      <c r="E1568" s="325" t="s">
        <v>1538</v>
      </c>
      <c r="G1568" s="325" t="s">
        <v>1538</v>
      </c>
      <c r="H1568" s="325" t="s">
        <v>1538</v>
      </c>
    </row>
    <row r="1569" spans="1:8">
      <c r="A1569" s="103"/>
      <c r="C1569" s="326" t="s">
        <v>1538</v>
      </c>
      <c r="D1569" t="s">
        <v>1538</v>
      </c>
      <c r="E1569" s="325" t="s">
        <v>1538</v>
      </c>
      <c r="G1569" s="325" t="s">
        <v>1538</v>
      </c>
      <c r="H1569" s="325" t="s">
        <v>1538</v>
      </c>
    </row>
    <row r="1570" spans="1:8">
      <c r="A1570" s="103"/>
      <c r="C1570" s="326" t="s">
        <v>1538</v>
      </c>
      <c r="D1570" t="s">
        <v>1538</v>
      </c>
      <c r="E1570" s="325" t="s">
        <v>1538</v>
      </c>
      <c r="G1570" s="325" t="s">
        <v>1538</v>
      </c>
      <c r="H1570" s="325" t="s">
        <v>1538</v>
      </c>
    </row>
    <row r="1571" spans="1:8">
      <c r="A1571" s="103"/>
      <c r="C1571" s="326" t="s">
        <v>1538</v>
      </c>
      <c r="D1571" t="s">
        <v>1538</v>
      </c>
      <c r="E1571" s="325" t="s">
        <v>1538</v>
      </c>
      <c r="G1571" s="325" t="s">
        <v>1538</v>
      </c>
      <c r="H1571" s="325" t="s">
        <v>1538</v>
      </c>
    </row>
    <row r="1572" spans="1:8">
      <c r="A1572" s="103"/>
      <c r="B1572" s="326"/>
      <c r="C1572" s="326" t="s">
        <v>1538</v>
      </c>
      <c r="D1572" t="s">
        <v>1538</v>
      </c>
      <c r="E1572" s="325" t="s">
        <v>1538</v>
      </c>
      <c r="G1572" s="325" t="s">
        <v>1538</v>
      </c>
      <c r="H1572" s="325" t="s">
        <v>1538</v>
      </c>
    </row>
    <row r="1573" spans="1:8">
      <c r="A1573" s="103"/>
      <c r="B1573" s="326"/>
      <c r="C1573" s="326" t="s">
        <v>1538</v>
      </c>
      <c r="D1573" t="s">
        <v>1538</v>
      </c>
      <c r="E1573" s="325" t="s">
        <v>1538</v>
      </c>
      <c r="G1573" s="325" t="s">
        <v>1538</v>
      </c>
      <c r="H1573" s="325" t="s">
        <v>1538</v>
      </c>
    </row>
    <row r="1574" spans="1:8">
      <c r="A1574" s="103"/>
      <c r="B1574" s="326"/>
      <c r="C1574" s="326" t="s">
        <v>1538</v>
      </c>
      <c r="D1574" t="s">
        <v>1538</v>
      </c>
      <c r="E1574" s="325" t="s">
        <v>1538</v>
      </c>
      <c r="G1574" s="325" t="s">
        <v>1538</v>
      </c>
      <c r="H1574" s="325" t="s">
        <v>1538</v>
      </c>
    </row>
    <row r="1575" spans="1:8">
      <c r="A1575" s="103"/>
      <c r="B1575" s="326"/>
      <c r="C1575" s="326" t="s">
        <v>1538</v>
      </c>
      <c r="D1575" t="s">
        <v>1538</v>
      </c>
      <c r="E1575" s="325" t="s">
        <v>1538</v>
      </c>
      <c r="G1575" s="325" t="s">
        <v>1538</v>
      </c>
      <c r="H1575" s="325" t="s">
        <v>1538</v>
      </c>
    </row>
    <row r="1576" spans="1:8">
      <c r="A1576" s="103"/>
      <c r="B1576" s="326"/>
      <c r="C1576" s="326" t="s">
        <v>1538</v>
      </c>
      <c r="D1576" t="s">
        <v>1538</v>
      </c>
      <c r="E1576" s="325" t="s">
        <v>1538</v>
      </c>
      <c r="G1576" s="325" t="s">
        <v>1538</v>
      </c>
      <c r="H1576" s="325" t="s">
        <v>1538</v>
      </c>
    </row>
    <row r="1577" spans="1:8">
      <c r="A1577" s="103"/>
      <c r="B1577" s="326"/>
      <c r="C1577" s="326" t="s">
        <v>1538</v>
      </c>
      <c r="D1577" t="s">
        <v>1538</v>
      </c>
      <c r="E1577" s="325" t="s">
        <v>1538</v>
      </c>
      <c r="G1577" s="325" t="s">
        <v>1538</v>
      </c>
      <c r="H1577" s="325" t="s">
        <v>1538</v>
      </c>
    </row>
    <row r="1578" spans="1:8">
      <c r="A1578" s="103"/>
      <c r="B1578" s="326"/>
      <c r="C1578" s="326" t="s">
        <v>1538</v>
      </c>
      <c r="D1578" t="s">
        <v>1538</v>
      </c>
      <c r="E1578" s="325" t="s">
        <v>1538</v>
      </c>
      <c r="G1578" s="325" t="s">
        <v>1538</v>
      </c>
      <c r="H1578" s="325" t="s">
        <v>1538</v>
      </c>
    </row>
    <row r="1579" spans="1:8">
      <c r="A1579" s="103"/>
      <c r="B1579" s="326"/>
      <c r="C1579" s="326" t="s">
        <v>1538</v>
      </c>
      <c r="D1579" t="s">
        <v>1538</v>
      </c>
      <c r="E1579" s="325" t="s">
        <v>1538</v>
      </c>
      <c r="G1579" s="325" t="s">
        <v>1538</v>
      </c>
      <c r="H1579" s="325" t="s">
        <v>1538</v>
      </c>
    </row>
    <row r="1580" spans="1:8">
      <c r="A1580" s="103"/>
      <c r="B1580" s="328"/>
      <c r="C1580" s="326" t="s">
        <v>1538</v>
      </c>
      <c r="D1580" t="s">
        <v>1538</v>
      </c>
      <c r="E1580" s="325" t="s">
        <v>1538</v>
      </c>
      <c r="G1580" s="325" t="s">
        <v>1538</v>
      </c>
      <c r="H1580" s="325" t="s">
        <v>1538</v>
      </c>
    </row>
    <row r="1581" spans="1:8">
      <c r="A1581" s="103"/>
      <c r="C1581" s="326" t="s">
        <v>1538</v>
      </c>
      <c r="D1581" t="s">
        <v>1538</v>
      </c>
      <c r="E1581" s="325" t="s">
        <v>1538</v>
      </c>
      <c r="G1581" s="325" t="s">
        <v>1538</v>
      </c>
      <c r="H1581" s="325" t="s">
        <v>1538</v>
      </c>
    </row>
    <row r="1582" spans="1:8">
      <c r="A1582" s="103"/>
      <c r="C1582" s="326" t="s">
        <v>1538</v>
      </c>
      <c r="D1582" t="s">
        <v>1538</v>
      </c>
      <c r="E1582" s="325" t="s">
        <v>1538</v>
      </c>
      <c r="G1582" s="325" t="s">
        <v>1538</v>
      </c>
      <c r="H1582" s="325" t="s">
        <v>1538</v>
      </c>
    </row>
    <row r="1583" spans="1:8">
      <c r="A1583" s="103"/>
      <c r="C1583" s="326" t="s">
        <v>1538</v>
      </c>
      <c r="D1583" t="s">
        <v>1538</v>
      </c>
      <c r="E1583" s="325" t="s">
        <v>1538</v>
      </c>
      <c r="G1583" s="325" t="s">
        <v>1538</v>
      </c>
      <c r="H1583" s="325" t="s">
        <v>1538</v>
      </c>
    </row>
    <row r="1584" spans="1:8">
      <c r="A1584" s="103"/>
      <c r="B1584" s="326"/>
      <c r="C1584" s="326" t="s">
        <v>1538</v>
      </c>
      <c r="D1584" t="s">
        <v>1538</v>
      </c>
      <c r="E1584" s="325" t="s">
        <v>1538</v>
      </c>
      <c r="G1584" s="325" t="s">
        <v>1538</v>
      </c>
      <c r="H1584" s="325" t="s">
        <v>1538</v>
      </c>
    </row>
    <row r="1585" spans="1:8">
      <c r="A1585" s="103"/>
      <c r="B1585" s="326"/>
      <c r="C1585" s="326" t="s">
        <v>1538</v>
      </c>
      <c r="D1585" t="s">
        <v>1538</v>
      </c>
      <c r="E1585" s="325" t="s">
        <v>1538</v>
      </c>
      <c r="G1585" s="325" t="s">
        <v>1538</v>
      </c>
      <c r="H1585" s="325" t="s">
        <v>1538</v>
      </c>
    </row>
    <row r="1586" spans="1:8">
      <c r="A1586" s="103"/>
      <c r="B1586" s="326"/>
      <c r="C1586" s="326" t="s">
        <v>1538</v>
      </c>
      <c r="D1586" t="s">
        <v>1538</v>
      </c>
      <c r="E1586" s="325" t="s">
        <v>1538</v>
      </c>
      <c r="G1586" s="325" t="s">
        <v>1538</v>
      </c>
      <c r="H1586" s="325" t="s">
        <v>1538</v>
      </c>
    </row>
    <row r="1587" spans="1:8">
      <c r="A1587" s="103"/>
      <c r="B1587" s="326"/>
      <c r="C1587" s="326" t="s">
        <v>1538</v>
      </c>
      <c r="D1587" t="s">
        <v>1538</v>
      </c>
      <c r="E1587" s="325" t="s">
        <v>1538</v>
      </c>
      <c r="G1587" s="325" t="s">
        <v>1538</v>
      </c>
      <c r="H1587" s="325" t="s">
        <v>1538</v>
      </c>
    </row>
    <row r="1588" spans="1:8">
      <c r="A1588" s="103"/>
      <c r="B1588" s="326"/>
      <c r="C1588" s="326" t="s">
        <v>1538</v>
      </c>
      <c r="D1588" t="s">
        <v>1538</v>
      </c>
      <c r="E1588" s="325" t="s">
        <v>1538</v>
      </c>
      <c r="G1588" s="325" t="s">
        <v>1538</v>
      </c>
      <c r="H1588" s="325" t="s">
        <v>1538</v>
      </c>
    </row>
    <row r="1589" spans="1:8">
      <c r="A1589" s="103"/>
      <c r="B1589" s="326"/>
      <c r="C1589" s="326" t="s">
        <v>1538</v>
      </c>
      <c r="D1589" t="s">
        <v>1538</v>
      </c>
      <c r="E1589" s="325" t="s">
        <v>1538</v>
      </c>
      <c r="G1589" s="325" t="s">
        <v>1538</v>
      </c>
      <c r="H1589" s="325" t="s">
        <v>1538</v>
      </c>
    </row>
    <row r="1590" spans="1:8">
      <c r="A1590" s="103"/>
      <c r="B1590" s="326"/>
      <c r="C1590" s="326" t="s">
        <v>1538</v>
      </c>
      <c r="D1590" t="s">
        <v>1538</v>
      </c>
      <c r="E1590" s="325" t="s">
        <v>1538</v>
      </c>
      <c r="G1590" s="325" t="s">
        <v>1538</v>
      </c>
      <c r="H1590" s="325" t="s">
        <v>1538</v>
      </c>
    </row>
    <row r="1591" spans="1:8">
      <c r="A1591" s="103"/>
      <c r="B1591" s="326"/>
      <c r="C1591" s="326" t="s">
        <v>1538</v>
      </c>
      <c r="D1591" t="s">
        <v>1538</v>
      </c>
      <c r="E1591" s="325" t="s">
        <v>1538</v>
      </c>
      <c r="G1591" s="325" t="s">
        <v>1538</v>
      </c>
      <c r="H1591" s="325" t="s">
        <v>1538</v>
      </c>
    </row>
    <row r="1592" spans="1:8">
      <c r="A1592" s="103"/>
      <c r="B1592" s="326"/>
      <c r="C1592" s="326" t="s">
        <v>1538</v>
      </c>
      <c r="D1592" t="s">
        <v>1538</v>
      </c>
      <c r="E1592" s="325" t="s">
        <v>1538</v>
      </c>
      <c r="G1592" s="325" t="s">
        <v>1538</v>
      </c>
      <c r="H1592" s="325" t="s">
        <v>1538</v>
      </c>
    </row>
    <row r="1593" spans="1:8">
      <c r="A1593" s="103"/>
      <c r="B1593" s="326"/>
      <c r="C1593" s="326" t="s">
        <v>1538</v>
      </c>
      <c r="D1593" t="s">
        <v>1538</v>
      </c>
      <c r="E1593" s="325" t="s">
        <v>1538</v>
      </c>
      <c r="G1593" s="325" t="s">
        <v>1538</v>
      </c>
      <c r="H1593" s="325" t="s">
        <v>1538</v>
      </c>
    </row>
    <row r="1594" spans="1:8">
      <c r="A1594" s="103"/>
      <c r="B1594" s="326"/>
      <c r="C1594" s="326" t="s">
        <v>1538</v>
      </c>
      <c r="D1594" t="s">
        <v>1538</v>
      </c>
      <c r="E1594" s="325" t="s">
        <v>1538</v>
      </c>
      <c r="G1594" s="325" t="s">
        <v>1538</v>
      </c>
      <c r="H1594" s="325" t="s">
        <v>1538</v>
      </c>
    </row>
    <row r="1595" spans="1:8">
      <c r="A1595" s="103"/>
      <c r="B1595" s="326"/>
      <c r="C1595" s="326" t="s">
        <v>1538</v>
      </c>
      <c r="D1595" t="s">
        <v>1538</v>
      </c>
      <c r="E1595" s="325" t="s">
        <v>1538</v>
      </c>
      <c r="G1595" s="325" t="s">
        <v>1538</v>
      </c>
      <c r="H1595" s="325" t="s">
        <v>1538</v>
      </c>
    </row>
    <row r="1596" spans="1:8">
      <c r="A1596" s="103"/>
      <c r="B1596" s="326"/>
      <c r="C1596" s="326" t="s">
        <v>1538</v>
      </c>
      <c r="D1596" t="s">
        <v>1538</v>
      </c>
      <c r="E1596" s="325" t="s">
        <v>1538</v>
      </c>
      <c r="G1596" s="325" t="s">
        <v>1538</v>
      </c>
      <c r="H1596" s="325" t="s">
        <v>1538</v>
      </c>
    </row>
    <row r="1597" spans="1:8">
      <c r="A1597" s="103"/>
      <c r="B1597" s="326"/>
      <c r="C1597" s="326" t="s">
        <v>1538</v>
      </c>
      <c r="D1597" t="s">
        <v>1538</v>
      </c>
      <c r="E1597" s="325" t="s">
        <v>1538</v>
      </c>
      <c r="G1597" s="325" t="s">
        <v>1538</v>
      </c>
      <c r="H1597" s="325" t="s">
        <v>1538</v>
      </c>
    </row>
    <row r="1598" spans="1:8">
      <c r="A1598" s="103"/>
      <c r="B1598" s="326"/>
      <c r="C1598" s="326" t="s">
        <v>1538</v>
      </c>
      <c r="D1598" t="s">
        <v>1538</v>
      </c>
      <c r="E1598" s="325" t="s">
        <v>1538</v>
      </c>
      <c r="G1598" s="325" t="s">
        <v>1538</v>
      </c>
      <c r="H1598" s="325" t="s">
        <v>1538</v>
      </c>
    </row>
    <row r="1599" spans="1:8">
      <c r="A1599" s="103"/>
      <c r="B1599" s="326"/>
      <c r="C1599" s="326" t="s">
        <v>1538</v>
      </c>
      <c r="D1599" t="s">
        <v>1538</v>
      </c>
      <c r="E1599" s="325" t="s">
        <v>1538</v>
      </c>
      <c r="G1599" s="325" t="s">
        <v>1538</v>
      </c>
      <c r="H1599" s="325" t="s">
        <v>1538</v>
      </c>
    </row>
    <row r="1600" spans="1:8">
      <c r="A1600" s="103"/>
      <c r="B1600" s="326"/>
      <c r="C1600" s="326" t="s">
        <v>1538</v>
      </c>
      <c r="D1600" t="s">
        <v>1538</v>
      </c>
      <c r="E1600" s="325" t="s">
        <v>1538</v>
      </c>
      <c r="G1600" s="325" t="s">
        <v>1538</v>
      </c>
      <c r="H1600" s="325" t="s">
        <v>1538</v>
      </c>
    </row>
    <row r="1601" spans="1:8">
      <c r="A1601" s="103"/>
      <c r="B1601" s="326"/>
      <c r="C1601" s="326" t="s">
        <v>1538</v>
      </c>
      <c r="D1601" t="s">
        <v>1538</v>
      </c>
      <c r="E1601" s="325" t="s">
        <v>1538</v>
      </c>
      <c r="G1601" s="325" t="s">
        <v>1538</v>
      </c>
      <c r="H1601" s="325" t="s">
        <v>1538</v>
      </c>
    </row>
    <row r="1602" spans="1:8">
      <c r="A1602" s="103"/>
      <c r="B1602" s="326"/>
      <c r="C1602" s="326" t="s">
        <v>1538</v>
      </c>
      <c r="D1602" t="s">
        <v>1538</v>
      </c>
      <c r="E1602" s="325" t="s">
        <v>1538</v>
      </c>
      <c r="G1602" s="325" t="s">
        <v>1538</v>
      </c>
      <c r="H1602" s="325" t="s">
        <v>1538</v>
      </c>
    </row>
    <row r="1603" spans="1:8">
      <c r="A1603" s="103"/>
      <c r="B1603" s="326"/>
      <c r="C1603" s="326" t="s">
        <v>1538</v>
      </c>
      <c r="D1603" t="s">
        <v>1538</v>
      </c>
      <c r="E1603" s="325" t="s">
        <v>1538</v>
      </c>
      <c r="G1603" s="325" t="s">
        <v>1538</v>
      </c>
      <c r="H1603" s="325" t="s">
        <v>1538</v>
      </c>
    </row>
    <row r="1604" spans="1:8">
      <c r="A1604" s="103"/>
      <c r="B1604" s="326"/>
      <c r="C1604" s="326" t="s">
        <v>1538</v>
      </c>
      <c r="D1604" t="s">
        <v>1538</v>
      </c>
      <c r="E1604" s="325" t="s">
        <v>1538</v>
      </c>
      <c r="G1604" s="325" t="s">
        <v>1538</v>
      </c>
      <c r="H1604" s="325" t="s">
        <v>1538</v>
      </c>
    </row>
    <row r="1605" spans="1:8">
      <c r="A1605" s="103"/>
      <c r="B1605" s="326"/>
      <c r="C1605" s="326" t="s">
        <v>1538</v>
      </c>
      <c r="D1605" t="s">
        <v>1538</v>
      </c>
      <c r="E1605" s="325" t="s">
        <v>1538</v>
      </c>
      <c r="G1605" s="325" t="s">
        <v>1538</v>
      </c>
      <c r="H1605" s="325" t="s">
        <v>1538</v>
      </c>
    </row>
    <row r="1606" spans="1:8">
      <c r="A1606" s="103"/>
      <c r="B1606" s="326"/>
      <c r="C1606" s="326" t="s">
        <v>1538</v>
      </c>
      <c r="D1606" t="s">
        <v>1538</v>
      </c>
      <c r="E1606" s="325" t="s">
        <v>1538</v>
      </c>
      <c r="G1606" s="325" t="s">
        <v>1538</v>
      </c>
      <c r="H1606" s="325" t="s">
        <v>1538</v>
      </c>
    </row>
    <row r="1607" spans="1:8">
      <c r="A1607" s="103"/>
      <c r="B1607" s="326"/>
      <c r="C1607" s="326" t="s">
        <v>1538</v>
      </c>
      <c r="D1607" t="s">
        <v>1538</v>
      </c>
      <c r="E1607" s="325" t="s">
        <v>1538</v>
      </c>
      <c r="G1607" s="325" t="s">
        <v>1538</v>
      </c>
      <c r="H1607" s="325" t="s">
        <v>1538</v>
      </c>
    </row>
    <row r="1608" spans="1:8">
      <c r="A1608" s="103"/>
      <c r="B1608" s="326"/>
      <c r="C1608" s="326" t="s">
        <v>1538</v>
      </c>
      <c r="D1608" t="s">
        <v>1538</v>
      </c>
      <c r="E1608" s="325" t="s">
        <v>1538</v>
      </c>
      <c r="G1608" s="325" t="s">
        <v>1538</v>
      </c>
      <c r="H1608" s="325" t="s">
        <v>1538</v>
      </c>
    </row>
    <row r="1609" spans="1:8">
      <c r="A1609" s="103"/>
      <c r="B1609" s="326"/>
      <c r="C1609" s="326" t="s">
        <v>1538</v>
      </c>
      <c r="D1609" t="s">
        <v>1538</v>
      </c>
      <c r="E1609" s="325" t="s">
        <v>1538</v>
      </c>
      <c r="G1609" s="325" t="s">
        <v>1538</v>
      </c>
      <c r="H1609" s="325" t="s">
        <v>1538</v>
      </c>
    </row>
    <row r="1610" spans="1:8">
      <c r="A1610" s="103"/>
      <c r="B1610" s="326"/>
      <c r="C1610" s="326" t="s">
        <v>1538</v>
      </c>
      <c r="D1610" t="s">
        <v>1538</v>
      </c>
      <c r="E1610" s="325" t="s">
        <v>1538</v>
      </c>
      <c r="G1610" s="325" t="s">
        <v>1538</v>
      </c>
      <c r="H1610" s="325" t="s">
        <v>1538</v>
      </c>
    </row>
    <row r="1611" spans="1:8">
      <c r="A1611" s="103"/>
      <c r="B1611" s="326"/>
      <c r="C1611" s="326" t="s">
        <v>1538</v>
      </c>
      <c r="D1611" t="s">
        <v>1538</v>
      </c>
      <c r="E1611" s="325" t="s">
        <v>1538</v>
      </c>
      <c r="G1611" s="325" t="s">
        <v>1538</v>
      </c>
      <c r="H1611" s="325" t="s">
        <v>1538</v>
      </c>
    </row>
    <row r="1612" spans="1:8">
      <c r="A1612" s="103"/>
      <c r="B1612" s="326"/>
      <c r="C1612" s="326" t="s">
        <v>1538</v>
      </c>
      <c r="D1612" t="s">
        <v>1538</v>
      </c>
      <c r="E1612" s="325" t="s">
        <v>1538</v>
      </c>
      <c r="G1612" s="325" t="s">
        <v>1538</v>
      </c>
      <c r="H1612" s="325" t="s">
        <v>1538</v>
      </c>
    </row>
    <row r="1613" spans="1:8">
      <c r="A1613" s="103"/>
      <c r="B1613" s="326"/>
      <c r="C1613" s="326" t="s">
        <v>1538</v>
      </c>
      <c r="D1613" t="s">
        <v>1538</v>
      </c>
      <c r="E1613" s="325" t="s">
        <v>1538</v>
      </c>
      <c r="G1613" s="325" t="s">
        <v>1538</v>
      </c>
      <c r="H1613" s="325" t="s">
        <v>1538</v>
      </c>
    </row>
    <row r="1614" spans="1:8">
      <c r="A1614" s="103"/>
      <c r="B1614" s="326"/>
      <c r="C1614" s="326" t="s">
        <v>1538</v>
      </c>
      <c r="D1614" t="s">
        <v>1538</v>
      </c>
      <c r="E1614" s="325" t="s">
        <v>1538</v>
      </c>
      <c r="G1614" s="325" t="s">
        <v>1538</v>
      </c>
      <c r="H1614" s="325" t="s">
        <v>1538</v>
      </c>
    </row>
    <row r="1615" spans="1:8">
      <c r="A1615" s="103"/>
      <c r="B1615" s="326"/>
      <c r="C1615" s="326" t="s">
        <v>1538</v>
      </c>
      <c r="D1615" t="s">
        <v>1538</v>
      </c>
      <c r="E1615" s="325" t="s">
        <v>1538</v>
      </c>
      <c r="G1615" s="325" t="s">
        <v>1538</v>
      </c>
      <c r="H1615" s="325" t="s">
        <v>1538</v>
      </c>
    </row>
    <row r="1616" spans="1:8">
      <c r="A1616" s="103"/>
      <c r="B1616" s="326"/>
      <c r="C1616" s="326" t="s">
        <v>1538</v>
      </c>
      <c r="D1616" t="s">
        <v>1538</v>
      </c>
      <c r="E1616" s="325" t="s">
        <v>1538</v>
      </c>
      <c r="G1616" s="325" t="s">
        <v>1538</v>
      </c>
      <c r="H1616" s="325" t="s">
        <v>1538</v>
      </c>
    </row>
    <row r="1617" spans="1:8">
      <c r="A1617" s="103"/>
      <c r="B1617" s="326"/>
      <c r="C1617" s="326" t="s">
        <v>1538</v>
      </c>
      <c r="D1617" t="s">
        <v>1538</v>
      </c>
      <c r="E1617" s="325" t="s">
        <v>1538</v>
      </c>
      <c r="G1617" s="325" t="s">
        <v>1538</v>
      </c>
      <c r="H1617" s="325" t="s">
        <v>1538</v>
      </c>
    </row>
    <row r="1618" spans="1:8">
      <c r="A1618" s="103"/>
      <c r="B1618" s="326"/>
      <c r="C1618" s="326" t="s">
        <v>1538</v>
      </c>
      <c r="D1618" t="s">
        <v>1538</v>
      </c>
      <c r="E1618" s="325" t="s">
        <v>1538</v>
      </c>
      <c r="G1618" s="325" t="s">
        <v>1538</v>
      </c>
      <c r="H1618" s="325" t="s">
        <v>1538</v>
      </c>
    </row>
    <row r="1619" spans="1:8">
      <c r="A1619" s="103"/>
      <c r="B1619" s="326"/>
      <c r="C1619" s="326" t="s">
        <v>1538</v>
      </c>
      <c r="D1619" t="s">
        <v>1538</v>
      </c>
      <c r="E1619" s="325" t="s">
        <v>1538</v>
      </c>
      <c r="G1619" s="325" t="s">
        <v>1538</v>
      </c>
      <c r="H1619" s="325" t="s">
        <v>1538</v>
      </c>
    </row>
    <row r="1620" spans="1:8">
      <c r="A1620" s="103"/>
      <c r="B1620" s="326"/>
      <c r="C1620" s="326" t="s">
        <v>1538</v>
      </c>
      <c r="D1620" t="s">
        <v>1538</v>
      </c>
      <c r="E1620" s="325" t="s">
        <v>1538</v>
      </c>
      <c r="G1620" s="325" t="s">
        <v>1538</v>
      </c>
      <c r="H1620" s="325" t="s">
        <v>1538</v>
      </c>
    </row>
    <row r="1621" spans="1:8">
      <c r="A1621" s="103"/>
      <c r="B1621" s="326"/>
      <c r="C1621" s="326" t="s">
        <v>1538</v>
      </c>
      <c r="D1621" t="s">
        <v>1538</v>
      </c>
      <c r="E1621" s="325" t="s">
        <v>1538</v>
      </c>
      <c r="G1621" s="325" t="s">
        <v>1538</v>
      </c>
      <c r="H1621" s="325" t="s">
        <v>1538</v>
      </c>
    </row>
    <row r="1622" spans="1:8">
      <c r="A1622" s="103"/>
      <c r="B1622" s="326"/>
      <c r="C1622" s="326" t="s">
        <v>1538</v>
      </c>
      <c r="D1622" t="s">
        <v>1538</v>
      </c>
      <c r="E1622" s="325" t="s">
        <v>1538</v>
      </c>
      <c r="G1622" s="325" t="s">
        <v>1538</v>
      </c>
      <c r="H1622" s="325" t="s">
        <v>1538</v>
      </c>
    </row>
    <row r="1623" spans="1:8">
      <c r="A1623" s="103"/>
      <c r="B1623" s="326"/>
      <c r="C1623" s="326" t="s">
        <v>1538</v>
      </c>
      <c r="D1623" t="s">
        <v>1538</v>
      </c>
      <c r="E1623" s="325" t="s">
        <v>1538</v>
      </c>
      <c r="G1623" s="325" t="s">
        <v>1538</v>
      </c>
      <c r="H1623" s="325" t="s">
        <v>1538</v>
      </c>
    </row>
    <row r="1624" spans="1:8">
      <c r="A1624" s="103"/>
      <c r="B1624" s="328"/>
      <c r="C1624" s="326" t="s">
        <v>1538</v>
      </c>
      <c r="D1624" t="s">
        <v>1538</v>
      </c>
      <c r="E1624" s="325" t="s">
        <v>1538</v>
      </c>
      <c r="G1624" s="325" t="s">
        <v>1538</v>
      </c>
      <c r="H1624" s="325" t="s">
        <v>1538</v>
      </c>
    </row>
    <row r="1625" spans="1:8">
      <c r="A1625" s="103"/>
      <c r="C1625" s="326" t="s">
        <v>1538</v>
      </c>
      <c r="D1625" t="s">
        <v>1538</v>
      </c>
      <c r="E1625" s="325" t="s">
        <v>1538</v>
      </c>
      <c r="G1625" s="325" t="s">
        <v>1538</v>
      </c>
      <c r="H1625" s="325" t="s">
        <v>1538</v>
      </c>
    </row>
    <row r="1626" spans="1:8">
      <c r="A1626" s="103"/>
      <c r="C1626" s="326" t="s">
        <v>1538</v>
      </c>
      <c r="D1626" t="s">
        <v>1538</v>
      </c>
      <c r="E1626" s="325" t="s">
        <v>1538</v>
      </c>
      <c r="G1626" s="325" t="s">
        <v>1538</v>
      </c>
      <c r="H1626" s="325" t="s">
        <v>1538</v>
      </c>
    </row>
    <row r="1627" spans="1:8">
      <c r="A1627" s="103"/>
      <c r="C1627" s="326" t="s">
        <v>1538</v>
      </c>
      <c r="D1627" t="s">
        <v>1538</v>
      </c>
      <c r="E1627" s="325" t="s">
        <v>1538</v>
      </c>
      <c r="G1627" s="325" t="s">
        <v>1538</v>
      </c>
      <c r="H1627" s="325" t="s">
        <v>1538</v>
      </c>
    </row>
    <row r="1628" spans="1:8">
      <c r="A1628" s="103"/>
      <c r="C1628" s="326" t="s">
        <v>1538</v>
      </c>
      <c r="D1628" t="s">
        <v>1538</v>
      </c>
      <c r="E1628" s="325" t="s">
        <v>1538</v>
      </c>
      <c r="G1628" s="325" t="s">
        <v>1538</v>
      </c>
      <c r="H1628" s="325" t="s">
        <v>1538</v>
      </c>
    </row>
    <row r="1629" spans="1:8">
      <c r="A1629" s="103"/>
      <c r="B1629" s="326"/>
      <c r="C1629" s="326" t="s">
        <v>1538</v>
      </c>
      <c r="D1629" t="s">
        <v>1538</v>
      </c>
      <c r="E1629" s="325" t="s">
        <v>1538</v>
      </c>
      <c r="G1629" s="325" t="s">
        <v>1538</v>
      </c>
      <c r="H1629" s="325" t="s">
        <v>1538</v>
      </c>
    </row>
    <row r="1630" spans="1:8">
      <c r="A1630" s="103"/>
      <c r="B1630" s="326"/>
      <c r="C1630" s="326" t="s">
        <v>1538</v>
      </c>
      <c r="D1630" t="s">
        <v>1538</v>
      </c>
      <c r="E1630" s="325" t="s">
        <v>1538</v>
      </c>
      <c r="G1630" s="325" t="s">
        <v>1538</v>
      </c>
      <c r="H1630" s="325" t="s">
        <v>1538</v>
      </c>
    </row>
    <row r="1631" spans="1:8">
      <c r="A1631" s="103"/>
      <c r="B1631" s="326"/>
      <c r="C1631" s="326" t="s">
        <v>1538</v>
      </c>
      <c r="D1631" t="s">
        <v>1538</v>
      </c>
      <c r="E1631" s="325" t="s">
        <v>1538</v>
      </c>
      <c r="G1631" s="325" t="s">
        <v>1538</v>
      </c>
      <c r="H1631" s="325" t="s">
        <v>1538</v>
      </c>
    </row>
    <row r="1632" spans="1:8">
      <c r="A1632" s="103"/>
      <c r="B1632" s="326"/>
      <c r="C1632" s="326" t="s">
        <v>1538</v>
      </c>
      <c r="D1632" t="s">
        <v>1538</v>
      </c>
      <c r="E1632" s="325" t="s">
        <v>1538</v>
      </c>
      <c r="G1632" s="325" t="s">
        <v>1538</v>
      </c>
      <c r="H1632" s="325" t="s">
        <v>1538</v>
      </c>
    </row>
    <row r="1633" spans="1:8">
      <c r="A1633" s="103"/>
      <c r="B1633" s="326"/>
      <c r="C1633" s="326" t="s">
        <v>1538</v>
      </c>
      <c r="D1633" t="s">
        <v>1538</v>
      </c>
      <c r="E1633" s="325" t="s">
        <v>1538</v>
      </c>
      <c r="G1633" s="325" t="s">
        <v>1538</v>
      </c>
      <c r="H1633" s="325" t="s">
        <v>1538</v>
      </c>
    </row>
    <row r="1634" spans="1:8">
      <c r="A1634" s="103"/>
      <c r="B1634" s="326"/>
      <c r="C1634" s="326" t="s">
        <v>1538</v>
      </c>
      <c r="D1634" t="s">
        <v>1538</v>
      </c>
      <c r="E1634" s="325" t="s">
        <v>1538</v>
      </c>
      <c r="G1634" s="325" t="s">
        <v>1538</v>
      </c>
      <c r="H1634" s="325" t="s">
        <v>1538</v>
      </c>
    </row>
    <row r="1635" spans="1:8">
      <c r="A1635" s="103"/>
      <c r="B1635" s="326"/>
      <c r="C1635" s="326" t="s">
        <v>1538</v>
      </c>
      <c r="D1635" t="s">
        <v>1538</v>
      </c>
      <c r="E1635" s="325" t="s">
        <v>1538</v>
      </c>
      <c r="G1635" s="325" t="s">
        <v>1538</v>
      </c>
      <c r="H1635" s="325" t="s">
        <v>1538</v>
      </c>
    </row>
    <row r="1636" spans="1:8">
      <c r="A1636" s="103"/>
      <c r="B1636" s="326"/>
      <c r="C1636" s="326" t="s">
        <v>1538</v>
      </c>
      <c r="D1636" t="s">
        <v>1538</v>
      </c>
      <c r="E1636" s="325" t="s">
        <v>1538</v>
      </c>
      <c r="G1636" s="325" t="s">
        <v>1538</v>
      </c>
      <c r="H1636" s="325" t="s">
        <v>1538</v>
      </c>
    </row>
    <row r="1637" spans="1:8">
      <c r="A1637" s="103"/>
      <c r="B1637" s="328"/>
      <c r="C1637" s="326" t="s">
        <v>1538</v>
      </c>
      <c r="D1637" t="s">
        <v>1538</v>
      </c>
      <c r="E1637" s="325" t="s">
        <v>1538</v>
      </c>
      <c r="G1637" s="325" t="s">
        <v>1538</v>
      </c>
      <c r="H1637" s="325" t="s">
        <v>1538</v>
      </c>
    </row>
    <row r="1638" spans="1:8">
      <c r="A1638" s="103"/>
      <c r="C1638" s="326" t="s">
        <v>1538</v>
      </c>
      <c r="D1638" t="s">
        <v>1538</v>
      </c>
      <c r="E1638" s="325" t="s">
        <v>1538</v>
      </c>
      <c r="G1638" s="325" t="s">
        <v>1538</v>
      </c>
      <c r="H1638" s="325" t="s">
        <v>1538</v>
      </c>
    </row>
    <row r="1639" spans="1:8">
      <c r="A1639" s="103"/>
      <c r="C1639" s="326" t="s">
        <v>1538</v>
      </c>
      <c r="D1639" t="s">
        <v>1538</v>
      </c>
      <c r="E1639" s="325" t="s">
        <v>1538</v>
      </c>
      <c r="G1639" s="325" t="s">
        <v>1538</v>
      </c>
      <c r="H1639" s="325" t="s">
        <v>1538</v>
      </c>
    </row>
    <row r="1640" spans="1:8">
      <c r="A1640" s="103"/>
      <c r="C1640" s="326" t="s">
        <v>1538</v>
      </c>
      <c r="D1640" t="s">
        <v>1538</v>
      </c>
      <c r="E1640" s="325" t="s">
        <v>1538</v>
      </c>
      <c r="G1640" s="325" t="s">
        <v>1538</v>
      </c>
      <c r="H1640" s="325" t="s">
        <v>1538</v>
      </c>
    </row>
    <row r="1641" spans="1:8">
      <c r="A1641" s="103"/>
      <c r="C1641" s="326" t="s">
        <v>1538</v>
      </c>
      <c r="D1641" t="s">
        <v>1538</v>
      </c>
      <c r="E1641" s="325" t="s">
        <v>1538</v>
      </c>
      <c r="G1641" s="325" t="s">
        <v>1538</v>
      </c>
      <c r="H1641" s="325" t="s">
        <v>1538</v>
      </c>
    </row>
    <row r="1642" spans="1:8">
      <c r="A1642" s="103"/>
      <c r="B1642" s="326"/>
      <c r="C1642" s="326" t="s">
        <v>1538</v>
      </c>
      <c r="D1642" t="s">
        <v>1538</v>
      </c>
      <c r="E1642" s="325" t="s">
        <v>1538</v>
      </c>
      <c r="G1642" s="325" t="s">
        <v>1538</v>
      </c>
      <c r="H1642" s="325" t="s">
        <v>1538</v>
      </c>
    </row>
    <row r="1643" spans="1:8">
      <c r="A1643" s="103"/>
      <c r="B1643" s="326"/>
      <c r="C1643" s="326" t="s">
        <v>1538</v>
      </c>
      <c r="D1643" t="s">
        <v>1538</v>
      </c>
      <c r="E1643" s="325" t="s">
        <v>1538</v>
      </c>
      <c r="G1643" s="325" t="s">
        <v>1538</v>
      </c>
      <c r="H1643" s="325" t="s">
        <v>1538</v>
      </c>
    </row>
    <row r="1644" spans="1:8">
      <c r="A1644" s="103"/>
      <c r="B1644" s="326"/>
      <c r="C1644" s="326" t="s">
        <v>1538</v>
      </c>
      <c r="D1644" t="s">
        <v>1538</v>
      </c>
      <c r="E1644" s="325" t="s">
        <v>1538</v>
      </c>
      <c r="G1644" s="325" t="s">
        <v>1538</v>
      </c>
      <c r="H1644" s="325" t="s">
        <v>1538</v>
      </c>
    </row>
    <row r="1645" spans="1:8">
      <c r="A1645" s="103"/>
      <c r="B1645" s="326"/>
      <c r="C1645" s="326" t="s">
        <v>1538</v>
      </c>
      <c r="D1645" t="s">
        <v>1538</v>
      </c>
      <c r="E1645" s="325" t="s">
        <v>1538</v>
      </c>
      <c r="G1645" s="325" t="s">
        <v>1538</v>
      </c>
      <c r="H1645" s="325" t="s">
        <v>1538</v>
      </c>
    </row>
    <row r="1646" spans="1:8">
      <c r="A1646" s="103"/>
      <c r="B1646" s="326"/>
      <c r="C1646" s="326" t="s">
        <v>1538</v>
      </c>
      <c r="D1646" t="s">
        <v>1538</v>
      </c>
      <c r="E1646" s="325" t="s">
        <v>1538</v>
      </c>
      <c r="G1646" s="325" t="s">
        <v>1538</v>
      </c>
      <c r="H1646" s="325" t="s">
        <v>1538</v>
      </c>
    </row>
    <row r="1647" spans="1:8">
      <c r="A1647" s="103"/>
      <c r="B1647" s="326"/>
      <c r="C1647" s="326" t="s">
        <v>1538</v>
      </c>
      <c r="D1647" t="s">
        <v>1538</v>
      </c>
      <c r="E1647" s="325" t="s">
        <v>1538</v>
      </c>
      <c r="G1647" s="325" t="s">
        <v>1538</v>
      </c>
      <c r="H1647" s="325" t="s">
        <v>1538</v>
      </c>
    </row>
    <row r="1648" spans="1:8">
      <c r="A1648" s="103"/>
      <c r="B1648" s="326"/>
      <c r="C1648" s="326" t="s">
        <v>1538</v>
      </c>
      <c r="D1648" t="s">
        <v>1538</v>
      </c>
      <c r="E1648" s="325" t="s">
        <v>1538</v>
      </c>
      <c r="G1648" s="325" t="s">
        <v>1538</v>
      </c>
      <c r="H1648" s="325" t="s">
        <v>1538</v>
      </c>
    </row>
    <row r="1649" spans="1:8">
      <c r="A1649" s="103"/>
      <c r="B1649" s="326"/>
      <c r="C1649" s="326" t="s">
        <v>1538</v>
      </c>
      <c r="D1649" t="s">
        <v>1538</v>
      </c>
      <c r="E1649" s="325" t="s">
        <v>1538</v>
      </c>
      <c r="G1649" s="325" t="s">
        <v>1538</v>
      </c>
      <c r="H1649" s="325" t="s">
        <v>1538</v>
      </c>
    </row>
    <row r="1650" spans="1:8">
      <c r="A1650" s="103"/>
      <c r="B1650" s="326"/>
      <c r="C1650" s="326" t="s">
        <v>1538</v>
      </c>
      <c r="D1650" t="s">
        <v>1538</v>
      </c>
      <c r="E1650" s="325" t="s">
        <v>1538</v>
      </c>
      <c r="G1650" s="325" t="s">
        <v>1538</v>
      </c>
      <c r="H1650" s="325" t="s">
        <v>1538</v>
      </c>
    </row>
    <row r="1651" spans="1:8">
      <c r="A1651" s="103"/>
      <c r="B1651" s="326"/>
      <c r="C1651" s="326" t="s">
        <v>1538</v>
      </c>
      <c r="D1651" t="s">
        <v>1538</v>
      </c>
      <c r="E1651" s="325" t="s">
        <v>1538</v>
      </c>
      <c r="G1651" s="325" t="s">
        <v>1538</v>
      </c>
      <c r="H1651" s="325" t="s">
        <v>1538</v>
      </c>
    </row>
    <row r="1652" spans="1:8">
      <c r="A1652" s="103"/>
      <c r="B1652" s="326"/>
      <c r="C1652" s="326" t="s">
        <v>1538</v>
      </c>
      <c r="D1652" t="s">
        <v>1538</v>
      </c>
      <c r="E1652" s="325" t="s">
        <v>1538</v>
      </c>
      <c r="G1652" s="325" t="s">
        <v>1538</v>
      </c>
      <c r="H1652" s="325" t="s">
        <v>1538</v>
      </c>
    </row>
    <row r="1653" spans="1:8">
      <c r="A1653" s="103"/>
      <c r="B1653" s="326"/>
      <c r="C1653" s="326" t="s">
        <v>1538</v>
      </c>
      <c r="D1653" t="s">
        <v>1538</v>
      </c>
      <c r="E1653" s="325" t="s">
        <v>1538</v>
      </c>
      <c r="G1653" s="325" t="s">
        <v>1538</v>
      </c>
      <c r="H1653" s="325" t="s">
        <v>1538</v>
      </c>
    </row>
    <row r="1654" spans="1:8">
      <c r="A1654" s="103"/>
      <c r="B1654" s="326"/>
      <c r="C1654" s="326" t="s">
        <v>1538</v>
      </c>
      <c r="D1654" t="s">
        <v>1538</v>
      </c>
      <c r="E1654" s="325" t="s">
        <v>1538</v>
      </c>
      <c r="G1654" s="325" t="s">
        <v>1538</v>
      </c>
      <c r="H1654" s="325" t="s">
        <v>1538</v>
      </c>
    </row>
    <row r="1655" spans="1:8">
      <c r="A1655" s="103"/>
      <c r="B1655" s="326"/>
      <c r="C1655" s="326" t="s">
        <v>1538</v>
      </c>
      <c r="D1655" t="s">
        <v>1538</v>
      </c>
      <c r="E1655" s="325" t="s">
        <v>1538</v>
      </c>
      <c r="G1655" s="325" t="s">
        <v>1538</v>
      </c>
      <c r="H1655" s="325" t="s">
        <v>1538</v>
      </c>
    </row>
    <row r="1656" spans="1:8">
      <c r="A1656" s="103"/>
      <c r="B1656" s="326"/>
      <c r="C1656" s="326" t="s">
        <v>1538</v>
      </c>
      <c r="D1656" t="s">
        <v>1538</v>
      </c>
      <c r="E1656" s="325" t="s">
        <v>1538</v>
      </c>
      <c r="G1656" s="325" t="s">
        <v>1538</v>
      </c>
      <c r="H1656" s="325" t="s">
        <v>1538</v>
      </c>
    </row>
    <row r="1657" spans="1:8">
      <c r="A1657" s="103"/>
      <c r="B1657" s="326"/>
      <c r="C1657" s="326" t="s">
        <v>1538</v>
      </c>
      <c r="D1657" t="s">
        <v>1538</v>
      </c>
      <c r="E1657" s="325" t="s">
        <v>1538</v>
      </c>
      <c r="G1657" s="325" t="s">
        <v>1538</v>
      </c>
      <c r="H1657" s="325" t="s">
        <v>1538</v>
      </c>
    </row>
    <row r="1658" spans="1:8">
      <c r="A1658" s="103"/>
      <c r="B1658" s="326"/>
      <c r="C1658" s="326" t="s">
        <v>1538</v>
      </c>
      <c r="D1658" t="s">
        <v>1538</v>
      </c>
      <c r="E1658" s="325" t="s">
        <v>1538</v>
      </c>
      <c r="G1658" s="325" t="s">
        <v>1538</v>
      </c>
      <c r="H1658" s="325" t="s">
        <v>1538</v>
      </c>
    </row>
    <row r="1659" spans="1:8">
      <c r="A1659" s="103"/>
      <c r="B1659" s="326"/>
      <c r="C1659" s="326" t="s">
        <v>1538</v>
      </c>
      <c r="D1659" t="s">
        <v>1538</v>
      </c>
      <c r="E1659" s="325" t="s">
        <v>1538</v>
      </c>
      <c r="G1659" s="325" t="s">
        <v>1538</v>
      </c>
      <c r="H1659" s="325" t="s">
        <v>1538</v>
      </c>
    </row>
    <row r="1660" spans="1:8">
      <c r="A1660" s="103"/>
      <c r="B1660" s="326"/>
      <c r="C1660" s="326" t="s">
        <v>1538</v>
      </c>
      <c r="D1660" t="s">
        <v>1538</v>
      </c>
      <c r="E1660" s="325" t="s">
        <v>1538</v>
      </c>
      <c r="G1660" s="325" t="s">
        <v>1538</v>
      </c>
      <c r="H1660" s="325" t="s">
        <v>1538</v>
      </c>
    </row>
    <row r="1661" spans="1:8">
      <c r="A1661" s="103"/>
      <c r="B1661" s="326"/>
      <c r="C1661" s="326" t="s">
        <v>1538</v>
      </c>
      <c r="D1661" t="s">
        <v>1538</v>
      </c>
      <c r="E1661" s="325" t="s">
        <v>1538</v>
      </c>
      <c r="G1661" s="325" t="s">
        <v>1538</v>
      </c>
      <c r="H1661" s="325" t="s">
        <v>1538</v>
      </c>
    </row>
    <row r="1662" spans="1:8">
      <c r="A1662" s="103"/>
      <c r="B1662" s="326"/>
      <c r="C1662" s="326" t="s">
        <v>1538</v>
      </c>
      <c r="D1662" t="s">
        <v>1538</v>
      </c>
      <c r="E1662" s="325" t="s">
        <v>1538</v>
      </c>
      <c r="G1662" s="325" t="s">
        <v>1538</v>
      </c>
      <c r="H1662" s="325" t="s">
        <v>1538</v>
      </c>
    </row>
    <row r="1663" spans="1:8">
      <c r="A1663" s="103"/>
      <c r="B1663" s="326"/>
      <c r="C1663" s="326" t="s">
        <v>1538</v>
      </c>
      <c r="D1663" t="s">
        <v>1538</v>
      </c>
      <c r="E1663" s="325" t="s">
        <v>1538</v>
      </c>
      <c r="G1663" s="325" t="s">
        <v>1538</v>
      </c>
      <c r="H1663" s="325" t="s">
        <v>1538</v>
      </c>
    </row>
    <row r="1664" spans="1:8">
      <c r="A1664" s="103"/>
      <c r="B1664" s="326"/>
      <c r="C1664" s="326" t="s">
        <v>1538</v>
      </c>
      <c r="D1664" t="s">
        <v>1538</v>
      </c>
      <c r="E1664" s="325" t="s">
        <v>1538</v>
      </c>
      <c r="G1664" s="325" t="s">
        <v>1538</v>
      </c>
      <c r="H1664" s="325" t="s">
        <v>1538</v>
      </c>
    </row>
    <row r="1665" spans="1:8">
      <c r="A1665" s="103"/>
      <c r="B1665" s="326"/>
      <c r="C1665" s="326" t="s">
        <v>1538</v>
      </c>
      <c r="D1665" t="s">
        <v>1538</v>
      </c>
      <c r="E1665" s="325" t="s">
        <v>1538</v>
      </c>
      <c r="G1665" s="325" t="s">
        <v>1538</v>
      </c>
      <c r="H1665" s="325" t="s">
        <v>1538</v>
      </c>
    </row>
    <row r="1666" spans="1:8">
      <c r="A1666" s="103"/>
      <c r="B1666" s="326"/>
      <c r="C1666" s="326" t="s">
        <v>1538</v>
      </c>
      <c r="D1666" t="s">
        <v>1538</v>
      </c>
      <c r="E1666" s="325" t="s">
        <v>1538</v>
      </c>
      <c r="G1666" s="325" t="s">
        <v>1538</v>
      </c>
      <c r="H1666" s="325" t="s">
        <v>1538</v>
      </c>
    </row>
    <row r="1667" spans="1:8">
      <c r="A1667" s="103"/>
      <c r="B1667" s="326"/>
      <c r="C1667" s="326" t="s">
        <v>1538</v>
      </c>
      <c r="D1667" t="s">
        <v>1538</v>
      </c>
      <c r="E1667" s="325" t="s">
        <v>1538</v>
      </c>
      <c r="G1667" s="325" t="s">
        <v>1538</v>
      </c>
      <c r="H1667" s="325" t="s">
        <v>1538</v>
      </c>
    </row>
    <row r="1668" spans="1:8">
      <c r="A1668" s="103"/>
      <c r="B1668" s="326"/>
      <c r="C1668" s="326" t="s">
        <v>1538</v>
      </c>
      <c r="D1668" t="s">
        <v>1538</v>
      </c>
      <c r="E1668" s="325" t="s">
        <v>1538</v>
      </c>
      <c r="G1668" s="325" t="s">
        <v>1538</v>
      </c>
      <c r="H1668" s="325" t="s">
        <v>1538</v>
      </c>
    </row>
    <row r="1669" spans="1:8">
      <c r="A1669" s="103"/>
      <c r="B1669" s="326"/>
      <c r="C1669" s="326" t="s">
        <v>1538</v>
      </c>
      <c r="D1669" t="s">
        <v>1538</v>
      </c>
      <c r="E1669" s="325" t="s">
        <v>1538</v>
      </c>
      <c r="G1669" s="325" t="s">
        <v>1538</v>
      </c>
      <c r="H1669" s="325" t="s">
        <v>1538</v>
      </c>
    </row>
    <row r="1670" spans="1:8">
      <c r="A1670" s="103"/>
      <c r="B1670" s="326"/>
      <c r="C1670" s="326" t="s">
        <v>1538</v>
      </c>
      <c r="D1670" t="s">
        <v>1538</v>
      </c>
      <c r="E1670" s="325" t="s">
        <v>1538</v>
      </c>
      <c r="G1670" s="325" t="s">
        <v>1538</v>
      </c>
      <c r="H1670" s="325" t="s">
        <v>1538</v>
      </c>
    </row>
    <row r="1671" spans="1:8">
      <c r="A1671" s="103"/>
      <c r="B1671" s="326"/>
      <c r="C1671" s="326" t="s">
        <v>1538</v>
      </c>
      <c r="D1671" t="s">
        <v>1538</v>
      </c>
      <c r="E1671" s="325" t="s">
        <v>1538</v>
      </c>
      <c r="G1671" s="325" t="s">
        <v>1538</v>
      </c>
      <c r="H1671" s="325" t="s">
        <v>1538</v>
      </c>
    </row>
    <row r="1672" spans="1:8">
      <c r="A1672" s="103"/>
      <c r="B1672" s="326"/>
      <c r="C1672" s="326" t="s">
        <v>1538</v>
      </c>
      <c r="D1672" t="s">
        <v>1538</v>
      </c>
      <c r="E1672" s="325" t="s">
        <v>1538</v>
      </c>
      <c r="G1672" s="325" t="s">
        <v>1538</v>
      </c>
      <c r="H1672" s="325" t="s">
        <v>1538</v>
      </c>
    </row>
    <row r="1673" spans="1:8">
      <c r="A1673" s="103"/>
      <c r="B1673" s="326"/>
      <c r="C1673" s="326" t="s">
        <v>1538</v>
      </c>
      <c r="D1673" t="s">
        <v>1538</v>
      </c>
      <c r="E1673" s="325" t="s">
        <v>1538</v>
      </c>
      <c r="G1673" s="325" t="s">
        <v>1538</v>
      </c>
      <c r="H1673" s="325" t="s">
        <v>1538</v>
      </c>
    </row>
    <row r="1674" spans="1:8">
      <c r="A1674" s="103"/>
      <c r="B1674" s="326"/>
      <c r="C1674" s="326" t="s">
        <v>1538</v>
      </c>
      <c r="D1674" t="s">
        <v>1538</v>
      </c>
      <c r="E1674" s="325" t="s">
        <v>1538</v>
      </c>
      <c r="G1674" s="325" t="s">
        <v>1538</v>
      </c>
      <c r="H1674" s="325" t="s">
        <v>1538</v>
      </c>
    </row>
    <row r="1675" spans="1:8">
      <c r="A1675" s="103"/>
      <c r="B1675" s="326"/>
      <c r="C1675" s="326" t="s">
        <v>1538</v>
      </c>
      <c r="D1675" t="s">
        <v>1538</v>
      </c>
      <c r="E1675" s="325" t="s">
        <v>1538</v>
      </c>
      <c r="G1675" s="325" t="s">
        <v>1538</v>
      </c>
      <c r="H1675" s="325" t="s">
        <v>1538</v>
      </c>
    </row>
    <row r="1676" spans="1:8">
      <c r="A1676" s="103"/>
      <c r="B1676" s="326"/>
      <c r="C1676" s="326" t="s">
        <v>1538</v>
      </c>
      <c r="D1676" t="s">
        <v>1538</v>
      </c>
      <c r="E1676" s="325" t="s">
        <v>1538</v>
      </c>
      <c r="G1676" s="325" t="s">
        <v>1538</v>
      </c>
      <c r="H1676" s="325" t="s">
        <v>1538</v>
      </c>
    </row>
    <row r="1677" spans="1:8">
      <c r="A1677" s="103"/>
      <c r="B1677" s="326"/>
      <c r="C1677" s="326" t="s">
        <v>1538</v>
      </c>
      <c r="D1677" t="s">
        <v>1538</v>
      </c>
      <c r="E1677" s="325" t="s">
        <v>1538</v>
      </c>
      <c r="G1677" s="325" t="s">
        <v>1538</v>
      </c>
      <c r="H1677" s="325" t="s">
        <v>1538</v>
      </c>
    </row>
    <row r="1678" spans="1:8">
      <c r="A1678" s="103"/>
      <c r="B1678" s="326"/>
      <c r="C1678" s="326" t="s">
        <v>1538</v>
      </c>
      <c r="D1678" t="s">
        <v>1538</v>
      </c>
      <c r="E1678" s="325" t="s">
        <v>1538</v>
      </c>
      <c r="G1678" s="325" t="s">
        <v>1538</v>
      </c>
      <c r="H1678" s="325" t="s">
        <v>1538</v>
      </c>
    </row>
    <row r="1679" spans="1:8">
      <c r="A1679" s="103"/>
      <c r="B1679" s="326"/>
      <c r="C1679" s="326" t="s">
        <v>1538</v>
      </c>
      <c r="D1679" t="s">
        <v>1538</v>
      </c>
      <c r="E1679" s="325" t="s">
        <v>1538</v>
      </c>
      <c r="G1679" s="325" t="s">
        <v>1538</v>
      </c>
      <c r="H1679" s="325" t="s">
        <v>1538</v>
      </c>
    </row>
    <row r="1680" spans="1:8">
      <c r="A1680" s="103"/>
      <c r="B1680" s="326"/>
      <c r="C1680" s="326" t="s">
        <v>1538</v>
      </c>
      <c r="D1680" t="s">
        <v>1538</v>
      </c>
      <c r="E1680" s="325" t="s">
        <v>1538</v>
      </c>
      <c r="G1680" s="325" t="s">
        <v>1538</v>
      </c>
      <c r="H1680" s="325" t="s">
        <v>1538</v>
      </c>
    </row>
    <row r="1681" spans="1:8">
      <c r="A1681" s="103"/>
      <c r="B1681" s="326"/>
      <c r="C1681" s="326" t="s">
        <v>1538</v>
      </c>
      <c r="D1681" t="s">
        <v>1538</v>
      </c>
      <c r="E1681" s="325" t="s">
        <v>1538</v>
      </c>
      <c r="G1681" s="325" t="s">
        <v>1538</v>
      </c>
      <c r="H1681" s="325" t="s">
        <v>1538</v>
      </c>
    </row>
    <row r="1682" spans="1:8">
      <c r="A1682" s="103"/>
      <c r="B1682" s="326"/>
      <c r="C1682" s="326" t="s">
        <v>1538</v>
      </c>
      <c r="D1682" t="s">
        <v>1538</v>
      </c>
      <c r="E1682" s="325" t="s">
        <v>1538</v>
      </c>
      <c r="G1682" s="325" t="s">
        <v>1538</v>
      </c>
      <c r="H1682" s="325" t="s">
        <v>1538</v>
      </c>
    </row>
    <row r="1683" spans="1:8">
      <c r="A1683" s="103"/>
      <c r="B1683" s="326"/>
      <c r="C1683" s="326" t="s">
        <v>1538</v>
      </c>
      <c r="D1683" t="s">
        <v>1538</v>
      </c>
      <c r="E1683" s="325" t="s">
        <v>1538</v>
      </c>
      <c r="G1683" s="325" t="s">
        <v>1538</v>
      </c>
      <c r="H1683" s="325" t="s">
        <v>1538</v>
      </c>
    </row>
    <row r="1684" spans="1:8">
      <c r="A1684" s="103"/>
      <c r="B1684" s="326"/>
      <c r="C1684" s="326" t="s">
        <v>1538</v>
      </c>
      <c r="D1684" t="s">
        <v>1538</v>
      </c>
      <c r="E1684" s="325" t="s">
        <v>1538</v>
      </c>
      <c r="G1684" s="325" t="s">
        <v>1538</v>
      </c>
      <c r="H1684" s="325" t="s">
        <v>1538</v>
      </c>
    </row>
    <row r="1685" spans="1:8">
      <c r="A1685" s="103"/>
      <c r="B1685" s="326"/>
      <c r="C1685" s="326" t="s">
        <v>1538</v>
      </c>
      <c r="D1685" t="s">
        <v>1538</v>
      </c>
      <c r="E1685" s="325" t="s">
        <v>1538</v>
      </c>
      <c r="G1685" s="325" t="s">
        <v>1538</v>
      </c>
      <c r="H1685" s="325" t="s">
        <v>1538</v>
      </c>
    </row>
    <row r="1686" spans="1:8">
      <c r="A1686" s="103"/>
      <c r="B1686" s="326"/>
      <c r="C1686" s="326" t="s">
        <v>1538</v>
      </c>
      <c r="D1686" t="s">
        <v>1538</v>
      </c>
      <c r="E1686" s="325" t="s">
        <v>1538</v>
      </c>
      <c r="G1686" s="325" t="s">
        <v>1538</v>
      </c>
      <c r="H1686" s="325" t="s">
        <v>1538</v>
      </c>
    </row>
    <row r="1687" spans="1:8">
      <c r="A1687" s="103"/>
      <c r="B1687" s="326"/>
      <c r="C1687" s="326" t="s">
        <v>1538</v>
      </c>
      <c r="D1687" t="s">
        <v>1538</v>
      </c>
      <c r="E1687" s="325" t="s">
        <v>1538</v>
      </c>
      <c r="G1687" s="325" t="s">
        <v>1538</v>
      </c>
      <c r="H1687" s="325" t="s">
        <v>1538</v>
      </c>
    </row>
    <row r="1688" spans="1:8">
      <c r="A1688" s="103"/>
      <c r="B1688" s="326"/>
      <c r="C1688" s="326" t="s">
        <v>1538</v>
      </c>
      <c r="D1688" t="s">
        <v>1538</v>
      </c>
      <c r="E1688" s="325" t="s">
        <v>1538</v>
      </c>
      <c r="G1688" s="325" t="s">
        <v>1538</v>
      </c>
      <c r="H1688" s="325" t="s">
        <v>1538</v>
      </c>
    </row>
    <row r="1689" spans="1:8">
      <c r="A1689" s="103"/>
      <c r="B1689" s="326"/>
      <c r="C1689" s="326" t="s">
        <v>1538</v>
      </c>
      <c r="D1689" t="s">
        <v>1538</v>
      </c>
      <c r="E1689" s="325" t="s">
        <v>1538</v>
      </c>
      <c r="G1689" s="325" t="s">
        <v>1538</v>
      </c>
      <c r="H1689" s="325" t="s">
        <v>1538</v>
      </c>
    </row>
    <row r="1690" spans="1:8">
      <c r="A1690" s="103"/>
      <c r="B1690" s="326"/>
      <c r="C1690" s="326" t="s">
        <v>1538</v>
      </c>
      <c r="D1690" t="s">
        <v>1538</v>
      </c>
      <c r="E1690" s="325" t="s">
        <v>1538</v>
      </c>
      <c r="G1690" s="325" t="s">
        <v>1538</v>
      </c>
      <c r="H1690" s="325" t="s">
        <v>1538</v>
      </c>
    </row>
    <row r="1691" spans="1:8">
      <c r="A1691" s="103"/>
      <c r="B1691" s="326"/>
      <c r="C1691" s="326" t="s">
        <v>1538</v>
      </c>
      <c r="D1691" t="s">
        <v>1538</v>
      </c>
      <c r="E1691" s="325" t="s">
        <v>1538</v>
      </c>
      <c r="G1691" s="325" t="s">
        <v>1538</v>
      </c>
      <c r="H1691" s="325" t="s">
        <v>1538</v>
      </c>
    </row>
    <row r="1692" spans="1:8">
      <c r="A1692" s="103"/>
      <c r="B1692" s="326"/>
      <c r="C1692" s="326" t="s">
        <v>1538</v>
      </c>
      <c r="D1692" t="s">
        <v>1538</v>
      </c>
      <c r="E1692" s="325" t="s">
        <v>1538</v>
      </c>
      <c r="G1692" s="325" t="s">
        <v>1538</v>
      </c>
      <c r="H1692" s="325" t="s">
        <v>1538</v>
      </c>
    </row>
    <row r="1693" spans="1:8">
      <c r="A1693" s="103"/>
      <c r="B1693" s="326"/>
      <c r="C1693" s="326" t="s">
        <v>1538</v>
      </c>
      <c r="D1693" t="s">
        <v>1538</v>
      </c>
      <c r="E1693" s="325" t="s">
        <v>1538</v>
      </c>
      <c r="G1693" s="325" t="s">
        <v>1538</v>
      </c>
      <c r="H1693" s="325" t="s">
        <v>1538</v>
      </c>
    </row>
    <row r="1694" spans="1:8">
      <c r="A1694" s="103"/>
      <c r="B1694" s="326"/>
      <c r="C1694" s="326" t="s">
        <v>1538</v>
      </c>
      <c r="D1694" t="s">
        <v>1538</v>
      </c>
      <c r="E1694" s="325" t="s">
        <v>1538</v>
      </c>
      <c r="G1694" s="325" t="s">
        <v>1538</v>
      </c>
      <c r="H1694" s="325" t="s">
        <v>1538</v>
      </c>
    </row>
    <row r="1695" spans="1:8">
      <c r="A1695" s="103"/>
      <c r="B1695" s="326"/>
      <c r="C1695" s="326" t="s">
        <v>1538</v>
      </c>
      <c r="D1695" t="s">
        <v>1538</v>
      </c>
      <c r="E1695" s="325" t="s">
        <v>1538</v>
      </c>
      <c r="G1695" s="325" t="s">
        <v>1538</v>
      </c>
      <c r="H1695" s="325" t="s">
        <v>1538</v>
      </c>
    </row>
    <row r="1696" spans="1:8">
      <c r="A1696" s="103"/>
      <c r="B1696" s="326"/>
      <c r="C1696" s="326" t="s">
        <v>1538</v>
      </c>
      <c r="D1696" t="s">
        <v>1538</v>
      </c>
      <c r="E1696" s="325" t="s">
        <v>1538</v>
      </c>
      <c r="G1696" s="325" t="s">
        <v>1538</v>
      </c>
      <c r="H1696" s="325" t="s">
        <v>1538</v>
      </c>
    </row>
    <row r="1697" spans="1:8">
      <c r="A1697" s="103"/>
      <c r="B1697" s="326"/>
      <c r="C1697" s="326" t="s">
        <v>1538</v>
      </c>
      <c r="D1697" t="s">
        <v>1538</v>
      </c>
      <c r="E1697" s="325" t="s">
        <v>1538</v>
      </c>
      <c r="G1697" s="325" t="s">
        <v>1538</v>
      </c>
      <c r="H1697" s="325" t="s">
        <v>1538</v>
      </c>
    </row>
    <row r="1698" spans="1:8">
      <c r="A1698" s="103"/>
      <c r="B1698" s="326"/>
      <c r="C1698" s="326" t="s">
        <v>1538</v>
      </c>
      <c r="D1698" t="s">
        <v>1538</v>
      </c>
      <c r="E1698" s="325" t="s">
        <v>1538</v>
      </c>
      <c r="G1698" s="325" t="s">
        <v>1538</v>
      </c>
      <c r="H1698" s="325" t="s">
        <v>1538</v>
      </c>
    </row>
    <row r="1699" spans="1:8">
      <c r="A1699" s="103"/>
      <c r="B1699" s="326"/>
      <c r="C1699" s="326" t="s">
        <v>1538</v>
      </c>
      <c r="D1699" t="s">
        <v>1538</v>
      </c>
      <c r="E1699" s="325" t="s">
        <v>1538</v>
      </c>
      <c r="G1699" s="325" t="s">
        <v>1538</v>
      </c>
      <c r="H1699" s="325" t="s">
        <v>1538</v>
      </c>
    </row>
    <row r="1700" spans="1:8">
      <c r="A1700" s="103"/>
      <c r="B1700" s="326"/>
      <c r="C1700" s="326" t="s">
        <v>1538</v>
      </c>
      <c r="D1700" t="s">
        <v>1538</v>
      </c>
      <c r="E1700" s="325" t="s">
        <v>1538</v>
      </c>
      <c r="G1700" s="325" t="s">
        <v>1538</v>
      </c>
      <c r="H1700" s="325" t="s">
        <v>1538</v>
      </c>
    </row>
    <row r="1701" spans="1:8">
      <c r="A1701" s="103"/>
      <c r="B1701" s="326"/>
      <c r="C1701" s="326" t="s">
        <v>1538</v>
      </c>
      <c r="D1701" t="s">
        <v>1538</v>
      </c>
      <c r="E1701" s="325" t="s">
        <v>1538</v>
      </c>
      <c r="G1701" s="325" t="s">
        <v>1538</v>
      </c>
      <c r="H1701" s="325" t="s">
        <v>1538</v>
      </c>
    </row>
    <row r="1702" spans="1:8">
      <c r="A1702" s="103"/>
      <c r="B1702" s="326"/>
      <c r="C1702" s="326" t="s">
        <v>1538</v>
      </c>
      <c r="D1702" t="s">
        <v>1538</v>
      </c>
      <c r="E1702" s="325" t="s">
        <v>1538</v>
      </c>
      <c r="G1702" s="325" t="s">
        <v>1538</v>
      </c>
      <c r="H1702" s="325" t="s">
        <v>1538</v>
      </c>
    </row>
    <row r="1703" spans="1:8">
      <c r="A1703" s="103"/>
      <c r="B1703" s="326"/>
      <c r="C1703" s="326" t="s">
        <v>1538</v>
      </c>
      <c r="D1703" t="s">
        <v>1538</v>
      </c>
      <c r="E1703" s="325" t="s">
        <v>1538</v>
      </c>
      <c r="G1703" s="325" t="s">
        <v>1538</v>
      </c>
      <c r="H1703" s="325" t="s">
        <v>1538</v>
      </c>
    </row>
    <row r="1704" spans="1:8">
      <c r="A1704" s="103"/>
      <c r="B1704" s="326"/>
      <c r="C1704" s="326" t="s">
        <v>1538</v>
      </c>
      <c r="D1704" t="s">
        <v>1538</v>
      </c>
      <c r="E1704" s="325" t="s">
        <v>1538</v>
      </c>
      <c r="G1704" s="325" t="s">
        <v>1538</v>
      </c>
      <c r="H1704" s="325" t="s">
        <v>1538</v>
      </c>
    </row>
    <row r="1705" spans="1:8">
      <c r="A1705" s="103"/>
      <c r="B1705" s="326"/>
      <c r="C1705" s="326" t="s">
        <v>1538</v>
      </c>
      <c r="D1705" t="s">
        <v>1538</v>
      </c>
      <c r="E1705" s="325" t="s">
        <v>1538</v>
      </c>
      <c r="G1705" s="325" t="s">
        <v>1538</v>
      </c>
      <c r="H1705" s="325" t="s">
        <v>1538</v>
      </c>
    </row>
    <row r="1706" spans="1:8">
      <c r="A1706" s="103"/>
      <c r="B1706" s="326"/>
      <c r="C1706" s="326" t="s">
        <v>1538</v>
      </c>
      <c r="D1706" t="s">
        <v>1538</v>
      </c>
      <c r="E1706" s="325" t="s">
        <v>1538</v>
      </c>
      <c r="G1706" s="325" t="s">
        <v>1538</v>
      </c>
      <c r="H1706" s="325" t="s">
        <v>1538</v>
      </c>
    </row>
    <row r="1707" spans="1:8">
      <c r="A1707" s="103"/>
      <c r="B1707" s="326"/>
      <c r="C1707" s="326" t="s">
        <v>1538</v>
      </c>
      <c r="D1707" t="s">
        <v>1538</v>
      </c>
      <c r="E1707" s="325" t="s">
        <v>1538</v>
      </c>
      <c r="G1707" s="325" t="s">
        <v>1538</v>
      </c>
      <c r="H1707" s="325" t="s">
        <v>1538</v>
      </c>
    </row>
    <row r="1708" spans="1:8">
      <c r="A1708" s="103"/>
      <c r="B1708" s="326"/>
      <c r="C1708" s="326" t="s">
        <v>1538</v>
      </c>
      <c r="D1708" t="s">
        <v>1538</v>
      </c>
      <c r="E1708" s="325" t="s">
        <v>1538</v>
      </c>
      <c r="G1708" s="325" t="s">
        <v>1538</v>
      </c>
      <c r="H1708" s="325" t="s">
        <v>1538</v>
      </c>
    </row>
    <row r="1709" spans="1:8">
      <c r="A1709" s="103"/>
      <c r="B1709" s="326"/>
      <c r="C1709" s="326" t="s">
        <v>1538</v>
      </c>
      <c r="D1709" t="s">
        <v>1538</v>
      </c>
      <c r="E1709" s="325" t="s">
        <v>1538</v>
      </c>
      <c r="G1709" s="325" t="s">
        <v>1538</v>
      </c>
      <c r="H1709" s="325" t="s">
        <v>1538</v>
      </c>
    </row>
    <row r="1710" spans="1:8">
      <c r="A1710" s="103"/>
      <c r="B1710" s="326"/>
      <c r="C1710" s="326" t="s">
        <v>1538</v>
      </c>
      <c r="D1710" t="s">
        <v>1538</v>
      </c>
      <c r="E1710" s="325" t="s">
        <v>1538</v>
      </c>
      <c r="G1710" s="325" t="s">
        <v>1538</v>
      </c>
      <c r="H1710" s="325" t="s">
        <v>1538</v>
      </c>
    </row>
    <row r="1711" spans="1:8">
      <c r="A1711" s="103"/>
      <c r="B1711" s="326"/>
      <c r="C1711" s="326" t="s">
        <v>1538</v>
      </c>
      <c r="D1711" t="s">
        <v>1538</v>
      </c>
      <c r="E1711" s="325" t="s">
        <v>1538</v>
      </c>
      <c r="G1711" s="325" t="s">
        <v>1538</v>
      </c>
      <c r="H1711" s="325" t="s">
        <v>1538</v>
      </c>
    </row>
    <row r="1712" spans="1:8">
      <c r="A1712" s="103"/>
      <c r="B1712" s="328"/>
      <c r="C1712" s="326" t="s">
        <v>1538</v>
      </c>
      <c r="D1712" t="s">
        <v>1538</v>
      </c>
      <c r="E1712" s="325" t="s">
        <v>1538</v>
      </c>
      <c r="G1712" s="325" t="s">
        <v>1538</v>
      </c>
      <c r="H1712" s="325" t="s">
        <v>1538</v>
      </c>
    </row>
    <row r="1713" spans="1:8">
      <c r="A1713" s="103"/>
      <c r="C1713" s="326" t="s">
        <v>1538</v>
      </c>
      <c r="D1713" t="s">
        <v>1538</v>
      </c>
      <c r="E1713" s="325" t="s">
        <v>1538</v>
      </c>
      <c r="G1713" s="325" t="s">
        <v>1538</v>
      </c>
      <c r="H1713" s="325" t="s">
        <v>1538</v>
      </c>
    </row>
    <row r="1714" spans="1:8">
      <c r="A1714" s="103"/>
      <c r="C1714" s="326" t="s">
        <v>1538</v>
      </c>
      <c r="D1714" t="s">
        <v>1538</v>
      </c>
      <c r="E1714" s="325" t="s">
        <v>1538</v>
      </c>
      <c r="G1714" s="325" t="s">
        <v>1538</v>
      </c>
      <c r="H1714" s="325" t="s">
        <v>1538</v>
      </c>
    </row>
    <row r="1715" spans="1:8">
      <c r="A1715" s="103"/>
      <c r="C1715" s="326" t="s">
        <v>1538</v>
      </c>
      <c r="D1715" t="s">
        <v>1538</v>
      </c>
      <c r="E1715" s="325" t="s">
        <v>1538</v>
      </c>
      <c r="G1715" s="325" t="s">
        <v>1538</v>
      </c>
      <c r="H1715" s="325" t="s">
        <v>1538</v>
      </c>
    </row>
    <row r="1716" spans="1:8">
      <c r="A1716" s="103"/>
      <c r="B1716" s="328"/>
      <c r="C1716" s="326" t="s">
        <v>1538</v>
      </c>
      <c r="D1716" t="s">
        <v>1538</v>
      </c>
      <c r="E1716" s="325" t="s">
        <v>1538</v>
      </c>
      <c r="G1716" s="325" t="s">
        <v>1538</v>
      </c>
      <c r="H1716" s="325" t="s">
        <v>1538</v>
      </c>
    </row>
    <row r="1717" spans="1:8">
      <c r="A1717" s="103"/>
      <c r="C1717" s="326" t="s">
        <v>1538</v>
      </c>
      <c r="D1717" t="s">
        <v>1538</v>
      </c>
      <c r="E1717" s="325" t="s">
        <v>1538</v>
      </c>
      <c r="G1717" s="325" t="s">
        <v>1538</v>
      </c>
      <c r="H1717" s="325" t="s">
        <v>1538</v>
      </c>
    </row>
    <row r="1718" spans="1:8">
      <c r="A1718" s="103"/>
      <c r="C1718" s="326" t="s">
        <v>1538</v>
      </c>
      <c r="D1718" t="s">
        <v>1538</v>
      </c>
      <c r="E1718" s="325" t="s">
        <v>1538</v>
      </c>
      <c r="G1718" s="325" t="s">
        <v>1538</v>
      </c>
      <c r="H1718" s="325" t="s">
        <v>1538</v>
      </c>
    </row>
    <row r="1719" spans="1:8">
      <c r="A1719" s="103"/>
      <c r="C1719" s="326" t="s">
        <v>1538</v>
      </c>
      <c r="D1719" t="s">
        <v>1538</v>
      </c>
      <c r="E1719" s="325" t="s">
        <v>1538</v>
      </c>
      <c r="G1719" s="325" t="s">
        <v>1538</v>
      </c>
      <c r="H1719" s="325" t="s">
        <v>1538</v>
      </c>
    </row>
    <row r="1720" spans="1:8">
      <c r="A1720" s="103"/>
      <c r="B1720" s="328"/>
      <c r="C1720" s="326" t="s">
        <v>1538</v>
      </c>
      <c r="D1720" t="s">
        <v>1538</v>
      </c>
      <c r="E1720" s="325" t="s">
        <v>1538</v>
      </c>
      <c r="G1720" s="325" t="s">
        <v>1538</v>
      </c>
      <c r="H1720" s="325" t="s">
        <v>1538</v>
      </c>
    </row>
    <row r="1721" spans="1:8">
      <c r="A1721" s="103"/>
      <c r="C1721" s="326" t="s">
        <v>1538</v>
      </c>
      <c r="D1721" t="s">
        <v>1538</v>
      </c>
      <c r="E1721" s="325" t="s">
        <v>1538</v>
      </c>
      <c r="G1721" s="325" t="s">
        <v>1538</v>
      </c>
      <c r="H1721" s="325" t="s">
        <v>1538</v>
      </c>
    </row>
    <row r="1722" spans="1:8">
      <c r="A1722" s="103"/>
      <c r="C1722" s="326" t="s">
        <v>1538</v>
      </c>
      <c r="D1722" t="s">
        <v>1538</v>
      </c>
      <c r="E1722" s="325" t="s">
        <v>1538</v>
      </c>
      <c r="G1722" s="325" t="s">
        <v>1538</v>
      </c>
      <c r="H1722" s="325" t="s">
        <v>1538</v>
      </c>
    </row>
    <row r="1723" spans="1:8">
      <c r="A1723" s="103"/>
      <c r="C1723" s="326" t="s">
        <v>1538</v>
      </c>
      <c r="D1723" t="s">
        <v>1538</v>
      </c>
      <c r="E1723" s="325" t="s">
        <v>1538</v>
      </c>
      <c r="G1723" s="325" t="s">
        <v>1538</v>
      </c>
      <c r="H1723" s="325" t="s">
        <v>1538</v>
      </c>
    </row>
    <row r="1724" spans="1:8">
      <c r="A1724" s="103"/>
      <c r="B1724" s="328"/>
      <c r="C1724" s="326" t="s">
        <v>1538</v>
      </c>
      <c r="D1724" t="s">
        <v>1538</v>
      </c>
      <c r="E1724" s="325" t="s">
        <v>1538</v>
      </c>
      <c r="G1724" s="325" t="s">
        <v>1538</v>
      </c>
      <c r="H1724" s="325" t="s">
        <v>1538</v>
      </c>
    </row>
    <row r="1725" spans="1:8">
      <c r="A1725" s="103"/>
      <c r="C1725" s="326" t="s">
        <v>1538</v>
      </c>
      <c r="D1725" t="s">
        <v>1538</v>
      </c>
      <c r="E1725" s="325" t="s">
        <v>1538</v>
      </c>
      <c r="G1725" s="325" t="s">
        <v>1538</v>
      </c>
      <c r="H1725" s="325" t="s">
        <v>1538</v>
      </c>
    </row>
    <row r="1726" spans="1:8">
      <c r="A1726" s="103"/>
      <c r="C1726" s="326" t="s">
        <v>1538</v>
      </c>
      <c r="D1726" t="s">
        <v>1538</v>
      </c>
      <c r="E1726" s="325" t="s">
        <v>1538</v>
      </c>
      <c r="G1726" s="325" t="s">
        <v>1538</v>
      </c>
      <c r="H1726" s="325" t="s">
        <v>1538</v>
      </c>
    </row>
    <row r="1727" spans="1:8">
      <c r="A1727" s="103"/>
      <c r="C1727" s="326" t="s">
        <v>1538</v>
      </c>
      <c r="D1727" t="s">
        <v>1538</v>
      </c>
      <c r="E1727" s="325" t="s">
        <v>1538</v>
      </c>
      <c r="G1727" s="325" t="s">
        <v>1538</v>
      </c>
      <c r="H1727" s="325" t="s">
        <v>1538</v>
      </c>
    </row>
    <row r="1728" spans="1:8">
      <c r="A1728" s="103"/>
      <c r="C1728" s="326" t="s">
        <v>1538</v>
      </c>
      <c r="D1728" t="s">
        <v>1538</v>
      </c>
      <c r="E1728" s="325" t="s">
        <v>1538</v>
      </c>
      <c r="G1728" s="325" t="s">
        <v>1538</v>
      </c>
      <c r="H1728" s="325" t="s">
        <v>1538</v>
      </c>
    </row>
    <row r="1729" spans="1:8">
      <c r="A1729" s="103"/>
      <c r="B1729" s="326"/>
      <c r="C1729" s="326" t="s">
        <v>1538</v>
      </c>
      <c r="D1729" t="s">
        <v>1538</v>
      </c>
      <c r="E1729" s="325" t="s">
        <v>1538</v>
      </c>
      <c r="G1729" s="325" t="s">
        <v>1538</v>
      </c>
      <c r="H1729" s="325" t="s">
        <v>1538</v>
      </c>
    </row>
    <row r="1730" spans="1:8">
      <c r="A1730" s="103"/>
      <c r="B1730" s="326"/>
      <c r="C1730" s="326" t="s">
        <v>1538</v>
      </c>
      <c r="D1730" t="s">
        <v>1538</v>
      </c>
      <c r="E1730" s="325" t="s">
        <v>1538</v>
      </c>
      <c r="G1730" s="325" t="s">
        <v>1538</v>
      </c>
      <c r="H1730" s="325" t="s">
        <v>1538</v>
      </c>
    </row>
    <row r="1731" spans="1:8">
      <c r="A1731" s="103"/>
      <c r="B1731" s="326"/>
      <c r="C1731" s="326" t="s">
        <v>1538</v>
      </c>
      <c r="D1731" t="s">
        <v>1538</v>
      </c>
      <c r="E1731" s="325" t="s">
        <v>1538</v>
      </c>
      <c r="G1731" s="325" t="s">
        <v>1538</v>
      </c>
      <c r="H1731" s="325" t="s">
        <v>1538</v>
      </c>
    </row>
    <row r="1732" spans="1:8">
      <c r="A1732" s="103"/>
      <c r="B1732" s="326"/>
      <c r="C1732" s="326" t="s">
        <v>1538</v>
      </c>
      <c r="D1732" t="s">
        <v>1538</v>
      </c>
      <c r="E1732" s="325" t="s">
        <v>1538</v>
      </c>
      <c r="G1732" s="325" t="s">
        <v>1538</v>
      </c>
      <c r="H1732" s="325" t="s">
        <v>1538</v>
      </c>
    </row>
    <row r="1733" spans="1:8">
      <c r="A1733" s="103"/>
      <c r="B1733" s="326"/>
      <c r="C1733" s="326" t="s">
        <v>1538</v>
      </c>
      <c r="D1733" t="s">
        <v>1538</v>
      </c>
      <c r="E1733" s="325" t="s">
        <v>1538</v>
      </c>
      <c r="G1733" s="325" t="s">
        <v>1538</v>
      </c>
      <c r="H1733" s="325" t="s">
        <v>1538</v>
      </c>
    </row>
    <row r="1734" spans="1:8">
      <c r="A1734" s="103"/>
      <c r="B1734" s="326"/>
      <c r="C1734" s="326" t="s">
        <v>1538</v>
      </c>
      <c r="D1734" t="s">
        <v>1538</v>
      </c>
      <c r="E1734" s="325" t="s">
        <v>1538</v>
      </c>
      <c r="G1734" s="325" t="s">
        <v>1538</v>
      </c>
      <c r="H1734" s="325" t="s">
        <v>1538</v>
      </c>
    </row>
    <row r="1735" spans="1:8">
      <c r="A1735" s="103"/>
      <c r="B1735" s="326"/>
      <c r="C1735" s="326" t="s">
        <v>1538</v>
      </c>
      <c r="D1735" t="s">
        <v>1538</v>
      </c>
      <c r="E1735" s="325" t="s">
        <v>1538</v>
      </c>
      <c r="G1735" s="325" t="s">
        <v>1538</v>
      </c>
      <c r="H1735" s="325" t="s">
        <v>1538</v>
      </c>
    </row>
    <row r="1736" spans="1:8">
      <c r="A1736" s="103"/>
      <c r="B1736" s="326"/>
      <c r="C1736" s="326" t="s">
        <v>1538</v>
      </c>
      <c r="D1736" t="s">
        <v>1538</v>
      </c>
      <c r="E1736" s="325" t="s">
        <v>1538</v>
      </c>
      <c r="G1736" s="325" t="s">
        <v>1538</v>
      </c>
      <c r="H1736" s="325" t="s">
        <v>1538</v>
      </c>
    </row>
    <row r="1737" spans="1:8">
      <c r="A1737" s="103"/>
      <c r="B1737" s="326"/>
      <c r="C1737" s="326" t="s">
        <v>1538</v>
      </c>
      <c r="D1737" t="s">
        <v>1538</v>
      </c>
      <c r="E1737" s="325" t="s">
        <v>1538</v>
      </c>
      <c r="G1737" s="325" t="s">
        <v>1538</v>
      </c>
      <c r="H1737" s="325" t="s">
        <v>1538</v>
      </c>
    </row>
    <row r="1738" spans="1:8">
      <c r="A1738" s="103"/>
      <c r="B1738" s="326"/>
      <c r="C1738" s="326" t="s">
        <v>1538</v>
      </c>
      <c r="D1738" t="s">
        <v>1538</v>
      </c>
      <c r="E1738" s="325" t="s">
        <v>1538</v>
      </c>
      <c r="G1738" s="325" t="s">
        <v>1538</v>
      </c>
      <c r="H1738" s="325" t="s">
        <v>1538</v>
      </c>
    </row>
    <row r="1739" spans="1:8">
      <c r="A1739" s="103"/>
      <c r="B1739" s="326"/>
      <c r="C1739" s="326" t="s">
        <v>1538</v>
      </c>
      <c r="D1739" t="s">
        <v>1538</v>
      </c>
      <c r="E1739" s="325" t="s">
        <v>1538</v>
      </c>
      <c r="G1739" s="325" t="s">
        <v>1538</v>
      </c>
      <c r="H1739" s="325" t="s">
        <v>1538</v>
      </c>
    </row>
    <row r="1740" spans="1:8">
      <c r="A1740" s="103"/>
      <c r="B1740" s="326"/>
      <c r="C1740" s="326" t="s">
        <v>1538</v>
      </c>
      <c r="D1740" t="s">
        <v>1538</v>
      </c>
      <c r="E1740" s="325" t="s">
        <v>1538</v>
      </c>
      <c r="G1740" s="325" t="s">
        <v>1538</v>
      </c>
      <c r="H1740" s="325" t="s">
        <v>1538</v>
      </c>
    </row>
    <row r="1741" spans="1:8">
      <c r="A1741" s="103"/>
      <c r="B1741" s="326"/>
      <c r="C1741" s="326" t="s">
        <v>1538</v>
      </c>
      <c r="D1741" t="s">
        <v>1538</v>
      </c>
      <c r="E1741" s="325" t="s">
        <v>1538</v>
      </c>
      <c r="G1741" s="325" t="s">
        <v>1538</v>
      </c>
      <c r="H1741" s="325" t="s">
        <v>1538</v>
      </c>
    </row>
    <row r="1742" spans="1:8">
      <c r="A1742" s="103"/>
      <c r="B1742" s="326"/>
      <c r="C1742" s="326" t="s">
        <v>1538</v>
      </c>
      <c r="D1742" t="s">
        <v>1538</v>
      </c>
      <c r="E1742" s="325" t="s">
        <v>1538</v>
      </c>
      <c r="G1742" s="325" t="s">
        <v>1538</v>
      </c>
      <c r="H1742" s="325" t="s">
        <v>1538</v>
      </c>
    </row>
    <row r="1743" spans="1:8">
      <c r="A1743" s="103"/>
      <c r="B1743" s="326"/>
      <c r="C1743" s="326" t="s">
        <v>1538</v>
      </c>
      <c r="D1743" t="s">
        <v>1538</v>
      </c>
      <c r="E1743" s="325" t="s">
        <v>1538</v>
      </c>
      <c r="G1743" s="325" t="s">
        <v>1538</v>
      </c>
      <c r="H1743" s="325" t="s">
        <v>1538</v>
      </c>
    </row>
    <row r="1744" spans="1:8">
      <c r="A1744" s="103"/>
      <c r="B1744" s="326"/>
      <c r="C1744" s="326" t="s">
        <v>1538</v>
      </c>
      <c r="D1744" t="s">
        <v>1538</v>
      </c>
      <c r="E1744" s="325" t="s">
        <v>1538</v>
      </c>
      <c r="G1744" s="325" t="s">
        <v>1538</v>
      </c>
      <c r="H1744" s="325" t="s">
        <v>1538</v>
      </c>
    </row>
    <row r="1745" spans="1:8">
      <c r="A1745" s="103"/>
      <c r="B1745" s="326"/>
      <c r="C1745" s="326" t="s">
        <v>1538</v>
      </c>
      <c r="D1745" t="s">
        <v>1538</v>
      </c>
      <c r="E1745" s="325" t="s">
        <v>1538</v>
      </c>
      <c r="G1745" s="325" t="s">
        <v>1538</v>
      </c>
      <c r="H1745" s="325" t="s">
        <v>1538</v>
      </c>
    </row>
    <row r="1746" spans="1:8">
      <c r="A1746" s="103"/>
      <c r="B1746" s="326"/>
      <c r="C1746" s="326" t="s">
        <v>1538</v>
      </c>
      <c r="D1746" t="s">
        <v>1538</v>
      </c>
      <c r="E1746" s="325" t="s">
        <v>1538</v>
      </c>
      <c r="G1746" s="325" t="s">
        <v>1538</v>
      </c>
      <c r="H1746" s="325" t="s">
        <v>1538</v>
      </c>
    </row>
    <row r="1747" spans="1:8">
      <c r="A1747" s="103"/>
      <c r="B1747" s="326"/>
      <c r="C1747" s="326" t="s">
        <v>1538</v>
      </c>
      <c r="D1747" t="s">
        <v>1538</v>
      </c>
      <c r="E1747" s="325" t="s">
        <v>1538</v>
      </c>
      <c r="G1747" s="325" t="s">
        <v>1538</v>
      </c>
      <c r="H1747" s="325" t="s">
        <v>1538</v>
      </c>
    </row>
    <row r="1748" spans="1:8">
      <c r="A1748" s="103"/>
      <c r="B1748" s="326"/>
      <c r="C1748" s="326" t="s">
        <v>1538</v>
      </c>
      <c r="D1748" t="s">
        <v>1538</v>
      </c>
      <c r="E1748" s="325" t="s">
        <v>1538</v>
      </c>
      <c r="G1748" s="325" t="s">
        <v>1538</v>
      </c>
      <c r="H1748" s="325" t="s">
        <v>1538</v>
      </c>
    </row>
    <row r="1749" spans="1:8">
      <c r="A1749" s="103"/>
      <c r="B1749" s="326"/>
      <c r="C1749" s="326" t="s">
        <v>1538</v>
      </c>
      <c r="D1749" t="s">
        <v>1538</v>
      </c>
      <c r="E1749" s="325" t="s">
        <v>1538</v>
      </c>
      <c r="G1749" s="325" t="s">
        <v>1538</v>
      </c>
      <c r="H1749" s="325" t="s">
        <v>1538</v>
      </c>
    </row>
    <row r="1750" spans="1:8">
      <c r="A1750" s="103"/>
      <c r="B1750" s="326"/>
      <c r="C1750" s="326" t="s">
        <v>1538</v>
      </c>
      <c r="D1750" t="s">
        <v>1538</v>
      </c>
      <c r="E1750" s="325" t="s">
        <v>1538</v>
      </c>
      <c r="G1750" s="325" t="s">
        <v>1538</v>
      </c>
      <c r="H1750" s="325" t="s">
        <v>1538</v>
      </c>
    </row>
    <row r="1751" spans="1:8">
      <c r="A1751" s="103"/>
      <c r="B1751" s="326"/>
      <c r="C1751" s="326" t="s">
        <v>1538</v>
      </c>
      <c r="D1751" t="s">
        <v>1538</v>
      </c>
      <c r="E1751" s="325" t="s">
        <v>1538</v>
      </c>
      <c r="G1751" s="325" t="s">
        <v>1538</v>
      </c>
      <c r="H1751" s="325" t="s">
        <v>1538</v>
      </c>
    </row>
    <row r="1752" spans="1:8">
      <c r="A1752" s="103"/>
      <c r="B1752" s="328"/>
      <c r="C1752" s="326" t="s">
        <v>1538</v>
      </c>
      <c r="D1752" t="s">
        <v>1538</v>
      </c>
      <c r="E1752" s="325" t="s">
        <v>1538</v>
      </c>
      <c r="G1752" s="325" t="s">
        <v>1538</v>
      </c>
      <c r="H1752" s="325" t="s">
        <v>1538</v>
      </c>
    </row>
    <row r="1753" spans="1:8">
      <c r="A1753" s="103"/>
      <c r="C1753" s="326" t="s">
        <v>1538</v>
      </c>
      <c r="D1753" t="s">
        <v>1538</v>
      </c>
      <c r="E1753" s="325" t="s">
        <v>1538</v>
      </c>
      <c r="G1753" s="325" t="s">
        <v>1538</v>
      </c>
      <c r="H1753" s="325" t="s">
        <v>1538</v>
      </c>
    </row>
    <row r="1754" spans="1:8">
      <c r="A1754" s="103"/>
      <c r="C1754" s="326" t="s">
        <v>1538</v>
      </c>
      <c r="D1754" t="s">
        <v>1538</v>
      </c>
      <c r="E1754" s="325" t="s">
        <v>1538</v>
      </c>
      <c r="G1754" s="325" t="s">
        <v>1538</v>
      </c>
      <c r="H1754" s="325" t="s">
        <v>1538</v>
      </c>
    </row>
    <row r="1755" spans="1:8">
      <c r="A1755" s="103"/>
      <c r="C1755" s="326" t="s">
        <v>1538</v>
      </c>
      <c r="D1755" t="s">
        <v>1538</v>
      </c>
      <c r="E1755" s="325" t="s">
        <v>1538</v>
      </c>
      <c r="G1755" s="325" t="s">
        <v>1538</v>
      </c>
      <c r="H1755" s="325" t="s">
        <v>1538</v>
      </c>
    </row>
    <row r="1756" spans="1:8">
      <c r="A1756" s="103"/>
      <c r="C1756" s="326" t="s">
        <v>1538</v>
      </c>
      <c r="D1756" t="s">
        <v>1538</v>
      </c>
      <c r="E1756" s="325" t="s">
        <v>1538</v>
      </c>
      <c r="G1756" s="325" t="s">
        <v>1538</v>
      </c>
      <c r="H1756" s="325" t="s">
        <v>1538</v>
      </c>
    </row>
    <row r="1757" spans="1:8">
      <c r="A1757" s="103"/>
      <c r="B1757" s="326"/>
      <c r="C1757" s="326" t="s">
        <v>1538</v>
      </c>
      <c r="D1757" t="s">
        <v>1538</v>
      </c>
      <c r="E1757" s="325" t="s">
        <v>1538</v>
      </c>
      <c r="G1757" s="325" t="s">
        <v>1538</v>
      </c>
      <c r="H1757" s="325" t="s">
        <v>1538</v>
      </c>
    </row>
    <row r="1758" spans="1:8">
      <c r="A1758" s="103"/>
      <c r="B1758" s="326"/>
      <c r="C1758" s="326" t="s">
        <v>1538</v>
      </c>
      <c r="D1758" t="s">
        <v>1538</v>
      </c>
      <c r="E1758" s="325" t="s">
        <v>1538</v>
      </c>
      <c r="G1758" s="325" t="s">
        <v>1538</v>
      </c>
      <c r="H1758" s="325" t="s">
        <v>1538</v>
      </c>
    </row>
    <row r="1759" spans="1:8">
      <c r="A1759" s="103"/>
      <c r="B1759" s="326"/>
      <c r="C1759" s="326" t="s">
        <v>1538</v>
      </c>
      <c r="D1759" t="s">
        <v>1538</v>
      </c>
      <c r="E1759" s="325" t="s">
        <v>1538</v>
      </c>
      <c r="G1759" s="325" t="s">
        <v>1538</v>
      </c>
      <c r="H1759" s="325" t="s">
        <v>1538</v>
      </c>
    </row>
    <row r="1760" spans="1:8">
      <c r="A1760" s="103"/>
      <c r="B1760" s="326"/>
      <c r="C1760" s="326" t="s">
        <v>1538</v>
      </c>
      <c r="D1760" t="s">
        <v>1538</v>
      </c>
      <c r="E1760" s="325" t="s">
        <v>1538</v>
      </c>
      <c r="G1760" s="325" t="s">
        <v>1538</v>
      </c>
      <c r="H1760" s="325" t="s">
        <v>1538</v>
      </c>
    </row>
    <row r="1761" spans="1:8">
      <c r="A1761" s="103"/>
      <c r="B1761" s="326"/>
      <c r="C1761" s="326" t="s">
        <v>1538</v>
      </c>
      <c r="D1761" t="s">
        <v>1538</v>
      </c>
      <c r="E1761" s="325" t="s">
        <v>1538</v>
      </c>
      <c r="G1761" s="325" t="s">
        <v>1538</v>
      </c>
      <c r="H1761" s="325" t="s">
        <v>1538</v>
      </c>
    </row>
    <row r="1762" spans="1:8">
      <c r="A1762" s="103"/>
      <c r="B1762" s="326"/>
      <c r="C1762" s="326" t="s">
        <v>1538</v>
      </c>
      <c r="D1762" t="s">
        <v>1538</v>
      </c>
      <c r="E1762" s="325" t="s">
        <v>1538</v>
      </c>
      <c r="G1762" s="325" t="s">
        <v>1538</v>
      </c>
      <c r="H1762" s="325" t="s">
        <v>1538</v>
      </c>
    </row>
    <row r="1763" spans="1:8">
      <c r="A1763" s="103"/>
      <c r="B1763" s="326"/>
      <c r="C1763" s="326" t="s">
        <v>1538</v>
      </c>
      <c r="D1763" t="s">
        <v>1538</v>
      </c>
      <c r="E1763" s="325" t="s">
        <v>1538</v>
      </c>
      <c r="G1763" s="325" t="s">
        <v>1538</v>
      </c>
      <c r="H1763" s="325" t="s">
        <v>1538</v>
      </c>
    </row>
    <row r="1764" spans="1:8">
      <c r="A1764" s="103"/>
      <c r="B1764" s="326"/>
      <c r="C1764" s="326" t="s">
        <v>1538</v>
      </c>
      <c r="D1764" t="s">
        <v>1538</v>
      </c>
      <c r="E1764" s="325" t="s">
        <v>1538</v>
      </c>
      <c r="G1764" s="325" t="s">
        <v>1538</v>
      </c>
      <c r="H1764" s="325" t="s">
        <v>1538</v>
      </c>
    </row>
    <row r="1765" spans="1:8">
      <c r="A1765" s="103"/>
      <c r="B1765" s="326"/>
      <c r="C1765" s="326" t="s">
        <v>1538</v>
      </c>
      <c r="D1765" t="s">
        <v>1538</v>
      </c>
      <c r="E1765" s="325" t="s">
        <v>1538</v>
      </c>
      <c r="G1765" s="325" t="s">
        <v>1538</v>
      </c>
      <c r="H1765" s="325" t="s">
        <v>1538</v>
      </c>
    </row>
    <row r="1766" spans="1:8">
      <c r="A1766" s="103"/>
      <c r="B1766" s="326"/>
      <c r="C1766" s="326" t="s">
        <v>1538</v>
      </c>
      <c r="D1766" t="s">
        <v>1538</v>
      </c>
      <c r="E1766" s="325" t="s">
        <v>1538</v>
      </c>
      <c r="G1766" s="325" t="s">
        <v>1538</v>
      </c>
      <c r="H1766" s="325" t="s">
        <v>1538</v>
      </c>
    </row>
    <row r="1767" spans="1:8">
      <c r="A1767" s="103"/>
      <c r="B1767" s="326"/>
      <c r="C1767" s="326" t="s">
        <v>1538</v>
      </c>
      <c r="D1767" t="s">
        <v>1538</v>
      </c>
      <c r="E1767" s="325" t="s">
        <v>1538</v>
      </c>
      <c r="G1767" s="325" t="s">
        <v>1538</v>
      </c>
      <c r="H1767" s="325" t="s">
        <v>1538</v>
      </c>
    </row>
    <row r="1768" spans="1:8">
      <c r="A1768" s="103"/>
      <c r="B1768" s="326"/>
      <c r="C1768" s="326" t="s">
        <v>1538</v>
      </c>
      <c r="D1768" t="s">
        <v>1538</v>
      </c>
      <c r="E1768" s="325" t="s">
        <v>1538</v>
      </c>
      <c r="G1768" s="325" t="s">
        <v>1538</v>
      </c>
      <c r="H1768" s="325" t="s">
        <v>1538</v>
      </c>
    </row>
    <row r="1769" spans="1:8">
      <c r="A1769" s="103"/>
      <c r="B1769" s="326"/>
      <c r="C1769" s="326" t="s">
        <v>1538</v>
      </c>
      <c r="D1769" t="s">
        <v>1538</v>
      </c>
      <c r="E1769" s="325" t="s">
        <v>1538</v>
      </c>
      <c r="G1769" s="325" t="s">
        <v>1538</v>
      </c>
      <c r="H1769" s="325" t="s">
        <v>1538</v>
      </c>
    </row>
    <row r="1770" spans="1:8">
      <c r="A1770" s="103"/>
      <c r="B1770" s="326"/>
      <c r="C1770" s="326" t="s">
        <v>1538</v>
      </c>
      <c r="D1770" t="s">
        <v>1538</v>
      </c>
      <c r="E1770" s="325" t="s">
        <v>1538</v>
      </c>
      <c r="G1770" s="325" t="s">
        <v>1538</v>
      </c>
      <c r="H1770" s="325" t="s">
        <v>1538</v>
      </c>
    </row>
    <row r="1771" spans="1:8">
      <c r="A1771" s="103"/>
      <c r="B1771" s="326"/>
      <c r="C1771" s="326" t="s">
        <v>1538</v>
      </c>
      <c r="D1771" t="s">
        <v>1538</v>
      </c>
      <c r="E1771" s="325" t="s">
        <v>1538</v>
      </c>
      <c r="G1771" s="325" t="s">
        <v>1538</v>
      </c>
      <c r="H1771" s="325" t="s">
        <v>1538</v>
      </c>
    </row>
    <row r="1772" spans="1:8">
      <c r="A1772" s="103"/>
      <c r="B1772" s="326"/>
      <c r="C1772" s="326" t="s">
        <v>1538</v>
      </c>
      <c r="D1772" t="s">
        <v>1538</v>
      </c>
      <c r="E1772" s="325" t="s">
        <v>1538</v>
      </c>
      <c r="G1772" s="325" t="s">
        <v>1538</v>
      </c>
      <c r="H1772" s="325" t="s">
        <v>1538</v>
      </c>
    </row>
    <row r="1773" spans="1:8">
      <c r="A1773" s="103"/>
      <c r="B1773" s="326"/>
      <c r="C1773" s="326" t="s">
        <v>1538</v>
      </c>
      <c r="D1773" t="s">
        <v>1538</v>
      </c>
      <c r="E1773" s="325" t="s">
        <v>1538</v>
      </c>
      <c r="G1773" s="325" t="s">
        <v>1538</v>
      </c>
      <c r="H1773" s="325" t="s">
        <v>1538</v>
      </c>
    </row>
    <row r="1774" spans="1:8">
      <c r="A1774" s="103"/>
      <c r="B1774" s="326"/>
      <c r="C1774" s="326" t="s">
        <v>1538</v>
      </c>
      <c r="D1774" t="s">
        <v>1538</v>
      </c>
      <c r="E1774" s="325" t="s">
        <v>1538</v>
      </c>
      <c r="G1774" s="325" t="s">
        <v>1538</v>
      </c>
      <c r="H1774" s="325" t="s">
        <v>1538</v>
      </c>
    </row>
    <row r="1775" spans="1:8">
      <c r="A1775" s="103"/>
      <c r="B1775" s="326"/>
      <c r="C1775" s="326" t="s">
        <v>1538</v>
      </c>
      <c r="D1775" t="s">
        <v>1538</v>
      </c>
      <c r="E1775" s="325" t="s">
        <v>1538</v>
      </c>
      <c r="G1775" s="325" t="s">
        <v>1538</v>
      </c>
      <c r="H1775" s="325" t="s">
        <v>1538</v>
      </c>
    </row>
    <row r="1776" spans="1:8">
      <c r="A1776" s="103"/>
      <c r="B1776" s="326"/>
      <c r="C1776" s="326" t="s">
        <v>1538</v>
      </c>
      <c r="D1776" t="s">
        <v>1538</v>
      </c>
      <c r="E1776" s="325" t="s">
        <v>1538</v>
      </c>
      <c r="G1776" s="325" t="s">
        <v>1538</v>
      </c>
      <c r="H1776" s="325" t="s">
        <v>1538</v>
      </c>
    </row>
    <row r="1777" spans="1:8">
      <c r="A1777" s="103"/>
      <c r="B1777" s="326"/>
      <c r="C1777" s="326" t="s">
        <v>1538</v>
      </c>
      <c r="D1777" t="s">
        <v>1538</v>
      </c>
      <c r="E1777" s="325" t="s">
        <v>1538</v>
      </c>
      <c r="G1777" s="325" t="s">
        <v>1538</v>
      </c>
      <c r="H1777" s="325" t="s">
        <v>1538</v>
      </c>
    </row>
    <row r="1778" spans="1:8">
      <c r="A1778" s="103"/>
      <c r="B1778" s="326"/>
      <c r="C1778" s="326" t="s">
        <v>1538</v>
      </c>
      <c r="D1778" t="s">
        <v>1538</v>
      </c>
      <c r="E1778" s="325" t="s">
        <v>1538</v>
      </c>
      <c r="G1778" s="325" t="s">
        <v>1538</v>
      </c>
      <c r="H1778" s="325" t="s">
        <v>1538</v>
      </c>
    </row>
    <row r="1779" spans="1:8">
      <c r="A1779" s="103"/>
      <c r="B1779" s="326"/>
      <c r="C1779" s="326" t="s">
        <v>1538</v>
      </c>
      <c r="D1779" t="s">
        <v>1538</v>
      </c>
      <c r="E1779" s="325" t="s">
        <v>1538</v>
      </c>
      <c r="G1779" s="325" t="s">
        <v>1538</v>
      </c>
      <c r="H1779" s="325" t="s">
        <v>1538</v>
      </c>
    </row>
    <row r="1780" spans="1:8">
      <c r="A1780" s="103"/>
      <c r="B1780" s="326"/>
      <c r="C1780" s="326" t="s">
        <v>1538</v>
      </c>
      <c r="D1780" t="s">
        <v>1538</v>
      </c>
      <c r="E1780" s="325" t="s">
        <v>1538</v>
      </c>
      <c r="G1780" s="325" t="s">
        <v>1538</v>
      </c>
      <c r="H1780" s="325" t="s">
        <v>1538</v>
      </c>
    </row>
    <row r="1781" spans="1:8">
      <c r="A1781" s="103"/>
      <c r="B1781" s="326"/>
      <c r="C1781" s="326" t="s">
        <v>1538</v>
      </c>
      <c r="D1781" t="s">
        <v>1538</v>
      </c>
      <c r="E1781" s="325" t="s">
        <v>1538</v>
      </c>
      <c r="G1781" s="325" t="s">
        <v>1538</v>
      </c>
      <c r="H1781" s="325" t="s">
        <v>1538</v>
      </c>
    </row>
    <row r="1782" spans="1:8">
      <c r="A1782" s="103"/>
      <c r="B1782" s="326"/>
      <c r="C1782" s="326" t="s">
        <v>1538</v>
      </c>
      <c r="D1782" t="s">
        <v>1538</v>
      </c>
      <c r="E1782" s="325" t="s">
        <v>1538</v>
      </c>
      <c r="G1782" s="325" t="s">
        <v>1538</v>
      </c>
      <c r="H1782" s="325" t="s">
        <v>1538</v>
      </c>
    </row>
    <row r="1783" spans="1:8">
      <c r="A1783" s="103"/>
      <c r="B1783" s="326"/>
      <c r="C1783" s="326" t="s">
        <v>1538</v>
      </c>
      <c r="D1783" t="s">
        <v>1538</v>
      </c>
      <c r="E1783" s="325" t="s">
        <v>1538</v>
      </c>
      <c r="G1783" s="325" t="s">
        <v>1538</v>
      </c>
      <c r="H1783" s="325" t="s">
        <v>1538</v>
      </c>
    </row>
    <row r="1784" spans="1:8">
      <c r="A1784" s="103"/>
      <c r="B1784" s="326"/>
      <c r="C1784" s="326" t="s">
        <v>1538</v>
      </c>
      <c r="D1784" t="s">
        <v>1538</v>
      </c>
      <c r="E1784" s="325" t="s">
        <v>1538</v>
      </c>
      <c r="G1784" s="325" t="s">
        <v>1538</v>
      </c>
      <c r="H1784" s="325" t="s">
        <v>1538</v>
      </c>
    </row>
    <row r="1785" spans="1:8">
      <c r="A1785" s="103"/>
      <c r="B1785" s="326"/>
      <c r="C1785" s="326" t="s">
        <v>1538</v>
      </c>
      <c r="D1785" t="s">
        <v>1538</v>
      </c>
      <c r="E1785" s="325" t="s">
        <v>1538</v>
      </c>
      <c r="G1785" s="325" t="s">
        <v>1538</v>
      </c>
      <c r="H1785" s="325" t="s">
        <v>1538</v>
      </c>
    </row>
    <row r="1786" spans="1:8">
      <c r="A1786" s="103"/>
      <c r="B1786" s="326"/>
      <c r="C1786" s="326" t="s">
        <v>1538</v>
      </c>
      <c r="D1786" t="s">
        <v>1538</v>
      </c>
      <c r="E1786" s="325" t="s">
        <v>1538</v>
      </c>
      <c r="G1786" s="325" t="s">
        <v>1538</v>
      </c>
      <c r="H1786" s="325" t="s">
        <v>1538</v>
      </c>
    </row>
    <row r="1787" spans="1:8">
      <c r="A1787" s="103"/>
      <c r="B1787" s="326"/>
      <c r="C1787" s="326" t="s">
        <v>1538</v>
      </c>
      <c r="D1787" t="s">
        <v>1538</v>
      </c>
      <c r="E1787" s="325" t="s">
        <v>1538</v>
      </c>
      <c r="G1787" s="325" t="s">
        <v>1538</v>
      </c>
      <c r="H1787" s="325" t="s">
        <v>1538</v>
      </c>
    </row>
    <row r="1788" spans="1:8">
      <c r="A1788" s="103"/>
      <c r="B1788" s="326"/>
      <c r="C1788" s="326" t="s">
        <v>1538</v>
      </c>
      <c r="D1788" t="s">
        <v>1538</v>
      </c>
      <c r="E1788" s="325" t="s">
        <v>1538</v>
      </c>
      <c r="G1788" s="325" t="s">
        <v>1538</v>
      </c>
      <c r="H1788" s="325" t="s">
        <v>1538</v>
      </c>
    </row>
    <row r="1789" spans="1:8">
      <c r="A1789" s="103"/>
      <c r="B1789" s="329"/>
      <c r="C1789" s="326" t="s">
        <v>1538</v>
      </c>
      <c r="D1789" t="s">
        <v>1538</v>
      </c>
      <c r="E1789" s="325" t="s">
        <v>1538</v>
      </c>
      <c r="G1789" s="325" t="s">
        <v>1538</v>
      </c>
      <c r="H1789" s="325" t="s">
        <v>1538</v>
      </c>
    </row>
    <row r="1790" spans="1:8">
      <c r="A1790" s="103"/>
      <c r="B1790" s="329"/>
      <c r="C1790" s="326" t="s">
        <v>1538</v>
      </c>
      <c r="D1790" t="s">
        <v>1538</v>
      </c>
      <c r="E1790" s="325" t="s">
        <v>1538</v>
      </c>
      <c r="G1790" s="325" t="s">
        <v>1538</v>
      </c>
      <c r="H1790" s="325" t="s">
        <v>1538</v>
      </c>
    </row>
    <row r="1791" spans="1:8">
      <c r="A1791" s="103"/>
      <c r="B1791" s="329"/>
      <c r="C1791" s="326" t="s">
        <v>1538</v>
      </c>
      <c r="D1791" t="s">
        <v>1538</v>
      </c>
      <c r="E1791" s="325" t="s">
        <v>1538</v>
      </c>
      <c r="G1791" s="325" t="s">
        <v>1538</v>
      </c>
      <c r="H1791" s="325" t="s">
        <v>1538</v>
      </c>
    </row>
    <row r="1792" spans="1:8">
      <c r="A1792" s="103"/>
      <c r="B1792" s="329"/>
      <c r="C1792" s="326" t="s">
        <v>1538</v>
      </c>
      <c r="D1792" t="s">
        <v>1538</v>
      </c>
      <c r="E1792" s="325" t="s">
        <v>1538</v>
      </c>
      <c r="G1792" s="325" t="s">
        <v>1538</v>
      </c>
      <c r="H1792" s="325" t="s">
        <v>1538</v>
      </c>
    </row>
    <row r="1793" spans="1:8">
      <c r="A1793" s="103"/>
      <c r="B1793" s="329"/>
      <c r="C1793" s="326" t="s">
        <v>1538</v>
      </c>
      <c r="D1793" t="s">
        <v>1538</v>
      </c>
      <c r="E1793" s="325" t="s">
        <v>1538</v>
      </c>
      <c r="G1793" s="325" t="s">
        <v>1538</v>
      </c>
      <c r="H1793" s="325" t="s">
        <v>1538</v>
      </c>
    </row>
    <row r="1794" spans="1:8">
      <c r="A1794" s="103"/>
      <c r="B1794" s="326"/>
      <c r="C1794" s="326" t="s">
        <v>1538</v>
      </c>
      <c r="D1794" t="s">
        <v>1538</v>
      </c>
      <c r="E1794" s="325" t="s">
        <v>1538</v>
      </c>
      <c r="G1794" s="325" t="s">
        <v>1538</v>
      </c>
      <c r="H1794" s="325" t="s">
        <v>1538</v>
      </c>
    </row>
    <row r="1795" spans="1:8">
      <c r="A1795" s="103"/>
      <c r="B1795" s="326"/>
      <c r="C1795" s="326" t="s">
        <v>1538</v>
      </c>
      <c r="D1795" t="s">
        <v>1538</v>
      </c>
      <c r="E1795" s="325" t="s">
        <v>1538</v>
      </c>
      <c r="G1795" s="325" t="s">
        <v>1538</v>
      </c>
      <c r="H1795" s="325" t="s">
        <v>1538</v>
      </c>
    </row>
    <row r="1796" spans="1:8">
      <c r="A1796" s="103"/>
      <c r="B1796" s="326"/>
      <c r="C1796" s="326" t="s">
        <v>1538</v>
      </c>
      <c r="D1796" t="s">
        <v>1538</v>
      </c>
      <c r="E1796" s="325" t="s">
        <v>1538</v>
      </c>
      <c r="G1796" s="325" t="s">
        <v>1538</v>
      </c>
      <c r="H1796" s="325" t="s">
        <v>1538</v>
      </c>
    </row>
    <row r="1797" spans="1:8">
      <c r="A1797" s="103"/>
      <c r="B1797" s="326"/>
      <c r="C1797" s="326" t="s">
        <v>1538</v>
      </c>
      <c r="D1797" t="s">
        <v>1538</v>
      </c>
      <c r="E1797" s="325" t="s">
        <v>1538</v>
      </c>
      <c r="G1797" s="325" t="s">
        <v>1538</v>
      </c>
      <c r="H1797" s="325" t="s">
        <v>1538</v>
      </c>
    </row>
    <row r="1798" spans="1:8">
      <c r="A1798" s="103"/>
      <c r="B1798" s="326"/>
      <c r="C1798" s="326" t="s">
        <v>1538</v>
      </c>
      <c r="D1798" t="s">
        <v>1538</v>
      </c>
      <c r="E1798" s="325" t="s">
        <v>1538</v>
      </c>
      <c r="G1798" s="325" t="s">
        <v>1538</v>
      </c>
      <c r="H1798" s="325" t="s">
        <v>1538</v>
      </c>
    </row>
    <row r="1799" spans="1:8">
      <c r="A1799" s="103"/>
      <c r="B1799" s="326"/>
      <c r="C1799" s="326" t="s">
        <v>1538</v>
      </c>
      <c r="D1799" t="s">
        <v>1538</v>
      </c>
      <c r="E1799" s="325" t="s">
        <v>1538</v>
      </c>
      <c r="G1799" s="325" t="s">
        <v>1538</v>
      </c>
      <c r="H1799" s="325" t="s">
        <v>1538</v>
      </c>
    </row>
    <row r="1800" spans="1:8">
      <c r="A1800" s="103"/>
      <c r="B1800" s="326"/>
      <c r="C1800" s="326" t="s">
        <v>1538</v>
      </c>
      <c r="D1800" t="s">
        <v>1538</v>
      </c>
      <c r="E1800" s="325" t="s">
        <v>1538</v>
      </c>
      <c r="G1800" s="325" t="s">
        <v>1538</v>
      </c>
      <c r="H1800" s="325" t="s">
        <v>1538</v>
      </c>
    </row>
    <row r="1801" spans="1:8">
      <c r="A1801" s="103"/>
      <c r="B1801" s="326"/>
      <c r="C1801" s="326" t="s">
        <v>1538</v>
      </c>
      <c r="D1801" t="s">
        <v>1538</v>
      </c>
      <c r="E1801" s="325" t="s">
        <v>1538</v>
      </c>
      <c r="G1801" s="325" t="s">
        <v>1538</v>
      </c>
      <c r="H1801" s="325" t="s">
        <v>1538</v>
      </c>
    </row>
    <row r="1802" spans="1:8">
      <c r="A1802" s="103"/>
      <c r="B1802" s="326"/>
      <c r="C1802" s="326" t="s">
        <v>1538</v>
      </c>
      <c r="D1802" t="s">
        <v>1538</v>
      </c>
      <c r="E1802" s="325" t="s">
        <v>1538</v>
      </c>
      <c r="G1802" s="325" t="s">
        <v>1538</v>
      </c>
      <c r="H1802" s="325" t="s">
        <v>1538</v>
      </c>
    </row>
    <row r="1803" spans="1:8">
      <c r="A1803" s="103"/>
      <c r="B1803" s="326"/>
      <c r="C1803" s="326" t="s">
        <v>1538</v>
      </c>
      <c r="D1803" t="s">
        <v>1538</v>
      </c>
      <c r="E1803" s="325" t="s">
        <v>1538</v>
      </c>
      <c r="G1803" s="325" t="s">
        <v>1538</v>
      </c>
      <c r="H1803" s="325" t="s">
        <v>1538</v>
      </c>
    </row>
    <row r="1804" spans="1:8">
      <c r="A1804" s="103"/>
      <c r="B1804" s="326"/>
      <c r="C1804" s="326" t="s">
        <v>1538</v>
      </c>
      <c r="D1804" t="s">
        <v>1538</v>
      </c>
      <c r="E1804" s="325" t="s">
        <v>1538</v>
      </c>
      <c r="G1804" s="325" t="s">
        <v>1538</v>
      </c>
      <c r="H1804" s="325" t="s">
        <v>1538</v>
      </c>
    </row>
    <row r="1805" spans="1:8">
      <c r="A1805" s="103"/>
      <c r="B1805" s="326"/>
      <c r="C1805" s="326" t="s">
        <v>1538</v>
      </c>
      <c r="D1805" t="s">
        <v>1538</v>
      </c>
      <c r="E1805" s="325" t="s">
        <v>1538</v>
      </c>
      <c r="G1805" s="325" t="s">
        <v>1538</v>
      </c>
      <c r="H1805" s="325" t="s">
        <v>1538</v>
      </c>
    </row>
    <row r="1806" spans="1:8">
      <c r="A1806" s="103"/>
      <c r="B1806" s="326"/>
      <c r="C1806" s="326" t="s">
        <v>1538</v>
      </c>
      <c r="D1806" t="s">
        <v>1538</v>
      </c>
      <c r="E1806" s="325" t="s">
        <v>1538</v>
      </c>
      <c r="G1806" s="325" t="s">
        <v>1538</v>
      </c>
      <c r="H1806" s="325" t="s">
        <v>1538</v>
      </c>
    </row>
    <row r="1807" spans="1:8">
      <c r="A1807" s="103"/>
      <c r="B1807" s="326"/>
      <c r="C1807" s="326" t="s">
        <v>1538</v>
      </c>
      <c r="D1807" t="s">
        <v>1538</v>
      </c>
      <c r="E1807" s="325" t="s">
        <v>1538</v>
      </c>
      <c r="G1807" s="325" t="s">
        <v>1538</v>
      </c>
      <c r="H1807" s="325" t="s">
        <v>1538</v>
      </c>
    </row>
    <row r="1808" spans="1:8">
      <c r="A1808" s="103"/>
      <c r="B1808" s="326"/>
      <c r="C1808" s="326" t="s">
        <v>1538</v>
      </c>
      <c r="D1808" t="s">
        <v>1538</v>
      </c>
      <c r="E1808" s="325" t="s">
        <v>1538</v>
      </c>
      <c r="G1808" s="325" t="s">
        <v>1538</v>
      </c>
      <c r="H1808" s="325" t="s">
        <v>1538</v>
      </c>
    </row>
    <row r="1809" spans="1:8">
      <c r="A1809" s="103"/>
      <c r="B1809" s="326"/>
      <c r="C1809" s="326" t="s">
        <v>1538</v>
      </c>
      <c r="D1809" t="s">
        <v>1538</v>
      </c>
      <c r="E1809" s="325" t="s">
        <v>1538</v>
      </c>
      <c r="G1809" s="325" t="s">
        <v>1538</v>
      </c>
      <c r="H1809" s="325" t="s">
        <v>1538</v>
      </c>
    </row>
    <row r="1810" spans="1:8">
      <c r="A1810" s="103"/>
      <c r="B1810" s="326"/>
      <c r="C1810" s="326" t="s">
        <v>1538</v>
      </c>
      <c r="D1810" t="s">
        <v>1538</v>
      </c>
      <c r="E1810" s="325" t="s">
        <v>1538</v>
      </c>
      <c r="G1810" s="325" t="s">
        <v>1538</v>
      </c>
      <c r="H1810" s="325" t="s">
        <v>1538</v>
      </c>
    </row>
    <row r="1811" spans="1:8">
      <c r="A1811" s="103"/>
      <c r="B1811" s="326"/>
      <c r="C1811" s="326" t="s">
        <v>1538</v>
      </c>
      <c r="D1811" t="s">
        <v>1538</v>
      </c>
      <c r="E1811" s="325" t="s">
        <v>1538</v>
      </c>
      <c r="G1811" s="325" t="s">
        <v>1538</v>
      </c>
      <c r="H1811" s="325" t="s">
        <v>1538</v>
      </c>
    </row>
    <row r="1812" spans="1:8">
      <c r="A1812" s="103"/>
      <c r="B1812" s="326"/>
      <c r="C1812" s="326" t="s">
        <v>1538</v>
      </c>
      <c r="D1812" t="s">
        <v>1538</v>
      </c>
      <c r="E1812" s="325" t="s">
        <v>1538</v>
      </c>
      <c r="G1812" s="325" t="s">
        <v>1538</v>
      </c>
      <c r="H1812" s="325" t="s">
        <v>1538</v>
      </c>
    </row>
    <row r="1813" spans="1:8">
      <c r="A1813" s="103"/>
      <c r="B1813" s="326"/>
      <c r="C1813" s="326" t="s">
        <v>1538</v>
      </c>
      <c r="D1813" t="s">
        <v>1538</v>
      </c>
      <c r="E1813" s="325" t="s">
        <v>1538</v>
      </c>
      <c r="G1813" s="325" t="s">
        <v>1538</v>
      </c>
      <c r="H1813" s="325" t="s">
        <v>1538</v>
      </c>
    </row>
    <row r="1814" spans="1:8">
      <c r="A1814" s="103"/>
      <c r="B1814" s="326"/>
      <c r="C1814" s="326" t="s">
        <v>1538</v>
      </c>
      <c r="D1814" t="s">
        <v>1538</v>
      </c>
      <c r="E1814" s="325" t="s">
        <v>1538</v>
      </c>
      <c r="G1814" s="325" t="s">
        <v>1538</v>
      </c>
      <c r="H1814" s="325" t="s">
        <v>1538</v>
      </c>
    </row>
    <row r="1815" spans="1:8">
      <c r="A1815" s="103"/>
      <c r="B1815" s="326"/>
      <c r="C1815" s="326" t="s">
        <v>1538</v>
      </c>
      <c r="D1815" t="s">
        <v>1538</v>
      </c>
      <c r="E1815" s="325" t="s">
        <v>1538</v>
      </c>
      <c r="G1815" s="325" t="s">
        <v>1538</v>
      </c>
      <c r="H1815" s="325" t="s">
        <v>1538</v>
      </c>
    </row>
    <row r="1816" spans="1:8">
      <c r="A1816" s="103"/>
      <c r="B1816" s="326"/>
      <c r="C1816" s="326" t="s">
        <v>1538</v>
      </c>
      <c r="D1816" t="s">
        <v>1538</v>
      </c>
      <c r="E1816" s="325" t="s">
        <v>1538</v>
      </c>
      <c r="G1816" s="325" t="s">
        <v>1538</v>
      </c>
      <c r="H1816" s="325" t="s">
        <v>1538</v>
      </c>
    </row>
    <row r="1817" spans="1:8">
      <c r="A1817" s="103"/>
      <c r="B1817" s="326"/>
      <c r="C1817" s="326" t="s">
        <v>1538</v>
      </c>
      <c r="D1817" t="s">
        <v>1538</v>
      </c>
      <c r="E1817" s="325" t="s">
        <v>1538</v>
      </c>
      <c r="G1817" s="325" t="s">
        <v>1538</v>
      </c>
      <c r="H1817" s="325" t="s">
        <v>1538</v>
      </c>
    </row>
    <row r="1818" spans="1:8">
      <c r="A1818" s="103"/>
      <c r="B1818" s="326"/>
      <c r="C1818" s="326" t="s">
        <v>1538</v>
      </c>
      <c r="D1818" t="s">
        <v>1538</v>
      </c>
      <c r="E1818" s="325" t="s">
        <v>1538</v>
      </c>
      <c r="G1818" s="325" t="s">
        <v>1538</v>
      </c>
      <c r="H1818" s="325" t="s">
        <v>1538</v>
      </c>
    </row>
    <row r="1819" spans="1:8">
      <c r="A1819" s="103"/>
      <c r="B1819" s="326"/>
      <c r="C1819" s="326" t="s">
        <v>1538</v>
      </c>
      <c r="D1819" t="s">
        <v>1538</v>
      </c>
      <c r="E1819" s="325" t="s">
        <v>1538</v>
      </c>
      <c r="G1819" s="325" t="s">
        <v>1538</v>
      </c>
      <c r="H1819" s="325" t="s">
        <v>1538</v>
      </c>
    </row>
    <row r="1820" spans="1:8">
      <c r="A1820" s="103"/>
      <c r="B1820" s="326"/>
      <c r="C1820" s="326" t="s">
        <v>1538</v>
      </c>
      <c r="D1820" t="s">
        <v>1538</v>
      </c>
      <c r="E1820" s="325" t="s">
        <v>1538</v>
      </c>
      <c r="G1820" s="325" t="s">
        <v>1538</v>
      </c>
      <c r="H1820" s="325" t="s">
        <v>1538</v>
      </c>
    </row>
    <row r="1821" spans="1:8">
      <c r="A1821" s="103"/>
      <c r="B1821" s="326"/>
      <c r="C1821" s="326" t="s">
        <v>1538</v>
      </c>
      <c r="D1821" t="s">
        <v>1538</v>
      </c>
      <c r="E1821" s="325" t="s">
        <v>1538</v>
      </c>
      <c r="G1821" s="325" t="s">
        <v>1538</v>
      </c>
      <c r="H1821" s="325" t="s">
        <v>1538</v>
      </c>
    </row>
    <row r="1822" spans="1:8">
      <c r="A1822" s="103"/>
      <c r="B1822" s="326"/>
      <c r="C1822" s="326" t="s">
        <v>1538</v>
      </c>
      <c r="D1822" t="s">
        <v>1538</v>
      </c>
      <c r="E1822" s="325" t="s">
        <v>1538</v>
      </c>
      <c r="G1822" s="325" t="s">
        <v>1538</v>
      </c>
      <c r="H1822" s="325" t="s">
        <v>1538</v>
      </c>
    </row>
    <row r="1823" spans="1:8">
      <c r="A1823" s="103"/>
      <c r="B1823" s="326"/>
      <c r="C1823" s="326" t="s">
        <v>1538</v>
      </c>
      <c r="D1823" t="s">
        <v>1538</v>
      </c>
      <c r="E1823" s="325" t="s">
        <v>1538</v>
      </c>
      <c r="G1823" s="325" t="s">
        <v>1538</v>
      </c>
      <c r="H1823" s="325" t="s">
        <v>1538</v>
      </c>
    </row>
    <row r="1824" spans="1:8">
      <c r="A1824" s="103"/>
      <c r="B1824" s="326"/>
      <c r="C1824" s="326" t="s">
        <v>1538</v>
      </c>
      <c r="D1824" t="s">
        <v>1538</v>
      </c>
      <c r="E1824" s="325" t="s">
        <v>1538</v>
      </c>
      <c r="G1824" s="325" t="s">
        <v>1538</v>
      </c>
      <c r="H1824" s="325" t="s">
        <v>1538</v>
      </c>
    </row>
    <row r="1825" spans="1:8">
      <c r="A1825" s="103"/>
      <c r="B1825" s="326"/>
      <c r="C1825" s="326" t="s">
        <v>1538</v>
      </c>
      <c r="D1825" t="s">
        <v>1538</v>
      </c>
      <c r="E1825" s="325" t="s">
        <v>1538</v>
      </c>
      <c r="G1825" s="325" t="s">
        <v>1538</v>
      </c>
      <c r="H1825" s="325" t="s">
        <v>1538</v>
      </c>
    </row>
    <row r="1826" spans="1:8">
      <c r="A1826" s="103"/>
      <c r="B1826" s="326"/>
      <c r="C1826" s="326" t="s">
        <v>1538</v>
      </c>
      <c r="D1826" t="s">
        <v>1538</v>
      </c>
      <c r="E1826" s="325" t="s">
        <v>1538</v>
      </c>
      <c r="G1826" s="325" t="s">
        <v>1538</v>
      </c>
      <c r="H1826" s="325" t="s">
        <v>1538</v>
      </c>
    </row>
    <row r="1827" spans="1:8">
      <c r="A1827" s="103"/>
      <c r="B1827" s="326"/>
      <c r="C1827" s="326" t="s">
        <v>1538</v>
      </c>
      <c r="D1827" t="s">
        <v>1538</v>
      </c>
      <c r="E1827" s="325" t="s">
        <v>1538</v>
      </c>
      <c r="G1827" s="325" t="s">
        <v>1538</v>
      </c>
      <c r="H1827" s="325" t="s">
        <v>1538</v>
      </c>
    </row>
    <row r="1828" spans="1:8">
      <c r="A1828" s="103"/>
      <c r="B1828" s="326"/>
      <c r="C1828" s="326" t="s">
        <v>1538</v>
      </c>
      <c r="D1828" t="s">
        <v>1538</v>
      </c>
      <c r="E1828" s="325" t="s">
        <v>1538</v>
      </c>
      <c r="G1828" s="325" t="s">
        <v>1538</v>
      </c>
      <c r="H1828" s="325" t="s">
        <v>1538</v>
      </c>
    </row>
    <row r="1829" spans="1:8">
      <c r="A1829" s="103"/>
      <c r="B1829" s="326"/>
      <c r="C1829" s="326" t="s">
        <v>1538</v>
      </c>
      <c r="D1829" t="s">
        <v>1538</v>
      </c>
      <c r="E1829" s="325" t="s">
        <v>1538</v>
      </c>
      <c r="G1829" s="325" t="s">
        <v>1538</v>
      </c>
      <c r="H1829" s="325" t="s">
        <v>1538</v>
      </c>
    </row>
    <row r="1830" spans="1:8">
      <c r="A1830" s="103"/>
      <c r="B1830" s="326"/>
      <c r="C1830" s="326" t="s">
        <v>1538</v>
      </c>
      <c r="D1830" t="s">
        <v>1538</v>
      </c>
      <c r="E1830" s="325" t="s">
        <v>1538</v>
      </c>
      <c r="G1830" s="325" t="s">
        <v>1538</v>
      </c>
      <c r="H1830" s="325" t="s">
        <v>1538</v>
      </c>
    </row>
    <row r="1831" spans="1:8">
      <c r="A1831" s="103"/>
      <c r="B1831" s="326"/>
      <c r="C1831" s="326" t="s">
        <v>1538</v>
      </c>
      <c r="D1831" t="s">
        <v>1538</v>
      </c>
      <c r="E1831" s="325" t="s">
        <v>1538</v>
      </c>
      <c r="G1831" s="325" t="s">
        <v>1538</v>
      </c>
      <c r="H1831" s="325" t="s">
        <v>1538</v>
      </c>
    </row>
    <row r="1832" spans="1:8">
      <c r="A1832" s="103"/>
      <c r="B1832" s="326"/>
      <c r="C1832" s="326" t="s">
        <v>1538</v>
      </c>
      <c r="D1832" t="s">
        <v>1538</v>
      </c>
      <c r="E1832" s="325" t="s">
        <v>1538</v>
      </c>
      <c r="G1832" s="325" t="s">
        <v>1538</v>
      </c>
      <c r="H1832" s="325" t="s">
        <v>1538</v>
      </c>
    </row>
    <row r="1833" spans="1:8">
      <c r="A1833" s="103"/>
      <c r="B1833" s="326"/>
      <c r="C1833" s="326" t="s">
        <v>1538</v>
      </c>
      <c r="D1833" t="s">
        <v>1538</v>
      </c>
      <c r="E1833" s="325" t="s">
        <v>1538</v>
      </c>
      <c r="G1833" s="325" t="s">
        <v>1538</v>
      </c>
      <c r="H1833" s="325" t="s">
        <v>1538</v>
      </c>
    </row>
    <row r="1834" spans="1:8">
      <c r="A1834" s="103"/>
      <c r="B1834" s="326"/>
      <c r="C1834" s="326" t="s">
        <v>1538</v>
      </c>
      <c r="D1834" t="s">
        <v>1538</v>
      </c>
      <c r="E1834" s="325" t="s">
        <v>1538</v>
      </c>
      <c r="G1834" s="325" t="s">
        <v>1538</v>
      </c>
      <c r="H1834" s="325" t="s">
        <v>1538</v>
      </c>
    </row>
    <row r="1835" spans="1:8">
      <c r="A1835" s="103"/>
      <c r="B1835" s="326"/>
      <c r="C1835" s="326" t="s">
        <v>1538</v>
      </c>
      <c r="D1835" t="s">
        <v>1538</v>
      </c>
      <c r="E1835" s="325" t="s">
        <v>1538</v>
      </c>
      <c r="G1835" s="325" t="s">
        <v>1538</v>
      </c>
      <c r="H1835" s="325" t="s">
        <v>1538</v>
      </c>
    </row>
    <row r="1836" spans="1:8">
      <c r="A1836" s="103"/>
      <c r="B1836" s="326"/>
      <c r="C1836" s="326" t="s">
        <v>1538</v>
      </c>
      <c r="D1836" t="s">
        <v>1538</v>
      </c>
      <c r="E1836" s="325" t="s">
        <v>1538</v>
      </c>
      <c r="G1836" s="325" t="s">
        <v>1538</v>
      </c>
      <c r="H1836" s="325" t="s">
        <v>1538</v>
      </c>
    </row>
    <row r="1837" spans="1:8">
      <c r="A1837" s="103"/>
      <c r="B1837" s="326"/>
      <c r="C1837" s="326" t="s">
        <v>1538</v>
      </c>
      <c r="D1837" t="s">
        <v>1538</v>
      </c>
      <c r="E1837" s="325" t="s">
        <v>1538</v>
      </c>
      <c r="G1837" s="325" t="s">
        <v>1538</v>
      </c>
      <c r="H1837" s="325" t="s">
        <v>1538</v>
      </c>
    </row>
    <row r="1838" spans="1:8">
      <c r="A1838" s="103"/>
      <c r="B1838" s="326"/>
      <c r="C1838" s="326" t="s">
        <v>1538</v>
      </c>
      <c r="D1838" t="s">
        <v>1538</v>
      </c>
      <c r="E1838" s="325" t="s">
        <v>1538</v>
      </c>
      <c r="G1838" s="325" t="s">
        <v>1538</v>
      </c>
      <c r="H1838" s="325" t="s">
        <v>1538</v>
      </c>
    </row>
    <row r="1839" spans="1:8">
      <c r="A1839" s="103"/>
      <c r="B1839" s="326"/>
      <c r="C1839" s="326" t="s">
        <v>1538</v>
      </c>
      <c r="D1839" t="s">
        <v>1538</v>
      </c>
      <c r="E1839" s="325" t="s">
        <v>1538</v>
      </c>
      <c r="G1839" s="325" t="s">
        <v>1538</v>
      </c>
      <c r="H1839" s="325" t="s">
        <v>1538</v>
      </c>
    </row>
    <row r="1840" spans="1:8">
      <c r="A1840" s="103"/>
      <c r="B1840" s="326"/>
      <c r="C1840" s="326" t="s">
        <v>1538</v>
      </c>
      <c r="D1840" t="s">
        <v>1538</v>
      </c>
      <c r="E1840" s="325" t="s">
        <v>1538</v>
      </c>
      <c r="G1840" s="325" t="s">
        <v>1538</v>
      </c>
      <c r="H1840" s="325" t="s">
        <v>1538</v>
      </c>
    </row>
    <row r="1841" spans="1:8">
      <c r="A1841" s="103"/>
      <c r="B1841" s="326"/>
      <c r="C1841" s="326" t="s">
        <v>1538</v>
      </c>
      <c r="D1841" t="s">
        <v>1538</v>
      </c>
      <c r="E1841" s="325" t="s">
        <v>1538</v>
      </c>
      <c r="G1841" s="325" t="s">
        <v>1538</v>
      </c>
      <c r="H1841" s="325" t="s">
        <v>1538</v>
      </c>
    </row>
    <row r="1842" spans="1:8">
      <c r="A1842" s="103"/>
      <c r="B1842" s="326"/>
      <c r="C1842" s="326" t="s">
        <v>1538</v>
      </c>
      <c r="D1842" t="s">
        <v>1538</v>
      </c>
      <c r="E1842" s="325" t="s">
        <v>1538</v>
      </c>
      <c r="G1842" s="325" t="s">
        <v>1538</v>
      </c>
      <c r="H1842" s="325" t="s">
        <v>1538</v>
      </c>
    </row>
    <row r="1843" spans="1:8">
      <c r="A1843" s="103"/>
      <c r="B1843" s="326"/>
      <c r="C1843" s="326" t="s">
        <v>1538</v>
      </c>
      <c r="D1843" t="s">
        <v>1538</v>
      </c>
      <c r="E1843" s="325" t="s">
        <v>1538</v>
      </c>
      <c r="G1843" s="325" t="s">
        <v>1538</v>
      </c>
      <c r="H1843" s="325" t="s">
        <v>1538</v>
      </c>
    </row>
    <row r="1844" spans="1:8">
      <c r="A1844" s="103"/>
      <c r="B1844" s="326"/>
      <c r="C1844" s="326" t="s">
        <v>1538</v>
      </c>
      <c r="D1844" t="s">
        <v>1538</v>
      </c>
      <c r="E1844" s="325" t="s">
        <v>1538</v>
      </c>
      <c r="G1844" s="325" t="s">
        <v>1538</v>
      </c>
      <c r="H1844" s="325" t="s">
        <v>1538</v>
      </c>
    </row>
    <row r="1845" spans="1:8">
      <c r="A1845" s="103"/>
      <c r="B1845" s="326"/>
      <c r="C1845" s="326" t="s">
        <v>1538</v>
      </c>
      <c r="D1845" t="s">
        <v>1538</v>
      </c>
      <c r="E1845" s="325" t="s">
        <v>1538</v>
      </c>
      <c r="G1845" s="325" t="s">
        <v>1538</v>
      </c>
      <c r="H1845" s="325" t="s">
        <v>1538</v>
      </c>
    </row>
    <row r="1846" spans="1:8">
      <c r="A1846" s="103"/>
      <c r="B1846" s="326"/>
      <c r="C1846" s="326" t="s">
        <v>1538</v>
      </c>
      <c r="D1846" t="s">
        <v>1538</v>
      </c>
      <c r="E1846" s="325" t="s">
        <v>1538</v>
      </c>
      <c r="G1846" s="325" t="s">
        <v>1538</v>
      </c>
      <c r="H1846" s="325" t="s">
        <v>1538</v>
      </c>
    </row>
    <row r="1847" spans="1:8">
      <c r="A1847" s="103"/>
      <c r="B1847" s="326"/>
      <c r="C1847" s="326" t="s">
        <v>1538</v>
      </c>
      <c r="D1847" t="s">
        <v>1538</v>
      </c>
      <c r="E1847" s="325" t="s">
        <v>1538</v>
      </c>
      <c r="G1847" s="325" t="s">
        <v>1538</v>
      </c>
      <c r="H1847" s="325" t="s">
        <v>1538</v>
      </c>
    </row>
    <row r="1848" spans="1:8">
      <c r="A1848" s="103"/>
      <c r="B1848" s="326"/>
      <c r="C1848" s="326" t="s">
        <v>1538</v>
      </c>
      <c r="D1848" t="s">
        <v>1538</v>
      </c>
      <c r="E1848" s="325" t="s">
        <v>1538</v>
      </c>
      <c r="G1848" s="325" t="s">
        <v>1538</v>
      </c>
      <c r="H1848" s="325" t="s">
        <v>1538</v>
      </c>
    </row>
    <row r="1849" spans="1:8">
      <c r="A1849" s="103"/>
      <c r="B1849" s="326"/>
      <c r="C1849" s="326" t="s">
        <v>1538</v>
      </c>
      <c r="D1849" t="s">
        <v>1538</v>
      </c>
      <c r="E1849" s="325" t="s">
        <v>1538</v>
      </c>
      <c r="G1849" s="325" t="s">
        <v>1538</v>
      </c>
      <c r="H1849" s="325" t="s">
        <v>1538</v>
      </c>
    </row>
    <row r="1850" spans="1:8">
      <c r="A1850" s="103"/>
      <c r="B1850" s="326"/>
      <c r="C1850" s="326" t="s">
        <v>1538</v>
      </c>
      <c r="D1850" t="s">
        <v>1538</v>
      </c>
      <c r="E1850" s="325" t="s">
        <v>1538</v>
      </c>
      <c r="G1850" s="325" t="s">
        <v>1538</v>
      </c>
      <c r="H1850" s="325" t="s">
        <v>1538</v>
      </c>
    </row>
    <row r="1851" spans="1:8">
      <c r="A1851" s="103"/>
      <c r="B1851" s="326"/>
      <c r="C1851" s="326" t="s">
        <v>1538</v>
      </c>
      <c r="D1851" t="s">
        <v>1538</v>
      </c>
      <c r="E1851" s="325" t="s">
        <v>1538</v>
      </c>
      <c r="G1851" s="325" t="s">
        <v>1538</v>
      </c>
      <c r="H1851" s="325" t="s">
        <v>1538</v>
      </c>
    </row>
    <row r="1852" spans="1:8">
      <c r="A1852" s="103"/>
      <c r="B1852" s="326"/>
      <c r="C1852" s="326" t="s">
        <v>1538</v>
      </c>
      <c r="D1852" t="s">
        <v>1538</v>
      </c>
      <c r="E1852" s="325" t="s">
        <v>1538</v>
      </c>
      <c r="G1852" s="325" t="s">
        <v>1538</v>
      </c>
      <c r="H1852" s="325" t="s">
        <v>1538</v>
      </c>
    </row>
    <row r="1853" spans="1:8">
      <c r="A1853" s="103"/>
      <c r="B1853" s="326"/>
      <c r="C1853" s="326" t="s">
        <v>1538</v>
      </c>
      <c r="D1853" t="s">
        <v>1538</v>
      </c>
      <c r="E1853" s="325" t="s">
        <v>1538</v>
      </c>
      <c r="G1853" s="325" t="s">
        <v>1538</v>
      </c>
      <c r="H1853" s="325" t="s">
        <v>1538</v>
      </c>
    </row>
    <row r="1854" spans="1:8">
      <c r="A1854" s="103"/>
      <c r="B1854" s="326"/>
      <c r="C1854" s="326" t="s">
        <v>1538</v>
      </c>
      <c r="D1854" t="s">
        <v>1538</v>
      </c>
      <c r="E1854" s="325" t="s">
        <v>1538</v>
      </c>
      <c r="G1854" s="325" t="s">
        <v>1538</v>
      </c>
      <c r="H1854" s="325" t="s">
        <v>1538</v>
      </c>
    </row>
    <row r="1855" spans="1:8">
      <c r="A1855" s="103"/>
      <c r="B1855" s="326"/>
      <c r="C1855" s="326" t="s">
        <v>1538</v>
      </c>
      <c r="D1855" t="s">
        <v>1538</v>
      </c>
      <c r="E1855" s="325" t="s">
        <v>1538</v>
      </c>
      <c r="G1855" s="325" t="s">
        <v>1538</v>
      </c>
      <c r="H1855" s="325" t="s">
        <v>1538</v>
      </c>
    </row>
    <row r="1856" spans="1:8">
      <c r="A1856" s="103"/>
      <c r="B1856" s="326"/>
      <c r="C1856" s="326" t="s">
        <v>1538</v>
      </c>
      <c r="D1856" t="s">
        <v>1538</v>
      </c>
      <c r="E1856" s="325" t="s">
        <v>1538</v>
      </c>
      <c r="G1856" s="325" t="s">
        <v>1538</v>
      </c>
      <c r="H1856" s="325" t="s">
        <v>1538</v>
      </c>
    </row>
    <row r="1857" spans="1:8">
      <c r="A1857" s="103"/>
      <c r="B1857" s="326"/>
      <c r="C1857" s="326" t="s">
        <v>1538</v>
      </c>
      <c r="D1857" t="s">
        <v>1538</v>
      </c>
      <c r="E1857" s="325" t="s">
        <v>1538</v>
      </c>
      <c r="G1857" s="325" t="s">
        <v>1538</v>
      </c>
      <c r="H1857" s="325" t="s">
        <v>1538</v>
      </c>
    </row>
    <row r="1858" spans="1:8">
      <c r="A1858" s="103"/>
      <c r="B1858" s="326"/>
      <c r="C1858" s="326" t="s">
        <v>1538</v>
      </c>
      <c r="D1858" t="s">
        <v>1538</v>
      </c>
      <c r="E1858" s="325" t="s">
        <v>1538</v>
      </c>
      <c r="G1858" s="325" t="s">
        <v>1538</v>
      </c>
      <c r="H1858" s="325" t="s">
        <v>1538</v>
      </c>
    </row>
    <row r="1859" spans="1:8">
      <c r="A1859" s="103"/>
      <c r="B1859" s="326"/>
      <c r="C1859" s="326" t="s">
        <v>1538</v>
      </c>
      <c r="D1859" t="s">
        <v>1538</v>
      </c>
      <c r="E1859" s="325" t="s">
        <v>1538</v>
      </c>
      <c r="G1859" s="325" t="s">
        <v>1538</v>
      </c>
      <c r="H1859" s="325" t="s">
        <v>1538</v>
      </c>
    </row>
    <row r="1860" spans="1:8">
      <c r="A1860" s="103"/>
      <c r="B1860" s="328"/>
      <c r="C1860" s="326" t="s">
        <v>1538</v>
      </c>
      <c r="D1860" t="s">
        <v>1538</v>
      </c>
      <c r="E1860" s="325" t="s">
        <v>1538</v>
      </c>
      <c r="G1860" s="325" t="s">
        <v>1538</v>
      </c>
      <c r="H1860" s="325" t="s">
        <v>1538</v>
      </c>
    </row>
    <row r="1861" spans="1:8">
      <c r="A1861" s="103"/>
      <c r="C1861" s="326" t="s">
        <v>1538</v>
      </c>
      <c r="D1861" t="s">
        <v>1538</v>
      </c>
      <c r="E1861" s="325" t="s">
        <v>1538</v>
      </c>
      <c r="G1861" s="325" t="s">
        <v>1538</v>
      </c>
      <c r="H1861" s="325" t="s">
        <v>1538</v>
      </c>
    </row>
    <row r="1862" spans="1:8">
      <c r="A1862" s="103"/>
      <c r="C1862" s="326" t="s">
        <v>1538</v>
      </c>
      <c r="D1862" t="s">
        <v>1538</v>
      </c>
      <c r="E1862" s="325" t="s">
        <v>1538</v>
      </c>
      <c r="G1862" s="325" t="s">
        <v>1538</v>
      </c>
      <c r="H1862" s="325" t="s">
        <v>1538</v>
      </c>
    </row>
    <row r="1863" spans="1:8">
      <c r="A1863" s="103"/>
      <c r="C1863" s="326" t="s">
        <v>1538</v>
      </c>
      <c r="D1863" t="s">
        <v>1538</v>
      </c>
      <c r="E1863" s="325" t="s">
        <v>1538</v>
      </c>
      <c r="G1863" s="325" t="s">
        <v>1538</v>
      </c>
      <c r="H1863" s="325" t="s">
        <v>1538</v>
      </c>
    </row>
    <row r="1864" spans="1:8">
      <c r="A1864" s="103"/>
      <c r="C1864" s="326" t="s">
        <v>1538</v>
      </c>
      <c r="D1864" t="s">
        <v>1538</v>
      </c>
      <c r="E1864" s="325" t="s">
        <v>1538</v>
      </c>
      <c r="G1864" s="325" t="s">
        <v>1538</v>
      </c>
      <c r="H1864" s="325" t="s">
        <v>1538</v>
      </c>
    </row>
    <row r="1865" spans="1:8">
      <c r="A1865" s="103"/>
      <c r="B1865" s="326"/>
      <c r="C1865" s="326" t="s">
        <v>1538</v>
      </c>
      <c r="D1865" t="s">
        <v>1538</v>
      </c>
      <c r="E1865" s="325" t="s">
        <v>1538</v>
      </c>
      <c r="G1865" s="325" t="s">
        <v>1538</v>
      </c>
      <c r="H1865" s="325" t="s">
        <v>1538</v>
      </c>
    </row>
    <row r="1866" spans="1:8">
      <c r="A1866" s="103"/>
      <c r="B1866" s="326"/>
      <c r="C1866" s="326" t="s">
        <v>1538</v>
      </c>
      <c r="D1866" t="s">
        <v>1538</v>
      </c>
      <c r="E1866" s="325" t="s">
        <v>1538</v>
      </c>
      <c r="G1866" s="325" t="s">
        <v>1538</v>
      </c>
      <c r="H1866" s="325" t="s">
        <v>1538</v>
      </c>
    </row>
    <row r="1867" spans="1:8">
      <c r="A1867" s="103"/>
      <c r="B1867" s="326"/>
      <c r="C1867" s="326" t="s">
        <v>1538</v>
      </c>
      <c r="D1867" t="s">
        <v>1538</v>
      </c>
      <c r="E1867" s="325" t="s">
        <v>1538</v>
      </c>
      <c r="G1867" s="325" t="s">
        <v>1538</v>
      </c>
      <c r="H1867" s="325" t="s">
        <v>1538</v>
      </c>
    </row>
    <row r="1868" spans="1:8">
      <c r="A1868" s="103"/>
      <c r="B1868" s="326"/>
      <c r="C1868" s="326" t="s">
        <v>1538</v>
      </c>
      <c r="D1868" t="s">
        <v>1538</v>
      </c>
      <c r="E1868" s="325" t="s">
        <v>1538</v>
      </c>
      <c r="G1868" s="325" t="s">
        <v>1538</v>
      </c>
      <c r="H1868" s="325" t="s">
        <v>1538</v>
      </c>
    </row>
    <row r="1869" spans="1:8">
      <c r="A1869" s="103"/>
      <c r="B1869" s="326"/>
      <c r="C1869" s="326" t="s">
        <v>1538</v>
      </c>
      <c r="D1869" t="s">
        <v>1538</v>
      </c>
      <c r="E1869" s="325" t="s">
        <v>1538</v>
      </c>
      <c r="G1869" s="325" t="s">
        <v>1538</v>
      </c>
      <c r="H1869" s="325" t="s">
        <v>1538</v>
      </c>
    </row>
    <row r="1870" spans="1:8">
      <c r="A1870" s="103"/>
      <c r="B1870" s="326"/>
      <c r="C1870" s="326" t="s">
        <v>1538</v>
      </c>
      <c r="D1870" t="s">
        <v>1538</v>
      </c>
      <c r="E1870" s="325" t="s">
        <v>1538</v>
      </c>
      <c r="G1870" s="325" t="s">
        <v>1538</v>
      </c>
      <c r="H1870" s="325" t="s">
        <v>1538</v>
      </c>
    </row>
    <row r="1871" spans="1:8">
      <c r="A1871" s="103"/>
      <c r="B1871" s="326"/>
      <c r="C1871" s="326" t="s">
        <v>1538</v>
      </c>
      <c r="D1871" t="s">
        <v>1538</v>
      </c>
      <c r="E1871" s="325" t="s">
        <v>1538</v>
      </c>
      <c r="G1871" s="325" t="s">
        <v>1538</v>
      </c>
      <c r="H1871" s="325" t="s">
        <v>1538</v>
      </c>
    </row>
    <row r="1872" spans="1:8">
      <c r="A1872" s="103"/>
      <c r="B1872" s="328"/>
      <c r="C1872" s="326" t="s">
        <v>1538</v>
      </c>
      <c r="D1872" t="s">
        <v>1538</v>
      </c>
      <c r="E1872" s="325" t="s">
        <v>1538</v>
      </c>
      <c r="G1872" s="325" t="s">
        <v>1538</v>
      </c>
      <c r="H1872" s="325" t="s">
        <v>1538</v>
      </c>
    </row>
    <row r="1873" spans="1:8">
      <c r="A1873" s="103"/>
      <c r="C1873" s="326" t="s">
        <v>1538</v>
      </c>
      <c r="D1873" t="s">
        <v>1538</v>
      </c>
      <c r="E1873" s="325" t="s">
        <v>1538</v>
      </c>
      <c r="G1873" s="325" t="s">
        <v>1538</v>
      </c>
      <c r="H1873" s="325" t="s">
        <v>1538</v>
      </c>
    </row>
    <row r="1874" spans="1:8">
      <c r="A1874" s="103"/>
      <c r="C1874" s="326" t="s">
        <v>1538</v>
      </c>
      <c r="D1874" t="s">
        <v>1538</v>
      </c>
      <c r="E1874" s="325" t="s">
        <v>1538</v>
      </c>
      <c r="G1874" s="325" t="s">
        <v>1538</v>
      </c>
      <c r="H1874" s="325" t="s">
        <v>1538</v>
      </c>
    </row>
    <row r="1875" spans="1:8">
      <c r="A1875" s="103"/>
      <c r="C1875" s="326" t="s">
        <v>1538</v>
      </c>
      <c r="D1875" t="s">
        <v>1538</v>
      </c>
      <c r="E1875" s="325" t="s">
        <v>1538</v>
      </c>
      <c r="G1875" s="325" t="s">
        <v>1538</v>
      </c>
      <c r="H1875" s="325" t="s">
        <v>1538</v>
      </c>
    </row>
    <row r="1876" spans="1:8">
      <c r="A1876" s="103"/>
      <c r="C1876" s="326" t="s">
        <v>1538</v>
      </c>
      <c r="D1876" t="s">
        <v>1538</v>
      </c>
      <c r="E1876" s="325" t="s">
        <v>1538</v>
      </c>
      <c r="G1876" s="325" t="s">
        <v>1538</v>
      </c>
      <c r="H1876" s="325" t="s">
        <v>1538</v>
      </c>
    </row>
    <row r="1877" spans="1:8">
      <c r="A1877" s="103"/>
      <c r="B1877" s="326"/>
      <c r="C1877" s="326" t="s">
        <v>1538</v>
      </c>
      <c r="D1877" t="s">
        <v>1538</v>
      </c>
      <c r="E1877" s="325" t="s">
        <v>1538</v>
      </c>
      <c r="G1877" s="325" t="s">
        <v>1538</v>
      </c>
      <c r="H1877" s="325" t="s">
        <v>1538</v>
      </c>
    </row>
    <row r="1878" spans="1:8">
      <c r="A1878" s="103"/>
      <c r="B1878" s="326"/>
      <c r="C1878" s="326" t="s">
        <v>1538</v>
      </c>
      <c r="D1878" t="s">
        <v>1538</v>
      </c>
      <c r="E1878" s="325" t="s">
        <v>1538</v>
      </c>
      <c r="G1878" s="325" t="s">
        <v>1538</v>
      </c>
      <c r="H1878" s="325" t="s">
        <v>1538</v>
      </c>
    </row>
    <row r="1879" spans="1:8">
      <c r="A1879" s="103"/>
      <c r="B1879" s="326"/>
      <c r="C1879" s="326" t="s">
        <v>1538</v>
      </c>
      <c r="D1879" t="s">
        <v>1538</v>
      </c>
      <c r="E1879" s="325" t="s">
        <v>1538</v>
      </c>
      <c r="G1879" s="325" t="s">
        <v>1538</v>
      </c>
      <c r="H1879" s="325" t="s">
        <v>1538</v>
      </c>
    </row>
    <row r="1880" spans="1:8">
      <c r="A1880" s="103"/>
      <c r="B1880" s="326"/>
      <c r="C1880" s="326" t="s">
        <v>1538</v>
      </c>
      <c r="D1880" t="s">
        <v>1538</v>
      </c>
      <c r="E1880" s="325" t="s">
        <v>1538</v>
      </c>
      <c r="G1880" s="325" t="s">
        <v>1538</v>
      </c>
      <c r="H1880" s="325" t="s">
        <v>1538</v>
      </c>
    </row>
    <row r="1881" spans="1:8">
      <c r="A1881" s="103"/>
      <c r="B1881" s="326"/>
      <c r="C1881" s="326" t="s">
        <v>1538</v>
      </c>
      <c r="D1881" t="s">
        <v>1538</v>
      </c>
      <c r="E1881" s="325" t="s">
        <v>1538</v>
      </c>
      <c r="G1881" s="325" t="s">
        <v>1538</v>
      </c>
      <c r="H1881" s="325" t="s">
        <v>1538</v>
      </c>
    </row>
    <row r="1882" spans="1:8">
      <c r="A1882" s="103"/>
      <c r="B1882" s="326"/>
      <c r="C1882" s="326" t="s">
        <v>1538</v>
      </c>
      <c r="D1882" t="s">
        <v>1538</v>
      </c>
      <c r="E1882" s="325" t="s">
        <v>1538</v>
      </c>
      <c r="G1882" s="325" t="s">
        <v>1538</v>
      </c>
      <c r="H1882" s="325" t="s">
        <v>1538</v>
      </c>
    </row>
    <row r="1883" spans="1:8">
      <c r="A1883" s="103"/>
      <c r="B1883" s="326"/>
      <c r="C1883" s="326" t="s">
        <v>1538</v>
      </c>
      <c r="D1883" t="s">
        <v>1538</v>
      </c>
      <c r="E1883" s="325" t="s">
        <v>1538</v>
      </c>
      <c r="G1883" s="325" t="s">
        <v>1538</v>
      </c>
      <c r="H1883" s="325" t="s">
        <v>1538</v>
      </c>
    </row>
    <row r="1884" spans="1:8">
      <c r="A1884" s="103"/>
      <c r="B1884" s="326"/>
      <c r="C1884" s="326" t="s">
        <v>1538</v>
      </c>
      <c r="D1884" t="s">
        <v>1538</v>
      </c>
      <c r="E1884" s="325" t="s">
        <v>1538</v>
      </c>
      <c r="G1884" s="325" t="s">
        <v>1538</v>
      </c>
      <c r="H1884" s="325" t="s">
        <v>1538</v>
      </c>
    </row>
    <row r="1885" spans="1:8">
      <c r="A1885" s="103"/>
      <c r="B1885" s="326"/>
      <c r="C1885" s="326" t="s">
        <v>1538</v>
      </c>
      <c r="D1885" t="s">
        <v>1538</v>
      </c>
      <c r="E1885" s="325" t="s">
        <v>1538</v>
      </c>
      <c r="G1885" s="325" t="s">
        <v>1538</v>
      </c>
      <c r="H1885" s="325" t="s">
        <v>1538</v>
      </c>
    </row>
    <row r="1886" spans="1:8">
      <c r="A1886" s="103"/>
      <c r="B1886" s="326"/>
      <c r="C1886" s="326" t="s">
        <v>1538</v>
      </c>
      <c r="D1886" t="s">
        <v>1538</v>
      </c>
      <c r="E1886" s="325" t="s">
        <v>1538</v>
      </c>
      <c r="G1886" s="325" t="s">
        <v>1538</v>
      </c>
      <c r="H1886" s="325" t="s">
        <v>1538</v>
      </c>
    </row>
    <row r="1887" spans="1:8">
      <c r="A1887" s="103"/>
      <c r="B1887" s="326"/>
      <c r="C1887" s="326" t="s">
        <v>1538</v>
      </c>
      <c r="D1887" t="s">
        <v>1538</v>
      </c>
      <c r="E1887" s="325" t="s">
        <v>1538</v>
      </c>
      <c r="G1887" s="325" t="s">
        <v>1538</v>
      </c>
      <c r="H1887" s="325" t="s">
        <v>1538</v>
      </c>
    </row>
    <row r="1888" spans="1:8">
      <c r="A1888" s="103"/>
      <c r="B1888" s="326"/>
      <c r="C1888" s="326" t="s">
        <v>1538</v>
      </c>
      <c r="D1888" t="s">
        <v>1538</v>
      </c>
      <c r="E1888" s="325" t="s">
        <v>1538</v>
      </c>
      <c r="G1888" s="325" t="s">
        <v>1538</v>
      </c>
      <c r="H1888" s="325" t="s">
        <v>1538</v>
      </c>
    </row>
    <row r="1889" spans="1:8">
      <c r="A1889" s="103"/>
      <c r="B1889" s="326"/>
      <c r="C1889" s="326" t="s">
        <v>1538</v>
      </c>
      <c r="D1889" t="s">
        <v>1538</v>
      </c>
      <c r="E1889" s="325" t="s">
        <v>1538</v>
      </c>
      <c r="G1889" s="325" t="s">
        <v>1538</v>
      </c>
      <c r="H1889" s="325" t="s">
        <v>1538</v>
      </c>
    </row>
    <row r="1890" spans="1:8">
      <c r="A1890" s="103"/>
      <c r="B1890" s="326"/>
      <c r="C1890" s="326" t="s">
        <v>1538</v>
      </c>
      <c r="D1890" t="s">
        <v>1538</v>
      </c>
      <c r="E1890" s="325" t="s">
        <v>1538</v>
      </c>
      <c r="G1890" s="325" t="s">
        <v>1538</v>
      </c>
      <c r="H1890" s="325" t="s">
        <v>1538</v>
      </c>
    </row>
    <row r="1891" spans="1:8">
      <c r="A1891" s="103"/>
      <c r="B1891" s="326"/>
      <c r="C1891" s="326" t="s">
        <v>1538</v>
      </c>
      <c r="D1891" t="s">
        <v>1538</v>
      </c>
      <c r="E1891" s="325" t="s">
        <v>1538</v>
      </c>
      <c r="G1891" s="325" t="s">
        <v>1538</v>
      </c>
      <c r="H1891" s="325" t="s">
        <v>1538</v>
      </c>
    </row>
    <row r="1892" spans="1:8">
      <c r="A1892" s="103"/>
      <c r="B1892" s="326"/>
      <c r="C1892" s="326" t="s">
        <v>1538</v>
      </c>
      <c r="D1892" t="s">
        <v>1538</v>
      </c>
      <c r="E1892" s="325" t="s">
        <v>1538</v>
      </c>
      <c r="G1892" s="325" t="s">
        <v>1538</v>
      </c>
      <c r="H1892" s="325" t="s">
        <v>1538</v>
      </c>
    </row>
    <row r="1893" spans="1:8">
      <c r="A1893" s="103"/>
      <c r="B1893" s="326"/>
      <c r="C1893" s="326" t="s">
        <v>1538</v>
      </c>
      <c r="D1893" t="s">
        <v>1538</v>
      </c>
      <c r="E1893" s="325" t="s">
        <v>1538</v>
      </c>
      <c r="G1893" s="325" t="s">
        <v>1538</v>
      </c>
      <c r="H1893" s="325" t="s">
        <v>1538</v>
      </c>
    </row>
    <row r="1894" spans="1:8">
      <c r="A1894" s="103"/>
      <c r="B1894" s="326"/>
      <c r="C1894" s="326" t="s">
        <v>1538</v>
      </c>
      <c r="D1894" t="s">
        <v>1538</v>
      </c>
      <c r="E1894" s="325" t="s">
        <v>1538</v>
      </c>
      <c r="G1894" s="325" t="s">
        <v>1538</v>
      </c>
      <c r="H1894" s="325" t="s">
        <v>1538</v>
      </c>
    </row>
    <row r="1895" spans="1:8">
      <c r="A1895" s="103"/>
      <c r="B1895" s="326"/>
      <c r="C1895" s="326" t="s">
        <v>1538</v>
      </c>
      <c r="D1895" t="s">
        <v>1538</v>
      </c>
      <c r="E1895" s="325" t="s">
        <v>1538</v>
      </c>
      <c r="G1895" s="325" t="s">
        <v>1538</v>
      </c>
      <c r="H1895" s="325" t="s">
        <v>1538</v>
      </c>
    </row>
    <row r="1896" spans="1:8">
      <c r="A1896" s="103"/>
      <c r="B1896" s="326"/>
      <c r="C1896" s="326" t="s">
        <v>1538</v>
      </c>
      <c r="D1896" t="s">
        <v>1538</v>
      </c>
      <c r="E1896" s="325" t="s">
        <v>1538</v>
      </c>
      <c r="G1896" s="325" t="s">
        <v>1538</v>
      </c>
      <c r="H1896" s="325" t="s">
        <v>1538</v>
      </c>
    </row>
    <row r="1897" spans="1:8">
      <c r="A1897" s="103"/>
      <c r="B1897" s="326"/>
      <c r="C1897" s="326" t="s">
        <v>1538</v>
      </c>
      <c r="D1897" t="s">
        <v>1538</v>
      </c>
      <c r="E1897" s="325" t="s">
        <v>1538</v>
      </c>
      <c r="G1897" s="325" t="s">
        <v>1538</v>
      </c>
      <c r="H1897" s="325" t="s">
        <v>1538</v>
      </c>
    </row>
    <row r="1898" spans="1:8">
      <c r="A1898" s="103"/>
      <c r="B1898" s="326"/>
      <c r="C1898" s="326" t="s">
        <v>1538</v>
      </c>
      <c r="D1898" t="s">
        <v>1538</v>
      </c>
      <c r="E1898" s="325" t="s">
        <v>1538</v>
      </c>
      <c r="G1898" s="325" t="s">
        <v>1538</v>
      </c>
      <c r="H1898" s="325" t="s">
        <v>1538</v>
      </c>
    </row>
    <row r="1899" spans="1:8">
      <c r="A1899" s="103"/>
      <c r="B1899" s="326"/>
      <c r="C1899" s="326" t="s">
        <v>1538</v>
      </c>
      <c r="D1899" t="s">
        <v>1538</v>
      </c>
      <c r="E1899" s="325" t="s">
        <v>1538</v>
      </c>
      <c r="G1899" s="325" t="s">
        <v>1538</v>
      </c>
      <c r="H1899" s="325" t="s">
        <v>1538</v>
      </c>
    </row>
    <row r="1900" spans="1:8">
      <c r="A1900" s="103"/>
      <c r="B1900" s="326"/>
      <c r="C1900" s="326" t="s">
        <v>1538</v>
      </c>
      <c r="D1900" t="s">
        <v>1538</v>
      </c>
      <c r="E1900" s="325" t="s">
        <v>1538</v>
      </c>
      <c r="G1900" s="325" t="s">
        <v>1538</v>
      </c>
      <c r="H1900" s="325" t="s">
        <v>1538</v>
      </c>
    </row>
    <row r="1901" spans="1:8">
      <c r="A1901" s="103"/>
      <c r="B1901" s="326"/>
      <c r="C1901" s="326" t="s">
        <v>1538</v>
      </c>
      <c r="D1901" t="s">
        <v>1538</v>
      </c>
      <c r="E1901" s="325" t="s">
        <v>1538</v>
      </c>
      <c r="G1901" s="325" t="s">
        <v>1538</v>
      </c>
      <c r="H1901" s="325" t="s">
        <v>1538</v>
      </c>
    </row>
    <row r="1902" spans="1:8">
      <c r="A1902" s="103"/>
      <c r="B1902" s="326"/>
      <c r="C1902" s="326" t="s">
        <v>1538</v>
      </c>
      <c r="D1902" t="s">
        <v>1538</v>
      </c>
      <c r="E1902" s="325" t="s">
        <v>1538</v>
      </c>
      <c r="G1902" s="325" t="s">
        <v>1538</v>
      </c>
      <c r="H1902" s="325" t="s">
        <v>1538</v>
      </c>
    </row>
    <row r="1903" spans="1:8">
      <c r="A1903" s="103"/>
      <c r="B1903" s="326"/>
      <c r="C1903" s="326" t="s">
        <v>1538</v>
      </c>
      <c r="D1903" t="s">
        <v>1538</v>
      </c>
      <c r="E1903" s="325" t="s">
        <v>1538</v>
      </c>
      <c r="G1903" s="325" t="s">
        <v>1538</v>
      </c>
      <c r="H1903" s="325" t="s">
        <v>1538</v>
      </c>
    </row>
    <row r="1904" spans="1:8">
      <c r="A1904" s="103"/>
      <c r="B1904" s="326"/>
      <c r="C1904" s="326" t="s">
        <v>1538</v>
      </c>
      <c r="D1904" t="s">
        <v>1538</v>
      </c>
      <c r="E1904" s="325" t="s">
        <v>1538</v>
      </c>
      <c r="G1904" s="325" t="s">
        <v>1538</v>
      </c>
      <c r="H1904" s="325" t="s">
        <v>1538</v>
      </c>
    </row>
    <row r="1905" spans="1:8">
      <c r="A1905" s="103"/>
      <c r="B1905" s="326"/>
      <c r="C1905" s="326" t="s">
        <v>1538</v>
      </c>
      <c r="D1905" t="s">
        <v>1538</v>
      </c>
      <c r="E1905" s="325" t="s">
        <v>1538</v>
      </c>
      <c r="G1905" s="325" t="s">
        <v>1538</v>
      </c>
      <c r="H1905" s="325" t="s">
        <v>1538</v>
      </c>
    </row>
    <row r="1906" spans="1:8">
      <c r="A1906" s="103"/>
      <c r="B1906" s="326"/>
      <c r="C1906" s="326" t="s">
        <v>1538</v>
      </c>
      <c r="D1906" t="s">
        <v>1538</v>
      </c>
      <c r="E1906" s="325" t="s">
        <v>1538</v>
      </c>
      <c r="G1906" s="325" t="s">
        <v>1538</v>
      </c>
      <c r="H1906" s="325" t="s">
        <v>1538</v>
      </c>
    </row>
    <row r="1907" spans="1:8">
      <c r="A1907" s="103"/>
      <c r="B1907" s="326"/>
      <c r="C1907" s="326" t="s">
        <v>1538</v>
      </c>
      <c r="D1907" t="s">
        <v>1538</v>
      </c>
      <c r="E1907" s="325" t="s">
        <v>1538</v>
      </c>
      <c r="G1907" s="325" t="s">
        <v>1538</v>
      </c>
      <c r="H1907" s="325" t="s">
        <v>1538</v>
      </c>
    </row>
    <row r="1908" spans="1:8">
      <c r="A1908" s="103"/>
      <c r="B1908" s="326"/>
      <c r="C1908" s="326" t="s">
        <v>1538</v>
      </c>
      <c r="D1908" t="s">
        <v>1538</v>
      </c>
      <c r="E1908" s="325" t="s">
        <v>1538</v>
      </c>
      <c r="G1908" s="325" t="s">
        <v>1538</v>
      </c>
      <c r="H1908" s="325" t="s">
        <v>1538</v>
      </c>
    </row>
    <row r="1909" spans="1:8">
      <c r="A1909" s="103"/>
      <c r="B1909" s="326"/>
      <c r="C1909" s="326" t="s">
        <v>1538</v>
      </c>
      <c r="D1909" t="s">
        <v>1538</v>
      </c>
      <c r="E1909" s="325" t="s">
        <v>1538</v>
      </c>
      <c r="G1909" s="325" t="s">
        <v>1538</v>
      </c>
      <c r="H1909" s="325" t="s">
        <v>1538</v>
      </c>
    </row>
    <row r="1910" spans="1:8">
      <c r="A1910" s="103"/>
      <c r="B1910" s="326"/>
      <c r="C1910" s="326" t="s">
        <v>1538</v>
      </c>
      <c r="D1910" t="s">
        <v>1538</v>
      </c>
      <c r="E1910" s="325" t="s">
        <v>1538</v>
      </c>
      <c r="G1910" s="325" t="s">
        <v>1538</v>
      </c>
      <c r="H1910" s="325" t="s">
        <v>1538</v>
      </c>
    </row>
    <row r="1911" spans="1:8">
      <c r="A1911" s="103"/>
      <c r="B1911" s="326"/>
      <c r="C1911" s="326" t="s">
        <v>1538</v>
      </c>
      <c r="D1911" t="s">
        <v>1538</v>
      </c>
      <c r="E1911" s="325" t="s">
        <v>1538</v>
      </c>
      <c r="G1911" s="325" t="s">
        <v>1538</v>
      </c>
      <c r="H1911" s="325" t="s">
        <v>1538</v>
      </c>
    </row>
    <row r="1912" spans="1:8">
      <c r="A1912" s="103"/>
      <c r="B1912" s="326"/>
      <c r="C1912" s="326" t="s">
        <v>1538</v>
      </c>
      <c r="D1912" t="s">
        <v>1538</v>
      </c>
      <c r="E1912" s="325" t="s">
        <v>1538</v>
      </c>
      <c r="G1912" s="325" t="s">
        <v>1538</v>
      </c>
      <c r="H1912" s="325" t="s">
        <v>1538</v>
      </c>
    </row>
    <row r="1913" spans="1:8">
      <c r="A1913" s="103"/>
      <c r="B1913" s="326"/>
      <c r="C1913" s="326" t="s">
        <v>1538</v>
      </c>
      <c r="D1913" t="s">
        <v>1538</v>
      </c>
      <c r="E1913" s="325" t="s">
        <v>1538</v>
      </c>
      <c r="G1913" s="325" t="s">
        <v>1538</v>
      </c>
      <c r="H1913" s="325" t="s">
        <v>1538</v>
      </c>
    </row>
    <row r="1914" spans="1:8">
      <c r="A1914" s="103"/>
      <c r="B1914" s="326"/>
      <c r="C1914" s="326" t="s">
        <v>1538</v>
      </c>
      <c r="D1914" t="s">
        <v>1538</v>
      </c>
      <c r="E1914" s="325" t="s">
        <v>1538</v>
      </c>
      <c r="G1914" s="325" t="s">
        <v>1538</v>
      </c>
      <c r="H1914" s="325" t="s">
        <v>1538</v>
      </c>
    </row>
    <row r="1915" spans="1:8">
      <c r="A1915" s="103"/>
      <c r="B1915" s="326"/>
      <c r="C1915" s="326" t="s">
        <v>1538</v>
      </c>
      <c r="D1915" t="s">
        <v>1538</v>
      </c>
      <c r="E1915" s="325" t="s">
        <v>1538</v>
      </c>
      <c r="G1915" s="325" t="s">
        <v>1538</v>
      </c>
      <c r="H1915" s="325" t="s">
        <v>1538</v>
      </c>
    </row>
    <row r="1916" spans="1:8">
      <c r="A1916" s="103"/>
      <c r="B1916" s="326"/>
      <c r="C1916" s="326" t="s">
        <v>1538</v>
      </c>
      <c r="D1916" t="s">
        <v>1538</v>
      </c>
      <c r="E1916" s="325" t="s">
        <v>1538</v>
      </c>
      <c r="G1916" s="325" t="s">
        <v>1538</v>
      </c>
      <c r="H1916" s="325" t="s">
        <v>1538</v>
      </c>
    </row>
    <row r="1917" spans="1:8">
      <c r="A1917" s="103"/>
      <c r="B1917" s="326"/>
      <c r="C1917" s="326" t="s">
        <v>1538</v>
      </c>
      <c r="D1917" t="s">
        <v>1538</v>
      </c>
      <c r="E1917" s="325" t="s">
        <v>1538</v>
      </c>
      <c r="G1917" s="325" t="s">
        <v>1538</v>
      </c>
      <c r="H1917" s="325" t="s">
        <v>1538</v>
      </c>
    </row>
    <row r="1918" spans="1:8">
      <c r="A1918" s="103"/>
      <c r="B1918" s="326"/>
      <c r="C1918" s="326" t="s">
        <v>1538</v>
      </c>
      <c r="D1918" t="s">
        <v>1538</v>
      </c>
      <c r="E1918" s="325" t="s">
        <v>1538</v>
      </c>
      <c r="G1918" s="325" t="s">
        <v>1538</v>
      </c>
      <c r="H1918" s="325" t="s">
        <v>1538</v>
      </c>
    </row>
    <row r="1919" spans="1:8">
      <c r="A1919" s="103"/>
      <c r="B1919" s="326"/>
      <c r="C1919" s="326" t="s">
        <v>1538</v>
      </c>
      <c r="D1919" t="s">
        <v>1538</v>
      </c>
      <c r="E1919" s="325" t="s">
        <v>1538</v>
      </c>
      <c r="G1919" s="325" t="s">
        <v>1538</v>
      </c>
      <c r="H1919" s="325" t="s">
        <v>1538</v>
      </c>
    </row>
    <row r="1920" spans="1:8">
      <c r="A1920" s="103"/>
      <c r="B1920" s="326"/>
      <c r="C1920" s="326" t="s">
        <v>1538</v>
      </c>
      <c r="D1920" t="s">
        <v>1538</v>
      </c>
      <c r="E1920" s="325" t="s">
        <v>1538</v>
      </c>
      <c r="G1920" s="325" t="s">
        <v>1538</v>
      </c>
      <c r="H1920" s="325" t="s">
        <v>1538</v>
      </c>
    </row>
    <row r="1921" spans="1:8">
      <c r="A1921" s="103"/>
      <c r="B1921" s="326"/>
      <c r="C1921" s="326" t="s">
        <v>1538</v>
      </c>
      <c r="D1921" t="s">
        <v>1538</v>
      </c>
      <c r="E1921" s="325" t="s">
        <v>1538</v>
      </c>
      <c r="G1921" s="325" t="s">
        <v>1538</v>
      </c>
      <c r="H1921" s="325" t="s">
        <v>1538</v>
      </c>
    </row>
    <row r="1922" spans="1:8">
      <c r="A1922" s="103"/>
      <c r="B1922" s="326"/>
      <c r="C1922" s="326" t="s">
        <v>1538</v>
      </c>
      <c r="D1922" t="s">
        <v>1538</v>
      </c>
      <c r="E1922" s="325" t="s">
        <v>1538</v>
      </c>
      <c r="G1922" s="325" t="s">
        <v>1538</v>
      </c>
      <c r="H1922" s="325" t="s">
        <v>1538</v>
      </c>
    </row>
    <row r="1923" spans="1:8">
      <c r="A1923" s="103"/>
      <c r="B1923" s="326"/>
      <c r="C1923" s="326" t="s">
        <v>1538</v>
      </c>
      <c r="D1923" t="s">
        <v>1538</v>
      </c>
      <c r="E1923" s="325" t="s">
        <v>1538</v>
      </c>
      <c r="G1923" s="325" t="s">
        <v>1538</v>
      </c>
      <c r="H1923" s="325" t="s">
        <v>1538</v>
      </c>
    </row>
    <row r="1924" spans="1:8">
      <c r="A1924" s="103"/>
      <c r="B1924" s="326"/>
      <c r="C1924" s="326" t="s">
        <v>1538</v>
      </c>
      <c r="D1924" t="s">
        <v>1538</v>
      </c>
      <c r="E1924" s="325" t="s">
        <v>1538</v>
      </c>
      <c r="G1924" s="325" t="s">
        <v>1538</v>
      </c>
      <c r="H1924" s="325" t="s">
        <v>1538</v>
      </c>
    </row>
    <row r="1925" spans="1:8">
      <c r="A1925" s="103"/>
      <c r="B1925" s="328"/>
      <c r="C1925" s="326" t="s">
        <v>1538</v>
      </c>
      <c r="D1925" t="s">
        <v>1538</v>
      </c>
      <c r="E1925" s="325" t="s">
        <v>1538</v>
      </c>
      <c r="G1925" s="325" t="s">
        <v>1538</v>
      </c>
      <c r="H1925" s="325" t="s">
        <v>1538</v>
      </c>
    </row>
    <row r="1926" spans="1:8">
      <c r="A1926" s="103"/>
      <c r="C1926" s="326" t="s">
        <v>1538</v>
      </c>
      <c r="D1926" t="s">
        <v>1538</v>
      </c>
      <c r="E1926" s="325" t="s">
        <v>1538</v>
      </c>
      <c r="G1926" s="325" t="s">
        <v>1538</v>
      </c>
      <c r="H1926" s="325" t="s">
        <v>1538</v>
      </c>
    </row>
    <row r="1927" spans="1:8">
      <c r="A1927" s="103"/>
      <c r="C1927" s="326" t="s">
        <v>1538</v>
      </c>
      <c r="D1927" t="s">
        <v>1538</v>
      </c>
      <c r="E1927" s="325" t="s">
        <v>1538</v>
      </c>
      <c r="G1927" s="325" t="s">
        <v>1538</v>
      </c>
      <c r="H1927" s="325" t="s">
        <v>1538</v>
      </c>
    </row>
    <row r="1928" spans="1:8">
      <c r="A1928" s="103"/>
      <c r="C1928" s="326" t="s">
        <v>1538</v>
      </c>
      <c r="D1928" t="s">
        <v>1538</v>
      </c>
      <c r="E1928" s="325" t="s">
        <v>1538</v>
      </c>
      <c r="G1928" s="325" t="s">
        <v>1538</v>
      </c>
      <c r="H1928" s="325" t="s">
        <v>1538</v>
      </c>
    </row>
    <row r="1929" spans="1:8">
      <c r="A1929" s="103"/>
      <c r="C1929" s="326" t="s">
        <v>1538</v>
      </c>
      <c r="D1929" t="s">
        <v>1538</v>
      </c>
      <c r="E1929" s="325" t="s">
        <v>1538</v>
      </c>
      <c r="G1929" s="325" t="s">
        <v>1538</v>
      </c>
      <c r="H1929" s="325" t="s">
        <v>1538</v>
      </c>
    </row>
    <row r="1930" spans="1:8">
      <c r="A1930" s="103"/>
      <c r="C1930" s="326" t="s">
        <v>1538</v>
      </c>
      <c r="D1930" t="s">
        <v>1538</v>
      </c>
      <c r="E1930" s="325" t="s">
        <v>1538</v>
      </c>
      <c r="G1930" s="325" t="s">
        <v>1538</v>
      </c>
      <c r="H1930" s="325" t="s">
        <v>1538</v>
      </c>
    </row>
    <row r="1931" spans="1:8">
      <c r="A1931" s="103"/>
      <c r="C1931" s="326" t="s">
        <v>1538</v>
      </c>
      <c r="D1931" t="s">
        <v>1538</v>
      </c>
      <c r="E1931" s="325" t="s">
        <v>1538</v>
      </c>
      <c r="G1931" s="325" t="s">
        <v>1538</v>
      </c>
      <c r="H1931" s="325" t="s">
        <v>1538</v>
      </c>
    </row>
    <row r="1932" spans="1:8">
      <c r="A1932" s="103"/>
      <c r="B1932" s="326"/>
      <c r="C1932" s="326" t="s">
        <v>1538</v>
      </c>
      <c r="D1932" t="s">
        <v>1538</v>
      </c>
      <c r="E1932" s="325" t="s">
        <v>1538</v>
      </c>
      <c r="G1932" s="325" t="s">
        <v>1538</v>
      </c>
      <c r="H1932" s="325" t="s">
        <v>1538</v>
      </c>
    </row>
    <row r="1933" spans="1:8">
      <c r="A1933" s="103"/>
      <c r="B1933" s="326"/>
      <c r="C1933" s="326" t="s">
        <v>1538</v>
      </c>
      <c r="D1933" t="s">
        <v>1538</v>
      </c>
      <c r="E1933" s="325" t="s">
        <v>1538</v>
      </c>
      <c r="G1933" s="325" t="s">
        <v>1538</v>
      </c>
      <c r="H1933" s="325" t="s">
        <v>1538</v>
      </c>
    </row>
    <row r="1934" spans="1:8">
      <c r="A1934" s="103"/>
      <c r="B1934" s="326"/>
      <c r="C1934" s="326" t="s">
        <v>1538</v>
      </c>
      <c r="D1934" t="s">
        <v>1538</v>
      </c>
      <c r="E1934" s="325" t="s">
        <v>1538</v>
      </c>
      <c r="G1934" s="325" t="s">
        <v>1538</v>
      </c>
      <c r="H1934" s="325" t="s">
        <v>1538</v>
      </c>
    </row>
    <row r="1935" spans="1:8">
      <c r="A1935" s="103"/>
      <c r="B1935" s="326"/>
      <c r="C1935" s="326" t="s">
        <v>1538</v>
      </c>
      <c r="D1935" t="s">
        <v>1538</v>
      </c>
      <c r="E1935" s="325" t="s">
        <v>1538</v>
      </c>
      <c r="G1935" s="325" t="s">
        <v>1538</v>
      </c>
      <c r="H1935" s="325" t="s">
        <v>1538</v>
      </c>
    </row>
    <row r="1936" spans="1:8">
      <c r="A1936" s="103"/>
      <c r="B1936" s="326"/>
      <c r="C1936" s="326" t="s">
        <v>1538</v>
      </c>
      <c r="D1936" t="s">
        <v>1538</v>
      </c>
      <c r="E1936" s="325" t="s">
        <v>1538</v>
      </c>
      <c r="G1936" s="325" t="s">
        <v>1538</v>
      </c>
      <c r="H1936" s="325" t="s">
        <v>1538</v>
      </c>
    </row>
    <row r="1937" spans="1:8">
      <c r="A1937" s="103"/>
      <c r="B1937" s="326"/>
      <c r="C1937" s="326" t="s">
        <v>1538</v>
      </c>
      <c r="D1937" t="s">
        <v>1538</v>
      </c>
      <c r="E1937" s="325" t="s">
        <v>1538</v>
      </c>
      <c r="G1937" s="325" t="s">
        <v>1538</v>
      </c>
      <c r="H1937" s="325" t="s">
        <v>1538</v>
      </c>
    </row>
    <row r="1938" spans="1:8">
      <c r="A1938" s="103"/>
      <c r="B1938" s="326"/>
      <c r="C1938" s="326" t="s">
        <v>1538</v>
      </c>
      <c r="D1938" t="s">
        <v>1538</v>
      </c>
      <c r="E1938" s="325" t="s">
        <v>1538</v>
      </c>
      <c r="G1938" s="325" t="s">
        <v>1538</v>
      </c>
      <c r="H1938" s="325" t="s">
        <v>1538</v>
      </c>
    </row>
    <row r="1939" spans="1:8">
      <c r="A1939" s="103"/>
      <c r="B1939" s="326"/>
      <c r="C1939" s="326" t="s">
        <v>1538</v>
      </c>
      <c r="D1939" t="s">
        <v>1538</v>
      </c>
      <c r="E1939" s="325" t="s">
        <v>1538</v>
      </c>
      <c r="G1939" s="325" t="s">
        <v>1538</v>
      </c>
      <c r="H1939" s="325" t="s">
        <v>1538</v>
      </c>
    </row>
    <row r="1940" spans="1:8">
      <c r="A1940" s="103"/>
      <c r="B1940" s="326"/>
      <c r="C1940" s="326" t="s">
        <v>1538</v>
      </c>
      <c r="D1940" t="s">
        <v>1538</v>
      </c>
      <c r="E1940" s="325" t="s">
        <v>1538</v>
      </c>
      <c r="G1940" s="325" t="s">
        <v>1538</v>
      </c>
      <c r="H1940" s="325" t="s">
        <v>1538</v>
      </c>
    </row>
    <row r="1941" spans="1:8">
      <c r="A1941" s="103"/>
      <c r="B1941" s="326"/>
      <c r="C1941" s="326" t="s">
        <v>1538</v>
      </c>
      <c r="D1941" t="s">
        <v>1538</v>
      </c>
      <c r="E1941" s="325" t="s">
        <v>1538</v>
      </c>
      <c r="G1941" s="325" t="s">
        <v>1538</v>
      </c>
      <c r="H1941" s="325" t="s">
        <v>1538</v>
      </c>
    </row>
    <row r="1942" spans="1:8">
      <c r="A1942" s="103"/>
      <c r="B1942" s="326"/>
      <c r="C1942" s="326" t="s">
        <v>1538</v>
      </c>
      <c r="D1942" t="s">
        <v>1538</v>
      </c>
      <c r="E1942" s="325" t="s">
        <v>1538</v>
      </c>
      <c r="G1942" s="325" t="s">
        <v>1538</v>
      </c>
      <c r="H1942" s="325" t="s">
        <v>1538</v>
      </c>
    </row>
    <row r="1943" spans="1:8">
      <c r="A1943" s="103"/>
      <c r="B1943" s="326"/>
      <c r="C1943" s="326" t="s">
        <v>1538</v>
      </c>
      <c r="D1943" t="s">
        <v>1538</v>
      </c>
      <c r="E1943" s="325" t="s">
        <v>1538</v>
      </c>
      <c r="G1943" s="325" t="s">
        <v>1538</v>
      </c>
      <c r="H1943" s="325" t="s">
        <v>1538</v>
      </c>
    </row>
    <row r="1944" spans="1:8">
      <c r="A1944" s="103"/>
      <c r="B1944" s="326"/>
      <c r="C1944" s="326" t="s">
        <v>1538</v>
      </c>
      <c r="D1944" t="s">
        <v>1538</v>
      </c>
      <c r="E1944" s="325" t="s">
        <v>1538</v>
      </c>
      <c r="G1944" s="325" t="s">
        <v>1538</v>
      </c>
      <c r="H1944" s="325" t="s">
        <v>1538</v>
      </c>
    </row>
    <row r="1945" spans="1:8">
      <c r="A1945" s="103"/>
      <c r="B1945" s="326"/>
      <c r="C1945" s="326" t="s">
        <v>1538</v>
      </c>
      <c r="D1945" t="s">
        <v>1538</v>
      </c>
      <c r="E1945" s="325" t="s">
        <v>1538</v>
      </c>
      <c r="G1945" s="325" t="s">
        <v>1538</v>
      </c>
      <c r="H1945" s="325" t="s">
        <v>1538</v>
      </c>
    </row>
    <row r="1946" spans="1:8">
      <c r="A1946" s="103"/>
      <c r="B1946" s="326"/>
      <c r="C1946" s="326" t="s">
        <v>1538</v>
      </c>
      <c r="D1946" t="s">
        <v>1538</v>
      </c>
      <c r="E1946" s="325" t="s">
        <v>1538</v>
      </c>
      <c r="G1946" s="325" t="s">
        <v>1538</v>
      </c>
      <c r="H1946" s="325" t="s">
        <v>1538</v>
      </c>
    </row>
    <row r="1947" spans="1:8">
      <c r="A1947" s="103"/>
      <c r="B1947" s="326"/>
      <c r="C1947" s="326" t="s">
        <v>1538</v>
      </c>
      <c r="D1947" t="s">
        <v>1538</v>
      </c>
      <c r="E1947" s="325" t="s">
        <v>1538</v>
      </c>
      <c r="G1947" s="325" t="s">
        <v>1538</v>
      </c>
      <c r="H1947" s="325" t="s">
        <v>1538</v>
      </c>
    </row>
    <row r="1948" spans="1:8">
      <c r="A1948" s="103"/>
      <c r="B1948" s="326"/>
      <c r="C1948" s="326" t="s">
        <v>1538</v>
      </c>
      <c r="D1948" t="s">
        <v>1538</v>
      </c>
      <c r="E1948" s="325" t="s">
        <v>1538</v>
      </c>
      <c r="G1948" s="325" t="s">
        <v>1538</v>
      </c>
      <c r="H1948" s="325" t="s">
        <v>1538</v>
      </c>
    </row>
    <row r="1949" spans="1:8">
      <c r="A1949" s="103"/>
      <c r="B1949" s="326"/>
      <c r="C1949" s="326" t="s">
        <v>1538</v>
      </c>
      <c r="D1949" t="s">
        <v>1538</v>
      </c>
      <c r="E1949" s="325" t="s">
        <v>1538</v>
      </c>
      <c r="G1949" s="325" t="s">
        <v>1538</v>
      </c>
      <c r="H1949" s="325" t="s">
        <v>1538</v>
      </c>
    </row>
    <row r="1950" spans="1:8">
      <c r="A1950" s="103"/>
      <c r="B1950" s="326"/>
      <c r="C1950" s="326" t="s">
        <v>1538</v>
      </c>
      <c r="D1950" t="s">
        <v>1538</v>
      </c>
      <c r="E1950" s="325" t="s">
        <v>1538</v>
      </c>
      <c r="G1950" s="325" t="s">
        <v>1538</v>
      </c>
      <c r="H1950" s="325" t="s">
        <v>1538</v>
      </c>
    </row>
    <row r="1951" spans="1:8">
      <c r="A1951" s="103"/>
      <c r="B1951" s="326"/>
      <c r="C1951" s="326" t="s">
        <v>1538</v>
      </c>
      <c r="D1951" t="s">
        <v>1538</v>
      </c>
      <c r="E1951" s="325" t="s">
        <v>1538</v>
      </c>
      <c r="G1951" s="325" t="s">
        <v>1538</v>
      </c>
      <c r="H1951" s="325" t="s">
        <v>1538</v>
      </c>
    </row>
    <row r="1952" spans="1:8">
      <c r="A1952" s="103"/>
      <c r="B1952" s="326"/>
      <c r="C1952" s="326" t="s">
        <v>1538</v>
      </c>
      <c r="D1952" t="s">
        <v>1538</v>
      </c>
      <c r="E1952" s="325" t="s">
        <v>1538</v>
      </c>
      <c r="G1952" s="325" t="s">
        <v>1538</v>
      </c>
      <c r="H1952" s="325" t="s">
        <v>1538</v>
      </c>
    </row>
    <row r="1953" spans="1:8">
      <c r="A1953" s="103"/>
      <c r="B1953" s="326"/>
      <c r="C1953" s="326" t="s">
        <v>1538</v>
      </c>
      <c r="D1953" t="s">
        <v>1538</v>
      </c>
      <c r="E1953" s="325" t="s">
        <v>1538</v>
      </c>
      <c r="G1953" s="325" t="s">
        <v>1538</v>
      </c>
      <c r="H1953" s="325" t="s">
        <v>1538</v>
      </c>
    </row>
    <row r="1954" spans="1:8">
      <c r="A1954" s="103"/>
      <c r="B1954" s="326"/>
      <c r="C1954" s="326" t="s">
        <v>1538</v>
      </c>
      <c r="D1954" t="s">
        <v>1538</v>
      </c>
      <c r="E1954" s="325" t="s">
        <v>1538</v>
      </c>
      <c r="G1954" s="325" t="s">
        <v>1538</v>
      </c>
      <c r="H1954" s="325" t="s">
        <v>1538</v>
      </c>
    </row>
    <row r="1955" spans="1:8">
      <c r="A1955" s="103"/>
      <c r="B1955" s="326"/>
      <c r="C1955" s="326" t="s">
        <v>1538</v>
      </c>
      <c r="D1955" t="s">
        <v>1538</v>
      </c>
      <c r="E1955" s="325" t="s">
        <v>1538</v>
      </c>
      <c r="G1955" s="325" t="s">
        <v>1538</v>
      </c>
      <c r="H1955" s="325" t="s">
        <v>1538</v>
      </c>
    </row>
    <row r="1956" spans="1:8">
      <c r="A1956" s="103"/>
      <c r="B1956" s="326"/>
      <c r="C1956" s="326" t="s">
        <v>1538</v>
      </c>
      <c r="D1956" t="s">
        <v>1538</v>
      </c>
      <c r="E1956" s="325" t="s">
        <v>1538</v>
      </c>
      <c r="G1956" s="325" t="s">
        <v>1538</v>
      </c>
      <c r="H1956" s="325" t="s">
        <v>1538</v>
      </c>
    </row>
    <row r="1957" spans="1:8">
      <c r="A1957" s="103"/>
      <c r="B1957" s="326"/>
      <c r="C1957" s="326" t="s">
        <v>1538</v>
      </c>
      <c r="D1957" t="s">
        <v>1538</v>
      </c>
      <c r="E1957" s="325" t="s">
        <v>1538</v>
      </c>
      <c r="G1957" s="325" t="s">
        <v>1538</v>
      </c>
      <c r="H1957" s="325" t="s">
        <v>1538</v>
      </c>
    </row>
    <row r="1958" spans="1:8">
      <c r="A1958" s="103"/>
      <c r="B1958" s="326"/>
      <c r="C1958" s="326" t="s">
        <v>1538</v>
      </c>
      <c r="D1958" t="s">
        <v>1538</v>
      </c>
      <c r="E1958" s="325" t="s">
        <v>1538</v>
      </c>
      <c r="G1958" s="325" t="s">
        <v>1538</v>
      </c>
      <c r="H1958" s="325" t="s">
        <v>1538</v>
      </c>
    </row>
    <row r="1959" spans="1:8">
      <c r="A1959" s="103"/>
      <c r="B1959" s="326"/>
      <c r="C1959" s="326" t="s">
        <v>1538</v>
      </c>
      <c r="D1959" t="s">
        <v>1538</v>
      </c>
      <c r="E1959" s="325" t="s">
        <v>1538</v>
      </c>
      <c r="G1959" s="325" t="s">
        <v>1538</v>
      </c>
      <c r="H1959" s="325" t="s">
        <v>1538</v>
      </c>
    </row>
    <row r="1960" spans="1:8">
      <c r="A1960" s="103"/>
      <c r="B1960" s="326"/>
      <c r="C1960" s="326" t="s">
        <v>1538</v>
      </c>
      <c r="D1960" t="s">
        <v>1538</v>
      </c>
      <c r="E1960" s="325" t="s">
        <v>1538</v>
      </c>
      <c r="G1960" s="325" t="s">
        <v>1538</v>
      </c>
      <c r="H1960" s="325" t="s">
        <v>1538</v>
      </c>
    </row>
    <row r="1961" spans="1:8">
      <c r="A1961" s="103"/>
      <c r="B1961" s="326"/>
      <c r="C1961" s="326" t="s">
        <v>1538</v>
      </c>
      <c r="D1961" t="s">
        <v>1538</v>
      </c>
      <c r="E1961" s="325" t="s">
        <v>1538</v>
      </c>
      <c r="G1961" s="325" t="s">
        <v>1538</v>
      </c>
      <c r="H1961" s="325" t="s">
        <v>1538</v>
      </c>
    </row>
    <row r="1962" spans="1:8">
      <c r="A1962" s="103"/>
      <c r="B1962" s="326"/>
      <c r="C1962" s="326" t="s">
        <v>1538</v>
      </c>
      <c r="D1962" t="s">
        <v>1538</v>
      </c>
      <c r="E1962" s="325" t="s">
        <v>1538</v>
      </c>
      <c r="G1962" s="325" t="s">
        <v>1538</v>
      </c>
      <c r="H1962" s="325" t="s">
        <v>1538</v>
      </c>
    </row>
    <row r="1963" spans="1:8">
      <c r="A1963" s="103"/>
      <c r="B1963" s="326"/>
      <c r="C1963" s="326" t="s">
        <v>1538</v>
      </c>
      <c r="D1963" t="s">
        <v>1538</v>
      </c>
      <c r="E1963" s="325" t="s">
        <v>1538</v>
      </c>
      <c r="G1963" s="325" t="s">
        <v>1538</v>
      </c>
      <c r="H1963" s="325" t="s">
        <v>1538</v>
      </c>
    </row>
    <row r="1964" spans="1:8">
      <c r="A1964" s="103"/>
      <c r="B1964" s="326"/>
      <c r="C1964" s="326" t="s">
        <v>1538</v>
      </c>
      <c r="D1964" t="s">
        <v>1538</v>
      </c>
      <c r="E1964" s="325" t="s">
        <v>1538</v>
      </c>
      <c r="G1964" s="325" t="s">
        <v>1538</v>
      </c>
      <c r="H1964" s="325" t="s">
        <v>1538</v>
      </c>
    </row>
    <row r="1965" spans="1:8">
      <c r="A1965" s="103"/>
      <c r="B1965" s="326"/>
      <c r="C1965" s="326" t="s">
        <v>1538</v>
      </c>
      <c r="D1965" t="s">
        <v>1538</v>
      </c>
      <c r="E1965" s="325" t="s">
        <v>1538</v>
      </c>
      <c r="G1965" s="325" t="s">
        <v>1538</v>
      </c>
      <c r="H1965" s="325" t="s">
        <v>1538</v>
      </c>
    </row>
    <row r="1966" spans="1:8">
      <c r="A1966" s="103"/>
      <c r="B1966" s="326"/>
      <c r="C1966" s="326" t="s">
        <v>1538</v>
      </c>
      <c r="D1966" t="s">
        <v>1538</v>
      </c>
      <c r="E1966" s="325" t="s">
        <v>1538</v>
      </c>
      <c r="G1966" s="325" t="s">
        <v>1538</v>
      </c>
      <c r="H1966" s="325" t="s">
        <v>1538</v>
      </c>
    </row>
    <row r="1967" spans="1:8">
      <c r="A1967" s="103"/>
      <c r="B1967" s="326"/>
      <c r="C1967" s="326" t="s">
        <v>1538</v>
      </c>
      <c r="D1967" t="s">
        <v>1538</v>
      </c>
      <c r="E1967" s="325" t="s">
        <v>1538</v>
      </c>
      <c r="G1967" s="325" t="s">
        <v>1538</v>
      </c>
      <c r="H1967" s="325" t="s">
        <v>1538</v>
      </c>
    </row>
    <row r="1968" spans="1:8">
      <c r="A1968" s="103"/>
      <c r="B1968" s="326"/>
      <c r="C1968" s="326" t="s">
        <v>1538</v>
      </c>
      <c r="D1968" t="s">
        <v>1538</v>
      </c>
      <c r="E1968" s="325" t="s">
        <v>1538</v>
      </c>
      <c r="G1968" s="325" t="s">
        <v>1538</v>
      </c>
      <c r="H1968" s="325" t="s">
        <v>1538</v>
      </c>
    </row>
    <row r="1969" spans="1:8">
      <c r="A1969" s="103"/>
      <c r="B1969" s="326"/>
      <c r="C1969" s="326" t="s">
        <v>1538</v>
      </c>
      <c r="D1969" t="s">
        <v>1538</v>
      </c>
      <c r="E1969" s="325" t="s">
        <v>1538</v>
      </c>
      <c r="G1969" s="325" t="s">
        <v>1538</v>
      </c>
      <c r="H1969" s="325" t="s">
        <v>1538</v>
      </c>
    </row>
    <row r="1970" spans="1:8">
      <c r="A1970" s="103"/>
      <c r="B1970" s="326"/>
      <c r="C1970" s="326" t="s">
        <v>1538</v>
      </c>
      <c r="D1970" t="s">
        <v>1538</v>
      </c>
      <c r="E1970" s="325" t="s">
        <v>1538</v>
      </c>
      <c r="G1970" s="325" t="s">
        <v>1538</v>
      </c>
      <c r="H1970" s="325" t="s">
        <v>1538</v>
      </c>
    </row>
    <row r="1971" spans="1:8">
      <c r="A1971" s="103"/>
      <c r="B1971" s="326"/>
      <c r="C1971" s="326" t="s">
        <v>1538</v>
      </c>
      <c r="D1971" t="s">
        <v>1538</v>
      </c>
      <c r="E1971" s="325" t="s">
        <v>1538</v>
      </c>
      <c r="G1971" s="325" t="s">
        <v>1538</v>
      </c>
      <c r="H1971" s="325" t="s">
        <v>1538</v>
      </c>
    </row>
    <row r="1972" spans="1:8">
      <c r="A1972" s="103"/>
      <c r="B1972" s="326"/>
      <c r="C1972" s="326" t="s">
        <v>1538</v>
      </c>
      <c r="D1972" t="s">
        <v>1538</v>
      </c>
      <c r="E1972" s="325" t="s">
        <v>1538</v>
      </c>
      <c r="G1972" s="325" t="s">
        <v>1538</v>
      </c>
      <c r="H1972" s="325" t="s">
        <v>1538</v>
      </c>
    </row>
    <row r="1973" spans="1:8">
      <c r="A1973" s="103"/>
      <c r="B1973" s="326"/>
      <c r="C1973" s="326" t="s">
        <v>1538</v>
      </c>
      <c r="D1973" t="s">
        <v>1538</v>
      </c>
      <c r="E1973" s="325" t="s">
        <v>1538</v>
      </c>
      <c r="G1973" s="325" t="s">
        <v>1538</v>
      </c>
      <c r="H1973" s="325" t="s">
        <v>1538</v>
      </c>
    </row>
    <row r="1974" spans="1:8">
      <c r="A1974" s="103"/>
      <c r="B1974" s="326"/>
      <c r="C1974" s="326" t="s">
        <v>1538</v>
      </c>
      <c r="D1974" t="s">
        <v>1538</v>
      </c>
      <c r="E1974" s="325" t="s">
        <v>1538</v>
      </c>
      <c r="G1974" s="325" t="s">
        <v>1538</v>
      </c>
      <c r="H1974" s="325" t="s">
        <v>1538</v>
      </c>
    </row>
    <row r="1975" spans="1:8">
      <c r="A1975" s="103"/>
      <c r="B1975" s="326"/>
      <c r="C1975" s="326" t="s">
        <v>1538</v>
      </c>
      <c r="D1975" t="s">
        <v>1538</v>
      </c>
      <c r="E1975" s="325" t="s">
        <v>1538</v>
      </c>
      <c r="G1975" s="325" t="s">
        <v>1538</v>
      </c>
      <c r="H1975" s="325" t="s">
        <v>1538</v>
      </c>
    </row>
    <row r="1976" spans="1:8">
      <c r="A1976" s="103"/>
      <c r="B1976" s="326"/>
      <c r="C1976" s="326" t="s">
        <v>1538</v>
      </c>
      <c r="D1976" t="s">
        <v>1538</v>
      </c>
      <c r="E1976" s="325" t="s">
        <v>1538</v>
      </c>
      <c r="G1976" s="325" t="s">
        <v>1538</v>
      </c>
      <c r="H1976" s="325" t="s">
        <v>1538</v>
      </c>
    </row>
    <row r="1977" spans="1:8">
      <c r="A1977" s="103"/>
      <c r="B1977" s="326"/>
      <c r="C1977" s="326" t="s">
        <v>1538</v>
      </c>
      <c r="D1977" t="s">
        <v>1538</v>
      </c>
      <c r="E1977" s="325" t="s">
        <v>1538</v>
      </c>
      <c r="G1977" s="325" t="s">
        <v>1538</v>
      </c>
      <c r="H1977" s="325" t="s">
        <v>1538</v>
      </c>
    </row>
    <row r="1978" spans="1:8">
      <c r="A1978" s="103"/>
      <c r="B1978" s="326"/>
      <c r="C1978" s="326" t="s">
        <v>1538</v>
      </c>
      <c r="D1978" t="s">
        <v>1538</v>
      </c>
      <c r="E1978" s="325" t="s">
        <v>1538</v>
      </c>
      <c r="G1978" s="325" t="s">
        <v>1538</v>
      </c>
      <c r="H1978" s="325" t="s">
        <v>1538</v>
      </c>
    </row>
    <row r="1979" spans="1:8">
      <c r="A1979" s="103"/>
      <c r="B1979" s="326"/>
      <c r="C1979" s="326" t="s">
        <v>1538</v>
      </c>
      <c r="D1979" t="s">
        <v>1538</v>
      </c>
      <c r="E1979" s="325" t="s">
        <v>1538</v>
      </c>
      <c r="G1979" s="325" t="s">
        <v>1538</v>
      </c>
      <c r="H1979" s="325" t="s">
        <v>1538</v>
      </c>
    </row>
    <row r="1980" spans="1:8">
      <c r="A1980" s="103"/>
      <c r="B1980" s="326"/>
      <c r="C1980" s="326" t="s">
        <v>1538</v>
      </c>
      <c r="D1980" t="s">
        <v>1538</v>
      </c>
      <c r="E1980" s="325" t="s">
        <v>1538</v>
      </c>
      <c r="G1980" s="325" t="s">
        <v>1538</v>
      </c>
      <c r="H1980" s="325" t="s">
        <v>1538</v>
      </c>
    </row>
    <row r="1981" spans="1:8">
      <c r="A1981" s="103"/>
      <c r="B1981" s="326"/>
      <c r="C1981" s="326" t="s">
        <v>1538</v>
      </c>
      <c r="D1981" t="s">
        <v>1538</v>
      </c>
      <c r="E1981" s="325" t="s">
        <v>1538</v>
      </c>
      <c r="G1981" s="325" t="s">
        <v>1538</v>
      </c>
      <c r="H1981" s="325" t="s">
        <v>1538</v>
      </c>
    </row>
    <row r="1982" spans="1:8">
      <c r="A1982" s="103"/>
      <c r="B1982" s="326"/>
      <c r="C1982" s="326" t="s">
        <v>1538</v>
      </c>
      <c r="D1982" t="s">
        <v>1538</v>
      </c>
      <c r="E1982" s="325" t="s">
        <v>1538</v>
      </c>
      <c r="G1982" s="325" t="s">
        <v>1538</v>
      </c>
      <c r="H1982" s="325" t="s">
        <v>1538</v>
      </c>
    </row>
    <row r="1983" spans="1:8">
      <c r="A1983" s="103"/>
      <c r="B1983" s="326"/>
      <c r="C1983" s="326" t="s">
        <v>1538</v>
      </c>
      <c r="D1983" t="s">
        <v>1538</v>
      </c>
      <c r="E1983" s="325" t="s">
        <v>1538</v>
      </c>
      <c r="G1983" s="325" t="s">
        <v>1538</v>
      </c>
      <c r="H1983" s="325" t="s">
        <v>1538</v>
      </c>
    </row>
    <row r="1984" spans="1:8">
      <c r="A1984" s="103"/>
      <c r="B1984" s="326"/>
      <c r="C1984" s="326" t="s">
        <v>1538</v>
      </c>
      <c r="D1984" t="s">
        <v>1538</v>
      </c>
      <c r="E1984" s="325" t="s">
        <v>1538</v>
      </c>
      <c r="G1984" s="325" t="s">
        <v>1538</v>
      </c>
      <c r="H1984" s="325" t="s">
        <v>1538</v>
      </c>
    </row>
    <row r="1985" spans="1:8">
      <c r="A1985" s="103"/>
      <c r="B1985" s="326"/>
      <c r="C1985" s="326" t="s">
        <v>1538</v>
      </c>
      <c r="D1985" t="s">
        <v>1538</v>
      </c>
      <c r="E1985" s="325" t="s">
        <v>1538</v>
      </c>
      <c r="G1985" s="325" t="s">
        <v>1538</v>
      </c>
      <c r="H1985" s="325" t="s">
        <v>1538</v>
      </c>
    </row>
    <row r="1986" spans="1:8">
      <c r="A1986" s="103"/>
      <c r="B1986" s="326"/>
      <c r="C1986" s="326" t="s">
        <v>1538</v>
      </c>
      <c r="D1986" t="s">
        <v>1538</v>
      </c>
      <c r="E1986" s="325" t="s">
        <v>1538</v>
      </c>
      <c r="G1986" s="325" t="s">
        <v>1538</v>
      </c>
      <c r="H1986" s="325" t="s">
        <v>1538</v>
      </c>
    </row>
    <row r="1987" spans="1:8">
      <c r="A1987" s="103"/>
      <c r="B1987" s="326"/>
      <c r="C1987" s="326" t="s">
        <v>1538</v>
      </c>
      <c r="D1987" t="s">
        <v>1538</v>
      </c>
      <c r="E1987" s="325" t="s">
        <v>1538</v>
      </c>
      <c r="G1987" s="325" t="s">
        <v>1538</v>
      </c>
      <c r="H1987" s="325" t="s">
        <v>1538</v>
      </c>
    </row>
    <row r="1988" spans="1:8">
      <c r="A1988" s="103"/>
      <c r="B1988" s="326"/>
      <c r="C1988" s="326" t="s">
        <v>1538</v>
      </c>
      <c r="D1988" t="s">
        <v>1538</v>
      </c>
      <c r="E1988" s="325" t="s">
        <v>1538</v>
      </c>
      <c r="G1988" s="325" t="s">
        <v>1538</v>
      </c>
      <c r="H1988" s="325" t="s">
        <v>1538</v>
      </c>
    </row>
    <row r="1989" spans="1:8">
      <c r="A1989" s="103"/>
      <c r="B1989" s="326"/>
      <c r="C1989" s="326" t="s">
        <v>1538</v>
      </c>
      <c r="D1989" t="s">
        <v>1538</v>
      </c>
      <c r="E1989" s="325" t="s">
        <v>1538</v>
      </c>
      <c r="G1989" s="325" t="s">
        <v>1538</v>
      </c>
      <c r="H1989" s="325" t="s">
        <v>1538</v>
      </c>
    </row>
    <row r="1990" spans="1:8">
      <c r="A1990" s="103"/>
      <c r="B1990" s="326"/>
      <c r="C1990" s="326" t="s">
        <v>1538</v>
      </c>
      <c r="D1990" t="s">
        <v>1538</v>
      </c>
      <c r="E1990" s="325" t="s">
        <v>1538</v>
      </c>
      <c r="G1990" s="325" t="s">
        <v>1538</v>
      </c>
      <c r="H1990" s="325" t="s">
        <v>1538</v>
      </c>
    </row>
    <row r="1991" spans="1:8">
      <c r="A1991" s="103"/>
      <c r="B1991" s="326"/>
      <c r="C1991" s="326" t="s">
        <v>1538</v>
      </c>
      <c r="D1991" t="s">
        <v>1538</v>
      </c>
      <c r="E1991" s="325" t="s">
        <v>1538</v>
      </c>
      <c r="G1991" s="325" t="s">
        <v>1538</v>
      </c>
      <c r="H1991" s="325" t="s">
        <v>1538</v>
      </c>
    </row>
    <row r="1992" spans="1:8">
      <c r="A1992" s="103"/>
      <c r="B1992" s="326"/>
      <c r="C1992" s="326" t="s">
        <v>1538</v>
      </c>
      <c r="D1992" t="s">
        <v>1538</v>
      </c>
      <c r="E1992" s="325" t="s">
        <v>1538</v>
      </c>
      <c r="G1992" s="325" t="s">
        <v>1538</v>
      </c>
      <c r="H1992" s="325" t="s">
        <v>1538</v>
      </c>
    </row>
    <row r="1993" spans="1:8">
      <c r="A1993" s="103"/>
      <c r="B1993" s="326"/>
      <c r="C1993" s="326" t="s">
        <v>1538</v>
      </c>
      <c r="D1993" t="s">
        <v>1538</v>
      </c>
      <c r="E1993" s="325" t="s">
        <v>1538</v>
      </c>
      <c r="G1993" s="325" t="s">
        <v>1538</v>
      </c>
      <c r="H1993" s="325" t="s">
        <v>1538</v>
      </c>
    </row>
    <row r="1994" spans="1:8">
      <c r="A1994" s="103"/>
      <c r="B1994" s="326"/>
      <c r="C1994" s="326" t="s">
        <v>1538</v>
      </c>
      <c r="D1994" t="s">
        <v>1538</v>
      </c>
      <c r="E1994" s="325" t="s">
        <v>1538</v>
      </c>
      <c r="G1994" s="325" t="s">
        <v>1538</v>
      </c>
      <c r="H1994" s="325" t="s">
        <v>1538</v>
      </c>
    </row>
    <row r="1995" spans="1:8">
      <c r="A1995" s="103"/>
      <c r="B1995" s="326"/>
      <c r="C1995" s="326" t="s">
        <v>1538</v>
      </c>
      <c r="D1995" t="s">
        <v>1538</v>
      </c>
      <c r="E1995" s="325" t="s">
        <v>1538</v>
      </c>
      <c r="G1995" s="325" t="s">
        <v>1538</v>
      </c>
      <c r="H1995" s="325" t="s">
        <v>1538</v>
      </c>
    </row>
    <row r="1996" spans="1:8">
      <c r="A1996" s="103"/>
      <c r="B1996" s="326"/>
      <c r="C1996" s="326" t="s">
        <v>1538</v>
      </c>
      <c r="D1996" t="s">
        <v>1538</v>
      </c>
      <c r="E1996" s="325" t="s">
        <v>1538</v>
      </c>
      <c r="G1996" s="325" t="s">
        <v>1538</v>
      </c>
      <c r="H1996" s="325" t="s">
        <v>1538</v>
      </c>
    </row>
    <row r="1997" spans="1:8">
      <c r="A1997" s="103"/>
      <c r="B1997" s="326"/>
      <c r="C1997" s="326" t="s">
        <v>1538</v>
      </c>
      <c r="D1997" t="s">
        <v>1538</v>
      </c>
      <c r="E1997" s="325" t="s">
        <v>1538</v>
      </c>
      <c r="G1997" s="325" t="s">
        <v>1538</v>
      </c>
      <c r="H1997" s="325" t="s">
        <v>1538</v>
      </c>
    </row>
    <row r="1998" spans="1:8">
      <c r="A1998" s="103"/>
      <c r="B1998" s="326"/>
      <c r="C1998" s="326" t="s">
        <v>1538</v>
      </c>
      <c r="D1998" t="s">
        <v>1538</v>
      </c>
      <c r="E1998" s="325" t="s">
        <v>1538</v>
      </c>
      <c r="G1998" s="325" t="s">
        <v>1538</v>
      </c>
      <c r="H1998" s="325" t="s">
        <v>1538</v>
      </c>
    </row>
    <row r="1999" spans="1:8">
      <c r="A1999" s="103"/>
      <c r="B1999" s="326"/>
      <c r="C1999" s="326" t="s">
        <v>1538</v>
      </c>
      <c r="D1999" t="s">
        <v>1538</v>
      </c>
      <c r="E1999" s="325" t="s">
        <v>1538</v>
      </c>
      <c r="G1999" s="325" t="s">
        <v>1538</v>
      </c>
      <c r="H1999" s="325" t="s">
        <v>1538</v>
      </c>
    </row>
    <row r="2000" spans="1:8">
      <c r="A2000" s="103"/>
      <c r="B2000" s="326"/>
      <c r="C2000" s="326" t="s">
        <v>1538</v>
      </c>
      <c r="D2000" t="s">
        <v>1538</v>
      </c>
      <c r="E2000" s="325" t="s">
        <v>1538</v>
      </c>
      <c r="G2000" s="325" t="s">
        <v>1538</v>
      </c>
      <c r="H2000" s="325" t="s">
        <v>1538</v>
      </c>
    </row>
    <row r="2001" spans="1:8">
      <c r="A2001" s="103"/>
      <c r="B2001" s="326"/>
      <c r="C2001" s="326" t="s">
        <v>1538</v>
      </c>
      <c r="D2001" t="s">
        <v>1538</v>
      </c>
      <c r="E2001" s="325" t="s">
        <v>1538</v>
      </c>
      <c r="G2001" s="325" t="s">
        <v>1538</v>
      </c>
      <c r="H2001" s="325" t="s">
        <v>1538</v>
      </c>
    </row>
    <row r="2002" spans="1:8">
      <c r="A2002" s="103"/>
      <c r="B2002" s="326"/>
      <c r="C2002" s="326" t="s">
        <v>1538</v>
      </c>
      <c r="D2002" t="s">
        <v>1538</v>
      </c>
      <c r="E2002" s="325" t="s">
        <v>1538</v>
      </c>
      <c r="G2002" s="325" t="s">
        <v>1538</v>
      </c>
      <c r="H2002" s="325" t="s">
        <v>1538</v>
      </c>
    </row>
    <row r="2003" spans="1:8">
      <c r="A2003" s="103"/>
      <c r="B2003" s="326"/>
      <c r="C2003" s="326" t="s">
        <v>1538</v>
      </c>
      <c r="D2003" t="s">
        <v>1538</v>
      </c>
      <c r="E2003" s="325" t="s">
        <v>1538</v>
      </c>
      <c r="G2003" s="325" t="s">
        <v>1538</v>
      </c>
      <c r="H2003" s="325" t="s">
        <v>1538</v>
      </c>
    </row>
    <row r="2004" spans="1:8">
      <c r="A2004" s="103"/>
      <c r="B2004" s="328"/>
      <c r="C2004" s="326" t="s">
        <v>1538</v>
      </c>
      <c r="D2004" t="s">
        <v>1538</v>
      </c>
      <c r="E2004" s="325" t="s">
        <v>1538</v>
      </c>
      <c r="G2004" s="325" t="s">
        <v>1538</v>
      </c>
      <c r="H2004" s="325" t="s">
        <v>1538</v>
      </c>
    </row>
    <row r="2005" spans="1:8">
      <c r="A2005" s="103"/>
      <c r="C2005" s="326" t="s">
        <v>1538</v>
      </c>
      <c r="D2005" t="s">
        <v>1538</v>
      </c>
      <c r="E2005" s="325" t="s">
        <v>1538</v>
      </c>
      <c r="G2005" s="325" t="s">
        <v>1538</v>
      </c>
      <c r="H2005" s="325" t="s">
        <v>1538</v>
      </c>
    </row>
    <row r="2006" spans="1:8">
      <c r="A2006" s="103"/>
      <c r="C2006" s="326" t="s">
        <v>1538</v>
      </c>
      <c r="D2006" t="s">
        <v>1538</v>
      </c>
      <c r="E2006" s="325" t="s">
        <v>1538</v>
      </c>
      <c r="G2006" s="325" t="s">
        <v>1538</v>
      </c>
      <c r="H2006" s="325" t="s">
        <v>1538</v>
      </c>
    </row>
    <row r="2007" spans="1:8">
      <c r="A2007" s="103"/>
      <c r="C2007" s="326" t="s">
        <v>1538</v>
      </c>
      <c r="D2007" t="s">
        <v>1538</v>
      </c>
      <c r="E2007" s="325" t="s">
        <v>1538</v>
      </c>
      <c r="G2007" s="325" t="s">
        <v>1538</v>
      </c>
      <c r="H2007" s="325" t="s">
        <v>1538</v>
      </c>
    </row>
    <row r="2008" spans="1:8">
      <c r="A2008" s="103"/>
      <c r="C2008" s="326" t="s">
        <v>1538</v>
      </c>
      <c r="D2008" t="s">
        <v>1538</v>
      </c>
      <c r="E2008" s="325" t="s">
        <v>1538</v>
      </c>
      <c r="G2008" s="325" t="s">
        <v>1538</v>
      </c>
      <c r="H2008" s="325" t="s">
        <v>1538</v>
      </c>
    </row>
    <row r="2009" spans="1:8">
      <c r="A2009" s="103"/>
      <c r="B2009" s="328"/>
      <c r="C2009" s="326" t="s">
        <v>1538</v>
      </c>
      <c r="D2009" t="s">
        <v>1538</v>
      </c>
      <c r="E2009" s="325" t="s">
        <v>1538</v>
      </c>
      <c r="G2009" s="325" t="s">
        <v>1538</v>
      </c>
      <c r="H2009" s="325" t="s">
        <v>1538</v>
      </c>
    </row>
    <row r="2010" spans="1:8">
      <c r="A2010" s="103"/>
      <c r="C2010" s="326" t="s">
        <v>1538</v>
      </c>
      <c r="D2010" t="s">
        <v>1538</v>
      </c>
      <c r="E2010" s="325" t="s">
        <v>1538</v>
      </c>
      <c r="G2010" s="325" t="s">
        <v>1538</v>
      </c>
      <c r="H2010" s="325" t="s">
        <v>1538</v>
      </c>
    </row>
    <row r="2011" spans="1:8">
      <c r="A2011" s="103"/>
      <c r="C2011" s="326" t="s">
        <v>1538</v>
      </c>
      <c r="D2011" t="s">
        <v>1538</v>
      </c>
      <c r="E2011" s="325" t="s">
        <v>1538</v>
      </c>
      <c r="G2011" s="325" t="s">
        <v>1538</v>
      </c>
      <c r="H2011" s="325" t="s">
        <v>1538</v>
      </c>
    </row>
    <row r="2012" spans="1:8">
      <c r="A2012" s="103"/>
      <c r="C2012" s="326" t="s">
        <v>1538</v>
      </c>
      <c r="D2012" t="s">
        <v>1538</v>
      </c>
      <c r="E2012" s="325" t="s">
        <v>1538</v>
      </c>
      <c r="G2012" s="325" t="s">
        <v>1538</v>
      </c>
      <c r="H2012" s="325" t="s">
        <v>1538</v>
      </c>
    </row>
    <row r="2013" spans="1:8">
      <c r="A2013" s="103"/>
      <c r="B2013" s="328"/>
      <c r="C2013" s="326" t="s">
        <v>1538</v>
      </c>
      <c r="D2013" t="s">
        <v>1538</v>
      </c>
      <c r="E2013" s="325" t="s">
        <v>1538</v>
      </c>
      <c r="G2013" s="325" t="s">
        <v>1538</v>
      </c>
      <c r="H2013" s="325" t="s">
        <v>1538</v>
      </c>
    </row>
    <row r="2014" spans="1:8">
      <c r="A2014" s="103"/>
      <c r="C2014" s="326" t="s">
        <v>1538</v>
      </c>
      <c r="D2014" t="s">
        <v>1538</v>
      </c>
      <c r="E2014" s="325" t="s">
        <v>1538</v>
      </c>
      <c r="G2014" s="325" t="s">
        <v>1538</v>
      </c>
      <c r="H2014" s="325" t="s">
        <v>1538</v>
      </c>
    </row>
    <row r="2015" spans="1:8">
      <c r="A2015" s="103"/>
      <c r="C2015" s="326" t="s">
        <v>1538</v>
      </c>
      <c r="D2015" t="s">
        <v>1538</v>
      </c>
      <c r="E2015" s="325" t="s">
        <v>1538</v>
      </c>
      <c r="G2015" s="325" t="s">
        <v>1538</v>
      </c>
      <c r="H2015" s="325" t="s">
        <v>1538</v>
      </c>
    </row>
    <row r="2016" spans="1:8">
      <c r="A2016" s="103"/>
      <c r="C2016" s="326" t="s">
        <v>1538</v>
      </c>
      <c r="D2016" t="s">
        <v>1538</v>
      </c>
      <c r="E2016" s="325" t="s">
        <v>1538</v>
      </c>
      <c r="G2016" s="325" t="s">
        <v>1538</v>
      </c>
      <c r="H2016" s="325" t="s">
        <v>1538</v>
      </c>
    </row>
    <row r="2017" spans="1:8">
      <c r="A2017" s="103"/>
      <c r="B2017" s="326"/>
      <c r="C2017" s="326" t="s">
        <v>1538</v>
      </c>
      <c r="D2017" t="s">
        <v>1538</v>
      </c>
      <c r="E2017" s="325" t="s">
        <v>1538</v>
      </c>
      <c r="G2017" s="325" t="s">
        <v>1538</v>
      </c>
      <c r="H2017" s="325" t="s">
        <v>1538</v>
      </c>
    </row>
    <row r="2018" spans="1:8">
      <c r="A2018" s="103"/>
      <c r="B2018" s="326"/>
      <c r="C2018" s="326" t="s">
        <v>1538</v>
      </c>
      <c r="D2018" t="s">
        <v>1538</v>
      </c>
      <c r="E2018" s="325" t="s">
        <v>1538</v>
      </c>
      <c r="G2018" s="325" t="s">
        <v>1538</v>
      </c>
      <c r="H2018" s="325" t="s">
        <v>1538</v>
      </c>
    </row>
    <row r="2019" spans="1:8">
      <c r="A2019" s="103"/>
      <c r="B2019" s="326"/>
      <c r="C2019" s="326" t="s">
        <v>1538</v>
      </c>
      <c r="D2019" t="s">
        <v>1538</v>
      </c>
      <c r="E2019" s="325" t="s">
        <v>1538</v>
      </c>
      <c r="G2019" s="325" t="s">
        <v>1538</v>
      </c>
      <c r="H2019" s="325" t="s">
        <v>1538</v>
      </c>
    </row>
    <row r="2020" spans="1:8">
      <c r="A2020" s="103"/>
      <c r="B2020" s="326"/>
      <c r="C2020" s="326" t="s">
        <v>1538</v>
      </c>
      <c r="D2020" t="s">
        <v>1538</v>
      </c>
      <c r="E2020" s="325" t="s">
        <v>1538</v>
      </c>
      <c r="G2020" s="325" t="s">
        <v>1538</v>
      </c>
      <c r="H2020" s="325" t="s">
        <v>1538</v>
      </c>
    </row>
    <row r="2021" spans="1:8">
      <c r="A2021" s="103"/>
      <c r="B2021" s="326"/>
      <c r="C2021" s="326" t="s">
        <v>1538</v>
      </c>
      <c r="D2021" t="s">
        <v>1538</v>
      </c>
      <c r="E2021" s="325" t="s">
        <v>1538</v>
      </c>
      <c r="G2021" s="325" t="s">
        <v>1538</v>
      </c>
      <c r="H2021" s="325" t="s">
        <v>1538</v>
      </c>
    </row>
    <row r="2022" spans="1:8">
      <c r="A2022" s="103"/>
      <c r="B2022" s="328"/>
      <c r="C2022" s="326" t="s">
        <v>1538</v>
      </c>
      <c r="D2022" t="s">
        <v>1538</v>
      </c>
      <c r="E2022" s="325" t="s">
        <v>1538</v>
      </c>
      <c r="G2022" s="325" t="s">
        <v>1538</v>
      </c>
      <c r="H2022" s="325" t="s">
        <v>1538</v>
      </c>
    </row>
    <row r="2023" spans="1:8">
      <c r="A2023" s="103"/>
      <c r="C2023" s="326" t="s">
        <v>1538</v>
      </c>
      <c r="D2023" t="s">
        <v>1538</v>
      </c>
      <c r="E2023" s="325" t="s">
        <v>1538</v>
      </c>
      <c r="G2023" s="325" t="s">
        <v>1538</v>
      </c>
      <c r="H2023" s="325" t="s">
        <v>1538</v>
      </c>
    </row>
    <row r="2024" spans="1:8">
      <c r="A2024" s="103"/>
      <c r="C2024" s="326" t="s">
        <v>1538</v>
      </c>
      <c r="D2024" t="s">
        <v>1538</v>
      </c>
      <c r="E2024" s="325" t="s">
        <v>1538</v>
      </c>
      <c r="G2024" s="325" t="s">
        <v>1538</v>
      </c>
      <c r="H2024" s="325" t="s">
        <v>1538</v>
      </c>
    </row>
    <row r="2025" spans="1:8">
      <c r="A2025" s="103"/>
      <c r="C2025" s="326" t="s">
        <v>1538</v>
      </c>
      <c r="D2025" t="s">
        <v>1538</v>
      </c>
      <c r="E2025" s="325" t="s">
        <v>1538</v>
      </c>
      <c r="G2025" s="325" t="s">
        <v>1538</v>
      </c>
      <c r="H2025" s="325" t="s">
        <v>1538</v>
      </c>
    </row>
    <row r="2026" spans="1:8">
      <c r="A2026" s="103"/>
      <c r="C2026" s="326" t="s">
        <v>1538</v>
      </c>
      <c r="D2026" t="s">
        <v>1538</v>
      </c>
      <c r="E2026" s="325" t="s">
        <v>1538</v>
      </c>
      <c r="G2026" s="325" t="s">
        <v>1538</v>
      </c>
      <c r="H2026" s="325" t="s">
        <v>1538</v>
      </c>
    </row>
    <row r="2027" spans="1:8">
      <c r="A2027" s="103"/>
      <c r="B2027" s="328"/>
      <c r="C2027" s="326" t="s">
        <v>1538</v>
      </c>
      <c r="D2027" t="s">
        <v>1538</v>
      </c>
      <c r="E2027" s="325" t="s">
        <v>1538</v>
      </c>
      <c r="G2027" s="325" t="s">
        <v>1538</v>
      </c>
      <c r="H2027" s="325" t="s">
        <v>1538</v>
      </c>
    </row>
    <row r="2028" spans="1:8">
      <c r="A2028" s="103"/>
      <c r="C2028" s="326" t="s">
        <v>1538</v>
      </c>
      <c r="D2028" t="s">
        <v>1538</v>
      </c>
      <c r="E2028" s="325" t="s">
        <v>1538</v>
      </c>
      <c r="G2028" s="325" t="s">
        <v>1538</v>
      </c>
      <c r="H2028" s="325" t="s">
        <v>1538</v>
      </c>
    </row>
    <row r="2029" spans="1:8">
      <c r="A2029" s="103"/>
      <c r="C2029" s="326" t="s">
        <v>1538</v>
      </c>
      <c r="D2029" t="s">
        <v>1538</v>
      </c>
      <c r="E2029" s="325" t="s">
        <v>1538</v>
      </c>
      <c r="G2029" s="325" t="s">
        <v>1538</v>
      </c>
      <c r="H2029" s="325" t="s">
        <v>1538</v>
      </c>
    </row>
    <row r="2030" spans="1:8">
      <c r="A2030" s="103"/>
      <c r="C2030" s="326" t="s">
        <v>1538</v>
      </c>
      <c r="D2030" t="s">
        <v>1538</v>
      </c>
      <c r="E2030" s="325" t="s">
        <v>1538</v>
      </c>
      <c r="G2030" s="325" t="s">
        <v>1538</v>
      </c>
      <c r="H2030" s="325" t="s">
        <v>1538</v>
      </c>
    </row>
    <row r="2031" spans="1:8">
      <c r="A2031" s="103"/>
      <c r="B2031" s="326"/>
      <c r="C2031" s="326" t="s">
        <v>1538</v>
      </c>
      <c r="D2031" t="s">
        <v>1538</v>
      </c>
      <c r="E2031" s="325" t="s">
        <v>1538</v>
      </c>
      <c r="G2031" s="325" t="s">
        <v>1538</v>
      </c>
      <c r="H2031" s="325" t="s">
        <v>1538</v>
      </c>
    </row>
    <row r="2032" spans="1:8">
      <c r="A2032" s="103"/>
      <c r="B2032" s="326"/>
      <c r="C2032" s="326" t="s">
        <v>1538</v>
      </c>
      <c r="D2032" t="s">
        <v>1538</v>
      </c>
      <c r="E2032" s="325" t="s">
        <v>1538</v>
      </c>
      <c r="G2032" s="325" t="s">
        <v>1538</v>
      </c>
      <c r="H2032" s="325" t="s">
        <v>1538</v>
      </c>
    </row>
    <row r="2033" spans="1:8">
      <c r="A2033" s="103"/>
      <c r="B2033" s="326"/>
      <c r="C2033" s="326" t="s">
        <v>1538</v>
      </c>
      <c r="D2033" t="s">
        <v>1538</v>
      </c>
      <c r="E2033" s="325" t="s">
        <v>1538</v>
      </c>
      <c r="G2033" s="325" t="s">
        <v>1538</v>
      </c>
      <c r="H2033" s="325" t="s">
        <v>1538</v>
      </c>
    </row>
    <row r="2034" spans="1:8">
      <c r="A2034" s="103"/>
      <c r="B2034" s="326"/>
      <c r="C2034" s="326" t="s">
        <v>1538</v>
      </c>
      <c r="D2034" t="s">
        <v>1538</v>
      </c>
      <c r="E2034" s="325" t="s">
        <v>1538</v>
      </c>
      <c r="G2034" s="325" t="s">
        <v>1538</v>
      </c>
      <c r="H2034" s="325" t="s">
        <v>1538</v>
      </c>
    </row>
    <row r="2035" spans="1:8">
      <c r="A2035" s="103"/>
      <c r="B2035" s="326"/>
      <c r="C2035" s="326" t="s">
        <v>1538</v>
      </c>
      <c r="D2035" t="s">
        <v>1538</v>
      </c>
      <c r="E2035" s="325" t="s">
        <v>1538</v>
      </c>
      <c r="G2035" s="325" t="s">
        <v>1538</v>
      </c>
      <c r="H2035" s="325" t="s">
        <v>1538</v>
      </c>
    </row>
    <row r="2036" spans="1:8">
      <c r="A2036" s="103"/>
      <c r="B2036" s="326"/>
      <c r="C2036" s="326" t="s">
        <v>1538</v>
      </c>
      <c r="D2036" t="s">
        <v>1538</v>
      </c>
      <c r="E2036" s="325" t="s">
        <v>1538</v>
      </c>
      <c r="G2036" s="325" t="s">
        <v>1538</v>
      </c>
      <c r="H2036" s="325" t="s">
        <v>1538</v>
      </c>
    </row>
    <row r="2037" spans="1:8">
      <c r="A2037" s="103"/>
      <c r="B2037" s="326"/>
      <c r="C2037" s="326" t="s">
        <v>1538</v>
      </c>
      <c r="D2037" t="s">
        <v>1538</v>
      </c>
      <c r="E2037" s="325" t="s">
        <v>1538</v>
      </c>
      <c r="G2037" s="325" t="s">
        <v>1538</v>
      </c>
      <c r="H2037" s="325" t="s">
        <v>1538</v>
      </c>
    </row>
    <row r="2038" spans="1:8">
      <c r="A2038" s="103"/>
      <c r="B2038" s="326"/>
      <c r="C2038" s="326" t="s">
        <v>1538</v>
      </c>
      <c r="D2038" t="s">
        <v>1538</v>
      </c>
      <c r="E2038" s="325" t="s">
        <v>1538</v>
      </c>
      <c r="G2038" s="325" t="s">
        <v>1538</v>
      </c>
      <c r="H2038" s="325" t="s">
        <v>1538</v>
      </c>
    </row>
    <row r="2039" spans="1:8">
      <c r="A2039" s="103"/>
      <c r="B2039" s="328"/>
      <c r="C2039" s="326" t="s">
        <v>1538</v>
      </c>
      <c r="D2039" t="s">
        <v>1538</v>
      </c>
      <c r="E2039" s="325" t="s">
        <v>1538</v>
      </c>
      <c r="G2039" s="325" t="s">
        <v>1538</v>
      </c>
      <c r="H2039" s="325" t="s">
        <v>1538</v>
      </c>
    </row>
    <row r="2040" spans="1:8">
      <c r="A2040" s="103"/>
      <c r="C2040" s="326" t="s">
        <v>1538</v>
      </c>
      <c r="D2040" t="s">
        <v>1538</v>
      </c>
      <c r="E2040" s="325" t="s">
        <v>1538</v>
      </c>
      <c r="G2040" s="325" t="s">
        <v>1538</v>
      </c>
      <c r="H2040" s="325" t="s">
        <v>1538</v>
      </c>
    </row>
    <row r="2041" spans="1:8">
      <c r="A2041" s="103"/>
      <c r="C2041" s="326" t="s">
        <v>1538</v>
      </c>
      <c r="D2041" t="s">
        <v>1538</v>
      </c>
      <c r="E2041" s="325" t="s">
        <v>1538</v>
      </c>
      <c r="G2041" s="325" t="s">
        <v>1538</v>
      </c>
      <c r="H2041" s="325" t="s">
        <v>1538</v>
      </c>
    </row>
    <row r="2042" spans="1:8">
      <c r="A2042" s="103"/>
      <c r="C2042" s="326" t="s">
        <v>1538</v>
      </c>
      <c r="D2042" t="s">
        <v>1538</v>
      </c>
      <c r="E2042" s="325" t="s">
        <v>1538</v>
      </c>
      <c r="G2042" s="325" t="s">
        <v>1538</v>
      </c>
      <c r="H2042" s="325" t="s">
        <v>1538</v>
      </c>
    </row>
    <row r="2043" spans="1:8">
      <c r="A2043" s="103"/>
      <c r="C2043" s="326" t="s">
        <v>1538</v>
      </c>
      <c r="D2043" t="s">
        <v>1538</v>
      </c>
      <c r="E2043" s="325" t="s">
        <v>1538</v>
      </c>
      <c r="G2043" s="325" t="s">
        <v>1538</v>
      </c>
      <c r="H2043" s="325" t="s">
        <v>1538</v>
      </c>
    </row>
    <row r="2044" spans="1:8">
      <c r="A2044" s="103"/>
      <c r="B2044" s="326"/>
      <c r="C2044" s="326" t="s">
        <v>1538</v>
      </c>
      <c r="D2044" t="s">
        <v>1538</v>
      </c>
      <c r="E2044" s="325" t="s">
        <v>1538</v>
      </c>
      <c r="G2044" s="325" t="s">
        <v>1538</v>
      </c>
      <c r="H2044" s="325" t="s">
        <v>1538</v>
      </c>
    </row>
    <row r="2045" spans="1:8">
      <c r="A2045" s="103"/>
      <c r="B2045" s="326"/>
      <c r="C2045" s="326" t="s">
        <v>1538</v>
      </c>
      <c r="D2045" t="s">
        <v>1538</v>
      </c>
      <c r="E2045" s="325" t="s">
        <v>1538</v>
      </c>
      <c r="G2045" s="325" t="s">
        <v>1538</v>
      </c>
      <c r="H2045" s="325" t="s">
        <v>1538</v>
      </c>
    </row>
    <row r="2046" spans="1:8">
      <c r="A2046" s="103"/>
      <c r="B2046" s="326"/>
      <c r="C2046" s="326" t="s">
        <v>1538</v>
      </c>
      <c r="D2046" t="s">
        <v>1538</v>
      </c>
      <c r="E2046" s="325" t="s">
        <v>1538</v>
      </c>
      <c r="G2046" s="325" t="s">
        <v>1538</v>
      </c>
      <c r="H2046" s="325" t="s">
        <v>1538</v>
      </c>
    </row>
    <row r="2047" spans="1:8">
      <c r="A2047" s="103"/>
      <c r="B2047" s="326"/>
      <c r="C2047" s="326" t="s">
        <v>1538</v>
      </c>
      <c r="D2047" t="s">
        <v>1538</v>
      </c>
      <c r="E2047" s="325" t="s">
        <v>1538</v>
      </c>
      <c r="G2047" s="325" t="s">
        <v>1538</v>
      </c>
      <c r="H2047" s="325" t="s">
        <v>1538</v>
      </c>
    </row>
    <row r="2048" spans="1:8">
      <c r="A2048" s="103"/>
      <c r="B2048" s="326"/>
      <c r="C2048" s="326" t="s">
        <v>1538</v>
      </c>
      <c r="D2048" t="s">
        <v>1538</v>
      </c>
      <c r="E2048" s="325" t="s">
        <v>1538</v>
      </c>
      <c r="G2048" s="325" t="s">
        <v>1538</v>
      </c>
      <c r="H2048" s="325" t="s">
        <v>1538</v>
      </c>
    </row>
    <row r="2049" spans="1:8">
      <c r="A2049" s="103"/>
      <c r="B2049" s="326"/>
      <c r="C2049" s="326" t="s">
        <v>1538</v>
      </c>
      <c r="D2049" t="s">
        <v>1538</v>
      </c>
      <c r="E2049" s="325" t="s">
        <v>1538</v>
      </c>
      <c r="G2049" s="325" t="s">
        <v>1538</v>
      </c>
      <c r="H2049" s="325" t="s">
        <v>1538</v>
      </c>
    </row>
    <row r="2050" spans="1:8">
      <c r="A2050" s="103"/>
      <c r="B2050" s="326"/>
      <c r="C2050" s="326" t="s">
        <v>1538</v>
      </c>
      <c r="D2050" t="s">
        <v>1538</v>
      </c>
      <c r="E2050" s="325" t="s">
        <v>1538</v>
      </c>
      <c r="G2050" s="325" t="s">
        <v>1538</v>
      </c>
      <c r="H2050" s="325" t="s">
        <v>1538</v>
      </c>
    </row>
    <row r="2051" spans="1:8">
      <c r="A2051" s="103"/>
      <c r="B2051" s="326"/>
      <c r="C2051" s="326" t="s">
        <v>1538</v>
      </c>
      <c r="D2051" t="s">
        <v>1538</v>
      </c>
      <c r="E2051" s="325" t="s">
        <v>1538</v>
      </c>
      <c r="G2051" s="325" t="s">
        <v>1538</v>
      </c>
      <c r="H2051" s="325" t="s">
        <v>1538</v>
      </c>
    </row>
    <row r="2052" spans="1:8">
      <c r="A2052" s="103"/>
      <c r="B2052" s="326"/>
      <c r="C2052" s="326" t="s">
        <v>1538</v>
      </c>
      <c r="D2052" t="s">
        <v>1538</v>
      </c>
      <c r="E2052" s="325" t="s">
        <v>1538</v>
      </c>
      <c r="G2052" s="325" t="s">
        <v>1538</v>
      </c>
      <c r="H2052" s="325" t="s">
        <v>1538</v>
      </c>
    </row>
    <row r="2053" spans="1:8">
      <c r="A2053" s="103"/>
      <c r="B2053" s="326"/>
      <c r="C2053" s="326" t="s">
        <v>1538</v>
      </c>
      <c r="D2053" t="s">
        <v>1538</v>
      </c>
      <c r="E2053" s="325" t="s">
        <v>1538</v>
      </c>
      <c r="G2053" s="325" t="s">
        <v>1538</v>
      </c>
      <c r="H2053" s="325" t="s">
        <v>1538</v>
      </c>
    </row>
    <row r="2054" spans="1:8">
      <c r="A2054" s="103"/>
      <c r="B2054" s="326"/>
      <c r="C2054" s="326" t="s">
        <v>1538</v>
      </c>
      <c r="D2054" t="s">
        <v>1538</v>
      </c>
      <c r="E2054" s="325" t="s">
        <v>1538</v>
      </c>
      <c r="G2054" s="325" t="s">
        <v>1538</v>
      </c>
      <c r="H2054" s="325" t="s">
        <v>1538</v>
      </c>
    </row>
    <row r="2055" spans="1:8">
      <c r="A2055" s="103"/>
      <c r="B2055" s="326"/>
      <c r="C2055" s="326" t="s">
        <v>1538</v>
      </c>
      <c r="D2055" t="s">
        <v>1538</v>
      </c>
      <c r="E2055" s="325" t="s">
        <v>1538</v>
      </c>
      <c r="G2055" s="325" t="s">
        <v>1538</v>
      </c>
      <c r="H2055" s="325" t="s">
        <v>1538</v>
      </c>
    </row>
    <row r="2056" spans="1:8">
      <c r="A2056" s="103"/>
      <c r="B2056" s="326"/>
      <c r="C2056" s="326" t="s">
        <v>1538</v>
      </c>
      <c r="D2056" t="s">
        <v>1538</v>
      </c>
      <c r="E2056" s="325" t="s">
        <v>1538</v>
      </c>
      <c r="G2056" s="325" t="s">
        <v>1538</v>
      </c>
      <c r="H2056" s="325" t="s">
        <v>1538</v>
      </c>
    </row>
    <row r="2057" spans="1:8">
      <c r="A2057" s="103"/>
      <c r="B2057" s="326"/>
      <c r="C2057" s="326" t="s">
        <v>1538</v>
      </c>
      <c r="D2057" t="s">
        <v>1538</v>
      </c>
      <c r="E2057" s="325" t="s">
        <v>1538</v>
      </c>
      <c r="G2057" s="325" t="s">
        <v>1538</v>
      </c>
      <c r="H2057" s="325" t="s">
        <v>1538</v>
      </c>
    </row>
    <row r="2058" spans="1:8">
      <c r="A2058" s="103"/>
      <c r="B2058" s="328"/>
      <c r="C2058" s="326" t="s">
        <v>1538</v>
      </c>
      <c r="D2058" t="s">
        <v>1538</v>
      </c>
      <c r="E2058" s="325" t="s">
        <v>1538</v>
      </c>
      <c r="G2058" s="325" t="s">
        <v>1538</v>
      </c>
      <c r="H2058" s="325" t="s">
        <v>1538</v>
      </c>
    </row>
    <row r="2059" spans="1:8">
      <c r="A2059" s="103"/>
      <c r="C2059" s="326" t="s">
        <v>1538</v>
      </c>
      <c r="D2059" t="s">
        <v>1538</v>
      </c>
      <c r="E2059" s="325" t="s">
        <v>1538</v>
      </c>
      <c r="G2059" s="325" t="s">
        <v>1538</v>
      </c>
      <c r="H2059" s="325" t="s">
        <v>1538</v>
      </c>
    </row>
    <row r="2060" spans="1:8">
      <c r="A2060" s="103"/>
      <c r="C2060" s="326" t="s">
        <v>1538</v>
      </c>
      <c r="D2060" t="s">
        <v>1538</v>
      </c>
      <c r="E2060" s="325" t="s">
        <v>1538</v>
      </c>
      <c r="G2060" s="325" t="s">
        <v>1538</v>
      </c>
      <c r="H2060" s="325" t="s">
        <v>1538</v>
      </c>
    </row>
    <row r="2061" spans="1:8">
      <c r="A2061" s="103"/>
      <c r="C2061" s="326" t="s">
        <v>1538</v>
      </c>
      <c r="D2061" t="s">
        <v>1538</v>
      </c>
      <c r="E2061" s="325" t="s">
        <v>1538</v>
      </c>
      <c r="G2061" s="325" t="s">
        <v>1538</v>
      </c>
      <c r="H2061" s="325" t="s">
        <v>1538</v>
      </c>
    </row>
    <row r="2062" spans="1:8">
      <c r="A2062" s="103"/>
      <c r="B2062" s="326"/>
      <c r="C2062" s="326" t="s">
        <v>1538</v>
      </c>
      <c r="D2062" t="s">
        <v>1538</v>
      </c>
      <c r="E2062" s="325" t="s">
        <v>1538</v>
      </c>
      <c r="G2062" s="325" t="s">
        <v>1538</v>
      </c>
      <c r="H2062" s="325" t="s">
        <v>1538</v>
      </c>
    </row>
    <row r="2063" spans="1:8">
      <c r="A2063" s="103"/>
      <c r="B2063" s="326"/>
      <c r="C2063" s="326" t="s">
        <v>1538</v>
      </c>
      <c r="D2063" t="s">
        <v>1538</v>
      </c>
      <c r="E2063" s="325" t="s">
        <v>1538</v>
      </c>
      <c r="G2063" s="325" t="s">
        <v>1538</v>
      </c>
      <c r="H2063" s="325" t="s">
        <v>1538</v>
      </c>
    </row>
    <row r="2064" spans="1:8">
      <c r="A2064" s="103"/>
      <c r="B2064" s="326"/>
      <c r="C2064" s="326" t="s">
        <v>1538</v>
      </c>
      <c r="D2064" t="s">
        <v>1538</v>
      </c>
      <c r="E2064" s="325" t="s">
        <v>1538</v>
      </c>
      <c r="G2064" s="325" t="s">
        <v>1538</v>
      </c>
      <c r="H2064" s="325" t="s">
        <v>1538</v>
      </c>
    </row>
    <row r="2065" spans="1:8">
      <c r="A2065" s="103"/>
      <c r="B2065" s="326"/>
      <c r="C2065" s="326" t="s">
        <v>1538</v>
      </c>
      <c r="D2065" t="s">
        <v>1538</v>
      </c>
      <c r="E2065" s="325" t="s">
        <v>1538</v>
      </c>
      <c r="G2065" s="325" t="s">
        <v>1538</v>
      </c>
      <c r="H2065" s="325" t="s">
        <v>1538</v>
      </c>
    </row>
    <row r="2066" spans="1:8">
      <c r="A2066" s="103"/>
      <c r="B2066" s="326"/>
      <c r="C2066" s="326" t="s">
        <v>1538</v>
      </c>
      <c r="D2066" t="s">
        <v>1538</v>
      </c>
      <c r="E2066" s="325" t="s">
        <v>1538</v>
      </c>
      <c r="G2066" s="325" t="s">
        <v>1538</v>
      </c>
      <c r="H2066" s="325" t="s">
        <v>1538</v>
      </c>
    </row>
    <row r="2067" spans="1:8">
      <c r="A2067" s="103"/>
      <c r="B2067" s="326"/>
      <c r="C2067" s="326" t="s">
        <v>1538</v>
      </c>
      <c r="D2067" t="s">
        <v>1538</v>
      </c>
      <c r="E2067" s="325" t="s">
        <v>1538</v>
      </c>
      <c r="G2067" s="325" t="s">
        <v>1538</v>
      </c>
      <c r="H2067" s="325" t="s">
        <v>1538</v>
      </c>
    </row>
    <row r="2068" spans="1:8">
      <c r="A2068" s="103"/>
      <c r="B2068" s="326"/>
      <c r="C2068" s="326" t="s">
        <v>1538</v>
      </c>
      <c r="D2068" t="s">
        <v>1538</v>
      </c>
      <c r="E2068" s="325" t="s">
        <v>1538</v>
      </c>
      <c r="G2068" s="325" t="s">
        <v>1538</v>
      </c>
      <c r="H2068" s="325" t="s">
        <v>1538</v>
      </c>
    </row>
    <row r="2069" spans="1:8">
      <c r="A2069" s="103"/>
      <c r="B2069" s="326"/>
      <c r="C2069" s="326" t="s">
        <v>1538</v>
      </c>
      <c r="D2069" t="s">
        <v>1538</v>
      </c>
      <c r="E2069" s="325" t="s">
        <v>1538</v>
      </c>
      <c r="G2069" s="325" t="s">
        <v>1538</v>
      </c>
      <c r="H2069" s="325" t="s">
        <v>1538</v>
      </c>
    </row>
    <row r="2070" spans="1:8">
      <c r="A2070" s="103"/>
      <c r="B2070" s="326"/>
      <c r="C2070" s="326" t="s">
        <v>1538</v>
      </c>
      <c r="D2070" t="s">
        <v>1538</v>
      </c>
      <c r="E2070" s="325" t="s">
        <v>1538</v>
      </c>
      <c r="G2070" s="325" t="s">
        <v>1538</v>
      </c>
      <c r="H2070" s="325" t="s">
        <v>1538</v>
      </c>
    </row>
    <row r="2071" spans="1:8">
      <c r="A2071" s="103"/>
      <c r="B2071" s="328"/>
      <c r="C2071" s="326" t="s">
        <v>1538</v>
      </c>
      <c r="D2071" t="s">
        <v>1538</v>
      </c>
      <c r="E2071" s="325" t="s">
        <v>1538</v>
      </c>
      <c r="G2071" s="325" t="s">
        <v>1538</v>
      </c>
      <c r="H2071" s="325" t="s">
        <v>1538</v>
      </c>
    </row>
    <row r="2072" spans="1:8">
      <c r="A2072" s="103"/>
      <c r="C2072" s="326" t="s">
        <v>1538</v>
      </c>
      <c r="D2072" t="s">
        <v>1538</v>
      </c>
      <c r="E2072" s="325" t="s">
        <v>1538</v>
      </c>
      <c r="G2072" s="325" t="s">
        <v>1538</v>
      </c>
      <c r="H2072" s="325" t="s">
        <v>1538</v>
      </c>
    </row>
    <row r="2073" spans="1:8">
      <c r="A2073" s="103"/>
      <c r="C2073" s="326" t="s">
        <v>1538</v>
      </c>
      <c r="D2073" t="s">
        <v>1538</v>
      </c>
      <c r="E2073" s="325" t="s">
        <v>1538</v>
      </c>
      <c r="G2073" s="325" t="s">
        <v>1538</v>
      </c>
      <c r="H2073" s="325" t="s">
        <v>1538</v>
      </c>
    </row>
    <row r="2074" spans="1:8">
      <c r="A2074" s="103"/>
      <c r="C2074" s="326" t="s">
        <v>1538</v>
      </c>
      <c r="D2074" t="s">
        <v>1538</v>
      </c>
      <c r="E2074" s="325" t="s">
        <v>1538</v>
      </c>
      <c r="G2074" s="325" t="s">
        <v>1538</v>
      </c>
      <c r="H2074" s="325" t="s">
        <v>1538</v>
      </c>
    </row>
    <row r="2075" spans="1:8">
      <c r="A2075" s="103"/>
      <c r="C2075" s="326" t="s">
        <v>1538</v>
      </c>
      <c r="D2075" t="s">
        <v>1538</v>
      </c>
      <c r="E2075" s="325" t="s">
        <v>1538</v>
      </c>
      <c r="G2075" s="325" t="s">
        <v>1538</v>
      </c>
      <c r="H2075" s="325" t="s">
        <v>1538</v>
      </c>
    </row>
    <row r="2076" spans="1:8">
      <c r="A2076" s="103"/>
      <c r="B2076" s="326"/>
      <c r="C2076" s="326" t="s">
        <v>1538</v>
      </c>
      <c r="D2076" t="s">
        <v>1538</v>
      </c>
      <c r="E2076" s="325" t="s">
        <v>1538</v>
      </c>
      <c r="G2076" s="325" t="s">
        <v>1538</v>
      </c>
      <c r="H2076" s="325" t="s">
        <v>1538</v>
      </c>
    </row>
    <row r="2077" spans="1:8">
      <c r="A2077" s="103"/>
      <c r="B2077" s="326"/>
      <c r="C2077" s="326" t="s">
        <v>1538</v>
      </c>
      <c r="D2077" t="s">
        <v>1538</v>
      </c>
      <c r="E2077" s="325" t="s">
        <v>1538</v>
      </c>
      <c r="G2077" s="325" t="s">
        <v>1538</v>
      </c>
      <c r="H2077" s="325" t="s">
        <v>1538</v>
      </c>
    </row>
    <row r="2078" spans="1:8">
      <c r="A2078" s="103"/>
      <c r="B2078" s="326"/>
      <c r="C2078" s="326" t="s">
        <v>1538</v>
      </c>
      <c r="D2078" t="s">
        <v>1538</v>
      </c>
      <c r="E2078" s="325" t="s">
        <v>1538</v>
      </c>
      <c r="G2078" s="325" t="s">
        <v>1538</v>
      </c>
      <c r="H2078" s="325" t="s">
        <v>1538</v>
      </c>
    </row>
    <row r="2079" spans="1:8">
      <c r="A2079" s="103"/>
      <c r="B2079" s="326"/>
      <c r="C2079" s="326" t="s">
        <v>1538</v>
      </c>
      <c r="D2079" t="s">
        <v>1538</v>
      </c>
      <c r="E2079" s="325" t="s">
        <v>1538</v>
      </c>
      <c r="G2079" s="325" t="s">
        <v>1538</v>
      </c>
      <c r="H2079" s="325" t="s">
        <v>1538</v>
      </c>
    </row>
    <row r="2080" spans="1:8">
      <c r="A2080" s="103"/>
      <c r="B2080" s="326"/>
      <c r="C2080" s="326" t="s">
        <v>1538</v>
      </c>
      <c r="D2080" t="s">
        <v>1538</v>
      </c>
      <c r="E2080" s="325" t="s">
        <v>1538</v>
      </c>
      <c r="G2080" s="325" t="s">
        <v>1538</v>
      </c>
      <c r="H2080" s="325" t="s">
        <v>1538</v>
      </c>
    </row>
    <row r="2081" spans="1:8">
      <c r="A2081" s="103"/>
      <c r="B2081" s="326"/>
      <c r="C2081" s="326" t="s">
        <v>1538</v>
      </c>
      <c r="D2081" t="s">
        <v>1538</v>
      </c>
      <c r="E2081" s="325" t="s">
        <v>1538</v>
      </c>
      <c r="G2081" s="325" t="s">
        <v>1538</v>
      </c>
      <c r="H2081" s="325" t="s">
        <v>1538</v>
      </c>
    </row>
    <row r="2082" spans="1:8">
      <c r="A2082" s="103"/>
      <c r="B2082" s="326"/>
      <c r="C2082" s="326" t="s">
        <v>1538</v>
      </c>
      <c r="D2082" t="s">
        <v>1538</v>
      </c>
      <c r="E2082" s="325" t="s">
        <v>1538</v>
      </c>
      <c r="G2082" s="325" t="s">
        <v>1538</v>
      </c>
      <c r="H2082" s="325" t="s">
        <v>1538</v>
      </c>
    </row>
    <row r="2083" spans="1:8">
      <c r="A2083" s="103"/>
      <c r="B2083" s="326"/>
      <c r="C2083" s="326" t="s">
        <v>1538</v>
      </c>
      <c r="D2083" t="s">
        <v>1538</v>
      </c>
      <c r="E2083" s="325" t="s">
        <v>1538</v>
      </c>
      <c r="G2083" s="325" t="s">
        <v>1538</v>
      </c>
      <c r="H2083" s="325" t="s">
        <v>1538</v>
      </c>
    </row>
    <row r="2084" spans="1:8">
      <c r="A2084" s="103"/>
      <c r="B2084" s="326"/>
      <c r="C2084" s="326" t="s">
        <v>1538</v>
      </c>
      <c r="D2084" t="s">
        <v>1538</v>
      </c>
      <c r="E2084" s="325" t="s">
        <v>1538</v>
      </c>
      <c r="G2084" s="325" t="s">
        <v>1538</v>
      </c>
      <c r="H2084" s="325" t="s">
        <v>1538</v>
      </c>
    </row>
    <row r="2085" spans="1:8">
      <c r="A2085" s="103"/>
      <c r="B2085" s="326"/>
      <c r="C2085" s="326" t="s">
        <v>1538</v>
      </c>
      <c r="D2085" t="s">
        <v>1538</v>
      </c>
      <c r="E2085" s="325" t="s">
        <v>1538</v>
      </c>
      <c r="G2085" s="325" t="s">
        <v>1538</v>
      </c>
      <c r="H2085" s="325" t="s">
        <v>1538</v>
      </c>
    </row>
    <row r="2086" spans="1:8">
      <c r="A2086" s="103"/>
      <c r="B2086" s="326"/>
      <c r="C2086" s="326" t="s">
        <v>1538</v>
      </c>
      <c r="D2086" t="s">
        <v>1538</v>
      </c>
      <c r="E2086" s="325" t="s">
        <v>1538</v>
      </c>
      <c r="G2086" s="325" t="s">
        <v>1538</v>
      </c>
      <c r="H2086" s="325" t="s">
        <v>1538</v>
      </c>
    </row>
    <row r="2087" spans="1:8">
      <c r="A2087" s="103"/>
      <c r="B2087" s="326"/>
      <c r="C2087" s="326" t="s">
        <v>1538</v>
      </c>
      <c r="D2087" t="s">
        <v>1538</v>
      </c>
      <c r="E2087" s="325" t="s">
        <v>1538</v>
      </c>
      <c r="G2087" s="325" t="s">
        <v>1538</v>
      </c>
      <c r="H2087" s="325" t="s">
        <v>1538</v>
      </c>
    </row>
    <row r="2088" spans="1:8">
      <c r="A2088" s="103"/>
      <c r="B2088" s="326"/>
      <c r="C2088" s="326" t="s">
        <v>1538</v>
      </c>
      <c r="D2088" t="s">
        <v>1538</v>
      </c>
      <c r="E2088" s="325" t="s">
        <v>1538</v>
      </c>
      <c r="G2088" s="325" t="s">
        <v>1538</v>
      </c>
      <c r="H2088" s="325" t="s">
        <v>1538</v>
      </c>
    </row>
    <row r="2089" spans="1:8">
      <c r="A2089" s="103"/>
      <c r="B2089" s="326"/>
      <c r="C2089" s="326" t="s">
        <v>1538</v>
      </c>
      <c r="D2089" t="s">
        <v>1538</v>
      </c>
      <c r="E2089" s="325" t="s">
        <v>1538</v>
      </c>
      <c r="G2089" s="325" t="s">
        <v>1538</v>
      </c>
      <c r="H2089" s="325" t="s">
        <v>1538</v>
      </c>
    </row>
    <row r="2090" spans="1:8">
      <c r="A2090" s="103"/>
      <c r="B2090" s="326"/>
      <c r="C2090" s="326" t="s">
        <v>1538</v>
      </c>
      <c r="D2090" t="s">
        <v>1538</v>
      </c>
      <c r="E2090" s="325" t="s">
        <v>1538</v>
      </c>
      <c r="G2090" s="325" t="s">
        <v>1538</v>
      </c>
      <c r="H2090" s="325" t="s">
        <v>1538</v>
      </c>
    </row>
    <row r="2091" spans="1:8">
      <c r="A2091" s="103"/>
      <c r="B2091" s="326"/>
      <c r="C2091" s="326" t="s">
        <v>1538</v>
      </c>
      <c r="D2091" t="s">
        <v>1538</v>
      </c>
      <c r="E2091" s="325" t="s">
        <v>1538</v>
      </c>
      <c r="G2091" s="325" t="s">
        <v>1538</v>
      </c>
      <c r="H2091" s="325" t="s">
        <v>1538</v>
      </c>
    </row>
    <row r="2092" spans="1:8">
      <c r="A2092" s="103"/>
      <c r="B2092" s="328"/>
      <c r="C2092" s="326" t="s">
        <v>1538</v>
      </c>
      <c r="D2092" t="s">
        <v>1538</v>
      </c>
      <c r="E2092" s="325" t="s">
        <v>1538</v>
      </c>
      <c r="G2092" s="325" t="s">
        <v>1538</v>
      </c>
      <c r="H2092" s="325" t="s">
        <v>1538</v>
      </c>
    </row>
    <row r="2093" spans="1:8">
      <c r="A2093" s="103"/>
      <c r="C2093" s="326" t="s">
        <v>1538</v>
      </c>
      <c r="D2093" t="s">
        <v>1538</v>
      </c>
      <c r="E2093" s="325" t="s">
        <v>1538</v>
      </c>
      <c r="G2093" s="325" t="s">
        <v>1538</v>
      </c>
      <c r="H2093" s="325" t="s">
        <v>1538</v>
      </c>
    </row>
    <row r="2094" spans="1:8">
      <c r="A2094" s="103"/>
      <c r="C2094" s="326" t="s">
        <v>1538</v>
      </c>
      <c r="D2094" t="s">
        <v>1538</v>
      </c>
      <c r="E2094" s="325" t="s">
        <v>1538</v>
      </c>
      <c r="G2094" s="325" t="s">
        <v>1538</v>
      </c>
      <c r="H2094" s="325" t="s">
        <v>1538</v>
      </c>
    </row>
    <row r="2095" spans="1:8">
      <c r="A2095" s="103"/>
      <c r="C2095" s="326" t="s">
        <v>1538</v>
      </c>
      <c r="D2095" t="s">
        <v>1538</v>
      </c>
      <c r="E2095" s="325" t="s">
        <v>1538</v>
      </c>
      <c r="G2095" s="325" t="s">
        <v>1538</v>
      </c>
      <c r="H2095" s="325" t="s">
        <v>1538</v>
      </c>
    </row>
    <row r="2096" spans="1:8">
      <c r="A2096" s="103"/>
      <c r="C2096" s="326" t="s">
        <v>1538</v>
      </c>
      <c r="D2096" t="s">
        <v>1538</v>
      </c>
      <c r="E2096" s="325" t="s">
        <v>1538</v>
      </c>
      <c r="G2096" s="325" t="s">
        <v>1538</v>
      </c>
      <c r="H2096" s="325" t="s">
        <v>1538</v>
      </c>
    </row>
    <row r="2097" spans="1:8">
      <c r="A2097" s="103"/>
      <c r="B2097" s="326"/>
      <c r="C2097" s="326" t="s">
        <v>1538</v>
      </c>
      <c r="D2097" t="s">
        <v>1538</v>
      </c>
      <c r="E2097" s="325" t="s">
        <v>1538</v>
      </c>
      <c r="G2097" s="325" t="s">
        <v>1538</v>
      </c>
      <c r="H2097" s="325" t="s">
        <v>1538</v>
      </c>
    </row>
    <row r="2098" spans="1:8">
      <c r="A2098" s="103"/>
      <c r="B2098" s="326"/>
      <c r="C2098" s="326" t="s">
        <v>1538</v>
      </c>
      <c r="D2098" t="s">
        <v>1538</v>
      </c>
      <c r="E2098" s="325" t="s">
        <v>1538</v>
      </c>
      <c r="G2098" s="325" t="s">
        <v>1538</v>
      </c>
      <c r="H2098" s="325" t="s">
        <v>1538</v>
      </c>
    </row>
    <row r="2099" spans="1:8">
      <c r="A2099" s="103"/>
      <c r="B2099" s="326"/>
      <c r="C2099" s="326" t="s">
        <v>1538</v>
      </c>
      <c r="D2099" t="s">
        <v>1538</v>
      </c>
      <c r="E2099" s="325" t="s">
        <v>1538</v>
      </c>
      <c r="G2099" s="325" t="s">
        <v>1538</v>
      </c>
      <c r="H2099" s="325" t="s">
        <v>1538</v>
      </c>
    </row>
    <row r="2100" spans="1:8">
      <c r="A2100" s="103"/>
      <c r="B2100" s="326"/>
      <c r="C2100" s="326" t="s">
        <v>1538</v>
      </c>
      <c r="D2100" t="s">
        <v>1538</v>
      </c>
      <c r="E2100" s="325" t="s">
        <v>1538</v>
      </c>
      <c r="G2100" s="325" t="s">
        <v>1538</v>
      </c>
      <c r="H2100" s="325" t="s">
        <v>1538</v>
      </c>
    </row>
    <row r="2101" spans="1:8">
      <c r="A2101" s="103"/>
      <c r="B2101" s="326"/>
      <c r="C2101" s="326" t="s">
        <v>1538</v>
      </c>
      <c r="D2101" t="s">
        <v>1538</v>
      </c>
      <c r="E2101" s="325" t="s">
        <v>1538</v>
      </c>
      <c r="G2101" s="325" t="s">
        <v>1538</v>
      </c>
      <c r="H2101" s="325" t="s">
        <v>1538</v>
      </c>
    </row>
    <row r="2102" spans="1:8">
      <c r="A2102" s="103"/>
      <c r="B2102" s="326"/>
      <c r="C2102" s="326" t="s">
        <v>1538</v>
      </c>
      <c r="D2102" t="s">
        <v>1538</v>
      </c>
      <c r="E2102" s="325" t="s">
        <v>1538</v>
      </c>
      <c r="G2102" s="325" t="s">
        <v>1538</v>
      </c>
      <c r="H2102" s="325" t="s">
        <v>1538</v>
      </c>
    </row>
    <row r="2103" spans="1:8">
      <c r="A2103" s="103"/>
      <c r="B2103" s="326"/>
      <c r="C2103" s="326" t="s">
        <v>1538</v>
      </c>
      <c r="D2103" t="s">
        <v>1538</v>
      </c>
      <c r="E2103" s="325" t="s">
        <v>1538</v>
      </c>
      <c r="G2103" s="325" t="s">
        <v>1538</v>
      </c>
      <c r="H2103" s="325" t="s">
        <v>1538</v>
      </c>
    </row>
    <row r="2104" spans="1:8">
      <c r="A2104" s="103"/>
      <c r="B2104" s="326"/>
      <c r="C2104" s="326" t="s">
        <v>1538</v>
      </c>
      <c r="D2104" t="s">
        <v>1538</v>
      </c>
      <c r="E2104" s="325" t="s">
        <v>1538</v>
      </c>
      <c r="G2104" s="325" t="s">
        <v>1538</v>
      </c>
      <c r="H2104" s="325" t="s">
        <v>1538</v>
      </c>
    </row>
    <row r="2105" spans="1:8">
      <c r="A2105" s="103"/>
      <c r="B2105" s="326"/>
      <c r="C2105" s="326" t="s">
        <v>1538</v>
      </c>
      <c r="D2105" t="s">
        <v>1538</v>
      </c>
      <c r="E2105" s="325" t="s">
        <v>1538</v>
      </c>
      <c r="G2105" s="325" t="s">
        <v>1538</v>
      </c>
      <c r="H2105" s="325" t="s">
        <v>1538</v>
      </c>
    </row>
    <row r="2106" spans="1:8">
      <c r="A2106" s="103"/>
      <c r="B2106" s="326"/>
      <c r="C2106" s="326" t="s">
        <v>1538</v>
      </c>
      <c r="D2106" t="s">
        <v>1538</v>
      </c>
      <c r="E2106" s="325" t="s">
        <v>1538</v>
      </c>
      <c r="G2106" s="325" t="s">
        <v>1538</v>
      </c>
      <c r="H2106" s="325" t="s">
        <v>1538</v>
      </c>
    </row>
    <row r="2107" spans="1:8">
      <c r="A2107" s="103"/>
      <c r="B2107" s="326"/>
      <c r="C2107" s="326" t="s">
        <v>1538</v>
      </c>
      <c r="D2107" t="s">
        <v>1538</v>
      </c>
      <c r="E2107" s="325" t="s">
        <v>1538</v>
      </c>
      <c r="G2107" s="325" t="s">
        <v>1538</v>
      </c>
      <c r="H2107" s="325" t="s">
        <v>1538</v>
      </c>
    </row>
    <row r="2108" spans="1:8">
      <c r="A2108" s="103"/>
      <c r="B2108" s="326"/>
      <c r="C2108" s="326" t="s">
        <v>1538</v>
      </c>
      <c r="D2108" t="s">
        <v>1538</v>
      </c>
      <c r="E2108" s="325" t="s">
        <v>1538</v>
      </c>
      <c r="G2108" s="325" t="s">
        <v>1538</v>
      </c>
      <c r="H2108" s="325" t="s">
        <v>1538</v>
      </c>
    </row>
    <row r="2109" spans="1:8">
      <c r="A2109" s="103"/>
      <c r="B2109" s="326"/>
      <c r="C2109" s="326" t="s">
        <v>1538</v>
      </c>
      <c r="D2109" t="s">
        <v>1538</v>
      </c>
      <c r="E2109" s="325" t="s">
        <v>1538</v>
      </c>
      <c r="G2109" s="325" t="s">
        <v>1538</v>
      </c>
      <c r="H2109" s="325" t="s">
        <v>1538</v>
      </c>
    </row>
    <row r="2110" spans="1:8">
      <c r="A2110" s="103"/>
      <c r="B2110" s="326"/>
      <c r="C2110" s="326" t="s">
        <v>1538</v>
      </c>
      <c r="D2110" t="s">
        <v>1538</v>
      </c>
      <c r="E2110" s="325" t="s">
        <v>1538</v>
      </c>
      <c r="G2110" s="325" t="s">
        <v>1538</v>
      </c>
      <c r="H2110" s="325" t="s">
        <v>1538</v>
      </c>
    </row>
    <row r="2111" spans="1:8">
      <c r="A2111" s="103"/>
      <c r="B2111" s="326"/>
      <c r="C2111" s="326" t="s">
        <v>1538</v>
      </c>
      <c r="D2111" t="s">
        <v>1538</v>
      </c>
      <c r="E2111" s="325" t="s">
        <v>1538</v>
      </c>
      <c r="G2111" s="325" t="s">
        <v>1538</v>
      </c>
      <c r="H2111" s="325" t="s">
        <v>1538</v>
      </c>
    </row>
    <row r="2112" spans="1:8">
      <c r="A2112" s="103"/>
      <c r="B2112" s="326"/>
      <c r="C2112" s="326" t="s">
        <v>1538</v>
      </c>
      <c r="D2112" t="s">
        <v>1538</v>
      </c>
      <c r="E2112" s="325" t="s">
        <v>1538</v>
      </c>
      <c r="G2112" s="325" t="s">
        <v>1538</v>
      </c>
      <c r="H2112" s="325" t="s">
        <v>1538</v>
      </c>
    </row>
    <row r="2113" spans="1:8">
      <c r="A2113" s="103"/>
      <c r="B2113" s="326"/>
      <c r="C2113" s="326" t="s">
        <v>1538</v>
      </c>
      <c r="D2113" t="s">
        <v>1538</v>
      </c>
      <c r="E2113" s="325" t="s">
        <v>1538</v>
      </c>
      <c r="G2113" s="325" t="s">
        <v>1538</v>
      </c>
      <c r="H2113" s="325" t="s">
        <v>1538</v>
      </c>
    </row>
    <row r="2114" spans="1:8">
      <c r="A2114" s="103"/>
      <c r="B2114" s="326"/>
      <c r="C2114" s="326" t="s">
        <v>1538</v>
      </c>
      <c r="D2114" t="s">
        <v>1538</v>
      </c>
      <c r="E2114" s="325" t="s">
        <v>1538</v>
      </c>
      <c r="G2114" s="325" t="s">
        <v>1538</v>
      </c>
      <c r="H2114" s="325" t="s">
        <v>1538</v>
      </c>
    </row>
    <row r="2115" spans="1:8">
      <c r="A2115" s="103"/>
      <c r="B2115" s="326"/>
      <c r="C2115" s="326" t="s">
        <v>1538</v>
      </c>
      <c r="D2115" t="s">
        <v>1538</v>
      </c>
      <c r="E2115" s="325" t="s">
        <v>1538</v>
      </c>
      <c r="G2115" s="325" t="s">
        <v>1538</v>
      </c>
      <c r="H2115" s="325" t="s">
        <v>1538</v>
      </c>
    </row>
    <row r="2116" spans="1:8">
      <c r="A2116" s="103"/>
      <c r="B2116" s="326"/>
      <c r="C2116" s="326" t="s">
        <v>1538</v>
      </c>
      <c r="D2116" t="s">
        <v>1538</v>
      </c>
      <c r="E2116" s="325" t="s">
        <v>1538</v>
      </c>
      <c r="G2116" s="325" t="s">
        <v>1538</v>
      </c>
      <c r="H2116" s="325" t="s">
        <v>1538</v>
      </c>
    </row>
    <row r="2117" spans="1:8">
      <c r="A2117" s="103"/>
      <c r="B2117" s="326"/>
      <c r="C2117" s="326" t="s">
        <v>1538</v>
      </c>
      <c r="D2117" t="s">
        <v>1538</v>
      </c>
      <c r="E2117" s="325" t="s">
        <v>1538</v>
      </c>
      <c r="G2117" s="325" t="s">
        <v>1538</v>
      </c>
      <c r="H2117" s="325" t="s">
        <v>1538</v>
      </c>
    </row>
    <row r="2118" spans="1:8">
      <c r="A2118" s="103"/>
      <c r="B2118" s="326"/>
      <c r="C2118" s="326" t="s">
        <v>1538</v>
      </c>
      <c r="D2118" t="s">
        <v>1538</v>
      </c>
      <c r="E2118" s="325" t="s">
        <v>1538</v>
      </c>
      <c r="G2118" s="325" t="s">
        <v>1538</v>
      </c>
      <c r="H2118" s="325" t="s">
        <v>1538</v>
      </c>
    </row>
    <row r="2119" spans="1:8">
      <c r="A2119" s="103"/>
      <c r="B2119" s="326"/>
      <c r="C2119" s="326" t="s">
        <v>1538</v>
      </c>
      <c r="D2119" t="s">
        <v>1538</v>
      </c>
      <c r="E2119" s="325" t="s">
        <v>1538</v>
      </c>
      <c r="G2119" s="325" t="s">
        <v>1538</v>
      </c>
      <c r="H2119" s="325" t="s">
        <v>1538</v>
      </c>
    </row>
    <row r="2120" spans="1:8">
      <c r="A2120" s="103"/>
      <c r="B2120" s="326"/>
      <c r="C2120" s="326" t="s">
        <v>1538</v>
      </c>
      <c r="D2120" t="s">
        <v>1538</v>
      </c>
      <c r="E2120" s="325" t="s">
        <v>1538</v>
      </c>
      <c r="G2120" s="325" t="s">
        <v>1538</v>
      </c>
      <c r="H2120" s="325" t="s">
        <v>1538</v>
      </c>
    </row>
    <row r="2121" spans="1:8">
      <c r="A2121" s="103"/>
      <c r="B2121" s="326"/>
      <c r="C2121" s="326" t="s">
        <v>1538</v>
      </c>
      <c r="D2121" t="s">
        <v>1538</v>
      </c>
      <c r="E2121" s="325" t="s">
        <v>1538</v>
      </c>
      <c r="G2121" s="325" t="s">
        <v>1538</v>
      </c>
      <c r="H2121" s="325" t="s">
        <v>1538</v>
      </c>
    </row>
    <row r="2122" spans="1:8">
      <c r="A2122" s="103"/>
      <c r="B2122" s="326"/>
      <c r="C2122" s="326" t="s">
        <v>1538</v>
      </c>
      <c r="D2122" t="s">
        <v>1538</v>
      </c>
      <c r="E2122" s="325" t="s">
        <v>1538</v>
      </c>
      <c r="G2122" s="325" t="s">
        <v>1538</v>
      </c>
      <c r="H2122" s="325" t="s">
        <v>1538</v>
      </c>
    </row>
    <row r="2123" spans="1:8">
      <c r="A2123" s="103"/>
      <c r="B2123" s="326"/>
      <c r="C2123" s="326" t="s">
        <v>1538</v>
      </c>
      <c r="D2123" t="s">
        <v>1538</v>
      </c>
      <c r="E2123" s="325" t="s">
        <v>1538</v>
      </c>
      <c r="G2123" s="325" t="s">
        <v>1538</v>
      </c>
      <c r="H2123" s="325" t="s">
        <v>1538</v>
      </c>
    </row>
    <row r="2124" spans="1:8">
      <c r="A2124" s="103"/>
      <c r="B2124" s="326"/>
      <c r="C2124" s="326" t="s">
        <v>1538</v>
      </c>
      <c r="D2124" t="s">
        <v>1538</v>
      </c>
      <c r="E2124" s="325" t="s">
        <v>1538</v>
      </c>
      <c r="G2124" s="325" t="s">
        <v>1538</v>
      </c>
      <c r="H2124" s="325" t="s">
        <v>1538</v>
      </c>
    </row>
    <row r="2125" spans="1:8">
      <c r="A2125" s="103"/>
      <c r="B2125" s="326"/>
      <c r="C2125" s="326" t="s">
        <v>1538</v>
      </c>
      <c r="D2125" t="s">
        <v>1538</v>
      </c>
      <c r="E2125" s="325" t="s">
        <v>1538</v>
      </c>
      <c r="G2125" s="325" t="s">
        <v>1538</v>
      </c>
      <c r="H2125" s="325" t="s">
        <v>1538</v>
      </c>
    </row>
    <row r="2126" spans="1:8">
      <c r="A2126" s="103"/>
      <c r="B2126" s="326"/>
      <c r="C2126" s="326" t="s">
        <v>1538</v>
      </c>
      <c r="D2126" t="s">
        <v>1538</v>
      </c>
      <c r="E2126" s="325" t="s">
        <v>1538</v>
      </c>
      <c r="G2126" s="325" t="s">
        <v>1538</v>
      </c>
      <c r="H2126" s="325" t="s">
        <v>1538</v>
      </c>
    </row>
    <row r="2127" spans="1:8">
      <c r="A2127" s="103"/>
      <c r="B2127" s="326"/>
      <c r="C2127" s="326" t="s">
        <v>1538</v>
      </c>
      <c r="D2127" t="s">
        <v>1538</v>
      </c>
      <c r="E2127" s="325" t="s">
        <v>1538</v>
      </c>
      <c r="G2127" s="325" t="s">
        <v>1538</v>
      </c>
      <c r="H2127" s="325" t="s">
        <v>1538</v>
      </c>
    </row>
    <row r="2128" spans="1:8">
      <c r="A2128" s="103"/>
      <c r="B2128" s="326"/>
      <c r="C2128" s="326" t="s">
        <v>1538</v>
      </c>
      <c r="D2128" t="s">
        <v>1538</v>
      </c>
      <c r="E2128" s="325" t="s">
        <v>1538</v>
      </c>
      <c r="G2128" s="325" t="s">
        <v>1538</v>
      </c>
      <c r="H2128" s="325" t="s">
        <v>1538</v>
      </c>
    </row>
    <row r="2129" spans="1:8">
      <c r="A2129" s="103"/>
      <c r="B2129" s="326"/>
      <c r="C2129" s="326" t="s">
        <v>1538</v>
      </c>
      <c r="D2129" t="s">
        <v>1538</v>
      </c>
      <c r="E2129" s="325" t="s">
        <v>1538</v>
      </c>
      <c r="G2129" s="325" t="s">
        <v>1538</v>
      </c>
      <c r="H2129" s="325" t="s">
        <v>1538</v>
      </c>
    </row>
    <row r="2130" spans="1:8">
      <c r="A2130" s="103"/>
      <c r="B2130" s="326"/>
      <c r="C2130" s="326" t="s">
        <v>1538</v>
      </c>
      <c r="D2130" t="s">
        <v>1538</v>
      </c>
      <c r="E2130" s="325" t="s">
        <v>1538</v>
      </c>
      <c r="G2130" s="325" t="s">
        <v>1538</v>
      </c>
      <c r="H2130" s="325" t="s">
        <v>1538</v>
      </c>
    </row>
    <row r="2131" spans="1:8">
      <c r="A2131" s="103"/>
      <c r="B2131" s="326"/>
      <c r="C2131" s="326" t="s">
        <v>1538</v>
      </c>
      <c r="D2131" t="s">
        <v>1538</v>
      </c>
      <c r="E2131" s="325" t="s">
        <v>1538</v>
      </c>
      <c r="G2131" s="325" t="s">
        <v>1538</v>
      </c>
      <c r="H2131" s="325" t="s">
        <v>1538</v>
      </c>
    </row>
    <row r="2132" spans="1:8">
      <c r="A2132" s="103"/>
      <c r="B2132" s="326"/>
      <c r="C2132" s="326" t="s">
        <v>1538</v>
      </c>
      <c r="D2132" t="s">
        <v>1538</v>
      </c>
      <c r="E2132" s="325" t="s">
        <v>1538</v>
      </c>
      <c r="G2132" s="325" t="s">
        <v>1538</v>
      </c>
      <c r="H2132" s="325" t="s">
        <v>1538</v>
      </c>
    </row>
    <row r="2133" spans="1:8">
      <c r="A2133" s="103"/>
      <c r="B2133" s="326"/>
      <c r="C2133" s="326" t="s">
        <v>1538</v>
      </c>
      <c r="D2133" t="s">
        <v>1538</v>
      </c>
      <c r="E2133" s="325" t="s">
        <v>1538</v>
      </c>
      <c r="G2133" s="325" t="s">
        <v>1538</v>
      </c>
      <c r="H2133" s="325" t="s">
        <v>1538</v>
      </c>
    </row>
    <row r="2134" spans="1:8">
      <c r="A2134" s="103"/>
      <c r="B2134" s="326"/>
      <c r="C2134" s="326" t="s">
        <v>1538</v>
      </c>
      <c r="D2134" t="s">
        <v>1538</v>
      </c>
      <c r="E2134" s="325" t="s">
        <v>1538</v>
      </c>
      <c r="G2134" s="325" t="s">
        <v>1538</v>
      </c>
      <c r="H2134" s="325" t="s">
        <v>1538</v>
      </c>
    </row>
    <row r="2135" spans="1:8">
      <c r="A2135" s="103"/>
      <c r="B2135" s="326"/>
      <c r="C2135" s="326" t="s">
        <v>1538</v>
      </c>
      <c r="D2135" t="s">
        <v>1538</v>
      </c>
      <c r="E2135" s="325" t="s">
        <v>1538</v>
      </c>
      <c r="G2135" s="325" t="s">
        <v>1538</v>
      </c>
      <c r="H2135" s="325" t="s">
        <v>1538</v>
      </c>
    </row>
    <row r="2136" spans="1:8">
      <c r="A2136" s="103"/>
      <c r="B2136" s="326"/>
      <c r="C2136" s="326" t="s">
        <v>1538</v>
      </c>
      <c r="D2136" t="s">
        <v>1538</v>
      </c>
      <c r="E2136" s="325" t="s">
        <v>1538</v>
      </c>
      <c r="G2136" s="325" t="s">
        <v>1538</v>
      </c>
      <c r="H2136" s="325" t="s">
        <v>1538</v>
      </c>
    </row>
    <row r="2137" spans="1:8">
      <c r="A2137" s="103"/>
      <c r="B2137" s="326"/>
      <c r="C2137" s="326" t="s">
        <v>1538</v>
      </c>
      <c r="D2137" t="s">
        <v>1538</v>
      </c>
      <c r="E2137" s="325" t="s">
        <v>1538</v>
      </c>
      <c r="G2137" s="325" t="s">
        <v>1538</v>
      </c>
      <c r="H2137" s="325" t="s">
        <v>1538</v>
      </c>
    </row>
    <row r="2138" spans="1:8">
      <c r="A2138" s="103"/>
      <c r="B2138" s="326"/>
      <c r="C2138" s="326" t="s">
        <v>1538</v>
      </c>
      <c r="D2138" t="s">
        <v>1538</v>
      </c>
      <c r="E2138" s="325" t="s">
        <v>1538</v>
      </c>
      <c r="G2138" s="325" t="s">
        <v>1538</v>
      </c>
      <c r="H2138" s="325" t="s">
        <v>1538</v>
      </c>
    </row>
    <row r="2139" spans="1:8">
      <c r="A2139" s="103"/>
      <c r="B2139" s="326"/>
      <c r="C2139" s="326" t="s">
        <v>1538</v>
      </c>
      <c r="D2139" t="s">
        <v>1538</v>
      </c>
      <c r="E2139" s="325" t="s">
        <v>1538</v>
      </c>
      <c r="G2139" s="325" t="s">
        <v>1538</v>
      </c>
      <c r="H2139" s="325" t="s">
        <v>1538</v>
      </c>
    </row>
    <row r="2140" spans="1:8">
      <c r="A2140" s="103"/>
      <c r="B2140" s="328"/>
      <c r="C2140" s="326" t="s">
        <v>1538</v>
      </c>
      <c r="D2140" t="s">
        <v>1538</v>
      </c>
      <c r="E2140" s="325" t="s">
        <v>1538</v>
      </c>
      <c r="G2140" s="325" t="s">
        <v>1538</v>
      </c>
      <c r="H2140" s="325" t="s">
        <v>1538</v>
      </c>
    </row>
    <row r="2141" spans="1:8">
      <c r="A2141" s="103"/>
      <c r="C2141" s="326" t="s">
        <v>1538</v>
      </c>
      <c r="D2141" t="s">
        <v>1538</v>
      </c>
      <c r="E2141" s="325" t="s">
        <v>1538</v>
      </c>
      <c r="G2141" s="325" t="s">
        <v>1538</v>
      </c>
      <c r="H2141" s="325" t="s">
        <v>1538</v>
      </c>
    </row>
    <row r="2142" spans="1:8">
      <c r="A2142" s="103"/>
      <c r="C2142" s="326" t="s">
        <v>1538</v>
      </c>
      <c r="D2142" t="s">
        <v>1538</v>
      </c>
      <c r="E2142" s="325" t="s">
        <v>1538</v>
      </c>
      <c r="G2142" s="325" t="s">
        <v>1538</v>
      </c>
      <c r="H2142" s="325" t="s">
        <v>1538</v>
      </c>
    </row>
    <row r="2143" spans="1:8">
      <c r="A2143" s="103"/>
      <c r="C2143" s="326" t="s">
        <v>1538</v>
      </c>
      <c r="D2143" t="s">
        <v>1538</v>
      </c>
      <c r="E2143" s="325" t="s">
        <v>1538</v>
      </c>
      <c r="G2143" s="325" t="s">
        <v>1538</v>
      </c>
      <c r="H2143" s="325" t="s">
        <v>1538</v>
      </c>
    </row>
    <row r="2144" spans="1:8">
      <c r="A2144" s="103"/>
      <c r="B2144" s="326"/>
      <c r="C2144" s="326" t="s">
        <v>1538</v>
      </c>
      <c r="D2144" t="s">
        <v>1538</v>
      </c>
      <c r="E2144" s="325" t="s">
        <v>1538</v>
      </c>
      <c r="G2144" s="325" t="s">
        <v>1538</v>
      </c>
      <c r="H2144" s="325" t="s">
        <v>1538</v>
      </c>
    </row>
    <row r="2145" spans="1:8">
      <c r="A2145" s="103"/>
      <c r="B2145" s="326"/>
      <c r="C2145" s="326" t="s">
        <v>1538</v>
      </c>
      <c r="D2145" t="s">
        <v>1538</v>
      </c>
      <c r="E2145" s="325" t="s">
        <v>1538</v>
      </c>
      <c r="G2145" s="325" t="s">
        <v>1538</v>
      </c>
      <c r="H2145" s="325" t="s">
        <v>1538</v>
      </c>
    </row>
    <row r="2146" spans="1:8">
      <c r="A2146" s="103"/>
      <c r="B2146" s="326"/>
      <c r="C2146" s="326" t="s">
        <v>1538</v>
      </c>
      <c r="D2146" t="s">
        <v>1538</v>
      </c>
      <c r="E2146" s="325" t="s">
        <v>1538</v>
      </c>
      <c r="G2146" s="325" t="s">
        <v>1538</v>
      </c>
      <c r="H2146" s="325" t="s">
        <v>1538</v>
      </c>
    </row>
    <row r="2147" spans="1:8">
      <c r="A2147" s="103"/>
      <c r="B2147" s="326"/>
      <c r="C2147" s="326" t="s">
        <v>1538</v>
      </c>
      <c r="D2147" t="s">
        <v>1538</v>
      </c>
      <c r="E2147" s="325" t="s">
        <v>1538</v>
      </c>
      <c r="G2147" s="325" t="s">
        <v>1538</v>
      </c>
      <c r="H2147" s="325" t="s">
        <v>1538</v>
      </c>
    </row>
    <row r="2148" spans="1:8">
      <c r="A2148" s="103"/>
      <c r="B2148" s="326"/>
      <c r="C2148" s="326" t="s">
        <v>1538</v>
      </c>
      <c r="D2148" t="s">
        <v>1538</v>
      </c>
      <c r="E2148" s="325" t="s">
        <v>1538</v>
      </c>
      <c r="G2148" s="325" t="s">
        <v>1538</v>
      </c>
      <c r="H2148" s="325" t="s">
        <v>1538</v>
      </c>
    </row>
    <row r="2149" spans="1:8">
      <c r="A2149" s="103"/>
      <c r="B2149" s="326"/>
      <c r="C2149" s="326" t="s">
        <v>1538</v>
      </c>
      <c r="D2149" t="s">
        <v>1538</v>
      </c>
      <c r="E2149" s="325" t="s">
        <v>1538</v>
      </c>
      <c r="G2149" s="325" t="s">
        <v>1538</v>
      </c>
      <c r="H2149" s="325" t="s">
        <v>1538</v>
      </c>
    </row>
    <row r="2150" spans="1:8">
      <c r="A2150" s="103"/>
      <c r="B2150" s="326"/>
      <c r="C2150" s="326" t="s">
        <v>1538</v>
      </c>
      <c r="D2150" t="s">
        <v>1538</v>
      </c>
      <c r="E2150" s="325" t="s">
        <v>1538</v>
      </c>
      <c r="G2150" s="325" t="s">
        <v>1538</v>
      </c>
      <c r="H2150" s="325" t="s">
        <v>1538</v>
      </c>
    </row>
    <row r="2151" spans="1:8">
      <c r="A2151" s="103"/>
      <c r="B2151" s="326"/>
      <c r="C2151" s="326" t="s">
        <v>1538</v>
      </c>
      <c r="D2151" t="s">
        <v>1538</v>
      </c>
      <c r="E2151" s="325" t="s">
        <v>1538</v>
      </c>
      <c r="G2151" s="325" t="s">
        <v>1538</v>
      </c>
      <c r="H2151" s="325" t="s">
        <v>1538</v>
      </c>
    </row>
    <row r="2152" spans="1:8">
      <c r="A2152" s="103"/>
      <c r="B2152" s="326"/>
      <c r="C2152" s="326" t="s">
        <v>1538</v>
      </c>
      <c r="D2152" t="s">
        <v>1538</v>
      </c>
      <c r="E2152" s="325" t="s">
        <v>1538</v>
      </c>
      <c r="G2152" s="325" t="s">
        <v>1538</v>
      </c>
      <c r="H2152" s="325" t="s">
        <v>1538</v>
      </c>
    </row>
    <row r="2153" spans="1:8">
      <c r="A2153" s="103"/>
      <c r="B2153" s="326"/>
      <c r="C2153" s="326" t="s">
        <v>1538</v>
      </c>
      <c r="D2153" t="s">
        <v>1538</v>
      </c>
      <c r="E2153" s="325" t="s">
        <v>1538</v>
      </c>
      <c r="G2153" s="325" t="s">
        <v>1538</v>
      </c>
      <c r="H2153" s="325" t="s">
        <v>1538</v>
      </c>
    </row>
    <row r="2154" spans="1:8">
      <c r="A2154" s="103"/>
      <c r="B2154" s="326"/>
      <c r="C2154" s="326" t="s">
        <v>1538</v>
      </c>
      <c r="D2154" t="s">
        <v>1538</v>
      </c>
      <c r="E2154" s="325" t="s">
        <v>1538</v>
      </c>
      <c r="G2154" s="325" t="s">
        <v>1538</v>
      </c>
      <c r="H2154" s="325" t="s">
        <v>1538</v>
      </c>
    </row>
    <row r="2155" spans="1:8">
      <c r="A2155" s="103"/>
      <c r="B2155" s="326"/>
      <c r="C2155" s="326" t="s">
        <v>1538</v>
      </c>
      <c r="D2155" t="s">
        <v>1538</v>
      </c>
      <c r="E2155" s="325" t="s">
        <v>1538</v>
      </c>
      <c r="G2155" s="325" t="s">
        <v>1538</v>
      </c>
      <c r="H2155" s="325" t="s">
        <v>1538</v>
      </c>
    </row>
    <row r="2156" spans="1:8">
      <c r="A2156" s="103"/>
      <c r="B2156" s="326"/>
      <c r="C2156" s="326" t="s">
        <v>1538</v>
      </c>
      <c r="D2156" t="s">
        <v>1538</v>
      </c>
      <c r="E2156" s="325" t="s">
        <v>1538</v>
      </c>
      <c r="G2156" s="325" t="s">
        <v>1538</v>
      </c>
      <c r="H2156" s="325" t="s">
        <v>1538</v>
      </c>
    </row>
    <row r="2157" spans="1:8">
      <c r="A2157" s="103"/>
      <c r="B2157" s="326"/>
      <c r="C2157" s="326" t="s">
        <v>1538</v>
      </c>
      <c r="D2157" t="s">
        <v>1538</v>
      </c>
      <c r="E2157" s="325" t="s">
        <v>1538</v>
      </c>
      <c r="G2157" s="325" t="s">
        <v>1538</v>
      </c>
      <c r="H2157" s="325" t="s">
        <v>1538</v>
      </c>
    </row>
    <row r="2158" spans="1:8">
      <c r="A2158" s="103"/>
      <c r="B2158" s="326"/>
      <c r="C2158" s="326" t="s">
        <v>1538</v>
      </c>
      <c r="D2158" t="s">
        <v>1538</v>
      </c>
      <c r="E2158" s="325" t="s">
        <v>1538</v>
      </c>
      <c r="G2158" s="325" t="s">
        <v>1538</v>
      </c>
      <c r="H2158" s="325" t="s">
        <v>1538</v>
      </c>
    </row>
    <row r="2159" spans="1:8">
      <c r="A2159" s="103"/>
      <c r="B2159" s="328"/>
      <c r="C2159" s="326" t="s">
        <v>1538</v>
      </c>
      <c r="D2159" t="s">
        <v>1538</v>
      </c>
      <c r="E2159" s="325" t="s">
        <v>1538</v>
      </c>
      <c r="G2159" s="325" t="s">
        <v>1538</v>
      </c>
      <c r="H2159" s="325" t="s">
        <v>1538</v>
      </c>
    </row>
    <row r="2160" spans="1:8">
      <c r="A2160" s="103"/>
      <c r="C2160" s="326" t="s">
        <v>1538</v>
      </c>
      <c r="D2160" t="s">
        <v>1538</v>
      </c>
      <c r="E2160" s="325" t="s">
        <v>1538</v>
      </c>
      <c r="G2160" s="325" t="s">
        <v>1538</v>
      </c>
      <c r="H2160" s="325" t="s">
        <v>1538</v>
      </c>
    </row>
    <row r="2161" spans="1:8">
      <c r="A2161" s="103"/>
      <c r="C2161" s="326" t="s">
        <v>1538</v>
      </c>
      <c r="D2161" t="s">
        <v>1538</v>
      </c>
      <c r="E2161" s="325" t="s">
        <v>1538</v>
      </c>
      <c r="G2161" s="325" t="s">
        <v>1538</v>
      </c>
      <c r="H2161" s="325" t="s">
        <v>1538</v>
      </c>
    </row>
    <row r="2162" spans="1:8">
      <c r="A2162" s="103"/>
      <c r="C2162" s="326" t="s">
        <v>1538</v>
      </c>
      <c r="D2162" t="s">
        <v>1538</v>
      </c>
      <c r="E2162" s="325" t="s">
        <v>1538</v>
      </c>
      <c r="G2162" s="325" t="s">
        <v>1538</v>
      </c>
      <c r="H2162" s="325" t="s">
        <v>1538</v>
      </c>
    </row>
    <row r="2163" spans="1:8">
      <c r="A2163" s="103"/>
      <c r="B2163" s="326"/>
      <c r="C2163" s="326" t="s">
        <v>1538</v>
      </c>
      <c r="D2163" t="s">
        <v>1538</v>
      </c>
      <c r="E2163" s="325" t="s">
        <v>1538</v>
      </c>
      <c r="G2163" s="325" t="s">
        <v>1538</v>
      </c>
      <c r="H2163" s="325" t="s">
        <v>1538</v>
      </c>
    </row>
    <row r="2164" spans="1:8">
      <c r="A2164" s="103"/>
      <c r="B2164" s="326"/>
      <c r="C2164" s="326" t="s">
        <v>1538</v>
      </c>
      <c r="D2164" t="s">
        <v>1538</v>
      </c>
      <c r="E2164" s="325" t="s">
        <v>1538</v>
      </c>
      <c r="G2164" s="325" t="s">
        <v>1538</v>
      </c>
      <c r="H2164" s="325" t="s">
        <v>1538</v>
      </c>
    </row>
    <row r="2165" spans="1:8">
      <c r="A2165" s="103"/>
      <c r="B2165" s="326"/>
      <c r="C2165" s="326" t="s">
        <v>1538</v>
      </c>
      <c r="D2165" t="s">
        <v>1538</v>
      </c>
      <c r="E2165" s="325" t="s">
        <v>1538</v>
      </c>
      <c r="G2165" s="325" t="s">
        <v>1538</v>
      </c>
      <c r="H2165" s="325" t="s">
        <v>1538</v>
      </c>
    </row>
    <row r="2166" spans="1:8">
      <c r="A2166" s="103"/>
      <c r="B2166" s="326"/>
      <c r="C2166" s="326" t="s">
        <v>1538</v>
      </c>
      <c r="D2166" t="s">
        <v>1538</v>
      </c>
      <c r="E2166" s="325" t="s">
        <v>1538</v>
      </c>
      <c r="G2166" s="325" t="s">
        <v>1538</v>
      </c>
      <c r="H2166" s="325" t="s">
        <v>1538</v>
      </c>
    </row>
    <row r="2167" spans="1:8">
      <c r="A2167" s="103"/>
      <c r="B2167" s="326"/>
      <c r="C2167" s="326" t="s">
        <v>1538</v>
      </c>
      <c r="D2167" t="s">
        <v>1538</v>
      </c>
      <c r="E2167" s="325" t="s">
        <v>1538</v>
      </c>
      <c r="G2167" s="325" t="s">
        <v>1538</v>
      </c>
      <c r="H2167" s="325" t="s">
        <v>1538</v>
      </c>
    </row>
    <row r="2168" spans="1:8">
      <c r="A2168" s="103"/>
      <c r="B2168" s="326"/>
      <c r="C2168" s="326" t="s">
        <v>1538</v>
      </c>
      <c r="D2168" t="s">
        <v>1538</v>
      </c>
      <c r="E2168" s="325" t="s">
        <v>1538</v>
      </c>
      <c r="G2168" s="325" t="s">
        <v>1538</v>
      </c>
      <c r="H2168" s="325" t="s">
        <v>1538</v>
      </c>
    </row>
    <row r="2169" spans="1:8">
      <c r="A2169" s="103"/>
      <c r="B2169" s="326"/>
      <c r="C2169" s="326" t="s">
        <v>1538</v>
      </c>
      <c r="D2169" t="s">
        <v>1538</v>
      </c>
      <c r="E2169" s="325" t="s">
        <v>1538</v>
      </c>
      <c r="G2169" s="325" t="s">
        <v>1538</v>
      </c>
      <c r="H2169" s="325" t="s">
        <v>1538</v>
      </c>
    </row>
    <row r="2170" spans="1:8">
      <c r="A2170" s="103"/>
      <c r="B2170" s="326"/>
      <c r="C2170" s="326" t="s">
        <v>1538</v>
      </c>
      <c r="D2170" t="s">
        <v>1538</v>
      </c>
      <c r="E2170" s="325" t="s">
        <v>1538</v>
      </c>
      <c r="G2170" s="325" t="s">
        <v>1538</v>
      </c>
      <c r="H2170" s="325" t="s">
        <v>1538</v>
      </c>
    </row>
    <row r="2171" spans="1:8">
      <c r="A2171" s="103"/>
      <c r="B2171" s="326"/>
      <c r="C2171" s="326" t="s">
        <v>1538</v>
      </c>
      <c r="D2171" t="s">
        <v>1538</v>
      </c>
      <c r="E2171" s="325" t="s">
        <v>1538</v>
      </c>
      <c r="G2171" s="325" t="s">
        <v>1538</v>
      </c>
      <c r="H2171" s="325" t="s">
        <v>1538</v>
      </c>
    </row>
    <row r="2172" spans="1:8">
      <c r="A2172" s="103"/>
      <c r="B2172" s="326"/>
      <c r="C2172" s="326" t="s">
        <v>1538</v>
      </c>
      <c r="D2172" t="s">
        <v>1538</v>
      </c>
      <c r="E2172" s="325" t="s">
        <v>1538</v>
      </c>
      <c r="G2172" s="325" t="s">
        <v>1538</v>
      </c>
      <c r="H2172" s="325" t="s">
        <v>1538</v>
      </c>
    </row>
    <row r="2173" spans="1:8">
      <c r="A2173" s="103"/>
      <c r="B2173" s="326"/>
      <c r="C2173" s="326" t="s">
        <v>1538</v>
      </c>
      <c r="D2173" t="s">
        <v>1538</v>
      </c>
      <c r="E2173" s="325" t="s">
        <v>1538</v>
      </c>
      <c r="G2173" s="325" t="s">
        <v>1538</v>
      </c>
      <c r="H2173" s="325" t="s">
        <v>1538</v>
      </c>
    </row>
    <row r="2174" spans="1:8">
      <c r="A2174" s="103"/>
      <c r="B2174" s="326"/>
      <c r="C2174" s="326" t="s">
        <v>1538</v>
      </c>
      <c r="D2174" t="s">
        <v>1538</v>
      </c>
      <c r="E2174" s="325" t="s">
        <v>1538</v>
      </c>
      <c r="G2174" s="325" t="s">
        <v>1538</v>
      </c>
      <c r="H2174" s="325" t="s">
        <v>1538</v>
      </c>
    </row>
    <row r="2175" spans="1:8">
      <c r="A2175" s="103"/>
      <c r="B2175" s="326"/>
      <c r="C2175" s="326" t="s">
        <v>1538</v>
      </c>
      <c r="D2175" t="s">
        <v>1538</v>
      </c>
      <c r="E2175" s="325" t="s">
        <v>1538</v>
      </c>
      <c r="G2175" s="325" t="s">
        <v>1538</v>
      </c>
      <c r="H2175" s="325" t="s">
        <v>1538</v>
      </c>
    </row>
    <row r="2176" spans="1:8">
      <c r="A2176" s="103"/>
      <c r="B2176" s="326"/>
      <c r="C2176" s="326" t="s">
        <v>1538</v>
      </c>
      <c r="D2176" t="s">
        <v>1538</v>
      </c>
      <c r="E2176" s="325" t="s">
        <v>1538</v>
      </c>
      <c r="G2176" s="325" t="s">
        <v>1538</v>
      </c>
      <c r="H2176" s="325" t="s">
        <v>1538</v>
      </c>
    </row>
    <row r="2177" spans="1:8">
      <c r="A2177" s="103"/>
      <c r="B2177" s="326"/>
      <c r="C2177" s="326" t="s">
        <v>1538</v>
      </c>
      <c r="D2177" t="s">
        <v>1538</v>
      </c>
      <c r="E2177" s="325" t="s">
        <v>1538</v>
      </c>
      <c r="G2177" s="325" t="s">
        <v>1538</v>
      </c>
      <c r="H2177" s="325" t="s">
        <v>1538</v>
      </c>
    </row>
    <row r="2178" spans="1:8">
      <c r="A2178" s="103"/>
      <c r="B2178" s="326"/>
      <c r="C2178" s="326" t="s">
        <v>1538</v>
      </c>
      <c r="D2178" t="s">
        <v>1538</v>
      </c>
      <c r="E2178" s="325" t="s">
        <v>1538</v>
      </c>
      <c r="G2178" s="325" t="s">
        <v>1538</v>
      </c>
      <c r="H2178" s="325" t="s">
        <v>1538</v>
      </c>
    </row>
    <row r="2179" spans="1:8">
      <c r="A2179" s="103"/>
      <c r="B2179" s="326"/>
      <c r="C2179" s="326" t="s">
        <v>1538</v>
      </c>
      <c r="D2179" t="s">
        <v>1538</v>
      </c>
      <c r="E2179" s="325" t="s">
        <v>1538</v>
      </c>
      <c r="G2179" s="325" t="s">
        <v>1538</v>
      </c>
      <c r="H2179" s="325" t="s">
        <v>1538</v>
      </c>
    </row>
    <row r="2180" spans="1:8">
      <c r="A2180" s="103"/>
      <c r="B2180" s="326"/>
      <c r="C2180" s="326" t="s">
        <v>1538</v>
      </c>
      <c r="D2180" t="s">
        <v>1538</v>
      </c>
      <c r="E2180" s="325" t="s">
        <v>1538</v>
      </c>
      <c r="G2180" s="325" t="s">
        <v>1538</v>
      </c>
      <c r="H2180" s="325" t="s">
        <v>1538</v>
      </c>
    </row>
    <row r="2181" spans="1:8">
      <c r="A2181" s="103"/>
      <c r="B2181" s="326"/>
      <c r="C2181" s="326" t="s">
        <v>1538</v>
      </c>
      <c r="D2181" t="s">
        <v>1538</v>
      </c>
      <c r="E2181" s="325" t="s">
        <v>1538</v>
      </c>
      <c r="G2181" s="325" t="s">
        <v>1538</v>
      </c>
      <c r="H2181" s="325" t="s">
        <v>1538</v>
      </c>
    </row>
    <row r="2182" spans="1:8">
      <c r="A2182" s="103"/>
      <c r="B2182" s="326"/>
      <c r="C2182" s="326" t="s">
        <v>1538</v>
      </c>
      <c r="D2182" t="s">
        <v>1538</v>
      </c>
      <c r="E2182" s="325" t="s">
        <v>1538</v>
      </c>
      <c r="G2182" s="325" t="s">
        <v>1538</v>
      </c>
      <c r="H2182" s="325" t="s">
        <v>1538</v>
      </c>
    </row>
    <row r="2183" spans="1:8">
      <c r="A2183" s="103"/>
      <c r="B2183" s="326"/>
      <c r="C2183" s="326" t="s">
        <v>1538</v>
      </c>
      <c r="D2183" t="s">
        <v>1538</v>
      </c>
      <c r="E2183" s="325" t="s">
        <v>1538</v>
      </c>
      <c r="G2183" s="325" t="s">
        <v>1538</v>
      </c>
      <c r="H2183" s="325" t="s">
        <v>1538</v>
      </c>
    </row>
    <row r="2184" spans="1:8">
      <c r="A2184" s="103"/>
      <c r="B2184" s="326"/>
      <c r="C2184" s="326" t="s">
        <v>1538</v>
      </c>
      <c r="D2184" t="s">
        <v>1538</v>
      </c>
      <c r="E2184" s="325" t="s">
        <v>1538</v>
      </c>
      <c r="G2184" s="325" t="s">
        <v>1538</v>
      </c>
      <c r="H2184" s="325" t="s">
        <v>1538</v>
      </c>
    </row>
    <row r="2185" spans="1:8">
      <c r="A2185" s="103"/>
      <c r="B2185" s="326"/>
      <c r="C2185" s="326" t="s">
        <v>1538</v>
      </c>
      <c r="D2185" t="s">
        <v>1538</v>
      </c>
      <c r="E2185" s="325" t="s">
        <v>1538</v>
      </c>
      <c r="G2185" s="325" t="s">
        <v>1538</v>
      </c>
      <c r="H2185" s="325" t="s">
        <v>1538</v>
      </c>
    </row>
    <row r="2186" spans="1:8">
      <c r="A2186" s="103"/>
      <c r="B2186" s="326"/>
      <c r="C2186" s="326" t="s">
        <v>1538</v>
      </c>
      <c r="D2186" t="s">
        <v>1538</v>
      </c>
      <c r="E2186" s="325" t="s">
        <v>1538</v>
      </c>
      <c r="G2186" s="325" t="s">
        <v>1538</v>
      </c>
      <c r="H2186" s="325" t="s">
        <v>1538</v>
      </c>
    </row>
    <row r="2187" spans="1:8">
      <c r="A2187" s="103"/>
      <c r="B2187" s="326"/>
      <c r="C2187" s="326" t="s">
        <v>1538</v>
      </c>
      <c r="D2187" t="s">
        <v>1538</v>
      </c>
      <c r="E2187" s="325" t="s">
        <v>1538</v>
      </c>
      <c r="G2187" s="325" t="s">
        <v>1538</v>
      </c>
      <c r="H2187" s="325" t="s">
        <v>1538</v>
      </c>
    </row>
    <row r="2188" spans="1:8">
      <c r="A2188" s="103"/>
      <c r="B2188" s="326"/>
      <c r="C2188" s="326" t="s">
        <v>1538</v>
      </c>
      <c r="D2188" t="s">
        <v>1538</v>
      </c>
      <c r="E2188" s="325" t="s">
        <v>1538</v>
      </c>
      <c r="G2188" s="325" t="s">
        <v>1538</v>
      </c>
      <c r="H2188" s="325" t="s">
        <v>1538</v>
      </c>
    </row>
    <row r="2189" spans="1:8">
      <c r="A2189" s="103"/>
      <c r="B2189" s="326"/>
      <c r="C2189" s="326" t="s">
        <v>1538</v>
      </c>
      <c r="D2189" t="s">
        <v>1538</v>
      </c>
      <c r="E2189" s="325" t="s">
        <v>1538</v>
      </c>
      <c r="G2189" s="325" t="s">
        <v>1538</v>
      </c>
      <c r="H2189" s="325" t="s">
        <v>1538</v>
      </c>
    </row>
    <row r="2190" spans="1:8">
      <c r="A2190" s="103"/>
      <c r="B2190" s="326"/>
      <c r="C2190" s="326" t="s">
        <v>1538</v>
      </c>
      <c r="D2190" t="s">
        <v>1538</v>
      </c>
      <c r="E2190" s="325" t="s">
        <v>1538</v>
      </c>
      <c r="G2190" s="325" t="s">
        <v>1538</v>
      </c>
      <c r="H2190" s="325" t="s">
        <v>1538</v>
      </c>
    </row>
    <row r="2191" spans="1:8">
      <c r="A2191" s="103"/>
      <c r="B2191" s="326"/>
      <c r="C2191" s="326" t="s">
        <v>1538</v>
      </c>
      <c r="D2191" t="s">
        <v>1538</v>
      </c>
      <c r="E2191" s="325" t="s">
        <v>1538</v>
      </c>
      <c r="G2191" s="325" t="s">
        <v>1538</v>
      </c>
      <c r="H2191" s="325" t="s">
        <v>1538</v>
      </c>
    </row>
    <row r="2192" spans="1:8">
      <c r="A2192" s="103"/>
      <c r="B2192" s="326"/>
      <c r="C2192" s="326" t="s">
        <v>1538</v>
      </c>
      <c r="D2192" t="s">
        <v>1538</v>
      </c>
      <c r="E2192" s="325" t="s">
        <v>1538</v>
      </c>
      <c r="G2192" s="325" t="s">
        <v>1538</v>
      </c>
      <c r="H2192" s="325" t="s">
        <v>1538</v>
      </c>
    </row>
    <row r="2193" spans="1:8">
      <c r="A2193" s="103"/>
      <c r="B2193" s="326"/>
      <c r="C2193" s="326" t="s">
        <v>1538</v>
      </c>
      <c r="D2193" t="s">
        <v>1538</v>
      </c>
      <c r="E2193" s="325" t="s">
        <v>1538</v>
      </c>
      <c r="G2193" s="325" t="s">
        <v>1538</v>
      </c>
      <c r="H2193" s="325" t="s">
        <v>1538</v>
      </c>
    </row>
    <row r="2194" spans="1:8">
      <c r="A2194" s="103"/>
      <c r="B2194" s="326"/>
      <c r="C2194" s="326" t="s">
        <v>1538</v>
      </c>
      <c r="D2194" t="s">
        <v>1538</v>
      </c>
      <c r="E2194" s="325" t="s">
        <v>1538</v>
      </c>
      <c r="G2194" s="325" t="s">
        <v>1538</v>
      </c>
      <c r="H2194" s="325" t="s">
        <v>1538</v>
      </c>
    </row>
    <row r="2195" spans="1:8">
      <c r="A2195" s="103"/>
      <c r="B2195" s="326"/>
      <c r="C2195" s="326" t="s">
        <v>1538</v>
      </c>
      <c r="D2195" t="s">
        <v>1538</v>
      </c>
      <c r="E2195" s="325" t="s">
        <v>1538</v>
      </c>
      <c r="G2195" s="325" t="s">
        <v>1538</v>
      </c>
      <c r="H2195" s="325" t="s">
        <v>1538</v>
      </c>
    </row>
    <row r="2196" spans="1:8">
      <c r="A2196" s="103"/>
      <c r="B2196" s="326"/>
      <c r="C2196" s="326" t="s">
        <v>1538</v>
      </c>
      <c r="D2196" t="s">
        <v>1538</v>
      </c>
      <c r="E2196" s="325" t="s">
        <v>1538</v>
      </c>
      <c r="G2196" s="325" t="s">
        <v>1538</v>
      </c>
      <c r="H2196" s="325" t="s">
        <v>1538</v>
      </c>
    </row>
    <row r="2197" spans="1:8">
      <c r="A2197" s="103"/>
      <c r="B2197" s="326"/>
      <c r="C2197" s="326" t="s">
        <v>1538</v>
      </c>
      <c r="D2197" t="s">
        <v>1538</v>
      </c>
      <c r="E2197" s="325" t="s">
        <v>1538</v>
      </c>
      <c r="G2197" s="325" t="s">
        <v>1538</v>
      </c>
      <c r="H2197" s="325" t="s">
        <v>1538</v>
      </c>
    </row>
    <row r="2198" spans="1:8">
      <c r="A2198" s="103"/>
      <c r="B2198" s="326"/>
      <c r="C2198" s="326" t="s">
        <v>1538</v>
      </c>
      <c r="D2198" t="s">
        <v>1538</v>
      </c>
      <c r="E2198" s="325" t="s">
        <v>1538</v>
      </c>
      <c r="G2198" s="325" t="s">
        <v>1538</v>
      </c>
      <c r="H2198" s="325" t="s">
        <v>1538</v>
      </c>
    </row>
    <row r="2199" spans="1:8">
      <c r="A2199" s="103"/>
      <c r="B2199" s="328"/>
      <c r="C2199" s="326" t="s">
        <v>1538</v>
      </c>
      <c r="D2199" t="s">
        <v>1538</v>
      </c>
      <c r="E2199" s="325" t="s">
        <v>1538</v>
      </c>
      <c r="G2199" s="325" t="s">
        <v>1538</v>
      </c>
      <c r="H2199" s="325" t="s">
        <v>1538</v>
      </c>
    </row>
    <row r="2200" spans="1:8">
      <c r="A2200" s="103"/>
      <c r="C2200" s="326" t="s">
        <v>1538</v>
      </c>
      <c r="D2200" t="s">
        <v>1538</v>
      </c>
      <c r="E2200" s="325" t="s">
        <v>1538</v>
      </c>
      <c r="G2200" s="325" t="s">
        <v>1538</v>
      </c>
      <c r="H2200" s="325" t="s">
        <v>1538</v>
      </c>
    </row>
    <row r="2201" spans="1:8">
      <c r="A2201" s="103"/>
      <c r="C2201" s="326" t="s">
        <v>1538</v>
      </c>
      <c r="D2201" t="s">
        <v>1538</v>
      </c>
      <c r="E2201" s="325" t="s">
        <v>1538</v>
      </c>
      <c r="G2201" s="325" t="s">
        <v>1538</v>
      </c>
      <c r="H2201" s="325" t="s">
        <v>1538</v>
      </c>
    </row>
    <row r="2202" spans="1:8">
      <c r="A2202" s="103"/>
      <c r="C2202" s="326" t="s">
        <v>1538</v>
      </c>
      <c r="D2202" t="s">
        <v>1538</v>
      </c>
      <c r="E2202" s="325" t="s">
        <v>1538</v>
      </c>
      <c r="G2202" s="325" t="s">
        <v>1538</v>
      </c>
      <c r="H2202" s="325" t="s">
        <v>1538</v>
      </c>
    </row>
    <row r="2203" spans="1:8">
      <c r="A2203" s="103"/>
      <c r="B2203" s="328"/>
      <c r="C2203" s="326" t="s">
        <v>1538</v>
      </c>
      <c r="D2203" t="s">
        <v>1538</v>
      </c>
      <c r="E2203" s="325" t="s">
        <v>1538</v>
      </c>
      <c r="G2203" s="325" t="s">
        <v>1538</v>
      </c>
      <c r="H2203" s="325" t="s">
        <v>1538</v>
      </c>
    </row>
    <row r="2204" spans="1:8">
      <c r="A2204" s="103"/>
      <c r="C2204" s="326" t="s">
        <v>1538</v>
      </c>
      <c r="D2204" t="s">
        <v>1538</v>
      </c>
      <c r="E2204" s="325" t="s">
        <v>1538</v>
      </c>
      <c r="G2204" s="325" t="s">
        <v>1538</v>
      </c>
      <c r="H2204" s="325" t="s">
        <v>1538</v>
      </c>
    </row>
    <row r="2205" spans="1:8">
      <c r="A2205" s="103"/>
      <c r="C2205" s="326" t="s">
        <v>1538</v>
      </c>
      <c r="D2205" t="s">
        <v>1538</v>
      </c>
      <c r="E2205" s="325" t="s">
        <v>1538</v>
      </c>
      <c r="G2205" s="325" t="s">
        <v>1538</v>
      </c>
      <c r="H2205" s="325" t="s">
        <v>1538</v>
      </c>
    </row>
    <row r="2206" spans="1:8">
      <c r="A2206" s="103"/>
      <c r="C2206" s="326" t="s">
        <v>1538</v>
      </c>
      <c r="D2206" t="s">
        <v>1538</v>
      </c>
      <c r="E2206" s="325" t="s">
        <v>1538</v>
      </c>
      <c r="G2206" s="325" t="s">
        <v>1538</v>
      </c>
      <c r="H2206" s="325" t="s">
        <v>1538</v>
      </c>
    </row>
    <row r="2207" spans="1:8">
      <c r="A2207" s="103"/>
      <c r="B2207" s="326"/>
      <c r="C2207" s="326" t="s">
        <v>1538</v>
      </c>
      <c r="D2207" t="s">
        <v>1538</v>
      </c>
      <c r="E2207" s="325" t="s">
        <v>1538</v>
      </c>
      <c r="G2207" s="325" t="s">
        <v>1538</v>
      </c>
      <c r="H2207" s="325" t="s">
        <v>1538</v>
      </c>
    </row>
    <row r="2208" spans="1:8">
      <c r="A2208" s="103"/>
      <c r="B2208" s="326"/>
      <c r="C2208" s="326" t="s">
        <v>1538</v>
      </c>
      <c r="D2208" t="s">
        <v>1538</v>
      </c>
      <c r="E2208" s="325" t="s">
        <v>1538</v>
      </c>
      <c r="G2208" s="325" t="s">
        <v>1538</v>
      </c>
      <c r="H2208" s="325" t="s">
        <v>1538</v>
      </c>
    </row>
    <row r="2209" spans="1:8">
      <c r="A2209" s="103"/>
      <c r="B2209" s="326"/>
      <c r="C2209" s="326" t="s">
        <v>1538</v>
      </c>
      <c r="D2209" t="s">
        <v>1538</v>
      </c>
      <c r="E2209" s="325" t="s">
        <v>1538</v>
      </c>
      <c r="G2209" s="325" t="s">
        <v>1538</v>
      </c>
      <c r="H2209" s="325" t="s">
        <v>1538</v>
      </c>
    </row>
    <row r="2210" spans="1:8">
      <c r="A2210" s="103"/>
      <c r="B2210" s="326"/>
      <c r="C2210" s="326" t="s">
        <v>1538</v>
      </c>
      <c r="D2210" t="s">
        <v>1538</v>
      </c>
      <c r="E2210" s="325" t="s">
        <v>1538</v>
      </c>
      <c r="G2210" s="325" t="s">
        <v>1538</v>
      </c>
      <c r="H2210" s="325" t="s">
        <v>1538</v>
      </c>
    </row>
    <row r="2211" spans="1:8">
      <c r="A2211" s="103"/>
      <c r="B2211" s="326"/>
      <c r="C2211" s="326" t="s">
        <v>1538</v>
      </c>
      <c r="D2211" t="s">
        <v>1538</v>
      </c>
      <c r="E2211" s="325" t="s">
        <v>1538</v>
      </c>
      <c r="G2211" s="325" t="s">
        <v>1538</v>
      </c>
      <c r="H2211" s="325" t="s">
        <v>1538</v>
      </c>
    </row>
    <row r="2212" spans="1:8">
      <c r="A2212" s="103"/>
      <c r="B2212" s="326"/>
      <c r="C2212" s="326" t="s">
        <v>1538</v>
      </c>
      <c r="D2212" t="s">
        <v>1538</v>
      </c>
      <c r="E2212" s="325" t="s">
        <v>1538</v>
      </c>
      <c r="G2212" s="325" t="s">
        <v>1538</v>
      </c>
      <c r="H2212" s="325" t="s">
        <v>1538</v>
      </c>
    </row>
    <row r="2213" spans="1:8">
      <c r="A2213" s="103"/>
      <c r="B2213" s="326"/>
      <c r="C2213" s="326" t="s">
        <v>1538</v>
      </c>
      <c r="D2213" t="s">
        <v>1538</v>
      </c>
      <c r="E2213" s="325" t="s">
        <v>1538</v>
      </c>
      <c r="G2213" s="325" t="s">
        <v>1538</v>
      </c>
      <c r="H2213" s="325" t="s">
        <v>1538</v>
      </c>
    </row>
    <row r="2214" spans="1:8">
      <c r="A2214" s="103"/>
      <c r="B2214" s="326"/>
      <c r="C2214" s="326" t="s">
        <v>1538</v>
      </c>
      <c r="D2214" t="s">
        <v>1538</v>
      </c>
      <c r="E2214" s="325" t="s">
        <v>1538</v>
      </c>
      <c r="G2214" s="325" t="s">
        <v>1538</v>
      </c>
      <c r="H2214" s="325" t="s">
        <v>1538</v>
      </c>
    </row>
    <row r="2215" spans="1:8">
      <c r="A2215" s="103"/>
      <c r="B2215" s="326"/>
      <c r="C2215" s="326" t="s">
        <v>1538</v>
      </c>
      <c r="D2215" t="s">
        <v>1538</v>
      </c>
      <c r="E2215" s="325" t="s">
        <v>1538</v>
      </c>
      <c r="G2215" s="325" t="s">
        <v>1538</v>
      </c>
      <c r="H2215" s="325" t="s">
        <v>1538</v>
      </c>
    </row>
    <row r="2216" spans="1:8">
      <c r="A2216" s="103"/>
      <c r="B2216" s="326"/>
      <c r="C2216" s="326" t="s">
        <v>1538</v>
      </c>
      <c r="D2216" t="s">
        <v>1538</v>
      </c>
      <c r="E2216" s="325" t="s">
        <v>1538</v>
      </c>
      <c r="G2216" s="325" t="s">
        <v>1538</v>
      </c>
      <c r="H2216" s="325" t="s">
        <v>1538</v>
      </c>
    </row>
    <row r="2217" spans="1:8">
      <c r="A2217" s="103"/>
      <c r="B2217" s="326"/>
      <c r="C2217" s="326" t="s">
        <v>1538</v>
      </c>
      <c r="D2217" t="s">
        <v>1538</v>
      </c>
      <c r="E2217" s="325" t="s">
        <v>1538</v>
      </c>
      <c r="G2217" s="325" t="s">
        <v>1538</v>
      </c>
      <c r="H2217" s="325" t="s">
        <v>1538</v>
      </c>
    </row>
    <row r="2218" spans="1:8">
      <c r="A2218" s="103"/>
      <c r="B2218" s="326"/>
      <c r="C2218" s="326" t="s">
        <v>1538</v>
      </c>
      <c r="D2218" t="s">
        <v>1538</v>
      </c>
      <c r="E2218" s="325" t="s">
        <v>1538</v>
      </c>
      <c r="G2218" s="325" t="s">
        <v>1538</v>
      </c>
      <c r="H2218" s="325" t="s">
        <v>1538</v>
      </c>
    </row>
    <row r="2219" spans="1:8">
      <c r="A2219" s="103"/>
      <c r="B2219" s="328"/>
      <c r="C2219" s="326" t="s">
        <v>1538</v>
      </c>
      <c r="D2219" t="s">
        <v>1538</v>
      </c>
      <c r="E2219" s="325" t="s">
        <v>1538</v>
      </c>
      <c r="G2219" s="325" t="s">
        <v>1538</v>
      </c>
      <c r="H2219" s="325" t="s">
        <v>1538</v>
      </c>
    </row>
    <row r="2220" spans="1:8">
      <c r="A2220" s="103"/>
      <c r="C2220" s="326" t="s">
        <v>1538</v>
      </c>
      <c r="D2220" t="s">
        <v>1538</v>
      </c>
      <c r="E2220" s="325" t="s">
        <v>1538</v>
      </c>
      <c r="G2220" s="325" t="s">
        <v>1538</v>
      </c>
      <c r="H2220" s="325" t="s">
        <v>1538</v>
      </c>
    </row>
    <row r="2221" spans="1:8">
      <c r="A2221" s="103"/>
      <c r="C2221" s="326" t="s">
        <v>1538</v>
      </c>
      <c r="D2221" t="s">
        <v>1538</v>
      </c>
      <c r="E2221" s="325" t="s">
        <v>1538</v>
      </c>
      <c r="G2221" s="325" t="s">
        <v>1538</v>
      </c>
      <c r="H2221" s="325" t="s">
        <v>1538</v>
      </c>
    </row>
    <row r="2222" spans="1:8">
      <c r="A2222" s="103"/>
      <c r="C2222" s="326" t="s">
        <v>1538</v>
      </c>
      <c r="D2222" t="s">
        <v>1538</v>
      </c>
      <c r="E2222" s="325" t="s">
        <v>1538</v>
      </c>
      <c r="G2222" s="325" t="s">
        <v>1538</v>
      </c>
      <c r="H2222" s="325" t="s">
        <v>1538</v>
      </c>
    </row>
    <row r="2223" spans="1:8">
      <c r="A2223" s="103"/>
      <c r="B2223" s="326"/>
      <c r="C2223" s="326" t="s">
        <v>1538</v>
      </c>
      <c r="D2223" t="s">
        <v>1538</v>
      </c>
      <c r="E2223" s="325" t="s">
        <v>1538</v>
      </c>
      <c r="G2223" s="325" t="s">
        <v>1538</v>
      </c>
      <c r="H2223" s="325" t="s">
        <v>1538</v>
      </c>
    </row>
    <row r="2224" spans="1:8">
      <c r="A2224" s="103"/>
      <c r="B2224" s="326"/>
      <c r="C2224" s="326" t="s">
        <v>1538</v>
      </c>
      <c r="D2224" t="s">
        <v>1538</v>
      </c>
      <c r="E2224" s="325" t="s">
        <v>1538</v>
      </c>
      <c r="G2224" s="325" t="s">
        <v>1538</v>
      </c>
      <c r="H2224" s="325" t="s">
        <v>1538</v>
      </c>
    </row>
    <row r="2225" spans="1:8">
      <c r="A2225" s="103"/>
      <c r="B2225" s="326"/>
      <c r="C2225" s="326" t="s">
        <v>1538</v>
      </c>
      <c r="D2225" t="s">
        <v>1538</v>
      </c>
      <c r="E2225" s="325" t="s">
        <v>1538</v>
      </c>
      <c r="G2225" s="325" t="s">
        <v>1538</v>
      </c>
      <c r="H2225" s="325" t="s">
        <v>1538</v>
      </c>
    </row>
    <row r="2226" spans="1:8">
      <c r="A2226" s="103"/>
      <c r="B2226" s="326"/>
      <c r="C2226" s="326" t="s">
        <v>1538</v>
      </c>
      <c r="D2226" t="s">
        <v>1538</v>
      </c>
      <c r="E2226" s="325" t="s">
        <v>1538</v>
      </c>
      <c r="G2226" s="325" t="s">
        <v>1538</v>
      </c>
      <c r="H2226" s="325" t="s">
        <v>1538</v>
      </c>
    </row>
    <row r="2227" spans="1:8">
      <c r="A2227" s="103"/>
      <c r="B2227" s="326"/>
      <c r="C2227" s="326" t="s">
        <v>1538</v>
      </c>
      <c r="D2227" t="s">
        <v>1538</v>
      </c>
      <c r="E2227" s="325" t="s">
        <v>1538</v>
      </c>
      <c r="G2227" s="325" t="s">
        <v>1538</v>
      </c>
      <c r="H2227" s="325" t="s">
        <v>1538</v>
      </c>
    </row>
    <row r="2228" spans="1:8">
      <c r="A2228" s="103"/>
      <c r="B2228" s="326"/>
      <c r="C2228" s="326" t="s">
        <v>1538</v>
      </c>
      <c r="D2228" t="s">
        <v>1538</v>
      </c>
      <c r="E2228" s="325" t="s">
        <v>1538</v>
      </c>
      <c r="G2228" s="325" t="s">
        <v>1538</v>
      </c>
      <c r="H2228" s="325" t="s">
        <v>1538</v>
      </c>
    </row>
    <row r="2229" spans="1:8">
      <c r="A2229" s="103"/>
      <c r="B2229" s="326"/>
      <c r="C2229" s="326" t="s">
        <v>1538</v>
      </c>
      <c r="D2229" t="s">
        <v>1538</v>
      </c>
      <c r="E2229" s="325" t="s">
        <v>1538</v>
      </c>
      <c r="G2229" s="325" t="s">
        <v>1538</v>
      </c>
      <c r="H2229" s="325" t="s">
        <v>1538</v>
      </c>
    </row>
    <row r="2230" spans="1:8">
      <c r="A2230" s="103"/>
      <c r="B2230" s="326"/>
      <c r="C2230" s="326" t="s">
        <v>1538</v>
      </c>
      <c r="D2230" t="s">
        <v>1538</v>
      </c>
      <c r="E2230" s="325" t="s">
        <v>1538</v>
      </c>
      <c r="G2230" s="325" t="s">
        <v>1538</v>
      </c>
      <c r="H2230" s="325" t="s">
        <v>1538</v>
      </c>
    </row>
    <row r="2231" spans="1:8">
      <c r="A2231" s="103"/>
      <c r="B2231" s="326"/>
      <c r="C2231" s="326" t="s">
        <v>1538</v>
      </c>
      <c r="D2231" t="s">
        <v>1538</v>
      </c>
      <c r="E2231" s="325" t="s">
        <v>1538</v>
      </c>
      <c r="G2231" s="325" t="s">
        <v>1538</v>
      </c>
      <c r="H2231" s="325" t="s">
        <v>1538</v>
      </c>
    </row>
    <row r="2232" spans="1:8">
      <c r="A2232" s="103"/>
      <c r="B2232" s="326"/>
      <c r="C2232" s="326" t="s">
        <v>1538</v>
      </c>
      <c r="D2232" t="s">
        <v>1538</v>
      </c>
      <c r="E2232" s="325" t="s">
        <v>1538</v>
      </c>
      <c r="G2232" s="325" t="s">
        <v>1538</v>
      </c>
      <c r="H2232" s="325" t="s">
        <v>1538</v>
      </c>
    </row>
    <row r="2233" spans="1:8">
      <c r="A2233" s="103"/>
      <c r="B2233" s="326"/>
      <c r="C2233" s="326" t="s">
        <v>1538</v>
      </c>
      <c r="D2233" t="s">
        <v>1538</v>
      </c>
      <c r="E2233" s="325" t="s">
        <v>1538</v>
      </c>
      <c r="G2233" s="325" t="s">
        <v>1538</v>
      </c>
      <c r="H2233" s="325" t="s">
        <v>1538</v>
      </c>
    </row>
    <row r="2234" spans="1:8">
      <c r="A2234" s="103"/>
      <c r="B2234" s="326"/>
      <c r="C2234" s="326" t="s">
        <v>1538</v>
      </c>
      <c r="D2234" t="s">
        <v>1538</v>
      </c>
      <c r="E2234" s="325" t="s">
        <v>1538</v>
      </c>
      <c r="G2234" s="325" t="s">
        <v>1538</v>
      </c>
      <c r="H2234" s="325" t="s">
        <v>1538</v>
      </c>
    </row>
    <row r="2235" spans="1:8">
      <c r="A2235" s="103"/>
      <c r="B2235" s="326"/>
      <c r="C2235" s="326" t="s">
        <v>1538</v>
      </c>
      <c r="D2235" t="s">
        <v>1538</v>
      </c>
      <c r="E2235" s="325" t="s">
        <v>1538</v>
      </c>
      <c r="G2235" s="325" t="s">
        <v>1538</v>
      </c>
      <c r="H2235" s="325" t="s">
        <v>1538</v>
      </c>
    </row>
    <row r="2236" spans="1:8">
      <c r="A2236" s="103"/>
      <c r="B2236" s="326"/>
      <c r="C2236" s="326" t="s">
        <v>1538</v>
      </c>
      <c r="D2236" t="s">
        <v>1538</v>
      </c>
      <c r="E2236" s="325" t="s">
        <v>1538</v>
      </c>
      <c r="G2236" s="325" t="s">
        <v>1538</v>
      </c>
      <c r="H2236" s="325" t="s">
        <v>1538</v>
      </c>
    </row>
    <row r="2237" spans="1:8">
      <c r="A2237" s="103"/>
      <c r="B2237" s="326"/>
      <c r="C2237" s="326" t="s">
        <v>1538</v>
      </c>
      <c r="D2237" t="s">
        <v>1538</v>
      </c>
      <c r="E2237" s="325" t="s">
        <v>1538</v>
      </c>
      <c r="G2237" s="325" t="s">
        <v>1538</v>
      </c>
      <c r="H2237" s="325" t="s">
        <v>1538</v>
      </c>
    </row>
    <row r="2238" spans="1:8">
      <c r="A2238" s="103"/>
      <c r="B2238" s="326"/>
      <c r="C2238" s="326" t="s">
        <v>1538</v>
      </c>
      <c r="D2238" t="s">
        <v>1538</v>
      </c>
      <c r="E2238" s="325" t="s">
        <v>1538</v>
      </c>
      <c r="G2238" s="325" t="s">
        <v>1538</v>
      </c>
      <c r="H2238" s="325" t="s">
        <v>1538</v>
      </c>
    </row>
    <row r="2239" spans="1:8">
      <c r="A2239" s="103"/>
      <c r="B2239" s="326"/>
      <c r="C2239" s="326" t="s">
        <v>1538</v>
      </c>
      <c r="D2239" t="s">
        <v>1538</v>
      </c>
      <c r="E2239" s="325" t="s">
        <v>1538</v>
      </c>
      <c r="G2239" s="325" t="s">
        <v>1538</v>
      </c>
      <c r="H2239" s="325" t="s">
        <v>1538</v>
      </c>
    </row>
    <row r="2240" spans="1:8">
      <c r="A2240" s="103"/>
      <c r="B2240" s="326"/>
      <c r="C2240" s="326" t="s">
        <v>1538</v>
      </c>
      <c r="D2240" t="s">
        <v>1538</v>
      </c>
      <c r="E2240" s="325" t="s">
        <v>1538</v>
      </c>
      <c r="G2240" s="325" t="s">
        <v>1538</v>
      </c>
      <c r="H2240" s="325" t="s">
        <v>1538</v>
      </c>
    </row>
    <row r="2241" spans="1:8">
      <c r="A2241" s="103"/>
      <c r="B2241" s="326"/>
      <c r="C2241" s="326" t="s">
        <v>1538</v>
      </c>
      <c r="D2241" t="s">
        <v>1538</v>
      </c>
      <c r="E2241" s="325" t="s">
        <v>1538</v>
      </c>
      <c r="G2241" s="325" t="s">
        <v>1538</v>
      </c>
      <c r="H2241" s="325" t="s">
        <v>1538</v>
      </c>
    </row>
    <row r="2242" spans="1:8">
      <c r="A2242" s="103"/>
      <c r="B2242" s="326"/>
      <c r="C2242" s="326" t="s">
        <v>1538</v>
      </c>
      <c r="D2242" t="s">
        <v>1538</v>
      </c>
      <c r="E2242" s="325" t="s">
        <v>1538</v>
      </c>
      <c r="G2242" s="325" t="s">
        <v>1538</v>
      </c>
      <c r="H2242" s="325" t="s">
        <v>1538</v>
      </c>
    </row>
    <row r="2243" spans="1:8">
      <c r="A2243" s="103"/>
      <c r="B2243" s="326"/>
      <c r="C2243" s="326" t="s">
        <v>1538</v>
      </c>
      <c r="D2243" t="s">
        <v>1538</v>
      </c>
      <c r="E2243" s="325" t="s">
        <v>1538</v>
      </c>
      <c r="G2243" s="325" t="s">
        <v>1538</v>
      </c>
      <c r="H2243" s="325" t="s">
        <v>1538</v>
      </c>
    </row>
    <row r="2244" spans="1:8">
      <c r="A2244" s="103"/>
      <c r="B2244" s="326"/>
      <c r="C2244" s="326" t="s">
        <v>1538</v>
      </c>
      <c r="D2244" t="s">
        <v>1538</v>
      </c>
      <c r="E2244" s="325" t="s">
        <v>1538</v>
      </c>
      <c r="G2244" s="325" t="s">
        <v>1538</v>
      </c>
      <c r="H2244" s="325" t="s">
        <v>1538</v>
      </c>
    </row>
    <row r="2245" spans="1:8">
      <c r="A2245" s="103"/>
      <c r="B2245" s="326"/>
      <c r="C2245" s="326" t="s">
        <v>1538</v>
      </c>
      <c r="D2245" t="s">
        <v>1538</v>
      </c>
      <c r="E2245" s="325" t="s">
        <v>1538</v>
      </c>
      <c r="G2245" s="325" t="s">
        <v>1538</v>
      </c>
      <c r="H2245" s="325" t="s">
        <v>1538</v>
      </c>
    </row>
    <row r="2246" spans="1:8">
      <c r="A2246" s="103"/>
      <c r="B2246" s="326"/>
      <c r="C2246" s="326" t="s">
        <v>1538</v>
      </c>
      <c r="D2246" t="s">
        <v>1538</v>
      </c>
      <c r="E2246" s="325" t="s">
        <v>1538</v>
      </c>
      <c r="G2246" s="325" t="s">
        <v>1538</v>
      </c>
      <c r="H2246" s="325" t="s">
        <v>1538</v>
      </c>
    </row>
    <row r="2247" spans="1:8">
      <c r="A2247" s="103"/>
      <c r="B2247" s="326"/>
      <c r="C2247" s="326" t="s">
        <v>1538</v>
      </c>
      <c r="D2247" t="s">
        <v>1538</v>
      </c>
      <c r="E2247" s="325" t="s">
        <v>1538</v>
      </c>
      <c r="G2247" s="325" t="s">
        <v>1538</v>
      </c>
      <c r="H2247" s="325" t="s">
        <v>1538</v>
      </c>
    </row>
    <row r="2248" spans="1:8">
      <c r="A2248" s="103"/>
      <c r="B2248" s="326"/>
      <c r="C2248" s="326" t="s">
        <v>1538</v>
      </c>
      <c r="D2248" t="s">
        <v>1538</v>
      </c>
      <c r="E2248" s="325" t="s">
        <v>1538</v>
      </c>
      <c r="G2248" s="325" t="s">
        <v>1538</v>
      </c>
      <c r="H2248" s="325" t="s">
        <v>1538</v>
      </c>
    </row>
    <row r="2249" spans="1:8">
      <c r="A2249" s="103"/>
      <c r="B2249" s="326"/>
      <c r="C2249" s="326" t="s">
        <v>1538</v>
      </c>
      <c r="D2249" t="s">
        <v>1538</v>
      </c>
      <c r="E2249" s="325" t="s">
        <v>1538</v>
      </c>
      <c r="G2249" s="325" t="s">
        <v>1538</v>
      </c>
      <c r="H2249" s="325" t="s">
        <v>1538</v>
      </c>
    </row>
    <row r="2250" spans="1:8">
      <c r="A2250" s="103"/>
      <c r="B2250" s="326"/>
      <c r="C2250" s="326" t="s">
        <v>1538</v>
      </c>
      <c r="D2250" t="s">
        <v>1538</v>
      </c>
      <c r="E2250" s="325" t="s">
        <v>1538</v>
      </c>
      <c r="G2250" s="325" t="s">
        <v>1538</v>
      </c>
      <c r="H2250" s="325" t="s">
        <v>1538</v>
      </c>
    </row>
    <row r="2251" spans="1:8">
      <c r="A2251" s="103"/>
      <c r="B2251" s="326"/>
      <c r="C2251" s="326" t="s">
        <v>1538</v>
      </c>
      <c r="D2251" t="s">
        <v>1538</v>
      </c>
      <c r="E2251" s="325" t="s">
        <v>1538</v>
      </c>
      <c r="G2251" s="325" t="s">
        <v>1538</v>
      </c>
      <c r="H2251" s="325" t="s">
        <v>1538</v>
      </c>
    </row>
    <row r="2252" spans="1:8">
      <c r="A2252" s="103"/>
      <c r="B2252" s="326"/>
      <c r="C2252" s="326" t="s">
        <v>1538</v>
      </c>
      <c r="D2252" t="s">
        <v>1538</v>
      </c>
      <c r="E2252" s="325" t="s">
        <v>1538</v>
      </c>
      <c r="G2252" s="325" t="s">
        <v>1538</v>
      </c>
      <c r="H2252" s="325" t="s">
        <v>1538</v>
      </c>
    </row>
    <row r="2253" spans="1:8">
      <c r="A2253" s="103"/>
      <c r="B2253" s="326"/>
      <c r="C2253" s="326" t="s">
        <v>1538</v>
      </c>
      <c r="D2253" t="s">
        <v>1538</v>
      </c>
      <c r="E2253" s="325" t="s">
        <v>1538</v>
      </c>
      <c r="G2253" s="325" t="s">
        <v>1538</v>
      </c>
      <c r="H2253" s="325" t="s">
        <v>1538</v>
      </c>
    </row>
    <row r="2254" spans="1:8">
      <c r="A2254" s="103"/>
      <c r="B2254" s="326"/>
      <c r="C2254" s="326" t="s">
        <v>1538</v>
      </c>
      <c r="D2254" t="s">
        <v>1538</v>
      </c>
      <c r="E2254" s="325" t="s">
        <v>1538</v>
      </c>
      <c r="G2254" s="325" t="s">
        <v>1538</v>
      </c>
      <c r="H2254" s="325" t="s">
        <v>1538</v>
      </c>
    </row>
    <row r="2255" spans="1:8">
      <c r="A2255" s="103"/>
      <c r="B2255" s="326"/>
      <c r="C2255" s="326" t="s">
        <v>1538</v>
      </c>
      <c r="D2255" t="s">
        <v>1538</v>
      </c>
      <c r="E2255" s="325" t="s">
        <v>1538</v>
      </c>
      <c r="G2255" s="325" t="s">
        <v>1538</v>
      </c>
      <c r="H2255" s="325" t="s">
        <v>1538</v>
      </c>
    </row>
    <row r="2256" spans="1:8">
      <c r="A2256" s="103"/>
      <c r="B2256" s="326"/>
      <c r="C2256" s="326" t="s">
        <v>1538</v>
      </c>
      <c r="D2256" t="s">
        <v>1538</v>
      </c>
      <c r="E2256" s="325" t="s">
        <v>1538</v>
      </c>
      <c r="G2256" s="325" t="s">
        <v>1538</v>
      </c>
      <c r="H2256" s="325" t="s">
        <v>1538</v>
      </c>
    </row>
    <row r="2257" spans="1:8">
      <c r="A2257" s="103"/>
      <c r="B2257" s="326"/>
      <c r="C2257" s="326" t="s">
        <v>1538</v>
      </c>
      <c r="D2257" t="s">
        <v>1538</v>
      </c>
      <c r="E2257" s="325" t="s">
        <v>1538</v>
      </c>
      <c r="G2257" s="325" t="s">
        <v>1538</v>
      </c>
      <c r="H2257" s="325" t="s">
        <v>1538</v>
      </c>
    </row>
    <row r="2258" spans="1:8">
      <c r="A2258" s="103"/>
      <c r="B2258" s="326"/>
      <c r="C2258" s="326" t="s">
        <v>1538</v>
      </c>
      <c r="D2258" t="s">
        <v>1538</v>
      </c>
      <c r="E2258" s="325" t="s">
        <v>1538</v>
      </c>
      <c r="G2258" s="325" t="s">
        <v>1538</v>
      </c>
      <c r="H2258" s="325" t="s">
        <v>1538</v>
      </c>
    </row>
    <row r="2259" spans="1:8">
      <c r="A2259" s="103"/>
      <c r="B2259" s="326"/>
      <c r="C2259" s="326" t="s">
        <v>1538</v>
      </c>
      <c r="D2259" t="s">
        <v>1538</v>
      </c>
      <c r="E2259" s="325" t="s">
        <v>1538</v>
      </c>
      <c r="G2259" s="325" t="s">
        <v>1538</v>
      </c>
      <c r="H2259" s="325" t="s">
        <v>1538</v>
      </c>
    </row>
    <row r="2260" spans="1:8">
      <c r="A2260" s="103"/>
      <c r="B2260" s="326"/>
      <c r="C2260" s="326" t="s">
        <v>1538</v>
      </c>
      <c r="D2260" t="s">
        <v>1538</v>
      </c>
      <c r="E2260" s="325" t="s">
        <v>1538</v>
      </c>
      <c r="G2260" s="325" t="s">
        <v>1538</v>
      </c>
      <c r="H2260" s="325" t="s">
        <v>1538</v>
      </c>
    </row>
    <row r="2261" spans="1:8">
      <c r="A2261" s="103"/>
      <c r="B2261" s="326"/>
      <c r="C2261" s="326" t="s">
        <v>1538</v>
      </c>
      <c r="D2261" t="s">
        <v>1538</v>
      </c>
      <c r="E2261" s="325" t="s">
        <v>1538</v>
      </c>
      <c r="G2261" s="325" t="s">
        <v>1538</v>
      </c>
      <c r="H2261" s="325" t="s">
        <v>1538</v>
      </c>
    </row>
    <row r="2262" spans="1:8">
      <c r="A2262" s="103"/>
      <c r="B2262" s="326"/>
      <c r="C2262" s="326" t="s">
        <v>1538</v>
      </c>
      <c r="D2262" t="s">
        <v>1538</v>
      </c>
      <c r="E2262" s="325" t="s">
        <v>1538</v>
      </c>
      <c r="G2262" s="325" t="s">
        <v>1538</v>
      </c>
      <c r="H2262" s="325" t="s">
        <v>1538</v>
      </c>
    </row>
    <row r="2263" spans="1:8">
      <c r="A2263" s="103"/>
      <c r="B2263" s="326"/>
      <c r="C2263" s="326" t="s">
        <v>1538</v>
      </c>
      <c r="D2263" t="s">
        <v>1538</v>
      </c>
      <c r="E2263" s="325" t="s">
        <v>1538</v>
      </c>
      <c r="G2263" s="325" t="s">
        <v>1538</v>
      </c>
      <c r="H2263" s="325" t="s">
        <v>1538</v>
      </c>
    </row>
    <row r="2264" spans="1:8">
      <c r="A2264" s="103"/>
      <c r="B2264" s="326"/>
      <c r="C2264" s="326" t="s">
        <v>1538</v>
      </c>
      <c r="D2264" t="s">
        <v>1538</v>
      </c>
      <c r="E2264" s="325" t="s">
        <v>1538</v>
      </c>
      <c r="G2264" s="325" t="s">
        <v>1538</v>
      </c>
      <c r="H2264" s="325" t="s">
        <v>1538</v>
      </c>
    </row>
    <row r="2265" spans="1:8">
      <c r="A2265" s="103"/>
      <c r="B2265" s="326"/>
      <c r="C2265" s="326" t="s">
        <v>1538</v>
      </c>
      <c r="D2265" t="s">
        <v>1538</v>
      </c>
      <c r="E2265" s="325" t="s">
        <v>1538</v>
      </c>
      <c r="G2265" s="325" t="s">
        <v>1538</v>
      </c>
      <c r="H2265" s="325" t="s">
        <v>1538</v>
      </c>
    </row>
    <row r="2266" spans="1:8">
      <c r="A2266" s="103"/>
      <c r="B2266" s="326"/>
      <c r="C2266" s="326" t="s">
        <v>1538</v>
      </c>
      <c r="D2266" t="s">
        <v>1538</v>
      </c>
      <c r="E2266" s="325" t="s">
        <v>1538</v>
      </c>
      <c r="G2266" s="325" t="s">
        <v>1538</v>
      </c>
      <c r="H2266" s="325" t="s">
        <v>1538</v>
      </c>
    </row>
    <row r="2267" spans="1:8">
      <c r="A2267" s="103"/>
      <c r="B2267" s="326"/>
      <c r="C2267" s="326" t="s">
        <v>1538</v>
      </c>
      <c r="D2267" t="s">
        <v>1538</v>
      </c>
      <c r="E2267" s="325" t="s">
        <v>1538</v>
      </c>
      <c r="G2267" s="325" t="s">
        <v>1538</v>
      </c>
      <c r="H2267" s="325" t="s">
        <v>1538</v>
      </c>
    </row>
    <row r="2268" spans="1:8">
      <c r="A2268" s="103"/>
      <c r="B2268" s="328"/>
      <c r="C2268" s="326" t="s">
        <v>1538</v>
      </c>
      <c r="D2268" t="s">
        <v>1538</v>
      </c>
      <c r="E2268" s="325" t="s">
        <v>1538</v>
      </c>
      <c r="G2268" s="325" t="s">
        <v>1538</v>
      </c>
      <c r="H2268" s="325" t="s">
        <v>1538</v>
      </c>
    </row>
    <row r="2269" spans="1:8">
      <c r="A2269" s="103"/>
      <c r="C2269" s="326" t="s">
        <v>1538</v>
      </c>
      <c r="D2269" t="s">
        <v>1538</v>
      </c>
      <c r="E2269" s="325" t="s">
        <v>1538</v>
      </c>
      <c r="G2269" s="325" t="s">
        <v>1538</v>
      </c>
      <c r="H2269" s="325" t="s">
        <v>1538</v>
      </c>
    </row>
    <row r="2270" spans="1:8">
      <c r="A2270" s="103"/>
      <c r="C2270" s="326" t="s">
        <v>1538</v>
      </c>
      <c r="D2270" t="s">
        <v>1538</v>
      </c>
      <c r="E2270" s="325" t="s">
        <v>1538</v>
      </c>
      <c r="G2270" s="325" t="s">
        <v>1538</v>
      </c>
      <c r="H2270" s="325" t="s">
        <v>1538</v>
      </c>
    </row>
    <row r="2271" spans="1:8">
      <c r="A2271" s="103"/>
      <c r="C2271" s="326" t="s">
        <v>1538</v>
      </c>
      <c r="D2271" t="s">
        <v>1538</v>
      </c>
      <c r="E2271" s="325" t="s">
        <v>1538</v>
      </c>
      <c r="G2271" s="325" t="s">
        <v>1538</v>
      </c>
      <c r="H2271" s="325" t="s">
        <v>1538</v>
      </c>
    </row>
    <row r="2272" spans="1:8">
      <c r="A2272" s="103"/>
      <c r="C2272" s="326" t="s">
        <v>1538</v>
      </c>
      <c r="D2272" t="s">
        <v>1538</v>
      </c>
      <c r="E2272" s="325" t="s">
        <v>1538</v>
      </c>
      <c r="G2272" s="325" t="s">
        <v>1538</v>
      </c>
      <c r="H2272" s="325" t="s">
        <v>1538</v>
      </c>
    </row>
    <row r="2273" spans="1:8">
      <c r="A2273" s="103"/>
      <c r="B2273" s="328"/>
      <c r="C2273" s="326" t="s">
        <v>1538</v>
      </c>
      <c r="D2273" t="s">
        <v>1538</v>
      </c>
      <c r="E2273" s="325" t="s">
        <v>1538</v>
      </c>
      <c r="G2273" s="325" t="s">
        <v>1538</v>
      </c>
      <c r="H2273" s="325" t="s">
        <v>1538</v>
      </c>
    </row>
    <row r="2274" spans="1:8">
      <c r="A2274" s="103"/>
      <c r="C2274" s="326" t="s">
        <v>1538</v>
      </c>
      <c r="D2274" t="s">
        <v>1538</v>
      </c>
      <c r="E2274" s="325" t="s">
        <v>1538</v>
      </c>
      <c r="G2274" s="325" t="s">
        <v>1538</v>
      </c>
      <c r="H2274" s="325" t="s">
        <v>1538</v>
      </c>
    </row>
    <row r="2275" spans="1:8">
      <c r="A2275" s="103"/>
      <c r="C2275" s="326" t="s">
        <v>1538</v>
      </c>
      <c r="D2275" t="s">
        <v>1538</v>
      </c>
      <c r="E2275" s="325" t="s">
        <v>1538</v>
      </c>
      <c r="G2275" s="325" t="s">
        <v>1538</v>
      </c>
      <c r="H2275" s="325" t="s">
        <v>1538</v>
      </c>
    </row>
    <row r="2276" spans="1:8">
      <c r="A2276" s="103"/>
      <c r="C2276" s="326" t="s">
        <v>1538</v>
      </c>
      <c r="D2276" t="s">
        <v>1538</v>
      </c>
      <c r="E2276" s="325" t="s">
        <v>1538</v>
      </c>
      <c r="G2276" s="325" t="s">
        <v>1538</v>
      </c>
      <c r="H2276" s="325" t="s">
        <v>1538</v>
      </c>
    </row>
    <row r="2277" spans="1:8">
      <c r="A2277" s="103"/>
      <c r="C2277" s="326" t="s">
        <v>1538</v>
      </c>
      <c r="D2277" t="s">
        <v>1538</v>
      </c>
      <c r="E2277" s="325" t="s">
        <v>1538</v>
      </c>
      <c r="G2277" s="325" t="s">
        <v>1538</v>
      </c>
      <c r="H2277" s="325" t="s">
        <v>1538</v>
      </c>
    </row>
    <row r="2278" spans="1:8">
      <c r="A2278" s="103"/>
      <c r="B2278" s="326"/>
      <c r="C2278" s="326" t="s">
        <v>1538</v>
      </c>
      <c r="D2278" t="s">
        <v>1538</v>
      </c>
      <c r="E2278" s="325" t="s">
        <v>1538</v>
      </c>
      <c r="G2278" s="325" t="s">
        <v>1538</v>
      </c>
      <c r="H2278" s="325" t="s">
        <v>1538</v>
      </c>
    </row>
    <row r="2279" spans="1:8">
      <c r="A2279" s="103"/>
      <c r="B2279" s="326"/>
      <c r="C2279" s="326" t="s">
        <v>1538</v>
      </c>
      <c r="D2279" t="s">
        <v>1538</v>
      </c>
      <c r="E2279" s="325" t="s">
        <v>1538</v>
      </c>
      <c r="G2279" s="325" t="s">
        <v>1538</v>
      </c>
      <c r="H2279" s="325" t="s">
        <v>1538</v>
      </c>
    </row>
    <row r="2280" spans="1:8">
      <c r="A2280" s="103"/>
      <c r="B2280" s="326"/>
      <c r="C2280" s="326" t="s">
        <v>1538</v>
      </c>
      <c r="D2280" t="s">
        <v>1538</v>
      </c>
      <c r="E2280" s="325" t="s">
        <v>1538</v>
      </c>
      <c r="G2280" s="325" t="s">
        <v>1538</v>
      </c>
      <c r="H2280" s="325" t="s">
        <v>1538</v>
      </c>
    </row>
    <row r="2281" spans="1:8">
      <c r="A2281" s="103"/>
      <c r="B2281" s="326"/>
      <c r="C2281" s="326" t="s">
        <v>1538</v>
      </c>
      <c r="D2281" t="s">
        <v>1538</v>
      </c>
      <c r="E2281" s="325" t="s">
        <v>1538</v>
      </c>
      <c r="G2281" s="325" t="s">
        <v>1538</v>
      </c>
      <c r="H2281" s="325" t="s">
        <v>1538</v>
      </c>
    </row>
    <row r="2282" spans="1:8">
      <c r="A2282" s="103"/>
      <c r="B2282" s="326"/>
      <c r="C2282" s="326" t="s">
        <v>1538</v>
      </c>
      <c r="D2282" t="s">
        <v>1538</v>
      </c>
      <c r="E2282" s="325" t="s">
        <v>1538</v>
      </c>
      <c r="G2282" s="325" t="s">
        <v>1538</v>
      </c>
      <c r="H2282" s="325" t="s">
        <v>1538</v>
      </c>
    </row>
    <row r="2283" spans="1:8">
      <c r="A2283" s="103"/>
      <c r="B2283" s="326"/>
      <c r="C2283" s="326" t="s">
        <v>1538</v>
      </c>
      <c r="D2283" t="s">
        <v>1538</v>
      </c>
      <c r="E2283" s="325" t="s">
        <v>1538</v>
      </c>
      <c r="G2283" s="325" t="s">
        <v>1538</v>
      </c>
      <c r="H2283" s="325" t="s">
        <v>1538</v>
      </c>
    </row>
    <row r="2284" spans="1:8">
      <c r="A2284" s="103"/>
      <c r="B2284" s="326"/>
      <c r="C2284" s="326" t="s">
        <v>1538</v>
      </c>
      <c r="D2284" t="s">
        <v>1538</v>
      </c>
      <c r="E2284" s="325" t="s">
        <v>1538</v>
      </c>
      <c r="G2284" s="325" t="s">
        <v>1538</v>
      </c>
      <c r="H2284" s="325" t="s">
        <v>1538</v>
      </c>
    </row>
    <row r="2285" spans="1:8">
      <c r="A2285" s="103"/>
      <c r="B2285" s="326"/>
      <c r="C2285" s="326" t="s">
        <v>1538</v>
      </c>
      <c r="D2285" t="s">
        <v>1538</v>
      </c>
      <c r="E2285" s="325" t="s">
        <v>1538</v>
      </c>
      <c r="G2285" s="325" t="s">
        <v>1538</v>
      </c>
      <c r="H2285" s="325" t="s">
        <v>1538</v>
      </c>
    </row>
    <row r="2286" spans="1:8">
      <c r="A2286" s="103"/>
      <c r="B2286" s="326"/>
      <c r="C2286" s="326" t="s">
        <v>1538</v>
      </c>
      <c r="D2286" t="s">
        <v>1538</v>
      </c>
      <c r="E2286" s="325" t="s">
        <v>1538</v>
      </c>
      <c r="G2286" s="325" t="s">
        <v>1538</v>
      </c>
      <c r="H2286" s="325" t="s">
        <v>1538</v>
      </c>
    </row>
    <row r="2287" spans="1:8">
      <c r="A2287" s="103"/>
      <c r="B2287" s="326"/>
      <c r="C2287" s="326" t="s">
        <v>1538</v>
      </c>
      <c r="D2287" t="s">
        <v>1538</v>
      </c>
      <c r="E2287" s="325" t="s">
        <v>1538</v>
      </c>
      <c r="G2287" s="325" t="s">
        <v>1538</v>
      </c>
      <c r="H2287" s="325" t="s">
        <v>1538</v>
      </c>
    </row>
    <row r="2288" spans="1:8">
      <c r="A2288" s="103"/>
      <c r="B2288" s="326"/>
      <c r="C2288" s="326" t="s">
        <v>1538</v>
      </c>
      <c r="D2288" t="s">
        <v>1538</v>
      </c>
      <c r="E2288" s="325" t="s">
        <v>1538</v>
      </c>
      <c r="G2288" s="325" t="s">
        <v>1538</v>
      </c>
      <c r="H2288" s="325" t="s">
        <v>1538</v>
      </c>
    </row>
    <row r="2289" spans="1:8">
      <c r="A2289" s="103"/>
      <c r="B2289" s="326"/>
      <c r="C2289" s="326" t="s">
        <v>1538</v>
      </c>
      <c r="D2289" t="s">
        <v>1538</v>
      </c>
      <c r="E2289" s="325" t="s">
        <v>1538</v>
      </c>
      <c r="G2289" s="325" t="s">
        <v>1538</v>
      </c>
      <c r="H2289" s="325" t="s">
        <v>1538</v>
      </c>
    </row>
    <row r="2290" spans="1:8">
      <c r="A2290" s="103"/>
      <c r="B2290" s="326"/>
      <c r="C2290" s="326" t="s">
        <v>1538</v>
      </c>
      <c r="D2290" t="s">
        <v>1538</v>
      </c>
      <c r="E2290" s="325" t="s">
        <v>1538</v>
      </c>
      <c r="G2290" s="325" t="s">
        <v>1538</v>
      </c>
      <c r="H2290" s="325" t="s">
        <v>1538</v>
      </c>
    </row>
    <row r="2291" spans="1:8">
      <c r="A2291" s="103"/>
      <c r="B2291" s="326"/>
      <c r="C2291" s="326" t="s">
        <v>1538</v>
      </c>
      <c r="D2291" t="s">
        <v>1538</v>
      </c>
      <c r="E2291" s="325" t="s">
        <v>1538</v>
      </c>
      <c r="G2291" s="325" t="s">
        <v>1538</v>
      </c>
      <c r="H2291" s="325" t="s">
        <v>1538</v>
      </c>
    </row>
    <row r="2292" spans="1:8">
      <c r="A2292" s="103"/>
      <c r="B2292" s="326"/>
      <c r="C2292" s="326" t="s">
        <v>1538</v>
      </c>
      <c r="D2292" t="s">
        <v>1538</v>
      </c>
      <c r="E2292" s="325" t="s">
        <v>1538</v>
      </c>
      <c r="G2292" s="325" t="s">
        <v>1538</v>
      </c>
      <c r="H2292" s="325" t="s">
        <v>1538</v>
      </c>
    </row>
    <row r="2293" spans="1:8">
      <c r="A2293" s="103"/>
      <c r="B2293" s="326"/>
      <c r="C2293" s="326" t="s">
        <v>1538</v>
      </c>
      <c r="D2293" t="s">
        <v>1538</v>
      </c>
      <c r="E2293" s="325" t="s">
        <v>1538</v>
      </c>
      <c r="G2293" s="325" t="s">
        <v>1538</v>
      </c>
      <c r="H2293" s="325" t="s">
        <v>1538</v>
      </c>
    </row>
    <row r="2294" spans="1:8">
      <c r="A2294" s="103"/>
      <c r="B2294" s="326"/>
      <c r="C2294" s="326" t="s">
        <v>1538</v>
      </c>
      <c r="D2294" t="s">
        <v>1538</v>
      </c>
      <c r="E2294" s="325" t="s">
        <v>1538</v>
      </c>
      <c r="G2294" s="325" t="s">
        <v>1538</v>
      </c>
      <c r="H2294" s="325" t="s">
        <v>1538</v>
      </c>
    </row>
    <row r="2295" spans="1:8">
      <c r="A2295" s="103"/>
      <c r="B2295" s="326"/>
      <c r="C2295" s="326" t="s">
        <v>1538</v>
      </c>
      <c r="D2295" t="s">
        <v>1538</v>
      </c>
      <c r="E2295" s="325" t="s">
        <v>1538</v>
      </c>
      <c r="G2295" s="325" t="s">
        <v>1538</v>
      </c>
      <c r="H2295" s="325" t="s">
        <v>1538</v>
      </c>
    </row>
    <row r="2296" spans="1:8">
      <c r="A2296" s="103"/>
      <c r="B2296" s="326"/>
      <c r="C2296" s="326" t="s">
        <v>1538</v>
      </c>
      <c r="D2296" t="s">
        <v>1538</v>
      </c>
      <c r="E2296" s="325" t="s">
        <v>1538</v>
      </c>
      <c r="G2296" s="325" t="s">
        <v>1538</v>
      </c>
      <c r="H2296" s="325" t="s">
        <v>1538</v>
      </c>
    </row>
    <row r="2297" spans="1:8">
      <c r="A2297" s="103"/>
      <c r="B2297" s="326"/>
      <c r="C2297" s="326" t="s">
        <v>1538</v>
      </c>
      <c r="D2297" t="s">
        <v>1538</v>
      </c>
      <c r="E2297" s="325" t="s">
        <v>1538</v>
      </c>
      <c r="G2297" s="325" t="s">
        <v>1538</v>
      </c>
      <c r="H2297" s="325" t="s">
        <v>1538</v>
      </c>
    </row>
    <row r="2298" spans="1:8">
      <c r="A2298" s="103"/>
      <c r="B2298" s="326"/>
      <c r="C2298" s="326" t="s">
        <v>1538</v>
      </c>
      <c r="D2298" t="s">
        <v>1538</v>
      </c>
      <c r="E2298" s="325" t="s">
        <v>1538</v>
      </c>
      <c r="G2298" s="325" t="s">
        <v>1538</v>
      </c>
      <c r="H2298" s="325" t="s">
        <v>1538</v>
      </c>
    </row>
    <row r="2299" spans="1:8">
      <c r="A2299" s="103"/>
      <c r="B2299" s="326"/>
      <c r="C2299" s="326" t="s">
        <v>1538</v>
      </c>
      <c r="D2299" t="s">
        <v>1538</v>
      </c>
      <c r="E2299" s="325" t="s">
        <v>1538</v>
      </c>
      <c r="G2299" s="325" t="s">
        <v>1538</v>
      </c>
      <c r="H2299" s="325" t="s">
        <v>1538</v>
      </c>
    </row>
    <row r="2300" spans="1:8">
      <c r="A2300" s="103"/>
      <c r="B2300" s="326"/>
      <c r="C2300" s="326" t="s">
        <v>1538</v>
      </c>
      <c r="D2300" t="s">
        <v>1538</v>
      </c>
      <c r="E2300" s="325" t="s">
        <v>1538</v>
      </c>
      <c r="G2300" s="325" t="s">
        <v>1538</v>
      </c>
      <c r="H2300" s="325" t="s">
        <v>1538</v>
      </c>
    </row>
    <row r="2301" spans="1:8">
      <c r="A2301" s="103"/>
      <c r="B2301" s="326"/>
      <c r="C2301" s="326" t="s">
        <v>1538</v>
      </c>
      <c r="D2301" t="s">
        <v>1538</v>
      </c>
      <c r="E2301" s="325" t="s">
        <v>1538</v>
      </c>
      <c r="G2301" s="325" t="s">
        <v>1538</v>
      </c>
      <c r="H2301" s="325" t="s">
        <v>1538</v>
      </c>
    </row>
    <row r="2302" spans="1:8">
      <c r="A2302" s="103"/>
      <c r="B2302" s="326"/>
      <c r="C2302" s="326" t="s">
        <v>1538</v>
      </c>
      <c r="D2302" t="s">
        <v>1538</v>
      </c>
      <c r="E2302" s="325" t="s">
        <v>1538</v>
      </c>
      <c r="G2302" s="325" t="s">
        <v>1538</v>
      </c>
      <c r="H2302" s="325" t="s">
        <v>1538</v>
      </c>
    </row>
    <row r="2303" spans="1:8">
      <c r="A2303" s="103"/>
      <c r="B2303" s="326"/>
      <c r="C2303" s="326" t="s">
        <v>1538</v>
      </c>
      <c r="D2303" t="s">
        <v>1538</v>
      </c>
      <c r="E2303" s="325" t="s">
        <v>1538</v>
      </c>
      <c r="G2303" s="325" t="s">
        <v>1538</v>
      </c>
      <c r="H2303" s="325" t="s">
        <v>1538</v>
      </c>
    </row>
    <row r="2304" spans="1:8">
      <c r="A2304" s="103"/>
      <c r="B2304" s="326"/>
      <c r="C2304" s="326" t="s">
        <v>1538</v>
      </c>
      <c r="D2304" t="s">
        <v>1538</v>
      </c>
      <c r="E2304" s="325" t="s">
        <v>1538</v>
      </c>
      <c r="G2304" s="325" t="s">
        <v>1538</v>
      </c>
      <c r="H2304" s="325" t="s">
        <v>1538</v>
      </c>
    </row>
    <row r="2305" spans="1:8">
      <c r="A2305" s="103"/>
      <c r="B2305" s="328"/>
      <c r="C2305" s="326" t="s">
        <v>1538</v>
      </c>
      <c r="D2305" t="s">
        <v>1538</v>
      </c>
      <c r="E2305" s="325" t="s">
        <v>1538</v>
      </c>
      <c r="G2305" s="325" t="s">
        <v>1538</v>
      </c>
      <c r="H2305" s="325" t="s">
        <v>1538</v>
      </c>
    </row>
    <row r="2306" spans="1:8">
      <c r="A2306" s="103"/>
      <c r="C2306" s="326" t="s">
        <v>1538</v>
      </c>
      <c r="D2306" t="s">
        <v>1538</v>
      </c>
      <c r="E2306" s="325" t="s">
        <v>1538</v>
      </c>
      <c r="G2306" s="325" t="s">
        <v>1538</v>
      </c>
      <c r="H2306" s="325" t="s">
        <v>1538</v>
      </c>
    </row>
    <row r="2307" spans="1:8">
      <c r="A2307" s="103"/>
      <c r="C2307" s="326" t="s">
        <v>1538</v>
      </c>
      <c r="D2307" t="s">
        <v>1538</v>
      </c>
      <c r="E2307" s="325" t="s">
        <v>1538</v>
      </c>
      <c r="G2307" s="325" t="s">
        <v>1538</v>
      </c>
      <c r="H2307" s="325" t="s">
        <v>1538</v>
      </c>
    </row>
    <row r="2308" spans="1:8">
      <c r="A2308" s="103"/>
      <c r="C2308" s="326" t="s">
        <v>1538</v>
      </c>
      <c r="D2308" t="s">
        <v>1538</v>
      </c>
      <c r="E2308" s="325" t="s">
        <v>1538</v>
      </c>
      <c r="G2308" s="325" t="s">
        <v>1538</v>
      </c>
      <c r="H2308" s="325" t="s">
        <v>1538</v>
      </c>
    </row>
    <row r="2309" spans="1:8">
      <c r="A2309" s="103"/>
      <c r="C2309" s="326" t="s">
        <v>1538</v>
      </c>
      <c r="D2309" t="s">
        <v>1538</v>
      </c>
      <c r="E2309" s="325" t="s">
        <v>1538</v>
      </c>
      <c r="G2309" s="325" t="s">
        <v>1538</v>
      </c>
      <c r="H2309" s="325" t="s">
        <v>1538</v>
      </c>
    </row>
    <row r="2310" spans="1:8">
      <c r="A2310" s="103"/>
      <c r="C2310" s="326" t="s">
        <v>1538</v>
      </c>
      <c r="D2310" t="s">
        <v>1538</v>
      </c>
      <c r="E2310" s="325" t="s">
        <v>1538</v>
      </c>
      <c r="G2310" s="325" t="s">
        <v>1538</v>
      </c>
      <c r="H2310" s="325" t="s">
        <v>1538</v>
      </c>
    </row>
    <row r="2311" spans="1:8">
      <c r="A2311" s="103"/>
      <c r="B2311" s="326"/>
      <c r="C2311" s="326" t="s">
        <v>1538</v>
      </c>
      <c r="D2311" t="s">
        <v>1538</v>
      </c>
      <c r="E2311" s="325" t="s">
        <v>1538</v>
      </c>
      <c r="G2311" s="325" t="s">
        <v>1538</v>
      </c>
      <c r="H2311" s="325" t="s">
        <v>1538</v>
      </c>
    </row>
    <row r="2312" spans="1:8">
      <c r="A2312" s="103"/>
      <c r="B2312" s="326"/>
      <c r="C2312" s="326" t="s">
        <v>1538</v>
      </c>
      <c r="D2312" t="s">
        <v>1538</v>
      </c>
      <c r="E2312" s="325" t="s">
        <v>1538</v>
      </c>
      <c r="G2312" s="325" t="s">
        <v>1538</v>
      </c>
      <c r="H2312" s="325" t="s">
        <v>1538</v>
      </c>
    </row>
    <row r="2313" spans="1:8">
      <c r="A2313" s="103"/>
      <c r="B2313" s="328"/>
      <c r="C2313" s="326" t="s">
        <v>1538</v>
      </c>
      <c r="D2313" t="s">
        <v>1538</v>
      </c>
      <c r="E2313" s="325" t="s">
        <v>1538</v>
      </c>
      <c r="G2313" s="325" t="s">
        <v>1538</v>
      </c>
      <c r="H2313" s="325" t="s">
        <v>1538</v>
      </c>
    </row>
    <row r="2314" spans="1:8">
      <c r="A2314" s="103"/>
      <c r="C2314" s="326" t="s">
        <v>1538</v>
      </c>
      <c r="D2314" t="s">
        <v>1538</v>
      </c>
      <c r="E2314" s="325" t="s">
        <v>1538</v>
      </c>
      <c r="G2314" s="325" t="s">
        <v>1538</v>
      </c>
      <c r="H2314" s="325" t="s">
        <v>1538</v>
      </c>
    </row>
    <row r="2315" spans="1:8">
      <c r="A2315" s="103"/>
      <c r="C2315" s="326" t="s">
        <v>1538</v>
      </c>
      <c r="D2315" t="s">
        <v>1538</v>
      </c>
      <c r="E2315" s="325" t="s">
        <v>1538</v>
      </c>
      <c r="G2315" s="325" t="s">
        <v>1538</v>
      </c>
      <c r="H2315" s="325" t="s">
        <v>1538</v>
      </c>
    </row>
    <row r="2316" spans="1:8">
      <c r="A2316" s="103"/>
      <c r="C2316" s="326" t="s">
        <v>1538</v>
      </c>
      <c r="D2316" t="s">
        <v>1538</v>
      </c>
      <c r="E2316" s="325" t="s">
        <v>1538</v>
      </c>
      <c r="G2316" s="325" t="s">
        <v>1538</v>
      </c>
      <c r="H2316" s="325" t="s">
        <v>1538</v>
      </c>
    </row>
    <row r="2317" spans="1:8">
      <c r="A2317" s="103"/>
      <c r="C2317" s="326" t="s">
        <v>1538</v>
      </c>
      <c r="D2317" t="s">
        <v>1538</v>
      </c>
      <c r="E2317" s="325" t="s">
        <v>1538</v>
      </c>
      <c r="G2317" s="325" t="s">
        <v>1538</v>
      </c>
      <c r="H2317" s="325" t="s">
        <v>1538</v>
      </c>
    </row>
    <row r="2318" spans="1:8">
      <c r="A2318" s="103"/>
      <c r="B2318" s="326"/>
      <c r="C2318" s="326" t="s">
        <v>1538</v>
      </c>
      <c r="D2318" t="s">
        <v>1538</v>
      </c>
      <c r="E2318" s="325" t="s">
        <v>1538</v>
      </c>
      <c r="G2318" s="325" t="s">
        <v>1538</v>
      </c>
      <c r="H2318" s="325" t="s">
        <v>1538</v>
      </c>
    </row>
    <row r="2319" spans="1:8">
      <c r="A2319" s="103"/>
      <c r="B2319" s="326"/>
      <c r="C2319" s="326" t="s">
        <v>1538</v>
      </c>
      <c r="D2319" t="s">
        <v>1538</v>
      </c>
      <c r="E2319" s="325" t="s">
        <v>1538</v>
      </c>
      <c r="G2319" s="325" t="s">
        <v>1538</v>
      </c>
      <c r="H2319" s="325" t="s">
        <v>1538</v>
      </c>
    </row>
    <row r="2320" spans="1:8">
      <c r="A2320" s="103"/>
      <c r="B2320" s="326"/>
      <c r="C2320" s="326" t="s">
        <v>1538</v>
      </c>
      <c r="D2320" t="s">
        <v>1538</v>
      </c>
      <c r="E2320" s="325" t="s">
        <v>1538</v>
      </c>
      <c r="G2320" s="325" t="s">
        <v>1538</v>
      </c>
      <c r="H2320" s="325" t="s">
        <v>1538</v>
      </c>
    </row>
    <row r="2321" spans="1:8">
      <c r="A2321" s="103"/>
      <c r="B2321" s="326"/>
      <c r="C2321" s="326" t="s">
        <v>1538</v>
      </c>
      <c r="D2321" t="s">
        <v>1538</v>
      </c>
      <c r="E2321" s="325" t="s">
        <v>1538</v>
      </c>
      <c r="G2321" s="325" t="s">
        <v>1538</v>
      </c>
      <c r="H2321" s="325" t="s">
        <v>1538</v>
      </c>
    </row>
    <row r="2322" spans="1:8">
      <c r="A2322" s="103"/>
      <c r="B2322" s="326"/>
      <c r="C2322" s="326" t="s">
        <v>1538</v>
      </c>
      <c r="D2322" t="s">
        <v>1538</v>
      </c>
      <c r="E2322" s="325" t="s">
        <v>1538</v>
      </c>
      <c r="G2322" s="325" t="s">
        <v>1538</v>
      </c>
      <c r="H2322" s="325" t="s">
        <v>1538</v>
      </c>
    </row>
    <row r="2323" spans="1:8">
      <c r="A2323" s="103"/>
      <c r="B2323" s="326"/>
      <c r="C2323" s="326" t="s">
        <v>1538</v>
      </c>
      <c r="D2323" t="s">
        <v>1538</v>
      </c>
      <c r="E2323" s="325" t="s">
        <v>1538</v>
      </c>
      <c r="G2323" s="325" t="s">
        <v>1538</v>
      </c>
      <c r="H2323" s="325" t="s">
        <v>1538</v>
      </c>
    </row>
    <row r="2324" spans="1:8">
      <c r="A2324" s="103"/>
      <c r="B2324" s="326"/>
      <c r="C2324" s="326" t="s">
        <v>1538</v>
      </c>
      <c r="D2324" t="s">
        <v>1538</v>
      </c>
      <c r="E2324" s="325" t="s">
        <v>1538</v>
      </c>
      <c r="G2324" s="325" t="s">
        <v>1538</v>
      </c>
      <c r="H2324" s="325" t="s">
        <v>1538</v>
      </c>
    </row>
    <row r="2325" spans="1:8">
      <c r="A2325" s="103"/>
      <c r="B2325" s="326"/>
      <c r="C2325" s="326" t="s">
        <v>1538</v>
      </c>
      <c r="D2325" t="s">
        <v>1538</v>
      </c>
      <c r="E2325" s="325" t="s">
        <v>1538</v>
      </c>
      <c r="G2325" s="325" t="s">
        <v>1538</v>
      </c>
      <c r="H2325" s="325" t="s">
        <v>1538</v>
      </c>
    </row>
    <row r="2326" spans="1:8">
      <c r="A2326" s="103"/>
      <c r="B2326" s="326"/>
      <c r="C2326" s="326" t="s">
        <v>1538</v>
      </c>
      <c r="D2326" t="s">
        <v>1538</v>
      </c>
      <c r="E2326" s="325" t="s">
        <v>1538</v>
      </c>
      <c r="G2326" s="325" t="s">
        <v>1538</v>
      </c>
      <c r="H2326" s="325" t="s">
        <v>1538</v>
      </c>
    </row>
    <row r="2327" spans="1:8">
      <c r="A2327" s="103"/>
      <c r="B2327" s="326"/>
      <c r="C2327" s="326" t="s">
        <v>1538</v>
      </c>
      <c r="D2327" t="s">
        <v>1538</v>
      </c>
      <c r="E2327" s="325" t="s">
        <v>1538</v>
      </c>
      <c r="G2327" s="325" t="s">
        <v>1538</v>
      </c>
      <c r="H2327" s="325" t="s">
        <v>1538</v>
      </c>
    </row>
    <row r="2328" spans="1:8">
      <c r="A2328" s="103"/>
      <c r="B2328" s="326"/>
      <c r="C2328" s="326" t="s">
        <v>1538</v>
      </c>
      <c r="D2328" t="s">
        <v>1538</v>
      </c>
      <c r="E2328" s="325" t="s">
        <v>1538</v>
      </c>
      <c r="G2328" s="325" t="s">
        <v>1538</v>
      </c>
      <c r="H2328" s="325" t="s">
        <v>1538</v>
      </c>
    </row>
    <row r="2329" spans="1:8">
      <c r="A2329" s="103"/>
      <c r="B2329" s="326"/>
      <c r="C2329" s="326" t="s">
        <v>1538</v>
      </c>
      <c r="D2329" t="s">
        <v>1538</v>
      </c>
      <c r="E2329" s="325" t="s">
        <v>1538</v>
      </c>
      <c r="G2329" s="325" t="s">
        <v>1538</v>
      </c>
      <c r="H2329" s="325" t="s">
        <v>1538</v>
      </c>
    </row>
    <row r="2330" spans="1:8">
      <c r="A2330" s="103"/>
      <c r="B2330" s="326"/>
      <c r="C2330" s="326" t="s">
        <v>1538</v>
      </c>
      <c r="D2330" t="s">
        <v>1538</v>
      </c>
      <c r="E2330" s="325" t="s">
        <v>1538</v>
      </c>
      <c r="G2330" s="325" t="s">
        <v>1538</v>
      </c>
      <c r="H2330" s="325" t="s">
        <v>1538</v>
      </c>
    </row>
    <row r="2331" spans="1:8">
      <c r="A2331" s="103"/>
      <c r="B2331" s="326"/>
      <c r="C2331" s="326" t="s">
        <v>1538</v>
      </c>
      <c r="D2331" t="s">
        <v>1538</v>
      </c>
      <c r="E2331" s="325" t="s">
        <v>1538</v>
      </c>
      <c r="G2331" s="325" t="s">
        <v>1538</v>
      </c>
      <c r="H2331" s="325" t="s">
        <v>1538</v>
      </c>
    </row>
    <row r="2332" spans="1:8">
      <c r="A2332" s="103"/>
      <c r="B2332" s="326"/>
      <c r="C2332" s="326" t="s">
        <v>1538</v>
      </c>
      <c r="D2332" t="s">
        <v>1538</v>
      </c>
      <c r="E2332" s="325" t="s">
        <v>1538</v>
      </c>
      <c r="G2332" s="325" t="s">
        <v>1538</v>
      </c>
      <c r="H2332" s="325" t="s">
        <v>1538</v>
      </c>
    </row>
    <row r="2333" spans="1:8">
      <c r="A2333" s="103"/>
      <c r="B2333" s="326"/>
      <c r="C2333" s="326" t="s">
        <v>1538</v>
      </c>
      <c r="D2333" t="s">
        <v>1538</v>
      </c>
      <c r="E2333" s="325" t="s">
        <v>1538</v>
      </c>
      <c r="G2333" s="325" t="s">
        <v>1538</v>
      </c>
      <c r="H2333" s="325" t="s">
        <v>1538</v>
      </c>
    </row>
    <row r="2334" spans="1:8">
      <c r="A2334" s="103"/>
      <c r="B2334" s="326"/>
      <c r="C2334" s="326" t="s">
        <v>1538</v>
      </c>
      <c r="D2334" t="s">
        <v>1538</v>
      </c>
      <c r="E2334" s="325" t="s">
        <v>1538</v>
      </c>
      <c r="G2334" s="325" t="s">
        <v>1538</v>
      </c>
      <c r="H2334" s="325" t="s">
        <v>1538</v>
      </c>
    </row>
    <row r="2335" spans="1:8">
      <c r="A2335" s="103"/>
      <c r="B2335" s="326"/>
      <c r="C2335" s="326" t="s">
        <v>1538</v>
      </c>
      <c r="D2335" t="s">
        <v>1538</v>
      </c>
      <c r="E2335" s="325" t="s">
        <v>1538</v>
      </c>
      <c r="G2335" s="325" t="s">
        <v>1538</v>
      </c>
      <c r="H2335" s="325" t="s">
        <v>1538</v>
      </c>
    </row>
    <row r="2336" spans="1:8">
      <c r="A2336" s="103"/>
      <c r="B2336" s="326"/>
      <c r="C2336" s="326" t="s">
        <v>1538</v>
      </c>
      <c r="D2336" t="s">
        <v>1538</v>
      </c>
      <c r="E2336" s="325" t="s">
        <v>1538</v>
      </c>
      <c r="G2336" s="325" t="s">
        <v>1538</v>
      </c>
      <c r="H2336" s="325" t="s">
        <v>1538</v>
      </c>
    </row>
    <row r="2337" spans="1:8">
      <c r="A2337" s="103"/>
      <c r="B2337" s="326"/>
      <c r="C2337" s="326" t="s">
        <v>1538</v>
      </c>
      <c r="D2337" t="s">
        <v>1538</v>
      </c>
      <c r="E2337" s="325" t="s">
        <v>1538</v>
      </c>
      <c r="G2337" s="325" t="s">
        <v>1538</v>
      </c>
      <c r="H2337" s="325" t="s">
        <v>1538</v>
      </c>
    </row>
    <row r="2338" spans="1:8">
      <c r="A2338" s="103"/>
      <c r="B2338" s="326"/>
      <c r="C2338" s="326" t="s">
        <v>1538</v>
      </c>
      <c r="D2338" t="s">
        <v>1538</v>
      </c>
      <c r="E2338" s="325" t="s">
        <v>1538</v>
      </c>
      <c r="G2338" s="325" t="s">
        <v>1538</v>
      </c>
      <c r="H2338" s="325" t="s">
        <v>1538</v>
      </c>
    </row>
    <row r="2339" spans="1:8">
      <c r="A2339" s="103"/>
      <c r="B2339" s="326"/>
      <c r="C2339" s="326" t="s">
        <v>1538</v>
      </c>
      <c r="D2339" t="s">
        <v>1538</v>
      </c>
      <c r="E2339" s="325" t="s">
        <v>1538</v>
      </c>
      <c r="G2339" s="325" t="s">
        <v>1538</v>
      </c>
      <c r="H2339" s="325" t="s">
        <v>1538</v>
      </c>
    </row>
    <row r="2340" spans="1:8">
      <c r="A2340" s="103"/>
      <c r="B2340" s="326"/>
      <c r="C2340" s="326" t="s">
        <v>1538</v>
      </c>
      <c r="D2340" t="s">
        <v>1538</v>
      </c>
      <c r="E2340" s="325" t="s">
        <v>1538</v>
      </c>
      <c r="G2340" s="325" t="s">
        <v>1538</v>
      </c>
      <c r="H2340" s="325" t="s">
        <v>1538</v>
      </c>
    </row>
    <row r="2341" spans="1:8">
      <c r="A2341" s="103"/>
      <c r="B2341" s="326"/>
      <c r="C2341" s="326" t="s">
        <v>1538</v>
      </c>
      <c r="D2341" t="s">
        <v>1538</v>
      </c>
      <c r="E2341" s="325" t="s">
        <v>1538</v>
      </c>
      <c r="G2341" s="325" t="s">
        <v>1538</v>
      </c>
      <c r="H2341" s="325" t="s">
        <v>1538</v>
      </c>
    </row>
    <row r="2342" spans="1:8">
      <c r="A2342" s="103"/>
      <c r="B2342" s="326"/>
      <c r="C2342" s="326" t="s">
        <v>1538</v>
      </c>
      <c r="D2342" t="s">
        <v>1538</v>
      </c>
      <c r="E2342" s="325" t="s">
        <v>1538</v>
      </c>
      <c r="G2342" s="325" t="s">
        <v>1538</v>
      </c>
      <c r="H2342" s="325" t="s">
        <v>1538</v>
      </c>
    </row>
    <row r="2343" spans="1:8">
      <c r="A2343" s="103"/>
      <c r="B2343" s="326"/>
      <c r="C2343" s="326" t="s">
        <v>1538</v>
      </c>
      <c r="D2343" t="s">
        <v>1538</v>
      </c>
      <c r="E2343" s="325" t="s">
        <v>1538</v>
      </c>
      <c r="G2343" s="325" t="s">
        <v>1538</v>
      </c>
      <c r="H2343" s="325" t="s">
        <v>1538</v>
      </c>
    </row>
    <row r="2344" spans="1:8">
      <c r="A2344" s="103"/>
      <c r="B2344" s="326"/>
      <c r="C2344" s="326" t="s">
        <v>1538</v>
      </c>
      <c r="D2344" t="s">
        <v>1538</v>
      </c>
      <c r="E2344" s="325" t="s">
        <v>1538</v>
      </c>
      <c r="G2344" s="325" t="s">
        <v>1538</v>
      </c>
      <c r="H2344" s="325" t="s">
        <v>1538</v>
      </c>
    </row>
    <row r="2345" spans="1:8">
      <c r="A2345" s="103"/>
      <c r="B2345" s="326"/>
      <c r="C2345" s="326" t="s">
        <v>1538</v>
      </c>
      <c r="D2345" t="s">
        <v>1538</v>
      </c>
      <c r="E2345" s="325" t="s">
        <v>1538</v>
      </c>
      <c r="G2345" s="325" t="s">
        <v>1538</v>
      </c>
      <c r="H2345" s="325" t="s">
        <v>1538</v>
      </c>
    </row>
    <row r="2346" spans="1:8">
      <c r="A2346" s="103"/>
      <c r="B2346" s="326"/>
      <c r="C2346" s="326" t="s">
        <v>1538</v>
      </c>
      <c r="D2346" t="s">
        <v>1538</v>
      </c>
      <c r="E2346" s="325" t="s">
        <v>1538</v>
      </c>
      <c r="G2346" s="325" t="s">
        <v>1538</v>
      </c>
      <c r="H2346" s="325" t="s">
        <v>1538</v>
      </c>
    </row>
    <row r="2347" spans="1:8">
      <c r="A2347" s="103"/>
      <c r="B2347" s="326"/>
      <c r="C2347" s="326" t="s">
        <v>1538</v>
      </c>
      <c r="D2347" t="s">
        <v>1538</v>
      </c>
      <c r="E2347" s="325" t="s">
        <v>1538</v>
      </c>
      <c r="G2347" s="325" t="s">
        <v>1538</v>
      </c>
      <c r="H2347" s="325" t="s">
        <v>1538</v>
      </c>
    </row>
    <row r="2348" spans="1:8">
      <c r="A2348" s="103"/>
      <c r="B2348" s="326"/>
      <c r="C2348" s="326" t="s">
        <v>1538</v>
      </c>
      <c r="D2348" t="s">
        <v>1538</v>
      </c>
      <c r="E2348" s="325" t="s">
        <v>1538</v>
      </c>
      <c r="G2348" s="325" t="s">
        <v>1538</v>
      </c>
      <c r="H2348" s="325" t="s">
        <v>1538</v>
      </c>
    </row>
    <row r="2349" spans="1:8">
      <c r="A2349" s="103"/>
      <c r="B2349" s="326"/>
      <c r="C2349" s="326" t="s">
        <v>1538</v>
      </c>
      <c r="D2349" t="s">
        <v>1538</v>
      </c>
      <c r="E2349" s="325" t="s">
        <v>1538</v>
      </c>
      <c r="G2349" s="325" t="s">
        <v>1538</v>
      </c>
      <c r="H2349" s="325" t="s">
        <v>1538</v>
      </c>
    </row>
    <row r="2350" spans="1:8">
      <c r="A2350" s="103"/>
      <c r="B2350" s="326"/>
      <c r="C2350" s="326" t="s">
        <v>1538</v>
      </c>
      <c r="D2350" t="s">
        <v>1538</v>
      </c>
      <c r="E2350" s="325" t="s">
        <v>1538</v>
      </c>
      <c r="G2350" s="325" t="s">
        <v>1538</v>
      </c>
      <c r="H2350" s="325" t="s">
        <v>1538</v>
      </c>
    </row>
    <row r="2351" spans="1:8">
      <c r="A2351" s="103"/>
      <c r="B2351" s="326"/>
      <c r="C2351" s="326" t="s">
        <v>1538</v>
      </c>
      <c r="D2351" t="s">
        <v>1538</v>
      </c>
      <c r="E2351" s="325" t="s">
        <v>1538</v>
      </c>
      <c r="G2351" s="325" t="s">
        <v>1538</v>
      </c>
      <c r="H2351" s="325" t="s">
        <v>1538</v>
      </c>
    </row>
    <row r="2352" spans="1:8">
      <c r="A2352" s="103"/>
      <c r="B2352" s="326"/>
      <c r="C2352" s="326" t="s">
        <v>1538</v>
      </c>
      <c r="D2352" t="s">
        <v>1538</v>
      </c>
      <c r="E2352" s="325" t="s">
        <v>1538</v>
      </c>
      <c r="G2352" s="325" t="s">
        <v>1538</v>
      </c>
      <c r="H2352" s="325" t="s">
        <v>1538</v>
      </c>
    </row>
    <row r="2353" spans="1:8">
      <c r="A2353" s="103"/>
      <c r="B2353" s="326"/>
      <c r="C2353" s="326" t="s">
        <v>1538</v>
      </c>
      <c r="D2353" t="s">
        <v>1538</v>
      </c>
      <c r="E2353" s="325" t="s">
        <v>1538</v>
      </c>
      <c r="G2353" s="325" t="s">
        <v>1538</v>
      </c>
      <c r="H2353" s="325" t="s">
        <v>1538</v>
      </c>
    </row>
    <row r="2354" spans="1:8">
      <c r="A2354" s="103"/>
      <c r="B2354" s="326"/>
      <c r="C2354" s="326" t="s">
        <v>1538</v>
      </c>
      <c r="D2354" t="s">
        <v>1538</v>
      </c>
      <c r="E2354" s="325" t="s">
        <v>1538</v>
      </c>
      <c r="G2354" s="325" t="s">
        <v>1538</v>
      </c>
      <c r="H2354" s="325" t="s">
        <v>1538</v>
      </c>
    </row>
    <row r="2355" spans="1:8">
      <c r="A2355" s="103"/>
      <c r="B2355" s="326"/>
      <c r="C2355" s="326" t="s">
        <v>1538</v>
      </c>
      <c r="D2355" t="s">
        <v>1538</v>
      </c>
      <c r="E2355" s="325" t="s">
        <v>1538</v>
      </c>
      <c r="G2355" s="325" t="s">
        <v>1538</v>
      </c>
      <c r="H2355" s="325" t="s">
        <v>1538</v>
      </c>
    </row>
    <row r="2356" spans="1:8">
      <c r="A2356" s="103"/>
      <c r="B2356" s="326"/>
      <c r="C2356" s="326" t="s">
        <v>1538</v>
      </c>
      <c r="D2356" t="s">
        <v>1538</v>
      </c>
      <c r="E2356" s="325" t="s">
        <v>1538</v>
      </c>
      <c r="G2356" s="325" t="s">
        <v>1538</v>
      </c>
      <c r="H2356" s="325" t="s">
        <v>1538</v>
      </c>
    </row>
    <row r="2357" spans="1:8">
      <c r="A2357" s="103"/>
      <c r="B2357" s="326"/>
      <c r="C2357" s="326" t="s">
        <v>1538</v>
      </c>
      <c r="D2357" t="s">
        <v>1538</v>
      </c>
      <c r="E2357" s="325" t="s">
        <v>1538</v>
      </c>
      <c r="G2357" s="325" t="s">
        <v>1538</v>
      </c>
      <c r="H2357" s="325" t="s">
        <v>1538</v>
      </c>
    </row>
    <row r="2358" spans="1:8">
      <c r="A2358" s="103"/>
      <c r="B2358" s="326"/>
      <c r="C2358" s="326" t="s">
        <v>1538</v>
      </c>
      <c r="D2358" t="s">
        <v>1538</v>
      </c>
      <c r="E2358" s="325" t="s">
        <v>1538</v>
      </c>
      <c r="G2358" s="325" t="s">
        <v>1538</v>
      </c>
      <c r="H2358" s="325" t="s">
        <v>1538</v>
      </c>
    </row>
    <row r="2359" spans="1:8">
      <c r="A2359" s="103"/>
      <c r="B2359" s="326"/>
      <c r="C2359" s="326" t="s">
        <v>1538</v>
      </c>
      <c r="D2359" t="s">
        <v>1538</v>
      </c>
      <c r="E2359" s="325" t="s">
        <v>1538</v>
      </c>
      <c r="G2359" s="325" t="s">
        <v>1538</v>
      </c>
      <c r="H2359" s="325" t="s">
        <v>1538</v>
      </c>
    </row>
    <row r="2360" spans="1:8">
      <c r="A2360" s="103"/>
      <c r="B2360" s="326"/>
      <c r="C2360" s="326" t="s">
        <v>1538</v>
      </c>
      <c r="D2360" t="s">
        <v>1538</v>
      </c>
      <c r="E2360" s="325" t="s">
        <v>1538</v>
      </c>
      <c r="G2360" s="325" t="s">
        <v>1538</v>
      </c>
      <c r="H2360" s="325" t="s">
        <v>1538</v>
      </c>
    </row>
    <row r="2361" spans="1:8">
      <c r="A2361" s="103"/>
      <c r="B2361" s="326"/>
      <c r="C2361" s="326" t="s">
        <v>1538</v>
      </c>
      <c r="D2361" t="s">
        <v>1538</v>
      </c>
      <c r="E2361" s="325" t="s">
        <v>1538</v>
      </c>
      <c r="G2361" s="325" t="s">
        <v>1538</v>
      </c>
      <c r="H2361" s="325" t="s">
        <v>1538</v>
      </c>
    </row>
    <row r="2362" spans="1:8">
      <c r="A2362" s="103"/>
      <c r="B2362" s="328"/>
      <c r="C2362" s="326" t="s">
        <v>1538</v>
      </c>
      <c r="D2362" t="s">
        <v>1538</v>
      </c>
      <c r="E2362" s="325" t="s">
        <v>1538</v>
      </c>
      <c r="G2362" s="325" t="s">
        <v>1538</v>
      </c>
      <c r="H2362" s="325" t="s">
        <v>1538</v>
      </c>
    </row>
    <row r="2363" spans="1:8">
      <c r="A2363" s="103"/>
      <c r="C2363" s="326" t="s">
        <v>1538</v>
      </c>
      <c r="D2363" t="s">
        <v>1538</v>
      </c>
      <c r="E2363" s="325" t="s">
        <v>1538</v>
      </c>
      <c r="G2363" s="325" t="s">
        <v>1538</v>
      </c>
      <c r="H2363" s="325" t="s">
        <v>1538</v>
      </c>
    </row>
    <row r="2364" spans="1:8">
      <c r="A2364" s="103"/>
      <c r="C2364" s="326" t="s">
        <v>1538</v>
      </c>
      <c r="D2364" t="s">
        <v>1538</v>
      </c>
      <c r="E2364" s="325" t="s">
        <v>1538</v>
      </c>
      <c r="G2364" s="325" t="s">
        <v>1538</v>
      </c>
      <c r="H2364" s="325" t="s">
        <v>1538</v>
      </c>
    </row>
    <row r="2365" spans="1:8">
      <c r="A2365" s="103"/>
      <c r="C2365" s="326" t="s">
        <v>1538</v>
      </c>
      <c r="D2365" t="s">
        <v>1538</v>
      </c>
      <c r="E2365" s="325" t="s">
        <v>1538</v>
      </c>
      <c r="G2365" s="325" t="s">
        <v>1538</v>
      </c>
      <c r="H2365" s="325" t="s">
        <v>1538</v>
      </c>
    </row>
    <row r="2366" spans="1:8">
      <c r="A2366" s="103"/>
      <c r="B2366" s="328"/>
      <c r="C2366" s="326" t="s">
        <v>1538</v>
      </c>
      <c r="D2366" t="s">
        <v>1538</v>
      </c>
      <c r="E2366" s="325" t="s">
        <v>1538</v>
      </c>
      <c r="G2366" s="325" t="s">
        <v>1538</v>
      </c>
      <c r="H2366" s="325" t="s">
        <v>1538</v>
      </c>
    </row>
    <row r="2367" spans="1:8">
      <c r="A2367" s="103"/>
      <c r="C2367" s="326" t="s">
        <v>1538</v>
      </c>
      <c r="D2367" t="s">
        <v>1538</v>
      </c>
      <c r="E2367" s="325" t="s">
        <v>1538</v>
      </c>
      <c r="G2367" s="325" t="s">
        <v>1538</v>
      </c>
      <c r="H2367" s="325" t="s">
        <v>1538</v>
      </c>
    </row>
    <row r="2368" spans="1:8">
      <c r="A2368" s="103"/>
      <c r="C2368" s="326" t="s">
        <v>1538</v>
      </c>
      <c r="D2368" t="s">
        <v>1538</v>
      </c>
      <c r="E2368" s="325" t="s">
        <v>1538</v>
      </c>
      <c r="G2368" s="325" t="s">
        <v>1538</v>
      </c>
      <c r="H2368" s="325" t="s">
        <v>1538</v>
      </c>
    </row>
    <row r="2369" spans="1:8">
      <c r="A2369" s="103"/>
      <c r="C2369" s="326" t="s">
        <v>1538</v>
      </c>
      <c r="D2369" t="s">
        <v>1538</v>
      </c>
      <c r="E2369" s="325" t="s">
        <v>1538</v>
      </c>
      <c r="G2369" s="325" t="s">
        <v>1538</v>
      </c>
      <c r="H2369" s="325" t="s">
        <v>1538</v>
      </c>
    </row>
    <row r="2370" spans="1:8">
      <c r="A2370" s="103"/>
      <c r="B2370" s="326"/>
      <c r="C2370" s="326" t="s">
        <v>1538</v>
      </c>
      <c r="D2370" t="s">
        <v>1538</v>
      </c>
      <c r="E2370" s="325" t="s">
        <v>1538</v>
      </c>
      <c r="G2370" s="325" t="s">
        <v>1538</v>
      </c>
      <c r="H2370" s="325" t="s">
        <v>1538</v>
      </c>
    </row>
    <row r="2371" spans="1:8">
      <c r="A2371" s="103"/>
      <c r="B2371" s="326"/>
      <c r="C2371" s="326" t="s">
        <v>1538</v>
      </c>
      <c r="D2371" t="s">
        <v>1538</v>
      </c>
      <c r="E2371" s="325" t="s">
        <v>1538</v>
      </c>
      <c r="G2371" s="325" t="s">
        <v>1538</v>
      </c>
      <c r="H2371" s="325" t="s">
        <v>1538</v>
      </c>
    </row>
    <row r="2372" spans="1:8">
      <c r="A2372" s="103"/>
      <c r="B2372" s="326"/>
      <c r="C2372" s="326" t="s">
        <v>1538</v>
      </c>
      <c r="D2372" t="s">
        <v>1538</v>
      </c>
      <c r="E2372" s="325" t="s">
        <v>1538</v>
      </c>
      <c r="G2372" s="325" t="s">
        <v>1538</v>
      </c>
      <c r="H2372" s="325" t="s">
        <v>1538</v>
      </c>
    </row>
    <row r="2373" spans="1:8">
      <c r="A2373" s="103"/>
      <c r="B2373" s="326"/>
      <c r="C2373" s="326" t="s">
        <v>1538</v>
      </c>
      <c r="D2373" t="s">
        <v>1538</v>
      </c>
      <c r="E2373" s="325" t="s">
        <v>1538</v>
      </c>
      <c r="G2373" s="325" t="s">
        <v>1538</v>
      </c>
      <c r="H2373" s="325" t="s">
        <v>1538</v>
      </c>
    </row>
    <row r="2374" spans="1:8">
      <c r="A2374" s="103"/>
      <c r="B2374" s="326"/>
      <c r="C2374" s="326" t="s">
        <v>1538</v>
      </c>
      <c r="D2374" t="s">
        <v>1538</v>
      </c>
      <c r="E2374" s="325" t="s">
        <v>1538</v>
      </c>
      <c r="G2374" s="325" t="s">
        <v>1538</v>
      </c>
      <c r="H2374" s="325" t="s">
        <v>1538</v>
      </c>
    </row>
    <row r="2375" spans="1:8">
      <c r="A2375" s="103"/>
      <c r="B2375" s="326"/>
      <c r="C2375" s="326" t="s">
        <v>1538</v>
      </c>
      <c r="D2375" t="s">
        <v>1538</v>
      </c>
      <c r="E2375" s="325" t="s">
        <v>1538</v>
      </c>
      <c r="G2375" s="325" t="s">
        <v>1538</v>
      </c>
      <c r="H2375" s="325" t="s">
        <v>1538</v>
      </c>
    </row>
    <row r="2376" spans="1:8">
      <c r="A2376" s="103"/>
      <c r="B2376" s="326"/>
      <c r="C2376" s="326" t="s">
        <v>1538</v>
      </c>
      <c r="D2376" t="s">
        <v>1538</v>
      </c>
      <c r="E2376" s="325" t="s">
        <v>1538</v>
      </c>
      <c r="G2376" s="325" t="s">
        <v>1538</v>
      </c>
      <c r="H2376" s="325" t="s">
        <v>1538</v>
      </c>
    </row>
    <row r="2377" spans="1:8">
      <c r="A2377" s="103"/>
      <c r="B2377" s="326"/>
      <c r="C2377" s="326" t="s">
        <v>1538</v>
      </c>
      <c r="D2377" t="s">
        <v>1538</v>
      </c>
      <c r="E2377" s="325" t="s">
        <v>1538</v>
      </c>
      <c r="G2377" s="325" t="s">
        <v>1538</v>
      </c>
      <c r="H2377" s="325" t="s">
        <v>1538</v>
      </c>
    </row>
    <row r="2378" spans="1:8">
      <c r="A2378" s="103"/>
      <c r="B2378" s="326"/>
      <c r="C2378" s="326" t="s">
        <v>1538</v>
      </c>
      <c r="D2378" t="s">
        <v>1538</v>
      </c>
      <c r="E2378" s="325" t="s">
        <v>1538</v>
      </c>
      <c r="G2378" s="325" t="s">
        <v>1538</v>
      </c>
      <c r="H2378" s="325" t="s">
        <v>1538</v>
      </c>
    </row>
    <row r="2379" spans="1:8">
      <c r="A2379" s="103"/>
      <c r="B2379" s="326"/>
      <c r="C2379" s="326" t="s">
        <v>1538</v>
      </c>
      <c r="D2379" t="s">
        <v>1538</v>
      </c>
      <c r="E2379" s="325" t="s">
        <v>1538</v>
      </c>
      <c r="G2379" s="325" t="s">
        <v>1538</v>
      </c>
      <c r="H2379" s="325" t="s">
        <v>1538</v>
      </c>
    </row>
    <row r="2380" spans="1:8">
      <c r="A2380" s="103"/>
      <c r="B2380" s="326"/>
      <c r="C2380" s="326" t="s">
        <v>1538</v>
      </c>
      <c r="D2380" t="s">
        <v>1538</v>
      </c>
      <c r="E2380" s="325" t="s">
        <v>1538</v>
      </c>
      <c r="G2380" s="325" t="s">
        <v>1538</v>
      </c>
      <c r="H2380" s="325" t="s">
        <v>1538</v>
      </c>
    </row>
    <row r="2381" spans="1:8">
      <c r="A2381" s="103"/>
      <c r="B2381" s="326"/>
      <c r="C2381" s="326" t="s">
        <v>1538</v>
      </c>
      <c r="D2381" t="s">
        <v>1538</v>
      </c>
      <c r="E2381" s="325" t="s">
        <v>1538</v>
      </c>
      <c r="G2381" s="325" t="s">
        <v>1538</v>
      </c>
      <c r="H2381" s="325" t="s">
        <v>1538</v>
      </c>
    </row>
    <row r="2382" spans="1:8">
      <c r="A2382" s="103"/>
      <c r="B2382" s="326"/>
      <c r="C2382" s="326" t="s">
        <v>1538</v>
      </c>
      <c r="D2382" t="s">
        <v>1538</v>
      </c>
      <c r="E2382" s="325" t="s">
        <v>1538</v>
      </c>
      <c r="G2382" s="325" t="s">
        <v>1538</v>
      </c>
      <c r="H2382" s="325" t="s">
        <v>1538</v>
      </c>
    </row>
    <row r="2383" spans="1:8">
      <c r="A2383" s="103"/>
      <c r="B2383" s="328"/>
      <c r="C2383" s="326" t="s">
        <v>1538</v>
      </c>
      <c r="D2383" t="s">
        <v>1538</v>
      </c>
      <c r="E2383" s="325" t="s">
        <v>1538</v>
      </c>
      <c r="G2383" s="325" t="s">
        <v>1538</v>
      </c>
      <c r="H2383" s="325" t="s">
        <v>1538</v>
      </c>
    </row>
    <row r="2384" spans="1:8">
      <c r="A2384" s="103"/>
      <c r="C2384" s="326" t="s">
        <v>1538</v>
      </c>
      <c r="D2384" t="s">
        <v>1538</v>
      </c>
      <c r="E2384" s="325" t="s">
        <v>1538</v>
      </c>
      <c r="G2384" s="325" t="s">
        <v>1538</v>
      </c>
      <c r="H2384" s="325" t="s">
        <v>1538</v>
      </c>
    </row>
    <row r="2385" spans="1:8">
      <c r="A2385" s="103"/>
      <c r="C2385" s="326" t="s">
        <v>1538</v>
      </c>
      <c r="D2385" t="s">
        <v>1538</v>
      </c>
      <c r="E2385" s="325" t="s">
        <v>1538</v>
      </c>
      <c r="G2385" s="325" t="s">
        <v>1538</v>
      </c>
      <c r="H2385" s="325" t="s">
        <v>1538</v>
      </c>
    </row>
    <row r="2386" spans="1:8">
      <c r="A2386" s="103"/>
      <c r="C2386" s="326" t="s">
        <v>1538</v>
      </c>
      <c r="D2386" t="s">
        <v>1538</v>
      </c>
      <c r="E2386" s="325" t="s">
        <v>1538</v>
      </c>
      <c r="G2386" s="325" t="s">
        <v>1538</v>
      </c>
      <c r="H2386" s="325" t="s">
        <v>1538</v>
      </c>
    </row>
    <row r="2387" spans="1:8">
      <c r="A2387" s="103"/>
      <c r="B2387" s="326"/>
      <c r="C2387" s="326" t="s">
        <v>1538</v>
      </c>
      <c r="D2387" t="s">
        <v>1538</v>
      </c>
      <c r="E2387" s="325" t="s">
        <v>1538</v>
      </c>
      <c r="G2387" s="325" t="s">
        <v>1538</v>
      </c>
      <c r="H2387" s="325" t="s">
        <v>1538</v>
      </c>
    </row>
    <row r="2388" spans="1:8">
      <c r="A2388" s="103"/>
      <c r="B2388" s="326"/>
      <c r="C2388" s="326" t="s">
        <v>1538</v>
      </c>
      <c r="D2388" t="s">
        <v>1538</v>
      </c>
      <c r="E2388" s="325" t="s">
        <v>1538</v>
      </c>
      <c r="G2388" s="325" t="s">
        <v>1538</v>
      </c>
      <c r="H2388" s="325" t="s">
        <v>1538</v>
      </c>
    </row>
    <row r="2389" spans="1:8">
      <c r="A2389" s="103"/>
      <c r="B2389" s="326"/>
      <c r="C2389" s="326" t="s">
        <v>1538</v>
      </c>
      <c r="D2389" t="s">
        <v>1538</v>
      </c>
      <c r="E2389" s="325" t="s">
        <v>1538</v>
      </c>
      <c r="G2389" s="325" t="s">
        <v>1538</v>
      </c>
      <c r="H2389" s="325" t="s">
        <v>1538</v>
      </c>
    </row>
    <row r="2390" spans="1:8">
      <c r="A2390" s="103"/>
      <c r="B2390" s="326"/>
      <c r="C2390" s="326" t="s">
        <v>1538</v>
      </c>
      <c r="D2390" t="s">
        <v>1538</v>
      </c>
      <c r="E2390" s="325" t="s">
        <v>1538</v>
      </c>
      <c r="G2390" s="325" t="s">
        <v>1538</v>
      </c>
      <c r="H2390" s="325" t="s">
        <v>1538</v>
      </c>
    </row>
    <row r="2391" spans="1:8">
      <c r="A2391" s="103"/>
      <c r="B2391" s="326"/>
      <c r="C2391" s="326" t="s">
        <v>1538</v>
      </c>
      <c r="D2391" t="s">
        <v>1538</v>
      </c>
      <c r="E2391" s="325" t="s">
        <v>1538</v>
      </c>
      <c r="G2391" s="325" t="s">
        <v>1538</v>
      </c>
      <c r="H2391" s="325" t="s">
        <v>1538</v>
      </c>
    </row>
    <row r="2392" spans="1:8">
      <c r="A2392" s="103"/>
      <c r="B2392" s="326"/>
      <c r="C2392" s="326" t="s">
        <v>1538</v>
      </c>
      <c r="D2392" t="s">
        <v>1538</v>
      </c>
      <c r="E2392" s="325" t="s">
        <v>1538</v>
      </c>
      <c r="G2392" s="325" t="s">
        <v>1538</v>
      </c>
      <c r="H2392" s="325" t="s">
        <v>1538</v>
      </c>
    </row>
    <row r="2393" spans="1:8">
      <c r="A2393" s="103"/>
      <c r="B2393" s="326"/>
      <c r="C2393" s="326" t="s">
        <v>1538</v>
      </c>
      <c r="D2393" t="s">
        <v>1538</v>
      </c>
      <c r="E2393" s="325" t="s">
        <v>1538</v>
      </c>
      <c r="G2393" s="325" t="s">
        <v>1538</v>
      </c>
      <c r="H2393" s="325" t="s">
        <v>1538</v>
      </c>
    </row>
    <row r="2394" spans="1:8">
      <c r="A2394" s="103"/>
      <c r="B2394" s="326"/>
      <c r="C2394" s="326" t="s">
        <v>1538</v>
      </c>
      <c r="D2394" t="s">
        <v>1538</v>
      </c>
      <c r="E2394" s="325" t="s">
        <v>1538</v>
      </c>
      <c r="G2394" s="325" t="s">
        <v>1538</v>
      </c>
      <c r="H2394" s="325" t="s">
        <v>1538</v>
      </c>
    </row>
    <row r="2395" spans="1:8">
      <c r="A2395" s="103"/>
      <c r="B2395" s="326"/>
      <c r="C2395" s="326" t="s">
        <v>1538</v>
      </c>
      <c r="D2395" t="s">
        <v>1538</v>
      </c>
      <c r="E2395" s="325" t="s">
        <v>1538</v>
      </c>
      <c r="G2395" s="325" t="s">
        <v>1538</v>
      </c>
      <c r="H2395" s="325" t="s">
        <v>1538</v>
      </c>
    </row>
    <row r="2396" spans="1:8">
      <c r="A2396" s="103"/>
      <c r="B2396" s="326"/>
      <c r="C2396" s="326" t="s">
        <v>1538</v>
      </c>
      <c r="D2396" t="s">
        <v>1538</v>
      </c>
      <c r="E2396" s="325" t="s">
        <v>1538</v>
      </c>
      <c r="G2396" s="325" t="s">
        <v>1538</v>
      </c>
      <c r="H2396" s="325" t="s">
        <v>1538</v>
      </c>
    </row>
    <row r="2397" spans="1:8">
      <c r="A2397" s="103"/>
      <c r="B2397" s="326"/>
      <c r="C2397" s="326" t="s">
        <v>1538</v>
      </c>
      <c r="D2397" t="s">
        <v>1538</v>
      </c>
      <c r="E2397" s="325" t="s">
        <v>1538</v>
      </c>
      <c r="G2397" s="325" t="s">
        <v>1538</v>
      </c>
      <c r="H2397" s="325" t="s">
        <v>1538</v>
      </c>
    </row>
    <row r="2398" spans="1:8">
      <c r="A2398" s="103"/>
      <c r="B2398" s="326"/>
      <c r="C2398" s="326" t="s">
        <v>1538</v>
      </c>
      <c r="D2398" t="s">
        <v>1538</v>
      </c>
      <c r="E2398" s="325" t="s">
        <v>1538</v>
      </c>
      <c r="G2398" s="325" t="s">
        <v>1538</v>
      </c>
      <c r="H2398" s="325" t="s">
        <v>1538</v>
      </c>
    </row>
    <row r="2399" spans="1:8">
      <c r="A2399" s="103"/>
      <c r="B2399" s="326"/>
      <c r="C2399" s="326" t="s">
        <v>1538</v>
      </c>
      <c r="D2399" t="s">
        <v>1538</v>
      </c>
      <c r="E2399" s="325" t="s">
        <v>1538</v>
      </c>
      <c r="G2399" s="325" t="s">
        <v>1538</v>
      </c>
      <c r="H2399" s="325" t="s">
        <v>1538</v>
      </c>
    </row>
    <row r="2400" spans="1:8">
      <c r="A2400" s="103"/>
      <c r="B2400" s="326"/>
      <c r="C2400" s="326" t="s">
        <v>1538</v>
      </c>
      <c r="D2400" t="s">
        <v>1538</v>
      </c>
      <c r="E2400" s="325" t="s">
        <v>1538</v>
      </c>
      <c r="G2400" s="325" t="s">
        <v>1538</v>
      </c>
      <c r="H2400" s="325" t="s">
        <v>1538</v>
      </c>
    </row>
    <row r="2401" spans="1:8">
      <c r="A2401" s="103"/>
      <c r="B2401" s="326"/>
      <c r="C2401" s="326" t="s">
        <v>1538</v>
      </c>
      <c r="D2401" t="s">
        <v>1538</v>
      </c>
      <c r="E2401" s="325" t="s">
        <v>1538</v>
      </c>
      <c r="G2401" s="325" t="s">
        <v>1538</v>
      </c>
      <c r="H2401" s="325" t="s">
        <v>1538</v>
      </c>
    </row>
    <row r="2402" spans="1:8">
      <c r="A2402" s="103"/>
      <c r="B2402" s="326"/>
      <c r="C2402" s="326" t="s">
        <v>1538</v>
      </c>
      <c r="D2402" t="s">
        <v>1538</v>
      </c>
      <c r="E2402" s="325" t="s">
        <v>1538</v>
      </c>
      <c r="G2402" s="325" t="s">
        <v>1538</v>
      </c>
      <c r="H2402" s="325" t="s">
        <v>1538</v>
      </c>
    </row>
    <row r="2403" spans="1:8">
      <c r="A2403" s="103"/>
      <c r="B2403" s="326"/>
      <c r="C2403" s="326" t="s">
        <v>1538</v>
      </c>
      <c r="D2403" t="s">
        <v>1538</v>
      </c>
      <c r="E2403" s="325" t="s">
        <v>1538</v>
      </c>
      <c r="G2403" s="325" t="s">
        <v>1538</v>
      </c>
      <c r="H2403" s="325" t="s">
        <v>1538</v>
      </c>
    </row>
    <row r="2404" spans="1:8">
      <c r="A2404" s="103"/>
      <c r="B2404" s="329"/>
      <c r="C2404" s="326" t="s">
        <v>1538</v>
      </c>
      <c r="D2404" t="s">
        <v>1538</v>
      </c>
      <c r="E2404" s="325" t="s">
        <v>1538</v>
      </c>
      <c r="G2404" s="325" t="s">
        <v>1538</v>
      </c>
      <c r="H2404" s="325" t="s">
        <v>1538</v>
      </c>
    </row>
    <row r="2405" spans="1:8">
      <c r="A2405" s="103"/>
      <c r="B2405" s="326"/>
      <c r="C2405" s="326" t="s">
        <v>1538</v>
      </c>
      <c r="D2405" t="s">
        <v>1538</v>
      </c>
      <c r="E2405" s="325" t="s">
        <v>1538</v>
      </c>
      <c r="G2405" s="325" t="s">
        <v>1538</v>
      </c>
      <c r="H2405" s="325" t="s">
        <v>1538</v>
      </c>
    </row>
    <row r="2406" spans="1:8">
      <c r="A2406" s="103"/>
      <c r="B2406" s="326"/>
      <c r="C2406" s="326" t="s">
        <v>1538</v>
      </c>
      <c r="D2406" t="s">
        <v>1538</v>
      </c>
      <c r="E2406" s="325" t="s">
        <v>1538</v>
      </c>
      <c r="G2406" s="325" t="s">
        <v>1538</v>
      </c>
      <c r="H2406" s="325" t="s">
        <v>1538</v>
      </c>
    </row>
    <row r="2407" spans="1:8">
      <c r="A2407" s="103"/>
      <c r="B2407" s="326"/>
      <c r="C2407" s="326" t="s">
        <v>1538</v>
      </c>
      <c r="D2407" t="s">
        <v>1538</v>
      </c>
      <c r="E2407" s="325" t="s">
        <v>1538</v>
      </c>
      <c r="G2407" s="325" t="s">
        <v>1538</v>
      </c>
      <c r="H2407" s="325" t="s">
        <v>1538</v>
      </c>
    </row>
    <row r="2408" spans="1:8">
      <c r="A2408" s="103"/>
      <c r="B2408" s="326"/>
      <c r="C2408" s="326" t="s">
        <v>1538</v>
      </c>
      <c r="D2408" t="s">
        <v>1538</v>
      </c>
      <c r="E2408" s="325" t="s">
        <v>1538</v>
      </c>
      <c r="G2408" s="325" t="s">
        <v>1538</v>
      </c>
      <c r="H2408" s="325" t="s">
        <v>1538</v>
      </c>
    </row>
    <row r="2409" spans="1:8">
      <c r="A2409" s="103"/>
      <c r="B2409" s="326"/>
      <c r="C2409" s="326" t="s">
        <v>1538</v>
      </c>
      <c r="D2409" t="s">
        <v>1538</v>
      </c>
      <c r="E2409" s="325" t="s">
        <v>1538</v>
      </c>
      <c r="G2409" s="325" t="s">
        <v>1538</v>
      </c>
      <c r="H2409" s="325" t="s">
        <v>1538</v>
      </c>
    </row>
    <row r="2410" spans="1:8">
      <c r="A2410" s="103"/>
      <c r="B2410" s="326"/>
      <c r="C2410" s="326" t="s">
        <v>1538</v>
      </c>
      <c r="D2410" t="s">
        <v>1538</v>
      </c>
      <c r="E2410" s="325" t="s">
        <v>1538</v>
      </c>
      <c r="G2410" s="325" t="s">
        <v>1538</v>
      </c>
      <c r="H2410" s="325" t="s">
        <v>1538</v>
      </c>
    </row>
    <row r="2411" spans="1:8">
      <c r="A2411" s="103"/>
      <c r="B2411" s="326"/>
      <c r="C2411" s="326" t="s">
        <v>1538</v>
      </c>
      <c r="D2411" t="s">
        <v>1538</v>
      </c>
      <c r="E2411" s="325" t="s">
        <v>1538</v>
      </c>
      <c r="G2411" s="325" t="s">
        <v>1538</v>
      </c>
      <c r="H2411" s="325" t="s">
        <v>1538</v>
      </c>
    </row>
    <row r="2412" spans="1:8">
      <c r="A2412" s="103"/>
      <c r="B2412" s="326"/>
      <c r="C2412" s="326" t="s">
        <v>1538</v>
      </c>
      <c r="D2412" t="s">
        <v>1538</v>
      </c>
      <c r="E2412" s="325" t="s">
        <v>1538</v>
      </c>
      <c r="G2412" s="325" t="s">
        <v>1538</v>
      </c>
      <c r="H2412" s="325" t="s">
        <v>1538</v>
      </c>
    </row>
    <row r="2413" spans="1:8">
      <c r="A2413" s="103"/>
      <c r="B2413" s="326"/>
      <c r="C2413" s="326" t="s">
        <v>1538</v>
      </c>
      <c r="D2413" t="s">
        <v>1538</v>
      </c>
      <c r="E2413" s="325" t="s">
        <v>1538</v>
      </c>
      <c r="G2413" s="325" t="s">
        <v>1538</v>
      </c>
      <c r="H2413" s="325" t="s">
        <v>1538</v>
      </c>
    </row>
    <row r="2414" spans="1:8">
      <c r="A2414" s="103"/>
      <c r="B2414" s="326"/>
      <c r="C2414" s="326" t="s">
        <v>1538</v>
      </c>
      <c r="D2414" t="s">
        <v>1538</v>
      </c>
      <c r="E2414" s="325" t="s">
        <v>1538</v>
      </c>
      <c r="G2414" s="325" t="s">
        <v>1538</v>
      </c>
      <c r="H2414" s="325" t="s">
        <v>1538</v>
      </c>
    </row>
    <row r="2415" spans="1:8">
      <c r="A2415" s="103"/>
      <c r="B2415" s="326"/>
      <c r="C2415" s="326" t="s">
        <v>1538</v>
      </c>
      <c r="D2415" t="s">
        <v>1538</v>
      </c>
      <c r="E2415" s="325" t="s">
        <v>1538</v>
      </c>
      <c r="G2415" s="325" t="s">
        <v>1538</v>
      </c>
      <c r="H2415" s="325" t="s">
        <v>1538</v>
      </c>
    </row>
    <row r="2416" spans="1:8">
      <c r="A2416" s="103"/>
      <c r="B2416" s="326"/>
      <c r="C2416" s="326" t="s">
        <v>1538</v>
      </c>
      <c r="D2416" t="s">
        <v>1538</v>
      </c>
      <c r="E2416" s="325" t="s">
        <v>1538</v>
      </c>
      <c r="G2416" s="325" t="s">
        <v>1538</v>
      </c>
      <c r="H2416" s="325" t="s">
        <v>1538</v>
      </c>
    </row>
    <row r="2417" spans="1:8">
      <c r="A2417" s="103"/>
      <c r="B2417" s="326"/>
      <c r="C2417" s="326" t="s">
        <v>1538</v>
      </c>
      <c r="D2417" t="s">
        <v>1538</v>
      </c>
      <c r="E2417" s="325" t="s">
        <v>1538</v>
      </c>
      <c r="G2417" s="325" t="s">
        <v>1538</v>
      </c>
      <c r="H2417" s="325" t="s">
        <v>1538</v>
      </c>
    </row>
    <row r="2418" spans="1:8">
      <c r="A2418" s="103"/>
      <c r="B2418" s="326"/>
      <c r="C2418" s="326" t="s">
        <v>1538</v>
      </c>
      <c r="D2418" t="s">
        <v>1538</v>
      </c>
      <c r="E2418" s="325" t="s">
        <v>1538</v>
      </c>
      <c r="G2418" s="325" t="s">
        <v>1538</v>
      </c>
      <c r="H2418" s="325" t="s">
        <v>1538</v>
      </c>
    </row>
    <row r="2419" spans="1:8">
      <c r="A2419" s="103"/>
      <c r="B2419" s="326"/>
      <c r="C2419" s="326" t="s">
        <v>1538</v>
      </c>
      <c r="D2419" t="s">
        <v>1538</v>
      </c>
      <c r="E2419" s="325" t="s">
        <v>1538</v>
      </c>
      <c r="G2419" s="325" t="s">
        <v>1538</v>
      </c>
      <c r="H2419" s="325" t="s">
        <v>1538</v>
      </c>
    </row>
    <row r="2420" spans="1:8">
      <c r="A2420" s="103"/>
      <c r="B2420" s="326"/>
      <c r="C2420" s="326" t="s">
        <v>1538</v>
      </c>
      <c r="D2420" t="s">
        <v>1538</v>
      </c>
      <c r="E2420" s="325" t="s">
        <v>1538</v>
      </c>
      <c r="G2420" s="325" t="s">
        <v>1538</v>
      </c>
      <c r="H2420" s="325" t="s">
        <v>1538</v>
      </c>
    </row>
    <row r="2421" spans="1:8">
      <c r="A2421" s="103"/>
      <c r="B2421" s="326"/>
      <c r="C2421" s="326" t="s">
        <v>1538</v>
      </c>
      <c r="D2421" t="s">
        <v>1538</v>
      </c>
      <c r="E2421" s="325" t="s">
        <v>1538</v>
      </c>
      <c r="G2421" s="325" t="s">
        <v>1538</v>
      </c>
      <c r="H2421" s="325" t="s">
        <v>1538</v>
      </c>
    </row>
    <row r="2422" spans="1:8">
      <c r="A2422" s="103"/>
      <c r="B2422" s="326"/>
      <c r="C2422" s="326" t="s">
        <v>1538</v>
      </c>
      <c r="D2422" t="s">
        <v>1538</v>
      </c>
      <c r="E2422" s="325" t="s">
        <v>1538</v>
      </c>
      <c r="G2422" s="325" t="s">
        <v>1538</v>
      </c>
      <c r="H2422" s="325" t="s">
        <v>1538</v>
      </c>
    </row>
    <row r="2423" spans="1:8">
      <c r="A2423" s="103"/>
      <c r="B2423" s="326"/>
      <c r="C2423" s="326" t="s">
        <v>1538</v>
      </c>
      <c r="D2423" t="s">
        <v>1538</v>
      </c>
      <c r="E2423" s="325" t="s">
        <v>1538</v>
      </c>
      <c r="G2423" s="325" t="s">
        <v>1538</v>
      </c>
      <c r="H2423" s="325" t="s">
        <v>1538</v>
      </c>
    </row>
    <row r="2424" spans="1:8">
      <c r="A2424" s="103"/>
      <c r="B2424" s="326"/>
      <c r="C2424" s="326" t="s">
        <v>1538</v>
      </c>
      <c r="D2424" t="s">
        <v>1538</v>
      </c>
      <c r="E2424" s="325" t="s">
        <v>1538</v>
      </c>
      <c r="G2424" s="325" t="s">
        <v>1538</v>
      </c>
      <c r="H2424" s="325" t="s">
        <v>1538</v>
      </c>
    </row>
    <row r="2425" spans="1:8">
      <c r="A2425" s="103"/>
      <c r="B2425" s="326"/>
      <c r="C2425" s="326" t="s">
        <v>1538</v>
      </c>
      <c r="D2425" t="s">
        <v>1538</v>
      </c>
      <c r="E2425" s="325" t="s">
        <v>1538</v>
      </c>
      <c r="G2425" s="325" t="s">
        <v>1538</v>
      </c>
      <c r="H2425" s="325" t="s">
        <v>1538</v>
      </c>
    </row>
    <row r="2426" spans="1:8">
      <c r="A2426" s="103"/>
      <c r="B2426" s="326"/>
      <c r="C2426" s="326" t="s">
        <v>1538</v>
      </c>
      <c r="D2426" t="s">
        <v>1538</v>
      </c>
      <c r="E2426" s="325" t="s">
        <v>1538</v>
      </c>
      <c r="G2426" s="325" t="s">
        <v>1538</v>
      </c>
      <c r="H2426" s="325" t="s">
        <v>1538</v>
      </c>
    </row>
    <row r="2427" spans="1:8">
      <c r="A2427" s="103"/>
      <c r="B2427" s="326"/>
      <c r="C2427" s="326" t="s">
        <v>1538</v>
      </c>
      <c r="D2427" t="s">
        <v>1538</v>
      </c>
      <c r="E2427" s="325" t="s">
        <v>1538</v>
      </c>
      <c r="G2427" s="325" t="s">
        <v>1538</v>
      </c>
      <c r="H2427" s="325" t="s">
        <v>1538</v>
      </c>
    </row>
    <row r="2428" spans="1:8">
      <c r="A2428" s="103"/>
      <c r="B2428" s="326"/>
      <c r="C2428" s="326" t="s">
        <v>1538</v>
      </c>
      <c r="D2428" t="s">
        <v>1538</v>
      </c>
      <c r="E2428" s="325" t="s">
        <v>1538</v>
      </c>
      <c r="G2428" s="325" t="s">
        <v>1538</v>
      </c>
      <c r="H2428" s="325" t="s">
        <v>1538</v>
      </c>
    </row>
    <row r="2429" spans="1:8">
      <c r="A2429" s="103"/>
      <c r="B2429" s="326"/>
      <c r="C2429" s="326" t="s">
        <v>1538</v>
      </c>
      <c r="D2429" t="s">
        <v>1538</v>
      </c>
      <c r="E2429" s="325" t="s">
        <v>1538</v>
      </c>
      <c r="G2429" s="325" t="s">
        <v>1538</v>
      </c>
      <c r="H2429" s="325" t="s">
        <v>1538</v>
      </c>
    </row>
    <row r="2430" spans="1:8">
      <c r="A2430" s="103"/>
      <c r="B2430" s="326"/>
      <c r="C2430" s="326" t="s">
        <v>1538</v>
      </c>
      <c r="D2430" t="s">
        <v>1538</v>
      </c>
      <c r="E2430" s="325" t="s">
        <v>1538</v>
      </c>
      <c r="G2430" s="325" t="s">
        <v>1538</v>
      </c>
      <c r="H2430" s="325" t="s">
        <v>1538</v>
      </c>
    </row>
    <row r="2431" spans="1:8">
      <c r="A2431" s="103"/>
      <c r="B2431" s="326"/>
      <c r="C2431" s="326" t="s">
        <v>1538</v>
      </c>
      <c r="D2431" t="s">
        <v>1538</v>
      </c>
      <c r="E2431" s="325" t="s">
        <v>1538</v>
      </c>
      <c r="G2431" s="325" t="s">
        <v>1538</v>
      </c>
      <c r="H2431" s="325" t="s">
        <v>1538</v>
      </c>
    </row>
    <row r="2432" spans="1:8">
      <c r="A2432" s="103"/>
      <c r="B2432" s="326"/>
      <c r="C2432" s="326" t="s">
        <v>1538</v>
      </c>
      <c r="D2432" t="s">
        <v>1538</v>
      </c>
      <c r="E2432" s="325" t="s">
        <v>1538</v>
      </c>
      <c r="G2432" s="325" t="s">
        <v>1538</v>
      </c>
      <c r="H2432" s="325" t="s">
        <v>1538</v>
      </c>
    </row>
    <row r="2433" spans="1:8">
      <c r="A2433" s="103"/>
      <c r="B2433" s="326"/>
      <c r="C2433" s="326" t="s">
        <v>1538</v>
      </c>
      <c r="D2433" t="s">
        <v>1538</v>
      </c>
      <c r="E2433" s="325" t="s">
        <v>1538</v>
      </c>
      <c r="G2433" s="325" t="s">
        <v>1538</v>
      </c>
      <c r="H2433" s="325" t="s">
        <v>1538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dimension ref="A1:H2433"/>
  <sheetViews>
    <sheetView workbookViewId="0">
      <selection activeCell="B2" sqref="B2:H540"/>
    </sheetView>
  </sheetViews>
  <sheetFormatPr baseColWidth="10" defaultColWidth="8.83203125" defaultRowHeight="15"/>
  <cols>
    <col min="1" max="1" width="38.1640625" customWidth="1"/>
    <col min="2" max="2" width="8.83203125" style="325"/>
    <col min="3" max="3" width="8.83203125" customWidth="1"/>
    <col min="7" max="7" width="9.5" style="325" bestFit="1" customWidth="1"/>
    <col min="8" max="8" width="11.83203125" bestFit="1" customWidth="1"/>
  </cols>
  <sheetData>
    <row r="1" spans="1:8">
      <c r="A1" s="96" t="s">
        <v>1334</v>
      </c>
      <c r="B1" s="337" t="s">
        <v>1539</v>
      </c>
      <c r="C1" s="338" t="s">
        <v>1540</v>
      </c>
      <c r="D1" s="339" t="s">
        <v>1541</v>
      </c>
      <c r="E1" s="339" t="s">
        <v>1542</v>
      </c>
      <c r="F1" s="335" t="s">
        <v>1543</v>
      </c>
      <c r="G1" s="335" t="s">
        <v>1544</v>
      </c>
      <c r="H1" s="340" t="s">
        <v>1545</v>
      </c>
    </row>
    <row r="2" spans="1:8">
      <c r="A2" s="103" t="s">
        <v>921</v>
      </c>
      <c r="B2" s="322">
        <v>0</v>
      </c>
      <c r="C2" s="326">
        <v>0</v>
      </c>
      <c r="D2" s="325">
        <v>0</v>
      </c>
      <c r="E2" s="325">
        <v>0</v>
      </c>
      <c r="G2" s="325">
        <v>0</v>
      </c>
      <c r="H2" s="325">
        <v>0</v>
      </c>
    </row>
    <row r="3" spans="1:8">
      <c r="A3" s="103" t="s">
        <v>1128</v>
      </c>
      <c r="B3" s="332">
        <v>0</v>
      </c>
      <c r="C3" s="326">
        <v>0</v>
      </c>
      <c r="D3" s="325">
        <v>0</v>
      </c>
      <c r="E3" s="325">
        <v>0</v>
      </c>
      <c r="G3" s="325">
        <v>0</v>
      </c>
      <c r="H3" s="325">
        <v>2</v>
      </c>
    </row>
    <row r="4" spans="1:8">
      <c r="A4" s="103" t="s">
        <v>1225</v>
      </c>
      <c r="B4" s="332">
        <v>17</v>
      </c>
      <c r="C4" s="326">
        <v>0</v>
      </c>
      <c r="D4" s="325">
        <v>14</v>
      </c>
      <c r="E4" s="325">
        <v>0</v>
      </c>
      <c r="G4" s="325">
        <v>7</v>
      </c>
      <c r="H4" s="325">
        <v>61</v>
      </c>
    </row>
    <row r="5" spans="1:8">
      <c r="A5" s="103" t="s">
        <v>734</v>
      </c>
      <c r="B5" s="332">
        <v>85</v>
      </c>
      <c r="C5" s="326">
        <v>0</v>
      </c>
      <c r="D5" s="325">
        <v>8</v>
      </c>
      <c r="E5" s="325">
        <v>0</v>
      </c>
      <c r="G5" s="325">
        <v>0</v>
      </c>
      <c r="H5" s="325">
        <v>9</v>
      </c>
    </row>
    <row r="6" spans="1:8">
      <c r="A6" s="103" t="s">
        <v>1237</v>
      </c>
      <c r="B6" s="332">
        <v>0</v>
      </c>
      <c r="C6" s="326">
        <v>0</v>
      </c>
      <c r="D6" s="325">
        <v>0</v>
      </c>
      <c r="E6" s="325">
        <v>0</v>
      </c>
      <c r="G6" s="325">
        <v>0</v>
      </c>
      <c r="H6" s="325">
        <v>186</v>
      </c>
    </row>
    <row r="7" spans="1:8">
      <c r="A7" s="103" t="s">
        <v>1127</v>
      </c>
      <c r="B7" s="322">
        <v>0</v>
      </c>
      <c r="C7" s="326">
        <v>0</v>
      </c>
      <c r="D7" s="325">
        <v>0</v>
      </c>
      <c r="E7" s="325">
        <v>0</v>
      </c>
      <c r="G7" s="325">
        <v>0</v>
      </c>
      <c r="H7" s="325">
        <v>38</v>
      </c>
    </row>
    <row r="8" spans="1:8">
      <c r="A8" s="103" t="s">
        <v>997</v>
      </c>
      <c r="B8" s="326">
        <v>50</v>
      </c>
      <c r="C8" s="326">
        <v>0</v>
      </c>
      <c r="D8" s="325">
        <v>148</v>
      </c>
      <c r="E8" s="325">
        <v>0</v>
      </c>
      <c r="G8" s="325">
        <v>4</v>
      </c>
      <c r="H8" s="325">
        <v>0</v>
      </c>
    </row>
    <row r="9" spans="1:8">
      <c r="A9" s="103" t="s">
        <v>1335</v>
      </c>
      <c r="B9" s="326">
        <v>0</v>
      </c>
      <c r="C9" s="326">
        <v>0</v>
      </c>
      <c r="D9" s="325">
        <v>0</v>
      </c>
      <c r="E9" s="325">
        <v>0</v>
      </c>
      <c r="G9" s="325">
        <v>0</v>
      </c>
      <c r="H9" s="325">
        <v>2</v>
      </c>
    </row>
    <row r="10" spans="1:8">
      <c r="A10" s="103" t="s">
        <v>1019</v>
      </c>
      <c r="B10" s="326">
        <v>0</v>
      </c>
      <c r="C10" s="326">
        <v>0</v>
      </c>
      <c r="D10" s="325">
        <v>0</v>
      </c>
      <c r="E10" s="325">
        <v>0</v>
      </c>
      <c r="G10" s="325">
        <v>0</v>
      </c>
      <c r="H10" s="325">
        <v>0</v>
      </c>
    </row>
    <row r="11" spans="1:8">
      <c r="A11" s="103" t="s">
        <v>1223</v>
      </c>
      <c r="B11" s="326">
        <v>0</v>
      </c>
      <c r="C11" s="326">
        <v>0</v>
      </c>
      <c r="D11" s="325">
        <v>0</v>
      </c>
      <c r="E11" s="325">
        <v>0</v>
      </c>
      <c r="G11" s="325">
        <v>0</v>
      </c>
      <c r="H11" s="325">
        <v>0</v>
      </c>
    </row>
    <row r="12" spans="1:8">
      <c r="A12" s="103" t="s">
        <v>718</v>
      </c>
      <c r="B12" s="326">
        <v>0</v>
      </c>
      <c r="C12" s="326">
        <v>0</v>
      </c>
      <c r="D12" s="325">
        <v>0</v>
      </c>
      <c r="E12" s="325">
        <v>0</v>
      </c>
      <c r="G12" s="325">
        <v>0</v>
      </c>
      <c r="H12" s="325">
        <v>0</v>
      </c>
    </row>
    <row r="13" spans="1:8">
      <c r="A13" s="103" t="s">
        <v>1005</v>
      </c>
      <c r="B13" s="326">
        <v>0</v>
      </c>
      <c r="C13" s="326">
        <v>0</v>
      </c>
      <c r="D13" s="325">
        <v>0</v>
      </c>
      <c r="E13" s="325">
        <v>0</v>
      </c>
      <c r="G13" s="325">
        <v>0</v>
      </c>
      <c r="H13" s="325">
        <v>0</v>
      </c>
    </row>
    <row r="14" spans="1:8">
      <c r="A14" s="103" t="s">
        <v>996</v>
      </c>
      <c r="B14" s="327">
        <v>0</v>
      </c>
      <c r="C14" s="326">
        <v>0</v>
      </c>
      <c r="D14" s="325">
        <v>0</v>
      </c>
      <c r="E14" s="325">
        <v>0</v>
      </c>
      <c r="G14" s="325">
        <v>0</v>
      </c>
      <c r="H14" s="325">
        <v>1317</v>
      </c>
    </row>
    <row r="15" spans="1:8">
      <c r="A15" s="103" t="s">
        <v>824</v>
      </c>
      <c r="B15" s="326">
        <v>0</v>
      </c>
      <c r="C15" s="326">
        <v>0</v>
      </c>
      <c r="D15" s="325">
        <v>4</v>
      </c>
      <c r="E15" s="325">
        <v>0</v>
      </c>
      <c r="G15" s="325">
        <v>33</v>
      </c>
      <c r="H15" s="325">
        <v>9</v>
      </c>
    </row>
    <row r="16" spans="1:8">
      <c r="A16" s="103" t="s">
        <v>1337</v>
      </c>
      <c r="B16" s="326">
        <v>0</v>
      </c>
      <c r="C16" s="326">
        <v>0</v>
      </c>
      <c r="D16" s="325">
        <v>0</v>
      </c>
      <c r="E16" s="325">
        <v>0</v>
      </c>
      <c r="G16" s="325">
        <v>0</v>
      </c>
      <c r="H16" s="325">
        <v>0</v>
      </c>
    </row>
    <row r="17" spans="1:8">
      <c r="A17" s="103" t="s">
        <v>1209</v>
      </c>
      <c r="B17" s="326">
        <v>84</v>
      </c>
      <c r="C17" s="326">
        <v>0</v>
      </c>
      <c r="D17" s="325">
        <v>0</v>
      </c>
      <c r="E17" s="325">
        <v>0</v>
      </c>
      <c r="G17" s="325">
        <v>1</v>
      </c>
      <c r="H17" s="325">
        <v>42</v>
      </c>
    </row>
    <row r="18" spans="1:8">
      <c r="A18" s="103" t="s">
        <v>1325</v>
      </c>
      <c r="B18" s="326">
        <v>0</v>
      </c>
      <c r="C18" s="326">
        <v>0</v>
      </c>
      <c r="D18" s="325">
        <v>0</v>
      </c>
      <c r="E18" s="325">
        <v>0</v>
      </c>
      <c r="G18" s="325">
        <v>0</v>
      </c>
      <c r="H18" s="325">
        <v>0</v>
      </c>
    </row>
    <row r="19" spans="1:8">
      <c r="A19" s="103" t="s">
        <v>1126</v>
      </c>
      <c r="B19" s="326">
        <v>0</v>
      </c>
      <c r="C19" s="326">
        <v>0</v>
      </c>
      <c r="D19" s="325">
        <v>0</v>
      </c>
      <c r="E19" s="325">
        <v>0</v>
      </c>
      <c r="G19" s="325">
        <v>0</v>
      </c>
      <c r="H19" s="325">
        <v>0</v>
      </c>
    </row>
    <row r="20" spans="1:8">
      <c r="A20" s="103" t="s">
        <v>1168</v>
      </c>
      <c r="B20" s="326">
        <v>0</v>
      </c>
      <c r="C20" s="326">
        <v>0</v>
      </c>
      <c r="D20" s="325">
        <v>0</v>
      </c>
      <c r="E20" s="325">
        <v>0</v>
      </c>
      <c r="G20" s="325">
        <v>43</v>
      </c>
      <c r="H20" s="325">
        <v>7</v>
      </c>
    </row>
    <row r="21" spans="1:8">
      <c r="A21" s="103" t="s">
        <v>871</v>
      </c>
      <c r="B21" s="326">
        <v>0</v>
      </c>
      <c r="C21" s="326">
        <v>0</v>
      </c>
      <c r="D21" s="325">
        <v>0</v>
      </c>
      <c r="E21" s="325">
        <v>0</v>
      </c>
      <c r="G21" s="325">
        <v>0</v>
      </c>
      <c r="H21" s="325">
        <v>0</v>
      </c>
    </row>
    <row r="22" spans="1:8">
      <c r="A22" s="103" t="s">
        <v>1125</v>
      </c>
      <c r="B22" s="326">
        <v>0</v>
      </c>
      <c r="C22" s="326">
        <v>0</v>
      </c>
      <c r="D22" s="325">
        <v>0</v>
      </c>
      <c r="E22" s="325">
        <v>0</v>
      </c>
      <c r="G22" s="325">
        <v>0</v>
      </c>
      <c r="H22" s="325">
        <v>22</v>
      </c>
    </row>
    <row r="23" spans="1:8">
      <c r="A23" s="103" t="s">
        <v>1150</v>
      </c>
      <c r="B23" s="326">
        <v>0</v>
      </c>
      <c r="C23" s="326">
        <v>0</v>
      </c>
      <c r="D23" s="325">
        <v>11</v>
      </c>
      <c r="E23" s="325">
        <v>13</v>
      </c>
      <c r="G23" s="325">
        <v>29</v>
      </c>
      <c r="H23" s="325">
        <v>0</v>
      </c>
    </row>
    <row r="24" spans="1:8">
      <c r="A24" s="103" t="s">
        <v>870</v>
      </c>
      <c r="B24" s="326">
        <v>45</v>
      </c>
      <c r="C24" s="326">
        <v>0</v>
      </c>
      <c r="D24" s="325">
        <v>25</v>
      </c>
      <c r="E24" s="325">
        <v>0</v>
      </c>
      <c r="G24" s="325">
        <v>29</v>
      </c>
      <c r="H24" s="325">
        <v>21</v>
      </c>
    </row>
    <row r="25" spans="1:8">
      <c r="A25" s="103" t="s">
        <v>1326</v>
      </c>
      <c r="B25" s="326">
        <v>0</v>
      </c>
      <c r="C25" s="326">
        <v>5</v>
      </c>
      <c r="D25" s="325">
        <v>0</v>
      </c>
      <c r="E25" s="325">
        <v>3</v>
      </c>
      <c r="G25" s="325">
        <v>2</v>
      </c>
      <c r="H25" s="325">
        <v>5</v>
      </c>
    </row>
    <row r="26" spans="1:8">
      <c r="A26" s="103" t="s">
        <v>1026</v>
      </c>
      <c r="B26" s="326">
        <v>0</v>
      </c>
      <c r="C26" s="326">
        <v>0</v>
      </c>
      <c r="D26" s="325">
        <v>0</v>
      </c>
      <c r="E26" s="325">
        <v>0</v>
      </c>
      <c r="G26" s="325">
        <v>0</v>
      </c>
      <c r="H26" s="325">
        <v>235</v>
      </c>
    </row>
    <row r="27" spans="1:8">
      <c r="A27" s="103" t="s">
        <v>963</v>
      </c>
      <c r="B27" s="326">
        <v>0</v>
      </c>
      <c r="C27" s="326">
        <v>0</v>
      </c>
      <c r="D27" s="325">
        <v>0</v>
      </c>
      <c r="E27" s="325">
        <v>0</v>
      </c>
      <c r="G27" s="325">
        <v>9</v>
      </c>
      <c r="H27" s="325">
        <v>13</v>
      </c>
    </row>
    <row r="28" spans="1:8">
      <c r="A28" s="103" t="s">
        <v>1124</v>
      </c>
      <c r="B28" s="326">
        <v>0</v>
      </c>
      <c r="C28" s="326">
        <v>0</v>
      </c>
      <c r="D28" s="325">
        <v>0</v>
      </c>
      <c r="E28" s="325">
        <v>0</v>
      </c>
      <c r="G28" s="325">
        <v>0</v>
      </c>
      <c r="H28" s="325">
        <v>0</v>
      </c>
    </row>
    <row r="29" spans="1:8">
      <c r="A29" s="103" t="s">
        <v>1138</v>
      </c>
      <c r="B29" s="326">
        <v>0</v>
      </c>
      <c r="C29" s="326">
        <v>0</v>
      </c>
      <c r="D29" s="325">
        <v>0</v>
      </c>
      <c r="E29" s="325">
        <v>0</v>
      </c>
      <c r="G29" s="325">
        <v>0</v>
      </c>
      <c r="H29" s="325">
        <v>0</v>
      </c>
    </row>
    <row r="30" spans="1:8">
      <c r="A30" s="103" t="s">
        <v>1123</v>
      </c>
      <c r="B30" s="326">
        <v>0</v>
      </c>
      <c r="C30" s="326">
        <v>0</v>
      </c>
      <c r="D30" s="325">
        <v>0</v>
      </c>
      <c r="E30" s="325">
        <v>0</v>
      </c>
      <c r="G30" s="325">
        <v>110</v>
      </c>
      <c r="H30" s="325">
        <v>0</v>
      </c>
    </row>
    <row r="31" spans="1:8">
      <c r="A31" s="103" t="s">
        <v>1149</v>
      </c>
      <c r="B31" s="326">
        <v>0</v>
      </c>
      <c r="C31" s="326">
        <v>0</v>
      </c>
      <c r="D31" s="325">
        <v>0</v>
      </c>
      <c r="E31" s="325">
        <v>0</v>
      </c>
      <c r="G31" s="325">
        <v>0</v>
      </c>
      <c r="H31" s="325">
        <v>0</v>
      </c>
    </row>
    <row r="32" spans="1:8">
      <c r="A32" s="103" t="s">
        <v>1122</v>
      </c>
      <c r="B32" s="326">
        <v>0</v>
      </c>
      <c r="C32" s="326">
        <v>0</v>
      </c>
      <c r="D32" s="325">
        <v>0</v>
      </c>
      <c r="E32" s="325">
        <v>0</v>
      </c>
      <c r="G32" s="325">
        <v>0</v>
      </c>
      <c r="H32" s="325">
        <v>31</v>
      </c>
    </row>
    <row r="33" spans="1:8">
      <c r="A33" s="103" t="s">
        <v>955</v>
      </c>
      <c r="B33" s="326">
        <v>0</v>
      </c>
      <c r="C33" s="326">
        <v>0</v>
      </c>
      <c r="D33" s="325">
        <v>0</v>
      </c>
      <c r="E33" s="325">
        <v>0</v>
      </c>
      <c r="G33" s="325">
        <v>0</v>
      </c>
      <c r="H33" s="325">
        <v>0</v>
      </c>
    </row>
    <row r="34" spans="1:8">
      <c r="A34" s="103" t="s">
        <v>920</v>
      </c>
      <c r="B34" s="326">
        <v>0</v>
      </c>
      <c r="C34" s="326">
        <v>0</v>
      </c>
      <c r="D34" s="325">
        <v>0</v>
      </c>
      <c r="E34" s="325">
        <v>0</v>
      </c>
      <c r="G34" s="325">
        <v>0</v>
      </c>
      <c r="H34" s="325">
        <v>0</v>
      </c>
    </row>
    <row r="35" spans="1:8">
      <c r="A35" s="103" t="s">
        <v>954</v>
      </c>
      <c r="B35" s="326">
        <v>0</v>
      </c>
      <c r="C35" s="326">
        <v>0</v>
      </c>
      <c r="D35" s="325">
        <v>0</v>
      </c>
      <c r="E35" s="325">
        <v>0</v>
      </c>
      <c r="G35" s="325">
        <v>0</v>
      </c>
      <c r="H35" s="325">
        <v>0</v>
      </c>
    </row>
    <row r="36" spans="1:8">
      <c r="A36" s="103" t="s">
        <v>1121</v>
      </c>
      <c r="B36" s="326">
        <v>0</v>
      </c>
      <c r="C36" s="326">
        <v>0</v>
      </c>
      <c r="D36" s="325">
        <v>0</v>
      </c>
      <c r="E36" s="325">
        <v>0</v>
      </c>
      <c r="G36" s="325">
        <v>0</v>
      </c>
      <c r="H36" s="325">
        <v>10</v>
      </c>
    </row>
    <row r="37" spans="1:8">
      <c r="A37" s="103" t="s">
        <v>1120</v>
      </c>
      <c r="B37" s="326">
        <v>0</v>
      </c>
      <c r="C37" s="326">
        <v>0</v>
      </c>
      <c r="D37" s="325">
        <v>0</v>
      </c>
      <c r="E37" s="325">
        <v>0</v>
      </c>
      <c r="G37" s="325">
        <v>0</v>
      </c>
      <c r="H37" s="325">
        <v>5</v>
      </c>
    </row>
    <row r="38" spans="1:8">
      <c r="A38" s="103" t="s">
        <v>1119</v>
      </c>
      <c r="B38" s="328">
        <v>0</v>
      </c>
      <c r="C38" s="326">
        <v>0</v>
      </c>
      <c r="D38" s="325">
        <v>6</v>
      </c>
      <c r="E38" s="325">
        <v>0</v>
      </c>
      <c r="G38" s="325">
        <v>6</v>
      </c>
      <c r="H38" s="325">
        <v>108</v>
      </c>
    </row>
    <row r="39" spans="1:8">
      <c r="A39" s="103" t="s">
        <v>864</v>
      </c>
      <c r="B39" s="332">
        <v>0</v>
      </c>
      <c r="C39" s="326">
        <v>0</v>
      </c>
      <c r="D39" s="325">
        <v>0</v>
      </c>
      <c r="E39" s="325">
        <v>0</v>
      </c>
      <c r="G39" s="325">
        <v>0</v>
      </c>
      <c r="H39" s="325">
        <v>7</v>
      </c>
    </row>
    <row r="40" spans="1:8">
      <c r="A40" s="103" t="s">
        <v>1038</v>
      </c>
      <c r="B40" s="332">
        <v>0</v>
      </c>
      <c r="C40" s="326">
        <v>0</v>
      </c>
      <c r="D40" s="325">
        <v>0</v>
      </c>
      <c r="E40" s="325">
        <v>0</v>
      </c>
      <c r="G40" s="325">
        <v>0</v>
      </c>
      <c r="H40" s="325">
        <v>0</v>
      </c>
    </row>
    <row r="41" spans="1:8">
      <c r="A41" s="103" t="s">
        <v>808</v>
      </c>
      <c r="B41" s="332">
        <v>0</v>
      </c>
      <c r="C41" s="326">
        <v>0</v>
      </c>
      <c r="D41" s="325">
        <v>2</v>
      </c>
      <c r="E41" s="325">
        <v>0</v>
      </c>
      <c r="G41" s="325">
        <v>0</v>
      </c>
      <c r="H41" s="325">
        <v>1</v>
      </c>
    </row>
    <row r="42" spans="1:8">
      <c r="A42" s="103" t="s">
        <v>1236</v>
      </c>
      <c r="B42" s="328">
        <v>16</v>
      </c>
      <c r="C42" s="326">
        <v>0</v>
      </c>
      <c r="D42" s="325">
        <v>0</v>
      </c>
      <c r="E42" s="325">
        <v>0</v>
      </c>
      <c r="G42" s="325">
        <v>0</v>
      </c>
      <c r="H42" s="325">
        <v>212</v>
      </c>
    </row>
    <row r="43" spans="1:8">
      <c r="A43" s="103" t="s">
        <v>1118</v>
      </c>
      <c r="B43" s="332">
        <v>0</v>
      </c>
      <c r="C43" s="326">
        <v>0</v>
      </c>
      <c r="D43" s="325">
        <v>0</v>
      </c>
      <c r="E43" s="325">
        <v>0</v>
      </c>
      <c r="G43" s="325">
        <v>2</v>
      </c>
      <c r="H43" s="325">
        <v>16</v>
      </c>
    </row>
    <row r="44" spans="1:8">
      <c r="A44" s="103" t="s">
        <v>919</v>
      </c>
      <c r="B44" s="332">
        <v>0</v>
      </c>
      <c r="C44" s="326">
        <v>0</v>
      </c>
      <c r="D44" s="325">
        <v>0</v>
      </c>
      <c r="E44" s="325">
        <v>0</v>
      </c>
      <c r="G44" s="325">
        <v>0</v>
      </c>
      <c r="H44" s="325">
        <v>0</v>
      </c>
    </row>
    <row r="45" spans="1:8">
      <c r="A45" s="103" t="s">
        <v>1217</v>
      </c>
      <c r="B45" s="332">
        <v>0</v>
      </c>
      <c r="C45" s="326">
        <v>0</v>
      </c>
      <c r="D45" s="325">
        <v>0</v>
      </c>
      <c r="E45" s="325">
        <v>0</v>
      </c>
      <c r="G45" s="325">
        <v>0</v>
      </c>
      <c r="H45" s="325">
        <v>0</v>
      </c>
    </row>
    <row r="46" spans="1:8">
      <c r="A46" s="103" t="s">
        <v>1152</v>
      </c>
      <c r="B46" s="326">
        <v>0</v>
      </c>
      <c r="C46" s="326">
        <v>0</v>
      </c>
      <c r="D46" s="325">
        <v>0</v>
      </c>
      <c r="E46" s="325">
        <v>0</v>
      </c>
      <c r="G46" s="325">
        <v>6</v>
      </c>
      <c r="H46" s="325">
        <v>0</v>
      </c>
    </row>
    <row r="47" spans="1:8">
      <c r="A47" s="103" t="s">
        <v>1167</v>
      </c>
      <c r="B47" s="326">
        <v>0</v>
      </c>
      <c r="C47" s="326">
        <v>0</v>
      </c>
      <c r="D47" s="325">
        <v>0</v>
      </c>
      <c r="E47" s="325">
        <v>0</v>
      </c>
      <c r="G47" s="325">
        <v>0</v>
      </c>
      <c r="H47" s="325">
        <v>0</v>
      </c>
    </row>
    <row r="48" spans="1:8">
      <c r="A48" s="103" t="s">
        <v>953</v>
      </c>
      <c r="B48" s="326">
        <v>0</v>
      </c>
      <c r="C48" s="326">
        <v>0</v>
      </c>
      <c r="D48" s="325">
        <v>0</v>
      </c>
      <c r="E48" s="325">
        <v>0</v>
      </c>
      <c r="G48" s="325">
        <v>0</v>
      </c>
      <c r="H48" s="325">
        <v>0</v>
      </c>
    </row>
    <row r="49" spans="1:8">
      <c r="A49" s="103" t="s">
        <v>1117</v>
      </c>
      <c r="B49" s="326">
        <v>0</v>
      </c>
      <c r="C49" s="326">
        <v>0</v>
      </c>
      <c r="D49" s="325">
        <v>0</v>
      </c>
      <c r="E49" s="325">
        <v>0</v>
      </c>
      <c r="G49" s="325">
        <v>0</v>
      </c>
      <c r="H49" s="325">
        <v>0</v>
      </c>
    </row>
    <row r="50" spans="1:8">
      <c r="A50" s="103" t="s">
        <v>1160</v>
      </c>
      <c r="B50" s="326">
        <v>5</v>
      </c>
      <c r="C50" s="326">
        <v>0</v>
      </c>
      <c r="D50" s="325">
        <v>7</v>
      </c>
      <c r="E50" s="325">
        <v>0</v>
      </c>
      <c r="G50" s="325">
        <v>54</v>
      </c>
      <c r="H50" s="325">
        <v>0</v>
      </c>
    </row>
    <row r="51" spans="1:8">
      <c r="A51" s="103" t="s">
        <v>995</v>
      </c>
      <c r="B51" s="326">
        <v>0</v>
      </c>
      <c r="C51" s="326">
        <v>0</v>
      </c>
      <c r="D51" s="325">
        <v>0</v>
      </c>
      <c r="E51" s="325">
        <v>0</v>
      </c>
      <c r="G51" s="325">
        <v>0</v>
      </c>
      <c r="H51" s="325">
        <v>194</v>
      </c>
    </row>
    <row r="52" spans="1:8">
      <c r="A52" s="103" t="s">
        <v>1208</v>
      </c>
      <c r="B52" s="326">
        <v>0</v>
      </c>
      <c r="C52" s="326">
        <v>0</v>
      </c>
      <c r="D52" s="325">
        <v>3</v>
      </c>
      <c r="E52" s="325">
        <v>0</v>
      </c>
      <c r="G52" s="325">
        <v>0</v>
      </c>
      <c r="H52" s="325">
        <v>540</v>
      </c>
    </row>
    <row r="53" spans="1:8">
      <c r="A53" s="103" t="s">
        <v>863</v>
      </c>
      <c r="B53" s="326">
        <v>0</v>
      </c>
      <c r="C53" s="326">
        <v>0</v>
      </c>
      <c r="D53" s="325">
        <v>0</v>
      </c>
      <c r="E53" s="325">
        <v>0</v>
      </c>
      <c r="G53" s="325">
        <v>3</v>
      </c>
      <c r="H53" s="325">
        <v>4</v>
      </c>
    </row>
    <row r="54" spans="1:8">
      <c r="A54" s="103" t="s">
        <v>849</v>
      </c>
      <c r="B54" s="326">
        <v>0</v>
      </c>
      <c r="C54" s="326">
        <v>0</v>
      </c>
      <c r="D54" s="325">
        <v>0</v>
      </c>
      <c r="E54" s="325">
        <v>0</v>
      </c>
      <c r="G54" s="325">
        <v>0</v>
      </c>
      <c r="H54" s="325">
        <v>51</v>
      </c>
    </row>
    <row r="55" spans="1:8">
      <c r="A55" s="103" t="s">
        <v>994</v>
      </c>
      <c r="B55" s="326">
        <v>0</v>
      </c>
      <c r="C55" s="326">
        <v>0</v>
      </c>
      <c r="D55" s="325">
        <v>0</v>
      </c>
      <c r="E55" s="325">
        <v>0</v>
      </c>
      <c r="G55" s="325">
        <v>26</v>
      </c>
      <c r="H55" s="325">
        <v>116</v>
      </c>
    </row>
    <row r="56" spans="1:8">
      <c r="A56" s="103" t="s">
        <v>1116</v>
      </c>
      <c r="B56" s="326">
        <v>0</v>
      </c>
      <c r="C56" s="326">
        <v>0</v>
      </c>
      <c r="D56" s="325">
        <v>0</v>
      </c>
      <c r="E56" s="325">
        <v>0</v>
      </c>
      <c r="G56" s="325">
        <v>0</v>
      </c>
      <c r="H56" s="325">
        <v>275</v>
      </c>
    </row>
    <row r="57" spans="1:8">
      <c r="A57" s="103" t="s">
        <v>862</v>
      </c>
      <c r="B57" s="326">
        <v>0</v>
      </c>
      <c r="C57" s="326">
        <v>0</v>
      </c>
      <c r="D57" s="325">
        <v>0</v>
      </c>
      <c r="E57" s="325">
        <v>0</v>
      </c>
      <c r="G57" s="325">
        <v>0</v>
      </c>
      <c r="H57" s="325">
        <v>133</v>
      </c>
    </row>
    <row r="58" spans="1:8">
      <c r="A58" s="103" t="s">
        <v>711</v>
      </c>
      <c r="B58" s="326">
        <v>0</v>
      </c>
      <c r="C58" s="326">
        <v>0</v>
      </c>
      <c r="D58" s="325">
        <v>0</v>
      </c>
      <c r="E58" s="325">
        <v>0</v>
      </c>
      <c r="G58" s="325">
        <v>8</v>
      </c>
      <c r="H58" s="325">
        <v>90</v>
      </c>
    </row>
    <row r="59" spans="1:8">
      <c r="A59" s="103" t="s">
        <v>1115</v>
      </c>
      <c r="B59" s="326">
        <v>0</v>
      </c>
      <c r="C59" s="326">
        <v>0</v>
      </c>
      <c r="D59" s="325">
        <v>0</v>
      </c>
      <c r="E59" s="325">
        <v>0</v>
      </c>
      <c r="G59" s="325">
        <v>2</v>
      </c>
      <c r="H59" s="325">
        <v>43</v>
      </c>
    </row>
    <row r="60" spans="1:8">
      <c r="A60" s="103" t="s">
        <v>701</v>
      </c>
      <c r="B60" s="326">
        <v>0</v>
      </c>
      <c r="C60" s="326">
        <v>60</v>
      </c>
      <c r="D60" s="325">
        <v>0</v>
      </c>
      <c r="E60" s="325">
        <v>36</v>
      </c>
      <c r="G60" s="325">
        <v>104</v>
      </c>
      <c r="H60" s="325">
        <v>48</v>
      </c>
    </row>
    <row r="61" spans="1:8">
      <c r="A61" s="103" t="s">
        <v>1159</v>
      </c>
      <c r="B61" s="326">
        <v>0</v>
      </c>
      <c r="C61" s="326">
        <v>0</v>
      </c>
      <c r="D61" s="325">
        <v>0</v>
      </c>
      <c r="E61" s="325">
        <v>0</v>
      </c>
      <c r="G61" s="325">
        <v>2</v>
      </c>
      <c r="H61" s="325">
        <v>0</v>
      </c>
    </row>
    <row r="62" spans="1:8">
      <c r="A62" s="103" t="s">
        <v>1148</v>
      </c>
      <c r="B62" s="326">
        <v>0</v>
      </c>
      <c r="C62" s="326">
        <v>0</v>
      </c>
      <c r="D62" s="325">
        <v>0</v>
      </c>
      <c r="E62" s="325">
        <v>0</v>
      </c>
      <c r="G62" s="325">
        <v>0</v>
      </c>
      <c r="H62" s="325">
        <v>0</v>
      </c>
    </row>
    <row r="63" spans="1:8">
      <c r="A63" s="103" t="s">
        <v>952</v>
      </c>
      <c r="B63" s="328">
        <v>0</v>
      </c>
      <c r="C63" s="326">
        <v>0</v>
      </c>
      <c r="D63" s="325">
        <v>0</v>
      </c>
      <c r="E63" s="325">
        <v>0</v>
      </c>
      <c r="G63" s="325">
        <v>0</v>
      </c>
      <c r="H63" s="325">
        <v>116</v>
      </c>
    </row>
    <row r="64" spans="1:8">
      <c r="A64" s="103" t="s">
        <v>1158</v>
      </c>
      <c r="B64" s="332">
        <v>0</v>
      </c>
      <c r="C64" s="326">
        <v>0</v>
      </c>
      <c r="D64" s="325">
        <v>0</v>
      </c>
      <c r="E64" s="325">
        <v>0</v>
      </c>
      <c r="G64" s="325">
        <v>0</v>
      </c>
      <c r="H64" s="325">
        <v>0</v>
      </c>
    </row>
    <row r="65" spans="1:8">
      <c r="A65" s="103" t="s">
        <v>1004</v>
      </c>
      <c r="B65" s="332">
        <v>0</v>
      </c>
      <c r="C65" s="326">
        <v>0</v>
      </c>
      <c r="D65" s="325">
        <v>0</v>
      </c>
      <c r="E65" s="325">
        <v>0</v>
      </c>
      <c r="G65" s="325">
        <v>0</v>
      </c>
      <c r="H65" s="325">
        <v>4</v>
      </c>
    </row>
    <row r="66" spans="1:8">
      <c r="A66" s="103" t="s">
        <v>766</v>
      </c>
      <c r="B66" s="332">
        <v>34</v>
      </c>
      <c r="C66" s="326">
        <v>0</v>
      </c>
      <c r="D66" s="325">
        <v>30</v>
      </c>
      <c r="E66" s="325">
        <v>0</v>
      </c>
      <c r="G66" s="325">
        <v>52</v>
      </c>
      <c r="H66" s="325">
        <v>121</v>
      </c>
    </row>
    <row r="67" spans="1:8">
      <c r="A67" s="103" t="s">
        <v>841</v>
      </c>
      <c r="B67" s="332">
        <v>9</v>
      </c>
      <c r="C67" s="326">
        <v>0</v>
      </c>
      <c r="D67" s="325">
        <v>1</v>
      </c>
      <c r="E67" s="325">
        <v>0</v>
      </c>
      <c r="G67" s="325">
        <v>9</v>
      </c>
      <c r="H67" s="325">
        <v>214</v>
      </c>
    </row>
    <row r="68" spans="1:8">
      <c r="A68" s="103" t="s">
        <v>951</v>
      </c>
      <c r="B68" s="326">
        <v>0</v>
      </c>
      <c r="C68" s="326">
        <v>0</v>
      </c>
      <c r="D68" s="325">
        <v>0</v>
      </c>
      <c r="E68" s="325">
        <v>0</v>
      </c>
      <c r="G68" s="325">
        <v>0</v>
      </c>
      <c r="H68" s="325">
        <v>0</v>
      </c>
    </row>
    <row r="69" spans="1:8">
      <c r="A69" s="103" t="s">
        <v>828</v>
      </c>
      <c r="B69" s="326">
        <v>0</v>
      </c>
      <c r="C69" s="326">
        <v>0</v>
      </c>
      <c r="D69" s="325">
        <v>0</v>
      </c>
      <c r="E69" s="325">
        <v>0</v>
      </c>
      <c r="G69" s="325">
        <v>0</v>
      </c>
      <c r="H69" s="325">
        <v>1</v>
      </c>
    </row>
    <row r="70" spans="1:8">
      <c r="A70" s="103" t="s">
        <v>898</v>
      </c>
      <c r="B70" s="326">
        <v>7</v>
      </c>
      <c r="C70" s="326">
        <v>0</v>
      </c>
      <c r="D70" s="325">
        <v>163</v>
      </c>
      <c r="E70" s="325">
        <v>0</v>
      </c>
      <c r="G70" s="325">
        <v>74</v>
      </c>
      <c r="H70" s="325">
        <v>439</v>
      </c>
    </row>
    <row r="71" spans="1:8">
      <c r="A71" s="103" t="s">
        <v>1537</v>
      </c>
      <c r="B71" s="326">
        <v>0</v>
      </c>
      <c r="C71" s="326">
        <v>0</v>
      </c>
      <c r="D71" s="325">
        <v>0</v>
      </c>
      <c r="E71" s="325">
        <v>0</v>
      </c>
      <c r="G71" s="325">
        <v>0</v>
      </c>
      <c r="H71" s="325">
        <v>0</v>
      </c>
    </row>
    <row r="72" spans="1:8">
      <c r="A72" s="103" t="s">
        <v>848</v>
      </c>
      <c r="B72" s="326">
        <v>0</v>
      </c>
      <c r="C72" s="326">
        <v>0</v>
      </c>
      <c r="D72" s="325">
        <v>0</v>
      </c>
      <c r="E72" s="325">
        <v>0</v>
      </c>
      <c r="G72" s="325">
        <v>0</v>
      </c>
      <c r="H72" s="325">
        <v>4</v>
      </c>
    </row>
    <row r="73" spans="1:8">
      <c r="A73" s="103" t="s">
        <v>1114</v>
      </c>
      <c r="B73" s="326">
        <v>0</v>
      </c>
      <c r="C73" s="326">
        <v>0</v>
      </c>
      <c r="D73" s="325">
        <v>0</v>
      </c>
      <c r="E73" s="325">
        <v>0</v>
      </c>
      <c r="G73" s="325">
        <v>35</v>
      </c>
      <c r="H73" s="325">
        <v>0</v>
      </c>
    </row>
    <row r="74" spans="1:8">
      <c r="A74" s="103" t="s">
        <v>1322</v>
      </c>
      <c r="B74" s="326">
        <v>0</v>
      </c>
      <c r="C74" s="326">
        <v>0</v>
      </c>
      <c r="D74" s="325">
        <v>0</v>
      </c>
      <c r="E74" s="325">
        <v>0</v>
      </c>
      <c r="G74" s="325">
        <v>0</v>
      </c>
      <c r="H74" s="325">
        <v>0</v>
      </c>
    </row>
    <row r="75" spans="1:8">
      <c r="A75" s="103" t="s">
        <v>792</v>
      </c>
      <c r="B75" s="326">
        <v>0</v>
      </c>
      <c r="C75" s="326">
        <v>0</v>
      </c>
      <c r="D75" s="325">
        <v>0</v>
      </c>
      <c r="E75" s="325">
        <v>0</v>
      </c>
      <c r="G75" s="325">
        <v>0</v>
      </c>
      <c r="H75" s="325">
        <v>0</v>
      </c>
    </row>
    <row r="76" spans="1:8">
      <c r="A76" s="103" t="s">
        <v>1113</v>
      </c>
      <c r="B76" s="326">
        <v>0</v>
      </c>
      <c r="C76" s="326">
        <v>0</v>
      </c>
      <c r="D76" s="325">
        <v>0</v>
      </c>
      <c r="E76" s="325">
        <v>0</v>
      </c>
      <c r="G76" s="325">
        <v>0</v>
      </c>
      <c r="H76" s="325">
        <v>132</v>
      </c>
    </row>
    <row r="77" spans="1:8">
      <c r="A77" s="103" t="s">
        <v>1216</v>
      </c>
      <c r="B77" s="326">
        <v>15</v>
      </c>
      <c r="C77" s="326">
        <v>0</v>
      </c>
      <c r="D77" s="325">
        <v>1</v>
      </c>
      <c r="E77" s="325">
        <v>0</v>
      </c>
      <c r="G77" s="325">
        <v>64</v>
      </c>
      <c r="H77" s="325">
        <v>435</v>
      </c>
    </row>
    <row r="78" spans="1:8">
      <c r="A78" s="103" t="s">
        <v>918</v>
      </c>
      <c r="B78" s="326">
        <v>0</v>
      </c>
      <c r="C78" s="326">
        <v>0</v>
      </c>
      <c r="D78" s="325">
        <v>203</v>
      </c>
      <c r="E78" s="325">
        <v>0</v>
      </c>
      <c r="G78" s="325">
        <v>0</v>
      </c>
      <c r="H78" s="325">
        <v>370</v>
      </c>
    </row>
    <row r="79" spans="1:8">
      <c r="A79" s="103" t="s">
        <v>917</v>
      </c>
      <c r="B79" s="326">
        <v>0</v>
      </c>
      <c r="C79" s="326">
        <v>0</v>
      </c>
      <c r="D79" s="325">
        <v>0</v>
      </c>
      <c r="E79" s="325">
        <v>0</v>
      </c>
      <c r="G79" s="325">
        <v>357</v>
      </c>
      <c r="H79" s="325">
        <v>91</v>
      </c>
    </row>
    <row r="80" spans="1:8">
      <c r="A80" s="103" t="s">
        <v>1040</v>
      </c>
      <c r="B80" s="326">
        <v>0</v>
      </c>
      <c r="C80" s="326">
        <v>0</v>
      </c>
      <c r="D80" s="325">
        <v>0</v>
      </c>
      <c r="E80" s="325">
        <v>0</v>
      </c>
      <c r="G80" s="325">
        <v>0</v>
      </c>
      <c r="H80" s="325">
        <v>0</v>
      </c>
    </row>
    <row r="81" spans="1:8">
      <c r="A81" s="103" t="s">
        <v>897</v>
      </c>
      <c r="B81" s="326">
        <v>22</v>
      </c>
      <c r="C81" s="326">
        <v>0</v>
      </c>
      <c r="D81" s="325">
        <v>186</v>
      </c>
      <c r="E81" s="325">
        <v>0</v>
      </c>
      <c r="G81" s="325">
        <v>2</v>
      </c>
      <c r="H81" s="325">
        <v>849</v>
      </c>
    </row>
    <row r="82" spans="1:8">
      <c r="A82" s="103" t="s">
        <v>931</v>
      </c>
      <c r="B82" s="326">
        <v>0</v>
      </c>
      <c r="C82" s="326">
        <v>0</v>
      </c>
      <c r="D82" s="325">
        <v>0</v>
      </c>
      <c r="E82" s="325">
        <v>0</v>
      </c>
      <c r="G82" s="325">
        <v>24</v>
      </c>
      <c r="H82" s="325">
        <v>0</v>
      </c>
    </row>
    <row r="83" spans="1:8">
      <c r="A83" s="103" t="s">
        <v>1112</v>
      </c>
      <c r="B83" s="326">
        <v>0</v>
      </c>
      <c r="C83" s="326">
        <v>0</v>
      </c>
      <c r="D83" s="325">
        <v>0</v>
      </c>
      <c r="E83" s="325">
        <v>0</v>
      </c>
      <c r="G83" s="325">
        <v>0</v>
      </c>
      <c r="H83" s="325">
        <v>0</v>
      </c>
    </row>
    <row r="84" spans="1:8">
      <c r="A84" s="103" t="s">
        <v>1207</v>
      </c>
      <c r="B84" s="326">
        <v>0</v>
      </c>
      <c r="C84" s="326">
        <v>0</v>
      </c>
      <c r="D84" s="325">
        <v>0</v>
      </c>
      <c r="E84" s="325">
        <v>1</v>
      </c>
      <c r="G84" s="325">
        <v>0</v>
      </c>
      <c r="H84" s="325">
        <v>0</v>
      </c>
    </row>
    <row r="85" spans="1:8">
      <c r="A85" s="103" t="s">
        <v>1133</v>
      </c>
      <c r="B85" s="326">
        <v>0</v>
      </c>
      <c r="C85" s="326">
        <v>0</v>
      </c>
      <c r="D85" s="325">
        <v>0</v>
      </c>
      <c r="E85" s="325">
        <v>0</v>
      </c>
      <c r="G85" s="325">
        <v>1</v>
      </c>
      <c r="H85" s="325">
        <v>0</v>
      </c>
    </row>
    <row r="86" spans="1:8">
      <c r="A86" s="103" t="s">
        <v>800</v>
      </c>
      <c r="B86" s="326">
        <v>0</v>
      </c>
      <c r="C86" s="326">
        <v>0</v>
      </c>
      <c r="D86" s="325">
        <v>0</v>
      </c>
      <c r="E86" s="325">
        <v>0</v>
      </c>
      <c r="G86" s="325">
        <v>2</v>
      </c>
      <c r="H86" s="325">
        <v>13</v>
      </c>
    </row>
    <row r="87" spans="1:8">
      <c r="A87" s="103" t="s">
        <v>1185</v>
      </c>
      <c r="B87" s="326">
        <v>0</v>
      </c>
      <c r="C87" s="326">
        <v>0</v>
      </c>
      <c r="D87" s="325">
        <v>5</v>
      </c>
      <c r="E87" s="325">
        <v>0</v>
      </c>
      <c r="G87" s="325">
        <v>395</v>
      </c>
      <c r="H87" s="325">
        <v>689</v>
      </c>
    </row>
    <row r="88" spans="1:8">
      <c r="A88" s="103" t="s">
        <v>950</v>
      </c>
      <c r="B88" s="326">
        <v>0</v>
      </c>
      <c r="C88" s="326">
        <v>0</v>
      </c>
      <c r="D88" s="325">
        <v>0</v>
      </c>
      <c r="E88" s="325">
        <v>0</v>
      </c>
      <c r="G88" s="325">
        <v>0</v>
      </c>
      <c r="H88" s="325">
        <v>0</v>
      </c>
    </row>
    <row r="89" spans="1:8">
      <c r="A89" s="103" t="s">
        <v>1184</v>
      </c>
      <c r="B89" s="326">
        <v>0</v>
      </c>
      <c r="C89" s="326">
        <v>0</v>
      </c>
      <c r="D89" s="325">
        <v>0</v>
      </c>
      <c r="E89" s="325">
        <v>0</v>
      </c>
      <c r="G89" s="325">
        <v>0</v>
      </c>
      <c r="H89" s="325">
        <v>0</v>
      </c>
    </row>
    <row r="90" spans="1:8">
      <c r="A90" s="103" t="s">
        <v>962</v>
      </c>
      <c r="B90" s="326">
        <v>0</v>
      </c>
      <c r="C90" s="326">
        <v>0</v>
      </c>
      <c r="D90" s="325">
        <v>0</v>
      </c>
      <c r="E90" s="325">
        <v>0</v>
      </c>
      <c r="G90" s="325">
        <v>0</v>
      </c>
      <c r="H90" s="325">
        <v>0</v>
      </c>
    </row>
    <row r="91" spans="1:8">
      <c r="A91" s="103" t="s">
        <v>1327</v>
      </c>
      <c r="B91" s="326">
        <v>0</v>
      </c>
      <c r="C91" s="326">
        <v>0</v>
      </c>
      <c r="D91" s="325">
        <v>0</v>
      </c>
      <c r="E91" s="325">
        <v>0</v>
      </c>
      <c r="G91" s="325">
        <v>0</v>
      </c>
      <c r="H91" s="325">
        <v>0</v>
      </c>
    </row>
    <row r="92" spans="1:8">
      <c r="A92" s="103" t="s">
        <v>916</v>
      </c>
      <c r="B92" s="326">
        <v>0</v>
      </c>
      <c r="C92" s="326">
        <v>0</v>
      </c>
      <c r="D92" s="325">
        <v>0</v>
      </c>
      <c r="E92" s="325">
        <v>0</v>
      </c>
      <c r="G92" s="325">
        <v>3</v>
      </c>
      <c r="H92" s="325">
        <v>6</v>
      </c>
    </row>
    <row r="93" spans="1:8">
      <c r="A93" s="103" t="s">
        <v>1211</v>
      </c>
      <c r="B93" s="326">
        <v>0</v>
      </c>
      <c r="C93" s="326">
        <v>0</v>
      </c>
      <c r="D93" s="325">
        <v>0</v>
      </c>
      <c r="E93" s="325">
        <v>0</v>
      </c>
      <c r="G93" s="325">
        <v>0</v>
      </c>
      <c r="H93" s="325">
        <v>0</v>
      </c>
    </row>
    <row r="94" spans="1:8">
      <c r="A94" s="103" t="s">
        <v>699</v>
      </c>
      <c r="B94" s="326">
        <v>0</v>
      </c>
      <c r="C94" s="326">
        <v>0</v>
      </c>
      <c r="D94" s="325">
        <v>0</v>
      </c>
      <c r="E94" s="325">
        <v>2</v>
      </c>
      <c r="G94" s="325">
        <v>7</v>
      </c>
      <c r="H94" s="325">
        <v>2</v>
      </c>
    </row>
    <row r="95" spans="1:8">
      <c r="A95" s="103" t="s">
        <v>1111</v>
      </c>
      <c r="B95" s="326">
        <v>0</v>
      </c>
      <c r="C95" s="326">
        <v>0</v>
      </c>
      <c r="D95" s="325">
        <v>0</v>
      </c>
      <c r="E95" s="325">
        <v>0</v>
      </c>
      <c r="G95" s="325">
        <v>0</v>
      </c>
      <c r="H95" s="325">
        <v>0</v>
      </c>
    </row>
    <row r="96" spans="1:8">
      <c r="A96" s="103" t="s">
        <v>1110</v>
      </c>
      <c r="B96" s="326">
        <v>0</v>
      </c>
      <c r="C96" s="326">
        <v>0</v>
      </c>
      <c r="D96" s="325">
        <v>0</v>
      </c>
      <c r="E96" s="325">
        <v>0</v>
      </c>
      <c r="G96" s="325">
        <v>0</v>
      </c>
      <c r="H96" s="325">
        <v>0</v>
      </c>
    </row>
    <row r="97" spans="1:8">
      <c r="A97" s="103" t="s">
        <v>1206</v>
      </c>
      <c r="B97" s="326">
        <v>19</v>
      </c>
      <c r="C97" s="326">
        <v>0</v>
      </c>
      <c r="D97" s="325">
        <v>3</v>
      </c>
      <c r="E97" s="325">
        <v>0</v>
      </c>
      <c r="G97" s="325">
        <v>0</v>
      </c>
      <c r="H97" s="325">
        <v>55</v>
      </c>
    </row>
    <row r="98" spans="1:8">
      <c r="A98" s="103" t="s">
        <v>692</v>
      </c>
      <c r="B98" s="326">
        <v>0</v>
      </c>
      <c r="C98" s="326">
        <v>0</v>
      </c>
      <c r="D98" s="325">
        <v>0</v>
      </c>
      <c r="E98" s="325">
        <v>0</v>
      </c>
      <c r="G98" s="325">
        <v>28</v>
      </c>
      <c r="H98" s="325">
        <v>201</v>
      </c>
    </row>
    <row r="99" spans="1:8">
      <c r="A99" s="103" t="s">
        <v>1137</v>
      </c>
      <c r="B99" s="326">
        <v>0</v>
      </c>
      <c r="C99" s="326">
        <v>0</v>
      </c>
      <c r="D99" s="325">
        <v>0</v>
      </c>
      <c r="E99" s="325">
        <v>0</v>
      </c>
      <c r="G99" s="325">
        <v>0</v>
      </c>
      <c r="H99" s="325">
        <v>0</v>
      </c>
    </row>
    <row r="100" spans="1:8">
      <c r="A100" s="103" t="s">
        <v>779</v>
      </c>
      <c r="B100" s="326">
        <v>0</v>
      </c>
      <c r="C100" s="326">
        <v>0</v>
      </c>
      <c r="D100" s="325">
        <v>0</v>
      </c>
      <c r="E100" s="325">
        <v>0</v>
      </c>
      <c r="G100" s="325">
        <v>0</v>
      </c>
      <c r="H100" s="325">
        <v>0</v>
      </c>
    </row>
    <row r="101" spans="1:8">
      <c r="A101" s="103" t="s">
        <v>949</v>
      </c>
      <c r="B101" s="326">
        <v>0</v>
      </c>
      <c r="C101" s="326">
        <v>0</v>
      </c>
      <c r="D101" s="325">
        <v>0</v>
      </c>
      <c r="E101" s="325">
        <v>0</v>
      </c>
      <c r="G101" s="325">
        <v>57</v>
      </c>
      <c r="H101" s="325">
        <v>8</v>
      </c>
    </row>
    <row r="102" spans="1:8">
      <c r="A102" s="103" t="s">
        <v>896</v>
      </c>
      <c r="B102" s="326">
        <v>0</v>
      </c>
      <c r="C102" s="326">
        <v>0</v>
      </c>
      <c r="D102" s="325">
        <v>0</v>
      </c>
      <c r="E102" s="325">
        <v>0</v>
      </c>
      <c r="G102" s="325">
        <v>0</v>
      </c>
      <c r="H102" s="325">
        <v>63</v>
      </c>
    </row>
    <row r="103" spans="1:8">
      <c r="A103" s="103" t="s">
        <v>1314</v>
      </c>
      <c r="B103" s="326">
        <v>1</v>
      </c>
      <c r="C103" s="326">
        <v>1</v>
      </c>
      <c r="D103" s="325">
        <v>1</v>
      </c>
      <c r="E103" s="325">
        <v>0</v>
      </c>
      <c r="G103" s="325">
        <v>1</v>
      </c>
      <c r="H103" s="325">
        <v>13</v>
      </c>
    </row>
    <row r="104" spans="1:8">
      <c r="A104" s="103" t="s">
        <v>993</v>
      </c>
      <c r="B104" s="326">
        <v>0</v>
      </c>
      <c r="C104" s="326">
        <v>0</v>
      </c>
      <c r="D104" s="325">
        <v>0</v>
      </c>
      <c r="E104" s="325">
        <v>0</v>
      </c>
      <c r="G104" s="325">
        <v>0</v>
      </c>
      <c r="H104" s="325">
        <v>115</v>
      </c>
    </row>
    <row r="105" spans="1:8">
      <c r="A105" s="103" t="s">
        <v>799</v>
      </c>
      <c r="B105" s="326">
        <v>1</v>
      </c>
      <c r="C105" s="326">
        <v>0</v>
      </c>
      <c r="D105" s="325">
        <v>3</v>
      </c>
      <c r="E105" s="325">
        <v>0</v>
      </c>
      <c r="G105" s="325">
        <v>0</v>
      </c>
      <c r="H105" s="325">
        <v>16</v>
      </c>
    </row>
    <row r="106" spans="1:8">
      <c r="A106" s="103" t="s">
        <v>1109</v>
      </c>
      <c r="B106" s="326">
        <v>0</v>
      </c>
      <c r="C106" s="326">
        <v>0</v>
      </c>
      <c r="D106" s="325">
        <v>0</v>
      </c>
      <c r="E106" s="325">
        <v>0</v>
      </c>
      <c r="G106" s="325">
        <v>0</v>
      </c>
      <c r="H106" s="325">
        <v>0</v>
      </c>
    </row>
    <row r="107" spans="1:8">
      <c r="A107" s="103" t="s">
        <v>1189</v>
      </c>
      <c r="B107" s="326">
        <v>0</v>
      </c>
      <c r="C107" s="326">
        <v>0</v>
      </c>
      <c r="D107" s="325">
        <v>0</v>
      </c>
      <c r="E107" s="325">
        <v>0</v>
      </c>
      <c r="G107" s="325">
        <v>0</v>
      </c>
      <c r="H107" s="325">
        <v>0</v>
      </c>
    </row>
    <row r="108" spans="1:8">
      <c r="A108" s="103" t="s">
        <v>1108</v>
      </c>
      <c r="B108" s="326">
        <v>0</v>
      </c>
      <c r="C108" s="326">
        <v>0</v>
      </c>
      <c r="D108" s="325">
        <v>0</v>
      </c>
      <c r="E108" s="325">
        <v>0</v>
      </c>
      <c r="G108" s="325">
        <v>0</v>
      </c>
      <c r="H108" s="325">
        <v>0</v>
      </c>
    </row>
    <row r="109" spans="1:8">
      <c r="A109" s="103" t="s">
        <v>1107</v>
      </c>
      <c r="B109" s="326">
        <v>0</v>
      </c>
      <c r="C109" s="326">
        <v>0</v>
      </c>
      <c r="D109" s="325">
        <v>0</v>
      </c>
      <c r="E109" s="325">
        <v>0</v>
      </c>
      <c r="G109" s="325">
        <v>0</v>
      </c>
      <c r="H109" s="325">
        <v>0</v>
      </c>
    </row>
    <row r="110" spans="1:8">
      <c r="A110" s="103" t="s">
        <v>840</v>
      </c>
      <c r="B110" s="326">
        <v>0</v>
      </c>
      <c r="C110" s="326">
        <v>0</v>
      </c>
      <c r="D110" s="325">
        <v>0</v>
      </c>
      <c r="E110" s="325">
        <v>0</v>
      </c>
      <c r="G110" s="325">
        <v>0</v>
      </c>
      <c r="H110" s="325">
        <v>0</v>
      </c>
    </row>
    <row r="111" spans="1:8">
      <c r="A111" s="103" t="s">
        <v>992</v>
      </c>
      <c r="B111" s="326">
        <v>0</v>
      </c>
      <c r="C111" s="326">
        <v>0</v>
      </c>
      <c r="D111" s="325">
        <v>3</v>
      </c>
      <c r="E111" s="325">
        <v>0</v>
      </c>
      <c r="G111" s="325">
        <v>4</v>
      </c>
      <c r="H111" s="325">
        <v>132</v>
      </c>
    </row>
    <row r="112" spans="1:8">
      <c r="A112" s="103" t="s">
        <v>861</v>
      </c>
      <c r="B112" s="326">
        <v>0</v>
      </c>
      <c r="C112" s="326">
        <v>0</v>
      </c>
      <c r="D112" s="325">
        <v>7</v>
      </c>
      <c r="E112" s="325">
        <v>0</v>
      </c>
      <c r="G112" s="325">
        <v>17</v>
      </c>
      <c r="H112" s="325">
        <v>140</v>
      </c>
    </row>
    <row r="113" spans="1:8">
      <c r="A113" s="103" t="s">
        <v>991</v>
      </c>
      <c r="B113" s="326">
        <v>0</v>
      </c>
      <c r="C113" s="326">
        <v>0</v>
      </c>
      <c r="D113" s="325">
        <v>0</v>
      </c>
      <c r="E113" s="325">
        <v>0</v>
      </c>
      <c r="G113" s="325">
        <v>4</v>
      </c>
      <c r="H113" s="325">
        <v>34</v>
      </c>
    </row>
    <row r="114" spans="1:8">
      <c r="A114" s="103" t="s">
        <v>1312</v>
      </c>
      <c r="B114" s="326">
        <v>0</v>
      </c>
      <c r="C114" s="326">
        <v>0</v>
      </c>
      <c r="D114" s="325">
        <v>2</v>
      </c>
      <c r="E114" s="325">
        <v>0</v>
      </c>
      <c r="G114" s="325">
        <v>4</v>
      </c>
      <c r="H114" s="325">
        <v>50</v>
      </c>
    </row>
    <row r="115" spans="1:8">
      <c r="A115" s="103" t="s">
        <v>755</v>
      </c>
      <c r="B115" s="326">
        <v>42</v>
      </c>
      <c r="C115" s="326">
        <v>0</v>
      </c>
      <c r="D115" s="325">
        <v>19</v>
      </c>
      <c r="E115" s="325">
        <v>8</v>
      </c>
      <c r="G115" s="325">
        <v>16</v>
      </c>
      <c r="H115" s="325">
        <v>183</v>
      </c>
    </row>
    <row r="116" spans="1:8">
      <c r="A116" s="103" t="s">
        <v>895</v>
      </c>
      <c r="B116" s="326">
        <v>0</v>
      </c>
      <c r="C116" s="326">
        <v>0</v>
      </c>
      <c r="D116" s="325">
        <v>0</v>
      </c>
      <c r="E116" s="325">
        <v>0</v>
      </c>
      <c r="G116" s="325">
        <v>0</v>
      </c>
      <c r="H116" s="325">
        <v>11</v>
      </c>
    </row>
    <row r="117" spans="1:8">
      <c r="A117" s="103" t="s">
        <v>673</v>
      </c>
      <c r="B117" s="326">
        <v>0</v>
      </c>
      <c r="C117" s="326">
        <v>3</v>
      </c>
      <c r="D117" s="325">
        <v>0</v>
      </c>
      <c r="E117" s="325">
        <v>0</v>
      </c>
      <c r="G117" s="325">
        <v>4</v>
      </c>
      <c r="H117" s="325">
        <v>17</v>
      </c>
    </row>
    <row r="118" spans="1:8">
      <c r="A118" s="103" t="s">
        <v>1016</v>
      </c>
      <c r="B118" s="326">
        <v>0</v>
      </c>
      <c r="C118" s="326">
        <v>0</v>
      </c>
      <c r="D118" s="325">
        <v>0</v>
      </c>
      <c r="E118" s="325">
        <v>0</v>
      </c>
      <c r="G118" s="325">
        <v>0</v>
      </c>
      <c r="H118" s="325">
        <v>0</v>
      </c>
    </row>
    <row r="119" spans="1:8">
      <c r="A119" s="103" t="s">
        <v>1147</v>
      </c>
      <c r="B119" s="326">
        <v>0</v>
      </c>
      <c r="C119" s="326">
        <v>0</v>
      </c>
      <c r="D119" s="325">
        <v>0</v>
      </c>
      <c r="E119" s="325">
        <v>0</v>
      </c>
      <c r="G119" s="325">
        <v>44</v>
      </c>
      <c r="H119" s="325">
        <v>1</v>
      </c>
    </row>
    <row r="120" spans="1:8">
      <c r="A120" s="103" t="s">
        <v>948</v>
      </c>
      <c r="B120" s="326">
        <v>0</v>
      </c>
      <c r="C120" s="326">
        <v>0</v>
      </c>
      <c r="D120" s="325">
        <v>0</v>
      </c>
      <c r="E120" s="325">
        <v>0</v>
      </c>
      <c r="G120" s="325">
        <v>0</v>
      </c>
      <c r="H120" s="325">
        <v>0</v>
      </c>
    </row>
    <row r="121" spans="1:8">
      <c r="A121" s="103" t="s">
        <v>1106</v>
      </c>
      <c r="B121" s="326">
        <v>0</v>
      </c>
      <c r="C121" s="326">
        <v>0</v>
      </c>
      <c r="D121" s="325">
        <v>0</v>
      </c>
      <c r="E121" s="325">
        <v>0</v>
      </c>
      <c r="G121" s="325">
        <v>0</v>
      </c>
      <c r="H121" s="325">
        <v>15</v>
      </c>
    </row>
    <row r="122" spans="1:8">
      <c r="A122" s="103" t="s">
        <v>776</v>
      </c>
      <c r="B122" s="326">
        <v>0</v>
      </c>
      <c r="C122" s="326">
        <v>0</v>
      </c>
      <c r="D122" s="325">
        <v>0</v>
      </c>
      <c r="E122" s="325">
        <v>9</v>
      </c>
      <c r="G122" s="325">
        <v>12</v>
      </c>
      <c r="H122" s="325">
        <v>0</v>
      </c>
    </row>
    <row r="123" spans="1:8">
      <c r="A123" s="103" t="s">
        <v>807</v>
      </c>
      <c r="B123" s="326">
        <v>0</v>
      </c>
      <c r="C123" s="326">
        <v>0</v>
      </c>
      <c r="D123" s="325">
        <v>54</v>
      </c>
      <c r="E123" s="325">
        <v>0</v>
      </c>
      <c r="G123" s="325">
        <v>0</v>
      </c>
      <c r="H123" s="325">
        <v>43</v>
      </c>
    </row>
    <row r="124" spans="1:8">
      <c r="A124" s="103" t="s">
        <v>818</v>
      </c>
      <c r="B124" s="326">
        <v>0</v>
      </c>
      <c r="C124" s="326">
        <v>0</v>
      </c>
      <c r="D124" s="325">
        <v>0</v>
      </c>
      <c r="E124" s="325">
        <v>0</v>
      </c>
      <c r="G124" s="325">
        <v>0</v>
      </c>
      <c r="H124" s="325">
        <v>0</v>
      </c>
    </row>
    <row r="125" spans="1:8">
      <c r="A125" s="103" t="s">
        <v>1025</v>
      </c>
      <c r="B125" s="326">
        <v>0</v>
      </c>
      <c r="C125" s="326">
        <v>0</v>
      </c>
      <c r="D125" s="325">
        <v>0</v>
      </c>
      <c r="E125" s="325">
        <v>0</v>
      </c>
      <c r="G125" s="325">
        <v>0</v>
      </c>
      <c r="H125" s="325">
        <v>0</v>
      </c>
    </row>
    <row r="126" spans="1:8">
      <c r="A126" s="103" t="s">
        <v>1105</v>
      </c>
      <c r="B126" s="326">
        <v>0</v>
      </c>
      <c r="C126" s="326">
        <v>0</v>
      </c>
      <c r="D126" s="325">
        <v>6</v>
      </c>
      <c r="E126" s="325">
        <v>0</v>
      </c>
      <c r="G126" s="325">
        <v>0</v>
      </c>
      <c r="H126" s="325">
        <v>44</v>
      </c>
    </row>
    <row r="127" spans="1:8">
      <c r="A127" s="103" t="s">
        <v>1104</v>
      </c>
      <c r="B127" s="328">
        <v>0</v>
      </c>
      <c r="C127" s="326">
        <v>0</v>
      </c>
      <c r="D127" s="325">
        <v>0</v>
      </c>
      <c r="E127" s="325">
        <v>0</v>
      </c>
      <c r="G127" s="325">
        <v>2</v>
      </c>
      <c r="H127" s="325">
        <v>0</v>
      </c>
    </row>
    <row r="128" spans="1:8">
      <c r="A128" s="103" t="s">
        <v>1235</v>
      </c>
      <c r="B128" s="332">
        <v>0</v>
      </c>
      <c r="C128" s="326">
        <v>0</v>
      </c>
      <c r="D128" s="325">
        <v>0</v>
      </c>
      <c r="E128" s="325">
        <v>0</v>
      </c>
      <c r="G128" s="325">
        <v>2</v>
      </c>
      <c r="H128" s="325">
        <v>612</v>
      </c>
    </row>
    <row r="129" spans="1:8">
      <c r="A129" s="103" t="s">
        <v>817</v>
      </c>
      <c r="B129" s="332">
        <v>0</v>
      </c>
      <c r="C129" s="326">
        <v>0</v>
      </c>
      <c r="D129" s="325">
        <v>0</v>
      </c>
      <c r="E129" s="325">
        <v>0</v>
      </c>
      <c r="G129" s="325">
        <v>0</v>
      </c>
      <c r="H129" s="325">
        <v>1</v>
      </c>
    </row>
    <row r="130" spans="1:8">
      <c r="A130" s="103" t="s">
        <v>860</v>
      </c>
      <c r="B130" s="332">
        <v>0</v>
      </c>
      <c r="C130" s="326">
        <v>0</v>
      </c>
      <c r="D130" s="325">
        <v>0</v>
      </c>
      <c r="E130" s="325">
        <v>0</v>
      </c>
      <c r="G130" s="325">
        <v>33</v>
      </c>
      <c r="H130" s="325">
        <v>0</v>
      </c>
    </row>
    <row r="131" spans="1:8">
      <c r="A131" s="103" t="s">
        <v>1323</v>
      </c>
      <c r="B131" s="332">
        <v>0</v>
      </c>
      <c r="C131" s="326">
        <v>0</v>
      </c>
      <c r="D131" s="325">
        <v>0</v>
      </c>
      <c r="E131" s="325">
        <v>0</v>
      </c>
      <c r="G131" s="325">
        <v>0</v>
      </c>
      <c r="H131" s="325">
        <v>515</v>
      </c>
    </row>
    <row r="132" spans="1:8">
      <c r="A132" s="103" t="s">
        <v>894</v>
      </c>
      <c r="B132" s="332">
        <v>0</v>
      </c>
      <c r="C132" s="326">
        <v>0</v>
      </c>
      <c r="D132" s="325">
        <v>6</v>
      </c>
      <c r="E132" s="325">
        <v>0</v>
      </c>
      <c r="G132" s="325">
        <v>0</v>
      </c>
      <c r="H132" s="325">
        <v>78</v>
      </c>
    </row>
    <row r="133" spans="1:8">
      <c r="A133" s="103" t="s">
        <v>1157</v>
      </c>
      <c r="B133" s="326">
        <v>0</v>
      </c>
      <c r="C133" s="326">
        <v>0</v>
      </c>
      <c r="D133" s="325">
        <v>6</v>
      </c>
      <c r="E133" s="325">
        <v>0</v>
      </c>
      <c r="G133" s="325">
        <v>0</v>
      </c>
      <c r="H133" s="325">
        <v>4</v>
      </c>
    </row>
    <row r="134" spans="1:8">
      <c r="A134" s="103" t="s">
        <v>1205</v>
      </c>
      <c r="B134" s="326">
        <v>0</v>
      </c>
      <c r="C134" s="326">
        <v>0</v>
      </c>
      <c r="D134" s="325">
        <v>0</v>
      </c>
      <c r="E134" s="325">
        <v>0</v>
      </c>
      <c r="G134" s="325">
        <v>0</v>
      </c>
      <c r="H134" s="325">
        <v>7</v>
      </c>
    </row>
    <row r="135" spans="1:8">
      <c r="A135" s="103" t="s">
        <v>672</v>
      </c>
      <c r="B135" s="326">
        <v>0</v>
      </c>
      <c r="C135" s="326">
        <v>0</v>
      </c>
      <c r="D135" s="325">
        <v>57</v>
      </c>
      <c r="E135" s="325">
        <v>0</v>
      </c>
      <c r="G135" s="325">
        <v>12</v>
      </c>
      <c r="H135" s="325">
        <v>656</v>
      </c>
    </row>
    <row r="136" spans="1:8">
      <c r="A136" s="103" t="s">
        <v>1103</v>
      </c>
      <c r="B136" s="326">
        <v>0</v>
      </c>
      <c r="C136" s="326">
        <v>0</v>
      </c>
      <c r="D136" s="325">
        <v>0</v>
      </c>
      <c r="E136" s="325">
        <v>0</v>
      </c>
      <c r="G136" s="325">
        <v>0</v>
      </c>
      <c r="H136" s="325">
        <v>35</v>
      </c>
    </row>
    <row r="137" spans="1:8">
      <c r="A137" s="103" t="s">
        <v>1102</v>
      </c>
      <c r="B137" s="326">
        <v>0</v>
      </c>
      <c r="C137" s="326">
        <v>0</v>
      </c>
      <c r="D137" s="325">
        <v>0</v>
      </c>
      <c r="E137" s="325">
        <v>0</v>
      </c>
      <c r="G137" s="325">
        <v>0</v>
      </c>
      <c r="H137" s="325">
        <v>0</v>
      </c>
    </row>
    <row r="138" spans="1:8">
      <c r="A138" s="103" t="s">
        <v>930</v>
      </c>
      <c r="B138" s="326">
        <v>0</v>
      </c>
      <c r="C138" s="326">
        <v>0</v>
      </c>
      <c r="D138" s="325">
        <v>0</v>
      </c>
      <c r="E138" s="325">
        <v>0</v>
      </c>
      <c r="G138" s="325">
        <v>1</v>
      </c>
      <c r="H138" s="325">
        <v>453</v>
      </c>
    </row>
    <row r="139" spans="1:8">
      <c r="A139" s="103" t="s">
        <v>1234</v>
      </c>
      <c r="B139" s="326">
        <v>0</v>
      </c>
      <c r="C139" s="326">
        <v>0</v>
      </c>
      <c r="D139" s="325">
        <v>0</v>
      </c>
      <c r="E139" s="325">
        <v>0</v>
      </c>
      <c r="G139" s="325">
        <v>0</v>
      </c>
      <c r="H139" s="325">
        <v>1</v>
      </c>
    </row>
    <row r="140" spans="1:8">
      <c r="A140" s="103" t="s">
        <v>893</v>
      </c>
      <c r="B140" s="326">
        <v>0</v>
      </c>
      <c r="C140" s="326">
        <v>0</v>
      </c>
      <c r="D140" s="325">
        <v>2</v>
      </c>
      <c r="E140" s="325">
        <v>0</v>
      </c>
      <c r="G140" s="325">
        <v>1</v>
      </c>
      <c r="H140" s="325">
        <v>87</v>
      </c>
    </row>
    <row r="141" spans="1:8">
      <c r="A141" s="103" t="s">
        <v>880</v>
      </c>
      <c r="B141" s="326">
        <v>0</v>
      </c>
      <c r="C141" s="326">
        <v>0</v>
      </c>
      <c r="D141" s="325">
        <v>0</v>
      </c>
      <c r="E141" s="325">
        <v>0</v>
      </c>
      <c r="G141" s="325">
        <v>0</v>
      </c>
      <c r="H141" s="325">
        <v>0</v>
      </c>
    </row>
    <row r="142" spans="1:8">
      <c r="A142" s="103" t="s">
        <v>892</v>
      </c>
      <c r="B142" s="326">
        <v>0</v>
      </c>
      <c r="C142" s="326">
        <v>0</v>
      </c>
      <c r="D142" s="325">
        <v>0</v>
      </c>
      <c r="E142" s="325">
        <v>0</v>
      </c>
      <c r="G142" s="325">
        <v>1</v>
      </c>
      <c r="H142" s="325">
        <v>163</v>
      </c>
    </row>
    <row r="143" spans="1:8">
      <c r="A143" s="103" t="s">
        <v>816</v>
      </c>
      <c r="B143" s="326">
        <v>0</v>
      </c>
      <c r="C143" s="326">
        <v>0</v>
      </c>
      <c r="D143" s="325">
        <v>0</v>
      </c>
      <c r="E143" s="325">
        <v>0</v>
      </c>
      <c r="G143" s="325">
        <v>0</v>
      </c>
      <c r="H143" s="325">
        <v>0</v>
      </c>
    </row>
    <row r="144" spans="1:8">
      <c r="A144" s="103" t="s">
        <v>1166</v>
      </c>
      <c r="B144" s="326">
        <v>0</v>
      </c>
      <c r="C144" s="326">
        <v>0</v>
      </c>
      <c r="D144" s="325">
        <v>0</v>
      </c>
      <c r="E144" s="325">
        <v>0</v>
      </c>
      <c r="G144" s="325">
        <v>0</v>
      </c>
      <c r="H144" s="325">
        <v>4</v>
      </c>
    </row>
    <row r="145" spans="1:8">
      <c r="A145" s="103" t="s">
        <v>775</v>
      </c>
      <c r="B145" s="326">
        <v>0</v>
      </c>
      <c r="C145" s="326">
        <v>0</v>
      </c>
      <c r="D145" s="325">
        <v>0</v>
      </c>
      <c r="E145" s="325">
        <v>0</v>
      </c>
      <c r="G145" s="325">
        <v>0</v>
      </c>
      <c r="H145" s="325">
        <v>0</v>
      </c>
    </row>
    <row r="146" spans="1:8">
      <c r="A146" s="103" t="s">
        <v>1315</v>
      </c>
      <c r="B146" s="326">
        <v>0</v>
      </c>
      <c r="C146" s="326">
        <v>0</v>
      </c>
      <c r="D146" s="325">
        <v>0</v>
      </c>
      <c r="E146" s="325">
        <v>0</v>
      </c>
      <c r="G146" s="325">
        <v>0</v>
      </c>
      <c r="H146" s="325">
        <v>5</v>
      </c>
    </row>
    <row r="147" spans="1:8">
      <c r="A147" s="103" t="s">
        <v>806</v>
      </c>
      <c r="B147" s="326">
        <v>0</v>
      </c>
      <c r="C147" s="326">
        <v>0</v>
      </c>
      <c r="D147" s="325">
        <v>0</v>
      </c>
      <c r="E147" s="325">
        <v>0</v>
      </c>
      <c r="G147" s="325">
        <v>63</v>
      </c>
      <c r="H147" s="325">
        <v>200</v>
      </c>
    </row>
    <row r="148" spans="1:8">
      <c r="A148" s="103" t="s">
        <v>774</v>
      </c>
      <c r="B148" s="326">
        <v>0</v>
      </c>
      <c r="C148" s="326">
        <v>0</v>
      </c>
      <c r="D148" s="325">
        <v>6</v>
      </c>
      <c r="E148" s="325">
        <v>0</v>
      </c>
      <c r="G148" s="325">
        <v>6</v>
      </c>
      <c r="H148" s="325">
        <v>0</v>
      </c>
    </row>
    <row r="149" spans="1:8">
      <c r="A149" s="103" t="s">
        <v>1165</v>
      </c>
      <c r="B149" s="326">
        <v>0</v>
      </c>
      <c r="C149" s="326">
        <v>0</v>
      </c>
      <c r="D149" s="325">
        <v>0</v>
      </c>
      <c r="E149" s="325">
        <v>0</v>
      </c>
      <c r="G149" s="325">
        <v>0</v>
      </c>
      <c r="H149" s="325">
        <v>0</v>
      </c>
    </row>
    <row r="150" spans="1:8">
      <c r="A150" s="103" t="s">
        <v>765</v>
      </c>
      <c r="B150" s="326">
        <v>0</v>
      </c>
      <c r="C150" s="326">
        <v>0</v>
      </c>
      <c r="D150" s="325">
        <v>0</v>
      </c>
      <c r="E150" s="325">
        <v>0</v>
      </c>
      <c r="G150" s="325">
        <v>0</v>
      </c>
      <c r="H150" s="325">
        <v>0</v>
      </c>
    </row>
    <row r="151" spans="1:8">
      <c r="A151" s="103" t="s">
        <v>1183</v>
      </c>
      <c r="B151" s="326">
        <v>0</v>
      </c>
      <c r="C151" s="326">
        <v>0</v>
      </c>
      <c r="D151" s="325">
        <v>0</v>
      </c>
      <c r="E151" s="325">
        <v>0</v>
      </c>
      <c r="G151" s="325">
        <v>0</v>
      </c>
      <c r="H151" s="325">
        <v>0</v>
      </c>
    </row>
    <row r="152" spans="1:8">
      <c r="A152" s="103" t="s">
        <v>929</v>
      </c>
      <c r="B152" s="326">
        <v>0</v>
      </c>
      <c r="C152" s="326">
        <v>0</v>
      </c>
      <c r="D152" s="325">
        <v>0</v>
      </c>
      <c r="E152" s="325">
        <v>0</v>
      </c>
      <c r="G152" s="325">
        <v>74</v>
      </c>
      <c r="H152" s="325">
        <v>99</v>
      </c>
    </row>
    <row r="153" spans="1:8">
      <c r="A153" s="103" t="s">
        <v>915</v>
      </c>
      <c r="B153" s="326">
        <v>0</v>
      </c>
      <c r="C153" s="326">
        <v>0</v>
      </c>
      <c r="D153" s="325">
        <v>0</v>
      </c>
      <c r="E153" s="325">
        <v>0</v>
      </c>
      <c r="G153" s="325">
        <v>0</v>
      </c>
      <c r="H153" s="325">
        <v>444</v>
      </c>
    </row>
    <row r="154" spans="1:8">
      <c r="A154" s="103" t="s">
        <v>1031</v>
      </c>
      <c r="B154" s="326">
        <v>0</v>
      </c>
      <c r="C154" s="326">
        <v>0</v>
      </c>
      <c r="D154" s="325">
        <v>0</v>
      </c>
      <c r="E154" s="325">
        <v>0</v>
      </c>
      <c r="G154" s="325">
        <v>0</v>
      </c>
      <c r="H154" s="325">
        <v>0</v>
      </c>
    </row>
    <row r="155" spans="1:8">
      <c r="A155" s="103" t="s">
        <v>815</v>
      </c>
      <c r="B155" s="326">
        <v>0</v>
      </c>
      <c r="C155" s="326">
        <v>0</v>
      </c>
      <c r="D155" s="325">
        <v>0</v>
      </c>
      <c r="E155" s="325">
        <v>0</v>
      </c>
      <c r="G155" s="325">
        <v>0</v>
      </c>
      <c r="H155" s="325">
        <v>0</v>
      </c>
    </row>
    <row r="156" spans="1:8">
      <c r="A156" s="103" t="s">
        <v>1164</v>
      </c>
      <c r="B156" s="326">
        <v>0</v>
      </c>
      <c r="C156" s="326">
        <v>0</v>
      </c>
      <c r="D156" s="325">
        <v>0</v>
      </c>
      <c r="E156" s="325">
        <v>0</v>
      </c>
      <c r="G156" s="325">
        <v>0</v>
      </c>
      <c r="H156" s="325">
        <v>0</v>
      </c>
    </row>
    <row r="157" spans="1:8">
      <c r="A157" s="103" t="s">
        <v>859</v>
      </c>
      <c r="B157" s="326">
        <v>0</v>
      </c>
      <c r="C157" s="326">
        <v>0</v>
      </c>
      <c r="D157" s="325">
        <v>0</v>
      </c>
      <c r="E157" s="325">
        <v>0</v>
      </c>
      <c r="G157" s="325">
        <v>0</v>
      </c>
      <c r="H157" s="325">
        <v>74</v>
      </c>
    </row>
    <row r="158" spans="1:8">
      <c r="A158" s="103" t="s">
        <v>990</v>
      </c>
      <c r="B158" s="326">
        <v>0</v>
      </c>
      <c r="C158" s="326">
        <v>0</v>
      </c>
      <c r="D158" s="325">
        <v>0</v>
      </c>
      <c r="E158" s="325">
        <v>0</v>
      </c>
      <c r="G158" s="325">
        <v>0</v>
      </c>
      <c r="H158" s="325">
        <v>10</v>
      </c>
    </row>
    <row r="159" spans="1:8">
      <c r="A159" s="103" t="s">
        <v>1182</v>
      </c>
      <c r="B159" s="326">
        <v>0</v>
      </c>
      <c r="C159" s="326">
        <v>0</v>
      </c>
      <c r="D159" s="325">
        <v>0</v>
      </c>
      <c r="E159" s="325">
        <v>0</v>
      </c>
      <c r="G159" s="325">
        <v>0</v>
      </c>
      <c r="H159" s="325">
        <v>0</v>
      </c>
    </row>
    <row r="160" spans="1:8">
      <c r="A160" s="103" t="s">
        <v>1233</v>
      </c>
      <c r="B160" s="326">
        <v>2</v>
      </c>
      <c r="C160" s="326">
        <v>0</v>
      </c>
      <c r="D160" s="325">
        <v>0</v>
      </c>
      <c r="E160" s="325">
        <v>0</v>
      </c>
      <c r="G160" s="325">
        <v>0</v>
      </c>
      <c r="H160" s="325">
        <v>452</v>
      </c>
    </row>
    <row r="161" spans="1:8">
      <c r="A161" s="103" t="s">
        <v>1173</v>
      </c>
      <c r="B161" s="326">
        <v>23</v>
      </c>
      <c r="C161" s="326">
        <v>0</v>
      </c>
      <c r="D161" s="325">
        <v>8</v>
      </c>
      <c r="E161" s="325">
        <v>0</v>
      </c>
      <c r="G161" s="325">
        <v>334</v>
      </c>
      <c r="H161" s="325">
        <v>923</v>
      </c>
    </row>
    <row r="162" spans="1:8">
      <c r="A162" s="103" t="s">
        <v>663</v>
      </c>
      <c r="B162" s="326">
        <v>0</v>
      </c>
      <c r="C162" s="326">
        <v>0</v>
      </c>
      <c r="D162" s="325">
        <v>0</v>
      </c>
      <c r="E162" s="325">
        <v>0</v>
      </c>
      <c r="G162" s="325">
        <v>63</v>
      </c>
      <c r="H162" s="325">
        <v>38</v>
      </c>
    </row>
    <row r="163" spans="1:8">
      <c r="A163" s="103" t="s">
        <v>989</v>
      </c>
      <c r="B163" s="326">
        <v>43</v>
      </c>
      <c r="C163" s="326">
        <v>148</v>
      </c>
      <c r="D163" s="325">
        <v>97</v>
      </c>
      <c r="E163" s="325">
        <v>0</v>
      </c>
      <c r="G163" s="325">
        <v>1</v>
      </c>
      <c r="H163" s="325">
        <v>236</v>
      </c>
    </row>
    <row r="164" spans="1:8">
      <c r="A164" s="103" t="s">
        <v>928</v>
      </c>
      <c r="B164" s="326">
        <v>0</v>
      </c>
      <c r="C164" s="326">
        <v>0</v>
      </c>
      <c r="D164" s="325">
        <v>0</v>
      </c>
      <c r="E164" s="325">
        <v>0</v>
      </c>
      <c r="G164" s="325">
        <v>0</v>
      </c>
      <c r="H164" s="325">
        <v>134</v>
      </c>
    </row>
    <row r="165" spans="1:8">
      <c r="A165" s="103" t="s">
        <v>988</v>
      </c>
      <c r="B165" s="326">
        <v>0</v>
      </c>
      <c r="C165" s="326">
        <v>0</v>
      </c>
      <c r="D165" s="325">
        <v>0</v>
      </c>
      <c r="E165" s="325">
        <v>0</v>
      </c>
      <c r="G165" s="325">
        <v>9</v>
      </c>
      <c r="H165" s="325">
        <v>10</v>
      </c>
    </row>
    <row r="166" spans="1:8">
      <c r="A166" s="103" t="s">
        <v>1101</v>
      </c>
      <c r="B166" s="326">
        <v>0</v>
      </c>
      <c r="C166" s="326">
        <v>0</v>
      </c>
      <c r="D166" s="325">
        <v>0</v>
      </c>
      <c r="E166" s="325">
        <v>0</v>
      </c>
      <c r="G166" s="325">
        <v>28</v>
      </c>
      <c r="H166" s="325">
        <v>74</v>
      </c>
    </row>
    <row r="167" spans="1:8">
      <c r="A167" s="103" t="s">
        <v>839</v>
      </c>
      <c r="B167" s="326">
        <v>0</v>
      </c>
      <c r="C167" s="326">
        <v>0</v>
      </c>
      <c r="D167" s="325">
        <v>0</v>
      </c>
      <c r="E167" s="325">
        <v>0</v>
      </c>
      <c r="G167" s="325">
        <v>0</v>
      </c>
      <c r="H167" s="325">
        <v>321</v>
      </c>
    </row>
    <row r="168" spans="1:8">
      <c r="A168" s="103" t="s">
        <v>1100</v>
      </c>
      <c r="B168" s="326">
        <v>12</v>
      </c>
      <c r="C168" s="326">
        <v>0</v>
      </c>
      <c r="D168" s="325">
        <v>12</v>
      </c>
      <c r="E168" s="325">
        <v>0</v>
      </c>
      <c r="G168" s="325">
        <v>0</v>
      </c>
      <c r="H168" s="325">
        <v>1187</v>
      </c>
    </row>
    <row r="169" spans="1:8">
      <c r="A169" s="103" t="s">
        <v>1099</v>
      </c>
      <c r="B169" s="326">
        <v>0</v>
      </c>
      <c r="C169" s="326">
        <v>0</v>
      </c>
      <c r="D169" s="325">
        <v>0</v>
      </c>
      <c r="E169" s="325">
        <v>0</v>
      </c>
      <c r="G169" s="325">
        <v>0</v>
      </c>
      <c r="H169" s="325">
        <v>329</v>
      </c>
    </row>
    <row r="170" spans="1:8">
      <c r="A170" s="103" t="s">
        <v>651</v>
      </c>
      <c r="B170" s="326">
        <v>1</v>
      </c>
      <c r="C170" s="326">
        <v>0</v>
      </c>
      <c r="D170" s="325">
        <v>0</v>
      </c>
      <c r="E170" s="325">
        <v>3</v>
      </c>
      <c r="G170" s="325">
        <v>2</v>
      </c>
      <c r="H170" s="325">
        <v>7</v>
      </c>
    </row>
    <row r="171" spans="1:8">
      <c r="A171" s="103" t="s">
        <v>847</v>
      </c>
      <c r="B171" s="326">
        <v>0</v>
      </c>
      <c r="C171" s="326">
        <v>0</v>
      </c>
      <c r="D171" s="325">
        <v>0</v>
      </c>
      <c r="E171" s="325">
        <v>0</v>
      </c>
      <c r="G171" s="325">
        <v>0</v>
      </c>
      <c r="H171" s="325">
        <v>135</v>
      </c>
    </row>
    <row r="172" spans="1:8">
      <c r="A172" s="103" t="s">
        <v>1015</v>
      </c>
      <c r="B172" s="326">
        <v>0</v>
      </c>
      <c r="C172" s="326">
        <v>0</v>
      </c>
      <c r="D172" s="325">
        <v>0</v>
      </c>
      <c r="E172" s="325">
        <v>0</v>
      </c>
      <c r="G172" s="325">
        <v>0</v>
      </c>
      <c r="H172" s="325">
        <v>0</v>
      </c>
    </row>
    <row r="173" spans="1:8">
      <c r="A173" s="103" t="s">
        <v>914</v>
      </c>
      <c r="B173" s="326">
        <v>0</v>
      </c>
      <c r="C173" s="326">
        <v>0</v>
      </c>
      <c r="D173" s="325">
        <v>0</v>
      </c>
      <c r="E173" s="325">
        <v>0</v>
      </c>
      <c r="G173" s="325">
        <v>5</v>
      </c>
      <c r="H173" s="325">
        <v>0</v>
      </c>
    </row>
    <row r="174" spans="1:8">
      <c r="A174" s="103" t="s">
        <v>1001</v>
      </c>
      <c r="B174" s="326">
        <v>1</v>
      </c>
      <c r="C174" s="326">
        <v>0</v>
      </c>
      <c r="D174" s="325">
        <v>0</v>
      </c>
      <c r="E174" s="325">
        <v>0</v>
      </c>
      <c r="G174" s="325">
        <v>1</v>
      </c>
      <c r="H174" s="325">
        <v>0</v>
      </c>
    </row>
    <row r="175" spans="1:8">
      <c r="A175" s="103" t="s">
        <v>1014</v>
      </c>
      <c r="B175" s="326">
        <v>0</v>
      </c>
      <c r="C175" s="326">
        <v>0</v>
      </c>
      <c r="D175" s="325">
        <v>0</v>
      </c>
      <c r="E175" s="325">
        <v>0</v>
      </c>
      <c r="G175" s="325">
        <v>0</v>
      </c>
      <c r="H175" s="325">
        <v>0</v>
      </c>
    </row>
    <row r="176" spans="1:8">
      <c r="A176" s="103" t="s">
        <v>1215</v>
      </c>
      <c r="B176" s="326">
        <v>0</v>
      </c>
      <c r="C176" s="326">
        <v>0</v>
      </c>
      <c r="D176" s="325">
        <v>0</v>
      </c>
      <c r="E176" s="325">
        <v>0</v>
      </c>
      <c r="G176" s="325">
        <v>0</v>
      </c>
      <c r="H176" s="325">
        <v>16</v>
      </c>
    </row>
    <row r="177" spans="1:8">
      <c r="A177" s="103" t="s">
        <v>869</v>
      </c>
      <c r="B177" s="326">
        <v>0</v>
      </c>
      <c r="C177" s="326">
        <v>0</v>
      </c>
      <c r="D177" s="325">
        <v>2</v>
      </c>
      <c r="E177" s="325">
        <v>0</v>
      </c>
      <c r="G177" s="325">
        <v>0</v>
      </c>
      <c r="H177" s="325">
        <v>21</v>
      </c>
    </row>
    <row r="178" spans="1:8">
      <c r="A178" s="103" t="s">
        <v>846</v>
      </c>
      <c r="B178" s="326">
        <v>0</v>
      </c>
      <c r="C178" s="326">
        <v>0</v>
      </c>
      <c r="D178" s="325">
        <v>0</v>
      </c>
      <c r="E178" s="325">
        <v>0</v>
      </c>
      <c r="G178" s="325">
        <v>0</v>
      </c>
      <c r="H178" s="325">
        <v>0</v>
      </c>
    </row>
    <row r="179" spans="1:8">
      <c r="A179" s="103" t="s">
        <v>1024</v>
      </c>
      <c r="B179" s="326">
        <v>0</v>
      </c>
      <c r="C179" s="326">
        <v>0</v>
      </c>
      <c r="D179" s="325">
        <v>0</v>
      </c>
      <c r="E179" s="325">
        <v>0</v>
      </c>
      <c r="G179" s="325">
        <v>0</v>
      </c>
      <c r="H179" s="325">
        <v>0</v>
      </c>
    </row>
    <row r="180" spans="1:8">
      <c r="A180" s="103" t="s">
        <v>858</v>
      </c>
      <c r="B180" s="326">
        <v>0</v>
      </c>
      <c r="C180" s="326">
        <v>0</v>
      </c>
      <c r="D180" s="325">
        <v>0</v>
      </c>
      <c r="E180" s="325">
        <v>0</v>
      </c>
      <c r="G180" s="325">
        <v>6</v>
      </c>
      <c r="H180" s="325">
        <v>14</v>
      </c>
    </row>
    <row r="181" spans="1:8">
      <c r="A181" s="103" t="s">
        <v>1136</v>
      </c>
      <c r="B181" s="326">
        <v>0</v>
      </c>
      <c r="C181" s="326">
        <v>0</v>
      </c>
      <c r="D181" s="325">
        <v>0</v>
      </c>
      <c r="E181" s="325">
        <v>0</v>
      </c>
      <c r="G181" s="325">
        <v>0</v>
      </c>
      <c r="H181" s="325">
        <v>0</v>
      </c>
    </row>
    <row r="182" spans="1:8">
      <c r="A182" s="103" t="s">
        <v>1098</v>
      </c>
      <c r="B182" s="326">
        <v>0</v>
      </c>
      <c r="C182" s="326">
        <v>0</v>
      </c>
      <c r="D182" s="325">
        <v>0</v>
      </c>
      <c r="E182" s="325">
        <v>0</v>
      </c>
      <c r="G182" s="325">
        <v>0</v>
      </c>
      <c r="H182" s="325">
        <v>0</v>
      </c>
    </row>
    <row r="183" spans="1:8">
      <c r="A183" s="103" t="s">
        <v>1097</v>
      </c>
      <c r="B183" s="326">
        <v>0</v>
      </c>
      <c r="C183" s="326">
        <v>0</v>
      </c>
      <c r="D183" s="325">
        <v>0</v>
      </c>
      <c r="E183" s="325">
        <v>0</v>
      </c>
      <c r="G183" s="325">
        <v>0</v>
      </c>
      <c r="H183" s="325">
        <v>4</v>
      </c>
    </row>
    <row r="184" spans="1:8">
      <c r="A184" s="103" t="s">
        <v>1232</v>
      </c>
      <c r="B184" s="326">
        <v>0</v>
      </c>
      <c r="C184" s="326">
        <v>0</v>
      </c>
      <c r="D184" s="325">
        <v>0</v>
      </c>
      <c r="E184" s="325">
        <v>0</v>
      </c>
      <c r="G184" s="325">
        <v>0</v>
      </c>
      <c r="H184" s="325">
        <v>225</v>
      </c>
    </row>
    <row r="185" spans="1:8">
      <c r="A185" s="103" t="s">
        <v>798</v>
      </c>
      <c r="B185" s="326">
        <v>2</v>
      </c>
      <c r="C185" s="326">
        <v>0</v>
      </c>
      <c r="D185" s="325">
        <v>3</v>
      </c>
      <c r="E185" s="325">
        <v>0</v>
      </c>
      <c r="G185" s="325">
        <v>4</v>
      </c>
      <c r="H185" s="325">
        <v>23</v>
      </c>
    </row>
    <row r="186" spans="1:8">
      <c r="A186" s="103" t="s">
        <v>947</v>
      </c>
      <c r="B186" s="326">
        <v>0</v>
      </c>
      <c r="C186" s="326">
        <v>0</v>
      </c>
      <c r="D186" s="325">
        <v>29</v>
      </c>
      <c r="E186" s="325">
        <v>0</v>
      </c>
      <c r="G186" s="325">
        <v>25</v>
      </c>
      <c r="H186" s="325">
        <v>8</v>
      </c>
    </row>
    <row r="187" spans="1:8">
      <c r="A187" s="103" t="s">
        <v>1204</v>
      </c>
      <c r="B187" s="326">
        <v>0</v>
      </c>
      <c r="C187" s="326">
        <v>0</v>
      </c>
      <c r="D187" s="325">
        <v>0</v>
      </c>
      <c r="E187" s="325">
        <v>1</v>
      </c>
      <c r="G187" s="325">
        <v>0</v>
      </c>
      <c r="H187" s="325">
        <v>30</v>
      </c>
    </row>
    <row r="188" spans="1:8">
      <c r="A188" s="103" t="s">
        <v>1096</v>
      </c>
      <c r="B188" s="326">
        <v>0</v>
      </c>
      <c r="C188" s="326">
        <v>0</v>
      </c>
      <c r="D188" s="325">
        <v>0</v>
      </c>
      <c r="E188" s="325">
        <v>0</v>
      </c>
      <c r="G188" s="325">
        <v>0</v>
      </c>
      <c r="H188" s="325">
        <v>0</v>
      </c>
    </row>
    <row r="189" spans="1:8">
      <c r="A189" s="103" t="s">
        <v>913</v>
      </c>
      <c r="B189" s="326">
        <v>0</v>
      </c>
      <c r="C189" s="326">
        <v>0</v>
      </c>
      <c r="D189" s="325">
        <v>20</v>
      </c>
      <c r="E189" s="325">
        <v>0</v>
      </c>
      <c r="G189" s="325">
        <v>75</v>
      </c>
      <c r="H189" s="325">
        <v>172</v>
      </c>
    </row>
    <row r="190" spans="1:8">
      <c r="A190" s="103" t="s">
        <v>1095</v>
      </c>
      <c r="B190" s="326">
        <v>0</v>
      </c>
      <c r="C190" s="326">
        <v>0</v>
      </c>
      <c r="D190" s="325">
        <v>0</v>
      </c>
      <c r="E190" s="325">
        <v>0</v>
      </c>
      <c r="G190" s="325">
        <v>0</v>
      </c>
      <c r="H190" s="325">
        <v>0</v>
      </c>
    </row>
    <row r="191" spans="1:8">
      <c r="A191" s="103" t="s">
        <v>912</v>
      </c>
      <c r="B191" s="326">
        <v>0</v>
      </c>
      <c r="C191" s="326">
        <v>0</v>
      </c>
      <c r="D191" s="325">
        <v>0</v>
      </c>
      <c r="E191" s="325">
        <v>0</v>
      </c>
      <c r="G191" s="325">
        <v>6</v>
      </c>
      <c r="H191" s="325">
        <v>18</v>
      </c>
    </row>
    <row r="192" spans="1:8">
      <c r="A192" s="103" t="s">
        <v>1328</v>
      </c>
      <c r="B192" s="326">
        <v>0</v>
      </c>
      <c r="C192" s="326">
        <v>4</v>
      </c>
      <c r="D192" s="325">
        <v>0</v>
      </c>
      <c r="E192" s="325">
        <v>2</v>
      </c>
      <c r="G192" s="325">
        <v>2</v>
      </c>
      <c r="H192" s="325">
        <v>2</v>
      </c>
    </row>
    <row r="193" spans="1:8">
      <c r="A193" s="103" t="s">
        <v>924</v>
      </c>
      <c r="B193" s="326">
        <v>0</v>
      </c>
      <c r="C193" s="326">
        <v>0</v>
      </c>
      <c r="D193" s="325">
        <v>0</v>
      </c>
      <c r="E193" s="325">
        <v>0</v>
      </c>
      <c r="G193" s="325">
        <v>12</v>
      </c>
      <c r="H193" s="325">
        <v>87</v>
      </c>
    </row>
    <row r="194" spans="1:8">
      <c r="A194" s="103" t="s">
        <v>1156</v>
      </c>
      <c r="B194" s="326">
        <v>0</v>
      </c>
      <c r="C194" s="326">
        <v>0</v>
      </c>
      <c r="D194" s="325">
        <v>0</v>
      </c>
      <c r="E194" s="325">
        <v>0</v>
      </c>
      <c r="G194" s="325">
        <v>0</v>
      </c>
      <c r="H194" s="325">
        <v>0</v>
      </c>
    </row>
    <row r="195" spans="1:8">
      <c r="A195" s="103" t="s">
        <v>791</v>
      </c>
      <c r="B195" s="326">
        <v>0</v>
      </c>
      <c r="C195" s="326">
        <v>0</v>
      </c>
      <c r="D195" s="325">
        <v>0</v>
      </c>
      <c r="E195" s="325">
        <v>0</v>
      </c>
      <c r="G195" s="325">
        <v>0</v>
      </c>
      <c r="H195" s="325">
        <v>15</v>
      </c>
    </row>
    <row r="196" spans="1:8">
      <c r="A196" s="103" t="s">
        <v>642</v>
      </c>
      <c r="B196" s="326">
        <v>0</v>
      </c>
      <c r="C196" s="326">
        <v>3</v>
      </c>
      <c r="D196" s="325">
        <v>0</v>
      </c>
      <c r="E196" s="325">
        <v>11</v>
      </c>
      <c r="G196" s="325">
        <v>30</v>
      </c>
      <c r="H196" s="325">
        <v>27</v>
      </c>
    </row>
    <row r="197" spans="1:8">
      <c r="A197" s="103" t="s">
        <v>987</v>
      </c>
      <c r="B197" s="326">
        <v>0</v>
      </c>
      <c r="C197" s="326">
        <v>0</v>
      </c>
      <c r="D197" s="325">
        <v>0</v>
      </c>
      <c r="E197" s="325">
        <v>0</v>
      </c>
      <c r="G197" s="325">
        <v>0</v>
      </c>
      <c r="H197" s="325">
        <v>0</v>
      </c>
    </row>
    <row r="198" spans="1:8">
      <c r="A198" s="103" t="s">
        <v>1094</v>
      </c>
      <c r="B198" s="326">
        <v>0</v>
      </c>
      <c r="C198" s="326">
        <v>0</v>
      </c>
      <c r="D198" s="325">
        <v>0</v>
      </c>
      <c r="E198" s="325">
        <v>0</v>
      </c>
      <c r="G198" s="325">
        <v>0</v>
      </c>
      <c r="H198" s="325">
        <v>0</v>
      </c>
    </row>
    <row r="199" spans="1:8">
      <c r="A199" s="103" t="s">
        <v>1181</v>
      </c>
      <c r="B199" s="326">
        <v>0</v>
      </c>
      <c r="C199" s="326">
        <v>0</v>
      </c>
      <c r="D199" s="325">
        <v>22</v>
      </c>
      <c r="E199" s="325">
        <v>0</v>
      </c>
      <c r="G199" s="325">
        <v>34</v>
      </c>
      <c r="H199" s="325">
        <v>0</v>
      </c>
    </row>
    <row r="200" spans="1:8">
      <c r="A200" s="103" t="s">
        <v>1155</v>
      </c>
      <c r="B200" s="326">
        <v>0</v>
      </c>
      <c r="C200" s="326">
        <v>0</v>
      </c>
      <c r="D200" s="325">
        <v>0</v>
      </c>
      <c r="E200" s="325">
        <v>0</v>
      </c>
      <c r="G200" s="325">
        <v>227</v>
      </c>
      <c r="H200" s="325">
        <v>40</v>
      </c>
    </row>
    <row r="201" spans="1:8">
      <c r="A201" s="103" t="s">
        <v>891</v>
      </c>
      <c r="B201" s="326">
        <v>0</v>
      </c>
      <c r="C201" s="326">
        <v>0</v>
      </c>
      <c r="D201" s="325">
        <v>0</v>
      </c>
      <c r="E201" s="325">
        <v>0</v>
      </c>
      <c r="G201" s="325">
        <v>0</v>
      </c>
      <c r="H201" s="325">
        <v>13</v>
      </c>
    </row>
    <row r="202" spans="1:8">
      <c r="A202" s="103" t="s">
        <v>632</v>
      </c>
      <c r="B202" s="326">
        <v>0</v>
      </c>
      <c r="C202" s="326">
        <v>0</v>
      </c>
      <c r="D202" s="325">
        <v>0</v>
      </c>
      <c r="E202" s="325">
        <v>0</v>
      </c>
      <c r="G202" s="325">
        <v>24</v>
      </c>
      <c r="H202" s="325">
        <v>0</v>
      </c>
    </row>
    <row r="203" spans="1:8">
      <c r="A203" s="103" t="s">
        <v>946</v>
      </c>
      <c r="B203" s="326">
        <v>0</v>
      </c>
      <c r="C203" s="326">
        <v>0</v>
      </c>
      <c r="D203" s="325">
        <v>0</v>
      </c>
      <c r="E203" s="325">
        <v>0</v>
      </c>
      <c r="G203" s="325">
        <v>0</v>
      </c>
      <c r="H203" s="325">
        <v>36</v>
      </c>
    </row>
    <row r="204" spans="1:8">
      <c r="A204" s="103" t="s">
        <v>945</v>
      </c>
      <c r="B204" s="326">
        <v>0</v>
      </c>
      <c r="C204" s="326">
        <v>0</v>
      </c>
      <c r="D204" s="325">
        <v>0</v>
      </c>
      <c r="E204" s="325">
        <v>0</v>
      </c>
      <c r="G204" s="325">
        <v>0</v>
      </c>
      <c r="H204" s="325">
        <v>228</v>
      </c>
    </row>
    <row r="205" spans="1:8">
      <c r="A205" s="103" t="s">
        <v>1093</v>
      </c>
      <c r="B205" s="328">
        <v>0</v>
      </c>
      <c r="C205" s="326">
        <v>0</v>
      </c>
      <c r="D205" s="325">
        <v>0</v>
      </c>
      <c r="E205" s="325">
        <v>0</v>
      </c>
      <c r="G205" s="325">
        <v>0</v>
      </c>
      <c r="H205" s="325">
        <v>0</v>
      </c>
    </row>
    <row r="206" spans="1:8">
      <c r="A206" s="103" t="s">
        <v>1092</v>
      </c>
      <c r="B206" s="332">
        <v>0</v>
      </c>
      <c r="C206" s="326">
        <v>0</v>
      </c>
      <c r="D206" s="325">
        <v>0</v>
      </c>
      <c r="E206" s="325">
        <v>0</v>
      </c>
      <c r="G206" s="325">
        <v>0</v>
      </c>
      <c r="H206" s="325">
        <v>12</v>
      </c>
    </row>
    <row r="207" spans="1:8">
      <c r="A207" s="103" t="s">
        <v>1151</v>
      </c>
      <c r="B207" s="332">
        <v>0</v>
      </c>
      <c r="C207" s="326">
        <v>0</v>
      </c>
      <c r="D207" s="325">
        <v>0</v>
      </c>
      <c r="E207" s="325">
        <v>0</v>
      </c>
      <c r="G207" s="325">
        <v>0</v>
      </c>
      <c r="H207" s="325">
        <v>9</v>
      </c>
    </row>
    <row r="208" spans="1:8">
      <c r="A208" s="103" t="s">
        <v>1222</v>
      </c>
      <c r="B208" s="332">
        <v>0</v>
      </c>
      <c r="C208" s="326">
        <v>0</v>
      </c>
      <c r="D208" s="325">
        <v>0</v>
      </c>
      <c r="E208" s="325">
        <v>0</v>
      </c>
      <c r="G208" s="325">
        <v>0</v>
      </c>
      <c r="H208" s="325">
        <v>3</v>
      </c>
    </row>
    <row r="209" spans="1:8">
      <c r="A209" s="103" t="s">
        <v>986</v>
      </c>
      <c r="B209" s="332">
        <v>724</v>
      </c>
      <c r="C209" s="326">
        <v>0</v>
      </c>
      <c r="D209" s="325">
        <v>2</v>
      </c>
      <c r="E209" s="325">
        <v>0</v>
      </c>
      <c r="G209" s="325">
        <v>4582</v>
      </c>
      <c r="H209" s="325">
        <v>2987</v>
      </c>
    </row>
    <row r="210" spans="1:8">
      <c r="A210" s="103" t="s">
        <v>1091</v>
      </c>
      <c r="B210" s="328">
        <v>0</v>
      </c>
      <c r="C210" s="326">
        <v>0</v>
      </c>
      <c r="D210" s="325">
        <v>0</v>
      </c>
      <c r="E210" s="325">
        <v>0</v>
      </c>
      <c r="G210" s="325">
        <v>0</v>
      </c>
      <c r="H210" s="325">
        <v>0</v>
      </c>
    </row>
    <row r="211" spans="1:8">
      <c r="A211" s="103" t="s">
        <v>927</v>
      </c>
      <c r="B211" s="332">
        <v>0</v>
      </c>
      <c r="C211" s="326">
        <v>0</v>
      </c>
      <c r="D211" s="325">
        <v>0</v>
      </c>
      <c r="E211" s="325">
        <v>0</v>
      </c>
      <c r="G211" s="325">
        <v>0</v>
      </c>
      <c r="H211" s="325">
        <v>0</v>
      </c>
    </row>
    <row r="212" spans="1:8">
      <c r="A212" s="103" t="s">
        <v>1221</v>
      </c>
      <c r="B212" s="332">
        <v>0</v>
      </c>
      <c r="C212" s="326">
        <v>0</v>
      </c>
      <c r="D212" s="325">
        <v>0</v>
      </c>
      <c r="E212" s="325">
        <v>0</v>
      </c>
      <c r="G212" s="325">
        <v>4</v>
      </c>
      <c r="H212" s="325">
        <v>0</v>
      </c>
    </row>
    <row r="213" spans="1:8">
      <c r="A213" s="103" t="s">
        <v>1345</v>
      </c>
      <c r="B213" s="332">
        <v>0</v>
      </c>
      <c r="C213" s="326">
        <v>0</v>
      </c>
      <c r="D213" s="325">
        <v>0</v>
      </c>
      <c r="E213" s="325">
        <v>0</v>
      </c>
      <c r="G213" s="325">
        <v>0</v>
      </c>
      <c r="H213" s="325">
        <v>0</v>
      </c>
    </row>
    <row r="214" spans="1:8">
      <c r="A214" s="103" t="s">
        <v>1180</v>
      </c>
      <c r="B214" s="332">
        <v>0</v>
      </c>
      <c r="C214" s="326">
        <v>0</v>
      </c>
      <c r="D214" s="325">
        <v>0</v>
      </c>
      <c r="E214" s="325">
        <v>0</v>
      </c>
      <c r="G214" s="325">
        <v>0</v>
      </c>
      <c r="H214" s="325">
        <v>0</v>
      </c>
    </row>
    <row r="215" spans="1:8">
      <c r="A215" s="103" t="s">
        <v>623</v>
      </c>
      <c r="B215" s="328">
        <v>103</v>
      </c>
      <c r="C215" s="326">
        <v>0</v>
      </c>
      <c r="D215" s="325">
        <v>57</v>
      </c>
      <c r="E215" s="325">
        <v>0</v>
      </c>
      <c r="G215" s="325">
        <v>0</v>
      </c>
      <c r="H215" s="325">
        <v>3</v>
      </c>
    </row>
    <row r="216" spans="1:8">
      <c r="A216" s="103" t="s">
        <v>1013</v>
      </c>
      <c r="B216" s="332">
        <v>0</v>
      </c>
      <c r="C216" s="326">
        <v>0</v>
      </c>
      <c r="D216" s="325">
        <v>4</v>
      </c>
      <c r="E216" s="325">
        <v>0</v>
      </c>
      <c r="G216" s="325">
        <v>1</v>
      </c>
      <c r="H216" s="325">
        <v>30</v>
      </c>
    </row>
    <row r="217" spans="1:8">
      <c r="A217" s="103" t="s">
        <v>610</v>
      </c>
      <c r="B217" s="332">
        <v>0</v>
      </c>
      <c r="C217" s="326">
        <v>0</v>
      </c>
      <c r="D217" s="325">
        <v>0</v>
      </c>
      <c r="E217" s="325">
        <v>0</v>
      </c>
      <c r="G217" s="325">
        <v>0</v>
      </c>
      <c r="H217" s="325">
        <v>0</v>
      </c>
    </row>
    <row r="218" spans="1:8">
      <c r="A218" s="103" t="s">
        <v>1179</v>
      </c>
      <c r="B218" s="332">
        <v>0</v>
      </c>
      <c r="C218" s="326">
        <v>0</v>
      </c>
      <c r="D218" s="325">
        <v>0</v>
      </c>
      <c r="E218" s="325">
        <v>0</v>
      </c>
      <c r="G218" s="325">
        <v>0</v>
      </c>
      <c r="H218" s="325">
        <v>0</v>
      </c>
    </row>
    <row r="219" spans="1:8">
      <c r="A219" s="103" t="s">
        <v>1090</v>
      </c>
      <c r="B219" s="332">
        <v>0</v>
      </c>
      <c r="C219" s="326">
        <v>0</v>
      </c>
      <c r="D219" s="325">
        <v>0</v>
      </c>
      <c r="E219" s="325">
        <v>0</v>
      </c>
      <c r="G219" s="325">
        <v>0</v>
      </c>
      <c r="H219" s="325">
        <v>0</v>
      </c>
    </row>
    <row r="220" spans="1:8">
      <c r="A220" s="103" t="s">
        <v>985</v>
      </c>
      <c r="B220" s="326">
        <v>0</v>
      </c>
      <c r="C220" s="326">
        <v>0</v>
      </c>
      <c r="D220" s="325">
        <v>0</v>
      </c>
      <c r="E220" s="325">
        <v>0</v>
      </c>
      <c r="G220" s="325">
        <v>0</v>
      </c>
      <c r="H220" s="325">
        <v>357</v>
      </c>
    </row>
    <row r="221" spans="1:8">
      <c r="A221" s="103" t="s">
        <v>1089</v>
      </c>
      <c r="B221" s="326">
        <v>0</v>
      </c>
      <c r="C221" s="326">
        <v>0</v>
      </c>
      <c r="D221" s="325">
        <v>0</v>
      </c>
      <c r="E221" s="325">
        <v>0</v>
      </c>
      <c r="G221" s="325">
        <v>0</v>
      </c>
      <c r="H221" s="325">
        <v>0</v>
      </c>
    </row>
    <row r="222" spans="1:8">
      <c r="A222" s="103" t="s">
        <v>890</v>
      </c>
      <c r="B222" s="326">
        <v>0</v>
      </c>
      <c r="C222" s="326">
        <v>0</v>
      </c>
      <c r="D222" s="325">
        <v>0</v>
      </c>
      <c r="E222" s="325">
        <v>0</v>
      </c>
      <c r="G222" s="325">
        <v>0</v>
      </c>
      <c r="H222" s="325">
        <v>106</v>
      </c>
    </row>
    <row r="223" spans="1:8">
      <c r="A223" s="103" t="s">
        <v>1088</v>
      </c>
      <c r="B223" s="326">
        <v>0</v>
      </c>
      <c r="C223" s="326">
        <v>0</v>
      </c>
      <c r="D223" s="325">
        <v>0</v>
      </c>
      <c r="E223" s="325">
        <v>0</v>
      </c>
      <c r="G223" s="325">
        <v>0</v>
      </c>
      <c r="H223" s="325">
        <v>0</v>
      </c>
    </row>
    <row r="224" spans="1:8">
      <c r="A224" s="103" t="s">
        <v>984</v>
      </c>
      <c r="B224" s="326">
        <v>0</v>
      </c>
      <c r="C224" s="326">
        <v>0</v>
      </c>
      <c r="D224" s="325">
        <v>0</v>
      </c>
      <c r="E224" s="325">
        <v>0</v>
      </c>
      <c r="G224" s="325">
        <v>0</v>
      </c>
      <c r="H224" s="325">
        <v>0</v>
      </c>
    </row>
    <row r="225" spans="1:8">
      <c r="A225" s="103" t="s">
        <v>1087</v>
      </c>
      <c r="B225" s="326">
        <v>0</v>
      </c>
      <c r="C225" s="326">
        <v>0</v>
      </c>
      <c r="D225" s="325">
        <v>0</v>
      </c>
      <c r="E225" s="325">
        <v>0</v>
      </c>
      <c r="G225" s="325">
        <v>0</v>
      </c>
      <c r="H225" s="325">
        <v>0</v>
      </c>
    </row>
    <row r="226" spans="1:8">
      <c r="A226" s="103" t="s">
        <v>944</v>
      </c>
      <c r="B226" s="326">
        <v>0</v>
      </c>
      <c r="C226" s="326">
        <v>0</v>
      </c>
      <c r="D226" s="325">
        <v>0</v>
      </c>
      <c r="E226" s="325">
        <v>0</v>
      </c>
      <c r="G226" s="325">
        <v>0</v>
      </c>
      <c r="H226" s="325">
        <v>0</v>
      </c>
    </row>
    <row r="227" spans="1:8">
      <c r="A227" s="103" t="s">
        <v>1086</v>
      </c>
      <c r="B227" s="326">
        <v>0</v>
      </c>
      <c r="C227" s="326">
        <v>0</v>
      </c>
      <c r="D227" s="325">
        <v>0</v>
      </c>
      <c r="E227" s="325">
        <v>0</v>
      </c>
      <c r="G227" s="325">
        <v>0</v>
      </c>
      <c r="H227" s="325">
        <v>10</v>
      </c>
    </row>
    <row r="228" spans="1:8">
      <c r="A228" s="103" t="s">
        <v>1203</v>
      </c>
      <c r="B228" s="326">
        <v>2</v>
      </c>
      <c r="C228" s="326">
        <v>0</v>
      </c>
      <c r="D228" s="325">
        <v>2</v>
      </c>
      <c r="E228" s="325">
        <v>0</v>
      </c>
      <c r="G228" s="325">
        <v>10</v>
      </c>
      <c r="H228" s="325">
        <v>62</v>
      </c>
    </row>
    <row r="229" spans="1:8">
      <c r="A229" s="103" t="s">
        <v>983</v>
      </c>
      <c r="B229" s="326">
        <v>0</v>
      </c>
      <c r="C229" s="326">
        <v>0</v>
      </c>
      <c r="D229" s="325">
        <v>0</v>
      </c>
      <c r="E229" s="325">
        <v>0</v>
      </c>
      <c r="G229" s="325">
        <v>4</v>
      </c>
      <c r="H229" s="325">
        <v>8</v>
      </c>
    </row>
    <row r="230" spans="1:8">
      <c r="A230" s="103" t="s">
        <v>982</v>
      </c>
      <c r="B230" s="326">
        <v>0</v>
      </c>
      <c r="C230" s="326">
        <v>0</v>
      </c>
      <c r="D230" s="325">
        <v>0</v>
      </c>
      <c r="E230" s="325">
        <v>0</v>
      </c>
      <c r="G230" s="325">
        <v>291</v>
      </c>
      <c r="H230" s="325">
        <v>1</v>
      </c>
    </row>
    <row r="231" spans="1:8">
      <c r="A231" s="103" t="s">
        <v>981</v>
      </c>
      <c r="B231" s="326">
        <v>18</v>
      </c>
      <c r="C231" s="326">
        <v>0</v>
      </c>
      <c r="D231" s="325">
        <v>0</v>
      </c>
      <c r="E231" s="325">
        <v>0</v>
      </c>
      <c r="G231" s="325">
        <v>0</v>
      </c>
      <c r="H231" s="325">
        <v>508</v>
      </c>
    </row>
    <row r="232" spans="1:8">
      <c r="A232" s="103" t="s">
        <v>980</v>
      </c>
      <c r="B232" s="326">
        <v>0</v>
      </c>
      <c r="C232" s="326">
        <v>0</v>
      </c>
      <c r="D232" s="325">
        <v>0</v>
      </c>
      <c r="E232" s="325">
        <v>0</v>
      </c>
      <c r="G232" s="325">
        <v>0</v>
      </c>
      <c r="H232" s="325">
        <v>0</v>
      </c>
    </row>
    <row r="233" spans="1:8">
      <c r="A233" s="103" t="s">
        <v>606</v>
      </c>
      <c r="B233" s="326">
        <v>0</v>
      </c>
      <c r="C233" s="326">
        <v>0</v>
      </c>
      <c r="D233" s="325">
        <v>0</v>
      </c>
      <c r="E233" s="325">
        <v>0</v>
      </c>
      <c r="G233" s="325">
        <v>0</v>
      </c>
      <c r="H233" s="325">
        <v>0</v>
      </c>
    </row>
    <row r="234" spans="1:8">
      <c r="A234" s="103" t="s">
        <v>943</v>
      </c>
      <c r="B234" s="326">
        <v>0</v>
      </c>
      <c r="C234" s="326">
        <v>0</v>
      </c>
      <c r="D234" s="325">
        <v>0</v>
      </c>
      <c r="E234" s="325">
        <v>0</v>
      </c>
      <c r="G234" s="325">
        <v>203</v>
      </c>
      <c r="H234" s="325">
        <v>258</v>
      </c>
    </row>
    <row r="235" spans="1:8">
      <c r="A235" s="103" t="s">
        <v>979</v>
      </c>
      <c r="B235" s="326">
        <v>0</v>
      </c>
      <c r="C235" s="326">
        <v>0</v>
      </c>
      <c r="D235" s="325">
        <v>0</v>
      </c>
      <c r="E235" s="325">
        <v>0</v>
      </c>
      <c r="G235" s="325">
        <v>8</v>
      </c>
      <c r="H235" s="325">
        <v>489</v>
      </c>
    </row>
    <row r="236" spans="1:8">
      <c r="A236" s="103" t="s">
        <v>1131</v>
      </c>
      <c r="B236" s="326">
        <v>0</v>
      </c>
      <c r="C236" s="326">
        <v>0</v>
      </c>
      <c r="D236" s="325">
        <v>0</v>
      </c>
      <c r="E236" s="325">
        <v>0</v>
      </c>
      <c r="G236" s="325">
        <v>0</v>
      </c>
      <c r="H236" s="325">
        <v>0</v>
      </c>
    </row>
    <row r="237" spans="1:8">
      <c r="A237" s="103" t="s">
        <v>1085</v>
      </c>
      <c r="B237" s="326">
        <v>0</v>
      </c>
      <c r="C237" s="326">
        <v>0</v>
      </c>
      <c r="D237" s="325">
        <v>0</v>
      </c>
      <c r="E237" s="325">
        <v>0</v>
      </c>
      <c r="G237" s="325">
        <v>0</v>
      </c>
      <c r="H237" s="325">
        <v>20</v>
      </c>
    </row>
    <row r="238" spans="1:8">
      <c r="A238" s="103" t="s">
        <v>1084</v>
      </c>
      <c r="B238" s="326">
        <v>0</v>
      </c>
      <c r="C238" s="326">
        <v>0</v>
      </c>
      <c r="D238" s="325">
        <v>0</v>
      </c>
      <c r="E238" s="325">
        <v>0</v>
      </c>
      <c r="G238" s="325">
        <v>0</v>
      </c>
      <c r="H238" s="325">
        <v>0</v>
      </c>
    </row>
    <row r="239" spans="1:8">
      <c r="A239" s="103" t="s">
        <v>1037</v>
      </c>
      <c r="B239" s="326">
        <v>0</v>
      </c>
      <c r="C239" s="326">
        <v>0</v>
      </c>
      <c r="D239" s="325">
        <v>0</v>
      </c>
      <c r="E239" s="325">
        <v>0</v>
      </c>
      <c r="G239" s="325">
        <v>1</v>
      </c>
      <c r="H239" s="325">
        <v>3</v>
      </c>
    </row>
    <row r="240" spans="1:8">
      <c r="A240" s="103" t="s">
        <v>603</v>
      </c>
      <c r="B240" s="326">
        <v>0</v>
      </c>
      <c r="C240" s="326">
        <v>0</v>
      </c>
      <c r="D240" s="325">
        <v>0</v>
      </c>
      <c r="E240" s="325">
        <v>0</v>
      </c>
      <c r="G240" s="325">
        <v>0</v>
      </c>
      <c r="H240" s="325">
        <v>0</v>
      </c>
    </row>
    <row r="241" spans="1:8">
      <c r="A241" s="103" t="s">
        <v>879</v>
      </c>
      <c r="B241" s="326">
        <v>0</v>
      </c>
      <c r="C241" s="326">
        <v>0</v>
      </c>
      <c r="D241" s="325">
        <v>0</v>
      </c>
      <c r="E241" s="325">
        <v>0</v>
      </c>
      <c r="G241" s="325">
        <v>0</v>
      </c>
      <c r="H241" s="325">
        <v>170</v>
      </c>
    </row>
    <row r="242" spans="1:8">
      <c r="A242" s="103" t="s">
        <v>1083</v>
      </c>
      <c r="B242" s="326">
        <v>0</v>
      </c>
      <c r="C242" s="326">
        <v>0</v>
      </c>
      <c r="D242" s="325">
        <v>0</v>
      </c>
      <c r="E242" s="325">
        <v>0</v>
      </c>
      <c r="G242" s="325">
        <v>0</v>
      </c>
      <c r="H242" s="325">
        <v>3</v>
      </c>
    </row>
    <row r="243" spans="1:8">
      <c r="A243" s="103" t="s">
        <v>889</v>
      </c>
      <c r="B243" s="326">
        <v>1</v>
      </c>
      <c r="C243" s="326">
        <v>0</v>
      </c>
      <c r="D243" s="325">
        <v>2</v>
      </c>
      <c r="E243" s="325">
        <v>0</v>
      </c>
      <c r="G243" s="325">
        <v>15</v>
      </c>
      <c r="H243" s="325">
        <v>0</v>
      </c>
    </row>
    <row r="244" spans="1:8">
      <c r="A244" s="103" t="s">
        <v>1134</v>
      </c>
      <c r="B244" s="326">
        <v>0</v>
      </c>
      <c r="C244" s="326">
        <v>0</v>
      </c>
      <c r="D244" s="325">
        <v>0</v>
      </c>
      <c r="E244" s="325">
        <v>0</v>
      </c>
      <c r="G244" s="325">
        <v>0</v>
      </c>
      <c r="H244" s="325">
        <v>0</v>
      </c>
    </row>
    <row r="245" spans="1:8">
      <c r="A245" s="103" t="s">
        <v>961</v>
      </c>
      <c r="B245" s="326">
        <v>0</v>
      </c>
      <c r="C245" s="326">
        <v>0</v>
      </c>
      <c r="D245" s="325">
        <v>0</v>
      </c>
      <c r="E245" s="325">
        <v>0</v>
      </c>
      <c r="G245" s="325">
        <v>0</v>
      </c>
      <c r="H245" s="325">
        <v>217</v>
      </c>
    </row>
    <row r="246" spans="1:8">
      <c r="A246" s="103" t="s">
        <v>773</v>
      </c>
      <c r="B246" s="326">
        <v>3</v>
      </c>
      <c r="C246" s="326">
        <v>0</v>
      </c>
      <c r="D246" s="325">
        <v>20</v>
      </c>
      <c r="E246" s="325">
        <v>0</v>
      </c>
      <c r="G246" s="325">
        <v>0</v>
      </c>
      <c r="H246" s="325">
        <v>1</v>
      </c>
    </row>
    <row r="247" spans="1:8">
      <c r="A247" s="103" t="s">
        <v>782</v>
      </c>
      <c r="B247" s="326">
        <v>0</v>
      </c>
      <c r="C247" s="326">
        <v>0</v>
      </c>
      <c r="D247" s="325">
        <v>0</v>
      </c>
      <c r="E247" s="325">
        <v>0</v>
      </c>
      <c r="G247" s="325">
        <v>0</v>
      </c>
      <c r="H247" s="325">
        <v>2</v>
      </c>
    </row>
    <row r="248" spans="1:8">
      <c r="A248" s="103" t="s">
        <v>1231</v>
      </c>
      <c r="B248" s="326">
        <v>0</v>
      </c>
      <c r="C248" s="326">
        <v>0</v>
      </c>
      <c r="D248" s="325">
        <v>4</v>
      </c>
      <c r="E248" s="325">
        <v>12</v>
      </c>
      <c r="G248" s="325">
        <v>395</v>
      </c>
      <c r="H248" s="325">
        <v>15</v>
      </c>
    </row>
    <row r="249" spans="1:8">
      <c r="A249" s="103" t="s">
        <v>1023</v>
      </c>
      <c r="B249" s="326">
        <v>0</v>
      </c>
      <c r="C249" s="326">
        <v>0</v>
      </c>
      <c r="D249" s="325">
        <v>0</v>
      </c>
      <c r="E249" s="325">
        <v>0</v>
      </c>
      <c r="G249" s="325">
        <v>0</v>
      </c>
      <c r="H249" s="325">
        <v>34</v>
      </c>
    </row>
    <row r="250" spans="1:8">
      <c r="A250" s="103" t="s">
        <v>878</v>
      </c>
      <c r="B250" s="326">
        <v>0</v>
      </c>
      <c r="C250" s="326">
        <v>0</v>
      </c>
      <c r="D250" s="325">
        <v>0</v>
      </c>
      <c r="E250" s="325">
        <v>0</v>
      </c>
      <c r="G250" s="325">
        <v>0</v>
      </c>
      <c r="H250" s="325">
        <v>0</v>
      </c>
    </row>
    <row r="251" spans="1:8">
      <c r="A251" s="103" t="s">
        <v>911</v>
      </c>
      <c r="B251" s="326">
        <v>0</v>
      </c>
      <c r="C251" s="326">
        <v>0</v>
      </c>
      <c r="D251" s="325">
        <v>0</v>
      </c>
      <c r="E251" s="325">
        <v>0</v>
      </c>
      <c r="G251" s="325">
        <v>0</v>
      </c>
      <c r="H251" s="325">
        <v>0</v>
      </c>
    </row>
    <row r="252" spans="1:8">
      <c r="A252" s="103" t="s">
        <v>1082</v>
      </c>
      <c r="B252" s="326">
        <v>0</v>
      </c>
      <c r="C252" s="326">
        <v>0</v>
      </c>
      <c r="D252" s="325">
        <v>0</v>
      </c>
      <c r="E252" s="325">
        <v>2</v>
      </c>
      <c r="G252" s="325">
        <v>13</v>
      </c>
      <c r="H252" s="325">
        <v>6</v>
      </c>
    </row>
    <row r="253" spans="1:8">
      <c r="A253" s="103" t="s">
        <v>845</v>
      </c>
      <c r="B253" s="326">
        <v>0</v>
      </c>
      <c r="C253" s="326">
        <v>0</v>
      </c>
      <c r="D253" s="325">
        <v>0</v>
      </c>
      <c r="E253" s="325">
        <v>0</v>
      </c>
      <c r="G253" s="325">
        <v>0</v>
      </c>
      <c r="H253" s="325">
        <v>0</v>
      </c>
    </row>
    <row r="254" spans="1:8">
      <c r="A254" s="103" t="s">
        <v>1081</v>
      </c>
      <c r="B254" s="326">
        <v>0</v>
      </c>
      <c r="C254" s="326">
        <v>0</v>
      </c>
      <c r="D254" s="325">
        <v>0</v>
      </c>
      <c r="E254" s="325">
        <v>0</v>
      </c>
      <c r="G254" s="325">
        <v>0</v>
      </c>
      <c r="H254" s="325">
        <v>675</v>
      </c>
    </row>
    <row r="255" spans="1:8">
      <c r="A255" s="103" t="s">
        <v>1321</v>
      </c>
      <c r="B255" s="326">
        <v>0</v>
      </c>
      <c r="C255" s="326">
        <v>0</v>
      </c>
      <c r="D255" s="325">
        <v>0</v>
      </c>
      <c r="E255" s="325">
        <v>0</v>
      </c>
      <c r="G255" s="325">
        <v>0</v>
      </c>
      <c r="H255" s="325">
        <v>0</v>
      </c>
    </row>
    <row r="256" spans="1:8">
      <c r="A256" s="103" t="s">
        <v>978</v>
      </c>
      <c r="B256" s="326">
        <v>0</v>
      </c>
      <c r="C256" s="326">
        <v>0</v>
      </c>
      <c r="D256" s="325">
        <v>0</v>
      </c>
      <c r="E256" s="325">
        <v>0</v>
      </c>
      <c r="G256" s="325">
        <v>0</v>
      </c>
      <c r="H256" s="325">
        <v>0</v>
      </c>
    </row>
    <row r="257" spans="1:8">
      <c r="A257" s="103" t="s">
        <v>838</v>
      </c>
      <c r="B257" s="326">
        <v>1</v>
      </c>
      <c r="C257" s="326">
        <v>0</v>
      </c>
      <c r="D257" s="325">
        <v>1</v>
      </c>
      <c r="E257" s="325">
        <v>0</v>
      </c>
      <c r="G257" s="325">
        <v>0</v>
      </c>
      <c r="H257" s="325">
        <v>52</v>
      </c>
    </row>
    <row r="258" spans="1:8">
      <c r="A258" s="103" t="s">
        <v>1331</v>
      </c>
      <c r="B258" s="326">
        <v>0</v>
      </c>
      <c r="C258" s="326">
        <v>0</v>
      </c>
      <c r="D258" s="325">
        <v>0</v>
      </c>
      <c r="E258" s="325">
        <v>0</v>
      </c>
      <c r="G258" s="325">
        <v>0</v>
      </c>
      <c r="H258" s="325">
        <v>0</v>
      </c>
    </row>
    <row r="259" spans="1:8">
      <c r="A259" s="103" t="s">
        <v>1042</v>
      </c>
      <c r="B259" s="326">
        <v>718</v>
      </c>
      <c r="C259" s="326">
        <v>0</v>
      </c>
      <c r="D259" s="325">
        <v>604</v>
      </c>
      <c r="E259" s="325">
        <v>0</v>
      </c>
      <c r="G259" s="325">
        <v>143</v>
      </c>
      <c r="H259" s="325">
        <v>12231</v>
      </c>
    </row>
    <row r="260" spans="1:8">
      <c r="A260" s="103" t="s">
        <v>551</v>
      </c>
      <c r="B260" s="326">
        <v>35</v>
      </c>
      <c r="C260" s="326">
        <v>0</v>
      </c>
      <c r="D260" s="325">
        <v>0</v>
      </c>
      <c r="E260" s="325">
        <v>0</v>
      </c>
      <c r="G260" s="325">
        <v>0</v>
      </c>
      <c r="H260" s="325">
        <v>620</v>
      </c>
    </row>
    <row r="261" spans="1:8">
      <c r="A261" s="103" t="s">
        <v>1022</v>
      </c>
      <c r="B261" s="326">
        <v>41</v>
      </c>
      <c r="C261" s="326">
        <v>0</v>
      </c>
      <c r="D261" s="325">
        <v>21</v>
      </c>
      <c r="E261" s="325">
        <v>0</v>
      </c>
      <c r="G261" s="325">
        <v>7</v>
      </c>
      <c r="H261" s="325">
        <v>0</v>
      </c>
    </row>
    <row r="262" spans="1:8">
      <c r="A262" s="103" t="s">
        <v>1332</v>
      </c>
      <c r="B262" s="326">
        <v>0</v>
      </c>
      <c r="C262" s="326">
        <v>0</v>
      </c>
      <c r="D262" s="325">
        <v>2</v>
      </c>
      <c r="E262" s="325">
        <v>0</v>
      </c>
      <c r="G262" s="325">
        <v>3</v>
      </c>
      <c r="H262" s="325">
        <v>38</v>
      </c>
    </row>
    <row r="263" spans="1:8">
      <c r="A263" s="103" t="s">
        <v>819</v>
      </c>
      <c r="B263" s="326">
        <v>0</v>
      </c>
      <c r="C263" s="326">
        <v>0</v>
      </c>
      <c r="D263" s="325">
        <v>0</v>
      </c>
      <c r="E263" s="325">
        <v>0</v>
      </c>
      <c r="G263" s="325">
        <v>0</v>
      </c>
      <c r="H263" s="325">
        <v>0</v>
      </c>
    </row>
    <row r="264" spans="1:8">
      <c r="A264" s="103" t="s">
        <v>1080</v>
      </c>
      <c r="B264" s="326">
        <v>0</v>
      </c>
      <c r="C264" s="326">
        <v>0</v>
      </c>
      <c r="D264" s="325">
        <v>0</v>
      </c>
      <c r="E264" s="325">
        <v>0</v>
      </c>
      <c r="G264" s="325">
        <v>0</v>
      </c>
      <c r="H264" s="325">
        <v>0</v>
      </c>
    </row>
    <row r="265" spans="1:8">
      <c r="A265" s="103" t="s">
        <v>1039</v>
      </c>
      <c r="B265" s="326">
        <v>0</v>
      </c>
      <c r="C265" s="326">
        <v>0</v>
      </c>
      <c r="D265" s="325">
        <v>0</v>
      </c>
      <c r="E265" s="325">
        <v>0</v>
      </c>
      <c r="G265" s="325">
        <v>55</v>
      </c>
      <c r="H265" s="325">
        <v>4</v>
      </c>
    </row>
    <row r="266" spans="1:8">
      <c r="A266" s="103" t="s">
        <v>508</v>
      </c>
      <c r="B266" s="326">
        <v>0</v>
      </c>
      <c r="C266" s="326">
        <v>0</v>
      </c>
      <c r="D266" s="325">
        <v>20</v>
      </c>
      <c r="E266" s="325">
        <v>0</v>
      </c>
      <c r="G266" s="325">
        <v>0</v>
      </c>
      <c r="H266" s="325">
        <v>0</v>
      </c>
    </row>
    <row r="267" spans="1:8">
      <c r="A267" s="103" t="s">
        <v>1079</v>
      </c>
      <c r="B267" s="326">
        <v>0</v>
      </c>
      <c r="C267" s="326">
        <v>0</v>
      </c>
      <c r="D267" s="325">
        <v>0</v>
      </c>
      <c r="E267" s="325">
        <v>0</v>
      </c>
      <c r="G267" s="325">
        <v>0</v>
      </c>
      <c r="H267" s="325">
        <v>3</v>
      </c>
    </row>
    <row r="268" spans="1:8">
      <c r="A268" s="103" t="s">
        <v>1319</v>
      </c>
      <c r="B268" s="326">
        <v>0</v>
      </c>
      <c r="C268" s="326">
        <v>0</v>
      </c>
      <c r="D268" s="325">
        <v>0</v>
      </c>
      <c r="E268" s="325">
        <v>0</v>
      </c>
      <c r="G268" s="325">
        <v>0</v>
      </c>
      <c r="H268" s="325">
        <v>23</v>
      </c>
    </row>
    <row r="269" spans="1:8">
      <c r="A269" s="103" t="s">
        <v>1078</v>
      </c>
      <c r="B269" s="326">
        <v>0</v>
      </c>
      <c r="C269" s="326">
        <v>0</v>
      </c>
      <c r="D269" s="325">
        <v>0</v>
      </c>
      <c r="E269" s="325">
        <v>0</v>
      </c>
      <c r="G269" s="325">
        <v>0</v>
      </c>
      <c r="H269" s="325">
        <v>40</v>
      </c>
    </row>
    <row r="270" spans="1:8">
      <c r="A270" s="103" t="s">
        <v>877</v>
      </c>
      <c r="B270" s="326">
        <v>0</v>
      </c>
      <c r="C270" s="326">
        <v>0</v>
      </c>
      <c r="D270" s="325">
        <v>0</v>
      </c>
      <c r="E270" s="325">
        <v>0</v>
      </c>
      <c r="G270" s="325">
        <v>0</v>
      </c>
      <c r="H270" s="325">
        <v>0</v>
      </c>
    </row>
    <row r="271" spans="1:8">
      <c r="A271" s="103" t="s">
        <v>1146</v>
      </c>
      <c r="B271" s="326">
        <v>0</v>
      </c>
      <c r="C271" s="326">
        <v>0</v>
      </c>
      <c r="D271" s="325">
        <v>0</v>
      </c>
      <c r="E271" s="325">
        <v>0</v>
      </c>
      <c r="G271" s="325">
        <v>0</v>
      </c>
      <c r="H271" s="325">
        <v>0</v>
      </c>
    </row>
    <row r="272" spans="1:8">
      <c r="A272" s="103" t="s">
        <v>502</v>
      </c>
      <c r="B272" s="326">
        <v>1</v>
      </c>
      <c r="C272" s="326">
        <v>1</v>
      </c>
      <c r="D272" s="325">
        <v>2</v>
      </c>
      <c r="E272" s="325">
        <v>3</v>
      </c>
      <c r="G272" s="325">
        <v>2</v>
      </c>
      <c r="H272" s="325">
        <v>21</v>
      </c>
    </row>
    <row r="273" spans="1:8">
      <c r="A273" s="103" t="s">
        <v>1012</v>
      </c>
      <c r="B273" s="326">
        <v>0</v>
      </c>
      <c r="C273" s="326">
        <v>0</v>
      </c>
      <c r="D273" s="325">
        <v>0</v>
      </c>
      <c r="E273" s="325">
        <v>0</v>
      </c>
      <c r="G273" s="325">
        <v>0</v>
      </c>
      <c r="H273" s="325">
        <v>74</v>
      </c>
    </row>
    <row r="274" spans="1:8">
      <c r="A274" s="103" t="s">
        <v>1336</v>
      </c>
      <c r="B274" s="328">
        <v>0</v>
      </c>
      <c r="C274" s="326">
        <v>0</v>
      </c>
      <c r="D274" s="325">
        <v>0</v>
      </c>
      <c r="E274" s="325">
        <v>0</v>
      </c>
      <c r="G274" s="325">
        <v>19</v>
      </c>
      <c r="H274" s="325">
        <v>28</v>
      </c>
    </row>
    <row r="275" spans="1:8">
      <c r="A275" s="103" t="s">
        <v>1202</v>
      </c>
      <c r="B275" s="332">
        <v>0</v>
      </c>
      <c r="C275" s="326">
        <v>0</v>
      </c>
      <c r="D275" s="325">
        <v>0</v>
      </c>
      <c r="E275" s="325">
        <v>0</v>
      </c>
      <c r="G275" s="325">
        <v>1</v>
      </c>
      <c r="H275" s="325">
        <v>40</v>
      </c>
    </row>
    <row r="276" spans="1:8">
      <c r="A276" s="103" t="s">
        <v>750</v>
      </c>
      <c r="B276" s="332">
        <v>0</v>
      </c>
      <c r="C276" s="326">
        <v>0</v>
      </c>
      <c r="D276" s="325">
        <v>0</v>
      </c>
      <c r="E276" s="325">
        <v>0</v>
      </c>
      <c r="G276" s="325">
        <v>0</v>
      </c>
      <c r="H276" s="325">
        <v>0</v>
      </c>
    </row>
    <row r="277" spans="1:8">
      <c r="A277" s="103" t="s">
        <v>1077</v>
      </c>
      <c r="B277" s="332">
        <v>0</v>
      </c>
      <c r="C277" s="326">
        <v>0</v>
      </c>
      <c r="D277" s="325">
        <v>0</v>
      </c>
      <c r="E277" s="325">
        <v>0</v>
      </c>
      <c r="G277" s="325">
        <v>0</v>
      </c>
      <c r="H277" s="325">
        <v>0</v>
      </c>
    </row>
    <row r="278" spans="1:8">
      <c r="A278" s="103" t="s">
        <v>1313</v>
      </c>
      <c r="B278" s="332">
        <v>0</v>
      </c>
      <c r="C278" s="326">
        <v>6</v>
      </c>
      <c r="D278" s="325">
        <v>0</v>
      </c>
      <c r="E278" s="325">
        <v>6</v>
      </c>
      <c r="G278" s="325">
        <v>7</v>
      </c>
      <c r="H278" s="325">
        <v>0</v>
      </c>
    </row>
    <row r="279" spans="1:8">
      <c r="A279" s="103" t="s">
        <v>492</v>
      </c>
      <c r="B279" s="326">
        <v>0</v>
      </c>
      <c r="C279" s="326">
        <v>0</v>
      </c>
      <c r="D279" s="325">
        <v>0</v>
      </c>
      <c r="E279" s="325">
        <v>0</v>
      </c>
      <c r="G279" s="325">
        <v>0</v>
      </c>
      <c r="H279" s="325">
        <v>0</v>
      </c>
    </row>
    <row r="280" spans="1:8">
      <c r="A280" s="103" t="s">
        <v>1178</v>
      </c>
      <c r="B280" s="326">
        <v>0</v>
      </c>
      <c r="C280" s="326">
        <v>0</v>
      </c>
      <c r="D280" s="325">
        <v>0</v>
      </c>
      <c r="E280" s="325">
        <v>0</v>
      </c>
      <c r="G280" s="325">
        <v>0</v>
      </c>
      <c r="H280" s="325">
        <v>0</v>
      </c>
    </row>
    <row r="281" spans="1:8">
      <c r="A281" s="103" t="s">
        <v>942</v>
      </c>
      <c r="B281" s="326">
        <v>0</v>
      </c>
      <c r="C281" s="326">
        <v>3</v>
      </c>
      <c r="D281" s="325">
        <v>0</v>
      </c>
      <c r="E281" s="325">
        <v>2</v>
      </c>
      <c r="G281" s="325">
        <v>184</v>
      </c>
      <c r="H281" s="325">
        <v>349</v>
      </c>
    </row>
    <row r="282" spans="1:8">
      <c r="A282" s="103" t="s">
        <v>857</v>
      </c>
      <c r="B282" s="326">
        <v>42</v>
      </c>
      <c r="C282" s="326">
        <v>3</v>
      </c>
      <c r="D282" s="325">
        <v>0</v>
      </c>
      <c r="E282" s="325">
        <v>4</v>
      </c>
      <c r="G282" s="325">
        <v>0</v>
      </c>
      <c r="H282" s="325">
        <v>17</v>
      </c>
    </row>
    <row r="283" spans="1:8">
      <c r="A283" s="103" t="s">
        <v>1021</v>
      </c>
      <c r="B283" s="326">
        <v>0</v>
      </c>
      <c r="C283" s="326">
        <v>0</v>
      </c>
      <c r="D283" s="325">
        <v>0</v>
      </c>
      <c r="E283" s="325">
        <v>0</v>
      </c>
      <c r="G283" s="325">
        <v>0</v>
      </c>
      <c r="H283" s="325">
        <v>0</v>
      </c>
    </row>
    <row r="284" spans="1:8">
      <c r="A284" s="103" t="s">
        <v>480</v>
      </c>
      <c r="B284" s="326">
        <v>0</v>
      </c>
      <c r="C284" s="326">
        <v>0</v>
      </c>
      <c r="D284" s="325">
        <v>0</v>
      </c>
      <c r="E284" s="325">
        <v>0</v>
      </c>
      <c r="G284" s="325">
        <v>37</v>
      </c>
      <c r="H284" s="325">
        <v>137</v>
      </c>
    </row>
    <row r="285" spans="1:8">
      <c r="A285" s="103" t="s">
        <v>1036</v>
      </c>
      <c r="B285" s="326">
        <v>0</v>
      </c>
      <c r="C285" s="326">
        <v>4</v>
      </c>
      <c r="D285" s="325">
        <v>0</v>
      </c>
      <c r="E285" s="325">
        <v>3</v>
      </c>
      <c r="G285" s="325">
        <v>2</v>
      </c>
      <c r="H285" s="325">
        <v>2</v>
      </c>
    </row>
    <row r="286" spans="1:8">
      <c r="A286" s="103" t="s">
        <v>856</v>
      </c>
      <c r="B286" s="326">
        <v>0</v>
      </c>
      <c r="C286" s="326">
        <v>0</v>
      </c>
      <c r="D286" s="325">
        <v>0</v>
      </c>
      <c r="E286" s="325">
        <v>0</v>
      </c>
      <c r="G286" s="325">
        <v>0</v>
      </c>
      <c r="H286" s="325">
        <v>0</v>
      </c>
    </row>
    <row r="287" spans="1:8">
      <c r="A287" s="103" t="s">
        <v>837</v>
      </c>
      <c r="B287" s="326">
        <v>0</v>
      </c>
      <c r="C287" s="326">
        <v>0</v>
      </c>
      <c r="D287" s="325">
        <v>0</v>
      </c>
      <c r="E287" s="325">
        <v>0</v>
      </c>
      <c r="G287" s="325">
        <v>0</v>
      </c>
      <c r="H287" s="325">
        <v>82</v>
      </c>
    </row>
    <row r="288" spans="1:8">
      <c r="A288" s="103" t="s">
        <v>977</v>
      </c>
      <c r="B288" s="326">
        <v>1</v>
      </c>
      <c r="C288" s="326">
        <v>0</v>
      </c>
      <c r="D288" s="325">
        <v>0</v>
      </c>
      <c r="E288" s="325">
        <v>0</v>
      </c>
      <c r="G288" s="325">
        <v>0</v>
      </c>
      <c r="H288" s="325">
        <v>6</v>
      </c>
    </row>
    <row r="289" spans="1:8">
      <c r="A289" s="103" t="s">
        <v>790</v>
      </c>
      <c r="B289" s="326">
        <v>0</v>
      </c>
      <c r="C289" s="326">
        <v>0</v>
      </c>
      <c r="D289" s="325">
        <v>50</v>
      </c>
      <c r="E289" s="325">
        <v>0</v>
      </c>
      <c r="G289" s="325">
        <v>56</v>
      </c>
      <c r="H289" s="325">
        <v>150</v>
      </c>
    </row>
    <row r="290" spans="1:8">
      <c r="A290" s="103" t="s">
        <v>476</v>
      </c>
      <c r="B290" s="326">
        <v>0</v>
      </c>
      <c r="C290" s="326">
        <v>0</v>
      </c>
      <c r="D290" s="325">
        <v>0</v>
      </c>
      <c r="E290" s="325">
        <v>0</v>
      </c>
      <c r="G290" s="325">
        <v>0</v>
      </c>
      <c r="H290" s="325">
        <v>0</v>
      </c>
    </row>
    <row r="291" spans="1:8">
      <c r="A291" s="103" t="s">
        <v>473</v>
      </c>
      <c r="B291" s="326">
        <v>0</v>
      </c>
      <c r="C291" s="326">
        <v>0</v>
      </c>
      <c r="D291" s="325">
        <v>0</v>
      </c>
      <c r="E291" s="325">
        <v>5</v>
      </c>
      <c r="G291" s="325">
        <v>12</v>
      </c>
      <c r="H291" s="325">
        <v>9</v>
      </c>
    </row>
    <row r="292" spans="1:8">
      <c r="A292" s="103" t="s">
        <v>1076</v>
      </c>
      <c r="B292" s="326">
        <v>0</v>
      </c>
      <c r="C292" s="326">
        <v>0</v>
      </c>
      <c r="D292" s="325">
        <v>0</v>
      </c>
      <c r="E292" s="325">
        <v>0</v>
      </c>
      <c r="G292" s="325">
        <v>0</v>
      </c>
      <c r="H292" s="325">
        <v>445</v>
      </c>
    </row>
    <row r="293" spans="1:8">
      <c r="A293" s="103" t="s">
        <v>814</v>
      </c>
      <c r="B293" s="326">
        <v>0</v>
      </c>
      <c r="C293" s="326">
        <v>0</v>
      </c>
      <c r="D293" s="325">
        <v>0</v>
      </c>
      <c r="E293" s="325">
        <v>0</v>
      </c>
      <c r="G293" s="325">
        <v>0</v>
      </c>
      <c r="H293" s="325">
        <v>0</v>
      </c>
    </row>
    <row r="294" spans="1:8">
      <c r="A294" s="103" t="s">
        <v>910</v>
      </c>
      <c r="B294" s="326">
        <v>0</v>
      </c>
      <c r="C294" s="326">
        <v>0</v>
      </c>
      <c r="D294" s="325">
        <v>0</v>
      </c>
      <c r="E294" s="325">
        <v>0</v>
      </c>
      <c r="G294" s="325">
        <v>0</v>
      </c>
      <c r="H294" s="325">
        <v>39</v>
      </c>
    </row>
    <row r="295" spans="1:8">
      <c r="A295" s="103" t="s">
        <v>836</v>
      </c>
      <c r="B295" s="326">
        <v>5</v>
      </c>
      <c r="C295" s="326">
        <v>0</v>
      </c>
      <c r="D295" s="325">
        <v>0</v>
      </c>
      <c r="E295" s="325">
        <v>0</v>
      </c>
      <c r="G295" s="325">
        <v>0</v>
      </c>
      <c r="H295" s="325">
        <v>8</v>
      </c>
    </row>
    <row r="296" spans="1:8">
      <c r="A296" s="103" t="s">
        <v>1075</v>
      </c>
      <c r="B296" s="326">
        <v>0</v>
      </c>
      <c r="C296" s="326">
        <v>0</v>
      </c>
      <c r="D296" s="325">
        <v>0</v>
      </c>
      <c r="E296" s="325">
        <v>0</v>
      </c>
      <c r="G296" s="325">
        <v>0</v>
      </c>
      <c r="H296" s="325">
        <v>0</v>
      </c>
    </row>
    <row r="297" spans="1:8">
      <c r="A297" s="103" t="s">
        <v>1007</v>
      </c>
      <c r="B297" s="326">
        <v>0</v>
      </c>
      <c r="C297" s="326">
        <v>0</v>
      </c>
      <c r="D297" s="325">
        <v>0</v>
      </c>
      <c r="E297" s="325">
        <v>0</v>
      </c>
      <c r="G297" s="325">
        <v>0</v>
      </c>
      <c r="H297" s="325">
        <v>2</v>
      </c>
    </row>
    <row r="298" spans="1:8">
      <c r="A298" s="103" t="s">
        <v>466</v>
      </c>
      <c r="B298" s="326">
        <v>0</v>
      </c>
      <c r="C298" s="326">
        <v>0</v>
      </c>
      <c r="D298" s="325">
        <v>0</v>
      </c>
      <c r="E298" s="325">
        <v>0</v>
      </c>
      <c r="G298" s="325">
        <v>3</v>
      </c>
      <c r="H298" s="325">
        <v>260</v>
      </c>
    </row>
    <row r="299" spans="1:8">
      <c r="A299" s="103" t="s">
        <v>1074</v>
      </c>
      <c r="B299" s="326">
        <v>0</v>
      </c>
      <c r="C299" s="326">
        <v>0</v>
      </c>
      <c r="D299" s="325">
        <v>0</v>
      </c>
      <c r="E299" s="325">
        <v>0</v>
      </c>
      <c r="G299" s="325">
        <v>0</v>
      </c>
      <c r="H299" s="325">
        <v>0</v>
      </c>
    </row>
    <row r="300" spans="1:8">
      <c r="A300" s="103" t="s">
        <v>764</v>
      </c>
      <c r="B300" s="326">
        <v>0</v>
      </c>
      <c r="C300" s="326">
        <v>0</v>
      </c>
      <c r="D300" s="325">
        <v>0</v>
      </c>
      <c r="E300" s="325">
        <v>0</v>
      </c>
      <c r="G300" s="325">
        <v>0</v>
      </c>
      <c r="H300" s="325">
        <v>88</v>
      </c>
    </row>
    <row r="301" spans="1:8">
      <c r="A301" s="103" t="s">
        <v>1201</v>
      </c>
      <c r="B301" s="326">
        <v>0</v>
      </c>
      <c r="C301" s="326">
        <v>0</v>
      </c>
      <c r="D301" s="325">
        <v>0</v>
      </c>
      <c r="E301" s="325">
        <v>0</v>
      </c>
      <c r="G301" s="325">
        <v>0</v>
      </c>
      <c r="H301" s="325">
        <v>35</v>
      </c>
    </row>
    <row r="302" spans="1:8">
      <c r="A302" s="103" t="s">
        <v>941</v>
      </c>
      <c r="B302" s="328">
        <v>0</v>
      </c>
      <c r="C302" s="326">
        <v>0</v>
      </c>
      <c r="D302" s="325">
        <v>0</v>
      </c>
      <c r="E302" s="325">
        <v>0</v>
      </c>
      <c r="G302" s="325">
        <v>0</v>
      </c>
      <c r="H302" s="325">
        <v>0</v>
      </c>
    </row>
    <row r="303" spans="1:8">
      <c r="A303" s="103" t="s">
        <v>835</v>
      </c>
      <c r="B303" s="332">
        <v>29</v>
      </c>
      <c r="C303" s="326">
        <v>0</v>
      </c>
      <c r="D303" s="325">
        <v>23</v>
      </c>
      <c r="E303" s="325">
        <v>0</v>
      </c>
      <c r="G303" s="325">
        <v>6</v>
      </c>
      <c r="H303" s="325">
        <v>219</v>
      </c>
    </row>
    <row r="304" spans="1:8">
      <c r="A304" s="103" t="s">
        <v>868</v>
      </c>
      <c r="B304" s="332">
        <v>0</v>
      </c>
      <c r="C304" s="326">
        <v>0</v>
      </c>
      <c r="D304" s="325">
        <v>0</v>
      </c>
      <c r="E304" s="325">
        <v>0</v>
      </c>
      <c r="G304" s="325">
        <v>0</v>
      </c>
      <c r="H304" s="325">
        <v>0</v>
      </c>
    </row>
    <row r="305" spans="1:8">
      <c r="A305" s="103" t="s">
        <v>813</v>
      </c>
      <c r="B305" s="332">
        <v>0</v>
      </c>
      <c r="C305" s="326">
        <v>0</v>
      </c>
      <c r="D305" s="325">
        <v>0</v>
      </c>
      <c r="E305" s="325">
        <v>0</v>
      </c>
      <c r="G305" s="325">
        <v>0</v>
      </c>
      <c r="H305" s="325">
        <v>0</v>
      </c>
    </row>
    <row r="306" spans="1:8">
      <c r="A306" s="103" t="s">
        <v>834</v>
      </c>
      <c r="B306" s="332">
        <v>17</v>
      </c>
      <c r="C306" s="326">
        <v>0</v>
      </c>
      <c r="D306" s="325">
        <v>109</v>
      </c>
      <c r="E306" s="325">
        <v>0</v>
      </c>
      <c r="G306" s="325">
        <v>0</v>
      </c>
      <c r="H306" s="325">
        <v>376</v>
      </c>
    </row>
    <row r="307" spans="1:8">
      <c r="A307" s="103" t="s">
        <v>940</v>
      </c>
      <c r="B307" s="326">
        <v>0</v>
      </c>
      <c r="C307" s="326">
        <v>0</v>
      </c>
      <c r="D307" s="325">
        <v>0</v>
      </c>
      <c r="E307" s="325">
        <v>0</v>
      </c>
      <c r="G307" s="325">
        <v>0</v>
      </c>
      <c r="H307" s="325">
        <v>0</v>
      </c>
    </row>
    <row r="308" spans="1:8">
      <c r="A308" s="103" t="s">
        <v>1002</v>
      </c>
      <c r="B308" s="326">
        <v>0</v>
      </c>
      <c r="C308" s="326">
        <v>0</v>
      </c>
      <c r="D308" s="325">
        <v>6</v>
      </c>
      <c r="E308" s="325">
        <v>0</v>
      </c>
      <c r="G308" s="325">
        <v>4</v>
      </c>
      <c r="H308" s="325">
        <v>135</v>
      </c>
    </row>
    <row r="309" spans="1:8">
      <c r="A309" s="103" t="s">
        <v>456</v>
      </c>
      <c r="B309" s="326">
        <v>0</v>
      </c>
      <c r="C309" s="326">
        <v>0</v>
      </c>
      <c r="D309" s="325">
        <v>0</v>
      </c>
      <c r="E309" s="325">
        <v>1</v>
      </c>
      <c r="G309" s="325">
        <v>13</v>
      </c>
      <c r="H309" s="325">
        <v>14</v>
      </c>
    </row>
    <row r="310" spans="1:8">
      <c r="A310" s="103" t="s">
        <v>888</v>
      </c>
      <c r="B310" s="326">
        <v>45</v>
      </c>
      <c r="C310" s="326">
        <v>0</v>
      </c>
      <c r="D310" s="325">
        <v>0</v>
      </c>
      <c r="E310" s="325">
        <v>0</v>
      </c>
      <c r="G310" s="325">
        <v>46</v>
      </c>
      <c r="H310" s="325">
        <v>12</v>
      </c>
    </row>
    <row r="311" spans="1:8">
      <c r="A311" s="103" t="s">
        <v>909</v>
      </c>
      <c r="B311" s="326">
        <v>0</v>
      </c>
      <c r="C311" s="326">
        <v>0</v>
      </c>
      <c r="D311" s="325">
        <v>0</v>
      </c>
      <c r="E311" s="325">
        <v>0</v>
      </c>
      <c r="G311" s="325">
        <v>6</v>
      </c>
      <c r="H311" s="325">
        <v>2</v>
      </c>
    </row>
    <row r="312" spans="1:8">
      <c r="A312" s="103" t="s">
        <v>1000</v>
      </c>
      <c r="B312" s="326">
        <v>0</v>
      </c>
      <c r="C312" s="326">
        <v>0</v>
      </c>
      <c r="D312" s="325">
        <v>0</v>
      </c>
      <c r="E312" s="325">
        <v>0</v>
      </c>
      <c r="G312" s="325">
        <v>0</v>
      </c>
      <c r="H312" s="325">
        <v>0</v>
      </c>
    </row>
    <row r="313" spans="1:8">
      <c r="A313" s="103" t="s">
        <v>451</v>
      </c>
      <c r="B313" s="326">
        <v>7</v>
      </c>
      <c r="C313" s="326">
        <v>0</v>
      </c>
      <c r="D313" s="325">
        <v>18</v>
      </c>
      <c r="E313" s="325">
        <v>0</v>
      </c>
      <c r="G313" s="325">
        <v>22</v>
      </c>
      <c r="H313" s="325">
        <v>54</v>
      </c>
    </row>
    <row r="314" spans="1:8">
      <c r="A314" s="103" t="s">
        <v>1230</v>
      </c>
      <c r="B314" s="326">
        <v>0</v>
      </c>
      <c r="C314" s="326">
        <v>0</v>
      </c>
      <c r="D314" s="325">
        <v>0</v>
      </c>
      <c r="E314" s="325">
        <v>0</v>
      </c>
      <c r="G314" s="325">
        <v>0</v>
      </c>
      <c r="H314" s="325">
        <v>0</v>
      </c>
    </row>
    <row r="315" spans="1:8">
      <c r="A315" s="103" t="s">
        <v>789</v>
      </c>
      <c r="B315" s="328">
        <v>0</v>
      </c>
      <c r="C315" s="326">
        <v>0</v>
      </c>
      <c r="D315" s="325">
        <v>0</v>
      </c>
      <c r="E315" s="325">
        <v>0</v>
      </c>
      <c r="G315" s="325">
        <v>0</v>
      </c>
      <c r="H315" s="325">
        <v>0</v>
      </c>
    </row>
    <row r="316" spans="1:8">
      <c r="A316" s="103" t="s">
        <v>976</v>
      </c>
      <c r="B316" s="332">
        <v>0</v>
      </c>
      <c r="C316" s="326">
        <v>0</v>
      </c>
      <c r="D316" s="325">
        <v>0</v>
      </c>
      <c r="E316" s="325">
        <v>0</v>
      </c>
      <c r="G316" s="325">
        <v>0</v>
      </c>
      <c r="H316" s="325">
        <v>186</v>
      </c>
    </row>
    <row r="317" spans="1:8">
      <c r="A317" s="103" t="s">
        <v>939</v>
      </c>
      <c r="B317" s="332">
        <v>0</v>
      </c>
      <c r="C317" s="326">
        <v>0</v>
      </c>
      <c r="D317" s="325">
        <v>0</v>
      </c>
      <c r="E317" s="325">
        <v>0</v>
      </c>
      <c r="G317" s="325">
        <v>0</v>
      </c>
      <c r="H317" s="325">
        <v>0</v>
      </c>
    </row>
    <row r="318" spans="1:8">
      <c r="A318" s="103" t="s">
        <v>1073</v>
      </c>
      <c r="B318" s="332">
        <v>0</v>
      </c>
      <c r="C318" s="326">
        <v>0</v>
      </c>
      <c r="D318" s="325">
        <v>0</v>
      </c>
      <c r="E318" s="325">
        <v>0</v>
      </c>
      <c r="G318" s="325">
        <v>8</v>
      </c>
      <c r="H318" s="325">
        <v>5</v>
      </c>
    </row>
    <row r="319" spans="1:8">
      <c r="A319" s="103" t="s">
        <v>1035</v>
      </c>
      <c r="B319" s="326">
        <v>1</v>
      </c>
      <c r="C319" s="326">
        <v>0</v>
      </c>
      <c r="D319" s="325">
        <v>2</v>
      </c>
      <c r="E319" s="325">
        <v>0</v>
      </c>
      <c r="G319" s="325">
        <v>0</v>
      </c>
      <c r="H319" s="325">
        <v>5</v>
      </c>
    </row>
    <row r="320" spans="1:8">
      <c r="A320" s="103" t="s">
        <v>788</v>
      </c>
      <c r="B320" s="326">
        <v>0</v>
      </c>
      <c r="C320" s="326">
        <v>0</v>
      </c>
      <c r="D320" s="325">
        <v>0</v>
      </c>
      <c r="E320" s="325">
        <v>0</v>
      </c>
      <c r="G320" s="325">
        <v>4</v>
      </c>
      <c r="H320" s="325">
        <v>101</v>
      </c>
    </row>
    <row r="321" spans="1:8">
      <c r="A321" s="103" t="s">
        <v>1229</v>
      </c>
      <c r="B321" s="326">
        <v>26</v>
      </c>
      <c r="C321" s="326">
        <v>0</v>
      </c>
      <c r="D321" s="325">
        <v>13</v>
      </c>
      <c r="E321" s="325">
        <v>0</v>
      </c>
      <c r="G321" s="325">
        <v>0</v>
      </c>
      <c r="H321" s="325">
        <v>2082</v>
      </c>
    </row>
    <row r="322" spans="1:8">
      <c r="A322" s="103" t="s">
        <v>1200</v>
      </c>
      <c r="B322" s="326">
        <v>0</v>
      </c>
      <c r="C322" s="326">
        <v>0</v>
      </c>
      <c r="D322" s="325">
        <v>0</v>
      </c>
      <c r="E322" s="325">
        <v>0</v>
      </c>
      <c r="G322" s="325">
        <v>88</v>
      </c>
      <c r="H322" s="325">
        <v>208</v>
      </c>
    </row>
    <row r="323" spans="1:8">
      <c r="A323" s="103" t="s">
        <v>887</v>
      </c>
      <c r="B323" s="326">
        <v>0</v>
      </c>
      <c r="C323" s="326">
        <v>0</v>
      </c>
      <c r="D323" s="325">
        <v>0</v>
      </c>
      <c r="E323" s="325">
        <v>0</v>
      </c>
      <c r="G323" s="325">
        <v>0</v>
      </c>
      <c r="H323" s="325">
        <v>0</v>
      </c>
    </row>
    <row r="324" spans="1:8">
      <c r="A324" s="103" t="s">
        <v>763</v>
      </c>
      <c r="B324" s="326">
        <v>0</v>
      </c>
      <c r="C324" s="326">
        <v>0</v>
      </c>
      <c r="D324" s="325">
        <v>0</v>
      </c>
      <c r="E324" s="325">
        <v>0</v>
      </c>
      <c r="G324" s="325">
        <v>8</v>
      </c>
      <c r="H324" s="325">
        <v>0</v>
      </c>
    </row>
    <row r="325" spans="1:8">
      <c r="A325" s="103" t="s">
        <v>908</v>
      </c>
      <c r="B325" s="326">
        <v>0</v>
      </c>
      <c r="C325" s="326">
        <v>0</v>
      </c>
      <c r="D325" s="325">
        <v>0</v>
      </c>
      <c r="E325" s="325">
        <v>0</v>
      </c>
      <c r="G325" s="325">
        <v>340</v>
      </c>
      <c r="H325" s="325">
        <v>287</v>
      </c>
    </row>
    <row r="326" spans="1:8">
      <c r="A326" s="103" t="s">
        <v>965</v>
      </c>
      <c r="B326" s="326">
        <v>0</v>
      </c>
      <c r="C326" s="326">
        <v>0</v>
      </c>
      <c r="D326" s="325">
        <v>0</v>
      </c>
      <c r="E326" s="325">
        <v>0</v>
      </c>
      <c r="G326" s="325">
        <v>0</v>
      </c>
      <c r="H326" s="325">
        <v>5</v>
      </c>
    </row>
    <row r="327" spans="1:8">
      <c r="A327" s="103" t="s">
        <v>425</v>
      </c>
      <c r="B327" s="326">
        <v>81</v>
      </c>
      <c r="C327" s="326">
        <v>0</v>
      </c>
      <c r="D327" s="325">
        <v>151</v>
      </c>
      <c r="E327" s="325">
        <v>0</v>
      </c>
      <c r="G327" s="325">
        <v>0</v>
      </c>
      <c r="H327" s="325">
        <v>780</v>
      </c>
    </row>
    <row r="328" spans="1:8">
      <c r="A328" s="103" t="s">
        <v>1177</v>
      </c>
      <c r="B328" s="326">
        <v>0</v>
      </c>
      <c r="C328" s="326">
        <v>0</v>
      </c>
      <c r="D328" s="325">
        <v>0</v>
      </c>
      <c r="E328" s="325">
        <v>0</v>
      </c>
      <c r="G328" s="325">
        <v>0</v>
      </c>
      <c r="H328" s="325">
        <v>0</v>
      </c>
    </row>
    <row r="329" spans="1:8">
      <c r="A329" s="103" t="s">
        <v>1199</v>
      </c>
      <c r="B329" s="326">
        <v>0</v>
      </c>
      <c r="C329" s="326">
        <v>0</v>
      </c>
      <c r="D329" s="325">
        <v>0</v>
      </c>
      <c r="E329" s="325">
        <v>0</v>
      </c>
      <c r="G329" s="325">
        <v>2</v>
      </c>
      <c r="H329" s="325">
        <v>53</v>
      </c>
    </row>
    <row r="330" spans="1:8">
      <c r="A330" s="103" t="s">
        <v>1171</v>
      </c>
      <c r="B330" s="326">
        <v>0</v>
      </c>
      <c r="C330" s="326">
        <v>0</v>
      </c>
      <c r="D330" s="325">
        <v>39</v>
      </c>
      <c r="E330" s="325">
        <v>0</v>
      </c>
      <c r="G330" s="325">
        <v>5</v>
      </c>
      <c r="H330" s="325">
        <v>0</v>
      </c>
    </row>
    <row r="331" spans="1:8">
      <c r="A331" s="103" t="s">
        <v>1214</v>
      </c>
      <c r="B331" s="326">
        <v>0</v>
      </c>
      <c r="C331" s="326">
        <v>8</v>
      </c>
      <c r="D331" s="325">
        <v>0</v>
      </c>
      <c r="E331" s="325">
        <v>6</v>
      </c>
      <c r="G331" s="325">
        <v>0</v>
      </c>
      <c r="H331" s="325">
        <v>1</v>
      </c>
    </row>
    <row r="332" spans="1:8">
      <c r="A332" s="103" t="s">
        <v>762</v>
      </c>
      <c r="B332" s="326">
        <v>50</v>
      </c>
      <c r="C332" s="326">
        <v>0</v>
      </c>
      <c r="D332" s="325">
        <v>118</v>
      </c>
      <c r="E332" s="325">
        <v>89</v>
      </c>
      <c r="G332" s="325">
        <v>2</v>
      </c>
      <c r="H332" s="325">
        <v>80</v>
      </c>
    </row>
    <row r="333" spans="1:8">
      <c r="A333" s="103" t="s">
        <v>1011</v>
      </c>
      <c r="B333" s="326">
        <v>0</v>
      </c>
      <c r="C333" s="326">
        <v>0</v>
      </c>
      <c r="D333" s="325">
        <v>0</v>
      </c>
      <c r="E333" s="325">
        <v>0</v>
      </c>
      <c r="G333" s="325">
        <v>0</v>
      </c>
      <c r="H333" s="325">
        <v>4</v>
      </c>
    </row>
    <row r="334" spans="1:8">
      <c r="A334" s="103" t="s">
        <v>855</v>
      </c>
      <c r="B334" s="326">
        <v>0</v>
      </c>
      <c r="C334" s="326">
        <v>0</v>
      </c>
      <c r="D334" s="325">
        <v>0</v>
      </c>
      <c r="E334" s="325">
        <v>0</v>
      </c>
      <c r="G334" s="325">
        <v>1</v>
      </c>
      <c r="H334" s="325">
        <v>12</v>
      </c>
    </row>
    <row r="335" spans="1:8">
      <c r="A335" s="103" t="s">
        <v>938</v>
      </c>
      <c r="B335" s="326">
        <v>0</v>
      </c>
      <c r="C335" s="326">
        <v>0</v>
      </c>
      <c r="D335" s="325">
        <v>0</v>
      </c>
      <c r="E335" s="325">
        <v>0</v>
      </c>
      <c r="G335" s="325">
        <v>0</v>
      </c>
      <c r="H335" s="325">
        <v>80</v>
      </c>
    </row>
    <row r="336" spans="1:8">
      <c r="A336" s="103" t="s">
        <v>937</v>
      </c>
      <c r="B336" s="326">
        <v>0</v>
      </c>
      <c r="C336" s="326">
        <v>0</v>
      </c>
      <c r="D336" s="325">
        <v>0</v>
      </c>
      <c r="E336" s="325">
        <v>0</v>
      </c>
      <c r="G336" s="325">
        <v>0</v>
      </c>
      <c r="H336" s="325">
        <v>0</v>
      </c>
    </row>
    <row r="337" spans="1:8">
      <c r="A337" s="103" t="s">
        <v>1072</v>
      </c>
      <c r="B337" s="326">
        <v>0</v>
      </c>
      <c r="C337" s="326">
        <v>0</v>
      </c>
      <c r="D337" s="325">
        <v>0</v>
      </c>
      <c r="E337" s="325">
        <v>0</v>
      </c>
      <c r="G337" s="325">
        <v>0</v>
      </c>
      <c r="H337" s="325">
        <v>0</v>
      </c>
    </row>
    <row r="338" spans="1:8">
      <c r="A338" s="103" t="s">
        <v>833</v>
      </c>
      <c r="B338" s="326">
        <v>0</v>
      </c>
      <c r="C338" s="326">
        <v>0</v>
      </c>
      <c r="D338" s="325">
        <v>0</v>
      </c>
      <c r="E338" s="325">
        <v>0</v>
      </c>
      <c r="G338" s="325">
        <v>3</v>
      </c>
      <c r="H338" s="325">
        <v>15</v>
      </c>
    </row>
    <row r="339" spans="1:8">
      <c r="A339" s="103" t="s">
        <v>1071</v>
      </c>
      <c r="B339" s="326">
        <v>0</v>
      </c>
      <c r="C339" s="326">
        <v>0</v>
      </c>
      <c r="D339" s="325">
        <v>0</v>
      </c>
      <c r="E339" s="325">
        <v>0</v>
      </c>
      <c r="G339" s="325">
        <v>0</v>
      </c>
      <c r="H339" s="325">
        <v>0</v>
      </c>
    </row>
    <row r="340" spans="1:8">
      <c r="A340" s="103" t="s">
        <v>1311</v>
      </c>
      <c r="B340" s="326">
        <v>0</v>
      </c>
      <c r="C340" s="326">
        <v>0</v>
      </c>
      <c r="D340" s="325">
        <v>7</v>
      </c>
      <c r="E340" s="325">
        <v>0</v>
      </c>
      <c r="G340" s="325">
        <v>3</v>
      </c>
      <c r="H340" s="325">
        <v>17</v>
      </c>
    </row>
    <row r="341" spans="1:8">
      <c r="A341" s="103" t="s">
        <v>1070</v>
      </c>
      <c r="B341" s="326">
        <v>0</v>
      </c>
      <c r="C341" s="326">
        <v>0</v>
      </c>
      <c r="D341" s="325">
        <v>0</v>
      </c>
      <c r="E341" s="325">
        <v>0</v>
      </c>
      <c r="G341" s="325">
        <v>0</v>
      </c>
      <c r="H341" s="325">
        <v>1</v>
      </c>
    </row>
    <row r="342" spans="1:8">
      <c r="A342" s="103" t="s">
        <v>1176</v>
      </c>
      <c r="B342" s="326">
        <v>48</v>
      </c>
      <c r="C342" s="326">
        <v>8</v>
      </c>
      <c r="D342" s="325">
        <v>2</v>
      </c>
      <c r="E342" s="325">
        <v>2</v>
      </c>
      <c r="G342" s="325">
        <v>3</v>
      </c>
      <c r="H342" s="325">
        <v>0</v>
      </c>
    </row>
    <row r="343" spans="1:8">
      <c r="A343" s="103" t="s">
        <v>1069</v>
      </c>
      <c r="B343" s="326">
        <v>1</v>
      </c>
      <c r="C343" s="326">
        <v>0</v>
      </c>
      <c r="D343" s="325">
        <v>34</v>
      </c>
      <c r="E343" s="325">
        <v>0</v>
      </c>
      <c r="G343" s="325">
        <v>18</v>
      </c>
      <c r="H343" s="325">
        <v>357</v>
      </c>
    </row>
    <row r="344" spans="1:8">
      <c r="A344" s="103" t="s">
        <v>867</v>
      </c>
      <c r="B344" s="326">
        <v>0</v>
      </c>
      <c r="C344" s="326">
        <v>0</v>
      </c>
      <c r="D344" s="325">
        <v>0</v>
      </c>
      <c r="E344" s="325">
        <v>0</v>
      </c>
      <c r="G344" s="325">
        <v>21</v>
      </c>
      <c r="H344" s="325">
        <v>44</v>
      </c>
    </row>
    <row r="345" spans="1:8">
      <c r="A345" s="103" t="s">
        <v>787</v>
      </c>
      <c r="B345" s="326">
        <v>0</v>
      </c>
      <c r="C345" s="326">
        <v>0</v>
      </c>
      <c r="D345" s="325">
        <v>0</v>
      </c>
      <c r="E345" s="325">
        <v>0</v>
      </c>
      <c r="G345" s="325">
        <v>0</v>
      </c>
      <c r="H345" s="325">
        <v>0</v>
      </c>
    </row>
    <row r="346" spans="1:8">
      <c r="A346" s="103" t="s">
        <v>936</v>
      </c>
      <c r="B346" s="326">
        <v>0</v>
      </c>
      <c r="C346" s="326">
        <v>0</v>
      </c>
      <c r="D346" s="325">
        <v>0</v>
      </c>
      <c r="E346" s="325">
        <v>0</v>
      </c>
      <c r="G346" s="325">
        <v>0</v>
      </c>
      <c r="H346" s="325">
        <v>701</v>
      </c>
    </row>
    <row r="347" spans="1:8">
      <c r="A347" s="103" t="s">
        <v>797</v>
      </c>
      <c r="B347" s="326">
        <v>0</v>
      </c>
      <c r="C347" s="326">
        <v>0</v>
      </c>
      <c r="D347" s="325">
        <v>0</v>
      </c>
      <c r="E347" s="325">
        <v>0</v>
      </c>
      <c r="G347" s="325">
        <v>8</v>
      </c>
      <c r="H347" s="325">
        <v>206</v>
      </c>
    </row>
    <row r="348" spans="1:8">
      <c r="A348" s="103" t="s">
        <v>1068</v>
      </c>
      <c r="B348" s="326">
        <v>0</v>
      </c>
      <c r="C348" s="326">
        <v>0</v>
      </c>
      <c r="D348" s="325">
        <v>0</v>
      </c>
      <c r="E348" s="325">
        <v>0</v>
      </c>
      <c r="G348" s="325">
        <v>0</v>
      </c>
      <c r="H348" s="325">
        <v>0</v>
      </c>
    </row>
    <row r="349" spans="1:8">
      <c r="A349" s="103" t="s">
        <v>1228</v>
      </c>
      <c r="B349" s="326">
        <v>2</v>
      </c>
      <c r="C349" s="326">
        <v>0</v>
      </c>
      <c r="D349" s="325">
        <v>0</v>
      </c>
      <c r="E349" s="325">
        <v>0</v>
      </c>
      <c r="G349" s="325">
        <v>0</v>
      </c>
      <c r="H349" s="325">
        <v>3</v>
      </c>
    </row>
    <row r="350" spans="1:8">
      <c r="A350" s="103" t="s">
        <v>1198</v>
      </c>
      <c r="B350" s="326">
        <v>0</v>
      </c>
      <c r="C350" s="326">
        <v>0</v>
      </c>
      <c r="D350" s="325">
        <v>0</v>
      </c>
      <c r="E350" s="325">
        <v>0</v>
      </c>
      <c r="G350" s="325">
        <v>1</v>
      </c>
      <c r="H350" s="325">
        <v>2</v>
      </c>
    </row>
    <row r="351" spans="1:8">
      <c r="A351" s="103" t="s">
        <v>866</v>
      </c>
      <c r="B351" s="326">
        <v>0</v>
      </c>
      <c r="C351" s="326">
        <v>0</v>
      </c>
      <c r="D351" s="325">
        <v>0</v>
      </c>
      <c r="E351" s="325">
        <v>0</v>
      </c>
      <c r="G351" s="325">
        <v>0</v>
      </c>
      <c r="H351" s="325">
        <v>65</v>
      </c>
    </row>
    <row r="352" spans="1:8">
      <c r="A352" s="103" t="s">
        <v>1197</v>
      </c>
      <c r="B352" s="326">
        <v>23</v>
      </c>
      <c r="C352" s="326">
        <v>0</v>
      </c>
      <c r="D352" s="325">
        <v>209</v>
      </c>
      <c r="E352" s="325">
        <v>0</v>
      </c>
      <c r="G352" s="325">
        <v>0</v>
      </c>
      <c r="H352" s="325">
        <v>171</v>
      </c>
    </row>
    <row r="353" spans="1:8">
      <c r="A353" s="103" t="s">
        <v>975</v>
      </c>
      <c r="B353" s="326">
        <v>0</v>
      </c>
      <c r="C353" s="326">
        <v>0</v>
      </c>
      <c r="D353" s="325">
        <v>0</v>
      </c>
      <c r="E353" s="325">
        <v>0</v>
      </c>
      <c r="G353" s="325">
        <v>10</v>
      </c>
      <c r="H353" s="325">
        <v>23</v>
      </c>
    </row>
    <row r="354" spans="1:8">
      <c r="A354" s="103" t="s">
        <v>409</v>
      </c>
      <c r="B354" s="326">
        <v>36</v>
      </c>
      <c r="C354" s="326">
        <v>0</v>
      </c>
      <c r="D354" s="325">
        <v>31</v>
      </c>
      <c r="E354" s="325">
        <v>0</v>
      </c>
      <c r="G354" s="325">
        <v>15</v>
      </c>
      <c r="H354" s="325">
        <v>334</v>
      </c>
    </row>
    <row r="355" spans="1:8">
      <c r="A355" s="103" t="s">
        <v>1188</v>
      </c>
      <c r="B355" s="326">
        <v>0</v>
      </c>
      <c r="C355" s="326">
        <v>0</v>
      </c>
      <c r="D355" s="325">
        <v>0</v>
      </c>
      <c r="E355" s="325">
        <v>0</v>
      </c>
      <c r="G355" s="325">
        <v>15</v>
      </c>
      <c r="H355" s="325">
        <v>53</v>
      </c>
    </row>
    <row r="356" spans="1:8">
      <c r="A356" s="103" t="s">
        <v>1196</v>
      </c>
      <c r="B356" s="328">
        <v>0</v>
      </c>
      <c r="C356" s="326">
        <v>0</v>
      </c>
      <c r="D356" s="325">
        <v>0</v>
      </c>
      <c r="E356" s="325">
        <v>0</v>
      </c>
      <c r="G356" s="325">
        <v>0</v>
      </c>
      <c r="H356" s="325">
        <v>6</v>
      </c>
    </row>
    <row r="357" spans="1:8">
      <c r="A357" s="103" t="s">
        <v>1227</v>
      </c>
      <c r="B357" s="332">
        <v>128</v>
      </c>
      <c r="C357" s="326">
        <v>0</v>
      </c>
      <c r="D357" s="325">
        <v>21</v>
      </c>
      <c r="E357" s="325">
        <v>0</v>
      </c>
      <c r="G357" s="325">
        <v>10</v>
      </c>
      <c r="H357" s="325">
        <v>228</v>
      </c>
    </row>
    <row r="358" spans="1:8">
      <c r="A358" s="103" t="s">
        <v>405</v>
      </c>
      <c r="B358" s="332">
        <v>0</v>
      </c>
      <c r="C358" s="326">
        <v>0</v>
      </c>
      <c r="D358" s="325">
        <v>0</v>
      </c>
      <c r="E358" s="325">
        <v>0</v>
      </c>
      <c r="G358" s="325">
        <v>4</v>
      </c>
      <c r="H358" s="325">
        <v>34</v>
      </c>
    </row>
    <row r="359" spans="1:8">
      <c r="A359" s="103" t="s">
        <v>1220</v>
      </c>
      <c r="B359" s="332">
        <v>0</v>
      </c>
      <c r="C359" s="326">
        <v>0</v>
      </c>
      <c r="D359" s="325">
        <v>0</v>
      </c>
      <c r="E359" s="325">
        <v>0</v>
      </c>
      <c r="G359" s="325">
        <v>0</v>
      </c>
      <c r="H359" s="325">
        <v>0</v>
      </c>
    </row>
    <row r="360" spans="1:8">
      <c r="A360" s="103" t="s">
        <v>1030</v>
      </c>
      <c r="B360" s="326">
        <v>0</v>
      </c>
      <c r="C360" s="326">
        <v>0</v>
      </c>
      <c r="D360" s="325">
        <v>0</v>
      </c>
      <c r="E360" s="325">
        <v>0</v>
      </c>
      <c r="G360" s="325">
        <v>0</v>
      </c>
      <c r="H360" s="325">
        <v>0</v>
      </c>
    </row>
    <row r="361" spans="1:8">
      <c r="A361" s="103" t="s">
        <v>1067</v>
      </c>
      <c r="B361" s="326">
        <v>0</v>
      </c>
      <c r="C361" s="326">
        <v>0</v>
      </c>
      <c r="D361" s="325">
        <v>0</v>
      </c>
      <c r="E361" s="325">
        <v>0</v>
      </c>
      <c r="G361" s="325">
        <v>0</v>
      </c>
      <c r="H361" s="325">
        <v>0</v>
      </c>
    </row>
    <row r="362" spans="1:8">
      <c r="A362" s="103" t="s">
        <v>761</v>
      </c>
      <c r="B362" s="326">
        <v>0</v>
      </c>
      <c r="C362" s="326">
        <v>0</v>
      </c>
      <c r="D362" s="325">
        <v>0</v>
      </c>
      <c r="E362" s="325">
        <v>0</v>
      </c>
      <c r="G362" s="325">
        <v>0</v>
      </c>
      <c r="H362" s="325">
        <v>0</v>
      </c>
    </row>
    <row r="363" spans="1:8">
      <c r="A363" s="103" t="s">
        <v>772</v>
      </c>
      <c r="B363" s="326">
        <v>0</v>
      </c>
      <c r="C363" s="326">
        <v>0</v>
      </c>
      <c r="D363" s="325">
        <v>2</v>
      </c>
      <c r="E363" s="325">
        <v>0</v>
      </c>
      <c r="G363" s="325">
        <v>40</v>
      </c>
      <c r="H363" s="325">
        <v>1</v>
      </c>
    </row>
    <row r="364" spans="1:8">
      <c r="A364" s="103" t="s">
        <v>956</v>
      </c>
      <c r="B364" s="326">
        <v>0</v>
      </c>
      <c r="C364" s="326">
        <v>0</v>
      </c>
      <c r="D364" s="325">
        <v>0</v>
      </c>
      <c r="E364" s="325">
        <v>0</v>
      </c>
      <c r="G364" s="325">
        <v>0</v>
      </c>
      <c r="H364" s="325">
        <v>0</v>
      </c>
    </row>
    <row r="365" spans="1:8">
      <c r="A365" s="103" t="s">
        <v>1329</v>
      </c>
      <c r="B365" s="326">
        <v>0</v>
      </c>
      <c r="C365" s="326">
        <v>0</v>
      </c>
      <c r="D365" s="325">
        <v>0</v>
      </c>
      <c r="E365" s="325">
        <v>0</v>
      </c>
      <c r="G365" s="325">
        <v>1</v>
      </c>
      <c r="H365" s="325">
        <v>8</v>
      </c>
    </row>
    <row r="366" spans="1:8">
      <c r="A366" s="103" t="s">
        <v>886</v>
      </c>
      <c r="B366" s="326">
        <v>0</v>
      </c>
      <c r="C366" s="326">
        <v>0</v>
      </c>
      <c r="D366" s="325">
        <v>0</v>
      </c>
      <c r="E366" s="325">
        <v>0</v>
      </c>
      <c r="G366" s="325">
        <v>0</v>
      </c>
      <c r="H366" s="325">
        <v>17</v>
      </c>
    </row>
    <row r="367" spans="1:8">
      <c r="A367" s="103" t="s">
        <v>926</v>
      </c>
      <c r="B367" s="326">
        <v>0</v>
      </c>
      <c r="C367" s="326">
        <v>0</v>
      </c>
      <c r="D367" s="325">
        <v>0</v>
      </c>
      <c r="E367" s="325">
        <v>0</v>
      </c>
      <c r="G367" s="325">
        <v>0</v>
      </c>
      <c r="H367" s="325">
        <v>330</v>
      </c>
    </row>
    <row r="368" spans="1:8">
      <c r="A368" s="103" t="s">
        <v>907</v>
      </c>
      <c r="B368" s="326">
        <v>0</v>
      </c>
      <c r="C368" s="326">
        <v>0</v>
      </c>
      <c r="D368" s="325">
        <v>0</v>
      </c>
      <c r="E368" s="325">
        <v>0</v>
      </c>
      <c r="G368" s="325">
        <v>0</v>
      </c>
      <c r="H368" s="325">
        <v>171</v>
      </c>
    </row>
    <row r="369" spans="1:8">
      <c r="A369" s="103" t="s">
        <v>935</v>
      </c>
      <c r="B369" s="326">
        <v>0</v>
      </c>
      <c r="C369" s="326">
        <v>0</v>
      </c>
      <c r="D369" s="325">
        <v>0</v>
      </c>
      <c r="E369" s="325">
        <v>0</v>
      </c>
      <c r="G369" s="325">
        <v>0</v>
      </c>
      <c r="H369" s="325">
        <v>0</v>
      </c>
    </row>
    <row r="370" spans="1:8">
      <c r="A370" s="103" t="s">
        <v>1066</v>
      </c>
      <c r="B370" s="326">
        <v>4</v>
      </c>
      <c r="C370" s="326">
        <v>0</v>
      </c>
      <c r="D370" s="325">
        <v>0</v>
      </c>
      <c r="E370" s="325">
        <v>0</v>
      </c>
      <c r="G370" s="325">
        <v>0</v>
      </c>
      <c r="H370" s="325">
        <v>48</v>
      </c>
    </row>
    <row r="371" spans="1:8">
      <c r="A371" s="103" t="s">
        <v>974</v>
      </c>
      <c r="B371" s="326">
        <v>0</v>
      </c>
      <c r="C371" s="326">
        <v>0</v>
      </c>
      <c r="D371" s="325">
        <v>0</v>
      </c>
      <c r="E371" s="325">
        <v>0</v>
      </c>
      <c r="G371" s="325">
        <v>0</v>
      </c>
      <c r="H371" s="325">
        <v>0</v>
      </c>
    </row>
    <row r="372" spans="1:8">
      <c r="A372" s="103" t="s">
        <v>778</v>
      </c>
      <c r="B372" s="326">
        <v>0</v>
      </c>
      <c r="C372" s="326">
        <v>0</v>
      </c>
      <c r="D372" s="325">
        <v>0</v>
      </c>
      <c r="E372" s="325">
        <v>0</v>
      </c>
      <c r="G372" s="325">
        <v>4</v>
      </c>
      <c r="H372" s="325">
        <v>0</v>
      </c>
    </row>
    <row r="373" spans="1:8">
      <c r="A373" s="103" t="s">
        <v>823</v>
      </c>
      <c r="B373" s="326">
        <v>0</v>
      </c>
      <c r="C373" s="326">
        <v>0</v>
      </c>
      <c r="D373" s="325">
        <v>0</v>
      </c>
      <c r="E373" s="325">
        <v>0</v>
      </c>
      <c r="G373" s="325">
        <v>6</v>
      </c>
      <c r="H373" s="325">
        <v>128</v>
      </c>
    </row>
    <row r="374" spans="1:8">
      <c r="A374" s="103" t="s">
        <v>906</v>
      </c>
      <c r="B374" s="326">
        <v>0</v>
      </c>
      <c r="C374" s="326">
        <v>0</v>
      </c>
      <c r="D374" s="325">
        <v>0</v>
      </c>
      <c r="E374" s="325">
        <v>0</v>
      </c>
      <c r="G374" s="325">
        <v>2</v>
      </c>
      <c r="H374" s="325">
        <v>42</v>
      </c>
    </row>
    <row r="375" spans="1:8">
      <c r="A375" s="103" t="s">
        <v>1065</v>
      </c>
      <c r="B375" s="326">
        <v>0</v>
      </c>
      <c r="C375" s="326">
        <v>0</v>
      </c>
      <c r="D375" s="325">
        <v>0</v>
      </c>
      <c r="E375" s="325">
        <v>0</v>
      </c>
      <c r="G375" s="325">
        <v>0</v>
      </c>
      <c r="H375" s="325">
        <v>21</v>
      </c>
    </row>
    <row r="376" spans="1:8">
      <c r="A376" s="103" t="s">
        <v>854</v>
      </c>
      <c r="B376" s="326">
        <v>7</v>
      </c>
      <c r="C376" s="326">
        <v>0</v>
      </c>
      <c r="D376" s="325">
        <v>0</v>
      </c>
      <c r="E376" s="325">
        <v>16</v>
      </c>
      <c r="G376" s="325">
        <v>0</v>
      </c>
      <c r="H376" s="325">
        <v>240</v>
      </c>
    </row>
    <row r="377" spans="1:8">
      <c r="A377" s="103" t="s">
        <v>1175</v>
      </c>
      <c r="B377" s="326">
        <v>0</v>
      </c>
      <c r="C377" s="326">
        <v>0</v>
      </c>
      <c r="D377" s="325">
        <v>0</v>
      </c>
      <c r="E377" s="325">
        <v>0</v>
      </c>
      <c r="G377" s="325">
        <v>9</v>
      </c>
      <c r="H377" s="325">
        <v>0</v>
      </c>
    </row>
    <row r="378" spans="1:8">
      <c r="A378" s="103" t="s">
        <v>905</v>
      </c>
      <c r="B378" s="326">
        <v>0</v>
      </c>
      <c r="C378" s="326">
        <v>0</v>
      </c>
      <c r="D378" s="325">
        <v>0</v>
      </c>
      <c r="E378" s="325">
        <v>0</v>
      </c>
      <c r="G378" s="325">
        <v>0</v>
      </c>
      <c r="H378" s="325">
        <v>5</v>
      </c>
    </row>
    <row r="379" spans="1:8">
      <c r="A379" s="103" t="s">
        <v>1195</v>
      </c>
      <c r="B379" s="326">
        <v>0</v>
      </c>
      <c r="C379" s="326">
        <v>0</v>
      </c>
      <c r="D379" s="325">
        <v>0</v>
      </c>
      <c r="E379" s="325">
        <v>0</v>
      </c>
      <c r="G379" s="325">
        <v>0</v>
      </c>
      <c r="H379" s="325">
        <v>56</v>
      </c>
    </row>
    <row r="380" spans="1:8">
      <c r="A380" s="103" t="s">
        <v>1144</v>
      </c>
      <c r="B380" s="326">
        <v>0</v>
      </c>
      <c r="C380" s="326">
        <v>0</v>
      </c>
      <c r="D380" s="325">
        <v>0</v>
      </c>
      <c r="E380" s="325">
        <v>0</v>
      </c>
      <c r="G380" s="325">
        <v>0</v>
      </c>
      <c r="H380" s="325">
        <v>0</v>
      </c>
    </row>
    <row r="381" spans="1:8">
      <c r="A381" s="103" t="s">
        <v>1163</v>
      </c>
      <c r="B381" s="326">
        <v>0</v>
      </c>
      <c r="C381" s="326">
        <v>0</v>
      </c>
      <c r="D381" s="325">
        <v>0</v>
      </c>
      <c r="E381" s="325">
        <v>0</v>
      </c>
      <c r="G381" s="325">
        <v>0</v>
      </c>
      <c r="H381" s="325">
        <v>0</v>
      </c>
    </row>
    <row r="382" spans="1:8">
      <c r="A382" s="103" t="s">
        <v>805</v>
      </c>
      <c r="B382" s="326">
        <v>0</v>
      </c>
      <c r="C382" s="326">
        <v>0</v>
      </c>
      <c r="D382" s="325">
        <v>0</v>
      </c>
      <c r="E382" s="325">
        <v>0</v>
      </c>
      <c r="G382" s="325">
        <v>12</v>
      </c>
      <c r="H382" s="325">
        <v>156</v>
      </c>
    </row>
    <row r="383" spans="1:8">
      <c r="A383" s="103" t="s">
        <v>876</v>
      </c>
      <c r="B383" s="326">
        <v>0</v>
      </c>
      <c r="C383" s="326">
        <v>0</v>
      </c>
      <c r="D383" s="325">
        <v>0</v>
      </c>
      <c r="E383" s="325">
        <v>0</v>
      </c>
      <c r="G383" s="325">
        <v>0</v>
      </c>
      <c r="H383" s="325">
        <v>0</v>
      </c>
    </row>
    <row r="384" spans="1:8">
      <c r="A384" s="103" t="s">
        <v>786</v>
      </c>
      <c r="B384" s="326">
        <v>33</v>
      </c>
      <c r="C384" s="326">
        <v>0</v>
      </c>
      <c r="D384" s="325">
        <v>38</v>
      </c>
      <c r="E384" s="325">
        <v>0</v>
      </c>
      <c r="G384" s="325">
        <v>0</v>
      </c>
      <c r="H384" s="325">
        <v>0</v>
      </c>
    </row>
    <row r="385" spans="1:8">
      <c r="A385" s="103" t="s">
        <v>932</v>
      </c>
      <c r="B385" s="326">
        <v>0</v>
      </c>
      <c r="C385" s="326">
        <v>0</v>
      </c>
      <c r="D385" s="325">
        <v>0</v>
      </c>
      <c r="E385" s="325">
        <v>0</v>
      </c>
      <c r="G385" s="325">
        <v>0</v>
      </c>
      <c r="H385" s="325">
        <v>0</v>
      </c>
    </row>
    <row r="386" spans="1:8">
      <c r="A386" s="103" t="s">
        <v>377</v>
      </c>
      <c r="B386" s="326">
        <v>23</v>
      </c>
      <c r="C386" s="326">
        <v>0</v>
      </c>
      <c r="D386" s="325">
        <v>2</v>
      </c>
      <c r="E386" s="325">
        <v>0</v>
      </c>
      <c r="G386" s="325">
        <v>0</v>
      </c>
      <c r="H386" s="325">
        <v>394</v>
      </c>
    </row>
    <row r="387" spans="1:8">
      <c r="A387" s="103" t="s">
        <v>960</v>
      </c>
      <c r="B387" s="326">
        <v>0</v>
      </c>
      <c r="C387" s="326">
        <v>0</v>
      </c>
      <c r="D387" s="325">
        <v>0</v>
      </c>
      <c r="E387" s="325">
        <v>0</v>
      </c>
      <c r="G387" s="325">
        <v>184</v>
      </c>
      <c r="H387" s="325">
        <v>352</v>
      </c>
    </row>
    <row r="388" spans="1:8">
      <c r="A388" s="103" t="s">
        <v>796</v>
      </c>
      <c r="B388" s="326">
        <v>0</v>
      </c>
      <c r="C388" s="326">
        <v>0</v>
      </c>
      <c r="D388" s="325">
        <v>0</v>
      </c>
      <c r="E388" s="325">
        <v>0</v>
      </c>
      <c r="G388" s="325">
        <v>1</v>
      </c>
      <c r="H388" s="325">
        <v>161</v>
      </c>
    </row>
    <row r="389" spans="1:8">
      <c r="A389" s="103" t="s">
        <v>1064</v>
      </c>
      <c r="B389" s="326">
        <v>0</v>
      </c>
      <c r="C389" s="326">
        <v>0</v>
      </c>
      <c r="D389" s="325">
        <v>0</v>
      </c>
      <c r="E389" s="325">
        <v>0</v>
      </c>
      <c r="G389" s="325">
        <v>0</v>
      </c>
      <c r="H389" s="325">
        <v>0</v>
      </c>
    </row>
    <row r="390" spans="1:8">
      <c r="A390" s="103" t="s">
        <v>1063</v>
      </c>
      <c r="B390" s="326">
        <v>0</v>
      </c>
      <c r="C390" s="326">
        <v>0</v>
      </c>
      <c r="D390" s="325">
        <v>0</v>
      </c>
      <c r="E390" s="325">
        <v>0</v>
      </c>
      <c r="G390" s="325">
        <v>0</v>
      </c>
      <c r="H390" s="325">
        <v>0</v>
      </c>
    </row>
    <row r="391" spans="1:8">
      <c r="A391" s="103" t="s">
        <v>1062</v>
      </c>
      <c r="B391" s="326">
        <v>0</v>
      </c>
      <c r="C391" s="326">
        <v>0</v>
      </c>
      <c r="D391" s="325">
        <v>0</v>
      </c>
      <c r="E391" s="325">
        <v>0</v>
      </c>
      <c r="G391" s="325">
        <v>0</v>
      </c>
      <c r="H391" s="325">
        <v>0</v>
      </c>
    </row>
    <row r="392" spans="1:8">
      <c r="A392" s="103" t="s">
        <v>958</v>
      </c>
      <c r="B392" s="326">
        <v>42</v>
      </c>
      <c r="C392" s="326">
        <v>0</v>
      </c>
      <c r="D392" s="325">
        <v>15</v>
      </c>
      <c r="E392" s="325">
        <v>0</v>
      </c>
      <c r="G392" s="325">
        <v>216</v>
      </c>
      <c r="H392" s="325">
        <v>584</v>
      </c>
    </row>
    <row r="393" spans="1:8">
      <c r="A393" s="103" t="s">
        <v>1316</v>
      </c>
      <c r="B393" s="326">
        <v>1</v>
      </c>
      <c r="C393" s="326">
        <v>0</v>
      </c>
      <c r="D393" s="325">
        <v>0</v>
      </c>
      <c r="E393" s="325">
        <v>0</v>
      </c>
      <c r="G393" s="325">
        <v>0</v>
      </c>
      <c r="H393" s="325">
        <v>1</v>
      </c>
    </row>
    <row r="394" spans="1:8">
      <c r="A394" s="103" t="s">
        <v>925</v>
      </c>
      <c r="B394" s="326">
        <v>0</v>
      </c>
      <c r="C394" s="326">
        <v>0</v>
      </c>
      <c r="D394" s="325">
        <v>27</v>
      </c>
      <c r="E394" s="325">
        <v>0</v>
      </c>
      <c r="G394" s="325">
        <v>820</v>
      </c>
      <c r="H394" s="325">
        <v>730</v>
      </c>
    </row>
    <row r="395" spans="1:8">
      <c r="A395" s="103" t="s">
        <v>364</v>
      </c>
      <c r="B395" s="326">
        <v>46</v>
      </c>
      <c r="C395" s="326">
        <v>0</v>
      </c>
      <c r="D395" s="325">
        <v>0</v>
      </c>
      <c r="E395" s="325">
        <v>0</v>
      </c>
      <c r="G395" s="325">
        <v>274</v>
      </c>
      <c r="H395" s="325">
        <v>353</v>
      </c>
    </row>
    <row r="396" spans="1:8">
      <c r="A396" s="103" t="s">
        <v>1010</v>
      </c>
      <c r="B396" s="326">
        <v>24</v>
      </c>
      <c r="C396" s="326">
        <v>0</v>
      </c>
      <c r="D396" s="325">
        <v>16</v>
      </c>
      <c r="E396" s="325">
        <v>0</v>
      </c>
      <c r="G396" s="325">
        <v>1</v>
      </c>
      <c r="H396" s="325">
        <v>52</v>
      </c>
    </row>
    <row r="397" spans="1:8">
      <c r="A397" s="103" t="s">
        <v>1317</v>
      </c>
      <c r="B397" s="326">
        <v>1</v>
      </c>
      <c r="C397" s="326">
        <v>0</v>
      </c>
      <c r="D397" s="325">
        <v>0</v>
      </c>
      <c r="E397" s="325">
        <v>0</v>
      </c>
      <c r="G397" s="325">
        <v>1</v>
      </c>
      <c r="H397" s="325">
        <v>4</v>
      </c>
    </row>
    <row r="398" spans="1:8">
      <c r="A398" s="103" t="s">
        <v>362</v>
      </c>
      <c r="B398" s="326">
        <v>0</v>
      </c>
      <c r="C398" s="326">
        <v>0</v>
      </c>
      <c r="D398" s="325">
        <v>0</v>
      </c>
      <c r="E398" s="325">
        <v>0</v>
      </c>
      <c r="G398" s="325">
        <v>0</v>
      </c>
      <c r="H398" s="325">
        <v>61</v>
      </c>
    </row>
    <row r="399" spans="1:8">
      <c r="A399" s="103" t="s">
        <v>900</v>
      </c>
      <c r="B399" s="326">
        <v>0</v>
      </c>
      <c r="C399" s="326">
        <v>0</v>
      </c>
      <c r="D399" s="325">
        <v>0</v>
      </c>
      <c r="E399" s="325">
        <v>0</v>
      </c>
      <c r="G399" s="325">
        <v>0</v>
      </c>
      <c r="H399" s="325">
        <v>0</v>
      </c>
    </row>
    <row r="400" spans="1:8">
      <c r="A400" s="103" t="s">
        <v>340</v>
      </c>
      <c r="B400" s="326">
        <v>0</v>
      </c>
      <c r="C400" s="326">
        <v>33</v>
      </c>
      <c r="D400" s="325">
        <v>0</v>
      </c>
      <c r="E400" s="325">
        <v>142</v>
      </c>
      <c r="G400" s="325">
        <v>123</v>
      </c>
      <c r="H400" s="325">
        <v>200</v>
      </c>
    </row>
    <row r="401" spans="1:8">
      <c r="A401" s="103" t="s">
        <v>853</v>
      </c>
      <c r="B401" s="326">
        <v>0</v>
      </c>
      <c r="C401" s="326">
        <v>0</v>
      </c>
      <c r="D401" s="325">
        <v>4</v>
      </c>
      <c r="E401" s="325">
        <v>0</v>
      </c>
      <c r="G401" s="325">
        <v>41</v>
      </c>
      <c r="H401" s="325">
        <v>42</v>
      </c>
    </row>
    <row r="402" spans="1:8">
      <c r="A402" s="103" t="s">
        <v>760</v>
      </c>
      <c r="B402" s="326">
        <v>0</v>
      </c>
      <c r="C402" s="326">
        <v>0</v>
      </c>
      <c r="D402" s="325">
        <v>12</v>
      </c>
      <c r="E402" s="325">
        <v>0</v>
      </c>
      <c r="G402" s="325">
        <v>0</v>
      </c>
      <c r="H402" s="325">
        <v>223</v>
      </c>
    </row>
    <row r="403" spans="1:8">
      <c r="A403" s="103" t="s">
        <v>852</v>
      </c>
      <c r="B403" s="326">
        <v>4</v>
      </c>
      <c r="C403" s="326">
        <v>0</v>
      </c>
      <c r="D403" s="325">
        <v>13</v>
      </c>
      <c r="E403" s="325">
        <v>0</v>
      </c>
      <c r="G403" s="325">
        <v>10</v>
      </c>
      <c r="H403" s="325">
        <v>358</v>
      </c>
    </row>
    <row r="404" spans="1:8">
      <c r="A404" s="103" t="s">
        <v>973</v>
      </c>
      <c r="B404" s="326">
        <v>0</v>
      </c>
      <c r="C404" s="326">
        <v>0</v>
      </c>
      <c r="D404" s="325">
        <v>0</v>
      </c>
      <c r="E404" s="325">
        <v>0</v>
      </c>
      <c r="G404" s="325">
        <v>0</v>
      </c>
      <c r="H404" s="325">
        <v>107</v>
      </c>
    </row>
    <row r="405" spans="1:8">
      <c r="A405" s="103" t="s">
        <v>882</v>
      </c>
      <c r="B405" s="326">
        <v>103</v>
      </c>
      <c r="C405" s="326">
        <v>0</v>
      </c>
      <c r="D405" s="325">
        <v>253</v>
      </c>
      <c r="E405" s="325">
        <v>0</v>
      </c>
      <c r="G405" s="325">
        <v>0</v>
      </c>
      <c r="H405" s="325">
        <v>7028</v>
      </c>
    </row>
    <row r="406" spans="1:8">
      <c r="A406" s="103" t="s">
        <v>319</v>
      </c>
      <c r="B406" s="326">
        <v>0</v>
      </c>
      <c r="C406" s="326">
        <v>0</v>
      </c>
      <c r="D406" s="325">
        <v>24</v>
      </c>
      <c r="E406" s="325">
        <v>0</v>
      </c>
      <c r="G406" s="325">
        <v>177</v>
      </c>
      <c r="H406" s="325">
        <v>381</v>
      </c>
    </row>
    <row r="407" spans="1:8">
      <c r="A407" s="103" t="s">
        <v>1061</v>
      </c>
      <c r="B407" s="326">
        <v>0</v>
      </c>
      <c r="C407" s="326">
        <v>0</v>
      </c>
      <c r="D407" s="325">
        <v>0</v>
      </c>
      <c r="E407" s="325">
        <v>0</v>
      </c>
      <c r="G407" s="325">
        <v>0</v>
      </c>
      <c r="H407" s="325">
        <v>18</v>
      </c>
    </row>
    <row r="408" spans="1:8">
      <c r="A408" s="103" t="s">
        <v>1060</v>
      </c>
      <c r="B408" s="326">
        <v>0</v>
      </c>
      <c r="C408" s="326">
        <v>0</v>
      </c>
      <c r="D408" s="325">
        <v>0</v>
      </c>
      <c r="E408" s="325">
        <v>5</v>
      </c>
      <c r="G408" s="325">
        <v>0</v>
      </c>
      <c r="H408" s="325">
        <v>9</v>
      </c>
    </row>
    <row r="409" spans="1:8">
      <c r="A409" s="103" t="s">
        <v>746</v>
      </c>
      <c r="B409" s="326">
        <v>410</v>
      </c>
      <c r="C409" s="326">
        <v>0</v>
      </c>
      <c r="D409" s="325">
        <v>353</v>
      </c>
      <c r="E409" s="325">
        <v>0</v>
      </c>
      <c r="G409" s="325">
        <v>333</v>
      </c>
      <c r="H409" s="325">
        <v>3604</v>
      </c>
    </row>
    <row r="410" spans="1:8">
      <c r="A410" s="103" t="s">
        <v>1059</v>
      </c>
      <c r="B410" s="326">
        <v>0</v>
      </c>
      <c r="C410" s="326">
        <v>0</v>
      </c>
      <c r="D410" s="325">
        <v>0</v>
      </c>
      <c r="E410" s="325">
        <v>2</v>
      </c>
      <c r="G410" s="325">
        <v>31</v>
      </c>
      <c r="H410" s="325">
        <v>37</v>
      </c>
    </row>
    <row r="411" spans="1:8">
      <c r="A411" s="103" t="s">
        <v>934</v>
      </c>
      <c r="B411" s="326">
        <v>0</v>
      </c>
      <c r="C411" s="326">
        <v>0</v>
      </c>
      <c r="D411" s="325">
        <v>0</v>
      </c>
      <c r="E411" s="325">
        <v>0</v>
      </c>
      <c r="G411" s="325">
        <v>0</v>
      </c>
      <c r="H411" s="325">
        <v>0</v>
      </c>
    </row>
    <row r="412" spans="1:8">
      <c r="A412" s="103" t="s">
        <v>874</v>
      </c>
      <c r="B412" s="326">
        <v>0</v>
      </c>
      <c r="C412" s="326">
        <v>0</v>
      </c>
      <c r="D412" s="325">
        <v>0</v>
      </c>
      <c r="E412" s="325">
        <v>0</v>
      </c>
      <c r="G412" s="325">
        <v>0</v>
      </c>
      <c r="H412" s="325">
        <v>0</v>
      </c>
    </row>
    <row r="413" spans="1:8">
      <c r="A413" s="103" t="s">
        <v>872</v>
      </c>
      <c r="B413" s="326">
        <v>0</v>
      </c>
      <c r="C413" s="326">
        <v>1</v>
      </c>
      <c r="D413" s="325">
        <v>0</v>
      </c>
      <c r="E413" s="325">
        <v>134</v>
      </c>
      <c r="G413" s="325">
        <v>96</v>
      </c>
      <c r="H413" s="325">
        <v>234</v>
      </c>
    </row>
    <row r="414" spans="1:8">
      <c r="A414" s="103" t="s">
        <v>832</v>
      </c>
      <c r="B414" s="326">
        <v>314</v>
      </c>
      <c r="C414" s="326">
        <v>0</v>
      </c>
      <c r="D414" s="325">
        <v>0</v>
      </c>
      <c r="E414" s="325">
        <v>0</v>
      </c>
      <c r="G414" s="325">
        <v>0</v>
      </c>
      <c r="H414" s="325">
        <v>1774</v>
      </c>
    </row>
    <row r="415" spans="1:8">
      <c r="A415" s="103" t="s">
        <v>922</v>
      </c>
      <c r="B415" s="326">
        <v>0</v>
      </c>
      <c r="C415" s="326">
        <v>0</v>
      </c>
      <c r="D415" s="325">
        <v>0</v>
      </c>
      <c r="E415" s="325">
        <v>0</v>
      </c>
      <c r="G415" s="325">
        <v>0</v>
      </c>
      <c r="H415" s="325">
        <v>0</v>
      </c>
    </row>
    <row r="416" spans="1:8">
      <c r="A416" s="103" t="s">
        <v>972</v>
      </c>
      <c r="B416" s="328">
        <v>0</v>
      </c>
      <c r="C416" s="326">
        <v>0</v>
      </c>
      <c r="D416" s="325">
        <v>0</v>
      </c>
      <c r="E416" s="325">
        <v>0</v>
      </c>
      <c r="G416" s="325">
        <v>0</v>
      </c>
      <c r="H416" s="325">
        <v>62</v>
      </c>
    </row>
    <row r="417" spans="1:8">
      <c r="A417" s="103" t="s">
        <v>1226</v>
      </c>
      <c r="B417" s="332">
        <v>0</v>
      </c>
      <c r="C417" s="326">
        <v>0</v>
      </c>
      <c r="D417" s="325">
        <v>0</v>
      </c>
      <c r="E417" s="325">
        <v>0</v>
      </c>
      <c r="G417" s="325">
        <v>0</v>
      </c>
      <c r="H417" s="325">
        <v>3</v>
      </c>
    </row>
    <row r="418" spans="1:8">
      <c r="A418" s="103" t="s">
        <v>865</v>
      </c>
      <c r="B418" s="332">
        <v>19</v>
      </c>
      <c r="C418" s="326">
        <v>0</v>
      </c>
      <c r="D418" s="325">
        <v>1</v>
      </c>
      <c r="E418" s="325">
        <v>0</v>
      </c>
      <c r="G418" s="325">
        <v>3</v>
      </c>
      <c r="H418" s="325">
        <v>111</v>
      </c>
    </row>
    <row r="419" spans="1:8">
      <c r="A419" s="103" t="s">
        <v>293</v>
      </c>
      <c r="B419" s="332">
        <v>0</v>
      </c>
      <c r="C419" s="326">
        <v>0</v>
      </c>
      <c r="D419" s="325">
        <v>0</v>
      </c>
      <c r="E419" s="325">
        <v>0</v>
      </c>
      <c r="G419" s="325">
        <v>0</v>
      </c>
      <c r="H419" s="325">
        <v>0</v>
      </c>
    </row>
    <row r="420" spans="1:8">
      <c r="A420" s="103" t="s">
        <v>885</v>
      </c>
      <c r="B420" s="326">
        <v>0</v>
      </c>
      <c r="C420" s="326">
        <v>0</v>
      </c>
      <c r="D420" s="325">
        <v>0</v>
      </c>
      <c r="E420" s="325">
        <v>0</v>
      </c>
      <c r="G420" s="325">
        <v>0</v>
      </c>
      <c r="H420" s="325">
        <v>329</v>
      </c>
    </row>
    <row r="421" spans="1:8">
      <c r="A421" s="103" t="s">
        <v>1058</v>
      </c>
      <c r="B421" s="326">
        <v>0</v>
      </c>
      <c r="C421" s="326">
        <v>0</v>
      </c>
      <c r="D421" s="325">
        <v>0</v>
      </c>
      <c r="E421" s="325">
        <v>0</v>
      </c>
      <c r="G421" s="325">
        <v>2</v>
      </c>
      <c r="H421" s="325">
        <v>8</v>
      </c>
    </row>
    <row r="422" spans="1:8">
      <c r="A422" s="103" t="s">
        <v>850</v>
      </c>
      <c r="B422" s="326">
        <v>12</v>
      </c>
      <c r="C422" s="326">
        <v>0</v>
      </c>
      <c r="D422" s="325">
        <v>3</v>
      </c>
      <c r="E422" s="325">
        <v>0</v>
      </c>
      <c r="G422" s="325">
        <v>2</v>
      </c>
      <c r="H422" s="325">
        <v>172</v>
      </c>
    </row>
    <row r="423" spans="1:8">
      <c r="A423" s="103" t="s">
        <v>274</v>
      </c>
      <c r="B423" s="326">
        <v>0</v>
      </c>
      <c r="C423" s="326">
        <v>0</v>
      </c>
      <c r="D423" s="325">
        <v>0</v>
      </c>
      <c r="E423" s="325">
        <v>3</v>
      </c>
      <c r="G423" s="325">
        <v>7</v>
      </c>
      <c r="H423" s="325">
        <v>50</v>
      </c>
    </row>
    <row r="424" spans="1:8">
      <c r="A424" s="103" t="s">
        <v>1194</v>
      </c>
      <c r="B424" s="326">
        <v>0</v>
      </c>
      <c r="C424" s="326">
        <v>0</v>
      </c>
      <c r="D424" s="325">
        <v>2</v>
      </c>
      <c r="E424" s="325">
        <v>0</v>
      </c>
      <c r="G424" s="325">
        <v>5</v>
      </c>
      <c r="H424" s="325">
        <v>0</v>
      </c>
    </row>
    <row r="425" spans="1:8">
      <c r="A425" s="103" t="s">
        <v>1034</v>
      </c>
      <c r="B425" s="328">
        <v>0</v>
      </c>
      <c r="C425" s="326">
        <v>0</v>
      </c>
      <c r="D425" s="325">
        <v>5</v>
      </c>
      <c r="E425" s="325">
        <v>0</v>
      </c>
      <c r="G425" s="325">
        <v>0</v>
      </c>
      <c r="H425" s="325">
        <v>21</v>
      </c>
    </row>
    <row r="426" spans="1:8">
      <c r="A426" s="103" t="s">
        <v>1193</v>
      </c>
      <c r="B426" s="332">
        <v>20</v>
      </c>
      <c r="C426" s="326">
        <v>0</v>
      </c>
      <c r="D426" s="325">
        <v>82</v>
      </c>
      <c r="E426" s="325">
        <v>0</v>
      </c>
      <c r="G426" s="325">
        <v>162</v>
      </c>
      <c r="H426" s="325">
        <v>618</v>
      </c>
    </row>
    <row r="427" spans="1:8">
      <c r="A427" s="103" t="s">
        <v>1009</v>
      </c>
      <c r="B427" s="332">
        <v>0</v>
      </c>
      <c r="C427" s="326">
        <v>0</v>
      </c>
      <c r="D427" s="325">
        <v>0</v>
      </c>
      <c r="E427" s="325">
        <v>0</v>
      </c>
      <c r="G427" s="325">
        <v>0</v>
      </c>
      <c r="H427" s="325">
        <v>0</v>
      </c>
    </row>
    <row r="428" spans="1:8">
      <c r="A428" s="103" t="s">
        <v>1174</v>
      </c>
      <c r="B428" s="332">
        <v>0</v>
      </c>
      <c r="C428" s="326">
        <v>0</v>
      </c>
      <c r="D428" s="325">
        <v>0</v>
      </c>
      <c r="E428" s="325">
        <v>0</v>
      </c>
      <c r="G428" s="325">
        <v>0</v>
      </c>
      <c r="H428" s="325">
        <v>0</v>
      </c>
    </row>
    <row r="429" spans="1:8">
      <c r="A429" s="103" t="s">
        <v>971</v>
      </c>
      <c r="B429" s="332">
        <v>0</v>
      </c>
      <c r="C429" s="326">
        <v>0</v>
      </c>
      <c r="D429" s="325">
        <v>12</v>
      </c>
      <c r="E429" s="325">
        <v>0</v>
      </c>
      <c r="G429" s="325">
        <v>2</v>
      </c>
      <c r="H429" s="325">
        <v>285</v>
      </c>
    </row>
    <row r="430" spans="1:8">
      <c r="A430" s="103" t="s">
        <v>843</v>
      </c>
      <c r="B430" s="328">
        <v>61</v>
      </c>
      <c r="C430" s="326">
        <v>0</v>
      </c>
      <c r="D430" s="325">
        <v>36</v>
      </c>
      <c r="E430" s="325">
        <v>0</v>
      </c>
      <c r="G430" s="325">
        <v>0</v>
      </c>
      <c r="H430" s="325">
        <v>159</v>
      </c>
    </row>
    <row r="431" spans="1:8">
      <c r="A431" s="103" t="s">
        <v>264</v>
      </c>
      <c r="B431" s="332">
        <v>0</v>
      </c>
      <c r="C431" s="326">
        <v>0</v>
      </c>
      <c r="D431" s="325">
        <v>0</v>
      </c>
      <c r="E431" s="325">
        <v>7</v>
      </c>
      <c r="G431" s="325">
        <v>13</v>
      </c>
      <c r="H431" s="325">
        <v>31</v>
      </c>
    </row>
    <row r="432" spans="1:8">
      <c r="A432" s="103" t="s">
        <v>830</v>
      </c>
      <c r="B432" s="332">
        <v>1</v>
      </c>
      <c r="C432" s="326">
        <v>0</v>
      </c>
      <c r="D432" s="325">
        <v>1</v>
      </c>
      <c r="E432" s="325">
        <v>0</v>
      </c>
      <c r="G432" s="325">
        <v>16</v>
      </c>
      <c r="H432" s="325">
        <v>399</v>
      </c>
    </row>
    <row r="433" spans="1:8">
      <c r="A433" s="103" t="s">
        <v>245</v>
      </c>
      <c r="B433" s="332">
        <v>11</v>
      </c>
      <c r="C433" s="326">
        <v>0</v>
      </c>
      <c r="D433" s="325">
        <v>0</v>
      </c>
      <c r="E433" s="325">
        <v>0</v>
      </c>
      <c r="G433" s="325">
        <v>0</v>
      </c>
      <c r="H433" s="325">
        <v>66</v>
      </c>
    </row>
    <row r="434" spans="1:8">
      <c r="A434" s="103" t="s">
        <v>1057</v>
      </c>
      <c r="B434" s="326">
        <v>10</v>
      </c>
      <c r="C434" s="326">
        <v>0</v>
      </c>
      <c r="D434" s="325">
        <v>19</v>
      </c>
      <c r="E434" s="325">
        <v>0</v>
      </c>
      <c r="G434" s="325">
        <v>0</v>
      </c>
      <c r="H434" s="325">
        <v>433</v>
      </c>
    </row>
    <row r="435" spans="1:8">
      <c r="A435" s="103" t="s">
        <v>826</v>
      </c>
      <c r="B435" s="326">
        <v>1</v>
      </c>
      <c r="C435" s="326">
        <v>0</v>
      </c>
      <c r="D435" s="325">
        <v>15</v>
      </c>
      <c r="E435" s="325">
        <v>0</v>
      </c>
      <c r="G435" s="325">
        <v>112</v>
      </c>
      <c r="H435" s="325">
        <v>44</v>
      </c>
    </row>
    <row r="436" spans="1:8">
      <c r="A436" s="103" t="s">
        <v>239</v>
      </c>
      <c r="B436" s="326">
        <v>42</v>
      </c>
      <c r="C436" s="326">
        <v>0</v>
      </c>
      <c r="D436" s="325">
        <v>23</v>
      </c>
      <c r="E436" s="325">
        <v>0</v>
      </c>
      <c r="G436" s="325">
        <v>35</v>
      </c>
      <c r="H436" s="325">
        <v>17</v>
      </c>
    </row>
    <row r="437" spans="1:8">
      <c r="A437" s="103" t="s">
        <v>1056</v>
      </c>
      <c r="B437" s="326">
        <v>0</v>
      </c>
      <c r="C437" s="326">
        <v>0</v>
      </c>
      <c r="D437" s="325">
        <v>0</v>
      </c>
      <c r="E437" s="325">
        <v>0</v>
      </c>
      <c r="G437" s="325">
        <v>0</v>
      </c>
      <c r="H437" s="325">
        <v>0</v>
      </c>
    </row>
    <row r="438" spans="1:8">
      <c r="A438" s="103" t="s">
        <v>844</v>
      </c>
      <c r="B438" s="326">
        <v>27</v>
      </c>
      <c r="C438" s="326">
        <v>0</v>
      </c>
      <c r="D438" s="325">
        <v>59</v>
      </c>
      <c r="E438" s="325">
        <v>0</v>
      </c>
      <c r="G438" s="325">
        <v>14</v>
      </c>
      <c r="H438" s="325">
        <v>191</v>
      </c>
    </row>
    <row r="439" spans="1:8">
      <c r="A439" s="103" t="s">
        <v>1055</v>
      </c>
      <c r="B439" s="326">
        <v>6</v>
      </c>
      <c r="C439" s="326">
        <v>0</v>
      </c>
      <c r="D439" s="325">
        <v>6</v>
      </c>
      <c r="E439" s="325">
        <v>0</v>
      </c>
      <c r="G439" s="325">
        <v>0</v>
      </c>
      <c r="H439" s="325">
        <v>244</v>
      </c>
    </row>
    <row r="440" spans="1:8">
      <c r="A440" s="103" t="s">
        <v>759</v>
      </c>
      <c r="B440" s="326">
        <v>0</v>
      </c>
      <c r="C440" s="326">
        <v>0</v>
      </c>
      <c r="D440" s="325">
        <v>0</v>
      </c>
      <c r="E440" s="325">
        <v>0</v>
      </c>
      <c r="G440" s="325">
        <v>0</v>
      </c>
      <c r="H440" s="325">
        <v>0</v>
      </c>
    </row>
    <row r="441" spans="1:8">
      <c r="A441" s="103" t="s">
        <v>795</v>
      </c>
      <c r="B441" s="326">
        <v>38</v>
      </c>
      <c r="C441" s="326">
        <v>0</v>
      </c>
      <c r="D441" s="325">
        <v>3</v>
      </c>
      <c r="E441" s="325">
        <v>0</v>
      </c>
      <c r="G441" s="325">
        <v>16</v>
      </c>
      <c r="H441" s="325">
        <v>246</v>
      </c>
    </row>
    <row r="442" spans="1:8">
      <c r="A442" s="103" t="s">
        <v>884</v>
      </c>
      <c r="B442" s="328">
        <v>0</v>
      </c>
      <c r="C442" s="326">
        <v>0</v>
      </c>
      <c r="D442" s="325">
        <v>0</v>
      </c>
      <c r="E442" s="325">
        <v>2</v>
      </c>
      <c r="G442" s="325">
        <v>0</v>
      </c>
      <c r="H442" s="325">
        <v>50</v>
      </c>
    </row>
    <row r="443" spans="1:8">
      <c r="A443" s="103" t="s">
        <v>831</v>
      </c>
      <c r="B443" s="332">
        <v>0</v>
      </c>
      <c r="C443" s="326">
        <v>0</v>
      </c>
      <c r="D443" s="325">
        <v>11</v>
      </c>
      <c r="E443" s="325">
        <v>0</v>
      </c>
      <c r="G443" s="325">
        <v>1</v>
      </c>
      <c r="H443" s="325">
        <v>6</v>
      </c>
    </row>
    <row r="444" spans="1:8">
      <c r="A444" s="103" t="s">
        <v>1033</v>
      </c>
      <c r="B444" s="332">
        <v>1</v>
      </c>
      <c r="C444" s="326">
        <v>0</v>
      </c>
      <c r="D444" s="325">
        <v>1</v>
      </c>
      <c r="E444" s="325">
        <v>0</v>
      </c>
      <c r="G444" s="325">
        <v>0</v>
      </c>
      <c r="H444" s="325">
        <v>3</v>
      </c>
    </row>
    <row r="445" spans="1:8">
      <c r="A445" s="103" t="s">
        <v>827</v>
      </c>
      <c r="B445" s="332">
        <v>0</v>
      </c>
      <c r="C445" s="326">
        <v>0</v>
      </c>
      <c r="D445" s="325">
        <v>0</v>
      </c>
      <c r="E445" s="325">
        <v>0</v>
      </c>
      <c r="G445" s="325">
        <v>0</v>
      </c>
      <c r="H445" s="325">
        <v>9</v>
      </c>
    </row>
    <row r="446" spans="1:8">
      <c r="A446" s="103" t="s">
        <v>970</v>
      </c>
      <c r="B446" s="328">
        <v>0</v>
      </c>
      <c r="C446" s="326">
        <v>0</v>
      </c>
      <c r="D446" s="325">
        <v>0</v>
      </c>
      <c r="E446" s="325">
        <v>0</v>
      </c>
      <c r="G446" s="325">
        <v>0</v>
      </c>
      <c r="H446" s="325">
        <v>0</v>
      </c>
    </row>
    <row r="447" spans="1:8">
      <c r="A447" s="103" t="s">
        <v>1008</v>
      </c>
      <c r="B447" s="332">
        <v>0</v>
      </c>
      <c r="C447" s="326">
        <v>0</v>
      </c>
      <c r="D447" s="325">
        <v>0</v>
      </c>
      <c r="E447" s="325">
        <v>0</v>
      </c>
      <c r="G447" s="325">
        <v>1</v>
      </c>
      <c r="H447" s="325">
        <v>0</v>
      </c>
    </row>
    <row r="448" spans="1:8">
      <c r="A448" s="103" t="s">
        <v>794</v>
      </c>
      <c r="B448" s="332">
        <v>0</v>
      </c>
      <c r="C448" s="326">
        <v>0</v>
      </c>
      <c r="D448" s="325">
        <v>0</v>
      </c>
      <c r="E448" s="325">
        <v>0</v>
      </c>
      <c r="G448" s="325">
        <v>6</v>
      </c>
      <c r="H448" s="325">
        <v>2</v>
      </c>
    </row>
    <row r="449" spans="1:8">
      <c r="A449" s="103" t="s">
        <v>1172</v>
      </c>
      <c r="B449" s="332">
        <v>18</v>
      </c>
      <c r="C449" s="326">
        <v>0</v>
      </c>
      <c r="D449" s="325">
        <v>29</v>
      </c>
      <c r="E449" s="325">
        <v>0</v>
      </c>
      <c r="G449" s="325">
        <v>0</v>
      </c>
      <c r="H449" s="325">
        <v>0</v>
      </c>
    </row>
    <row r="450" spans="1:8">
      <c r="A450" s="103" t="s">
        <v>1143</v>
      </c>
      <c r="B450" s="332">
        <v>0</v>
      </c>
      <c r="C450" s="326">
        <v>0</v>
      </c>
      <c r="D450" s="325">
        <v>0</v>
      </c>
      <c r="E450" s="325">
        <v>0</v>
      </c>
      <c r="G450" s="325">
        <v>0</v>
      </c>
      <c r="H450" s="325">
        <v>0</v>
      </c>
    </row>
    <row r="451" spans="1:8">
      <c r="A451" s="103" t="s">
        <v>232</v>
      </c>
      <c r="B451" s="326">
        <v>0</v>
      </c>
      <c r="C451" s="326">
        <v>0</v>
      </c>
      <c r="D451" s="325">
        <v>0</v>
      </c>
      <c r="E451" s="325">
        <v>0</v>
      </c>
      <c r="G451" s="325">
        <v>0</v>
      </c>
      <c r="H451" s="325">
        <v>0</v>
      </c>
    </row>
    <row r="452" spans="1:8">
      <c r="A452" s="103" t="s">
        <v>821</v>
      </c>
      <c r="B452" s="326">
        <v>2</v>
      </c>
      <c r="C452" s="326">
        <v>0</v>
      </c>
      <c r="D452" s="325">
        <v>0</v>
      </c>
      <c r="E452" s="325">
        <v>0</v>
      </c>
      <c r="G452" s="325">
        <v>8</v>
      </c>
      <c r="H452" s="325">
        <v>0</v>
      </c>
    </row>
    <row r="453" spans="1:8">
      <c r="A453" s="103" t="s">
        <v>227</v>
      </c>
      <c r="B453" s="326">
        <v>0</v>
      </c>
      <c r="C453" s="326">
        <v>0</v>
      </c>
      <c r="D453" s="325">
        <v>0</v>
      </c>
      <c r="E453" s="325">
        <v>0</v>
      </c>
      <c r="G453" s="325">
        <v>0</v>
      </c>
      <c r="H453" s="325">
        <v>0</v>
      </c>
    </row>
    <row r="454" spans="1:8">
      <c r="A454" s="103" t="s">
        <v>1054</v>
      </c>
      <c r="B454" s="326">
        <v>0</v>
      </c>
      <c r="C454" s="326">
        <v>0</v>
      </c>
      <c r="D454" s="325">
        <v>0</v>
      </c>
      <c r="E454" s="325">
        <v>1</v>
      </c>
      <c r="G454" s="325">
        <v>0</v>
      </c>
      <c r="H454" s="325">
        <v>0</v>
      </c>
    </row>
    <row r="455" spans="1:8">
      <c r="A455" s="103" t="s">
        <v>1053</v>
      </c>
      <c r="B455" s="326">
        <v>0</v>
      </c>
      <c r="C455" s="326">
        <v>0</v>
      </c>
      <c r="D455" s="325">
        <v>0</v>
      </c>
      <c r="E455" s="325">
        <v>0</v>
      </c>
      <c r="G455" s="325">
        <v>0</v>
      </c>
      <c r="H455" s="325">
        <v>3</v>
      </c>
    </row>
    <row r="456" spans="1:8">
      <c r="A456" s="103" t="s">
        <v>758</v>
      </c>
      <c r="B456" s="326">
        <v>0</v>
      </c>
      <c r="C456" s="326">
        <v>0</v>
      </c>
      <c r="D456" s="325">
        <v>1</v>
      </c>
      <c r="E456" s="325">
        <v>0</v>
      </c>
      <c r="G456" s="325">
        <v>0</v>
      </c>
      <c r="H456" s="325">
        <v>152</v>
      </c>
    </row>
    <row r="457" spans="1:8">
      <c r="A457" s="103" t="s">
        <v>220</v>
      </c>
      <c r="B457" s="326">
        <v>0</v>
      </c>
      <c r="C457" s="326">
        <v>0</v>
      </c>
      <c r="D457" s="325">
        <v>0</v>
      </c>
      <c r="E457" s="325">
        <v>0</v>
      </c>
      <c r="G457" s="325">
        <v>0</v>
      </c>
      <c r="H457" s="325">
        <v>0</v>
      </c>
    </row>
    <row r="458" spans="1:8">
      <c r="A458" s="103" t="s">
        <v>883</v>
      </c>
      <c r="B458" s="326">
        <v>0</v>
      </c>
      <c r="C458" s="326">
        <v>0</v>
      </c>
      <c r="D458" s="325">
        <v>1</v>
      </c>
      <c r="E458" s="325">
        <v>0</v>
      </c>
      <c r="G458" s="325">
        <v>0</v>
      </c>
      <c r="H458" s="325">
        <v>5</v>
      </c>
    </row>
    <row r="459" spans="1:8">
      <c r="A459" s="103" t="s">
        <v>211</v>
      </c>
      <c r="B459" s="326">
        <v>0</v>
      </c>
      <c r="C459" s="326">
        <v>3</v>
      </c>
      <c r="D459" s="325">
        <v>0</v>
      </c>
      <c r="E459" s="325">
        <v>8</v>
      </c>
      <c r="G459" s="325">
        <v>5</v>
      </c>
      <c r="H459" s="325">
        <v>16</v>
      </c>
    </row>
    <row r="460" spans="1:8">
      <c r="A460" s="103" t="s">
        <v>1006</v>
      </c>
      <c r="B460" s="326">
        <v>0</v>
      </c>
      <c r="C460" s="326">
        <v>0</v>
      </c>
      <c r="D460" s="325">
        <v>0</v>
      </c>
      <c r="E460" s="325">
        <v>0</v>
      </c>
      <c r="G460" s="325">
        <v>0</v>
      </c>
      <c r="H460" s="325">
        <v>83</v>
      </c>
    </row>
    <row r="461" spans="1:8">
      <c r="A461" s="103" t="s">
        <v>842</v>
      </c>
      <c r="B461" s="326">
        <v>35</v>
      </c>
      <c r="C461" s="326">
        <v>0</v>
      </c>
      <c r="D461" s="325">
        <v>10</v>
      </c>
      <c r="E461" s="325">
        <v>0</v>
      </c>
      <c r="G461" s="325">
        <v>0</v>
      </c>
      <c r="H461" s="325">
        <v>23</v>
      </c>
    </row>
    <row r="462" spans="1:8">
      <c r="A462" s="103" t="s">
        <v>793</v>
      </c>
      <c r="B462" s="326">
        <v>0</v>
      </c>
      <c r="C462" s="326">
        <v>0</v>
      </c>
      <c r="D462" s="325">
        <v>0</v>
      </c>
      <c r="E462" s="325">
        <v>0</v>
      </c>
      <c r="G462" s="325">
        <v>0</v>
      </c>
      <c r="H462" s="325">
        <v>12</v>
      </c>
    </row>
    <row r="463" spans="1:8">
      <c r="A463" s="103" t="s">
        <v>198</v>
      </c>
      <c r="B463" s="326">
        <v>78</v>
      </c>
      <c r="C463" s="326">
        <v>0</v>
      </c>
      <c r="D463" s="325">
        <v>17</v>
      </c>
      <c r="E463" s="325">
        <v>1</v>
      </c>
      <c r="G463" s="325">
        <v>55</v>
      </c>
      <c r="H463" s="325">
        <v>154</v>
      </c>
    </row>
    <row r="464" spans="1:8">
      <c r="A464" s="103" t="s">
        <v>767</v>
      </c>
      <c r="B464" s="326">
        <v>0</v>
      </c>
      <c r="C464" s="326">
        <v>0</v>
      </c>
      <c r="D464" s="325">
        <v>8</v>
      </c>
      <c r="E464" s="325">
        <v>0</v>
      </c>
      <c r="G464" s="325">
        <v>2</v>
      </c>
      <c r="H464" s="325">
        <v>4</v>
      </c>
    </row>
    <row r="465" spans="1:8">
      <c r="A465" s="103" t="s">
        <v>1052</v>
      </c>
      <c r="B465" s="326">
        <v>0</v>
      </c>
      <c r="C465" s="326">
        <v>0</v>
      </c>
      <c r="D465" s="325">
        <v>0</v>
      </c>
      <c r="E465" s="325">
        <v>6</v>
      </c>
      <c r="G465" s="325">
        <v>0</v>
      </c>
      <c r="H465" s="325">
        <v>25</v>
      </c>
    </row>
    <row r="466" spans="1:8">
      <c r="A466" s="103" t="s">
        <v>1051</v>
      </c>
      <c r="B466" s="326">
        <v>0</v>
      </c>
      <c r="C466" s="326">
        <v>0</v>
      </c>
      <c r="D466" s="325">
        <v>0</v>
      </c>
      <c r="E466" s="325">
        <v>0</v>
      </c>
      <c r="G466" s="325">
        <v>15</v>
      </c>
      <c r="H466" s="325">
        <v>4</v>
      </c>
    </row>
    <row r="467" spans="1:8">
      <c r="A467" s="103" t="s">
        <v>1186</v>
      </c>
      <c r="B467" s="326">
        <v>0</v>
      </c>
      <c r="C467" s="326">
        <v>0</v>
      </c>
      <c r="D467" s="325">
        <v>0</v>
      </c>
      <c r="E467" s="325">
        <v>0</v>
      </c>
      <c r="G467" s="325">
        <v>0</v>
      </c>
      <c r="H467" s="325">
        <v>0</v>
      </c>
    </row>
    <row r="468" spans="1:8">
      <c r="A468" s="103" t="s">
        <v>1050</v>
      </c>
      <c r="B468" s="326">
        <v>0</v>
      </c>
      <c r="C468" s="326">
        <v>0</v>
      </c>
      <c r="D468" s="325">
        <v>0</v>
      </c>
      <c r="E468" s="325">
        <v>0</v>
      </c>
      <c r="G468" s="325">
        <v>0</v>
      </c>
      <c r="H468" s="325">
        <v>11</v>
      </c>
    </row>
    <row r="469" spans="1:8">
      <c r="A469" s="103" t="s">
        <v>851</v>
      </c>
      <c r="B469" s="326">
        <v>0</v>
      </c>
      <c r="C469" s="326">
        <v>0</v>
      </c>
      <c r="D469" s="325">
        <v>1</v>
      </c>
      <c r="E469" s="325">
        <v>0</v>
      </c>
      <c r="G469" s="325">
        <v>13</v>
      </c>
      <c r="H469" s="325">
        <v>92</v>
      </c>
    </row>
    <row r="470" spans="1:8">
      <c r="A470" s="103" t="s">
        <v>1003</v>
      </c>
      <c r="B470" s="326">
        <v>0</v>
      </c>
      <c r="C470" s="326">
        <v>0</v>
      </c>
      <c r="D470" s="325">
        <v>0</v>
      </c>
      <c r="E470" s="325">
        <v>0</v>
      </c>
      <c r="G470" s="325">
        <v>0</v>
      </c>
      <c r="H470" s="325">
        <v>0</v>
      </c>
    </row>
    <row r="471" spans="1:8">
      <c r="A471" s="103" t="s">
        <v>186</v>
      </c>
      <c r="B471" s="326">
        <v>0</v>
      </c>
      <c r="C471" s="326">
        <v>0</v>
      </c>
      <c r="D471" s="325">
        <v>0</v>
      </c>
      <c r="E471" s="325">
        <v>10</v>
      </c>
      <c r="G471" s="325">
        <v>3</v>
      </c>
      <c r="H471" s="325">
        <v>121</v>
      </c>
    </row>
    <row r="472" spans="1:8">
      <c r="A472" s="103" t="s">
        <v>969</v>
      </c>
      <c r="B472" s="326">
        <v>0</v>
      </c>
      <c r="C472" s="326">
        <v>0</v>
      </c>
      <c r="D472" s="325">
        <v>0</v>
      </c>
      <c r="E472" s="325">
        <v>0</v>
      </c>
      <c r="G472" s="325">
        <v>0</v>
      </c>
      <c r="H472" s="325">
        <v>25</v>
      </c>
    </row>
    <row r="473" spans="1:8">
      <c r="A473" s="103" t="s">
        <v>875</v>
      </c>
      <c r="B473" s="326">
        <v>0</v>
      </c>
      <c r="C473" s="326">
        <v>0</v>
      </c>
      <c r="D473" s="325">
        <v>0</v>
      </c>
      <c r="E473" s="325">
        <v>0</v>
      </c>
      <c r="G473" s="325">
        <v>0</v>
      </c>
      <c r="H473" s="325">
        <v>0</v>
      </c>
    </row>
    <row r="474" spans="1:8">
      <c r="A474" s="103" t="s">
        <v>804</v>
      </c>
      <c r="B474" s="328">
        <v>0</v>
      </c>
      <c r="C474" s="326">
        <v>0</v>
      </c>
      <c r="D474" s="325">
        <v>0</v>
      </c>
      <c r="E474" s="325">
        <v>0</v>
      </c>
      <c r="G474" s="325">
        <v>0</v>
      </c>
      <c r="H474" s="325">
        <v>52</v>
      </c>
    </row>
    <row r="475" spans="1:8">
      <c r="A475" s="103" t="s">
        <v>829</v>
      </c>
      <c r="B475" s="332">
        <v>0</v>
      </c>
      <c r="C475" s="326">
        <v>0</v>
      </c>
      <c r="D475" s="325">
        <v>1</v>
      </c>
      <c r="E475" s="325">
        <v>0</v>
      </c>
      <c r="G475" s="325">
        <v>32</v>
      </c>
      <c r="H475" s="325">
        <v>222</v>
      </c>
    </row>
    <row r="476" spans="1:8">
      <c r="A476" s="103" t="s">
        <v>1129</v>
      </c>
      <c r="B476" s="332">
        <v>0</v>
      </c>
      <c r="C476" s="326">
        <v>0</v>
      </c>
      <c r="D476" s="325">
        <v>0</v>
      </c>
      <c r="E476" s="325">
        <v>0</v>
      </c>
      <c r="G476" s="325">
        <v>0</v>
      </c>
      <c r="H476" s="325">
        <v>0</v>
      </c>
    </row>
    <row r="477" spans="1:8">
      <c r="A477" s="103" t="s">
        <v>181</v>
      </c>
      <c r="B477" s="332">
        <v>0</v>
      </c>
      <c r="C477" s="326">
        <v>0</v>
      </c>
      <c r="D477" s="325">
        <v>0</v>
      </c>
      <c r="E477" s="325">
        <v>0</v>
      </c>
      <c r="G477" s="325">
        <v>2</v>
      </c>
      <c r="H477" s="325">
        <v>8</v>
      </c>
    </row>
    <row r="478" spans="1:8">
      <c r="A478" s="103" t="s">
        <v>1218</v>
      </c>
      <c r="B478" s="328">
        <v>0</v>
      </c>
      <c r="C478" s="326">
        <v>0</v>
      </c>
      <c r="D478" s="325">
        <v>0</v>
      </c>
      <c r="E478" s="325">
        <v>0</v>
      </c>
      <c r="G478" s="325">
        <v>1</v>
      </c>
      <c r="H478" s="325">
        <v>10</v>
      </c>
    </row>
    <row r="479" spans="1:8">
      <c r="A479" s="103" t="s">
        <v>1142</v>
      </c>
      <c r="B479" s="332">
        <v>0</v>
      </c>
      <c r="C479" s="326">
        <v>0</v>
      </c>
      <c r="D479" s="325">
        <v>0</v>
      </c>
      <c r="E479" s="325">
        <v>0</v>
      </c>
      <c r="G479" s="325">
        <v>0</v>
      </c>
      <c r="H479" s="325">
        <v>9</v>
      </c>
    </row>
    <row r="480" spans="1:8">
      <c r="A480" s="103" t="s">
        <v>1141</v>
      </c>
      <c r="B480" s="332">
        <v>0</v>
      </c>
      <c r="C480" s="326">
        <v>0</v>
      </c>
      <c r="D480" s="325">
        <v>0</v>
      </c>
      <c r="E480" s="325">
        <v>0</v>
      </c>
      <c r="G480" s="325">
        <v>0</v>
      </c>
      <c r="H480" s="325">
        <v>0</v>
      </c>
    </row>
    <row r="481" spans="1:8">
      <c r="A481" s="103" t="s">
        <v>777</v>
      </c>
      <c r="B481" s="332">
        <v>0</v>
      </c>
      <c r="C481" s="326">
        <v>0</v>
      </c>
      <c r="D481" s="325">
        <v>0</v>
      </c>
      <c r="E481" s="325">
        <v>0</v>
      </c>
      <c r="G481" s="325">
        <v>0</v>
      </c>
      <c r="H481" s="325">
        <v>0</v>
      </c>
    </row>
    <row r="482" spans="1:8">
      <c r="A482" s="103" t="s">
        <v>174</v>
      </c>
      <c r="B482" s="332">
        <v>0</v>
      </c>
      <c r="C482" s="326">
        <v>0</v>
      </c>
      <c r="D482" s="325">
        <v>23</v>
      </c>
      <c r="E482" s="325">
        <v>0</v>
      </c>
      <c r="G482" s="325">
        <v>8</v>
      </c>
      <c r="H482" s="325">
        <v>0</v>
      </c>
    </row>
    <row r="483" spans="1:8">
      <c r="A483" s="103" t="s">
        <v>933</v>
      </c>
      <c r="B483" s="326">
        <v>0</v>
      </c>
      <c r="C483" s="326">
        <v>0</v>
      </c>
      <c r="D483" s="325">
        <v>0</v>
      </c>
      <c r="E483" s="325">
        <v>0</v>
      </c>
      <c r="G483" s="325">
        <v>0</v>
      </c>
      <c r="H483" s="325">
        <v>0</v>
      </c>
    </row>
    <row r="484" spans="1:8">
      <c r="A484" s="103" t="s">
        <v>1049</v>
      </c>
      <c r="B484" s="326">
        <v>0</v>
      </c>
      <c r="C484" s="326">
        <v>0</v>
      </c>
      <c r="D484" s="325">
        <v>0</v>
      </c>
      <c r="E484" s="325">
        <v>0</v>
      </c>
      <c r="G484" s="325">
        <v>0</v>
      </c>
      <c r="H484" s="325">
        <v>0</v>
      </c>
    </row>
    <row r="485" spans="1:8">
      <c r="A485" s="103" t="s">
        <v>756</v>
      </c>
      <c r="B485" s="326">
        <v>0</v>
      </c>
      <c r="C485" s="326">
        <v>0</v>
      </c>
      <c r="D485" s="325">
        <v>0</v>
      </c>
      <c r="E485" s="325">
        <v>0</v>
      </c>
      <c r="G485" s="325">
        <v>38</v>
      </c>
      <c r="H485" s="325">
        <v>62</v>
      </c>
    </row>
    <row r="486" spans="1:8">
      <c r="A486" s="103" t="s">
        <v>1318</v>
      </c>
      <c r="B486" s="326">
        <v>0</v>
      </c>
      <c r="C486" s="326">
        <v>0</v>
      </c>
      <c r="D486" s="325">
        <v>0</v>
      </c>
      <c r="E486" s="325">
        <v>0</v>
      </c>
      <c r="G486" s="325">
        <v>0</v>
      </c>
      <c r="H486" s="325">
        <v>2</v>
      </c>
    </row>
    <row r="487" spans="1:8">
      <c r="A487" s="103" t="s">
        <v>1048</v>
      </c>
      <c r="B487" s="326">
        <v>0</v>
      </c>
      <c r="C487" s="326">
        <v>0</v>
      </c>
      <c r="D487" s="325">
        <v>0</v>
      </c>
      <c r="E487" s="325">
        <v>0</v>
      </c>
      <c r="G487" s="325">
        <v>1</v>
      </c>
      <c r="H487" s="325">
        <v>49</v>
      </c>
    </row>
    <row r="488" spans="1:8">
      <c r="A488" s="103" t="s">
        <v>873</v>
      </c>
      <c r="B488" s="326">
        <v>0</v>
      </c>
      <c r="C488" s="326">
        <v>0</v>
      </c>
      <c r="D488" s="325">
        <v>0</v>
      </c>
      <c r="E488" s="325">
        <v>0</v>
      </c>
      <c r="G488" s="325">
        <v>2</v>
      </c>
      <c r="H488" s="325">
        <v>1003</v>
      </c>
    </row>
    <row r="489" spans="1:8">
      <c r="A489" s="103" t="s">
        <v>1161</v>
      </c>
      <c r="B489" s="326">
        <v>0</v>
      </c>
      <c r="C489" s="326">
        <v>0</v>
      </c>
      <c r="D489" s="325">
        <v>0</v>
      </c>
      <c r="E489" s="325">
        <v>0</v>
      </c>
      <c r="G489" s="325">
        <v>0</v>
      </c>
      <c r="H489" s="325">
        <v>0</v>
      </c>
    </row>
    <row r="490" spans="1:8">
      <c r="A490" s="103" t="s">
        <v>1353</v>
      </c>
      <c r="B490" s="326">
        <v>0</v>
      </c>
      <c r="C490" s="326">
        <v>0</v>
      </c>
      <c r="D490" s="325">
        <v>0</v>
      </c>
      <c r="E490" s="325">
        <v>0</v>
      </c>
      <c r="G490" s="325">
        <v>0</v>
      </c>
      <c r="H490" s="325">
        <v>0</v>
      </c>
    </row>
    <row r="491" spans="1:8">
      <c r="A491" s="103" t="s">
        <v>998</v>
      </c>
      <c r="B491" s="326">
        <v>0</v>
      </c>
      <c r="C491" s="326">
        <v>0</v>
      </c>
      <c r="D491" s="325">
        <v>0</v>
      </c>
      <c r="E491" s="325">
        <v>0</v>
      </c>
      <c r="G491" s="325">
        <v>0</v>
      </c>
      <c r="H491" s="325">
        <v>116</v>
      </c>
    </row>
    <row r="492" spans="1:8">
      <c r="A492" s="103" t="s">
        <v>770</v>
      </c>
      <c r="B492" s="326">
        <v>0</v>
      </c>
      <c r="C492" s="326">
        <v>0</v>
      </c>
      <c r="D492" s="325">
        <v>0</v>
      </c>
      <c r="E492" s="325">
        <v>0</v>
      </c>
      <c r="G492" s="325">
        <v>0</v>
      </c>
      <c r="H492" s="325">
        <v>335</v>
      </c>
    </row>
    <row r="493" spans="1:8">
      <c r="A493" s="103" t="s">
        <v>168</v>
      </c>
      <c r="B493" s="326">
        <v>0</v>
      </c>
      <c r="C493" s="326">
        <v>67</v>
      </c>
      <c r="D493" s="325">
        <v>0</v>
      </c>
      <c r="E493" s="325">
        <v>27</v>
      </c>
      <c r="G493" s="325">
        <v>57</v>
      </c>
      <c r="H493" s="325">
        <v>58</v>
      </c>
    </row>
    <row r="494" spans="1:8">
      <c r="A494" s="103" t="s">
        <v>812</v>
      </c>
      <c r="B494" s="326">
        <v>0</v>
      </c>
      <c r="C494" s="326">
        <v>0</v>
      </c>
      <c r="D494" s="325">
        <v>0</v>
      </c>
      <c r="E494" s="325">
        <v>0</v>
      </c>
      <c r="G494" s="325">
        <v>0</v>
      </c>
      <c r="H494" s="325">
        <v>0</v>
      </c>
    </row>
    <row r="495" spans="1:8">
      <c r="A495" s="103" t="s">
        <v>160</v>
      </c>
      <c r="B495" s="326">
        <v>0</v>
      </c>
      <c r="C495" s="326">
        <v>0</v>
      </c>
      <c r="D495" s="325">
        <v>2</v>
      </c>
      <c r="E495" s="325">
        <v>0</v>
      </c>
      <c r="G495" s="325">
        <v>0</v>
      </c>
      <c r="H495" s="325">
        <v>0</v>
      </c>
    </row>
    <row r="496" spans="1:8">
      <c r="A496" s="103" t="s">
        <v>785</v>
      </c>
      <c r="B496" s="326">
        <v>1</v>
      </c>
      <c r="C496" s="326">
        <v>0</v>
      </c>
      <c r="D496" s="325">
        <v>120</v>
      </c>
      <c r="E496" s="325">
        <v>0</v>
      </c>
      <c r="G496" s="325">
        <v>547</v>
      </c>
      <c r="H496" s="325">
        <v>13</v>
      </c>
    </row>
    <row r="497" spans="1:8">
      <c r="A497" s="103" t="s">
        <v>968</v>
      </c>
      <c r="B497" s="326">
        <v>1</v>
      </c>
      <c r="C497" s="326">
        <v>0</v>
      </c>
      <c r="D497" s="325">
        <v>0</v>
      </c>
      <c r="E497" s="325">
        <v>0</v>
      </c>
      <c r="G497" s="325">
        <v>0</v>
      </c>
      <c r="H497" s="325">
        <v>157</v>
      </c>
    </row>
    <row r="498" spans="1:8">
      <c r="A498" s="103" t="s">
        <v>904</v>
      </c>
      <c r="B498" s="326">
        <v>0</v>
      </c>
      <c r="C498" s="326">
        <v>0</v>
      </c>
      <c r="D498" s="325">
        <v>0</v>
      </c>
      <c r="E498" s="325">
        <v>0</v>
      </c>
      <c r="G498" s="325">
        <v>1</v>
      </c>
      <c r="H498" s="325">
        <v>0</v>
      </c>
    </row>
    <row r="499" spans="1:8">
      <c r="A499" s="103" t="s">
        <v>1029</v>
      </c>
      <c r="B499" s="326">
        <v>0</v>
      </c>
      <c r="C499" s="326">
        <v>0</v>
      </c>
      <c r="D499" s="325">
        <v>0</v>
      </c>
      <c r="E499" s="325">
        <v>0</v>
      </c>
      <c r="G499" s="325">
        <v>0</v>
      </c>
      <c r="H499" s="325">
        <v>7</v>
      </c>
    </row>
    <row r="500" spans="1:8">
      <c r="A500" s="103" t="s">
        <v>1224</v>
      </c>
      <c r="B500" s="326">
        <v>0</v>
      </c>
      <c r="C500" s="326">
        <v>0</v>
      </c>
      <c r="D500" s="325">
        <v>0</v>
      </c>
      <c r="E500" s="325">
        <v>0</v>
      </c>
      <c r="G500" s="325">
        <v>1</v>
      </c>
      <c r="H500" s="325">
        <v>1</v>
      </c>
    </row>
    <row r="501" spans="1:8">
      <c r="A501" s="103" t="s">
        <v>903</v>
      </c>
      <c r="B501" s="326">
        <v>0</v>
      </c>
      <c r="C501" s="326">
        <v>0</v>
      </c>
      <c r="D501" s="325">
        <v>0</v>
      </c>
      <c r="E501" s="325">
        <v>0</v>
      </c>
      <c r="G501" s="325">
        <v>0</v>
      </c>
      <c r="H501" s="325">
        <v>103</v>
      </c>
    </row>
    <row r="502" spans="1:8">
      <c r="A502" s="103" t="s">
        <v>803</v>
      </c>
      <c r="B502" s="326">
        <v>0</v>
      </c>
      <c r="C502" s="326">
        <v>0</v>
      </c>
      <c r="D502" s="325">
        <v>0</v>
      </c>
      <c r="E502" s="325">
        <v>0</v>
      </c>
      <c r="G502" s="325">
        <v>160</v>
      </c>
      <c r="H502" s="325">
        <v>177</v>
      </c>
    </row>
    <row r="503" spans="1:8">
      <c r="A503" s="103" t="s">
        <v>801</v>
      </c>
      <c r="B503" s="326">
        <v>0</v>
      </c>
      <c r="C503" s="326">
        <v>0</v>
      </c>
      <c r="D503" s="325">
        <v>0</v>
      </c>
      <c r="E503" s="325">
        <v>0</v>
      </c>
      <c r="G503" s="325">
        <v>0</v>
      </c>
      <c r="H503" s="325">
        <v>47</v>
      </c>
    </row>
    <row r="504" spans="1:8">
      <c r="A504" s="103" t="s">
        <v>146</v>
      </c>
      <c r="B504" s="326">
        <v>0</v>
      </c>
      <c r="C504" s="326">
        <v>4</v>
      </c>
      <c r="D504" s="325">
        <v>0</v>
      </c>
      <c r="E504" s="325">
        <v>8</v>
      </c>
      <c r="G504" s="325">
        <v>7</v>
      </c>
      <c r="H504" s="325">
        <v>44</v>
      </c>
    </row>
    <row r="505" spans="1:8">
      <c r="A505" s="103" t="s">
        <v>1047</v>
      </c>
      <c r="B505" s="326">
        <v>0</v>
      </c>
      <c r="C505" s="326">
        <v>0</v>
      </c>
      <c r="D505" s="325">
        <v>0</v>
      </c>
      <c r="E505" s="325">
        <v>0</v>
      </c>
      <c r="G505" s="325">
        <v>0</v>
      </c>
      <c r="H505" s="325">
        <v>0</v>
      </c>
    </row>
    <row r="506" spans="1:8">
      <c r="A506" s="103" t="s">
        <v>902</v>
      </c>
      <c r="B506" s="326">
        <v>0</v>
      </c>
      <c r="C506" s="326">
        <v>0</v>
      </c>
      <c r="D506" s="325">
        <v>0</v>
      </c>
      <c r="E506" s="325">
        <v>0</v>
      </c>
      <c r="G506" s="325">
        <v>0</v>
      </c>
      <c r="H506" s="325">
        <v>0</v>
      </c>
    </row>
    <row r="507" spans="1:8">
      <c r="A507" s="103" t="s">
        <v>967</v>
      </c>
      <c r="B507" s="326">
        <v>0</v>
      </c>
      <c r="C507" s="326">
        <v>0</v>
      </c>
      <c r="D507" s="325">
        <v>0</v>
      </c>
      <c r="E507" s="325">
        <v>0</v>
      </c>
      <c r="G507" s="325">
        <v>0</v>
      </c>
      <c r="H507" s="325">
        <v>0</v>
      </c>
    </row>
    <row r="508" spans="1:8">
      <c r="A508" s="103" t="s">
        <v>771</v>
      </c>
      <c r="B508" s="326">
        <v>36</v>
      </c>
      <c r="C508" s="326">
        <v>42</v>
      </c>
      <c r="D508" s="325">
        <v>0</v>
      </c>
      <c r="E508" s="325">
        <v>118</v>
      </c>
      <c r="G508" s="325">
        <v>279</v>
      </c>
      <c r="H508" s="325">
        <v>246</v>
      </c>
    </row>
    <row r="509" spans="1:8">
      <c r="A509" s="103" t="s">
        <v>881</v>
      </c>
      <c r="B509" s="326">
        <v>0</v>
      </c>
      <c r="C509" s="326">
        <v>0</v>
      </c>
      <c r="D509" s="325">
        <v>0</v>
      </c>
      <c r="E509" s="325">
        <v>0</v>
      </c>
      <c r="G509" s="325">
        <v>0</v>
      </c>
      <c r="H509" s="325">
        <v>35</v>
      </c>
    </row>
    <row r="510" spans="1:8">
      <c r="A510" s="103" t="s">
        <v>1046</v>
      </c>
      <c r="B510" s="326">
        <v>0</v>
      </c>
      <c r="C510" s="326">
        <v>0</v>
      </c>
      <c r="D510" s="325">
        <v>0</v>
      </c>
      <c r="E510" s="325">
        <v>0</v>
      </c>
      <c r="G510" s="325">
        <v>0</v>
      </c>
      <c r="H510" s="325">
        <v>12</v>
      </c>
    </row>
    <row r="511" spans="1:8">
      <c r="A511" s="103" t="s">
        <v>1191</v>
      </c>
      <c r="B511" s="326">
        <v>42</v>
      </c>
      <c r="C511" s="326">
        <v>0</v>
      </c>
      <c r="D511" s="325">
        <v>16</v>
      </c>
      <c r="E511" s="325">
        <v>0</v>
      </c>
      <c r="G511" s="325">
        <v>12</v>
      </c>
      <c r="H511" s="325">
        <v>392</v>
      </c>
    </row>
    <row r="512" spans="1:8">
      <c r="A512" s="103" t="s">
        <v>1139</v>
      </c>
      <c r="B512" s="326">
        <v>0</v>
      </c>
      <c r="C512" s="326">
        <v>0</v>
      </c>
      <c r="D512" s="325">
        <v>0</v>
      </c>
      <c r="E512" s="325">
        <v>16</v>
      </c>
      <c r="G512" s="325">
        <v>3</v>
      </c>
      <c r="H512" s="325">
        <v>85</v>
      </c>
    </row>
    <row r="513" spans="1:8">
      <c r="A513" s="103" t="s">
        <v>783</v>
      </c>
      <c r="B513" s="326">
        <v>0</v>
      </c>
      <c r="C513" s="326">
        <v>0</v>
      </c>
      <c r="D513" s="325">
        <v>0</v>
      </c>
      <c r="E513" s="325">
        <v>0</v>
      </c>
      <c r="G513" s="325">
        <v>0</v>
      </c>
      <c r="H513" s="325">
        <v>0</v>
      </c>
    </row>
    <row r="514" spans="1:8">
      <c r="A514" s="103" t="s">
        <v>825</v>
      </c>
      <c r="B514" s="326">
        <v>20</v>
      </c>
      <c r="C514" s="326">
        <v>0</v>
      </c>
      <c r="D514" s="325">
        <v>2</v>
      </c>
      <c r="E514" s="325">
        <v>0</v>
      </c>
      <c r="G514" s="325">
        <v>4</v>
      </c>
      <c r="H514" s="325">
        <v>27</v>
      </c>
    </row>
    <row r="515" spans="1:8">
      <c r="A515" s="103" t="s">
        <v>811</v>
      </c>
      <c r="B515" s="326">
        <v>0</v>
      </c>
      <c r="C515" s="326">
        <v>0</v>
      </c>
      <c r="D515" s="325">
        <v>0</v>
      </c>
      <c r="E515" s="325">
        <v>0</v>
      </c>
      <c r="G515" s="325">
        <v>0</v>
      </c>
      <c r="H515" s="325">
        <v>0</v>
      </c>
    </row>
    <row r="516" spans="1:8">
      <c r="A516" s="103" t="s">
        <v>1045</v>
      </c>
      <c r="B516" s="326">
        <v>0</v>
      </c>
      <c r="C516" s="326">
        <v>0</v>
      </c>
      <c r="D516" s="325">
        <v>0</v>
      </c>
      <c r="E516" s="325">
        <v>0</v>
      </c>
      <c r="G516" s="325">
        <v>0</v>
      </c>
      <c r="H516" s="325">
        <v>37</v>
      </c>
    </row>
    <row r="517" spans="1:8">
      <c r="A517" s="103" t="s">
        <v>1044</v>
      </c>
      <c r="B517" s="326">
        <v>27</v>
      </c>
      <c r="C517" s="326">
        <v>0</v>
      </c>
      <c r="D517" s="325">
        <v>13</v>
      </c>
      <c r="E517" s="325">
        <v>0</v>
      </c>
      <c r="G517" s="325">
        <v>20</v>
      </c>
      <c r="H517" s="325">
        <v>589</v>
      </c>
    </row>
    <row r="518" spans="1:8">
      <c r="A518" s="103" t="s">
        <v>754</v>
      </c>
      <c r="B518" s="326">
        <v>0</v>
      </c>
      <c r="C518" s="326">
        <v>0</v>
      </c>
      <c r="D518" s="325">
        <v>0</v>
      </c>
      <c r="E518" s="325">
        <v>0</v>
      </c>
      <c r="G518" s="325">
        <v>83</v>
      </c>
      <c r="H518" s="325">
        <v>20</v>
      </c>
    </row>
    <row r="519" spans="1:8">
      <c r="A519" s="103" t="s">
        <v>1043</v>
      </c>
      <c r="B519" s="326">
        <v>0</v>
      </c>
      <c r="C519" s="326">
        <v>0</v>
      </c>
      <c r="D519" s="325">
        <v>0</v>
      </c>
      <c r="E519" s="325">
        <v>0</v>
      </c>
      <c r="G519" s="325">
        <v>0</v>
      </c>
      <c r="H519" s="325">
        <v>0</v>
      </c>
    </row>
    <row r="520" spans="1:8">
      <c r="A520" s="103" t="s">
        <v>966</v>
      </c>
      <c r="B520" s="326">
        <v>0</v>
      </c>
      <c r="C520" s="326">
        <v>0</v>
      </c>
      <c r="D520" s="325">
        <v>0</v>
      </c>
      <c r="E520" s="325">
        <v>0</v>
      </c>
      <c r="G520" s="325">
        <v>0</v>
      </c>
      <c r="H520" s="325">
        <v>9</v>
      </c>
    </row>
    <row r="521" spans="1:8">
      <c r="A521" s="103" t="s">
        <v>1154</v>
      </c>
      <c r="B521" s="326">
        <v>0</v>
      </c>
      <c r="C521" s="326">
        <v>0</v>
      </c>
      <c r="D521" s="325">
        <v>0</v>
      </c>
      <c r="E521" s="325">
        <v>0</v>
      </c>
      <c r="G521" s="325">
        <v>0</v>
      </c>
      <c r="H521" s="325">
        <v>0</v>
      </c>
    </row>
    <row r="522" spans="1:8">
      <c r="A522" s="103" t="s">
        <v>748</v>
      </c>
      <c r="B522" s="326">
        <v>0</v>
      </c>
      <c r="C522" s="326">
        <v>0</v>
      </c>
      <c r="D522" s="325">
        <v>0</v>
      </c>
      <c r="E522" s="325">
        <v>0</v>
      </c>
      <c r="G522" s="325">
        <v>0</v>
      </c>
      <c r="H522" s="325">
        <v>0</v>
      </c>
    </row>
    <row r="523" spans="1:8">
      <c r="A523" s="103" t="s">
        <v>1041</v>
      </c>
      <c r="B523" s="326">
        <v>0</v>
      </c>
      <c r="C523" s="326">
        <v>0</v>
      </c>
      <c r="D523" s="325">
        <v>0</v>
      </c>
      <c r="E523" s="325">
        <v>0</v>
      </c>
      <c r="G523" s="325">
        <v>13</v>
      </c>
      <c r="H523" s="325">
        <v>38</v>
      </c>
    </row>
    <row r="524" spans="1:8">
      <c r="A524" s="103" t="s">
        <v>1324</v>
      </c>
      <c r="B524" s="326">
        <v>0</v>
      </c>
      <c r="C524" s="326">
        <v>0</v>
      </c>
      <c r="D524" s="325">
        <v>0</v>
      </c>
      <c r="E524" s="325">
        <v>0</v>
      </c>
      <c r="G524" s="325">
        <v>9</v>
      </c>
      <c r="H524" s="325">
        <v>141</v>
      </c>
    </row>
    <row r="525" spans="1:8">
      <c r="A525" s="103" t="s">
        <v>1210</v>
      </c>
      <c r="B525" s="326">
        <v>0</v>
      </c>
      <c r="C525" s="326">
        <v>0</v>
      </c>
      <c r="D525" s="325">
        <v>0</v>
      </c>
      <c r="E525" s="325">
        <v>0</v>
      </c>
      <c r="G525" s="325">
        <v>0</v>
      </c>
      <c r="H525" s="325">
        <v>0</v>
      </c>
    </row>
    <row r="526" spans="1:8">
      <c r="A526" s="103" t="s">
        <v>1027</v>
      </c>
      <c r="B526" s="326">
        <v>0</v>
      </c>
      <c r="C526" s="326">
        <v>0</v>
      </c>
      <c r="D526" s="325">
        <v>0</v>
      </c>
      <c r="E526" s="325">
        <v>0</v>
      </c>
      <c r="G526" s="325">
        <v>0</v>
      </c>
      <c r="H526" s="325">
        <v>0</v>
      </c>
    </row>
    <row r="527" spans="1:8">
      <c r="A527" s="103" t="s">
        <v>1169</v>
      </c>
      <c r="B527" s="326">
        <v>0</v>
      </c>
      <c r="C527" s="326">
        <v>0</v>
      </c>
      <c r="D527" s="325">
        <v>2</v>
      </c>
      <c r="E527" s="325">
        <v>0</v>
      </c>
      <c r="G527" s="325">
        <v>1</v>
      </c>
      <c r="H527" s="325">
        <v>0</v>
      </c>
    </row>
    <row r="528" spans="1:8">
      <c r="A528" s="103" t="s">
        <v>1333</v>
      </c>
      <c r="B528" s="328">
        <v>0</v>
      </c>
      <c r="C528" s="326">
        <v>0</v>
      </c>
      <c r="D528" s="325">
        <v>0</v>
      </c>
      <c r="E528" s="325">
        <v>0</v>
      </c>
      <c r="G528" s="325">
        <v>0</v>
      </c>
      <c r="H528" s="325">
        <v>3</v>
      </c>
    </row>
    <row r="529" spans="1:8">
      <c r="A529" s="103" t="s">
        <v>753</v>
      </c>
      <c r="B529" s="332">
        <v>0</v>
      </c>
      <c r="C529" s="326">
        <v>0</v>
      </c>
      <c r="D529" s="325">
        <v>0</v>
      </c>
      <c r="E529" s="325">
        <v>0</v>
      </c>
      <c r="G529" s="325">
        <v>7</v>
      </c>
      <c r="H529" s="325">
        <v>26</v>
      </c>
    </row>
    <row r="530" spans="1:8">
      <c r="A530" s="103" t="s">
        <v>769</v>
      </c>
      <c r="B530" s="332">
        <v>0</v>
      </c>
      <c r="C530" s="326">
        <v>3</v>
      </c>
      <c r="D530" s="325">
        <v>0</v>
      </c>
      <c r="E530" s="325">
        <v>3</v>
      </c>
      <c r="G530" s="325">
        <v>1</v>
      </c>
      <c r="H530" s="325">
        <v>0</v>
      </c>
    </row>
    <row r="531" spans="1:8">
      <c r="A531" s="103" t="s">
        <v>751</v>
      </c>
      <c r="B531" s="332">
        <v>0</v>
      </c>
      <c r="C531" s="326">
        <v>0</v>
      </c>
      <c r="D531" s="325">
        <v>1</v>
      </c>
      <c r="E531" s="325">
        <v>0</v>
      </c>
      <c r="G531" s="325">
        <v>67</v>
      </c>
      <c r="H531" s="325">
        <v>199</v>
      </c>
    </row>
    <row r="532" spans="1:8">
      <c r="A532" s="103" t="s">
        <v>1330</v>
      </c>
      <c r="B532" s="332">
        <v>0</v>
      </c>
      <c r="C532" s="326">
        <v>5</v>
      </c>
      <c r="D532" s="325">
        <v>0</v>
      </c>
      <c r="E532" s="325">
        <v>1</v>
      </c>
      <c r="G532" s="325">
        <v>1</v>
      </c>
      <c r="H532" s="325">
        <v>8</v>
      </c>
    </row>
    <row r="533" spans="1:8">
      <c r="A533" s="103" t="s">
        <v>138</v>
      </c>
      <c r="B533" s="332">
        <v>40</v>
      </c>
      <c r="C533" s="326">
        <v>0</v>
      </c>
      <c r="D533" s="325">
        <v>0</v>
      </c>
      <c r="E533" s="325">
        <v>4</v>
      </c>
      <c r="G533" s="325">
        <v>7</v>
      </c>
      <c r="H533" s="325">
        <v>3</v>
      </c>
    </row>
    <row r="534" spans="1:8">
      <c r="A534" s="103" t="s">
        <v>964</v>
      </c>
      <c r="B534" s="326">
        <v>20</v>
      </c>
      <c r="C534" s="326">
        <v>4</v>
      </c>
      <c r="D534" s="325">
        <v>4</v>
      </c>
      <c r="E534" s="325">
        <v>0</v>
      </c>
      <c r="G534" s="325">
        <v>0</v>
      </c>
      <c r="H534" s="325">
        <v>130</v>
      </c>
    </row>
    <row r="535" spans="1:8">
      <c r="A535" s="103" t="s">
        <v>1320</v>
      </c>
      <c r="B535" s="326">
        <v>0</v>
      </c>
      <c r="C535" s="326">
        <v>0</v>
      </c>
      <c r="D535" s="325">
        <v>0</v>
      </c>
      <c r="E535" s="325">
        <v>0</v>
      </c>
      <c r="G535" s="325">
        <v>1</v>
      </c>
      <c r="H535" s="325">
        <v>0</v>
      </c>
    </row>
    <row r="536" spans="1:8">
      <c r="A536" s="103" t="s">
        <v>809</v>
      </c>
      <c r="B536" s="326">
        <v>0</v>
      </c>
      <c r="C536" s="326">
        <v>0</v>
      </c>
      <c r="D536" s="325">
        <v>0</v>
      </c>
      <c r="E536" s="325">
        <v>0</v>
      </c>
      <c r="G536" s="325">
        <v>0</v>
      </c>
      <c r="H536" s="325">
        <v>0</v>
      </c>
    </row>
    <row r="537" spans="1:8">
      <c r="A537" s="103" t="s">
        <v>780</v>
      </c>
      <c r="B537" s="326">
        <v>1</v>
      </c>
      <c r="C537" s="326">
        <v>0</v>
      </c>
      <c r="D537" s="325">
        <v>5</v>
      </c>
      <c r="E537" s="325">
        <v>0</v>
      </c>
      <c r="G537" s="325">
        <v>47</v>
      </c>
      <c r="H537" s="325">
        <v>0</v>
      </c>
    </row>
    <row r="538" spans="1:8">
      <c r="A538" s="103" t="s">
        <v>747</v>
      </c>
      <c r="B538" s="326">
        <v>0</v>
      </c>
      <c r="C538" s="326">
        <v>0</v>
      </c>
      <c r="D538" s="325">
        <v>0</v>
      </c>
      <c r="E538" s="325">
        <v>0</v>
      </c>
      <c r="G538" s="325">
        <v>0</v>
      </c>
      <c r="H538" s="325">
        <v>0</v>
      </c>
    </row>
    <row r="539" spans="1:8">
      <c r="A539" s="103" t="s">
        <v>901</v>
      </c>
      <c r="B539" s="326">
        <v>0</v>
      </c>
      <c r="C539" s="326">
        <v>0</v>
      </c>
      <c r="D539" s="325">
        <v>30</v>
      </c>
      <c r="E539" s="325">
        <v>0</v>
      </c>
      <c r="G539" s="325">
        <v>17</v>
      </c>
      <c r="H539" s="325">
        <v>102</v>
      </c>
    </row>
    <row r="540" spans="1:8">
      <c r="A540" s="103" t="s">
        <v>899</v>
      </c>
      <c r="B540" s="326">
        <v>0</v>
      </c>
      <c r="C540" s="326">
        <v>0</v>
      </c>
      <c r="D540" s="325">
        <v>0</v>
      </c>
      <c r="E540" s="325">
        <v>0</v>
      </c>
      <c r="G540" s="325">
        <v>0</v>
      </c>
      <c r="H540" s="325">
        <v>17</v>
      </c>
    </row>
    <row r="541" spans="1:8">
      <c r="A541" s="103"/>
      <c r="B541" s="326"/>
      <c r="C541" s="326" t="s">
        <v>1538</v>
      </c>
      <c r="D541" t="s">
        <v>1538</v>
      </c>
      <c r="E541" s="325" t="s">
        <v>1538</v>
      </c>
      <c r="G541" s="325" t="s">
        <v>1538</v>
      </c>
      <c r="H541" s="325" t="s">
        <v>1538</v>
      </c>
    </row>
    <row r="542" spans="1:8">
      <c r="A542" s="103"/>
      <c r="B542" s="326"/>
      <c r="C542" s="326" t="s">
        <v>1538</v>
      </c>
      <c r="D542" t="s">
        <v>1538</v>
      </c>
      <c r="E542" s="325" t="s">
        <v>1538</v>
      </c>
      <c r="G542" s="325" t="s">
        <v>1538</v>
      </c>
      <c r="H542" s="325" t="s">
        <v>1538</v>
      </c>
    </row>
    <row r="543" spans="1:8">
      <c r="A543" s="103"/>
      <c r="B543" s="326"/>
      <c r="C543" s="326" t="s">
        <v>1538</v>
      </c>
      <c r="D543" t="s">
        <v>1538</v>
      </c>
      <c r="E543" s="325" t="s">
        <v>1538</v>
      </c>
      <c r="G543" s="325" t="s">
        <v>1538</v>
      </c>
      <c r="H543" s="325" t="s">
        <v>1538</v>
      </c>
    </row>
    <row r="544" spans="1:8">
      <c r="A544" s="103"/>
      <c r="B544" s="326"/>
      <c r="C544" s="326" t="s">
        <v>1538</v>
      </c>
      <c r="D544" t="s">
        <v>1538</v>
      </c>
      <c r="E544" s="325" t="s">
        <v>1538</v>
      </c>
      <c r="G544" s="325" t="s">
        <v>1538</v>
      </c>
      <c r="H544" s="325" t="s">
        <v>1538</v>
      </c>
    </row>
    <row r="545" spans="1:8">
      <c r="A545" s="103"/>
      <c r="B545" s="326"/>
      <c r="C545" s="326" t="s">
        <v>1538</v>
      </c>
      <c r="D545" t="s">
        <v>1538</v>
      </c>
      <c r="E545" s="325" t="s">
        <v>1538</v>
      </c>
      <c r="G545" s="325" t="s">
        <v>1538</v>
      </c>
      <c r="H545" s="325" t="s">
        <v>1538</v>
      </c>
    </row>
    <row r="546" spans="1:8">
      <c r="A546" s="103"/>
      <c r="B546" s="326"/>
      <c r="C546" s="326" t="s">
        <v>1538</v>
      </c>
      <c r="D546" t="s">
        <v>1538</v>
      </c>
      <c r="E546" s="325" t="s">
        <v>1538</v>
      </c>
      <c r="G546" s="325" t="s">
        <v>1538</v>
      </c>
      <c r="H546" s="325" t="s">
        <v>1538</v>
      </c>
    </row>
    <row r="547" spans="1:8">
      <c r="A547" s="103"/>
      <c r="B547" s="326"/>
      <c r="C547" s="326" t="s">
        <v>1538</v>
      </c>
      <c r="D547" t="s">
        <v>1538</v>
      </c>
      <c r="E547" s="325" t="s">
        <v>1538</v>
      </c>
      <c r="G547" s="325" t="s">
        <v>1538</v>
      </c>
      <c r="H547" s="325" t="s">
        <v>1538</v>
      </c>
    </row>
    <row r="548" spans="1:8">
      <c r="A548" s="103"/>
      <c r="B548" s="326"/>
      <c r="C548" s="326" t="s">
        <v>1538</v>
      </c>
      <c r="D548" t="s">
        <v>1538</v>
      </c>
      <c r="E548" s="325" t="s">
        <v>1538</v>
      </c>
      <c r="G548" s="325" t="s">
        <v>1538</v>
      </c>
      <c r="H548" s="325" t="s">
        <v>1538</v>
      </c>
    </row>
    <row r="549" spans="1:8">
      <c r="A549" s="103"/>
      <c r="B549" s="326"/>
      <c r="C549" s="326" t="s">
        <v>1538</v>
      </c>
      <c r="D549" t="s">
        <v>1538</v>
      </c>
      <c r="E549" s="325" t="s">
        <v>1538</v>
      </c>
      <c r="G549" s="325" t="s">
        <v>1538</v>
      </c>
      <c r="H549" s="325" t="s">
        <v>1538</v>
      </c>
    </row>
    <row r="550" spans="1:8">
      <c r="A550" s="103"/>
      <c r="B550" s="326"/>
      <c r="C550" s="326" t="s">
        <v>1538</v>
      </c>
      <c r="D550" t="s">
        <v>1538</v>
      </c>
      <c r="E550" s="325" t="s">
        <v>1538</v>
      </c>
      <c r="G550" s="325" t="s">
        <v>1538</v>
      </c>
      <c r="H550" s="325" t="s">
        <v>1538</v>
      </c>
    </row>
    <row r="551" spans="1:8">
      <c r="A551" s="103"/>
      <c r="B551" s="326"/>
      <c r="C551" s="326" t="s">
        <v>1538</v>
      </c>
      <c r="D551" t="s">
        <v>1538</v>
      </c>
      <c r="E551" s="325" t="s">
        <v>1538</v>
      </c>
      <c r="G551" s="325" t="s">
        <v>1538</v>
      </c>
      <c r="H551" s="325" t="s">
        <v>1538</v>
      </c>
    </row>
    <row r="552" spans="1:8">
      <c r="A552" s="103"/>
      <c r="B552" s="326"/>
      <c r="C552" s="326" t="s">
        <v>1538</v>
      </c>
      <c r="D552" t="s">
        <v>1538</v>
      </c>
      <c r="E552" s="325" t="s">
        <v>1538</v>
      </c>
      <c r="G552" s="325" t="s">
        <v>1538</v>
      </c>
      <c r="H552" s="325" t="s">
        <v>1538</v>
      </c>
    </row>
    <row r="553" spans="1:8">
      <c r="A553" s="103"/>
      <c r="B553" s="326"/>
      <c r="C553" s="326" t="s">
        <v>1538</v>
      </c>
      <c r="D553" t="s">
        <v>1538</v>
      </c>
      <c r="E553" s="325" t="s">
        <v>1538</v>
      </c>
      <c r="G553" s="325" t="s">
        <v>1538</v>
      </c>
      <c r="H553" s="325" t="s">
        <v>1538</v>
      </c>
    </row>
    <row r="554" spans="1:8">
      <c r="A554" s="103"/>
      <c r="B554" s="326"/>
      <c r="C554" s="326" t="s">
        <v>1538</v>
      </c>
      <c r="D554" t="s">
        <v>1538</v>
      </c>
      <c r="E554" s="325" t="s">
        <v>1538</v>
      </c>
      <c r="G554" s="325" t="s">
        <v>1538</v>
      </c>
      <c r="H554" s="325" t="s">
        <v>1538</v>
      </c>
    </row>
    <row r="555" spans="1:8">
      <c r="A555" s="103"/>
      <c r="B555" s="326"/>
      <c r="C555" s="326" t="s">
        <v>1538</v>
      </c>
      <c r="D555" t="s">
        <v>1538</v>
      </c>
      <c r="E555" s="325" t="s">
        <v>1538</v>
      </c>
      <c r="G555" s="325" t="s">
        <v>1538</v>
      </c>
      <c r="H555" s="325" t="s">
        <v>1538</v>
      </c>
    </row>
    <row r="556" spans="1:8">
      <c r="A556" s="103"/>
      <c r="B556" s="326"/>
      <c r="C556" s="326" t="s">
        <v>1538</v>
      </c>
      <c r="D556" t="s">
        <v>1538</v>
      </c>
      <c r="E556" s="325" t="s">
        <v>1538</v>
      </c>
      <c r="G556" s="325" t="s">
        <v>1538</v>
      </c>
      <c r="H556" s="325" t="s">
        <v>1538</v>
      </c>
    </row>
    <row r="557" spans="1:8">
      <c r="A557" s="103"/>
      <c r="B557" s="326"/>
      <c r="C557" s="326" t="s">
        <v>1538</v>
      </c>
      <c r="D557" t="s">
        <v>1538</v>
      </c>
      <c r="E557" s="325" t="s">
        <v>1538</v>
      </c>
      <c r="G557" s="325" t="s">
        <v>1538</v>
      </c>
      <c r="H557" s="325" t="s">
        <v>1538</v>
      </c>
    </row>
    <row r="558" spans="1:8">
      <c r="A558" s="103"/>
      <c r="B558" s="326"/>
      <c r="C558" s="326" t="s">
        <v>1538</v>
      </c>
      <c r="D558" t="s">
        <v>1538</v>
      </c>
      <c r="E558" s="325" t="s">
        <v>1538</v>
      </c>
      <c r="G558" s="325" t="s">
        <v>1538</v>
      </c>
      <c r="H558" s="325" t="s">
        <v>1538</v>
      </c>
    </row>
    <row r="559" spans="1:8">
      <c r="A559" s="103"/>
      <c r="B559" s="328"/>
      <c r="C559" s="326" t="s">
        <v>1538</v>
      </c>
      <c r="D559" t="s">
        <v>1538</v>
      </c>
      <c r="E559" s="325" t="s">
        <v>1538</v>
      </c>
      <c r="G559" s="325" t="s">
        <v>1538</v>
      </c>
      <c r="H559" s="325" t="s">
        <v>1538</v>
      </c>
    </row>
    <row r="560" spans="1:8">
      <c r="A560" s="103"/>
      <c r="C560" s="326" t="s">
        <v>1538</v>
      </c>
      <c r="D560" t="s">
        <v>1538</v>
      </c>
      <c r="E560" s="325" t="s">
        <v>1538</v>
      </c>
      <c r="G560" s="325" t="s">
        <v>1538</v>
      </c>
      <c r="H560" s="325" t="s">
        <v>1538</v>
      </c>
    </row>
    <row r="561" spans="1:8">
      <c r="A561" s="103"/>
      <c r="C561" s="326" t="s">
        <v>1538</v>
      </c>
      <c r="D561" t="s">
        <v>1538</v>
      </c>
      <c r="E561" s="325" t="s">
        <v>1538</v>
      </c>
      <c r="G561" s="325" t="s">
        <v>1538</v>
      </c>
      <c r="H561" s="325" t="s">
        <v>1538</v>
      </c>
    </row>
    <row r="562" spans="1:8">
      <c r="A562" s="103"/>
      <c r="C562" s="326" t="s">
        <v>1538</v>
      </c>
      <c r="D562" t="s">
        <v>1538</v>
      </c>
      <c r="E562" s="325" t="s">
        <v>1538</v>
      </c>
      <c r="G562" s="325" t="s">
        <v>1538</v>
      </c>
      <c r="H562" s="325" t="s">
        <v>1538</v>
      </c>
    </row>
    <row r="563" spans="1:8">
      <c r="A563" s="103"/>
      <c r="C563" s="326" t="s">
        <v>1538</v>
      </c>
      <c r="D563" t="s">
        <v>1538</v>
      </c>
      <c r="E563" s="325" t="s">
        <v>1538</v>
      </c>
      <c r="G563" s="325" t="s">
        <v>1538</v>
      </c>
      <c r="H563" s="325" t="s">
        <v>1538</v>
      </c>
    </row>
    <row r="564" spans="1:8">
      <c r="A564" s="103"/>
      <c r="B564" s="326"/>
      <c r="C564" s="326" t="s">
        <v>1538</v>
      </c>
      <c r="D564" t="s">
        <v>1538</v>
      </c>
      <c r="E564" s="325" t="s">
        <v>1538</v>
      </c>
      <c r="G564" s="325" t="s">
        <v>1538</v>
      </c>
      <c r="H564" s="325" t="s">
        <v>1538</v>
      </c>
    </row>
    <row r="565" spans="1:8">
      <c r="A565" s="103"/>
      <c r="B565" s="326"/>
      <c r="C565" s="326" t="s">
        <v>1538</v>
      </c>
      <c r="D565" t="s">
        <v>1538</v>
      </c>
      <c r="E565" s="325" t="s">
        <v>1538</v>
      </c>
      <c r="G565" s="325" t="s">
        <v>1538</v>
      </c>
      <c r="H565" s="325" t="s">
        <v>1538</v>
      </c>
    </row>
    <row r="566" spans="1:8">
      <c r="A566" s="103"/>
      <c r="B566" s="326"/>
      <c r="C566" s="326" t="s">
        <v>1538</v>
      </c>
      <c r="D566" t="s">
        <v>1538</v>
      </c>
      <c r="E566" s="325" t="s">
        <v>1538</v>
      </c>
      <c r="G566" s="325" t="s">
        <v>1538</v>
      </c>
      <c r="H566" s="325" t="s">
        <v>1538</v>
      </c>
    </row>
    <row r="567" spans="1:8">
      <c r="A567" s="103"/>
      <c r="B567" s="326"/>
      <c r="C567" s="326" t="s">
        <v>1538</v>
      </c>
      <c r="D567" t="s">
        <v>1538</v>
      </c>
      <c r="E567" s="325" t="s">
        <v>1538</v>
      </c>
      <c r="G567" s="325" t="s">
        <v>1538</v>
      </c>
      <c r="H567" s="325" t="s">
        <v>1538</v>
      </c>
    </row>
    <row r="568" spans="1:8">
      <c r="A568" s="103"/>
      <c r="B568" s="326"/>
      <c r="C568" s="326" t="s">
        <v>1538</v>
      </c>
      <c r="D568" t="s">
        <v>1538</v>
      </c>
      <c r="E568" s="325" t="s">
        <v>1538</v>
      </c>
      <c r="G568" s="325" t="s">
        <v>1538</v>
      </c>
      <c r="H568" s="325" t="s">
        <v>1538</v>
      </c>
    </row>
    <row r="569" spans="1:8">
      <c r="A569" s="103"/>
      <c r="B569" s="326"/>
      <c r="C569" s="326" t="s">
        <v>1538</v>
      </c>
      <c r="D569" t="s">
        <v>1538</v>
      </c>
      <c r="E569" s="325" t="s">
        <v>1538</v>
      </c>
      <c r="G569" s="325" t="s">
        <v>1538</v>
      </c>
      <c r="H569" s="325" t="s">
        <v>1538</v>
      </c>
    </row>
    <row r="570" spans="1:8">
      <c r="A570" s="103"/>
      <c r="B570" s="326"/>
      <c r="C570" s="326" t="s">
        <v>1538</v>
      </c>
      <c r="D570" t="s">
        <v>1538</v>
      </c>
      <c r="E570" s="325" t="s">
        <v>1538</v>
      </c>
      <c r="G570" s="325" t="s">
        <v>1538</v>
      </c>
      <c r="H570" s="325" t="s">
        <v>1538</v>
      </c>
    </row>
    <row r="571" spans="1:8">
      <c r="A571" s="103"/>
      <c r="B571" s="326"/>
      <c r="C571" s="326" t="s">
        <v>1538</v>
      </c>
      <c r="D571" t="s">
        <v>1538</v>
      </c>
      <c r="E571" s="325" t="s">
        <v>1538</v>
      </c>
      <c r="G571" s="325" t="s">
        <v>1538</v>
      </c>
      <c r="H571" s="325" t="s">
        <v>1538</v>
      </c>
    </row>
    <row r="572" spans="1:8">
      <c r="A572" s="103"/>
      <c r="B572" s="326"/>
      <c r="C572" s="326" t="s">
        <v>1538</v>
      </c>
      <c r="D572" t="s">
        <v>1538</v>
      </c>
      <c r="E572" s="325" t="s">
        <v>1538</v>
      </c>
      <c r="G572" s="325" t="s">
        <v>1538</v>
      </c>
      <c r="H572" s="325" t="s">
        <v>1538</v>
      </c>
    </row>
    <row r="573" spans="1:8">
      <c r="A573" s="103"/>
      <c r="B573" s="326"/>
      <c r="C573" s="326" t="s">
        <v>1538</v>
      </c>
      <c r="D573" t="s">
        <v>1538</v>
      </c>
      <c r="E573" s="325" t="s">
        <v>1538</v>
      </c>
      <c r="G573" s="325" t="s">
        <v>1538</v>
      </c>
      <c r="H573" s="325" t="s">
        <v>1538</v>
      </c>
    </row>
    <row r="574" spans="1:8">
      <c r="A574" s="103"/>
      <c r="B574" s="326"/>
      <c r="C574" s="326" t="s">
        <v>1538</v>
      </c>
      <c r="D574" t="s">
        <v>1538</v>
      </c>
      <c r="E574" s="325" t="s">
        <v>1538</v>
      </c>
      <c r="G574" s="325" t="s">
        <v>1538</v>
      </c>
      <c r="H574" s="325" t="s">
        <v>1538</v>
      </c>
    </row>
    <row r="575" spans="1:8">
      <c r="A575" s="103"/>
      <c r="B575" s="326"/>
      <c r="C575" s="326" t="s">
        <v>1538</v>
      </c>
      <c r="D575" t="s">
        <v>1538</v>
      </c>
      <c r="E575" s="325" t="s">
        <v>1538</v>
      </c>
      <c r="G575" s="325" t="s">
        <v>1538</v>
      </c>
      <c r="H575" s="325" t="s">
        <v>1538</v>
      </c>
    </row>
    <row r="576" spans="1:8">
      <c r="A576" s="103"/>
      <c r="B576" s="326"/>
      <c r="C576" s="326" t="s">
        <v>1538</v>
      </c>
      <c r="D576" t="s">
        <v>1538</v>
      </c>
      <c r="E576" s="325" t="s">
        <v>1538</v>
      </c>
      <c r="G576" s="325" t="s">
        <v>1538</v>
      </c>
      <c r="H576" s="325" t="s">
        <v>1538</v>
      </c>
    </row>
    <row r="577" spans="1:8">
      <c r="A577" s="103"/>
      <c r="B577" s="328"/>
      <c r="C577" s="326" t="s">
        <v>1538</v>
      </c>
      <c r="D577" t="s">
        <v>1538</v>
      </c>
      <c r="E577" s="325" t="s">
        <v>1538</v>
      </c>
      <c r="G577" s="325" t="s">
        <v>1538</v>
      </c>
      <c r="H577" s="325" t="s">
        <v>1538</v>
      </c>
    </row>
    <row r="578" spans="1:8">
      <c r="A578" s="103"/>
      <c r="C578" s="326" t="s">
        <v>1538</v>
      </c>
      <c r="D578" t="s">
        <v>1538</v>
      </c>
      <c r="E578" s="325" t="s">
        <v>1538</v>
      </c>
      <c r="G578" s="325" t="s">
        <v>1538</v>
      </c>
      <c r="H578" s="325" t="s">
        <v>1538</v>
      </c>
    </row>
    <row r="579" spans="1:8">
      <c r="A579" s="103"/>
      <c r="C579" s="326" t="s">
        <v>1538</v>
      </c>
      <c r="D579" t="s">
        <v>1538</v>
      </c>
      <c r="E579" s="325" t="s">
        <v>1538</v>
      </c>
      <c r="G579" s="325" t="s">
        <v>1538</v>
      </c>
      <c r="H579" s="325" t="s">
        <v>1538</v>
      </c>
    </row>
    <row r="580" spans="1:8">
      <c r="A580" s="103"/>
      <c r="C580" s="326" t="s">
        <v>1538</v>
      </c>
      <c r="D580" t="s">
        <v>1538</v>
      </c>
      <c r="E580" s="325" t="s">
        <v>1538</v>
      </c>
      <c r="G580" s="325" t="s">
        <v>1538</v>
      </c>
      <c r="H580" s="325" t="s">
        <v>1538</v>
      </c>
    </row>
    <row r="581" spans="1:8">
      <c r="A581" s="103"/>
      <c r="C581" s="326" t="s">
        <v>1538</v>
      </c>
      <c r="D581" t="s">
        <v>1538</v>
      </c>
      <c r="E581" s="325" t="s">
        <v>1538</v>
      </c>
      <c r="G581" s="325" t="s">
        <v>1538</v>
      </c>
      <c r="H581" s="325" t="s">
        <v>1538</v>
      </c>
    </row>
    <row r="582" spans="1:8">
      <c r="A582" s="103"/>
      <c r="B582" s="326"/>
      <c r="C582" s="326" t="s">
        <v>1538</v>
      </c>
      <c r="D582" t="s">
        <v>1538</v>
      </c>
      <c r="E582" s="325" t="s">
        <v>1538</v>
      </c>
      <c r="G582" s="325" t="s">
        <v>1538</v>
      </c>
      <c r="H582" s="325" t="s">
        <v>1538</v>
      </c>
    </row>
    <row r="583" spans="1:8">
      <c r="A583" s="103"/>
      <c r="B583" s="326"/>
      <c r="C583" s="326" t="s">
        <v>1538</v>
      </c>
      <c r="D583" t="s">
        <v>1538</v>
      </c>
      <c r="E583" s="325" t="s">
        <v>1538</v>
      </c>
      <c r="G583" s="325" t="s">
        <v>1538</v>
      </c>
      <c r="H583" s="325" t="s">
        <v>1538</v>
      </c>
    </row>
    <row r="584" spans="1:8">
      <c r="A584" s="103"/>
      <c r="B584" s="326"/>
      <c r="C584" s="326" t="s">
        <v>1538</v>
      </c>
      <c r="D584" t="s">
        <v>1538</v>
      </c>
      <c r="E584" s="325" t="s">
        <v>1538</v>
      </c>
      <c r="G584" s="325" t="s">
        <v>1538</v>
      </c>
      <c r="H584" s="325" t="s">
        <v>1538</v>
      </c>
    </row>
    <row r="585" spans="1:8">
      <c r="A585" s="103"/>
      <c r="B585" s="326"/>
      <c r="C585" s="326" t="s">
        <v>1538</v>
      </c>
      <c r="D585" t="s">
        <v>1538</v>
      </c>
      <c r="E585" s="325" t="s">
        <v>1538</v>
      </c>
      <c r="G585" s="325" t="s">
        <v>1538</v>
      </c>
      <c r="H585" s="325" t="s">
        <v>1538</v>
      </c>
    </row>
    <row r="586" spans="1:8">
      <c r="A586" s="103"/>
      <c r="B586" s="326"/>
      <c r="C586" s="326" t="s">
        <v>1538</v>
      </c>
      <c r="D586" t="s">
        <v>1538</v>
      </c>
      <c r="E586" s="325" t="s">
        <v>1538</v>
      </c>
      <c r="G586" s="325" t="s">
        <v>1538</v>
      </c>
      <c r="H586" s="325" t="s">
        <v>1538</v>
      </c>
    </row>
    <row r="587" spans="1:8">
      <c r="A587" s="103"/>
      <c r="B587" s="326"/>
      <c r="C587" s="326" t="s">
        <v>1538</v>
      </c>
      <c r="D587" t="s">
        <v>1538</v>
      </c>
      <c r="E587" s="325" t="s">
        <v>1538</v>
      </c>
      <c r="G587" s="325" t="s">
        <v>1538</v>
      </c>
      <c r="H587" s="325" t="s">
        <v>1538</v>
      </c>
    </row>
    <row r="588" spans="1:8">
      <c r="A588" s="103"/>
      <c r="B588" s="326"/>
      <c r="C588" s="326" t="s">
        <v>1538</v>
      </c>
      <c r="D588" t="s">
        <v>1538</v>
      </c>
      <c r="E588" s="325" t="s">
        <v>1538</v>
      </c>
      <c r="G588" s="325" t="s">
        <v>1538</v>
      </c>
      <c r="H588" s="325" t="s">
        <v>1538</v>
      </c>
    </row>
    <row r="589" spans="1:8">
      <c r="A589" s="103"/>
      <c r="B589" s="326"/>
      <c r="C589" s="326" t="s">
        <v>1538</v>
      </c>
      <c r="D589" t="s">
        <v>1538</v>
      </c>
      <c r="E589" s="325" t="s">
        <v>1538</v>
      </c>
      <c r="G589" s="325" t="s">
        <v>1538</v>
      </c>
      <c r="H589" s="325" t="s">
        <v>1538</v>
      </c>
    </row>
    <row r="590" spans="1:8">
      <c r="A590" s="103"/>
      <c r="B590" s="326"/>
      <c r="C590" s="326" t="s">
        <v>1538</v>
      </c>
      <c r="D590" t="s">
        <v>1538</v>
      </c>
      <c r="E590" s="325" t="s">
        <v>1538</v>
      </c>
      <c r="G590" s="325" t="s">
        <v>1538</v>
      </c>
      <c r="H590" s="325" t="s">
        <v>1538</v>
      </c>
    </row>
    <row r="591" spans="1:8">
      <c r="A591" s="103"/>
      <c r="B591" s="326"/>
      <c r="C591" s="326" t="s">
        <v>1538</v>
      </c>
      <c r="D591" t="s">
        <v>1538</v>
      </c>
      <c r="E591" s="325" t="s">
        <v>1538</v>
      </c>
      <c r="G591" s="325" t="s">
        <v>1538</v>
      </c>
      <c r="H591" s="325" t="s">
        <v>1538</v>
      </c>
    </row>
    <row r="592" spans="1:8">
      <c r="A592" s="103"/>
      <c r="B592" s="326"/>
      <c r="C592" s="326" t="s">
        <v>1538</v>
      </c>
      <c r="D592" t="s">
        <v>1538</v>
      </c>
      <c r="E592" s="325" t="s">
        <v>1538</v>
      </c>
      <c r="G592" s="325" t="s">
        <v>1538</v>
      </c>
      <c r="H592" s="325" t="s">
        <v>1538</v>
      </c>
    </row>
    <row r="593" spans="1:8">
      <c r="A593" s="103"/>
      <c r="B593" s="326"/>
      <c r="C593" s="326" t="s">
        <v>1538</v>
      </c>
      <c r="D593" t="s">
        <v>1538</v>
      </c>
      <c r="E593" s="325" t="s">
        <v>1538</v>
      </c>
      <c r="G593" s="325" t="s">
        <v>1538</v>
      </c>
      <c r="H593" s="325" t="s">
        <v>1538</v>
      </c>
    </row>
    <row r="594" spans="1:8">
      <c r="A594" s="103"/>
      <c r="B594" s="326"/>
      <c r="C594" s="326" t="s">
        <v>1538</v>
      </c>
      <c r="D594" t="s">
        <v>1538</v>
      </c>
      <c r="E594" s="325" t="s">
        <v>1538</v>
      </c>
      <c r="G594" s="325" t="s">
        <v>1538</v>
      </c>
      <c r="H594" s="325" t="s">
        <v>1538</v>
      </c>
    </row>
    <row r="595" spans="1:8">
      <c r="A595" s="103"/>
      <c r="B595" s="326"/>
      <c r="C595" s="326" t="s">
        <v>1538</v>
      </c>
      <c r="D595" t="s">
        <v>1538</v>
      </c>
      <c r="E595" s="325" t="s">
        <v>1538</v>
      </c>
      <c r="G595" s="325" t="s">
        <v>1538</v>
      </c>
      <c r="H595" s="325" t="s">
        <v>1538</v>
      </c>
    </row>
    <row r="596" spans="1:8">
      <c r="A596" s="103"/>
      <c r="B596" s="326"/>
      <c r="C596" s="326" t="s">
        <v>1538</v>
      </c>
      <c r="D596" t="s">
        <v>1538</v>
      </c>
      <c r="E596" s="325" t="s">
        <v>1538</v>
      </c>
      <c r="G596" s="325" t="s">
        <v>1538</v>
      </c>
      <c r="H596" s="325" t="s">
        <v>1538</v>
      </c>
    </row>
    <row r="597" spans="1:8">
      <c r="A597" s="103"/>
      <c r="B597" s="326"/>
      <c r="C597" s="326" t="s">
        <v>1538</v>
      </c>
      <c r="D597" t="s">
        <v>1538</v>
      </c>
      <c r="E597" s="325" t="s">
        <v>1538</v>
      </c>
      <c r="G597" s="325" t="s">
        <v>1538</v>
      </c>
      <c r="H597" s="325" t="s">
        <v>1538</v>
      </c>
    </row>
    <row r="598" spans="1:8">
      <c r="A598" s="103"/>
      <c r="B598" s="326"/>
      <c r="C598" s="326" t="s">
        <v>1538</v>
      </c>
      <c r="D598" t="s">
        <v>1538</v>
      </c>
      <c r="E598" s="325" t="s">
        <v>1538</v>
      </c>
      <c r="G598" s="325" t="s">
        <v>1538</v>
      </c>
      <c r="H598" s="325" t="s">
        <v>1538</v>
      </c>
    </row>
    <row r="599" spans="1:8">
      <c r="A599" s="103"/>
      <c r="B599" s="326"/>
      <c r="C599" s="326" t="s">
        <v>1538</v>
      </c>
      <c r="D599" t="s">
        <v>1538</v>
      </c>
      <c r="E599" s="325" t="s">
        <v>1538</v>
      </c>
      <c r="G599" s="325" t="s">
        <v>1538</v>
      </c>
      <c r="H599" s="325" t="s">
        <v>1538</v>
      </c>
    </row>
    <row r="600" spans="1:8">
      <c r="A600" s="103"/>
      <c r="B600" s="326"/>
      <c r="C600" s="326" t="s">
        <v>1538</v>
      </c>
      <c r="D600" t="s">
        <v>1538</v>
      </c>
      <c r="E600" s="325" t="s">
        <v>1538</v>
      </c>
      <c r="G600" s="325" t="s">
        <v>1538</v>
      </c>
      <c r="H600" s="325" t="s">
        <v>1538</v>
      </c>
    </row>
    <row r="601" spans="1:8">
      <c r="A601" s="103"/>
      <c r="B601" s="326"/>
      <c r="C601" s="326" t="s">
        <v>1538</v>
      </c>
      <c r="D601" t="s">
        <v>1538</v>
      </c>
      <c r="E601" s="325" t="s">
        <v>1538</v>
      </c>
      <c r="G601" s="325" t="s">
        <v>1538</v>
      </c>
      <c r="H601" s="325" t="s">
        <v>1538</v>
      </c>
    </row>
    <row r="602" spans="1:8">
      <c r="A602" s="103"/>
      <c r="B602" s="326"/>
      <c r="C602" s="326" t="s">
        <v>1538</v>
      </c>
      <c r="D602" t="s">
        <v>1538</v>
      </c>
      <c r="E602" s="325" t="s">
        <v>1538</v>
      </c>
      <c r="G602" s="325" t="s">
        <v>1538</v>
      </c>
      <c r="H602" s="325" t="s">
        <v>1538</v>
      </c>
    </row>
    <row r="603" spans="1:8">
      <c r="A603" s="103"/>
      <c r="B603" s="326"/>
      <c r="C603" s="326" t="s">
        <v>1538</v>
      </c>
      <c r="D603" t="s">
        <v>1538</v>
      </c>
      <c r="E603" s="325" t="s">
        <v>1538</v>
      </c>
      <c r="G603" s="325" t="s">
        <v>1538</v>
      </c>
      <c r="H603" s="325" t="s">
        <v>1538</v>
      </c>
    </row>
    <row r="604" spans="1:8">
      <c r="A604" s="103"/>
      <c r="B604" s="326"/>
      <c r="C604" s="326" t="s">
        <v>1538</v>
      </c>
      <c r="D604" t="s">
        <v>1538</v>
      </c>
      <c r="E604" s="325" t="s">
        <v>1538</v>
      </c>
      <c r="G604" s="325" t="s">
        <v>1538</v>
      </c>
      <c r="H604" s="325" t="s">
        <v>1538</v>
      </c>
    </row>
    <row r="605" spans="1:8">
      <c r="A605" s="103"/>
      <c r="B605" s="326"/>
      <c r="C605" s="326" t="s">
        <v>1538</v>
      </c>
      <c r="D605" t="s">
        <v>1538</v>
      </c>
      <c r="E605" s="325" t="s">
        <v>1538</v>
      </c>
      <c r="G605" s="325" t="s">
        <v>1538</v>
      </c>
      <c r="H605" s="325" t="s">
        <v>1538</v>
      </c>
    </row>
    <row r="606" spans="1:8">
      <c r="A606" s="103"/>
      <c r="B606" s="326"/>
      <c r="C606" s="326" t="s">
        <v>1538</v>
      </c>
      <c r="D606" t="s">
        <v>1538</v>
      </c>
      <c r="E606" s="325" t="s">
        <v>1538</v>
      </c>
      <c r="G606" s="325" t="s">
        <v>1538</v>
      </c>
      <c r="H606" s="325" t="s">
        <v>1538</v>
      </c>
    </row>
    <row r="607" spans="1:8">
      <c r="A607" s="103"/>
      <c r="B607" s="326"/>
      <c r="C607" s="326" t="s">
        <v>1538</v>
      </c>
      <c r="D607" t="s">
        <v>1538</v>
      </c>
      <c r="E607" s="325" t="s">
        <v>1538</v>
      </c>
      <c r="G607" s="325" t="s">
        <v>1538</v>
      </c>
      <c r="H607" s="325" t="s">
        <v>1538</v>
      </c>
    </row>
    <row r="608" spans="1:8">
      <c r="A608" s="103"/>
      <c r="B608" s="326"/>
      <c r="C608" s="326" t="s">
        <v>1538</v>
      </c>
      <c r="D608" t="s">
        <v>1538</v>
      </c>
      <c r="E608" s="325" t="s">
        <v>1538</v>
      </c>
      <c r="G608" s="325" t="s">
        <v>1538</v>
      </c>
      <c r="H608" s="325" t="s">
        <v>1538</v>
      </c>
    </row>
    <row r="609" spans="1:8">
      <c r="A609" s="103"/>
      <c r="B609" s="326"/>
      <c r="C609" s="326" t="s">
        <v>1538</v>
      </c>
      <c r="D609" t="s">
        <v>1538</v>
      </c>
      <c r="E609" s="325" t="s">
        <v>1538</v>
      </c>
      <c r="G609" s="325" t="s">
        <v>1538</v>
      </c>
      <c r="H609" s="325" t="s">
        <v>1538</v>
      </c>
    </row>
    <row r="610" spans="1:8">
      <c r="A610" s="103"/>
      <c r="B610" s="326"/>
      <c r="C610" s="326" t="s">
        <v>1538</v>
      </c>
      <c r="D610" t="s">
        <v>1538</v>
      </c>
      <c r="E610" s="325" t="s">
        <v>1538</v>
      </c>
      <c r="G610" s="325" t="s">
        <v>1538</v>
      </c>
      <c r="H610" s="325" t="s">
        <v>1538</v>
      </c>
    </row>
    <row r="611" spans="1:8">
      <c r="A611" s="103"/>
      <c r="B611" s="326"/>
      <c r="C611" s="326" t="s">
        <v>1538</v>
      </c>
      <c r="D611" t="s">
        <v>1538</v>
      </c>
      <c r="E611" s="325" t="s">
        <v>1538</v>
      </c>
      <c r="G611" s="325" t="s">
        <v>1538</v>
      </c>
      <c r="H611" s="325" t="s">
        <v>1538</v>
      </c>
    </row>
    <row r="612" spans="1:8">
      <c r="A612" s="103"/>
      <c r="B612" s="326"/>
      <c r="C612" s="326" t="s">
        <v>1538</v>
      </c>
      <c r="D612" t="s">
        <v>1538</v>
      </c>
      <c r="E612" s="325" t="s">
        <v>1538</v>
      </c>
      <c r="G612" s="325" t="s">
        <v>1538</v>
      </c>
      <c r="H612" s="325" t="s">
        <v>1538</v>
      </c>
    </row>
    <row r="613" spans="1:8">
      <c r="A613" s="103"/>
      <c r="B613" s="326"/>
      <c r="C613" s="326" t="s">
        <v>1538</v>
      </c>
      <c r="D613" t="s">
        <v>1538</v>
      </c>
      <c r="E613" s="325" t="s">
        <v>1538</v>
      </c>
      <c r="G613" s="325" t="s">
        <v>1538</v>
      </c>
      <c r="H613" s="325" t="s">
        <v>1538</v>
      </c>
    </row>
    <row r="614" spans="1:8">
      <c r="A614" s="103"/>
      <c r="B614" s="326"/>
      <c r="C614" s="326" t="s">
        <v>1538</v>
      </c>
      <c r="D614" t="s">
        <v>1538</v>
      </c>
      <c r="E614" s="325" t="s">
        <v>1538</v>
      </c>
      <c r="G614" s="325" t="s">
        <v>1538</v>
      </c>
      <c r="H614" s="325" t="s">
        <v>1538</v>
      </c>
    </row>
    <row r="615" spans="1:8">
      <c r="A615" s="103"/>
      <c r="B615" s="328"/>
      <c r="C615" s="326" t="s">
        <v>1538</v>
      </c>
      <c r="D615" t="s">
        <v>1538</v>
      </c>
      <c r="E615" s="325" t="s">
        <v>1538</v>
      </c>
      <c r="G615" s="325" t="s">
        <v>1538</v>
      </c>
      <c r="H615" s="325" t="s">
        <v>1538</v>
      </c>
    </row>
    <row r="616" spans="1:8">
      <c r="A616" s="103"/>
      <c r="C616" s="326" t="s">
        <v>1538</v>
      </c>
      <c r="D616" t="s">
        <v>1538</v>
      </c>
      <c r="E616" s="325" t="s">
        <v>1538</v>
      </c>
      <c r="G616" s="325" t="s">
        <v>1538</v>
      </c>
      <c r="H616" s="325" t="s">
        <v>1538</v>
      </c>
    </row>
    <row r="617" spans="1:8">
      <c r="A617" s="103"/>
      <c r="C617" s="326" t="s">
        <v>1538</v>
      </c>
      <c r="D617" t="s">
        <v>1538</v>
      </c>
      <c r="E617" s="325" t="s">
        <v>1538</v>
      </c>
      <c r="G617" s="325" t="s">
        <v>1538</v>
      </c>
      <c r="H617" s="325" t="s">
        <v>1538</v>
      </c>
    </row>
    <row r="618" spans="1:8">
      <c r="A618" s="103"/>
      <c r="C618" s="326" t="s">
        <v>1538</v>
      </c>
      <c r="D618" t="s">
        <v>1538</v>
      </c>
      <c r="E618" s="325" t="s">
        <v>1538</v>
      </c>
      <c r="G618" s="325" t="s">
        <v>1538</v>
      </c>
      <c r="H618" s="325" t="s">
        <v>1538</v>
      </c>
    </row>
    <row r="619" spans="1:8">
      <c r="A619" s="103"/>
      <c r="B619" s="326"/>
      <c r="C619" s="326" t="s">
        <v>1538</v>
      </c>
      <c r="D619" t="s">
        <v>1538</v>
      </c>
      <c r="E619" s="325" t="s">
        <v>1538</v>
      </c>
      <c r="G619" s="325" t="s">
        <v>1538</v>
      </c>
      <c r="H619" s="325" t="s">
        <v>1538</v>
      </c>
    </row>
    <row r="620" spans="1:8">
      <c r="A620" s="103"/>
      <c r="B620" s="326"/>
      <c r="C620" s="326" t="s">
        <v>1538</v>
      </c>
      <c r="D620" t="s">
        <v>1538</v>
      </c>
      <c r="E620" s="325" t="s">
        <v>1538</v>
      </c>
      <c r="G620" s="325" t="s">
        <v>1538</v>
      </c>
      <c r="H620" s="325" t="s">
        <v>1538</v>
      </c>
    </row>
    <row r="621" spans="1:8">
      <c r="A621" s="103"/>
      <c r="B621" s="326"/>
      <c r="C621" s="326" t="s">
        <v>1538</v>
      </c>
      <c r="D621" t="s">
        <v>1538</v>
      </c>
      <c r="E621" s="325" t="s">
        <v>1538</v>
      </c>
      <c r="G621" s="325" t="s">
        <v>1538</v>
      </c>
      <c r="H621" s="325" t="s">
        <v>1538</v>
      </c>
    </row>
    <row r="622" spans="1:8">
      <c r="A622" s="103"/>
      <c r="B622" s="326"/>
      <c r="C622" s="326" t="s">
        <v>1538</v>
      </c>
      <c r="D622" t="s">
        <v>1538</v>
      </c>
      <c r="E622" s="325" t="s">
        <v>1538</v>
      </c>
      <c r="G622" s="325" t="s">
        <v>1538</v>
      </c>
      <c r="H622" s="325" t="s">
        <v>1538</v>
      </c>
    </row>
    <row r="623" spans="1:8">
      <c r="A623" s="103"/>
      <c r="B623" s="326"/>
      <c r="C623" s="326" t="s">
        <v>1538</v>
      </c>
      <c r="D623" t="s">
        <v>1538</v>
      </c>
      <c r="E623" s="325" t="s">
        <v>1538</v>
      </c>
      <c r="G623" s="325" t="s">
        <v>1538</v>
      </c>
      <c r="H623" s="325" t="s">
        <v>1538</v>
      </c>
    </row>
    <row r="624" spans="1:8">
      <c r="A624" s="103"/>
      <c r="B624" s="326"/>
      <c r="C624" s="326" t="s">
        <v>1538</v>
      </c>
      <c r="D624" t="s">
        <v>1538</v>
      </c>
      <c r="E624" s="325" t="s">
        <v>1538</v>
      </c>
      <c r="G624" s="325" t="s">
        <v>1538</v>
      </c>
      <c r="H624" s="325" t="s">
        <v>1538</v>
      </c>
    </row>
    <row r="625" spans="1:8">
      <c r="A625" s="103"/>
      <c r="B625" s="326"/>
      <c r="C625" s="326" t="s">
        <v>1538</v>
      </c>
      <c r="D625" t="s">
        <v>1538</v>
      </c>
      <c r="E625" s="325" t="s">
        <v>1538</v>
      </c>
      <c r="G625" s="325" t="s">
        <v>1538</v>
      </c>
      <c r="H625" s="325" t="s">
        <v>1538</v>
      </c>
    </row>
    <row r="626" spans="1:8">
      <c r="A626" s="103"/>
      <c r="B626" s="326"/>
      <c r="C626" s="326" t="s">
        <v>1538</v>
      </c>
      <c r="D626" t="s">
        <v>1538</v>
      </c>
      <c r="E626" s="325" t="s">
        <v>1538</v>
      </c>
      <c r="G626" s="325" t="s">
        <v>1538</v>
      </c>
      <c r="H626" s="325" t="s">
        <v>1538</v>
      </c>
    </row>
    <row r="627" spans="1:8">
      <c r="A627" s="103"/>
      <c r="B627" s="326"/>
      <c r="C627" s="326" t="s">
        <v>1538</v>
      </c>
      <c r="D627" t="s">
        <v>1538</v>
      </c>
      <c r="E627" s="325" t="s">
        <v>1538</v>
      </c>
      <c r="G627" s="325" t="s">
        <v>1538</v>
      </c>
      <c r="H627" s="325" t="s">
        <v>1538</v>
      </c>
    </row>
    <row r="628" spans="1:8">
      <c r="A628" s="103"/>
      <c r="B628" s="326"/>
      <c r="C628" s="326" t="s">
        <v>1538</v>
      </c>
      <c r="D628" t="s">
        <v>1538</v>
      </c>
      <c r="E628" s="325" t="s">
        <v>1538</v>
      </c>
      <c r="G628" s="325" t="s">
        <v>1538</v>
      </c>
      <c r="H628" s="325" t="s">
        <v>1538</v>
      </c>
    </row>
    <row r="629" spans="1:8">
      <c r="A629" s="103"/>
      <c r="B629" s="326"/>
      <c r="C629" s="326" t="s">
        <v>1538</v>
      </c>
      <c r="D629" t="s">
        <v>1538</v>
      </c>
      <c r="E629" s="325" t="s">
        <v>1538</v>
      </c>
      <c r="G629" s="325" t="s">
        <v>1538</v>
      </c>
      <c r="H629" s="325" t="s">
        <v>1538</v>
      </c>
    </row>
    <row r="630" spans="1:8">
      <c r="A630" s="103"/>
      <c r="B630" s="326"/>
      <c r="C630" s="326" t="s">
        <v>1538</v>
      </c>
      <c r="D630" t="s">
        <v>1538</v>
      </c>
      <c r="E630" s="325" t="s">
        <v>1538</v>
      </c>
      <c r="G630" s="325" t="s">
        <v>1538</v>
      </c>
      <c r="H630" s="325" t="s">
        <v>1538</v>
      </c>
    </row>
    <row r="631" spans="1:8">
      <c r="A631" s="103"/>
      <c r="B631" s="326"/>
      <c r="C631" s="326" t="s">
        <v>1538</v>
      </c>
      <c r="D631" t="s">
        <v>1538</v>
      </c>
      <c r="E631" s="325" t="s">
        <v>1538</v>
      </c>
      <c r="G631" s="325" t="s">
        <v>1538</v>
      </c>
      <c r="H631" s="325" t="s">
        <v>1538</v>
      </c>
    </row>
    <row r="632" spans="1:8">
      <c r="A632" s="103"/>
      <c r="B632" s="326"/>
      <c r="C632" s="326" t="s">
        <v>1538</v>
      </c>
      <c r="D632" t="s">
        <v>1538</v>
      </c>
      <c r="E632" s="325" t="s">
        <v>1538</v>
      </c>
      <c r="G632" s="325" t="s">
        <v>1538</v>
      </c>
      <c r="H632" s="325" t="s">
        <v>1538</v>
      </c>
    </row>
    <row r="633" spans="1:8">
      <c r="A633" s="103"/>
      <c r="B633" s="328"/>
      <c r="C633" s="326" t="s">
        <v>1538</v>
      </c>
      <c r="D633" t="s">
        <v>1538</v>
      </c>
      <c r="E633" s="325" t="s">
        <v>1538</v>
      </c>
      <c r="G633" s="325" t="s">
        <v>1538</v>
      </c>
      <c r="H633" s="325" t="s">
        <v>1538</v>
      </c>
    </row>
    <row r="634" spans="1:8">
      <c r="A634" s="103"/>
      <c r="C634" s="326" t="s">
        <v>1538</v>
      </c>
      <c r="D634" t="s">
        <v>1538</v>
      </c>
      <c r="E634" s="325" t="s">
        <v>1538</v>
      </c>
      <c r="G634" s="325" t="s">
        <v>1538</v>
      </c>
      <c r="H634" s="325" t="s">
        <v>1538</v>
      </c>
    </row>
    <row r="635" spans="1:8">
      <c r="A635" s="103"/>
      <c r="C635" s="326" t="s">
        <v>1538</v>
      </c>
      <c r="D635" t="s">
        <v>1538</v>
      </c>
      <c r="E635" s="325" t="s">
        <v>1538</v>
      </c>
      <c r="G635" s="325" t="s">
        <v>1538</v>
      </c>
      <c r="H635" s="325" t="s">
        <v>1538</v>
      </c>
    </row>
    <row r="636" spans="1:8">
      <c r="A636" s="103"/>
      <c r="C636" s="326" t="s">
        <v>1538</v>
      </c>
      <c r="D636" t="s">
        <v>1538</v>
      </c>
      <c r="E636" s="325" t="s">
        <v>1538</v>
      </c>
      <c r="G636" s="325" t="s">
        <v>1538</v>
      </c>
      <c r="H636" s="325" t="s">
        <v>1538</v>
      </c>
    </row>
    <row r="637" spans="1:8">
      <c r="A637" s="103"/>
      <c r="B637" s="326"/>
      <c r="C637" s="326" t="s">
        <v>1538</v>
      </c>
      <c r="D637" t="s">
        <v>1538</v>
      </c>
      <c r="E637" s="325" t="s">
        <v>1538</v>
      </c>
      <c r="G637" s="325" t="s">
        <v>1538</v>
      </c>
      <c r="H637" s="325" t="s">
        <v>1538</v>
      </c>
    </row>
    <row r="638" spans="1:8">
      <c r="A638" s="103"/>
      <c r="B638" s="326"/>
      <c r="C638" s="326" t="s">
        <v>1538</v>
      </c>
      <c r="D638" t="s">
        <v>1538</v>
      </c>
      <c r="E638" s="325" t="s">
        <v>1538</v>
      </c>
      <c r="G638" s="325" t="s">
        <v>1538</v>
      </c>
      <c r="H638" s="325" t="s">
        <v>1538</v>
      </c>
    </row>
    <row r="639" spans="1:8">
      <c r="A639" s="103"/>
      <c r="B639" s="326"/>
      <c r="C639" s="326" t="s">
        <v>1538</v>
      </c>
      <c r="D639" t="s">
        <v>1538</v>
      </c>
      <c r="E639" s="325" t="s">
        <v>1538</v>
      </c>
      <c r="G639" s="325" t="s">
        <v>1538</v>
      </c>
      <c r="H639" s="325" t="s">
        <v>1538</v>
      </c>
    </row>
    <row r="640" spans="1:8">
      <c r="A640" s="103"/>
      <c r="B640" s="326"/>
      <c r="C640" s="326" t="s">
        <v>1538</v>
      </c>
      <c r="D640" t="s">
        <v>1538</v>
      </c>
      <c r="E640" s="325" t="s">
        <v>1538</v>
      </c>
      <c r="G640" s="325" t="s">
        <v>1538</v>
      </c>
      <c r="H640" s="325" t="s">
        <v>1538</v>
      </c>
    </row>
    <row r="641" spans="1:8">
      <c r="A641" s="103"/>
      <c r="B641" s="326"/>
      <c r="C641" s="326" t="s">
        <v>1538</v>
      </c>
      <c r="D641" t="s">
        <v>1538</v>
      </c>
      <c r="E641" s="325" t="s">
        <v>1538</v>
      </c>
      <c r="G641" s="325" t="s">
        <v>1538</v>
      </c>
      <c r="H641" s="325" t="s">
        <v>1538</v>
      </c>
    </row>
    <row r="642" spans="1:8">
      <c r="A642" s="103"/>
      <c r="B642" s="326"/>
      <c r="C642" s="326" t="s">
        <v>1538</v>
      </c>
      <c r="D642" t="s">
        <v>1538</v>
      </c>
      <c r="E642" s="325" t="s">
        <v>1538</v>
      </c>
      <c r="G642" s="325" t="s">
        <v>1538</v>
      </c>
      <c r="H642" s="325" t="s">
        <v>1538</v>
      </c>
    </row>
    <row r="643" spans="1:8">
      <c r="A643" s="103"/>
      <c r="B643" s="326"/>
      <c r="C643" s="326" t="s">
        <v>1538</v>
      </c>
      <c r="D643" t="s">
        <v>1538</v>
      </c>
      <c r="E643" s="325" t="s">
        <v>1538</v>
      </c>
      <c r="G643" s="325" t="s">
        <v>1538</v>
      </c>
      <c r="H643" s="325" t="s">
        <v>1538</v>
      </c>
    </row>
    <row r="644" spans="1:8">
      <c r="A644" s="103"/>
      <c r="B644" s="326"/>
      <c r="C644" s="326" t="s">
        <v>1538</v>
      </c>
      <c r="D644" t="s">
        <v>1538</v>
      </c>
      <c r="E644" s="325" t="s">
        <v>1538</v>
      </c>
      <c r="G644" s="325" t="s">
        <v>1538</v>
      </c>
      <c r="H644" s="325" t="s">
        <v>1538</v>
      </c>
    </row>
    <row r="645" spans="1:8">
      <c r="A645" s="103"/>
      <c r="B645" s="326"/>
      <c r="C645" s="326" t="s">
        <v>1538</v>
      </c>
      <c r="D645" t="s">
        <v>1538</v>
      </c>
      <c r="E645" s="325" t="s">
        <v>1538</v>
      </c>
      <c r="G645" s="325" t="s">
        <v>1538</v>
      </c>
      <c r="H645" s="325" t="s">
        <v>1538</v>
      </c>
    </row>
    <row r="646" spans="1:8">
      <c r="A646" s="103"/>
      <c r="B646" s="326"/>
      <c r="C646" s="326" t="s">
        <v>1538</v>
      </c>
      <c r="D646" t="s">
        <v>1538</v>
      </c>
      <c r="E646" s="325" t="s">
        <v>1538</v>
      </c>
      <c r="G646" s="325" t="s">
        <v>1538</v>
      </c>
      <c r="H646" s="325" t="s">
        <v>1538</v>
      </c>
    </row>
    <row r="647" spans="1:8">
      <c r="A647" s="103"/>
      <c r="B647" s="326"/>
      <c r="C647" s="326" t="s">
        <v>1538</v>
      </c>
      <c r="D647" t="s">
        <v>1538</v>
      </c>
      <c r="E647" s="325" t="s">
        <v>1538</v>
      </c>
      <c r="G647" s="325" t="s">
        <v>1538</v>
      </c>
      <c r="H647" s="325" t="s">
        <v>1538</v>
      </c>
    </row>
    <row r="648" spans="1:8">
      <c r="A648" s="103"/>
      <c r="B648" s="326"/>
      <c r="C648" s="326" t="s">
        <v>1538</v>
      </c>
      <c r="D648" t="s">
        <v>1538</v>
      </c>
      <c r="E648" s="325" t="s">
        <v>1538</v>
      </c>
      <c r="G648" s="325" t="s">
        <v>1538</v>
      </c>
      <c r="H648" s="325" t="s">
        <v>1538</v>
      </c>
    </row>
    <row r="649" spans="1:8">
      <c r="A649" s="103"/>
      <c r="B649" s="326"/>
      <c r="C649" s="326" t="s">
        <v>1538</v>
      </c>
      <c r="D649" t="s">
        <v>1538</v>
      </c>
      <c r="E649" s="325" t="s">
        <v>1538</v>
      </c>
      <c r="G649" s="325" t="s">
        <v>1538</v>
      </c>
      <c r="H649" s="325" t="s">
        <v>1538</v>
      </c>
    </row>
    <row r="650" spans="1:8">
      <c r="A650" s="103"/>
      <c r="B650" s="326"/>
      <c r="C650" s="326" t="s">
        <v>1538</v>
      </c>
      <c r="D650" t="s">
        <v>1538</v>
      </c>
      <c r="E650" s="325" t="s">
        <v>1538</v>
      </c>
      <c r="G650" s="325" t="s">
        <v>1538</v>
      </c>
      <c r="H650" s="325" t="s">
        <v>1538</v>
      </c>
    </row>
    <row r="651" spans="1:8">
      <c r="A651" s="103"/>
      <c r="B651" s="326"/>
      <c r="C651" s="326" t="s">
        <v>1538</v>
      </c>
      <c r="D651" t="s">
        <v>1538</v>
      </c>
      <c r="E651" s="325" t="s">
        <v>1538</v>
      </c>
      <c r="G651" s="325" t="s">
        <v>1538</v>
      </c>
      <c r="H651" s="325" t="s">
        <v>1538</v>
      </c>
    </row>
    <row r="652" spans="1:8">
      <c r="A652" s="103"/>
      <c r="B652" s="326"/>
      <c r="C652" s="326" t="s">
        <v>1538</v>
      </c>
      <c r="D652" t="s">
        <v>1538</v>
      </c>
      <c r="E652" s="325" t="s">
        <v>1538</v>
      </c>
      <c r="G652" s="325" t="s">
        <v>1538</v>
      </c>
      <c r="H652" s="325" t="s">
        <v>1538</v>
      </c>
    </row>
    <row r="653" spans="1:8">
      <c r="A653" s="103"/>
      <c r="B653" s="326"/>
      <c r="C653" s="326" t="s">
        <v>1538</v>
      </c>
      <c r="D653" t="s">
        <v>1538</v>
      </c>
      <c r="E653" s="325" t="s">
        <v>1538</v>
      </c>
      <c r="G653" s="325" t="s">
        <v>1538</v>
      </c>
      <c r="H653" s="325" t="s">
        <v>1538</v>
      </c>
    </row>
    <row r="654" spans="1:8">
      <c r="A654" s="103"/>
      <c r="B654" s="326"/>
      <c r="C654" s="326" t="s">
        <v>1538</v>
      </c>
      <c r="D654" t="s">
        <v>1538</v>
      </c>
      <c r="E654" s="325" t="s">
        <v>1538</v>
      </c>
      <c r="G654" s="325" t="s">
        <v>1538</v>
      </c>
      <c r="H654" s="325" t="s">
        <v>1538</v>
      </c>
    </row>
    <row r="655" spans="1:8">
      <c r="A655" s="103"/>
      <c r="B655" s="326"/>
      <c r="C655" s="326" t="s">
        <v>1538</v>
      </c>
      <c r="D655" t="s">
        <v>1538</v>
      </c>
      <c r="E655" s="325" t="s">
        <v>1538</v>
      </c>
      <c r="G655" s="325" t="s">
        <v>1538</v>
      </c>
      <c r="H655" s="325" t="s">
        <v>1538</v>
      </c>
    </row>
    <row r="656" spans="1:8">
      <c r="A656" s="103"/>
      <c r="B656" s="326"/>
      <c r="C656" s="326" t="s">
        <v>1538</v>
      </c>
      <c r="D656" t="s">
        <v>1538</v>
      </c>
      <c r="E656" s="325" t="s">
        <v>1538</v>
      </c>
      <c r="G656" s="325" t="s">
        <v>1538</v>
      </c>
      <c r="H656" s="325" t="s">
        <v>1538</v>
      </c>
    </row>
    <row r="657" spans="1:8">
      <c r="A657" s="103"/>
      <c r="B657" s="326"/>
      <c r="C657" s="326" t="s">
        <v>1538</v>
      </c>
      <c r="D657" t="s">
        <v>1538</v>
      </c>
      <c r="E657" s="325" t="s">
        <v>1538</v>
      </c>
      <c r="G657" s="325" t="s">
        <v>1538</v>
      </c>
      <c r="H657" s="325" t="s">
        <v>1538</v>
      </c>
    </row>
    <row r="658" spans="1:8">
      <c r="A658" s="103"/>
      <c r="B658" s="326"/>
      <c r="C658" s="326" t="s">
        <v>1538</v>
      </c>
      <c r="D658" t="s">
        <v>1538</v>
      </c>
      <c r="E658" s="325" t="s">
        <v>1538</v>
      </c>
      <c r="G658" s="325" t="s">
        <v>1538</v>
      </c>
      <c r="H658" s="325" t="s">
        <v>1538</v>
      </c>
    </row>
    <row r="659" spans="1:8">
      <c r="A659" s="103"/>
      <c r="B659" s="326"/>
      <c r="C659" s="326" t="s">
        <v>1538</v>
      </c>
      <c r="D659" t="s">
        <v>1538</v>
      </c>
      <c r="E659" s="325" t="s">
        <v>1538</v>
      </c>
      <c r="G659" s="325" t="s">
        <v>1538</v>
      </c>
      <c r="H659" s="325" t="s">
        <v>1538</v>
      </c>
    </row>
    <row r="660" spans="1:8">
      <c r="A660" s="103"/>
      <c r="B660" s="326"/>
      <c r="C660" s="326" t="s">
        <v>1538</v>
      </c>
      <c r="D660" t="s">
        <v>1538</v>
      </c>
      <c r="E660" s="325" t="s">
        <v>1538</v>
      </c>
      <c r="G660" s="325" t="s">
        <v>1538</v>
      </c>
      <c r="H660" s="325" t="s">
        <v>1538</v>
      </c>
    </row>
    <row r="661" spans="1:8">
      <c r="A661" s="103"/>
      <c r="B661" s="326"/>
      <c r="C661" s="326" t="s">
        <v>1538</v>
      </c>
      <c r="D661" t="s">
        <v>1538</v>
      </c>
      <c r="E661" s="325" t="s">
        <v>1538</v>
      </c>
      <c r="G661" s="325" t="s">
        <v>1538</v>
      </c>
      <c r="H661" s="325" t="s">
        <v>1538</v>
      </c>
    </row>
    <row r="662" spans="1:8">
      <c r="A662" s="103"/>
      <c r="B662" s="326"/>
      <c r="C662" s="326" t="s">
        <v>1538</v>
      </c>
      <c r="D662" t="s">
        <v>1538</v>
      </c>
      <c r="E662" s="325" t="s">
        <v>1538</v>
      </c>
      <c r="G662" s="325" t="s">
        <v>1538</v>
      </c>
      <c r="H662" s="325" t="s">
        <v>1538</v>
      </c>
    </row>
    <row r="663" spans="1:8">
      <c r="A663" s="103"/>
      <c r="B663" s="326"/>
      <c r="C663" s="326" t="s">
        <v>1538</v>
      </c>
      <c r="D663" t="s">
        <v>1538</v>
      </c>
      <c r="E663" s="325" t="s">
        <v>1538</v>
      </c>
      <c r="G663" s="325" t="s">
        <v>1538</v>
      </c>
      <c r="H663" s="325" t="s">
        <v>1538</v>
      </c>
    </row>
    <row r="664" spans="1:8">
      <c r="A664" s="103"/>
      <c r="B664" s="326"/>
      <c r="C664" s="326" t="s">
        <v>1538</v>
      </c>
      <c r="D664" t="s">
        <v>1538</v>
      </c>
      <c r="E664" s="325" t="s">
        <v>1538</v>
      </c>
      <c r="G664" s="325" t="s">
        <v>1538</v>
      </c>
      <c r="H664" s="325" t="s">
        <v>1538</v>
      </c>
    </row>
    <row r="665" spans="1:8">
      <c r="A665" s="103"/>
      <c r="B665" s="326"/>
      <c r="C665" s="326" t="s">
        <v>1538</v>
      </c>
      <c r="D665" t="s">
        <v>1538</v>
      </c>
      <c r="E665" s="325" t="s">
        <v>1538</v>
      </c>
      <c r="G665" s="325" t="s">
        <v>1538</v>
      </c>
      <c r="H665" s="325" t="s">
        <v>1538</v>
      </c>
    </row>
    <row r="666" spans="1:8">
      <c r="A666" s="103"/>
      <c r="B666" s="328"/>
      <c r="C666" s="326" t="s">
        <v>1538</v>
      </c>
      <c r="D666" t="s">
        <v>1538</v>
      </c>
      <c r="E666" s="325" t="s">
        <v>1538</v>
      </c>
      <c r="G666" s="325" t="s">
        <v>1538</v>
      </c>
      <c r="H666" s="325" t="s">
        <v>1538</v>
      </c>
    </row>
    <row r="667" spans="1:8">
      <c r="A667" s="103"/>
      <c r="C667" s="326" t="s">
        <v>1538</v>
      </c>
      <c r="D667" t="s">
        <v>1538</v>
      </c>
      <c r="E667" s="325" t="s">
        <v>1538</v>
      </c>
      <c r="G667" s="325" t="s">
        <v>1538</v>
      </c>
      <c r="H667" s="325" t="s">
        <v>1538</v>
      </c>
    </row>
    <row r="668" spans="1:8">
      <c r="A668" s="103"/>
      <c r="C668" s="326" t="s">
        <v>1538</v>
      </c>
      <c r="D668" t="s">
        <v>1538</v>
      </c>
      <c r="E668" s="325" t="s">
        <v>1538</v>
      </c>
      <c r="G668" s="325" t="s">
        <v>1538</v>
      </c>
      <c r="H668" s="325" t="s">
        <v>1538</v>
      </c>
    </row>
    <row r="669" spans="1:8">
      <c r="A669" s="103"/>
      <c r="C669" s="326" t="s">
        <v>1538</v>
      </c>
      <c r="D669" t="s">
        <v>1538</v>
      </c>
      <c r="E669" s="325" t="s">
        <v>1538</v>
      </c>
      <c r="G669" s="325" t="s">
        <v>1538</v>
      </c>
      <c r="H669" s="325" t="s">
        <v>1538</v>
      </c>
    </row>
    <row r="670" spans="1:8">
      <c r="A670" s="103"/>
      <c r="C670" s="326" t="s">
        <v>1538</v>
      </c>
      <c r="D670" t="s">
        <v>1538</v>
      </c>
      <c r="E670" s="325" t="s">
        <v>1538</v>
      </c>
      <c r="G670" s="325" t="s">
        <v>1538</v>
      </c>
      <c r="H670" s="325" t="s">
        <v>1538</v>
      </c>
    </row>
    <row r="671" spans="1:8">
      <c r="A671" s="103"/>
      <c r="B671" s="328"/>
      <c r="C671" s="326" t="s">
        <v>1538</v>
      </c>
      <c r="D671" t="s">
        <v>1538</v>
      </c>
      <c r="E671" s="325" t="s">
        <v>1538</v>
      </c>
      <c r="G671" s="325" t="s">
        <v>1538</v>
      </c>
      <c r="H671" s="325" t="s">
        <v>1538</v>
      </c>
    </row>
    <row r="672" spans="1:8">
      <c r="A672" s="103"/>
      <c r="C672" s="326" t="s">
        <v>1538</v>
      </c>
      <c r="D672" t="s">
        <v>1538</v>
      </c>
      <c r="E672" s="325" t="s">
        <v>1538</v>
      </c>
      <c r="G672" s="325" t="s">
        <v>1538</v>
      </c>
      <c r="H672" s="325" t="s">
        <v>1538</v>
      </c>
    </row>
    <row r="673" spans="1:8">
      <c r="A673" s="103"/>
      <c r="C673" s="326" t="s">
        <v>1538</v>
      </c>
      <c r="D673" t="s">
        <v>1538</v>
      </c>
      <c r="E673" s="325" t="s">
        <v>1538</v>
      </c>
      <c r="G673" s="325" t="s">
        <v>1538</v>
      </c>
      <c r="H673" s="325" t="s">
        <v>1538</v>
      </c>
    </row>
    <row r="674" spans="1:8">
      <c r="A674" s="103"/>
      <c r="C674" s="326" t="s">
        <v>1538</v>
      </c>
      <c r="D674" t="s">
        <v>1538</v>
      </c>
      <c r="E674" s="325" t="s">
        <v>1538</v>
      </c>
      <c r="G674" s="325" t="s">
        <v>1538</v>
      </c>
      <c r="H674" s="325" t="s">
        <v>1538</v>
      </c>
    </row>
    <row r="675" spans="1:8">
      <c r="A675" s="103"/>
      <c r="C675" s="326" t="s">
        <v>1538</v>
      </c>
      <c r="D675" t="s">
        <v>1538</v>
      </c>
      <c r="E675" s="325" t="s">
        <v>1538</v>
      </c>
      <c r="G675" s="325" t="s">
        <v>1538</v>
      </c>
      <c r="H675" s="325" t="s">
        <v>1538</v>
      </c>
    </row>
    <row r="676" spans="1:8">
      <c r="A676" s="103"/>
      <c r="C676" s="326" t="s">
        <v>1538</v>
      </c>
      <c r="D676" t="s">
        <v>1538</v>
      </c>
      <c r="E676" s="325" t="s">
        <v>1538</v>
      </c>
      <c r="G676" s="325" t="s">
        <v>1538</v>
      </c>
      <c r="H676" s="325" t="s">
        <v>1538</v>
      </c>
    </row>
    <row r="677" spans="1:8">
      <c r="A677" s="103"/>
      <c r="C677" s="326" t="s">
        <v>1538</v>
      </c>
      <c r="D677" t="s">
        <v>1538</v>
      </c>
      <c r="E677" s="325" t="s">
        <v>1538</v>
      </c>
      <c r="G677" s="325" t="s">
        <v>1538</v>
      </c>
      <c r="H677" s="325" t="s">
        <v>1538</v>
      </c>
    </row>
    <row r="678" spans="1:8">
      <c r="A678" s="103"/>
      <c r="B678" s="326"/>
      <c r="C678" s="326" t="s">
        <v>1538</v>
      </c>
      <c r="D678" t="s">
        <v>1538</v>
      </c>
      <c r="E678" s="325" t="s">
        <v>1538</v>
      </c>
      <c r="G678" s="325" t="s">
        <v>1538</v>
      </c>
      <c r="H678" s="325" t="s">
        <v>1538</v>
      </c>
    </row>
    <row r="679" spans="1:8">
      <c r="A679" s="103"/>
      <c r="B679" s="326"/>
      <c r="C679" s="326" t="s">
        <v>1538</v>
      </c>
      <c r="D679" t="s">
        <v>1538</v>
      </c>
      <c r="E679" s="325" t="s">
        <v>1538</v>
      </c>
      <c r="G679" s="325" t="s">
        <v>1538</v>
      </c>
      <c r="H679" s="325" t="s">
        <v>1538</v>
      </c>
    </row>
    <row r="680" spans="1:8">
      <c r="A680" s="103"/>
      <c r="B680" s="326"/>
      <c r="C680" s="326" t="s">
        <v>1538</v>
      </c>
      <c r="D680" t="s">
        <v>1538</v>
      </c>
      <c r="E680" s="325" t="s">
        <v>1538</v>
      </c>
      <c r="G680" s="325" t="s">
        <v>1538</v>
      </c>
      <c r="H680" s="325" t="s">
        <v>1538</v>
      </c>
    </row>
    <row r="681" spans="1:8">
      <c r="A681" s="103"/>
      <c r="B681" s="326"/>
      <c r="C681" s="326" t="s">
        <v>1538</v>
      </c>
      <c r="D681" t="s">
        <v>1538</v>
      </c>
      <c r="E681" s="325" t="s">
        <v>1538</v>
      </c>
      <c r="G681" s="325" t="s">
        <v>1538</v>
      </c>
      <c r="H681" s="325" t="s">
        <v>1538</v>
      </c>
    </row>
    <row r="682" spans="1:8">
      <c r="A682" s="103"/>
      <c r="B682" s="326"/>
      <c r="C682" s="326" t="s">
        <v>1538</v>
      </c>
      <c r="D682" t="s">
        <v>1538</v>
      </c>
      <c r="E682" s="325" t="s">
        <v>1538</v>
      </c>
      <c r="G682" s="325" t="s">
        <v>1538</v>
      </c>
      <c r="H682" s="325" t="s">
        <v>1538</v>
      </c>
    </row>
    <row r="683" spans="1:8">
      <c r="A683" s="103"/>
      <c r="B683" s="326"/>
      <c r="C683" s="326" t="s">
        <v>1538</v>
      </c>
      <c r="D683" t="s">
        <v>1538</v>
      </c>
      <c r="E683" s="325" t="s">
        <v>1538</v>
      </c>
      <c r="G683" s="325" t="s">
        <v>1538</v>
      </c>
      <c r="H683" s="325" t="s">
        <v>1538</v>
      </c>
    </row>
    <row r="684" spans="1:8">
      <c r="A684" s="103"/>
      <c r="B684" s="326"/>
      <c r="C684" s="326" t="s">
        <v>1538</v>
      </c>
      <c r="D684" t="s">
        <v>1538</v>
      </c>
      <c r="E684" s="325" t="s">
        <v>1538</v>
      </c>
      <c r="G684" s="325" t="s">
        <v>1538</v>
      </c>
      <c r="H684" s="325" t="s">
        <v>1538</v>
      </c>
    </row>
    <row r="685" spans="1:8">
      <c r="A685" s="103"/>
      <c r="B685" s="326"/>
      <c r="C685" s="326" t="s">
        <v>1538</v>
      </c>
      <c r="D685" t="s">
        <v>1538</v>
      </c>
      <c r="E685" s="325" t="s">
        <v>1538</v>
      </c>
      <c r="G685" s="325" t="s">
        <v>1538</v>
      </c>
      <c r="H685" s="325" t="s">
        <v>1538</v>
      </c>
    </row>
    <row r="686" spans="1:8">
      <c r="A686" s="103"/>
      <c r="B686" s="326"/>
      <c r="C686" s="326" t="s">
        <v>1538</v>
      </c>
      <c r="D686" t="s">
        <v>1538</v>
      </c>
      <c r="E686" s="325" t="s">
        <v>1538</v>
      </c>
      <c r="G686" s="325" t="s">
        <v>1538</v>
      </c>
      <c r="H686" s="325" t="s">
        <v>1538</v>
      </c>
    </row>
    <row r="687" spans="1:8">
      <c r="A687" s="103"/>
      <c r="B687" s="326"/>
      <c r="C687" s="326" t="s">
        <v>1538</v>
      </c>
      <c r="D687" t="s">
        <v>1538</v>
      </c>
      <c r="E687" s="325" t="s">
        <v>1538</v>
      </c>
      <c r="G687" s="325" t="s">
        <v>1538</v>
      </c>
      <c r="H687" s="325" t="s">
        <v>1538</v>
      </c>
    </row>
    <row r="688" spans="1:8">
      <c r="A688" s="103"/>
      <c r="B688" s="326"/>
      <c r="C688" s="326" t="s">
        <v>1538</v>
      </c>
      <c r="D688" t="s">
        <v>1538</v>
      </c>
      <c r="E688" s="325" t="s">
        <v>1538</v>
      </c>
      <c r="G688" s="325" t="s">
        <v>1538</v>
      </c>
      <c r="H688" s="325" t="s">
        <v>1538</v>
      </c>
    </row>
    <row r="689" spans="1:8">
      <c r="A689" s="103"/>
      <c r="B689" s="326"/>
      <c r="C689" s="326" t="s">
        <v>1538</v>
      </c>
      <c r="D689" t="s">
        <v>1538</v>
      </c>
      <c r="E689" s="325" t="s">
        <v>1538</v>
      </c>
      <c r="G689" s="325" t="s">
        <v>1538</v>
      </c>
      <c r="H689" s="325" t="s">
        <v>1538</v>
      </c>
    </row>
    <row r="690" spans="1:8">
      <c r="A690" s="103"/>
      <c r="B690" s="326"/>
      <c r="C690" s="326" t="s">
        <v>1538</v>
      </c>
      <c r="D690" t="s">
        <v>1538</v>
      </c>
      <c r="E690" s="325" t="s">
        <v>1538</v>
      </c>
      <c r="G690" s="325" t="s">
        <v>1538</v>
      </c>
      <c r="H690" s="325" t="s">
        <v>1538</v>
      </c>
    </row>
    <row r="691" spans="1:8">
      <c r="A691" s="103"/>
      <c r="B691" s="326"/>
      <c r="C691" s="326" t="s">
        <v>1538</v>
      </c>
      <c r="D691" t="s">
        <v>1538</v>
      </c>
      <c r="E691" s="325" t="s">
        <v>1538</v>
      </c>
      <c r="G691" s="325" t="s">
        <v>1538</v>
      </c>
      <c r="H691" s="325" t="s">
        <v>1538</v>
      </c>
    </row>
    <row r="692" spans="1:8">
      <c r="A692" s="103"/>
      <c r="B692" s="326"/>
      <c r="C692" s="326" t="s">
        <v>1538</v>
      </c>
      <c r="D692" t="s">
        <v>1538</v>
      </c>
      <c r="E692" s="325" t="s">
        <v>1538</v>
      </c>
      <c r="G692" s="325" t="s">
        <v>1538</v>
      </c>
      <c r="H692" s="325" t="s">
        <v>1538</v>
      </c>
    </row>
    <row r="693" spans="1:8">
      <c r="A693" s="103"/>
      <c r="B693" s="326"/>
      <c r="C693" s="326" t="s">
        <v>1538</v>
      </c>
      <c r="D693" t="s">
        <v>1538</v>
      </c>
      <c r="E693" s="325" t="s">
        <v>1538</v>
      </c>
      <c r="G693" s="325" t="s">
        <v>1538</v>
      </c>
      <c r="H693" s="325" t="s">
        <v>1538</v>
      </c>
    </row>
    <row r="694" spans="1:8">
      <c r="A694" s="103"/>
      <c r="B694" s="328"/>
      <c r="C694" s="326" t="s">
        <v>1538</v>
      </c>
      <c r="D694" t="s">
        <v>1538</v>
      </c>
      <c r="E694" s="325" t="s">
        <v>1538</v>
      </c>
      <c r="G694" s="325" t="s">
        <v>1538</v>
      </c>
      <c r="H694" s="325" t="s">
        <v>1538</v>
      </c>
    </row>
    <row r="695" spans="1:8">
      <c r="A695" s="103"/>
      <c r="C695" s="326" t="s">
        <v>1538</v>
      </c>
      <c r="D695" t="s">
        <v>1538</v>
      </c>
      <c r="E695" s="325" t="s">
        <v>1538</v>
      </c>
      <c r="G695" s="325" t="s">
        <v>1538</v>
      </c>
      <c r="H695" s="325" t="s">
        <v>1538</v>
      </c>
    </row>
    <row r="696" spans="1:8">
      <c r="A696" s="103"/>
      <c r="C696" s="326" t="s">
        <v>1538</v>
      </c>
      <c r="D696" t="s">
        <v>1538</v>
      </c>
      <c r="E696" s="325" t="s">
        <v>1538</v>
      </c>
      <c r="G696" s="325" t="s">
        <v>1538</v>
      </c>
      <c r="H696" s="325" t="s">
        <v>1538</v>
      </c>
    </row>
    <row r="697" spans="1:8">
      <c r="A697" s="103"/>
      <c r="C697" s="326" t="s">
        <v>1538</v>
      </c>
      <c r="D697" t="s">
        <v>1538</v>
      </c>
      <c r="E697" s="325" t="s">
        <v>1538</v>
      </c>
      <c r="G697" s="325" t="s">
        <v>1538</v>
      </c>
      <c r="H697" s="325" t="s">
        <v>1538</v>
      </c>
    </row>
    <row r="698" spans="1:8">
      <c r="A698" s="103"/>
      <c r="B698" s="326"/>
      <c r="C698" s="326" t="s">
        <v>1538</v>
      </c>
      <c r="D698" t="s">
        <v>1538</v>
      </c>
      <c r="E698" s="325" t="s">
        <v>1538</v>
      </c>
      <c r="G698" s="325" t="s">
        <v>1538</v>
      </c>
      <c r="H698" s="325" t="s">
        <v>1538</v>
      </c>
    </row>
    <row r="699" spans="1:8">
      <c r="A699" s="103"/>
      <c r="B699" s="326"/>
      <c r="C699" s="326" t="s">
        <v>1538</v>
      </c>
      <c r="D699" t="s">
        <v>1538</v>
      </c>
      <c r="E699" s="325" t="s">
        <v>1538</v>
      </c>
      <c r="G699" s="325" t="s">
        <v>1538</v>
      </c>
      <c r="H699" s="325" t="s">
        <v>1538</v>
      </c>
    </row>
    <row r="700" spans="1:8">
      <c r="A700" s="103"/>
      <c r="B700" s="326"/>
      <c r="C700" s="326" t="s">
        <v>1538</v>
      </c>
      <c r="D700" t="s">
        <v>1538</v>
      </c>
      <c r="E700" s="325" t="s">
        <v>1538</v>
      </c>
      <c r="G700" s="325" t="s">
        <v>1538</v>
      </c>
      <c r="H700" s="325" t="s">
        <v>1538</v>
      </c>
    </row>
    <row r="701" spans="1:8">
      <c r="A701" s="103"/>
      <c r="B701" s="326"/>
      <c r="C701" s="326" t="s">
        <v>1538</v>
      </c>
      <c r="D701" t="s">
        <v>1538</v>
      </c>
      <c r="E701" s="325" t="s">
        <v>1538</v>
      </c>
      <c r="G701" s="325" t="s">
        <v>1538</v>
      </c>
      <c r="H701" s="325" t="s">
        <v>1538</v>
      </c>
    </row>
    <row r="702" spans="1:8">
      <c r="A702" s="103"/>
      <c r="B702" s="326"/>
      <c r="C702" s="326" t="s">
        <v>1538</v>
      </c>
      <c r="D702" t="s">
        <v>1538</v>
      </c>
      <c r="E702" s="325" t="s">
        <v>1538</v>
      </c>
      <c r="G702" s="325" t="s">
        <v>1538</v>
      </c>
      <c r="H702" s="325" t="s">
        <v>1538</v>
      </c>
    </row>
    <row r="703" spans="1:8">
      <c r="A703" s="103"/>
      <c r="B703" s="326"/>
      <c r="C703" s="326" t="s">
        <v>1538</v>
      </c>
      <c r="D703" t="s">
        <v>1538</v>
      </c>
      <c r="E703" s="325" t="s">
        <v>1538</v>
      </c>
      <c r="G703" s="325" t="s">
        <v>1538</v>
      </c>
      <c r="H703" s="325" t="s">
        <v>1538</v>
      </c>
    </row>
    <row r="704" spans="1:8">
      <c r="A704" s="103"/>
      <c r="B704" s="326"/>
      <c r="C704" s="326" t="s">
        <v>1538</v>
      </c>
      <c r="D704" t="s">
        <v>1538</v>
      </c>
      <c r="E704" s="325" t="s">
        <v>1538</v>
      </c>
      <c r="G704" s="325" t="s">
        <v>1538</v>
      </c>
      <c r="H704" s="325" t="s">
        <v>1538</v>
      </c>
    </row>
    <row r="705" spans="1:8">
      <c r="A705" s="103"/>
      <c r="B705" s="326"/>
      <c r="C705" s="326" t="s">
        <v>1538</v>
      </c>
      <c r="D705" t="s">
        <v>1538</v>
      </c>
      <c r="E705" s="325" t="s">
        <v>1538</v>
      </c>
      <c r="G705" s="325" t="s">
        <v>1538</v>
      </c>
      <c r="H705" s="325" t="s">
        <v>1538</v>
      </c>
    </row>
    <row r="706" spans="1:8">
      <c r="A706" s="103"/>
      <c r="B706" s="326"/>
      <c r="C706" s="326" t="s">
        <v>1538</v>
      </c>
      <c r="D706" t="s">
        <v>1538</v>
      </c>
      <c r="E706" s="325" t="s">
        <v>1538</v>
      </c>
      <c r="G706" s="325" t="s">
        <v>1538</v>
      </c>
      <c r="H706" s="325" t="s">
        <v>1538</v>
      </c>
    </row>
    <row r="707" spans="1:8">
      <c r="A707" s="103"/>
      <c r="B707" s="326"/>
      <c r="C707" s="326" t="s">
        <v>1538</v>
      </c>
      <c r="D707" t="s">
        <v>1538</v>
      </c>
      <c r="E707" s="325" t="s">
        <v>1538</v>
      </c>
      <c r="G707" s="325" t="s">
        <v>1538</v>
      </c>
      <c r="H707" s="325" t="s">
        <v>1538</v>
      </c>
    </row>
    <row r="708" spans="1:8">
      <c r="A708" s="103"/>
      <c r="B708" s="326"/>
      <c r="C708" s="326" t="s">
        <v>1538</v>
      </c>
      <c r="D708" t="s">
        <v>1538</v>
      </c>
      <c r="E708" s="325" t="s">
        <v>1538</v>
      </c>
      <c r="G708" s="325" t="s">
        <v>1538</v>
      </c>
      <c r="H708" s="325" t="s">
        <v>1538</v>
      </c>
    </row>
    <row r="709" spans="1:8">
      <c r="A709" s="103"/>
      <c r="B709" s="326"/>
      <c r="C709" s="326" t="s">
        <v>1538</v>
      </c>
      <c r="D709" t="s">
        <v>1538</v>
      </c>
      <c r="E709" s="325" t="s">
        <v>1538</v>
      </c>
      <c r="G709" s="325" t="s">
        <v>1538</v>
      </c>
      <c r="H709" s="325" t="s">
        <v>1538</v>
      </c>
    </row>
    <row r="710" spans="1:8">
      <c r="A710" s="103"/>
      <c r="B710" s="326"/>
      <c r="C710" s="326" t="s">
        <v>1538</v>
      </c>
      <c r="D710" t="s">
        <v>1538</v>
      </c>
      <c r="E710" s="325" t="s">
        <v>1538</v>
      </c>
      <c r="G710" s="325" t="s">
        <v>1538</v>
      </c>
      <c r="H710" s="325" t="s">
        <v>1538</v>
      </c>
    </row>
    <row r="711" spans="1:8">
      <c r="A711" s="103"/>
      <c r="B711" s="326"/>
      <c r="C711" s="326" t="s">
        <v>1538</v>
      </c>
      <c r="D711" t="s">
        <v>1538</v>
      </c>
      <c r="E711" s="325" t="s">
        <v>1538</v>
      </c>
      <c r="G711" s="325" t="s">
        <v>1538</v>
      </c>
      <c r="H711" s="325" t="s">
        <v>1538</v>
      </c>
    </row>
    <row r="712" spans="1:8">
      <c r="A712" s="103"/>
      <c r="B712" s="328"/>
      <c r="C712" s="326" t="s">
        <v>1538</v>
      </c>
      <c r="D712" t="s">
        <v>1538</v>
      </c>
      <c r="E712" s="325" t="s">
        <v>1538</v>
      </c>
      <c r="G712" s="325" t="s">
        <v>1538</v>
      </c>
      <c r="H712" s="325" t="s">
        <v>1538</v>
      </c>
    </row>
    <row r="713" spans="1:8">
      <c r="A713" s="103"/>
      <c r="C713" s="326" t="s">
        <v>1538</v>
      </c>
      <c r="D713" t="s">
        <v>1538</v>
      </c>
      <c r="E713" s="325" t="s">
        <v>1538</v>
      </c>
      <c r="G713" s="325" t="s">
        <v>1538</v>
      </c>
      <c r="H713" s="325" t="s">
        <v>1538</v>
      </c>
    </row>
    <row r="714" spans="1:8">
      <c r="A714" s="103"/>
      <c r="C714" s="326" t="s">
        <v>1538</v>
      </c>
      <c r="D714" t="s">
        <v>1538</v>
      </c>
      <c r="E714" s="325" t="s">
        <v>1538</v>
      </c>
      <c r="G714" s="325" t="s">
        <v>1538</v>
      </c>
      <c r="H714" s="325" t="s">
        <v>1538</v>
      </c>
    </row>
    <row r="715" spans="1:8">
      <c r="A715" s="103"/>
      <c r="C715" s="326" t="s">
        <v>1538</v>
      </c>
      <c r="D715" t="s">
        <v>1538</v>
      </c>
      <c r="E715" s="325" t="s">
        <v>1538</v>
      </c>
      <c r="G715" s="325" t="s">
        <v>1538</v>
      </c>
      <c r="H715" s="325" t="s">
        <v>1538</v>
      </c>
    </row>
    <row r="716" spans="1:8">
      <c r="A716" s="103"/>
      <c r="B716" s="326"/>
      <c r="C716" s="326" t="s">
        <v>1538</v>
      </c>
      <c r="D716" t="s">
        <v>1538</v>
      </c>
      <c r="E716" s="325" t="s">
        <v>1538</v>
      </c>
      <c r="G716" s="325" t="s">
        <v>1538</v>
      </c>
      <c r="H716" s="325" t="s">
        <v>1538</v>
      </c>
    </row>
    <row r="717" spans="1:8">
      <c r="A717" s="103"/>
      <c r="B717" s="326"/>
      <c r="C717" s="326" t="s">
        <v>1538</v>
      </c>
      <c r="D717" t="s">
        <v>1538</v>
      </c>
      <c r="E717" s="325" t="s">
        <v>1538</v>
      </c>
      <c r="G717" s="325" t="s">
        <v>1538</v>
      </c>
      <c r="H717" s="325" t="s">
        <v>1538</v>
      </c>
    </row>
    <row r="718" spans="1:8">
      <c r="A718" s="103"/>
      <c r="B718" s="326"/>
      <c r="C718" s="326" t="s">
        <v>1538</v>
      </c>
      <c r="D718" t="s">
        <v>1538</v>
      </c>
      <c r="E718" s="325" t="s">
        <v>1538</v>
      </c>
      <c r="G718" s="325" t="s">
        <v>1538</v>
      </c>
      <c r="H718" s="325" t="s">
        <v>1538</v>
      </c>
    </row>
    <row r="719" spans="1:8">
      <c r="A719" s="103"/>
      <c r="B719" s="326"/>
      <c r="C719" s="326" t="s">
        <v>1538</v>
      </c>
      <c r="D719" t="s">
        <v>1538</v>
      </c>
      <c r="E719" s="325" t="s">
        <v>1538</v>
      </c>
      <c r="G719" s="325" t="s">
        <v>1538</v>
      </c>
      <c r="H719" s="325" t="s">
        <v>1538</v>
      </c>
    </row>
    <row r="720" spans="1:8">
      <c r="A720" s="103"/>
      <c r="B720" s="326"/>
      <c r="C720" s="326" t="s">
        <v>1538</v>
      </c>
      <c r="D720" t="s">
        <v>1538</v>
      </c>
      <c r="E720" s="325" t="s">
        <v>1538</v>
      </c>
      <c r="G720" s="325" t="s">
        <v>1538</v>
      </c>
      <c r="H720" s="325" t="s">
        <v>1538</v>
      </c>
    </row>
    <row r="721" spans="1:8">
      <c r="A721" s="103"/>
      <c r="B721" s="326"/>
      <c r="C721" s="326" t="s">
        <v>1538</v>
      </c>
      <c r="D721" t="s">
        <v>1538</v>
      </c>
      <c r="E721" s="325" t="s">
        <v>1538</v>
      </c>
      <c r="G721" s="325" t="s">
        <v>1538</v>
      </c>
      <c r="H721" s="325" t="s">
        <v>1538</v>
      </c>
    </row>
    <row r="722" spans="1:8">
      <c r="A722" s="103"/>
      <c r="B722" s="326"/>
      <c r="C722" s="326" t="s">
        <v>1538</v>
      </c>
      <c r="D722" t="s">
        <v>1538</v>
      </c>
      <c r="E722" s="325" t="s">
        <v>1538</v>
      </c>
      <c r="G722" s="325" t="s">
        <v>1538</v>
      </c>
      <c r="H722" s="325" t="s">
        <v>1538</v>
      </c>
    </row>
    <row r="723" spans="1:8">
      <c r="A723" s="103"/>
      <c r="B723" s="326"/>
      <c r="C723" s="326" t="s">
        <v>1538</v>
      </c>
      <c r="D723" t="s">
        <v>1538</v>
      </c>
      <c r="E723" s="325" t="s">
        <v>1538</v>
      </c>
      <c r="G723" s="325" t="s">
        <v>1538</v>
      </c>
      <c r="H723" s="325" t="s">
        <v>1538</v>
      </c>
    </row>
    <row r="724" spans="1:8">
      <c r="A724" s="103"/>
      <c r="B724" s="326"/>
      <c r="C724" s="326" t="s">
        <v>1538</v>
      </c>
      <c r="D724" t="s">
        <v>1538</v>
      </c>
      <c r="E724" s="325" t="s">
        <v>1538</v>
      </c>
      <c r="G724" s="325" t="s">
        <v>1538</v>
      </c>
      <c r="H724" s="325" t="s">
        <v>1538</v>
      </c>
    </row>
    <row r="725" spans="1:8">
      <c r="A725" s="103"/>
      <c r="B725" s="326"/>
      <c r="C725" s="326" t="s">
        <v>1538</v>
      </c>
      <c r="D725" t="s">
        <v>1538</v>
      </c>
      <c r="E725" s="325" t="s">
        <v>1538</v>
      </c>
      <c r="G725" s="325" t="s">
        <v>1538</v>
      </c>
      <c r="H725" s="325" t="s">
        <v>1538</v>
      </c>
    </row>
    <row r="726" spans="1:8">
      <c r="A726" s="103"/>
      <c r="B726" s="326"/>
      <c r="C726" s="326" t="s">
        <v>1538</v>
      </c>
      <c r="D726" t="s">
        <v>1538</v>
      </c>
      <c r="E726" s="325" t="s">
        <v>1538</v>
      </c>
      <c r="G726" s="325" t="s">
        <v>1538</v>
      </c>
      <c r="H726" s="325" t="s">
        <v>1538</v>
      </c>
    </row>
    <row r="727" spans="1:8">
      <c r="A727" s="103"/>
      <c r="B727" s="326"/>
      <c r="C727" s="326" t="s">
        <v>1538</v>
      </c>
      <c r="D727" t="s">
        <v>1538</v>
      </c>
      <c r="E727" s="325" t="s">
        <v>1538</v>
      </c>
      <c r="G727" s="325" t="s">
        <v>1538</v>
      </c>
      <c r="H727" s="325" t="s">
        <v>1538</v>
      </c>
    </row>
    <row r="728" spans="1:8">
      <c r="A728" s="103"/>
      <c r="B728" s="326"/>
      <c r="C728" s="326" t="s">
        <v>1538</v>
      </c>
      <c r="D728" t="s">
        <v>1538</v>
      </c>
      <c r="E728" s="325" t="s">
        <v>1538</v>
      </c>
      <c r="G728" s="325" t="s">
        <v>1538</v>
      </c>
      <c r="H728" s="325" t="s">
        <v>1538</v>
      </c>
    </row>
    <row r="729" spans="1:8">
      <c r="A729" s="103"/>
      <c r="B729" s="326"/>
      <c r="C729" s="326" t="s">
        <v>1538</v>
      </c>
      <c r="D729" t="s">
        <v>1538</v>
      </c>
      <c r="E729" s="325" t="s">
        <v>1538</v>
      </c>
      <c r="G729" s="325" t="s">
        <v>1538</v>
      </c>
      <c r="H729" s="325" t="s">
        <v>1538</v>
      </c>
    </row>
    <row r="730" spans="1:8">
      <c r="A730" s="103"/>
      <c r="B730" s="326"/>
      <c r="C730" s="326" t="s">
        <v>1538</v>
      </c>
      <c r="D730" t="s">
        <v>1538</v>
      </c>
      <c r="E730" s="325" t="s">
        <v>1538</v>
      </c>
      <c r="G730" s="325" t="s">
        <v>1538</v>
      </c>
      <c r="H730" s="325" t="s">
        <v>1538</v>
      </c>
    </row>
    <row r="731" spans="1:8">
      <c r="A731" s="103"/>
      <c r="B731" s="326"/>
      <c r="C731" s="326" t="s">
        <v>1538</v>
      </c>
      <c r="D731" t="s">
        <v>1538</v>
      </c>
      <c r="E731" s="325" t="s">
        <v>1538</v>
      </c>
      <c r="G731" s="325" t="s">
        <v>1538</v>
      </c>
      <c r="H731" s="325" t="s">
        <v>1538</v>
      </c>
    </row>
    <row r="732" spans="1:8">
      <c r="A732" s="103"/>
      <c r="B732" s="326"/>
      <c r="C732" s="326" t="s">
        <v>1538</v>
      </c>
      <c r="D732" t="s">
        <v>1538</v>
      </c>
      <c r="E732" s="325" t="s">
        <v>1538</v>
      </c>
      <c r="G732" s="325" t="s">
        <v>1538</v>
      </c>
      <c r="H732" s="325" t="s">
        <v>1538</v>
      </c>
    </row>
    <row r="733" spans="1:8">
      <c r="A733" s="103"/>
      <c r="B733" s="326"/>
      <c r="C733" s="326" t="s">
        <v>1538</v>
      </c>
      <c r="D733" t="s">
        <v>1538</v>
      </c>
      <c r="E733" s="325" t="s">
        <v>1538</v>
      </c>
      <c r="G733" s="325" t="s">
        <v>1538</v>
      </c>
      <c r="H733" s="325" t="s">
        <v>1538</v>
      </c>
    </row>
    <row r="734" spans="1:8">
      <c r="A734" s="103"/>
      <c r="B734" s="326"/>
      <c r="C734" s="326" t="s">
        <v>1538</v>
      </c>
      <c r="D734" t="s">
        <v>1538</v>
      </c>
      <c r="E734" s="325" t="s">
        <v>1538</v>
      </c>
      <c r="G734" s="325" t="s">
        <v>1538</v>
      </c>
      <c r="H734" s="325" t="s">
        <v>1538</v>
      </c>
    </row>
    <row r="735" spans="1:8">
      <c r="A735" s="103"/>
      <c r="B735" s="326"/>
      <c r="C735" s="326" t="s">
        <v>1538</v>
      </c>
      <c r="D735" t="s">
        <v>1538</v>
      </c>
      <c r="E735" s="325" t="s">
        <v>1538</v>
      </c>
      <c r="G735" s="325" t="s">
        <v>1538</v>
      </c>
      <c r="H735" s="325" t="s">
        <v>1538</v>
      </c>
    </row>
    <row r="736" spans="1:8">
      <c r="A736" s="103"/>
      <c r="B736" s="326"/>
      <c r="C736" s="326" t="s">
        <v>1538</v>
      </c>
      <c r="D736" t="s">
        <v>1538</v>
      </c>
      <c r="E736" s="325" t="s">
        <v>1538</v>
      </c>
      <c r="G736" s="325" t="s">
        <v>1538</v>
      </c>
      <c r="H736" s="325" t="s">
        <v>1538</v>
      </c>
    </row>
    <row r="737" spans="1:8">
      <c r="A737" s="103"/>
      <c r="B737" s="326"/>
      <c r="C737" s="326" t="s">
        <v>1538</v>
      </c>
      <c r="D737" t="s">
        <v>1538</v>
      </c>
      <c r="E737" s="325" t="s">
        <v>1538</v>
      </c>
      <c r="G737" s="325" t="s">
        <v>1538</v>
      </c>
      <c r="H737" s="325" t="s">
        <v>1538</v>
      </c>
    </row>
    <row r="738" spans="1:8">
      <c r="A738" s="103"/>
      <c r="B738" s="326"/>
      <c r="C738" s="326" t="s">
        <v>1538</v>
      </c>
      <c r="D738" t="s">
        <v>1538</v>
      </c>
      <c r="E738" s="325" t="s">
        <v>1538</v>
      </c>
      <c r="G738" s="325" t="s">
        <v>1538</v>
      </c>
      <c r="H738" s="325" t="s">
        <v>1538</v>
      </c>
    </row>
    <row r="739" spans="1:8">
      <c r="A739" s="103"/>
      <c r="B739" s="326"/>
      <c r="C739" s="326" t="s">
        <v>1538</v>
      </c>
      <c r="D739" t="s">
        <v>1538</v>
      </c>
      <c r="E739" s="325" t="s">
        <v>1538</v>
      </c>
      <c r="G739" s="325" t="s">
        <v>1538</v>
      </c>
      <c r="H739" s="325" t="s">
        <v>1538</v>
      </c>
    </row>
    <row r="740" spans="1:8">
      <c r="A740" s="103"/>
      <c r="B740" s="326"/>
      <c r="C740" s="326" t="s">
        <v>1538</v>
      </c>
      <c r="D740" t="s">
        <v>1538</v>
      </c>
      <c r="E740" s="325" t="s">
        <v>1538</v>
      </c>
      <c r="G740" s="325" t="s">
        <v>1538</v>
      </c>
      <c r="H740" s="325" t="s">
        <v>1538</v>
      </c>
    </row>
    <row r="741" spans="1:8">
      <c r="A741" s="103"/>
      <c r="B741" s="326"/>
      <c r="C741" s="326" t="s">
        <v>1538</v>
      </c>
      <c r="D741" t="s">
        <v>1538</v>
      </c>
      <c r="E741" s="325" t="s">
        <v>1538</v>
      </c>
      <c r="G741" s="325" t="s">
        <v>1538</v>
      </c>
      <c r="H741" s="325" t="s">
        <v>1538</v>
      </c>
    </row>
    <row r="742" spans="1:8">
      <c r="A742" s="103"/>
      <c r="B742" s="326"/>
      <c r="C742" s="326" t="s">
        <v>1538</v>
      </c>
      <c r="D742" t="s">
        <v>1538</v>
      </c>
      <c r="E742" s="325" t="s">
        <v>1538</v>
      </c>
      <c r="G742" s="325" t="s">
        <v>1538</v>
      </c>
      <c r="H742" s="325" t="s">
        <v>1538</v>
      </c>
    </row>
    <row r="743" spans="1:8">
      <c r="A743" s="103"/>
      <c r="B743" s="326"/>
      <c r="C743" s="326" t="s">
        <v>1538</v>
      </c>
      <c r="D743" t="s">
        <v>1538</v>
      </c>
      <c r="E743" s="325" t="s">
        <v>1538</v>
      </c>
      <c r="G743" s="325" t="s">
        <v>1538</v>
      </c>
      <c r="H743" s="325" t="s">
        <v>1538</v>
      </c>
    </row>
    <row r="744" spans="1:8">
      <c r="A744" s="103"/>
      <c r="B744" s="326"/>
      <c r="C744" s="326" t="s">
        <v>1538</v>
      </c>
      <c r="D744" t="s">
        <v>1538</v>
      </c>
      <c r="E744" s="325" t="s">
        <v>1538</v>
      </c>
      <c r="G744" s="325" t="s">
        <v>1538</v>
      </c>
      <c r="H744" s="325" t="s">
        <v>1538</v>
      </c>
    </row>
    <row r="745" spans="1:8">
      <c r="A745" s="103"/>
      <c r="B745" s="326"/>
      <c r="C745" s="326" t="s">
        <v>1538</v>
      </c>
      <c r="D745" t="s">
        <v>1538</v>
      </c>
      <c r="E745" s="325" t="s">
        <v>1538</v>
      </c>
      <c r="G745" s="325" t="s">
        <v>1538</v>
      </c>
      <c r="H745" s="325" t="s">
        <v>1538</v>
      </c>
    </row>
    <row r="746" spans="1:8">
      <c r="A746" s="103"/>
      <c r="B746" s="326"/>
      <c r="C746" s="326" t="s">
        <v>1538</v>
      </c>
      <c r="D746" t="s">
        <v>1538</v>
      </c>
      <c r="E746" s="325" t="s">
        <v>1538</v>
      </c>
      <c r="G746" s="325" t="s">
        <v>1538</v>
      </c>
      <c r="H746" s="325" t="s">
        <v>1538</v>
      </c>
    </row>
    <row r="747" spans="1:8">
      <c r="A747" s="103"/>
      <c r="B747" s="326"/>
      <c r="C747" s="326" t="s">
        <v>1538</v>
      </c>
      <c r="D747" t="s">
        <v>1538</v>
      </c>
      <c r="E747" s="325" t="s">
        <v>1538</v>
      </c>
      <c r="G747" s="325" t="s">
        <v>1538</v>
      </c>
      <c r="H747" s="325" t="s">
        <v>1538</v>
      </c>
    </row>
    <row r="748" spans="1:8">
      <c r="A748" s="103"/>
      <c r="B748" s="326"/>
      <c r="C748" s="326" t="s">
        <v>1538</v>
      </c>
      <c r="D748" t="s">
        <v>1538</v>
      </c>
      <c r="E748" s="325" t="s">
        <v>1538</v>
      </c>
      <c r="G748" s="325" t="s">
        <v>1538</v>
      </c>
      <c r="H748" s="325" t="s">
        <v>1538</v>
      </c>
    </row>
    <row r="749" spans="1:8">
      <c r="A749" s="103"/>
      <c r="B749" s="326"/>
      <c r="C749" s="326" t="s">
        <v>1538</v>
      </c>
      <c r="D749" t="s">
        <v>1538</v>
      </c>
      <c r="E749" s="325" t="s">
        <v>1538</v>
      </c>
      <c r="G749" s="325" t="s">
        <v>1538</v>
      </c>
      <c r="H749" s="325" t="s">
        <v>1538</v>
      </c>
    </row>
    <row r="750" spans="1:8">
      <c r="A750" s="103"/>
      <c r="B750" s="326"/>
      <c r="C750" s="326" t="s">
        <v>1538</v>
      </c>
      <c r="D750" t="s">
        <v>1538</v>
      </c>
      <c r="E750" s="325" t="s">
        <v>1538</v>
      </c>
      <c r="G750" s="325" t="s">
        <v>1538</v>
      </c>
      <c r="H750" s="325" t="s">
        <v>1538</v>
      </c>
    </row>
    <row r="751" spans="1:8">
      <c r="A751" s="103"/>
      <c r="B751" s="326"/>
      <c r="C751" s="326" t="s">
        <v>1538</v>
      </c>
      <c r="D751" t="s">
        <v>1538</v>
      </c>
      <c r="E751" s="325" t="s">
        <v>1538</v>
      </c>
      <c r="G751" s="325" t="s">
        <v>1538</v>
      </c>
      <c r="H751" s="325" t="s">
        <v>1538</v>
      </c>
    </row>
    <row r="752" spans="1:8">
      <c r="A752" s="103"/>
      <c r="B752" s="326"/>
      <c r="C752" s="326" t="s">
        <v>1538</v>
      </c>
      <c r="D752" t="s">
        <v>1538</v>
      </c>
      <c r="E752" s="325" t="s">
        <v>1538</v>
      </c>
      <c r="G752" s="325" t="s">
        <v>1538</v>
      </c>
      <c r="H752" s="325" t="s">
        <v>1538</v>
      </c>
    </row>
    <row r="753" spans="1:8">
      <c r="A753" s="103"/>
      <c r="B753" s="326"/>
      <c r="C753" s="326" t="s">
        <v>1538</v>
      </c>
      <c r="D753" t="s">
        <v>1538</v>
      </c>
      <c r="E753" s="325" t="s">
        <v>1538</v>
      </c>
      <c r="G753" s="325" t="s">
        <v>1538</v>
      </c>
      <c r="H753" s="325" t="s">
        <v>1538</v>
      </c>
    </row>
    <row r="754" spans="1:8">
      <c r="A754" s="103"/>
      <c r="B754" s="326"/>
      <c r="C754" s="326" t="s">
        <v>1538</v>
      </c>
      <c r="D754" t="s">
        <v>1538</v>
      </c>
      <c r="E754" s="325" t="s">
        <v>1538</v>
      </c>
      <c r="G754" s="325" t="s">
        <v>1538</v>
      </c>
      <c r="H754" s="325" t="s">
        <v>1538</v>
      </c>
    </row>
    <row r="755" spans="1:8">
      <c r="A755" s="103"/>
      <c r="B755" s="326"/>
      <c r="C755" s="326" t="s">
        <v>1538</v>
      </c>
      <c r="D755" t="s">
        <v>1538</v>
      </c>
      <c r="E755" s="325" t="s">
        <v>1538</v>
      </c>
      <c r="G755" s="325" t="s">
        <v>1538</v>
      </c>
      <c r="H755" s="325" t="s">
        <v>1538</v>
      </c>
    </row>
    <row r="756" spans="1:8">
      <c r="A756" s="103"/>
      <c r="B756" s="326"/>
      <c r="C756" s="326" t="s">
        <v>1538</v>
      </c>
      <c r="D756" t="s">
        <v>1538</v>
      </c>
      <c r="E756" s="325" t="s">
        <v>1538</v>
      </c>
      <c r="G756" s="325" t="s">
        <v>1538</v>
      </c>
      <c r="H756" s="325" t="s">
        <v>1538</v>
      </c>
    </row>
    <row r="757" spans="1:8">
      <c r="A757" s="103"/>
      <c r="B757" s="326"/>
      <c r="C757" s="326" t="s">
        <v>1538</v>
      </c>
      <c r="D757" t="s">
        <v>1538</v>
      </c>
      <c r="E757" s="325" t="s">
        <v>1538</v>
      </c>
      <c r="G757" s="325" t="s">
        <v>1538</v>
      </c>
      <c r="H757" s="325" t="s">
        <v>1538</v>
      </c>
    </row>
    <row r="758" spans="1:8">
      <c r="A758" s="103"/>
      <c r="B758" s="326"/>
      <c r="C758" s="326" t="s">
        <v>1538</v>
      </c>
      <c r="D758" t="s">
        <v>1538</v>
      </c>
      <c r="E758" s="325" t="s">
        <v>1538</v>
      </c>
      <c r="G758" s="325" t="s">
        <v>1538</v>
      </c>
      <c r="H758" s="325" t="s">
        <v>1538</v>
      </c>
    </row>
    <row r="759" spans="1:8">
      <c r="A759" s="103"/>
      <c r="B759" s="326"/>
      <c r="C759" s="326" t="s">
        <v>1538</v>
      </c>
      <c r="D759" t="s">
        <v>1538</v>
      </c>
      <c r="E759" s="325" t="s">
        <v>1538</v>
      </c>
      <c r="G759" s="325" t="s">
        <v>1538</v>
      </c>
      <c r="H759" s="325" t="s">
        <v>1538</v>
      </c>
    </row>
    <row r="760" spans="1:8">
      <c r="A760" s="103"/>
      <c r="B760" s="326"/>
      <c r="C760" s="326" t="s">
        <v>1538</v>
      </c>
      <c r="D760" t="s">
        <v>1538</v>
      </c>
      <c r="E760" s="325" t="s">
        <v>1538</v>
      </c>
      <c r="G760" s="325" t="s">
        <v>1538</v>
      </c>
      <c r="H760" s="325" t="s">
        <v>1538</v>
      </c>
    </row>
    <row r="761" spans="1:8">
      <c r="A761" s="103"/>
      <c r="B761" s="326"/>
      <c r="C761" s="326" t="s">
        <v>1538</v>
      </c>
      <c r="D761" t="s">
        <v>1538</v>
      </c>
      <c r="E761" s="325" t="s">
        <v>1538</v>
      </c>
      <c r="G761" s="325" t="s">
        <v>1538</v>
      </c>
      <c r="H761" s="325" t="s">
        <v>1538</v>
      </c>
    </row>
    <row r="762" spans="1:8">
      <c r="A762" s="103"/>
      <c r="B762" s="326"/>
      <c r="C762" s="326" t="s">
        <v>1538</v>
      </c>
      <c r="D762" t="s">
        <v>1538</v>
      </c>
      <c r="E762" s="325" t="s">
        <v>1538</v>
      </c>
      <c r="G762" s="325" t="s">
        <v>1538</v>
      </c>
      <c r="H762" s="325" t="s">
        <v>1538</v>
      </c>
    </row>
    <row r="763" spans="1:8">
      <c r="A763" s="103"/>
      <c r="B763" s="326"/>
      <c r="C763" s="326" t="s">
        <v>1538</v>
      </c>
      <c r="D763" t="s">
        <v>1538</v>
      </c>
      <c r="E763" s="325" t="s">
        <v>1538</v>
      </c>
      <c r="G763" s="325" t="s">
        <v>1538</v>
      </c>
      <c r="H763" s="325" t="s">
        <v>1538</v>
      </c>
    </row>
    <row r="764" spans="1:8">
      <c r="A764" s="103"/>
      <c r="B764" s="326"/>
      <c r="C764" s="326" t="s">
        <v>1538</v>
      </c>
      <c r="D764" t="s">
        <v>1538</v>
      </c>
      <c r="E764" s="325" t="s">
        <v>1538</v>
      </c>
      <c r="G764" s="325" t="s">
        <v>1538</v>
      </c>
      <c r="H764" s="325" t="s">
        <v>1538</v>
      </c>
    </row>
    <row r="765" spans="1:8">
      <c r="A765" s="103"/>
      <c r="B765" s="326"/>
      <c r="C765" s="326" t="s">
        <v>1538</v>
      </c>
      <c r="D765" t="s">
        <v>1538</v>
      </c>
      <c r="E765" s="325" t="s">
        <v>1538</v>
      </c>
      <c r="G765" s="325" t="s">
        <v>1538</v>
      </c>
      <c r="H765" s="325" t="s">
        <v>1538</v>
      </c>
    </row>
    <row r="766" spans="1:8">
      <c r="A766" s="103"/>
      <c r="B766" s="326"/>
      <c r="C766" s="326" t="s">
        <v>1538</v>
      </c>
      <c r="D766" t="s">
        <v>1538</v>
      </c>
      <c r="E766" s="325" t="s">
        <v>1538</v>
      </c>
      <c r="G766" s="325" t="s">
        <v>1538</v>
      </c>
      <c r="H766" s="325" t="s">
        <v>1538</v>
      </c>
    </row>
    <row r="767" spans="1:8">
      <c r="A767" s="103"/>
      <c r="B767" s="326"/>
      <c r="C767" s="326" t="s">
        <v>1538</v>
      </c>
      <c r="D767" t="s">
        <v>1538</v>
      </c>
      <c r="E767" s="325" t="s">
        <v>1538</v>
      </c>
      <c r="G767" s="325" t="s">
        <v>1538</v>
      </c>
      <c r="H767" s="325" t="s">
        <v>1538</v>
      </c>
    </row>
    <row r="768" spans="1:8">
      <c r="A768" s="103"/>
      <c r="B768" s="326"/>
      <c r="C768" s="326" t="s">
        <v>1538</v>
      </c>
      <c r="D768" t="s">
        <v>1538</v>
      </c>
      <c r="E768" s="325" t="s">
        <v>1538</v>
      </c>
      <c r="G768" s="325" t="s">
        <v>1538</v>
      </c>
      <c r="H768" s="325" t="s">
        <v>1538</v>
      </c>
    </row>
    <row r="769" spans="1:8">
      <c r="A769" s="103"/>
      <c r="B769" s="326"/>
      <c r="C769" s="326" t="s">
        <v>1538</v>
      </c>
      <c r="D769" t="s">
        <v>1538</v>
      </c>
      <c r="E769" s="325" t="s">
        <v>1538</v>
      </c>
      <c r="G769" s="325" t="s">
        <v>1538</v>
      </c>
      <c r="H769" s="325" t="s">
        <v>1538</v>
      </c>
    </row>
    <row r="770" spans="1:8">
      <c r="A770" s="103"/>
      <c r="B770" s="326"/>
      <c r="C770" s="326" t="s">
        <v>1538</v>
      </c>
      <c r="D770" t="s">
        <v>1538</v>
      </c>
      <c r="E770" s="325" t="s">
        <v>1538</v>
      </c>
      <c r="G770" s="325" t="s">
        <v>1538</v>
      </c>
      <c r="H770" s="325" t="s">
        <v>1538</v>
      </c>
    </row>
    <row r="771" spans="1:8">
      <c r="A771" s="103"/>
      <c r="B771" s="326"/>
      <c r="C771" s="326" t="s">
        <v>1538</v>
      </c>
      <c r="D771" t="s">
        <v>1538</v>
      </c>
      <c r="E771" s="325" t="s">
        <v>1538</v>
      </c>
      <c r="G771" s="325" t="s">
        <v>1538</v>
      </c>
      <c r="H771" s="325" t="s">
        <v>1538</v>
      </c>
    </row>
    <row r="772" spans="1:8">
      <c r="A772" s="103"/>
      <c r="B772" s="328"/>
      <c r="C772" s="326" t="s">
        <v>1538</v>
      </c>
      <c r="D772" t="s">
        <v>1538</v>
      </c>
      <c r="E772" s="325" t="s">
        <v>1538</v>
      </c>
      <c r="G772" s="325" t="s">
        <v>1538</v>
      </c>
      <c r="H772" s="325" t="s">
        <v>1538</v>
      </c>
    </row>
    <row r="773" spans="1:8">
      <c r="A773" s="103"/>
      <c r="C773" s="326" t="s">
        <v>1538</v>
      </c>
      <c r="D773" t="s">
        <v>1538</v>
      </c>
      <c r="E773" s="325" t="s">
        <v>1538</v>
      </c>
      <c r="G773" s="325" t="s">
        <v>1538</v>
      </c>
      <c r="H773" s="325" t="s">
        <v>1538</v>
      </c>
    </row>
    <row r="774" spans="1:8">
      <c r="A774" s="103"/>
      <c r="C774" s="326" t="s">
        <v>1538</v>
      </c>
      <c r="D774" t="s">
        <v>1538</v>
      </c>
      <c r="E774" s="325" t="s">
        <v>1538</v>
      </c>
      <c r="G774" s="325" t="s">
        <v>1538</v>
      </c>
      <c r="H774" s="325" t="s">
        <v>1538</v>
      </c>
    </row>
    <row r="775" spans="1:8">
      <c r="A775" s="103"/>
      <c r="C775" s="326" t="s">
        <v>1538</v>
      </c>
      <c r="D775" t="s">
        <v>1538</v>
      </c>
      <c r="E775" s="325" t="s">
        <v>1538</v>
      </c>
      <c r="G775" s="325" t="s">
        <v>1538</v>
      </c>
      <c r="H775" s="325" t="s">
        <v>1538</v>
      </c>
    </row>
    <row r="776" spans="1:8">
      <c r="A776" s="103"/>
      <c r="C776" s="326" t="s">
        <v>1538</v>
      </c>
      <c r="D776" t="s">
        <v>1538</v>
      </c>
      <c r="E776" s="325" t="s">
        <v>1538</v>
      </c>
      <c r="G776" s="325" t="s">
        <v>1538</v>
      </c>
      <c r="H776" s="325" t="s">
        <v>1538</v>
      </c>
    </row>
    <row r="777" spans="1:8">
      <c r="A777" s="103"/>
      <c r="B777" s="326"/>
      <c r="C777" s="326" t="s">
        <v>1538</v>
      </c>
      <c r="D777" t="s">
        <v>1538</v>
      </c>
      <c r="E777" s="325" t="s">
        <v>1538</v>
      </c>
      <c r="G777" s="325" t="s">
        <v>1538</v>
      </c>
      <c r="H777" s="325" t="s">
        <v>1538</v>
      </c>
    </row>
    <row r="778" spans="1:8">
      <c r="A778" s="103"/>
      <c r="B778" s="326"/>
      <c r="C778" s="326" t="s">
        <v>1538</v>
      </c>
      <c r="D778" t="s">
        <v>1538</v>
      </c>
      <c r="E778" s="325" t="s">
        <v>1538</v>
      </c>
      <c r="G778" s="325" t="s">
        <v>1538</v>
      </c>
      <c r="H778" s="325" t="s">
        <v>1538</v>
      </c>
    </row>
    <row r="779" spans="1:8">
      <c r="A779" s="103"/>
      <c r="B779" s="326"/>
      <c r="C779" s="326" t="s">
        <v>1538</v>
      </c>
      <c r="D779" t="s">
        <v>1538</v>
      </c>
      <c r="E779" s="325" t="s">
        <v>1538</v>
      </c>
      <c r="G779" s="325" t="s">
        <v>1538</v>
      </c>
      <c r="H779" s="325" t="s">
        <v>1538</v>
      </c>
    </row>
    <row r="780" spans="1:8">
      <c r="A780" s="103"/>
      <c r="B780" s="326"/>
      <c r="C780" s="326" t="s">
        <v>1538</v>
      </c>
      <c r="D780" t="s">
        <v>1538</v>
      </c>
      <c r="E780" s="325" t="s">
        <v>1538</v>
      </c>
      <c r="G780" s="325" t="s">
        <v>1538</v>
      </c>
      <c r="H780" s="325" t="s">
        <v>1538</v>
      </c>
    </row>
    <row r="781" spans="1:8">
      <c r="A781" s="103"/>
      <c r="B781" s="326"/>
      <c r="C781" s="326" t="s">
        <v>1538</v>
      </c>
      <c r="D781" t="s">
        <v>1538</v>
      </c>
      <c r="E781" s="325" t="s">
        <v>1538</v>
      </c>
      <c r="G781" s="325" t="s">
        <v>1538</v>
      </c>
      <c r="H781" s="325" t="s">
        <v>1538</v>
      </c>
    </row>
    <row r="782" spans="1:8">
      <c r="A782" s="103"/>
      <c r="B782" s="326"/>
      <c r="C782" s="326" t="s">
        <v>1538</v>
      </c>
      <c r="D782" t="s">
        <v>1538</v>
      </c>
      <c r="E782" s="325" t="s">
        <v>1538</v>
      </c>
      <c r="G782" s="325" t="s">
        <v>1538</v>
      </c>
      <c r="H782" s="325" t="s">
        <v>1538</v>
      </c>
    </row>
    <row r="783" spans="1:8">
      <c r="A783" s="103"/>
      <c r="B783" s="326"/>
      <c r="C783" s="326" t="s">
        <v>1538</v>
      </c>
      <c r="D783" t="s">
        <v>1538</v>
      </c>
      <c r="E783" s="325" t="s">
        <v>1538</v>
      </c>
      <c r="G783" s="325" t="s">
        <v>1538</v>
      </c>
      <c r="H783" s="325" t="s">
        <v>1538</v>
      </c>
    </row>
    <row r="784" spans="1:8">
      <c r="A784" s="103"/>
      <c r="B784" s="326"/>
      <c r="C784" s="326" t="s">
        <v>1538</v>
      </c>
      <c r="D784" t="s">
        <v>1538</v>
      </c>
      <c r="E784" s="325" t="s">
        <v>1538</v>
      </c>
      <c r="G784" s="325" t="s">
        <v>1538</v>
      </c>
      <c r="H784" s="325" t="s">
        <v>1538</v>
      </c>
    </row>
    <row r="785" spans="1:8">
      <c r="A785" s="103"/>
      <c r="B785" s="328"/>
      <c r="C785" s="326" t="s">
        <v>1538</v>
      </c>
      <c r="D785" t="s">
        <v>1538</v>
      </c>
      <c r="E785" s="325" t="s">
        <v>1538</v>
      </c>
      <c r="G785" s="325" t="s">
        <v>1538</v>
      </c>
      <c r="H785" s="325" t="s">
        <v>1538</v>
      </c>
    </row>
    <row r="786" spans="1:8">
      <c r="A786" s="103"/>
      <c r="C786" s="326" t="s">
        <v>1538</v>
      </c>
      <c r="D786" t="s">
        <v>1538</v>
      </c>
      <c r="E786" s="325" t="s">
        <v>1538</v>
      </c>
      <c r="G786" s="325" t="s">
        <v>1538</v>
      </c>
      <c r="H786" s="325" t="s">
        <v>1538</v>
      </c>
    </row>
    <row r="787" spans="1:8">
      <c r="A787" s="103"/>
      <c r="C787" s="326" t="s">
        <v>1538</v>
      </c>
      <c r="D787" t="s">
        <v>1538</v>
      </c>
      <c r="E787" s="325" t="s">
        <v>1538</v>
      </c>
      <c r="G787" s="325" t="s">
        <v>1538</v>
      </c>
      <c r="H787" s="325" t="s">
        <v>1538</v>
      </c>
    </row>
    <row r="788" spans="1:8">
      <c r="A788" s="103"/>
      <c r="C788" s="326" t="s">
        <v>1538</v>
      </c>
      <c r="D788" t="s">
        <v>1538</v>
      </c>
      <c r="E788" s="325" t="s">
        <v>1538</v>
      </c>
      <c r="G788" s="325" t="s">
        <v>1538</v>
      </c>
      <c r="H788" s="325" t="s">
        <v>1538</v>
      </c>
    </row>
    <row r="789" spans="1:8">
      <c r="A789" s="103"/>
      <c r="B789" s="326"/>
      <c r="C789" s="326" t="s">
        <v>1538</v>
      </c>
      <c r="D789" t="s">
        <v>1538</v>
      </c>
      <c r="E789" s="325" t="s">
        <v>1538</v>
      </c>
      <c r="G789" s="325" t="s">
        <v>1538</v>
      </c>
      <c r="H789" s="325" t="s">
        <v>1538</v>
      </c>
    </row>
    <row r="790" spans="1:8">
      <c r="A790" s="103"/>
      <c r="B790" s="326"/>
      <c r="C790" s="326" t="s">
        <v>1538</v>
      </c>
      <c r="D790" t="s">
        <v>1538</v>
      </c>
      <c r="E790" s="325" t="s">
        <v>1538</v>
      </c>
      <c r="G790" s="325" t="s">
        <v>1538</v>
      </c>
      <c r="H790" s="325" t="s">
        <v>1538</v>
      </c>
    </row>
    <row r="791" spans="1:8">
      <c r="A791" s="103"/>
      <c r="B791" s="326"/>
      <c r="C791" s="326" t="s">
        <v>1538</v>
      </c>
      <c r="D791" t="s">
        <v>1538</v>
      </c>
      <c r="E791" s="325" t="s">
        <v>1538</v>
      </c>
      <c r="G791" s="325" t="s">
        <v>1538</v>
      </c>
      <c r="H791" s="325" t="s">
        <v>1538</v>
      </c>
    </row>
    <row r="792" spans="1:8">
      <c r="A792" s="103"/>
      <c r="B792" s="326"/>
      <c r="C792" s="326" t="s">
        <v>1538</v>
      </c>
      <c r="D792" t="s">
        <v>1538</v>
      </c>
      <c r="E792" s="325" t="s">
        <v>1538</v>
      </c>
      <c r="G792" s="325" t="s">
        <v>1538</v>
      </c>
      <c r="H792" s="325" t="s">
        <v>1538</v>
      </c>
    </row>
    <row r="793" spans="1:8">
      <c r="A793" s="103"/>
      <c r="B793" s="326"/>
      <c r="C793" s="326" t="s">
        <v>1538</v>
      </c>
      <c r="D793" t="s">
        <v>1538</v>
      </c>
      <c r="E793" s="325" t="s">
        <v>1538</v>
      </c>
      <c r="G793" s="325" t="s">
        <v>1538</v>
      </c>
      <c r="H793" s="325" t="s">
        <v>1538</v>
      </c>
    </row>
    <row r="794" spans="1:8">
      <c r="A794" s="103"/>
      <c r="B794" s="326"/>
      <c r="C794" s="326" t="s">
        <v>1538</v>
      </c>
      <c r="D794" t="s">
        <v>1538</v>
      </c>
      <c r="E794" s="325" t="s">
        <v>1538</v>
      </c>
      <c r="G794" s="325" t="s">
        <v>1538</v>
      </c>
      <c r="H794" s="325" t="s">
        <v>1538</v>
      </c>
    </row>
    <row r="795" spans="1:8">
      <c r="A795" s="103"/>
      <c r="B795" s="326"/>
      <c r="C795" s="326" t="s">
        <v>1538</v>
      </c>
      <c r="D795" t="s">
        <v>1538</v>
      </c>
      <c r="E795" s="325" t="s">
        <v>1538</v>
      </c>
      <c r="G795" s="325" t="s">
        <v>1538</v>
      </c>
      <c r="H795" s="325" t="s">
        <v>1538</v>
      </c>
    </row>
    <row r="796" spans="1:8">
      <c r="A796" s="103"/>
      <c r="B796" s="326"/>
      <c r="C796" s="326" t="s">
        <v>1538</v>
      </c>
      <c r="D796" t="s">
        <v>1538</v>
      </c>
      <c r="E796" s="325" t="s">
        <v>1538</v>
      </c>
      <c r="G796" s="325" t="s">
        <v>1538</v>
      </c>
      <c r="H796" s="325" t="s">
        <v>1538</v>
      </c>
    </row>
    <row r="797" spans="1:8">
      <c r="A797" s="103"/>
      <c r="B797" s="328"/>
      <c r="C797" s="326" t="s">
        <v>1538</v>
      </c>
      <c r="D797" t="s">
        <v>1538</v>
      </c>
      <c r="E797" s="325" t="s">
        <v>1538</v>
      </c>
      <c r="G797" s="325" t="s">
        <v>1538</v>
      </c>
      <c r="H797" s="325" t="s">
        <v>1538</v>
      </c>
    </row>
    <row r="798" spans="1:8">
      <c r="A798" s="103"/>
      <c r="C798" s="326" t="s">
        <v>1538</v>
      </c>
      <c r="D798" t="s">
        <v>1538</v>
      </c>
      <c r="E798" s="325" t="s">
        <v>1538</v>
      </c>
      <c r="G798" s="325" t="s">
        <v>1538</v>
      </c>
      <c r="H798" s="325" t="s">
        <v>1538</v>
      </c>
    </row>
    <row r="799" spans="1:8">
      <c r="A799" s="103"/>
      <c r="C799" s="326" t="s">
        <v>1538</v>
      </c>
      <c r="D799" t="s">
        <v>1538</v>
      </c>
      <c r="E799" s="325" t="s">
        <v>1538</v>
      </c>
      <c r="G799" s="325" t="s">
        <v>1538</v>
      </c>
      <c r="H799" s="325" t="s">
        <v>1538</v>
      </c>
    </row>
    <row r="800" spans="1:8">
      <c r="A800" s="103"/>
      <c r="C800" s="326" t="s">
        <v>1538</v>
      </c>
      <c r="D800" t="s">
        <v>1538</v>
      </c>
      <c r="E800" s="325" t="s">
        <v>1538</v>
      </c>
      <c r="G800" s="325" t="s">
        <v>1538</v>
      </c>
      <c r="H800" s="325" t="s">
        <v>1538</v>
      </c>
    </row>
    <row r="801" spans="1:8">
      <c r="A801" s="103"/>
      <c r="B801" s="328"/>
      <c r="C801" s="326" t="s">
        <v>1538</v>
      </c>
      <c r="D801" t="s">
        <v>1538</v>
      </c>
      <c r="E801" s="325" t="s">
        <v>1538</v>
      </c>
      <c r="G801" s="325" t="s">
        <v>1538</v>
      </c>
      <c r="H801" s="325" t="s">
        <v>1538</v>
      </c>
    </row>
    <row r="802" spans="1:8">
      <c r="A802" s="103"/>
      <c r="C802" s="326" t="s">
        <v>1538</v>
      </c>
      <c r="D802" t="s">
        <v>1538</v>
      </c>
      <c r="E802" s="325" t="s">
        <v>1538</v>
      </c>
      <c r="G802" s="325" t="s">
        <v>1538</v>
      </c>
      <c r="H802" s="325" t="s">
        <v>1538</v>
      </c>
    </row>
    <row r="803" spans="1:8">
      <c r="A803" s="103"/>
      <c r="C803" s="326" t="s">
        <v>1538</v>
      </c>
      <c r="D803" t="s">
        <v>1538</v>
      </c>
      <c r="E803" s="325" t="s">
        <v>1538</v>
      </c>
      <c r="G803" s="325" t="s">
        <v>1538</v>
      </c>
      <c r="H803" s="325" t="s">
        <v>1538</v>
      </c>
    </row>
    <row r="804" spans="1:8">
      <c r="A804" s="103"/>
      <c r="C804" s="326" t="s">
        <v>1538</v>
      </c>
      <c r="D804" t="s">
        <v>1538</v>
      </c>
      <c r="E804" s="325" t="s">
        <v>1538</v>
      </c>
      <c r="G804" s="325" t="s">
        <v>1538</v>
      </c>
      <c r="H804" s="325" t="s">
        <v>1538</v>
      </c>
    </row>
    <row r="805" spans="1:8">
      <c r="A805" s="103"/>
      <c r="B805" s="326"/>
      <c r="C805" s="326" t="s">
        <v>1538</v>
      </c>
      <c r="D805" t="s">
        <v>1538</v>
      </c>
      <c r="E805" s="325" t="s">
        <v>1538</v>
      </c>
      <c r="G805" s="325" t="s">
        <v>1538</v>
      </c>
      <c r="H805" s="325" t="s">
        <v>1538</v>
      </c>
    </row>
    <row r="806" spans="1:8">
      <c r="A806" s="103"/>
      <c r="B806" s="326"/>
      <c r="C806" s="326" t="s">
        <v>1538</v>
      </c>
      <c r="D806" t="s">
        <v>1538</v>
      </c>
      <c r="E806" s="325" t="s">
        <v>1538</v>
      </c>
      <c r="G806" s="325" t="s">
        <v>1538</v>
      </c>
      <c r="H806" s="325" t="s">
        <v>1538</v>
      </c>
    </row>
    <row r="807" spans="1:8">
      <c r="A807" s="103"/>
      <c r="B807" s="326"/>
      <c r="C807" s="326" t="s">
        <v>1538</v>
      </c>
      <c r="D807" t="s">
        <v>1538</v>
      </c>
      <c r="E807" s="325" t="s">
        <v>1538</v>
      </c>
      <c r="G807" s="325" t="s">
        <v>1538</v>
      </c>
      <c r="H807" s="325" t="s">
        <v>1538</v>
      </c>
    </row>
    <row r="808" spans="1:8">
      <c r="A808" s="103"/>
      <c r="B808" s="326"/>
      <c r="C808" s="326" t="s">
        <v>1538</v>
      </c>
      <c r="D808" t="s">
        <v>1538</v>
      </c>
      <c r="E808" s="325" t="s">
        <v>1538</v>
      </c>
      <c r="G808" s="325" t="s">
        <v>1538</v>
      </c>
      <c r="H808" s="325" t="s">
        <v>1538</v>
      </c>
    </row>
    <row r="809" spans="1:8">
      <c r="A809" s="103"/>
      <c r="B809" s="328"/>
      <c r="C809" s="326" t="s">
        <v>1538</v>
      </c>
      <c r="D809" t="s">
        <v>1538</v>
      </c>
      <c r="E809" s="325" t="s">
        <v>1538</v>
      </c>
      <c r="G809" s="325" t="s">
        <v>1538</v>
      </c>
      <c r="H809" s="325" t="s">
        <v>1538</v>
      </c>
    </row>
    <row r="810" spans="1:8">
      <c r="A810" s="103"/>
      <c r="C810" s="326" t="s">
        <v>1538</v>
      </c>
      <c r="D810" t="s">
        <v>1538</v>
      </c>
      <c r="E810" s="325" t="s">
        <v>1538</v>
      </c>
      <c r="G810" s="325" t="s">
        <v>1538</v>
      </c>
      <c r="H810" s="325" t="s">
        <v>1538</v>
      </c>
    </row>
    <row r="811" spans="1:8">
      <c r="A811" s="103"/>
      <c r="C811" s="326" t="s">
        <v>1538</v>
      </c>
      <c r="D811" t="s">
        <v>1538</v>
      </c>
      <c r="E811" s="325" t="s">
        <v>1538</v>
      </c>
      <c r="G811" s="325" t="s">
        <v>1538</v>
      </c>
      <c r="H811" s="325" t="s">
        <v>1538</v>
      </c>
    </row>
    <row r="812" spans="1:8">
      <c r="A812" s="103"/>
      <c r="C812" s="326" t="s">
        <v>1538</v>
      </c>
      <c r="D812" t="s">
        <v>1538</v>
      </c>
      <c r="E812" s="325" t="s">
        <v>1538</v>
      </c>
      <c r="G812" s="325" t="s">
        <v>1538</v>
      </c>
      <c r="H812" s="325" t="s">
        <v>1538</v>
      </c>
    </row>
    <row r="813" spans="1:8">
      <c r="A813" s="103"/>
      <c r="C813" s="326" t="s">
        <v>1538</v>
      </c>
      <c r="D813" t="s">
        <v>1538</v>
      </c>
      <c r="E813" s="325" t="s">
        <v>1538</v>
      </c>
      <c r="G813" s="325" t="s">
        <v>1538</v>
      </c>
      <c r="H813" s="325" t="s">
        <v>1538</v>
      </c>
    </row>
    <row r="814" spans="1:8">
      <c r="A814" s="103"/>
      <c r="B814" s="328"/>
      <c r="C814" s="326" t="s">
        <v>1538</v>
      </c>
      <c r="D814" t="s">
        <v>1538</v>
      </c>
      <c r="E814" s="325" t="s">
        <v>1538</v>
      </c>
      <c r="G814" s="325" t="s">
        <v>1538</v>
      </c>
      <c r="H814" s="325" t="s">
        <v>1538</v>
      </c>
    </row>
    <row r="815" spans="1:8">
      <c r="A815" s="103"/>
      <c r="C815" s="326" t="s">
        <v>1538</v>
      </c>
      <c r="D815" t="s">
        <v>1538</v>
      </c>
      <c r="E815" s="325" t="s">
        <v>1538</v>
      </c>
      <c r="G815" s="325" t="s">
        <v>1538</v>
      </c>
      <c r="H815" s="325" t="s">
        <v>1538</v>
      </c>
    </row>
    <row r="816" spans="1:8">
      <c r="A816" s="103"/>
      <c r="C816" s="326" t="s">
        <v>1538</v>
      </c>
      <c r="D816" t="s">
        <v>1538</v>
      </c>
      <c r="E816" s="325" t="s">
        <v>1538</v>
      </c>
      <c r="G816" s="325" t="s">
        <v>1538</v>
      </c>
      <c r="H816" s="325" t="s">
        <v>1538</v>
      </c>
    </row>
    <row r="817" spans="1:8">
      <c r="A817" s="103"/>
      <c r="C817" s="326" t="s">
        <v>1538</v>
      </c>
      <c r="D817" t="s">
        <v>1538</v>
      </c>
      <c r="E817" s="325" t="s">
        <v>1538</v>
      </c>
      <c r="G817" s="325" t="s">
        <v>1538</v>
      </c>
      <c r="H817" s="325" t="s">
        <v>1538</v>
      </c>
    </row>
    <row r="818" spans="1:8">
      <c r="A818" s="103"/>
      <c r="C818" s="326" t="s">
        <v>1538</v>
      </c>
      <c r="D818" t="s">
        <v>1538</v>
      </c>
      <c r="E818" s="325" t="s">
        <v>1538</v>
      </c>
      <c r="G818" s="325" t="s">
        <v>1538</v>
      </c>
      <c r="H818" s="325" t="s">
        <v>1538</v>
      </c>
    </row>
    <row r="819" spans="1:8">
      <c r="A819" s="103"/>
      <c r="B819" s="326"/>
      <c r="C819" s="326" t="s">
        <v>1538</v>
      </c>
      <c r="D819" t="s">
        <v>1538</v>
      </c>
      <c r="E819" s="325" t="s">
        <v>1538</v>
      </c>
      <c r="G819" s="325" t="s">
        <v>1538</v>
      </c>
      <c r="H819" s="325" t="s">
        <v>1538</v>
      </c>
    </row>
    <row r="820" spans="1:8">
      <c r="A820" s="103"/>
      <c r="B820" s="326"/>
      <c r="C820" s="326" t="s">
        <v>1538</v>
      </c>
      <c r="D820" t="s">
        <v>1538</v>
      </c>
      <c r="E820" s="325" t="s">
        <v>1538</v>
      </c>
      <c r="G820" s="325" t="s">
        <v>1538</v>
      </c>
      <c r="H820" s="325" t="s">
        <v>1538</v>
      </c>
    </row>
    <row r="821" spans="1:8">
      <c r="A821" s="103"/>
      <c r="B821" s="326"/>
      <c r="C821" s="326" t="s">
        <v>1538</v>
      </c>
      <c r="D821" t="s">
        <v>1538</v>
      </c>
      <c r="E821" s="325" t="s">
        <v>1538</v>
      </c>
      <c r="G821" s="325" t="s">
        <v>1538</v>
      </c>
      <c r="H821" s="325" t="s">
        <v>1538</v>
      </c>
    </row>
    <row r="822" spans="1:8">
      <c r="A822" s="103"/>
      <c r="B822" s="326"/>
      <c r="C822" s="326" t="s">
        <v>1538</v>
      </c>
      <c r="D822" t="s">
        <v>1538</v>
      </c>
      <c r="E822" s="325" t="s">
        <v>1538</v>
      </c>
      <c r="G822" s="325" t="s">
        <v>1538</v>
      </c>
      <c r="H822" s="325" t="s">
        <v>1538</v>
      </c>
    </row>
    <row r="823" spans="1:8">
      <c r="A823" s="103"/>
      <c r="B823" s="326"/>
      <c r="C823" s="326" t="s">
        <v>1538</v>
      </c>
      <c r="D823" t="s">
        <v>1538</v>
      </c>
      <c r="E823" s="325" t="s">
        <v>1538</v>
      </c>
      <c r="G823" s="325" t="s">
        <v>1538</v>
      </c>
      <c r="H823" s="325" t="s">
        <v>1538</v>
      </c>
    </row>
    <row r="824" spans="1:8">
      <c r="A824" s="103"/>
      <c r="B824" s="326"/>
      <c r="C824" s="326" t="s">
        <v>1538</v>
      </c>
      <c r="D824" t="s">
        <v>1538</v>
      </c>
      <c r="E824" s="325" t="s">
        <v>1538</v>
      </c>
      <c r="G824" s="325" t="s">
        <v>1538</v>
      </c>
      <c r="H824" s="325" t="s">
        <v>1538</v>
      </c>
    </row>
    <row r="825" spans="1:8">
      <c r="A825" s="103"/>
      <c r="B825" s="326"/>
      <c r="C825" s="326" t="s">
        <v>1538</v>
      </c>
      <c r="D825" t="s">
        <v>1538</v>
      </c>
      <c r="E825" s="325" t="s">
        <v>1538</v>
      </c>
      <c r="G825" s="325" t="s">
        <v>1538</v>
      </c>
      <c r="H825" s="325" t="s">
        <v>1538</v>
      </c>
    </row>
    <row r="826" spans="1:8">
      <c r="A826" s="103"/>
      <c r="B826" s="326"/>
      <c r="C826" s="326" t="s">
        <v>1538</v>
      </c>
      <c r="D826" t="s">
        <v>1538</v>
      </c>
      <c r="E826" s="325" t="s">
        <v>1538</v>
      </c>
      <c r="G826" s="325" t="s">
        <v>1538</v>
      </c>
      <c r="H826" s="325" t="s">
        <v>1538</v>
      </c>
    </row>
    <row r="827" spans="1:8">
      <c r="A827" s="103"/>
      <c r="B827" s="326"/>
      <c r="C827" s="326" t="s">
        <v>1538</v>
      </c>
      <c r="D827" t="s">
        <v>1538</v>
      </c>
      <c r="E827" s="325" t="s">
        <v>1538</v>
      </c>
      <c r="G827" s="325" t="s">
        <v>1538</v>
      </c>
      <c r="H827" s="325" t="s">
        <v>1538</v>
      </c>
    </row>
    <row r="828" spans="1:8">
      <c r="A828" s="103"/>
      <c r="B828" s="326"/>
      <c r="C828" s="326" t="s">
        <v>1538</v>
      </c>
      <c r="D828" t="s">
        <v>1538</v>
      </c>
      <c r="E828" s="325" t="s">
        <v>1538</v>
      </c>
      <c r="G828" s="325" t="s">
        <v>1538</v>
      </c>
      <c r="H828" s="325" t="s">
        <v>1538</v>
      </c>
    </row>
    <row r="829" spans="1:8">
      <c r="A829" s="103"/>
      <c r="B829" s="326"/>
      <c r="C829" s="326" t="s">
        <v>1538</v>
      </c>
      <c r="D829" t="s">
        <v>1538</v>
      </c>
      <c r="E829" s="325" t="s">
        <v>1538</v>
      </c>
      <c r="G829" s="325" t="s">
        <v>1538</v>
      </c>
      <c r="H829" s="325" t="s">
        <v>1538</v>
      </c>
    </row>
    <row r="830" spans="1:8">
      <c r="A830" s="103"/>
      <c r="B830" s="326"/>
      <c r="C830" s="326" t="s">
        <v>1538</v>
      </c>
      <c r="D830" t="s">
        <v>1538</v>
      </c>
      <c r="E830" s="325" t="s">
        <v>1538</v>
      </c>
      <c r="G830" s="325" t="s">
        <v>1538</v>
      </c>
      <c r="H830" s="325" t="s">
        <v>1538</v>
      </c>
    </row>
    <row r="831" spans="1:8">
      <c r="A831" s="103"/>
      <c r="B831" s="326"/>
      <c r="C831" s="326" t="s">
        <v>1538</v>
      </c>
      <c r="D831" t="s">
        <v>1538</v>
      </c>
      <c r="E831" s="325" t="s">
        <v>1538</v>
      </c>
      <c r="G831" s="325" t="s">
        <v>1538</v>
      </c>
      <c r="H831" s="325" t="s">
        <v>1538</v>
      </c>
    </row>
    <row r="832" spans="1:8">
      <c r="A832" s="103"/>
      <c r="B832" s="326"/>
      <c r="C832" s="326" t="s">
        <v>1538</v>
      </c>
      <c r="D832" t="s">
        <v>1538</v>
      </c>
      <c r="E832" s="325" t="s">
        <v>1538</v>
      </c>
      <c r="G832" s="325" t="s">
        <v>1538</v>
      </c>
      <c r="H832" s="325" t="s">
        <v>1538</v>
      </c>
    </row>
    <row r="833" spans="1:8">
      <c r="A833" s="103"/>
      <c r="B833" s="326"/>
      <c r="C833" s="326" t="s">
        <v>1538</v>
      </c>
      <c r="D833" t="s">
        <v>1538</v>
      </c>
      <c r="E833" s="325" t="s">
        <v>1538</v>
      </c>
      <c r="G833" s="325" t="s">
        <v>1538</v>
      </c>
      <c r="H833" s="325" t="s">
        <v>1538</v>
      </c>
    </row>
    <row r="834" spans="1:8">
      <c r="A834" s="103"/>
      <c r="B834" s="326"/>
      <c r="C834" s="326" t="s">
        <v>1538</v>
      </c>
      <c r="D834" t="s">
        <v>1538</v>
      </c>
      <c r="E834" s="325" t="s">
        <v>1538</v>
      </c>
      <c r="G834" s="325" t="s">
        <v>1538</v>
      </c>
      <c r="H834" s="325" t="s">
        <v>1538</v>
      </c>
    </row>
    <row r="835" spans="1:8">
      <c r="A835" s="103"/>
      <c r="B835" s="326"/>
      <c r="C835" s="326" t="s">
        <v>1538</v>
      </c>
      <c r="D835" t="s">
        <v>1538</v>
      </c>
      <c r="E835" s="325" t="s">
        <v>1538</v>
      </c>
      <c r="G835" s="325" t="s">
        <v>1538</v>
      </c>
      <c r="H835" s="325" t="s">
        <v>1538</v>
      </c>
    </row>
    <row r="836" spans="1:8">
      <c r="A836" s="103"/>
      <c r="B836" s="326"/>
      <c r="C836" s="326" t="s">
        <v>1538</v>
      </c>
      <c r="D836" t="s">
        <v>1538</v>
      </c>
      <c r="E836" s="325" t="s">
        <v>1538</v>
      </c>
      <c r="G836" s="325" t="s">
        <v>1538</v>
      </c>
      <c r="H836" s="325" t="s">
        <v>1538</v>
      </c>
    </row>
    <row r="837" spans="1:8">
      <c r="A837" s="103"/>
      <c r="B837" s="326"/>
      <c r="C837" s="326" t="s">
        <v>1538</v>
      </c>
      <c r="D837" t="s">
        <v>1538</v>
      </c>
      <c r="E837" s="325" t="s">
        <v>1538</v>
      </c>
      <c r="G837" s="325" t="s">
        <v>1538</v>
      </c>
      <c r="H837" s="325" t="s">
        <v>1538</v>
      </c>
    </row>
    <row r="838" spans="1:8">
      <c r="A838" s="103"/>
      <c r="B838" s="326"/>
      <c r="C838" s="326" t="s">
        <v>1538</v>
      </c>
      <c r="D838" t="s">
        <v>1538</v>
      </c>
      <c r="E838" s="325" t="s">
        <v>1538</v>
      </c>
      <c r="G838" s="325" t="s">
        <v>1538</v>
      </c>
      <c r="H838" s="325" t="s">
        <v>1538</v>
      </c>
    </row>
    <row r="839" spans="1:8">
      <c r="A839" s="103"/>
      <c r="B839" s="326"/>
      <c r="C839" s="326" t="s">
        <v>1538</v>
      </c>
      <c r="D839" t="s">
        <v>1538</v>
      </c>
      <c r="E839" s="325" t="s">
        <v>1538</v>
      </c>
      <c r="G839" s="325" t="s">
        <v>1538</v>
      </c>
      <c r="H839" s="325" t="s">
        <v>1538</v>
      </c>
    </row>
    <row r="840" spans="1:8">
      <c r="A840" s="103"/>
      <c r="B840" s="326"/>
      <c r="C840" s="326" t="s">
        <v>1538</v>
      </c>
      <c r="D840" t="s">
        <v>1538</v>
      </c>
      <c r="E840" s="325" t="s">
        <v>1538</v>
      </c>
      <c r="G840" s="325" t="s">
        <v>1538</v>
      </c>
      <c r="H840" s="325" t="s">
        <v>1538</v>
      </c>
    </row>
    <row r="841" spans="1:8">
      <c r="A841" s="103"/>
      <c r="B841" s="328"/>
      <c r="C841" s="326" t="s">
        <v>1538</v>
      </c>
      <c r="D841" t="s">
        <v>1538</v>
      </c>
      <c r="E841" s="325" t="s">
        <v>1538</v>
      </c>
      <c r="G841" s="325" t="s">
        <v>1538</v>
      </c>
      <c r="H841" s="325" t="s">
        <v>1538</v>
      </c>
    </row>
    <row r="842" spans="1:8">
      <c r="A842" s="103"/>
      <c r="C842" s="326" t="s">
        <v>1538</v>
      </c>
      <c r="D842" t="s">
        <v>1538</v>
      </c>
      <c r="E842" s="325" t="s">
        <v>1538</v>
      </c>
      <c r="G842" s="325" t="s">
        <v>1538</v>
      </c>
      <c r="H842" s="325" t="s">
        <v>1538</v>
      </c>
    </row>
    <row r="843" spans="1:8">
      <c r="A843" s="103"/>
      <c r="C843" s="326" t="s">
        <v>1538</v>
      </c>
      <c r="D843" t="s">
        <v>1538</v>
      </c>
      <c r="E843" s="325" t="s">
        <v>1538</v>
      </c>
      <c r="G843" s="325" t="s">
        <v>1538</v>
      </c>
      <c r="H843" s="325" t="s">
        <v>1538</v>
      </c>
    </row>
    <row r="844" spans="1:8">
      <c r="A844" s="103"/>
      <c r="C844" s="326" t="s">
        <v>1538</v>
      </c>
      <c r="D844" t="s">
        <v>1538</v>
      </c>
      <c r="E844" s="325" t="s">
        <v>1538</v>
      </c>
      <c r="G844" s="325" t="s">
        <v>1538</v>
      </c>
      <c r="H844" s="325" t="s">
        <v>1538</v>
      </c>
    </row>
    <row r="845" spans="1:8">
      <c r="A845" s="103"/>
      <c r="C845" s="326" t="s">
        <v>1538</v>
      </c>
      <c r="D845" t="s">
        <v>1538</v>
      </c>
      <c r="E845" s="325" t="s">
        <v>1538</v>
      </c>
      <c r="G845" s="325" t="s">
        <v>1538</v>
      </c>
      <c r="H845" s="325" t="s">
        <v>1538</v>
      </c>
    </row>
    <row r="846" spans="1:8">
      <c r="A846" s="103"/>
      <c r="B846" s="326"/>
      <c r="C846" s="326" t="s">
        <v>1538</v>
      </c>
      <c r="D846" t="s">
        <v>1538</v>
      </c>
      <c r="E846" s="325" t="s">
        <v>1538</v>
      </c>
      <c r="G846" s="325" t="s">
        <v>1538</v>
      </c>
      <c r="H846" s="325" t="s">
        <v>1538</v>
      </c>
    </row>
    <row r="847" spans="1:8">
      <c r="A847" s="103"/>
      <c r="B847" s="326"/>
      <c r="C847" s="326" t="s">
        <v>1538</v>
      </c>
      <c r="D847" t="s">
        <v>1538</v>
      </c>
      <c r="E847" s="325" t="s">
        <v>1538</v>
      </c>
      <c r="G847" s="325" t="s">
        <v>1538</v>
      </c>
      <c r="H847" s="325" t="s">
        <v>1538</v>
      </c>
    </row>
    <row r="848" spans="1:8">
      <c r="A848" s="103"/>
      <c r="B848" s="326"/>
      <c r="C848" s="326" t="s">
        <v>1538</v>
      </c>
      <c r="D848" t="s">
        <v>1538</v>
      </c>
      <c r="E848" s="325" t="s">
        <v>1538</v>
      </c>
      <c r="G848" s="325" t="s">
        <v>1538</v>
      </c>
      <c r="H848" s="325" t="s">
        <v>1538</v>
      </c>
    </row>
    <row r="849" spans="1:8">
      <c r="A849" s="103"/>
      <c r="B849" s="326"/>
      <c r="C849" s="326" t="s">
        <v>1538</v>
      </c>
      <c r="D849" t="s">
        <v>1538</v>
      </c>
      <c r="E849" s="325" t="s">
        <v>1538</v>
      </c>
      <c r="G849" s="325" t="s">
        <v>1538</v>
      </c>
      <c r="H849" s="325" t="s">
        <v>1538</v>
      </c>
    </row>
    <row r="850" spans="1:8">
      <c r="A850" s="103"/>
      <c r="B850" s="326"/>
      <c r="C850" s="326" t="s">
        <v>1538</v>
      </c>
      <c r="D850" t="s">
        <v>1538</v>
      </c>
      <c r="E850" s="325" t="s">
        <v>1538</v>
      </c>
      <c r="G850" s="325" t="s">
        <v>1538</v>
      </c>
      <c r="H850" s="325" t="s">
        <v>1538</v>
      </c>
    </row>
    <row r="851" spans="1:8">
      <c r="A851" s="103"/>
      <c r="B851" s="328"/>
      <c r="C851" s="326" t="s">
        <v>1538</v>
      </c>
      <c r="D851" t="s">
        <v>1538</v>
      </c>
      <c r="E851" s="325" t="s">
        <v>1538</v>
      </c>
      <c r="G851" s="325" t="s">
        <v>1538</v>
      </c>
      <c r="H851" s="325" t="s">
        <v>1538</v>
      </c>
    </row>
    <row r="852" spans="1:8">
      <c r="A852" s="103"/>
      <c r="C852" s="326" t="s">
        <v>1538</v>
      </c>
      <c r="D852" t="s">
        <v>1538</v>
      </c>
      <c r="E852" s="325" t="s">
        <v>1538</v>
      </c>
      <c r="G852" s="325" t="s">
        <v>1538</v>
      </c>
      <c r="H852" s="325" t="s">
        <v>1538</v>
      </c>
    </row>
    <row r="853" spans="1:8">
      <c r="A853" s="103"/>
      <c r="C853" s="326" t="s">
        <v>1538</v>
      </c>
      <c r="D853" t="s">
        <v>1538</v>
      </c>
      <c r="E853" s="325" t="s">
        <v>1538</v>
      </c>
      <c r="G853" s="325" t="s">
        <v>1538</v>
      </c>
      <c r="H853" s="325" t="s">
        <v>1538</v>
      </c>
    </row>
    <row r="854" spans="1:8">
      <c r="A854" s="103"/>
      <c r="C854" s="326" t="s">
        <v>1538</v>
      </c>
      <c r="D854" t="s">
        <v>1538</v>
      </c>
      <c r="E854" s="325" t="s">
        <v>1538</v>
      </c>
      <c r="G854" s="325" t="s">
        <v>1538</v>
      </c>
      <c r="H854" s="325" t="s">
        <v>1538</v>
      </c>
    </row>
    <row r="855" spans="1:8">
      <c r="A855" s="103"/>
      <c r="C855" s="326" t="s">
        <v>1538</v>
      </c>
      <c r="D855" t="s">
        <v>1538</v>
      </c>
      <c r="E855" s="325" t="s">
        <v>1538</v>
      </c>
      <c r="G855" s="325" t="s">
        <v>1538</v>
      </c>
      <c r="H855" s="325" t="s">
        <v>1538</v>
      </c>
    </row>
    <row r="856" spans="1:8">
      <c r="A856" s="103"/>
      <c r="B856" s="326"/>
      <c r="C856" s="326" t="s">
        <v>1538</v>
      </c>
      <c r="D856" t="s">
        <v>1538</v>
      </c>
      <c r="E856" s="325" t="s">
        <v>1538</v>
      </c>
      <c r="G856" s="325" t="s">
        <v>1538</v>
      </c>
      <c r="H856" s="325" t="s">
        <v>1538</v>
      </c>
    </row>
    <row r="857" spans="1:8">
      <c r="A857" s="103"/>
      <c r="B857" s="326"/>
      <c r="C857" s="326" t="s">
        <v>1538</v>
      </c>
      <c r="D857" t="s">
        <v>1538</v>
      </c>
      <c r="E857" s="325" t="s">
        <v>1538</v>
      </c>
      <c r="G857" s="325" t="s">
        <v>1538</v>
      </c>
      <c r="H857" s="325" t="s">
        <v>1538</v>
      </c>
    </row>
    <row r="858" spans="1:8">
      <c r="A858" s="103"/>
      <c r="B858" s="326"/>
      <c r="C858" s="326" t="s">
        <v>1538</v>
      </c>
      <c r="D858" t="s">
        <v>1538</v>
      </c>
      <c r="E858" s="325" t="s">
        <v>1538</v>
      </c>
      <c r="G858" s="325" t="s">
        <v>1538</v>
      </c>
      <c r="H858" s="325" t="s">
        <v>1538</v>
      </c>
    </row>
    <row r="859" spans="1:8">
      <c r="A859" s="103"/>
      <c r="B859" s="326"/>
      <c r="C859" s="326" t="s">
        <v>1538</v>
      </c>
      <c r="D859" t="s">
        <v>1538</v>
      </c>
      <c r="E859" s="325" t="s">
        <v>1538</v>
      </c>
      <c r="G859" s="325" t="s">
        <v>1538</v>
      </c>
      <c r="H859" s="325" t="s">
        <v>1538</v>
      </c>
    </row>
    <row r="860" spans="1:8">
      <c r="A860" s="103"/>
      <c r="B860" s="326"/>
      <c r="C860" s="326" t="s">
        <v>1538</v>
      </c>
      <c r="D860" t="s">
        <v>1538</v>
      </c>
      <c r="E860" s="325" t="s">
        <v>1538</v>
      </c>
      <c r="G860" s="325" t="s">
        <v>1538</v>
      </c>
      <c r="H860" s="325" t="s">
        <v>1538</v>
      </c>
    </row>
    <row r="861" spans="1:8">
      <c r="A861" s="103"/>
      <c r="B861" s="326"/>
      <c r="C861" s="326" t="s">
        <v>1538</v>
      </c>
      <c r="D861" t="s">
        <v>1538</v>
      </c>
      <c r="E861" s="325" t="s">
        <v>1538</v>
      </c>
      <c r="G861" s="325" t="s">
        <v>1538</v>
      </c>
      <c r="H861" s="325" t="s">
        <v>1538</v>
      </c>
    </row>
    <row r="862" spans="1:8">
      <c r="A862" s="103"/>
      <c r="B862" s="326"/>
      <c r="C862" s="326" t="s">
        <v>1538</v>
      </c>
      <c r="D862" t="s">
        <v>1538</v>
      </c>
      <c r="E862" s="325" t="s">
        <v>1538</v>
      </c>
      <c r="G862" s="325" t="s">
        <v>1538</v>
      </c>
      <c r="H862" s="325" t="s">
        <v>1538</v>
      </c>
    </row>
    <row r="863" spans="1:8">
      <c r="A863" s="103"/>
      <c r="B863" s="326"/>
      <c r="C863" s="326" t="s">
        <v>1538</v>
      </c>
      <c r="D863" t="s">
        <v>1538</v>
      </c>
      <c r="E863" s="325" t="s">
        <v>1538</v>
      </c>
      <c r="G863" s="325" t="s">
        <v>1538</v>
      </c>
      <c r="H863" s="325" t="s">
        <v>1538</v>
      </c>
    </row>
    <row r="864" spans="1:8">
      <c r="A864" s="103"/>
      <c r="B864" s="326"/>
      <c r="C864" s="326" t="s">
        <v>1538</v>
      </c>
      <c r="D864" t="s">
        <v>1538</v>
      </c>
      <c r="E864" s="325" t="s">
        <v>1538</v>
      </c>
      <c r="G864" s="325" t="s">
        <v>1538</v>
      </c>
      <c r="H864" s="325" t="s">
        <v>1538</v>
      </c>
    </row>
    <row r="865" spans="1:8">
      <c r="A865" s="103"/>
      <c r="B865" s="326"/>
      <c r="C865" s="326" t="s">
        <v>1538</v>
      </c>
      <c r="D865" t="s">
        <v>1538</v>
      </c>
      <c r="E865" s="325" t="s">
        <v>1538</v>
      </c>
      <c r="G865" s="325" t="s">
        <v>1538</v>
      </c>
      <c r="H865" s="325" t="s">
        <v>1538</v>
      </c>
    </row>
    <row r="866" spans="1:8">
      <c r="A866" s="103"/>
      <c r="B866" s="326"/>
      <c r="C866" s="326" t="s">
        <v>1538</v>
      </c>
      <c r="D866" t="s">
        <v>1538</v>
      </c>
      <c r="E866" s="325" t="s">
        <v>1538</v>
      </c>
      <c r="G866" s="325" t="s">
        <v>1538</v>
      </c>
      <c r="H866" s="325" t="s">
        <v>1538</v>
      </c>
    </row>
    <row r="867" spans="1:8">
      <c r="A867" s="103"/>
      <c r="B867" s="326"/>
      <c r="C867" s="326" t="s">
        <v>1538</v>
      </c>
      <c r="D867" t="s">
        <v>1538</v>
      </c>
      <c r="E867" s="325" t="s">
        <v>1538</v>
      </c>
      <c r="G867" s="325" t="s">
        <v>1538</v>
      </c>
      <c r="H867" s="325" t="s">
        <v>1538</v>
      </c>
    </row>
    <row r="868" spans="1:8">
      <c r="A868" s="103"/>
      <c r="B868" s="326"/>
      <c r="C868" s="326" t="s">
        <v>1538</v>
      </c>
      <c r="D868" t="s">
        <v>1538</v>
      </c>
      <c r="E868" s="325" t="s">
        <v>1538</v>
      </c>
      <c r="G868" s="325" t="s">
        <v>1538</v>
      </c>
      <c r="H868" s="325" t="s">
        <v>1538</v>
      </c>
    </row>
    <row r="869" spans="1:8">
      <c r="A869" s="103"/>
      <c r="B869" s="326"/>
      <c r="C869" s="326" t="s">
        <v>1538</v>
      </c>
      <c r="D869" t="s">
        <v>1538</v>
      </c>
      <c r="E869" s="325" t="s">
        <v>1538</v>
      </c>
      <c r="G869" s="325" t="s">
        <v>1538</v>
      </c>
      <c r="H869" s="325" t="s">
        <v>1538</v>
      </c>
    </row>
    <row r="870" spans="1:8">
      <c r="A870" s="103"/>
      <c r="B870" s="326"/>
      <c r="C870" s="326" t="s">
        <v>1538</v>
      </c>
      <c r="D870" t="s">
        <v>1538</v>
      </c>
      <c r="E870" s="325" t="s">
        <v>1538</v>
      </c>
      <c r="G870" s="325" t="s">
        <v>1538</v>
      </c>
      <c r="H870" s="325" t="s">
        <v>1538</v>
      </c>
    </row>
    <row r="871" spans="1:8">
      <c r="A871" s="103"/>
      <c r="B871" s="326"/>
      <c r="C871" s="326" t="s">
        <v>1538</v>
      </c>
      <c r="D871" t="s">
        <v>1538</v>
      </c>
      <c r="E871" s="325" t="s">
        <v>1538</v>
      </c>
      <c r="G871" s="325" t="s">
        <v>1538</v>
      </c>
      <c r="H871" s="325" t="s">
        <v>1538</v>
      </c>
    </row>
    <row r="872" spans="1:8">
      <c r="A872" s="103"/>
      <c r="B872" s="326"/>
      <c r="C872" s="326" t="s">
        <v>1538</v>
      </c>
      <c r="D872" t="s">
        <v>1538</v>
      </c>
      <c r="E872" s="325" t="s">
        <v>1538</v>
      </c>
      <c r="G872" s="325" t="s">
        <v>1538</v>
      </c>
      <c r="H872" s="325" t="s">
        <v>1538</v>
      </c>
    </row>
    <row r="873" spans="1:8">
      <c r="A873" s="103"/>
      <c r="B873" s="326"/>
      <c r="C873" s="326" t="s">
        <v>1538</v>
      </c>
      <c r="D873" t="s">
        <v>1538</v>
      </c>
      <c r="E873" s="325" t="s">
        <v>1538</v>
      </c>
      <c r="G873" s="325" t="s">
        <v>1538</v>
      </c>
      <c r="H873" s="325" t="s">
        <v>1538</v>
      </c>
    </row>
    <row r="874" spans="1:8">
      <c r="A874" s="103"/>
      <c r="B874" s="326"/>
      <c r="C874" s="326" t="s">
        <v>1538</v>
      </c>
      <c r="D874" t="s">
        <v>1538</v>
      </c>
      <c r="E874" s="325" t="s">
        <v>1538</v>
      </c>
      <c r="G874" s="325" t="s">
        <v>1538</v>
      </c>
      <c r="H874" s="325" t="s">
        <v>1538</v>
      </c>
    </row>
    <row r="875" spans="1:8">
      <c r="A875" s="103"/>
      <c r="B875" s="326"/>
      <c r="C875" s="326" t="s">
        <v>1538</v>
      </c>
      <c r="D875" t="s">
        <v>1538</v>
      </c>
      <c r="E875" s="325" t="s">
        <v>1538</v>
      </c>
      <c r="G875" s="325" t="s">
        <v>1538</v>
      </c>
      <c r="H875" s="325" t="s">
        <v>1538</v>
      </c>
    </row>
    <row r="876" spans="1:8">
      <c r="A876" s="103"/>
      <c r="B876" s="326"/>
      <c r="C876" s="326" t="s">
        <v>1538</v>
      </c>
      <c r="D876" t="s">
        <v>1538</v>
      </c>
      <c r="E876" s="325" t="s">
        <v>1538</v>
      </c>
      <c r="G876" s="325" t="s">
        <v>1538</v>
      </c>
      <c r="H876" s="325" t="s">
        <v>1538</v>
      </c>
    </row>
    <row r="877" spans="1:8">
      <c r="A877" s="103"/>
      <c r="B877" s="326"/>
      <c r="C877" s="326" t="s">
        <v>1538</v>
      </c>
      <c r="D877" t="s">
        <v>1538</v>
      </c>
      <c r="E877" s="325" t="s">
        <v>1538</v>
      </c>
      <c r="G877" s="325" t="s">
        <v>1538</v>
      </c>
      <c r="H877" s="325" t="s">
        <v>1538</v>
      </c>
    </row>
    <row r="878" spans="1:8">
      <c r="A878" s="103"/>
      <c r="B878" s="326"/>
      <c r="C878" s="326" t="s">
        <v>1538</v>
      </c>
      <c r="D878" t="s">
        <v>1538</v>
      </c>
      <c r="E878" s="325" t="s">
        <v>1538</v>
      </c>
      <c r="G878" s="325" t="s">
        <v>1538</v>
      </c>
      <c r="H878" s="325" t="s">
        <v>1538</v>
      </c>
    </row>
    <row r="879" spans="1:8">
      <c r="A879" s="103"/>
      <c r="B879" s="326"/>
      <c r="C879" s="326" t="s">
        <v>1538</v>
      </c>
      <c r="D879" t="s">
        <v>1538</v>
      </c>
      <c r="E879" s="325" t="s">
        <v>1538</v>
      </c>
      <c r="G879" s="325" t="s">
        <v>1538</v>
      </c>
      <c r="H879" s="325" t="s">
        <v>1538</v>
      </c>
    </row>
    <row r="880" spans="1:8">
      <c r="A880" s="103"/>
      <c r="B880" s="326"/>
      <c r="C880" s="326" t="s">
        <v>1538</v>
      </c>
      <c r="D880" t="s">
        <v>1538</v>
      </c>
      <c r="E880" s="325" t="s">
        <v>1538</v>
      </c>
      <c r="G880" s="325" t="s">
        <v>1538</v>
      </c>
      <c r="H880" s="325" t="s">
        <v>1538</v>
      </c>
    </row>
    <row r="881" spans="1:8">
      <c r="A881" s="103"/>
      <c r="B881" s="326"/>
      <c r="C881" s="326" t="s">
        <v>1538</v>
      </c>
      <c r="D881" t="s">
        <v>1538</v>
      </c>
      <c r="E881" s="325" t="s">
        <v>1538</v>
      </c>
      <c r="G881" s="325" t="s">
        <v>1538</v>
      </c>
      <c r="H881" s="325" t="s">
        <v>1538</v>
      </c>
    </row>
    <row r="882" spans="1:8">
      <c r="A882" s="103"/>
      <c r="B882" s="328"/>
      <c r="C882" s="326" t="s">
        <v>1538</v>
      </c>
      <c r="D882" t="s">
        <v>1538</v>
      </c>
      <c r="E882" s="325" t="s">
        <v>1538</v>
      </c>
      <c r="G882" s="325" t="s">
        <v>1538</v>
      </c>
      <c r="H882" s="325" t="s">
        <v>1538</v>
      </c>
    </row>
    <row r="883" spans="1:8">
      <c r="A883" s="103"/>
      <c r="C883" s="326" t="s">
        <v>1538</v>
      </c>
      <c r="D883" t="s">
        <v>1538</v>
      </c>
      <c r="E883" s="325" t="s">
        <v>1538</v>
      </c>
      <c r="G883" s="325" t="s">
        <v>1538</v>
      </c>
      <c r="H883" s="325" t="s">
        <v>1538</v>
      </c>
    </row>
    <row r="884" spans="1:8">
      <c r="A884" s="103"/>
      <c r="C884" s="326" t="s">
        <v>1538</v>
      </c>
      <c r="D884" t="s">
        <v>1538</v>
      </c>
      <c r="E884" s="325" t="s">
        <v>1538</v>
      </c>
      <c r="G884" s="325" t="s">
        <v>1538</v>
      </c>
      <c r="H884" s="325" t="s">
        <v>1538</v>
      </c>
    </row>
    <row r="885" spans="1:8">
      <c r="A885" s="103"/>
      <c r="C885" s="326" t="s">
        <v>1538</v>
      </c>
      <c r="D885" t="s">
        <v>1538</v>
      </c>
      <c r="E885" s="325" t="s">
        <v>1538</v>
      </c>
      <c r="G885" s="325" t="s">
        <v>1538</v>
      </c>
      <c r="H885" s="325" t="s">
        <v>1538</v>
      </c>
    </row>
    <row r="886" spans="1:8">
      <c r="A886" s="103"/>
      <c r="C886" s="326" t="s">
        <v>1538</v>
      </c>
      <c r="D886" t="s">
        <v>1538</v>
      </c>
      <c r="E886" s="325" t="s">
        <v>1538</v>
      </c>
      <c r="G886" s="325" t="s">
        <v>1538</v>
      </c>
      <c r="H886" s="325" t="s">
        <v>1538</v>
      </c>
    </row>
    <row r="887" spans="1:8">
      <c r="A887" s="103"/>
      <c r="B887" s="328"/>
      <c r="C887" s="326" t="s">
        <v>1538</v>
      </c>
      <c r="D887" t="s">
        <v>1538</v>
      </c>
      <c r="E887" s="325" t="s">
        <v>1538</v>
      </c>
      <c r="G887" s="325" t="s">
        <v>1538</v>
      </c>
      <c r="H887" s="325" t="s">
        <v>1538</v>
      </c>
    </row>
    <row r="888" spans="1:8">
      <c r="A888" s="103"/>
      <c r="C888" s="326" t="s">
        <v>1538</v>
      </c>
      <c r="D888" t="s">
        <v>1538</v>
      </c>
      <c r="E888" s="325" t="s">
        <v>1538</v>
      </c>
      <c r="G888" s="325" t="s">
        <v>1538</v>
      </c>
      <c r="H888" s="325" t="s">
        <v>1538</v>
      </c>
    </row>
    <row r="889" spans="1:8">
      <c r="A889" s="103"/>
      <c r="C889" s="326" t="s">
        <v>1538</v>
      </c>
      <c r="D889" t="s">
        <v>1538</v>
      </c>
      <c r="E889" s="325" t="s">
        <v>1538</v>
      </c>
      <c r="G889" s="325" t="s">
        <v>1538</v>
      </c>
      <c r="H889" s="325" t="s">
        <v>1538</v>
      </c>
    </row>
    <row r="890" spans="1:8">
      <c r="A890" s="103"/>
      <c r="C890" s="326" t="s">
        <v>1538</v>
      </c>
      <c r="D890" t="s">
        <v>1538</v>
      </c>
      <c r="E890" s="325" t="s">
        <v>1538</v>
      </c>
      <c r="G890" s="325" t="s">
        <v>1538</v>
      </c>
      <c r="H890" s="325" t="s">
        <v>1538</v>
      </c>
    </row>
    <row r="891" spans="1:8">
      <c r="A891" s="103"/>
      <c r="C891" s="326" t="s">
        <v>1538</v>
      </c>
      <c r="D891" t="s">
        <v>1538</v>
      </c>
      <c r="E891" s="325" t="s">
        <v>1538</v>
      </c>
      <c r="G891" s="325" t="s">
        <v>1538</v>
      </c>
      <c r="H891" s="325" t="s">
        <v>1538</v>
      </c>
    </row>
    <row r="892" spans="1:8">
      <c r="A892" s="103"/>
      <c r="C892" s="326" t="s">
        <v>1538</v>
      </c>
      <c r="D892" t="s">
        <v>1538</v>
      </c>
      <c r="E892" s="325" t="s">
        <v>1538</v>
      </c>
      <c r="G892" s="325" t="s">
        <v>1538</v>
      </c>
      <c r="H892" s="325" t="s">
        <v>1538</v>
      </c>
    </row>
    <row r="893" spans="1:8">
      <c r="A893" s="103"/>
      <c r="B893" s="326"/>
      <c r="C893" s="326" t="s">
        <v>1538</v>
      </c>
      <c r="D893" t="s">
        <v>1538</v>
      </c>
      <c r="E893" s="325" t="s">
        <v>1538</v>
      </c>
      <c r="G893" s="325" t="s">
        <v>1538</v>
      </c>
      <c r="H893" s="325" t="s">
        <v>1538</v>
      </c>
    </row>
    <row r="894" spans="1:8">
      <c r="A894" s="103"/>
      <c r="B894" s="326"/>
      <c r="C894" s="326" t="s">
        <v>1538</v>
      </c>
      <c r="D894" t="s">
        <v>1538</v>
      </c>
      <c r="E894" s="325" t="s">
        <v>1538</v>
      </c>
      <c r="G894" s="325" t="s">
        <v>1538</v>
      </c>
      <c r="H894" s="325" t="s">
        <v>1538</v>
      </c>
    </row>
    <row r="895" spans="1:8">
      <c r="A895" s="103"/>
      <c r="B895" s="326"/>
      <c r="C895" s="326" t="s">
        <v>1538</v>
      </c>
      <c r="D895" t="s">
        <v>1538</v>
      </c>
      <c r="E895" s="325" t="s">
        <v>1538</v>
      </c>
      <c r="G895" s="325" t="s">
        <v>1538</v>
      </c>
      <c r="H895" s="325" t="s">
        <v>1538</v>
      </c>
    </row>
    <row r="896" spans="1:8">
      <c r="A896" s="103"/>
      <c r="B896" s="326"/>
      <c r="C896" s="326" t="s">
        <v>1538</v>
      </c>
      <c r="D896" t="s">
        <v>1538</v>
      </c>
      <c r="E896" s="325" t="s">
        <v>1538</v>
      </c>
      <c r="G896" s="325" t="s">
        <v>1538</v>
      </c>
      <c r="H896" s="325" t="s">
        <v>1538</v>
      </c>
    </row>
    <row r="897" spans="1:8">
      <c r="A897" s="103"/>
      <c r="B897" s="326"/>
      <c r="C897" s="326" t="s">
        <v>1538</v>
      </c>
      <c r="D897" t="s">
        <v>1538</v>
      </c>
      <c r="E897" s="325" t="s">
        <v>1538</v>
      </c>
      <c r="G897" s="325" t="s">
        <v>1538</v>
      </c>
      <c r="H897" s="325" t="s">
        <v>1538</v>
      </c>
    </row>
    <row r="898" spans="1:8">
      <c r="A898" s="103"/>
      <c r="B898" s="326"/>
      <c r="C898" s="326" t="s">
        <v>1538</v>
      </c>
      <c r="D898" t="s">
        <v>1538</v>
      </c>
      <c r="E898" s="325" t="s">
        <v>1538</v>
      </c>
      <c r="G898" s="325" t="s">
        <v>1538</v>
      </c>
      <c r="H898" s="325" t="s">
        <v>1538</v>
      </c>
    </row>
    <row r="899" spans="1:8">
      <c r="A899" s="103"/>
      <c r="B899" s="326"/>
      <c r="C899" s="326" t="s">
        <v>1538</v>
      </c>
      <c r="D899" t="s">
        <v>1538</v>
      </c>
      <c r="E899" s="325" t="s">
        <v>1538</v>
      </c>
      <c r="G899" s="325" t="s">
        <v>1538</v>
      </c>
      <c r="H899" s="325" t="s">
        <v>1538</v>
      </c>
    </row>
    <row r="900" spans="1:8">
      <c r="A900" s="103"/>
      <c r="B900" s="326"/>
      <c r="C900" s="326" t="s">
        <v>1538</v>
      </c>
      <c r="D900" t="s">
        <v>1538</v>
      </c>
      <c r="E900" s="325" t="s">
        <v>1538</v>
      </c>
      <c r="G900" s="325" t="s">
        <v>1538</v>
      </c>
      <c r="H900" s="325" t="s">
        <v>1538</v>
      </c>
    </row>
    <row r="901" spans="1:8">
      <c r="A901" s="103"/>
      <c r="B901" s="326"/>
      <c r="C901" s="326" t="s">
        <v>1538</v>
      </c>
      <c r="D901" t="s">
        <v>1538</v>
      </c>
      <c r="E901" s="325" t="s">
        <v>1538</v>
      </c>
      <c r="G901" s="325" t="s">
        <v>1538</v>
      </c>
      <c r="H901" s="325" t="s">
        <v>1538</v>
      </c>
    </row>
    <row r="902" spans="1:8">
      <c r="A902" s="103"/>
      <c r="B902" s="326"/>
      <c r="C902" s="326" t="s">
        <v>1538</v>
      </c>
      <c r="D902" t="s">
        <v>1538</v>
      </c>
      <c r="E902" s="325" t="s">
        <v>1538</v>
      </c>
      <c r="G902" s="325" t="s">
        <v>1538</v>
      </c>
      <c r="H902" s="325" t="s">
        <v>1538</v>
      </c>
    </row>
    <row r="903" spans="1:8">
      <c r="A903" s="103"/>
      <c r="B903" s="326"/>
      <c r="C903" s="326" t="s">
        <v>1538</v>
      </c>
      <c r="D903" t="s">
        <v>1538</v>
      </c>
      <c r="E903" s="325" t="s">
        <v>1538</v>
      </c>
      <c r="G903" s="325" t="s">
        <v>1538</v>
      </c>
      <c r="H903" s="325" t="s">
        <v>1538</v>
      </c>
    </row>
    <row r="904" spans="1:8">
      <c r="A904" s="103"/>
      <c r="B904" s="326"/>
      <c r="C904" s="326" t="s">
        <v>1538</v>
      </c>
      <c r="D904" t="s">
        <v>1538</v>
      </c>
      <c r="E904" s="325" t="s">
        <v>1538</v>
      </c>
      <c r="G904" s="325" t="s">
        <v>1538</v>
      </c>
      <c r="H904" s="325" t="s">
        <v>1538</v>
      </c>
    </row>
    <row r="905" spans="1:8">
      <c r="A905" s="103"/>
      <c r="B905" s="326"/>
      <c r="C905" s="326" t="s">
        <v>1538</v>
      </c>
      <c r="D905" t="s">
        <v>1538</v>
      </c>
      <c r="E905" s="325" t="s">
        <v>1538</v>
      </c>
      <c r="G905" s="325" t="s">
        <v>1538</v>
      </c>
      <c r="H905" s="325" t="s">
        <v>1538</v>
      </c>
    </row>
    <row r="906" spans="1:8">
      <c r="A906" s="103"/>
      <c r="B906" s="326"/>
      <c r="C906" s="326" t="s">
        <v>1538</v>
      </c>
      <c r="D906" t="s">
        <v>1538</v>
      </c>
      <c r="E906" s="325" t="s">
        <v>1538</v>
      </c>
      <c r="G906" s="325" t="s">
        <v>1538</v>
      </c>
      <c r="H906" s="325" t="s">
        <v>1538</v>
      </c>
    </row>
    <row r="907" spans="1:8">
      <c r="A907" s="103"/>
      <c r="B907" s="326"/>
      <c r="C907" s="326" t="s">
        <v>1538</v>
      </c>
      <c r="D907" t="s">
        <v>1538</v>
      </c>
      <c r="E907" s="325" t="s">
        <v>1538</v>
      </c>
      <c r="G907" s="325" t="s">
        <v>1538</v>
      </c>
      <c r="H907" s="325" t="s">
        <v>1538</v>
      </c>
    </row>
    <row r="908" spans="1:8">
      <c r="A908" s="103"/>
      <c r="B908" s="326"/>
      <c r="C908" s="326" t="s">
        <v>1538</v>
      </c>
      <c r="D908" t="s">
        <v>1538</v>
      </c>
      <c r="E908" s="325" t="s">
        <v>1538</v>
      </c>
      <c r="G908" s="325" t="s">
        <v>1538</v>
      </c>
      <c r="H908" s="325" t="s">
        <v>1538</v>
      </c>
    </row>
    <row r="909" spans="1:8">
      <c r="A909" s="103"/>
      <c r="B909" s="326"/>
      <c r="C909" s="326" t="s">
        <v>1538</v>
      </c>
      <c r="D909" t="s">
        <v>1538</v>
      </c>
      <c r="E909" s="325" t="s">
        <v>1538</v>
      </c>
      <c r="G909" s="325" t="s">
        <v>1538</v>
      </c>
      <c r="H909" s="325" t="s">
        <v>1538</v>
      </c>
    </row>
    <row r="910" spans="1:8">
      <c r="A910" s="103"/>
      <c r="B910" s="326"/>
      <c r="C910" s="326" t="s">
        <v>1538</v>
      </c>
      <c r="D910" t="s">
        <v>1538</v>
      </c>
      <c r="E910" s="325" t="s">
        <v>1538</v>
      </c>
      <c r="G910" s="325" t="s">
        <v>1538</v>
      </c>
      <c r="H910" s="325" t="s">
        <v>1538</v>
      </c>
    </row>
    <row r="911" spans="1:8">
      <c r="A911" s="103"/>
      <c r="B911" s="326"/>
      <c r="C911" s="326" t="s">
        <v>1538</v>
      </c>
      <c r="D911" t="s">
        <v>1538</v>
      </c>
      <c r="E911" s="325" t="s">
        <v>1538</v>
      </c>
      <c r="G911" s="325" t="s">
        <v>1538</v>
      </c>
      <c r="H911" s="325" t="s">
        <v>1538</v>
      </c>
    </row>
    <row r="912" spans="1:8">
      <c r="A912" s="103"/>
      <c r="B912" s="326"/>
      <c r="C912" s="326" t="s">
        <v>1538</v>
      </c>
      <c r="D912" t="s">
        <v>1538</v>
      </c>
      <c r="E912" s="325" t="s">
        <v>1538</v>
      </c>
      <c r="G912" s="325" t="s">
        <v>1538</v>
      </c>
      <c r="H912" s="325" t="s">
        <v>1538</v>
      </c>
    </row>
    <row r="913" spans="1:8">
      <c r="A913" s="103"/>
      <c r="B913" s="326"/>
      <c r="C913" s="326" t="s">
        <v>1538</v>
      </c>
      <c r="D913" t="s">
        <v>1538</v>
      </c>
      <c r="E913" s="325" t="s">
        <v>1538</v>
      </c>
      <c r="G913" s="325" t="s">
        <v>1538</v>
      </c>
      <c r="H913" s="325" t="s">
        <v>1538</v>
      </c>
    </row>
    <row r="914" spans="1:8">
      <c r="A914" s="103"/>
      <c r="B914" s="326"/>
      <c r="C914" s="326" t="s">
        <v>1538</v>
      </c>
      <c r="D914" t="s">
        <v>1538</v>
      </c>
      <c r="E914" s="325" t="s">
        <v>1538</v>
      </c>
      <c r="G914" s="325" t="s">
        <v>1538</v>
      </c>
      <c r="H914" s="325" t="s">
        <v>1538</v>
      </c>
    </row>
    <row r="915" spans="1:8">
      <c r="A915" s="103"/>
      <c r="B915" s="326"/>
      <c r="C915" s="326" t="s">
        <v>1538</v>
      </c>
      <c r="D915" t="s">
        <v>1538</v>
      </c>
      <c r="E915" s="325" t="s">
        <v>1538</v>
      </c>
      <c r="G915" s="325" t="s">
        <v>1538</v>
      </c>
      <c r="H915" s="325" t="s">
        <v>1538</v>
      </c>
    </row>
    <row r="916" spans="1:8">
      <c r="A916" s="103"/>
      <c r="B916" s="326"/>
      <c r="C916" s="326" t="s">
        <v>1538</v>
      </c>
      <c r="D916" t="s">
        <v>1538</v>
      </c>
      <c r="E916" s="325" t="s">
        <v>1538</v>
      </c>
      <c r="G916" s="325" t="s">
        <v>1538</v>
      </c>
      <c r="H916" s="325" t="s">
        <v>1538</v>
      </c>
    </row>
    <row r="917" spans="1:8">
      <c r="A917" s="103"/>
      <c r="B917" s="326"/>
      <c r="C917" s="326" t="s">
        <v>1538</v>
      </c>
      <c r="D917" t="s">
        <v>1538</v>
      </c>
      <c r="E917" s="325" t="s">
        <v>1538</v>
      </c>
      <c r="G917" s="325" t="s">
        <v>1538</v>
      </c>
      <c r="H917" s="325" t="s">
        <v>1538</v>
      </c>
    </row>
    <row r="918" spans="1:8">
      <c r="A918" s="103"/>
      <c r="B918" s="326"/>
      <c r="C918" s="326" t="s">
        <v>1538</v>
      </c>
      <c r="D918" t="s">
        <v>1538</v>
      </c>
      <c r="E918" s="325" t="s">
        <v>1538</v>
      </c>
      <c r="G918" s="325" t="s">
        <v>1538</v>
      </c>
      <c r="H918" s="325" t="s">
        <v>1538</v>
      </c>
    </row>
    <row r="919" spans="1:8">
      <c r="A919" s="103"/>
      <c r="B919" s="326"/>
      <c r="C919" s="326" t="s">
        <v>1538</v>
      </c>
      <c r="D919" t="s">
        <v>1538</v>
      </c>
      <c r="E919" s="325" t="s">
        <v>1538</v>
      </c>
      <c r="G919" s="325" t="s">
        <v>1538</v>
      </c>
      <c r="H919" s="325" t="s">
        <v>1538</v>
      </c>
    </row>
    <row r="920" spans="1:8">
      <c r="A920" s="103"/>
      <c r="B920" s="326"/>
      <c r="C920" s="326" t="s">
        <v>1538</v>
      </c>
      <c r="D920" t="s">
        <v>1538</v>
      </c>
      <c r="E920" s="325" t="s">
        <v>1538</v>
      </c>
      <c r="G920" s="325" t="s">
        <v>1538</v>
      </c>
      <c r="H920" s="325" t="s">
        <v>1538</v>
      </c>
    </row>
    <row r="921" spans="1:8">
      <c r="A921" s="103"/>
      <c r="B921" s="326"/>
      <c r="C921" s="326" t="s">
        <v>1538</v>
      </c>
      <c r="D921" t="s">
        <v>1538</v>
      </c>
      <c r="E921" s="325" t="s">
        <v>1538</v>
      </c>
      <c r="G921" s="325" t="s">
        <v>1538</v>
      </c>
      <c r="H921" s="325" t="s">
        <v>1538</v>
      </c>
    </row>
    <row r="922" spans="1:8">
      <c r="A922" s="103"/>
      <c r="B922" s="328"/>
      <c r="C922" s="326" t="s">
        <v>1538</v>
      </c>
      <c r="D922" t="s">
        <v>1538</v>
      </c>
      <c r="E922" s="325" t="s">
        <v>1538</v>
      </c>
      <c r="G922" s="325" t="s">
        <v>1538</v>
      </c>
      <c r="H922" s="325" t="s">
        <v>1538</v>
      </c>
    </row>
    <row r="923" spans="1:8">
      <c r="A923" s="103"/>
      <c r="C923" s="326" t="s">
        <v>1538</v>
      </c>
      <c r="D923" t="s">
        <v>1538</v>
      </c>
      <c r="E923" s="325" t="s">
        <v>1538</v>
      </c>
      <c r="G923" s="325" t="s">
        <v>1538</v>
      </c>
      <c r="H923" s="325" t="s">
        <v>1538</v>
      </c>
    </row>
    <row r="924" spans="1:8">
      <c r="A924" s="103"/>
      <c r="C924" s="326" t="s">
        <v>1538</v>
      </c>
      <c r="D924" t="s">
        <v>1538</v>
      </c>
      <c r="E924" s="325" t="s">
        <v>1538</v>
      </c>
      <c r="G924" s="325" t="s">
        <v>1538</v>
      </c>
      <c r="H924" s="325" t="s">
        <v>1538</v>
      </c>
    </row>
    <row r="925" spans="1:8">
      <c r="A925" s="103"/>
      <c r="C925" s="326" t="s">
        <v>1538</v>
      </c>
      <c r="D925" t="s">
        <v>1538</v>
      </c>
      <c r="E925" s="325" t="s">
        <v>1538</v>
      </c>
      <c r="G925" s="325" t="s">
        <v>1538</v>
      </c>
      <c r="H925" s="325" t="s">
        <v>1538</v>
      </c>
    </row>
    <row r="926" spans="1:8">
      <c r="A926" s="103"/>
      <c r="C926" s="326" t="s">
        <v>1538</v>
      </c>
      <c r="D926" t="s">
        <v>1538</v>
      </c>
      <c r="E926" s="325" t="s">
        <v>1538</v>
      </c>
      <c r="G926" s="325" t="s">
        <v>1538</v>
      </c>
      <c r="H926" s="325" t="s">
        <v>1538</v>
      </c>
    </row>
    <row r="927" spans="1:8">
      <c r="A927" s="103"/>
      <c r="B927" s="326"/>
      <c r="C927" s="326" t="s">
        <v>1538</v>
      </c>
      <c r="D927" t="s">
        <v>1538</v>
      </c>
      <c r="E927" s="325" t="s">
        <v>1538</v>
      </c>
      <c r="G927" s="325" t="s">
        <v>1538</v>
      </c>
      <c r="H927" s="325" t="s">
        <v>1538</v>
      </c>
    </row>
    <row r="928" spans="1:8">
      <c r="A928" s="103"/>
      <c r="B928" s="326"/>
      <c r="C928" s="326" t="s">
        <v>1538</v>
      </c>
      <c r="D928" t="s">
        <v>1538</v>
      </c>
      <c r="E928" s="325" t="s">
        <v>1538</v>
      </c>
      <c r="G928" s="325" t="s">
        <v>1538</v>
      </c>
      <c r="H928" s="325" t="s">
        <v>1538</v>
      </c>
    </row>
    <row r="929" spans="1:8">
      <c r="A929" s="103"/>
      <c r="B929" s="326"/>
      <c r="C929" s="326" t="s">
        <v>1538</v>
      </c>
      <c r="D929" t="s">
        <v>1538</v>
      </c>
      <c r="E929" s="325" t="s">
        <v>1538</v>
      </c>
      <c r="G929" s="325" t="s">
        <v>1538</v>
      </c>
      <c r="H929" s="325" t="s">
        <v>1538</v>
      </c>
    </row>
    <row r="930" spans="1:8">
      <c r="A930" s="103"/>
      <c r="B930" s="326"/>
      <c r="C930" s="326" t="s">
        <v>1538</v>
      </c>
      <c r="D930" t="s">
        <v>1538</v>
      </c>
      <c r="E930" s="325" t="s">
        <v>1538</v>
      </c>
      <c r="G930" s="325" t="s">
        <v>1538</v>
      </c>
      <c r="H930" s="325" t="s">
        <v>1538</v>
      </c>
    </row>
    <row r="931" spans="1:8">
      <c r="A931" s="103"/>
      <c r="B931" s="326"/>
      <c r="C931" s="326" t="s">
        <v>1538</v>
      </c>
      <c r="D931" t="s">
        <v>1538</v>
      </c>
      <c r="E931" s="325" t="s">
        <v>1538</v>
      </c>
      <c r="G931" s="325" t="s">
        <v>1538</v>
      </c>
      <c r="H931" s="325" t="s">
        <v>1538</v>
      </c>
    </row>
    <row r="932" spans="1:8">
      <c r="A932" s="103"/>
      <c r="B932" s="326"/>
      <c r="C932" s="326" t="s">
        <v>1538</v>
      </c>
      <c r="D932" t="s">
        <v>1538</v>
      </c>
      <c r="E932" s="325" t="s">
        <v>1538</v>
      </c>
      <c r="G932" s="325" t="s">
        <v>1538</v>
      </c>
      <c r="H932" s="325" t="s">
        <v>1538</v>
      </c>
    </row>
    <row r="933" spans="1:8">
      <c r="A933" s="103"/>
      <c r="B933" s="326"/>
      <c r="C933" s="326" t="s">
        <v>1538</v>
      </c>
      <c r="D933" t="s">
        <v>1538</v>
      </c>
      <c r="E933" s="325" t="s">
        <v>1538</v>
      </c>
      <c r="G933" s="325" t="s">
        <v>1538</v>
      </c>
      <c r="H933" s="325" t="s">
        <v>1538</v>
      </c>
    </row>
    <row r="934" spans="1:8">
      <c r="A934" s="103"/>
      <c r="B934" s="326"/>
      <c r="C934" s="326" t="s">
        <v>1538</v>
      </c>
      <c r="D934" t="s">
        <v>1538</v>
      </c>
      <c r="E934" s="325" t="s">
        <v>1538</v>
      </c>
      <c r="G934" s="325" t="s">
        <v>1538</v>
      </c>
      <c r="H934" s="325" t="s">
        <v>1538</v>
      </c>
    </row>
    <row r="935" spans="1:8">
      <c r="A935" s="103"/>
      <c r="B935" s="328"/>
      <c r="C935" s="326" t="s">
        <v>1538</v>
      </c>
      <c r="D935" t="s">
        <v>1538</v>
      </c>
      <c r="E935" s="325" t="s">
        <v>1538</v>
      </c>
      <c r="G935" s="325" t="s">
        <v>1538</v>
      </c>
      <c r="H935" s="325" t="s">
        <v>1538</v>
      </c>
    </row>
    <row r="936" spans="1:8">
      <c r="A936" s="103"/>
      <c r="C936" s="326" t="s">
        <v>1538</v>
      </c>
      <c r="D936" t="s">
        <v>1538</v>
      </c>
      <c r="E936" s="325" t="s">
        <v>1538</v>
      </c>
      <c r="G936" s="325" t="s">
        <v>1538</v>
      </c>
      <c r="H936" s="325" t="s">
        <v>1538</v>
      </c>
    </row>
    <row r="937" spans="1:8">
      <c r="A937" s="103"/>
      <c r="C937" s="326" t="s">
        <v>1538</v>
      </c>
      <c r="D937" t="s">
        <v>1538</v>
      </c>
      <c r="E937" s="325" t="s">
        <v>1538</v>
      </c>
      <c r="G937" s="325" t="s">
        <v>1538</v>
      </c>
      <c r="H937" s="325" t="s">
        <v>1538</v>
      </c>
    </row>
    <row r="938" spans="1:8">
      <c r="A938" s="103"/>
      <c r="C938" s="326" t="s">
        <v>1538</v>
      </c>
      <c r="D938" t="s">
        <v>1538</v>
      </c>
      <c r="E938" s="325" t="s">
        <v>1538</v>
      </c>
      <c r="G938" s="325" t="s">
        <v>1538</v>
      </c>
      <c r="H938" s="325" t="s">
        <v>1538</v>
      </c>
    </row>
    <row r="939" spans="1:8">
      <c r="A939" s="103"/>
      <c r="C939" s="326" t="s">
        <v>1538</v>
      </c>
      <c r="D939" t="s">
        <v>1538</v>
      </c>
      <c r="E939" s="325" t="s">
        <v>1538</v>
      </c>
      <c r="G939" s="325" t="s">
        <v>1538</v>
      </c>
      <c r="H939" s="325" t="s">
        <v>1538</v>
      </c>
    </row>
    <row r="940" spans="1:8">
      <c r="A940" s="103"/>
      <c r="B940" s="326"/>
      <c r="C940" s="326" t="s">
        <v>1538</v>
      </c>
      <c r="D940" t="s">
        <v>1538</v>
      </c>
      <c r="E940" s="325" t="s">
        <v>1538</v>
      </c>
      <c r="G940" s="325" t="s">
        <v>1538</v>
      </c>
      <c r="H940" s="325" t="s">
        <v>1538</v>
      </c>
    </row>
    <row r="941" spans="1:8">
      <c r="A941" s="103"/>
      <c r="B941" s="326"/>
      <c r="C941" s="326" t="s">
        <v>1538</v>
      </c>
      <c r="D941" t="s">
        <v>1538</v>
      </c>
      <c r="E941" s="325" t="s">
        <v>1538</v>
      </c>
      <c r="G941" s="325" t="s">
        <v>1538</v>
      </c>
      <c r="H941" s="325" t="s">
        <v>1538</v>
      </c>
    </row>
    <row r="942" spans="1:8">
      <c r="A942" s="103"/>
      <c r="B942" s="326"/>
      <c r="C942" s="326" t="s">
        <v>1538</v>
      </c>
      <c r="D942" t="s">
        <v>1538</v>
      </c>
      <c r="E942" s="325" t="s">
        <v>1538</v>
      </c>
      <c r="G942" s="325" t="s">
        <v>1538</v>
      </c>
      <c r="H942" s="325" t="s">
        <v>1538</v>
      </c>
    </row>
    <row r="943" spans="1:8">
      <c r="A943" s="103"/>
      <c r="B943" s="326"/>
      <c r="C943" s="326" t="s">
        <v>1538</v>
      </c>
      <c r="D943" t="s">
        <v>1538</v>
      </c>
      <c r="E943" s="325" t="s">
        <v>1538</v>
      </c>
      <c r="G943" s="325" t="s">
        <v>1538</v>
      </c>
      <c r="H943" s="325" t="s">
        <v>1538</v>
      </c>
    </row>
    <row r="944" spans="1:8">
      <c r="A944" s="103"/>
      <c r="B944" s="326"/>
      <c r="C944" s="326" t="s">
        <v>1538</v>
      </c>
      <c r="D944" t="s">
        <v>1538</v>
      </c>
      <c r="E944" s="325" t="s">
        <v>1538</v>
      </c>
      <c r="G944" s="325" t="s">
        <v>1538</v>
      </c>
      <c r="H944" s="325" t="s">
        <v>1538</v>
      </c>
    </row>
    <row r="945" spans="1:8">
      <c r="A945" s="103"/>
      <c r="B945" s="326"/>
      <c r="C945" s="326" t="s">
        <v>1538</v>
      </c>
      <c r="D945" t="s">
        <v>1538</v>
      </c>
      <c r="E945" s="325" t="s">
        <v>1538</v>
      </c>
      <c r="G945" s="325" t="s">
        <v>1538</v>
      </c>
      <c r="H945" s="325" t="s">
        <v>1538</v>
      </c>
    </row>
    <row r="946" spans="1:8">
      <c r="A946" s="103"/>
      <c r="B946" s="326"/>
      <c r="C946" s="326" t="s">
        <v>1538</v>
      </c>
      <c r="D946" t="s">
        <v>1538</v>
      </c>
      <c r="E946" s="325" t="s">
        <v>1538</v>
      </c>
      <c r="G946" s="325" t="s">
        <v>1538</v>
      </c>
      <c r="H946" s="325" t="s">
        <v>1538</v>
      </c>
    </row>
    <row r="947" spans="1:8">
      <c r="A947" s="103"/>
      <c r="B947" s="326"/>
      <c r="C947" s="326" t="s">
        <v>1538</v>
      </c>
      <c r="D947" t="s">
        <v>1538</v>
      </c>
      <c r="E947" s="325" t="s">
        <v>1538</v>
      </c>
      <c r="G947" s="325" t="s">
        <v>1538</v>
      </c>
      <c r="H947" s="325" t="s">
        <v>1538</v>
      </c>
    </row>
    <row r="948" spans="1:8">
      <c r="A948" s="103"/>
      <c r="B948" s="326"/>
      <c r="C948" s="326" t="s">
        <v>1538</v>
      </c>
      <c r="D948" t="s">
        <v>1538</v>
      </c>
      <c r="E948" s="325" t="s">
        <v>1538</v>
      </c>
      <c r="G948" s="325" t="s">
        <v>1538</v>
      </c>
      <c r="H948" s="325" t="s">
        <v>1538</v>
      </c>
    </row>
    <row r="949" spans="1:8">
      <c r="A949" s="103"/>
      <c r="B949" s="326"/>
      <c r="C949" s="326" t="s">
        <v>1538</v>
      </c>
      <c r="D949" t="s">
        <v>1538</v>
      </c>
      <c r="E949" s="325" t="s">
        <v>1538</v>
      </c>
      <c r="G949" s="325" t="s">
        <v>1538</v>
      </c>
      <c r="H949" s="325" t="s">
        <v>1538</v>
      </c>
    </row>
    <row r="950" spans="1:8">
      <c r="A950" s="103"/>
      <c r="B950" s="328"/>
      <c r="C950" s="326" t="s">
        <v>1538</v>
      </c>
      <c r="D950" t="s">
        <v>1538</v>
      </c>
      <c r="E950" s="325" t="s">
        <v>1538</v>
      </c>
      <c r="G950" s="325" t="s">
        <v>1538</v>
      </c>
      <c r="H950" s="325" t="s">
        <v>1538</v>
      </c>
    </row>
    <row r="951" spans="1:8">
      <c r="A951" s="103"/>
      <c r="C951" s="326" t="s">
        <v>1538</v>
      </c>
      <c r="D951" t="s">
        <v>1538</v>
      </c>
      <c r="E951" s="325" t="s">
        <v>1538</v>
      </c>
      <c r="G951" s="325" t="s">
        <v>1538</v>
      </c>
      <c r="H951" s="325" t="s">
        <v>1538</v>
      </c>
    </row>
    <row r="952" spans="1:8">
      <c r="A952" s="103"/>
      <c r="C952" s="326" t="s">
        <v>1538</v>
      </c>
      <c r="D952" t="s">
        <v>1538</v>
      </c>
      <c r="E952" s="325" t="s">
        <v>1538</v>
      </c>
      <c r="G952" s="325" t="s">
        <v>1538</v>
      </c>
      <c r="H952" s="325" t="s">
        <v>1538</v>
      </c>
    </row>
    <row r="953" spans="1:8">
      <c r="A953" s="103"/>
      <c r="C953" s="326" t="s">
        <v>1538</v>
      </c>
      <c r="D953" t="s">
        <v>1538</v>
      </c>
      <c r="E953" s="325" t="s">
        <v>1538</v>
      </c>
      <c r="G953" s="325" t="s">
        <v>1538</v>
      </c>
      <c r="H953" s="325" t="s">
        <v>1538</v>
      </c>
    </row>
    <row r="954" spans="1:8">
      <c r="A954" s="103"/>
      <c r="B954" s="326"/>
      <c r="C954" s="326" t="s">
        <v>1538</v>
      </c>
      <c r="D954" t="s">
        <v>1538</v>
      </c>
      <c r="E954" s="325" t="s">
        <v>1538</v>
      </c>
      <c r="G954" s="325" t="s">
        <v>1538</v>
      </c>
      <c r="H954" s="325" t="s">
        <v>1538</v>
      </c>
    </row>
    <row r="955" spans="1:8">
      <c r="A955" s="103"/>
      <c r="B955" s="326"/>
      <c r="C955" s="326" t="s">
        <v>1538</v>
      </c>
      <c r="D955" t="s">
        <v>1538</v>
      </c>
      <c r="E955" s="325" t="s">
        <v>1538</v>
      </c>
      <c r="G955" s="325" t="s">
        <v>1538</v>
      </c>
      <c r="H955" s="325" t="s">
        <v>1538</v>
      </c>
    </row>
    <row r="956" spans="1:8">
      <c r="A956" s="103"/>
      <c r="B956" s="326"/>
      <c r="C956" s="326" t="s">
        <v>1538</v>
      </c>
      <c r="D956" t="s">
        <v>1538</v>
      </c>
      <c r="E956" s="325" t="s">
        <v>1538</v>
      </c>
      <c r="G956" s="325" t="s">
        <v>1538</v>
      </c>
      <c r="H956" s="325" t="s">
        <v>1538</v>
      </c>
    </row>
    <row r="957" spans="1:8">
      <c r="A957" s="103"/>
      <c r="B957" s="326"/>
      <c r="C957" s="326" t="s">
        <v>1538</v>
      </c>
      <c r="D957" t="s">
        <v>1538</v>
      </c>
      <c r="E957" s="325" t="s">
        <v>1538</v>
      </c>
      <c r="G957" s="325" t="s">
        <v>1538</v>
      </c>
      <c r="H957" s="325" t="s">
        <v>1538</v>
      </c>
    </row>
    <row r="958" spans="1:8">
      <c r="A958" s="103"/>
      <c r="B958" s="326"/>
      <c r="C958" s="326" t="s">
        <v>1538</v>
      </c>
      <c r="D958" t="s">
        <v>1538</v>
      </c>
      <c r="E958" s="325" t="s">
        <v>1538</v>
      </c>
      <c r="G958" s="325" t="s">
        <v>1538</v>
      </c>
      <c r="H958" s="325" t="s">
        <v>1538</v>
      </c>
    </row>
    <row r="959" spans="1:8">
      <c r="A959" s="103"/>
      <c r="B959" s="328"/>
      <c r="C959" s="326" t="s">
        <v>1538</v>
      </c>
      <c r="D959" t="s">
        <v>1538</v>
      </c>
      <c r="E959" s="325" t="s">
        <v>1538</v>
      </c>
      <c r="G959" s="325" t="s">
        <v>1538</v>
      </c>
      <c r="H959" s="325" t="s">
        <v>1538</v>
      </c>
    </row>
    <row r="960" spans="1:8">
      <c r="A960" s="103"/>
      <c r="C960" s="326" t="s">
        <v>1538</v>
      </c>
      <c r="D960" t="s">
        <v>1538</v>
      </c>
      <c r="E960" s="325" t="s">
        <v>1538</v>
      </c>
      <c r="G960" s="325" t="s">
        <v>1538</v>
      </c>
      <c r="H960" s="325" t="s">
        <v>1538</v>
      </c>
    </row>
    <row r="961" spans="1:8">
      <c r="A961" s="103"/>
      <c r="C961" s="326" t="s">
        <v>1538</v>
      </c>
      <c r="D961" t="s">
        <v>1538</v>
      </c>
      <c r="E961" s="325" t="s">
        <v>1538</v>
      </c>
      <c r="G961" s="325" t="s">
        <v>1538</v>
      </c>
      <c r="H961" s="325" t="s">
        <v>1538</v>
      </c>
    </row>
    <row r="962" spans="1:8">
      <c r="A962" s="103"/>
      <c r="C962" s="326" t="s">
        <v>1538</v>
      </c>
      <c r="D962" t="s">
        <v>1538</v>
      </c>
      <c r="E962" s="325" t="s">
        <v>1538</v>
      </c>
      <c r="G962" s="325" t="s">
        <v>1538</v>
      </c>
      <c r="H962" s="325" t="s">
        <v>1538</v>
      </c>
    </row>
    <row r="963" spans="1:8">
      <c r="A963" s="103"/>
      <c r="C963" s="326" t="s">
        <v>1538</v>
      </c>
      <c r="D963" t="s">
        <v>1538</v>
      </c>
      <c r="E963" s="325" t="s">
        <v>1538</v>
      </c>
      <c r="G963" s="325" t="s">
        <v>1538</v>
      </c>
      <c r="H963" s="325" t="s">
        <v>1538</v>
      </c>
    </row>
    <row r="964" spans="1:8">
      <c r="A964" s="103"/>
      <c r="C964" s="326" t="s">
        <v>1538</v>
      </c>
      <c r="D964" t="s">
        <v>1538</v>
      </c>
      <c r="E964" s="325" t="s">
        <v>1538</v>
      </c>
      <c r="G964" s="325" t="s">
        <v>1538</v>
      </c>
      <c r="H964" s="325" t="s">
        <v>1538</v>
      </c>
    </row>
    <row r="965" spans="1:8">
      <c r="A965" s="103"/>
      <c r="B965" s="326"/>
      <c r="C965" s="326" t="s">
        <v>1538</v>
      </c>
      <c r="D965" t="s">
        <v>1538</v>
      </c>
      <c r="E965" s="325" t="s">
        <v>1538</v>
      </c>
      <c r="G965" s="325" t="s">
        <v>1538</v>
      </c>
      <c r="H965" s="325" t="s">
        <v>1538</v>
      </c>
    </row>
    <row r="966" spans="1:8">
      <c r="A966" s="103"/>
      <c r="B966" s="326"/>
      <c r="C966" s="326" t="s">
        <v>1538</v>
      </c>
      <c r="D966" t="s">
        <v>1538</v>
      </c>
      <c r="E966" s="325" t="s">
        <v>1538</v>
      </c>
      <c r="G966" s="325" t="s">
        <v>1538</v>
      </c>
      <c r="H966" s="325" t="s">
        <v>1538</v>
      </c>
    </row>
    <row r="967" spans="1:8">
      <c r="A967" s="103"/>
      <c r="B967" s="326"/>
      <c r="C967" s="326" t="s">
        <v>1538</v>
      </c>
      <c r="D967" t="s">
        <v>1538</v>
      </c>
      <c r="E967" s="325" t="s">
        <v>1538</v>
      </c>
      <c r="G967" s="325" t="s">
        <v>1538</v>
      </c>
      <c r="H967" s="325" t="s">
        <v>1538</v>
      </c>
    </row>
    <row r="968" spans="1:8">
      <c r="A968" s="103"/>
      <c r="B968" s="326"/>
      <c r="C968" s="326" t="s">
        <v>1538</v>
      </c>
      <c r="D968" t="s">
        <v>1538</v>
      </c>
      <c r="E968" s="325" t="s">
        <v>1538</v>
      </c>
      <c r="G968" s="325" t="s">
        <v>1538</v>
      </c>
      <c r="H968" s="325" t="s">
        <v>1538</v>
      </c>
    </row>
    <row r="969" spans="1:8">
      <c r="A969" s="103"/>
      <c r="B969" s="326"/>
      <c r="C969" s="326" t="s">
        <v>1538</v>
      </c>
      <c r="D969" t="s">
        <v>1538</v>
      </c>
      <c r="E969" s="325" t="s">
        <v>1538</v>
      </c>
      <c r="G969" s="325" t="s">
        <v>1538</v>
      </c>
      <c r="H969" s="325" t="s">
        <v>1538</v>
      </c>
    </row>
    <row r="970" spans="1:8">
      <c r="A970" s="103"/>
      <c r="B970" s="326"/>
      <c r="C970" s="326" t="s">
        <v>1538</v>
      </c>
      <c r="D970" t="s">
        <v>1538</v>
      </c>
      <c r="E970" s="325" t="s">
        <v>1538</v>
      </c>
      <c r="G970" s="325" t="s">
        <v>1538</v>
      </c>
      <c r="H970" s="325" t="s">
        <v>1538</v>
      </c>
    </row>
    <row r="971" spans="1:8">
      <c r="A971" s="103"/>
      <c r="B971" s="326"/>
      <c r="C971" s="326" t="s">
        <v>1538</v>
      </c>
      <c r="D971" t="s">
        <v>1538</v>
      </c>
      <c r="E971" s="325" t="s">
        <v>1538</v>
      </c>
      <c r="G971" s="325" t="s">
        <v>1538</v>
      </c>
      <c r="H971" s="325" t="s">
        <v>1538</v>
      </c>
    </row>
    <row r="972" spans="1:8">
      <c r="A972" s="103"/>
      <c r="B972" s="326"/>
      <c r="C972" s="326" t="s">
        <v>1538</v>
      </c>
      <c r="D972" t="s">
        <v>1538</v>
      </c>
      <c r="E972" s="325" t="s">
        <v>1538</v>
      </c>
      <c r="G972" s="325" t="s">
        <v>1538</v>
      </c>
      <c r="H972" s="325" t="s">
        <v>1538</v>
      </c>
    </row>
    <row r="973" spans="1:8">
      <c r="A973" s="103"/>
      <c r="B973" s="326"/>
      <c r="C973" s="326" t="s">
        <v>1538</v>
      </c>
      <c r="D973" t="s">
        <v>1538</v>
      </c>
      <c r="E973" s="325" t="s">
        <v>1538</v>
      </c>
      <c r="G973" s="325" t="s">
        <v>1538</v>
      </c>
      <c r="H973" s="325" t="s">
        <v>1538</v>
      </c>
    </row>
    <row r="974" spans="1:8">
      <c r="A974" s="103"/>
      <c r="B974" s="326"/>
      <c r="C974" s="326" t="s">
        <v>1538</v>
      </c>
      <c r="D974" t="s">
        <v>1538</v>
      </c>
      <c r="E974" s="325" t="s">
        <v>1538</v>
      </c>
      <c r="G974" s="325" t="s">
        <v>1538</v>
      </c>
      <c r="H974" s="325" t="s">
        <v>1538</v>
      </c>
    </row>
    <row r="975" spans="1:8">
      <c r="A975" s="103"/>
      <c r="B975" s="326"/>
      <c r="C975" s="326" t="s">
        <v>1538</v>
      </c>
      <c r="D975" t="s">
        <v>1538</v>
      </c>
      <c r="E975" s="325" t="s">
        <v>1538</v>
      </c>
      <c r="G975" s="325" t="s">
        <v>1538</v>
      </c>
      <c r="H975" s="325" t="s">
        <v>1538</v>
      </c>
    </row>
    <row r="976" spans="1:8">
      <c r="A976" s="103"/>
      <c r="B976" s="326"/>
      <c r="C976" s="326" t="s">
        <v>1538</v>
      </c>
      <c r="D976" t="s">
        <v>1538</v>
      </c>
      <c r="E976" s="325" t="s">
        <v>1538</v>
      </c>
      <c r="G976" s="325" t="s">
        <v>1538</v>
      </c>
      <c r="H976" s="325" t="s">
        <v>1538</v>
      </c>
    </row>
    <row r="977" spans="1:8">
      <c r="A977" s="103"/>
      <c r="B977" s="326"/>
      <c r="C977" s="326" t="s">
        <v>1538</v>
      </c>
      <c r="D977" t="s">
        <v>1538</v>
      </c>
      <c r="E977" s="325" t="s">
        <v>1538</v>
      </c>
      <c r="G977" s="325" t="s">
        <v>1538</v>
      </c>
      <c r="H977" s="325" t="s">
        <v>1538</v>
      </c>
    </row>
    <row r="978" spans="1:8">
      <c r="A978" s="103"/>
      <c r="B978" s="326"/>
      <c r="C978" s="326" t="s">
        <v>1538</v>
      </c>
      <c r="D978" t="s">
        <v>1538</v>
      </c>
      <c r="E978" s="325" t="s">
        <v>1538</v>
      </c>
      <c r="G978" s="325" t="s">
        <v>1538</v>
      </c>
      <c r="H978" s="325" t="s">
        <v>1538</v>
      </c>
    </row>
    <row r="979" spans="1:8">
      <c r="A979" s="103"/>
      <c r="B979" s="326"/>
      <c r="C979" s="326" t="s">
        <v>1538</v>
      </c>
      <c r="D979" t="s">
        <v>1538</v>
      </c>
      <c r="E979" s="325" t="s">
        <v>1538</v>
      </c>
      <c r="G979" s="325" t="s">
        <v>1538</v>
      </c>
      <c r="H979" s="325" t="s">
        <v>1538</v>
      </c>
    </row>
    <row r="980" spans="1:8">
      <c r="A980" s="103"/>
      <c r="B980" s="326"/>
      <c r="C980" s="326" t="s">
        <v>1538</v>
      </c>
      <c r="D980" t="s">
        <v>1538</v>
      </c>
      <c r="E980" s="325" t="s">
        <v>1538</v>
      </c>
      <c r="G980" s="325" t="s">
        <v>1538</v>
      </c>
      <c r="H980" s="325" t="s">
        <v>1538</v>
      </c>
    </row>
    <row r="981" spans="1:8">
      <c r="A981" s="103"/>
      <c r="B981" s="326"/>
      <c r="C981" s="326" t="s">
        <v>1538</v>
      </c>
      <c r="D981" t="s">
        <v>1538</v>
      </c>
      <c r="E981" s="325" t="s">
        <v>1538</v>
      </c>
      <c r="G981" s="325" t="s">
        <v>1538</v>
      </c>
      <c r="H981" s="325" t="s">
        <v>1538</v>
      </c>
    </row>
    <row r="982" spans="1:8">
      <c r="A982" s="103"/>
      <c r="B982" s="328"/>
      <c r="C982" s="326" t="s">
        <v>1538</v>
      </c>
      <c r="D982" t="s">
        <v>1538</v>
      </c>
      <c r="E982" s="325" t="s">
        <v>1538</v>
      </c>
      <c r="G982" s="325" t="s">
        <v>1538</v>
      </c>
      <c r="H982" s="325" t="s">
        <v>1538</v>
      </c>
    </row>
    <row r="983" spans="1:8">
      <c r="A983" s="103"/>
      <c r="C983" s="326" t="s">
        <v>1538</v>
      </c>
      <c r="D983" t="s">
        <v>1538</v>
      </c>
      <c r="E983" s="325" t="s">
        <v>1538</v>
      </c>
      <c r="G983" s="325" t="s">
        <v>1538</v>
      </c>
      <c r="H983" s="325" t="s">
        <v>1538</v>
      </c>
    </row>
    <row r="984" spans="1:8">
      <c r="A984" s="103"/>
      <c r="C984" s="326" t="s">
        <v>1538</v>
      </c>
      <c r="D984" t="s">
        <v>1538</v>
      </c>
      <c r="E984" s="325" t="s">
        <v>1538</v>
      </c>
      <c r="G984" s="325" t="s">
        <v>1538</v>
      </c>
      <c r="H984" s="325" t="s">
        <v>1538</v>
      </c>
    </row>
    <row r="985" spans="1:8">
      <c r="A985" s="103"/>
      <c r="C985" s="326" t="s">
        <v>1538</v>
      </c>
      <c r="D985" t="s">
        <v>1538</v>
      </c>
      <c r="E985" s="325" t="s">
        <v>1538</v>
      </c>
      <c r="G985" s="325" t="s">
        <v>1538</v>
      </c>
      <c r="H985" s="325" t="s">
        <v>1538</v>
      </c>
    </row>
    <row r="986" spans="1:8">
      <c r="A986" s="103"/>
      <c r="C986" s="326" t="s">
        <v>1538</v>
      </c>
      <c r="D986" t="s">
        <v>1538</v>
      </c>
      <c r="E986" s="325" t="s">
        <v>1538</v>
      </c>
      <c r="G986" s="325" t="s">
        <v>1538</v>
      </c>
      <c r="H986" s="325" t="s">
        <v>1538</v>
      </c>
    </row>
    <row r="987" spans="1:8">
      <c r="A987" s="103"/>
      <c r="B987" s="326"/>
      <c r="C987" s="326" t="s">
        <v>1538</v>
      </c>
      <c r="D987" t="s">
        <v>1538</v>
      </c>
      <c r="E987" s="325" t="s">
        <v>1538</v>
      </c>
      <c r="G987" s="325" t="s">
        <v>1538</v>
      </c>
      <c r="H987" s="325" t="s">
        <v>1538</v>
      </c>
    </row>
    <row r="988" spans="1:8">
      <c r="A988" s="103"/>
      <c r="B988" s="326"/>
      <c r="C988" s="326" t="s">
        <v>1538</v>
      </c>
      <c r="D988" t="s">
        <v>1538</v>
      </c>
      <c r="E988" s="325" t="s">
        <v>1538</v>
      </c>
      <c r="G988" s="325" t="s">
        <v>1538</v>
      </c>
      <c r="H988" s="325" t="s">
        <v>1538</v>
      </c>
    </row>
    <row r="989" spans="1:8">
      <c r="A989" s="103"/>
      <c r="B989" s="326"/>
      <c r="C989" s="326" t="s">
        <v>1538</v>
      </c>
      <c r="D989" t="s">
        <v>1538</v>
      </c>
      <c r="E989" s="325" t="s">
        <v>1538</v>
      </c>
      <c r="G989" s="325" t="s">
        <v>1538</v>
      </c>
      <c r="H989" s="325" t="s">
        <v>1538</v>
      </c>
    </row>
    <row r="990" spans="1:8">
      <c r="A990" s="103"/>
      <c r="B990" s="326"/>
      <c r="C990" s="326" t="s">
        <v>1538</v>
      </c>
      <c r="D990" t="s">
        <v>1538</v>
      </c>
      <c r="E990" s="325" t="s">
        <v>1538</v>
      </c>
      <c r="G990" s="325" t="s">
        <v>1538</v>
      </c>
      <c r="H990" s="325" t="s">
        <v>1538</v>
      </c>
    </row>
    <row r="991" spans="1:8">
      <c r="A991" s="103"/>
      <c r="B991" s="326"/>
      <c r="C991" s="326" t="s">
        <v>1538</v>
      </c>
      <c r="D991" t="s">
        <v>1538</v>
      </c>
      <c r="E991" s="325" t="s">
        <v>1538</v>
      </c>
      <c r="G991" s="325" t="s">
        <v>1538</v>
      </c>
      <c r="H991" s="325" t="s">
        <v>1538</v>
      </c>
    </row>
    <row r="992" spans="1:8">
      <c r="A992" s="103"/>
      <c r="B992" s="326"/>
      <c r="C992" s="326" t="s">
        <v>1538</v>
      </c>
      <c r="D992" t="s">
        <v>1538</v>
      </c>
      <c r="E992" s="325" t="s">
        <v>1538</v>
      </c>
      <c r="G992" s="325" t="s">
        <v>1538</v>
      </c>
      <c r="H992" s="325" t="s">
        <v>1538</v>
      </c>
    </row>
    <row r="993" spans="1:8">
      <c r="A993" s="103"/>
      <c r="B993" s="326"/>
      <c r="C993" s="326" t="s">
        <v>1538</v>
      </c>
      <c r="D993" t="s">
        <v>1538</v>
      </c>
      <c r="E993" s="325" t="s">
        <v>1538</v>
      </c>
      <c r="G993" s="325" t="s">
        <v>1538</v>
      </c>
      <c r="H993" s="325" t="s">
        <v>1538</v>
      </c>
    </row>
    <row r="994" spans="1:8">
      <c r="A994" s="103"/>
      <c r="B994" s="326"/>
      <c r="C994" s="326" t="s">
        <v>1538</v>
      </c>
      <c r="D994" t="s">
        <v>1538</v>
      </c>
      <c r="E994" s="325" t="s">
        <v>1538</v>
      </c>
      <c r="G994" s="325" t="s">
        <v>1538</v>
      </c>
      <c r="H994" s="325" t="s">
        <v>1538</v>
      </c>
    </row>
    <row r="995" spans="1:8">
      <c r="A995" s="103"/>
      <c r="B995" s="326"/>
      <c r="C995" s="326" t="s">
        <v>1538</v>
      </c>
      <c r="D995" t="s">
        <v>1538</v>
      </c>
      <c r="E995" s="325" t="s">
        <v>1538</v>
      </c>
      <c r="G995" s="325" t="s">
        <v>1538</v>
      </c>
      <c r="H995" s="325" t="s">
        <v>1538</v>
      </c>
    </row>
    <row r="996" spans="1:8">
      <c r="A996" s="103"/>
      <c r="B996" s="326"/>
      <c r="C996" s="326" t="s">
        <v>1538</v>
      </c>
      <c r="D996" t="s">
        <v>1538</v>
      </c>
      <c r="E996" s="325" t="s">
        <v>1538</v>
      </c>
      <c r="G996" s="325" t="s">
        <v>1538</v>
      </c>
      <c r="H996" s="325" t="s">
        <v>1538</v>
      </c>
    </row>
    <row r="997" spans="1:8">
      <c r="A997" s="103"/>
      <c r="B997" s="328"/>
      <c r="C997" s="326" t="s">
        <v>1538</v>
      </c>
      <c r="D997" t="s">
        <v>1538</v>
      </c>
      <c r="E997" s="325" t="s">
        <v>1538</v>
      </c>
      <c r="G997" s="325" t="s">
        <v>1538</v>
      </c>
      <c r="H997" s="325" t="s">
        <v>1538</v>
      </c>
    </row>
    <row r="998" spans="1:8">
      <c r="A998" s="103"/>
      <c r="C998" s="326" t="s">
        <v>1538</v>
      </c>
      <c r="D998" t="s">
        <v>1538</v>
      </c>
      <c r="E998" s="325" t="s">
        <v>1538</v>
      </c>
      <c r="G998" s="325" t="s">
        <v>1538</v>
      </c>
      <c r="H998" s="325" t="s">
        <v>1538</v>
      </c>
    </row>
    <row r="999" spans="1:8">
      <c r="A999" s="103"/>
      <c r="C999" s="326" t="s">
        <v>1538</v>
      </c>
      <c r="D999" t="s">
        <v>1538</v>
      </c>
      <c r="E999" s="325" t="s">
        <v>1538</v>
      </c>
      <c r="G999" s="325" t="s">
        <v>1538</v>
      </c>
      <c r="H999" s="325" t="s">
        <v>1538</v>
      </c>
    </row>
    <row r="1000" spans="1:8">
      <c r="A1000" s="103"/>
      <c r="C1000" s="326" t="s">
        <v>1538</v>
      </c>
      <c r="D1000" t="s">
        <v>1538</v>
      </c>
      <c r="E1000" s="325" t="s">
        <v>1538</v>
      </c>
      <c r="G1000" s="325" t="s">
        <v>1538</v>
      </c>
      <c r="H1000" s="325" t="s">
        <v>1538</v>
      </c>
    </row>
    <row r="1001" spans="1:8">
      <c r="A1001" s="103"/>
      <c r="B1001" s="326"/>
      <c r="C1001" s="326" t="s">
        <v>1538</v>
      </c>
      <c r="D1001" t="s">
        <v>1538</v>
      </c>
      <c r="E1001" s="325" t="s">
        <v>1538</v>
      </c>
      <c r="G1001" s="325" t="s">
        <v>1538</v>
      </c>
      <c r="H1001" s="325" t="s">
        <v>1538</v>
      </c>
    </row>
    <row r="1002" spans="1:8">
      <c r="A1002" s="103"/>
      <c r="B1002" s="326"/>
      <c r="C1002" s="326" t="s">
        <v>1538</v>
      </c>
      <c r="D1002" t="s">
        <v>1538</v>
      </c>
      <c r="E1002" s="325" t="s">
        <v>1538</v>
      </c>
      <c r="G1002" s="325" t="s">
        <v>1538</v>
      </c>
      <c r="H1002" s="325" t="s">
        <v>1538</v>
      </c>
    </row>
    <row r="1003" spans="1:8">
      <c r="A1003" s="103"/>
      <c r="B1003" s="326"/>
      <c r="C1003" s="326" t="s">
        <v>1538</v>
      </c>
      <c r="D1003" t="s">
        <v>1538</v>
      </c>
      <c r="E1003" s="325" t="s">
        <v>1538</v>
      </c>
      <c r="G1003" s="325" t="s">
        <v>1538</v>
      </c>
      <c r="H1003" s="325" t="s">
        <v>1538</v>
      </c>
    </row>
    <row r="1004" spans="1:8">
      <c r="A1004" s="103"/>
      <c r="B1004" s="326"/>
      <c r="C1004" s="326" t="s">
        <v>1538</v>
      </c>
      <c r="D1004" t="s">
        <v>1538</v>
      </c>
      <c r="E1004" s="325" t="s">
        <v>1538</v>
      </c>
      <c r="G1004" s="325" t="s">
        <v>1538</v>
      </c>
      <c r="H1004" s="325" t="s">
        <v>1538</v>
      </c>
    </row>
    <row r="1005" spans="1:8">
      <c r="A1005" s="103"/>
      <c r="B1005" s="326"/>
      <c r="C1005" s="326" t="s">
        <v>1538</v>
      </c>
      <c r="D1005" t="s">
        <v>1538</v>
      </c>
      <c r="E1005" s="325" t="s">
        <v>1538</v>
      </c>
      <c r="G1005" s="325" t="s">
        <v>1538</v>
      </c>
      <c r="H1005" s="325" t="s">
        <v>1538</v>
      </c>
    </row>
    <row r="1006" spans="1:8">
      <c r="A1006" s="103"/>
      <c r="B1006" s="326"/>
      <c r="C1006" s="326" t="s">
        <v>1538</v>
      </c>
      <c r="D1006" t="s">
        <v>1538</v>
      </c>
      <c r="E1006" s="325" t="s">
        <v>1538</v>
      </c>
      <c r="G1006" s="325" t="s">
        <v>1538</v>
      </c>
      <c r="H1006" s="325" t="s">
        <v>1538</v>
      </c>
    </row>
    <row r="1007" spans="1:8">
      <c r="A1007" s="103"/>
      <c r="B1007" s="326"/>
      <c r="C1007" s="326" t="s">
        <v>1538</v>
      </c>
      <c r="D1007" t="s">
        <v>1538</v>
      </c>
      <c r="E1007" s="325" t="s">
        <v>1538</v>
      </c>
      <c r="G1007" s="325" t="s">
        <v>1538</v>
      </c>
      <c r="H1007" s="325" t="s">
        <v>1538</v>
      </c>
    </row>
    <row r="1008" spans="1:8">
      <c r="A1008" s="103"/>
      <c r="B1008" s="326"/>
      <c r="C1008" s="326" t="s">
        <v>1538</v>
      </c>
      <c r="D1008" t="s">
        <v>1538</v>
      </c>
      <c r="E1008" s="325" t="s">
        <v>1538</v>
      </c>
      <c r="G1008" s="325" t="s">
        <v>1538</v>
      </c>
      <c r="H1008" s="325" t="s">
        <v>1538</v>
      </c>
    </row>
    <row r="1009" spans="1:8">
      <c r="A1009" s="103"/>
      <c r="B1009" s="326"/>
      <c r="C1009" s="326" t="s">
        <v>1538</v>
      </c>
      <c r="D1009" t="s">
        <v>1538</v>
      </c>
      <c r="E1009" s="325" t="s">
        <v>1538</v>
      </c>
      <c r="G1009" s="325" t="s">
        <v>1538</v>
      </c>
      <c r="H1009" s="325" t="s">
        <v>1538</v>
      </c>
    </row>
    <row r="1010" spans="1:8">
      <c r="A1010" s="103"/>
      <c r="B1010" s="326"/>
      <c r="C1010" s="326" t="s">
        <v>1538</v>
      </c>
      <c r="D1010" t="s">
        <v>1538</v>
      </c>
      <c r="E1010" s="325" t="s">
        <v>1538</v>
      </c>
      <c r="G1010" s="325" t="s">
        <v>1538</v>
      </c>
      <c r="H1010" s="325" t="s">
        <v>1538</v>
      </c>
    </row>
    <row r="1011" spans="1:8">
      <c r="A1011" s="103"/>
      <c r="B1011" s="326"/>
      <c r="C1011" s="326" t="s">
        <v>1538</v>
      </c>
      <c r="D1011" t="s">
        <v>1538</v>
      </c>
      <c r="E1011" s="325" t="s">
        <v>1538</v>
      </c>
      <c r="G1011" s="325" t="s">
        <v>1538</v>
      </c>
      <c r="H1011" s="325" t="s">
        <v>1538</v>
      </c>
    </row>
    <row r="1012" spans="1:8">
      <c r="A1012" s="103"/>
      <c r="B1012" s="326"/>
      <c r="C1012" s="326" t="s">
        <v>1538</v>
      </c>
      <c r="D1012" t="s">
        <v>1538</v>
      </c>
      <c r="E1012" s="325" t="s">
        <v>1538</v>
      </c>
      <c r="G1012" s="325" t="s">
        <v>1538</v>
      </c>
      <c r="H1012" s="325" t="s">
        <v>1538</v>
      </c>
    </row>
    <row r="1013" spans="1:8">
      <c r="A1013" s="103"/>
      <c r="B1013" s="326"/>
      <c r="C1013" s="326" t="s">
        <v>1538</v>
      </c>
      <c r="D1013" t="s">
        <v>1538</v>
      </c>
      <c r="E1013" s="325" t="s">
        <v>1538</v>
      </c>
      <c r="G1013" s="325" t="s">
        <v>1538</v>
      </c>
      <c r="H1013" s="325" t="s">
        <v>1538</v>
      </c>
    </row>
    <row r="1014" spans="1:8">
      <c r="A1014" s="103"/>
      <c r="B1014" s="326"/>
      <c r="C1014" s="326" t="s">
        <v>1538</v>
      </c>
      <c r="D1014" t="s">
        <v>1538</v>
      </c>
      <c r="E1014" s="325" t="s">
        <v>1538</v>
      </c>
      <c r="G1014" s="325" t="s">
        <v>1538</v>
      </c>
      <c r="H1014" s="325" t="s">
        <v>1538</v>
      </c>
    </row>
    <row r="1015" spans="1:8">
      <c r="A1015" s="103"/>
      <c r="B1015" s="326"/>
      <c r="C1015" s="326" t="s">
        <v>1538</v>
      </c>
      <c r="D1015" t="s">
        <v>1538</v>
      </c>
      <c r="E1015" s="325" t="s">
        <v>1538</v>
      </c>
      <c r="G1015" s="325" t="s">
        <v>1538</v>
      </c>
      <c r="H1015" s="325" t="s">
        <v>1538</v>
      </c>
    </row>
    <row r="1016" spans="1:8">
      <c r="A1016" s="103"/>
      <c r="B1016" s="326"/>
      <c r="C1016" s="326" t="s">
        <v>1538</v>
      </c>
      <c r="D1016" t="s">
        <v>1538</v>
      </c>
      <c r="E1016" s="325" t="s">
        <v>1538</v>
      </c>
      <c r="G1016" s="325" t="s">
        <v>1538</v>
      </c>
      <c r="H1016" s="325" t="s">
        <v>1538</v>
      </c>
    </row>
    <row r="1017" spans="1:8">
      <c r="A1017" s="103"/>
      <c r="B1017" s="328"/>
      <c r="C1017" s="326" t="s">
        <v>1538</v>
      </c>
      <c r="D1017" t="s">
        <v>1538</v>
      </c>
      <c r="E1017" s="325" t="s">
        <v>1538</v>
      </c>
      <c r="G1017" s="325" t="s">
        <v>1538</v>
      </c>
      <c r="H1017" s="325" t="s">
        <v>1538</v>
      </c>
    </row>
    <row r="1018" spans="1:8">
      <c r="A1018" s="103"/>
      <c r="C1018" s="326" t="s">
        <v>1538</v>
      </c>
      <c r="D1018" t="s">
        <v>1538</v>
      </c>
      <c r="E1018" s="325" t="s">
        <v>1538</v>
      </c>
      <c r="G1018" s="325" t="s">
        <v>1538</v>
      </c>
      <c r="H1018" s="325" t="s">
        <v>1538</v>
      </c>
    </row>
    <row r="1019" spans="1:8">
      <c r="A1019" s="103"/>
      <c r="C1019" s="326" t="s">
        <v>1538</v>
      </c>
      <c r="D1019" t="s">
        <v>1538</v>
      </c>
      <c r="E1019" s="325" t="s">
        <v>1538</v>
      </c>
      <c r="G1019" s="325" t="s">
        <v>1538</v>
      </c>
      <c r="H1019" s="325" t="s">
        <v>1538</v>
      </c>
    </row>
    <row r="1020" spans="1:8">
      <c r="A1020" s="103"/>
      <c r="C1020" s="326" t="s">
        <v>1538</v>
      </c>
      <c r="D1020" t="s">
        <v>1538</v>
      </c>
      <c r="E1020" s="325" t="s">
        <v>1538</v>
      </c>
      <c r="G1020" s="325" t="s">
        <v>1538</v>
      </c>
      <c r="H1020" s="325" t="s">
        <v>1538</v>
      </c>
    </row>
    <row r="1021" spans="1:8">
      <c r="A1021" s="103"/>
      <c r="C1021" s="326" t="s">
        <v>1538</v>
      </c>
      <c r="D1021" t="s">
        <v>1538</v>
      </c>
      <c r="E1021" s="325" t="s">
        <v>1538</v>
      </c>
      <c r="G1021" s="325" t="s">
        <v>1538</v>
      </c>
      <c r="H1021" s="325" t="s">
        <v>1538</v>
      </c>
    </row>
    <row r="1022" spans="1:8">
      <c r="A1022" s="103"/>
      <c r="B1022" s="326"/>
      <c r="C1022" s="326" t="s">
        <v>1538</v>
      </c>
      <c r="D1022" t="s">
        <v>1538</v>
      </c>
      <c r="E1022" s="325" t="s">
        <v>1538</v>
      </c>
      <c r="G1022" s="325" t="s">
        <v>1538</v>
      </c>
      <c r="H1022" s="325" t="s">
        <v>1538</v>
      </c>
    </row>
    <row r="1023" spans="1:8">
      <c r="A1023" s="103"/>
      <c r="B1023" s="326"/>
      <c r="C1023" s="326" t="s">
        <v>1538</v>
      </c>
      <c r="D1023" t="s">
        <v>1538</v>
      </c>
      <c r="E1023" s="325" t="s">
        <v>1538</v>
      </c>
      <c r="G1023" s="325" t="s">
        <v>1538</v>
      </c>
      <c r="H1023" s="325" t="s">
        <v>1538</v>
      </c>
    </row>
    <row r="1024" spans="1:8">
      <c r="A1024" s="103"/>
      <c r="B1024" s="326"/>
      <c r="C1024" s="326" t="s">
        <v>1538</v>
      </c>
      <c r="D1024" t="s">
        <v>1538</v>
      </c>
      <c r="E1024" s="325" t="s">
        <v>1538</v>
      </c>
      <c r="G1024" s="325" t="s">
        <v>1538</v>
      </c>
      <c r="H1024" s="325" t="s">
        <v>1538</v>
      </c>
    </row>
    <row r="1025" spans="1:8">
      <c r="A1025" s="103"/>
      <c r="B1025" s="326"/>
      <c r="C1025" s="326" t="s">
        <v>1538</v>
      </c>
      <c r="D1025" t="s">
        <v>1538</v>
      </c>
      <c r="E1025" s="325" t="s">
        <v>1538</v>
      </c>
      <c r="G1025" s="325" t="s">
        <v>1538</v>
      </c>
      <c r="H1025" s="325" t="s">
        <v>1538</v>
      </c>
    </row>
    <row r="1026" spans="1:8">
      <c r="A1026" s="103"/>
      <c r="B1026" s="326"/>
      <c r="C1026" s="326" t="s">
        <v>1538</v>
      </c>
      <c r="D1026" t="s">
        <v>1538</v>
      </c>
      <c r="E1026" s="325" t="s">
        <v>1538</v>
      </c>
      <c r="G1026" s="325" t="s">
        <v>1538</v>
      </c>
      <c r="H1026" s="325" t="s">
        <v>1538</v>
      </c>
    </row>
    <row r="1027" spans="1:8">
      <c r="A1027" s="103"/>
      <c r="B1027" s="326"/>
      <c r="C1027" s="326" t="s">
        <v>1538</v>
      </c>
      <c r="D1027" t="s">
        <v>1538</v>
      </c>
      <c r="E1027" s="325" t="s">
        <v>1538</v>
      </c>
      <c r="G1027" s="325" t="s">
        <v>1538</v>
      </c>
      <c r="H1027" s="325" t="s">
        <v>1538</v>
      </c>
    </row>
    <row r="1028" spans="1:8">
      <c r="A1028" s="103"/>
      <c r="B1028" s="326"/>
      <c r="C1028" s="326" t="s">
        <v>1538</v>
      </c>
      <c r="D1028" t="s">
        <v>1538</v>
      </c>
      <c r="E1028" s="325" t="s">
        <v>1538</v>
      </c>
      <c r="G1028" s="325" t="s">
        <v>1538</v>
      </c>
      <c r="H1028" s="325" t="s">
        <v>1538</v>
      </c>
    </row>
    <row r="1029" spans="1:8">
      <c r="A1029" s="103"/>
      <c r="B1029" s="326"/>
      <c r="C1029" s="326" t="s">
        <v>1538</v>
      </c>
      <c r="D1029" t="s">
        <v>1538</v>
      </c>
      <c r="E1029" s="325" t="s">
        <v>1538</v>
      </c>
      <c r="G1029" s="325" t="s">
        <v>1538</v>
      </c>
      <c r="H1029" s="325" t="s">
        <v>1538</v>
      </c>
    </row>
    <row r="1030" spans="1:8">
      <c r="A1030" s="103"/>
      <c r="B1030" s="326"/>
      <c r="C1030" s="326" t="s">
        <v>1538</v>
      </c>
      <c r="D1030" t="s">
        <v>1538</v>
      </c>
      <c r="E1030" s="325" t="s">
        <v>1538</v>
      </c>
      <c r="G1030" s="325" t="s">
        <v>1538</v>
      </c>
      <c r="H1030" s="325" t="s">
        <v>1538</v>
      </c>
    </row>
    <row r="1031" spans="1:8">
      <c r="A1031" s="103"/>
      <c r="B1031" s="326"/>
      <c r="C1031" s="326" t="s">
        <v>1538</v>
      </c>
      <c r="D1031" t="s">
        <v>1538</v>
      </c>
      <c r="E1031" s="325" t="s">
        <v>1538</v>
      </c>
      <c r="G1031" s="325" t="s">
        <v>1538</v>
      </c>
      <c r="H1031" s="325" t="s">
        <v>1538</v>
      </c>
    </row>
    <row r="1032" spans="1:8">
      <c r="A1032" s="103"/>
      <c r="B1032" s="326"/>
      <c r="C1032" s="326" t="s">
        <v>1538</v>
      </c>
      <c r="D1032" t="s">
        <v>1538</v>
      </c>
      <c r="E1032" s="325" t="s">
        <v>1538</v>
      </c>
      <c r="G1032" s="325" t="s">
        <v>1538</v>
      </c>
      <c r="H1032" s="325" t="s">
        <v>1538</v>
      </c>
    </row>
    <row r="1033" spans="1:8">
      <c r="A1033" s="103"/>
      <c r="B1033" s="326"/>
      <c r="C1033" s="326" t="s">
        <v>1538</v>
      </c>
      <c r="D1033" t="s">
        <v>1538</v>
      </c>
      <c r="E1033" s="325" t="s">
        <v>1538</v>
      </c>
      <c r="G1033" s="325" t="s">
        <v>1538</v>
      </c>
      <c r="H1033" s="325" t="s">
        <v>1538</v>
      </c>
    </row>
    <row r="1034" spans="1:8">
      <c r="A1034" s="103"/>
      <c r="B1034" s="326"/>
      <c r="C1034" s="326" t="s">
        <v>1538</v>
      </c>
      <c r="D1034" t="s">
        <v>1538</v>
      </c>
      <c r="E1034" s="325" t="s">
        <v>1538</v>
      </c>
      <c r="G1034" s="325" t="s">
        <v>1538</v>
      </c>
      <c r="H1034" s="325" t="s">
        <v>1538</v>
      </c>
    </row>
    <row r="1035" spans="1:8">
      <c r="A1035" s="103"/>
      <c r="B1035" s="326"/>
      <c r="C1035" s="326" t="s">
        <v>1538</v>
      </c>
      <c r="D1035" t="s">
        <v>1538</v>
      </c>
      <c r="E1035" s="325" t="s">
        <v>1538</v>
      </c>
      <c r="G1035" s="325" t="s">
        <v>1538</v>
      </c>
      <c r="H1035" s="325" t="s">
        <v>1538</v>
      </c>
    </row>
    <row r="1036" spans="1:8">
      <c r="A1036" s="103"/>
      <c r="B1036" s="326"/>
      <c r="C1036" s="326" t="s">
        <v>1538</v>
      </c>
      <c r="D1036" t="s">
        <v>1538</v>
      </c>
      <c r="E1036" s="325" t="s">
        <v>1538</v>
      </c>
      <c r="G1036" s="325" t="s">
        <v>1538</v>
      </c>
      <c r="H1036" s="325" t="s">
        <v>1538</v>
      </c>
    </row>
    <row r="1037" spans="1:8">
      <c r="A1037" s="103"/>
      <c r="B1037" s="326"/>
      <c r="C1037" s="326" t="s">
        <v>1538</v>
      </c>
      <c r="D1037" t="s">
        <v>1538</v>
      </c>
      <c r="E1037" s="325" t="s">
        <v>1538</v>
      </c>
      <c r="G1037" s="325" t="s">
        <v>1538</v>
      </c>
      <c r="H1037" s="325" t="s">
        <v>1538</v>
      </c>
    </row>
    <row r="1038" spans="1:8">
      <c r="A1038" s="103"/>
      <c r="B1038" s="326"/>
      <c r="C1038" s="326" t="s">
        <v>1538</v>
      </c>
      <c r="D1038" t="s">
        <v>1538</v>
      </c>
      <c r="E1038" s="325" t="s">
        <v>1538</v>
      </c>
      <c r="G1038" s="325" t="s">
        <v>1538</v>
      </c>
      <c r="H1038" s="325" t="s">
        <v>1538</v>
      </c>
    </row>
    <row r="1039" spans="1:8">
      <c r="A1039" s="103"/>
      <c r="B1039" s="326"/>
      <c r="C1039" s="326" t="s">
        <v>1538</v>
      </c>
      <c r="D1039" t="s">
        <v>1538</v>
      </c>
      <c r="E1039" s="325" t="s">
        <v>1538</v>
      </c>
      <c r="G1039" s="325" t="s">
        <v>1538</v>
      </c>
      <c r="H1039" s="325" t="s">
        <v>1538</v>
      </c>
    </row>
    <row r="1040" spans="1:8">
      <c r="A1040" s="103"/>
      <c r="B1040" s="326"/>
      <c r="C1040" s="326" t="s">
        <v>1538</v>
      </c>
      <c r="D1040" t="s">
        <v>1538</v>
      </c>
      <c r="E1040" s="325" t="s">
        <v>1538</v>
      </c>
      <c r="G1040" s="325" t="s">
        <v>1538</v>
      </c>
      <c r="H1040" s="325" t="s">
        <v>1538</v>
      </c>
    </row>
    <row r="1041" spans="1:8">
      <c r="A1041" s="103"/>
      <c r="B1041" s="326"/>
      <c r="C1041" s="326" t="s">
        <v>1538</v>
      </c>
      <c r="D1041" t="s">
        <v>1538</v>
      </c>
      <c r="E1041" s="325" t="s">
        <v>1538</v>
      </c>
      <c r="G1041" s="325" t="s">
        <v>1538</v>
      </c>
      <c r="H1041" s="325" t="s">
        <v>1538</v>
      </c>
    </row>
    <row r="1042" spans="1:8">
      <c r="A1042" s="103"/>
      <c r="B1042" s="326"/>
      <c r="C1042" s="326" t="s">
        <v>1538</v>
      </c>
      <c r="D1042" t="s">
        <v>1538</v>
      </c>
      <c r="E1042" s="325" t="s">
        <v>1538</v>
      </c>
      <c r="G1042" s="325" t="s">
        <v>1538</v>
      </c>
      <c r="H1042" s="325" t="s">
        <v>1538</v>
      </c>
    </row>
    <row r="1043" spans="1:8">
      <c r="A1043" s="103"/>
      <c r="B1043" s="326"/>
      <c r="C1043" s="326" t="s">
        <v>1538</v>
      </c>
      <c r="D1043" t="s">
        <v>1538</v>
      </c>
      <c r="E1043" s="325" t="s">
        <v>1538</v>
      </c>
      <c r="G1043" s="325" t="s">
        <v>1538</v>
      </c>
      <c r="H1043" s="325" t="s">
        <v>1538</v>
      </c>
    </row>
    <row r="1044" spans="1:8">
      <c r="A1044" s="103"/>
      <c r="B1044" s="326"/>
      <c r="C1044" s="326" t="s">
        <v>1538</v>
      </c>
      <c r="D1044" t="s">
        <v>1538</v>
      </c>
      <c r="E1044" s="325" t="s">
        <v>1538</v>
      </c>
      <c r="G1044" s="325" t="s">
        <v>1538</v>
      </c>
      <c r="H1044" s="325" t="s">
        <v>1538</v>
      </c>
    </row>
    <row r="1045" spans="1:8">
      <c r="A1045" s="103"/>
      <c r="B1045" s="326"/>
      <c r="C1045" s="326" t="s">
        <v>1538</v>
      </c>
      <c r="D1045" t="s">
        <v>1538</v>
      </c>
      <c r="E1045" s="325" t="s">
        <v>1538</v>
      </c>
      <c r="G1045" s="325" t="s">
        <v>1538</v>
      </c>
      <c r="H1045" s="325" t="s">
        <v>1538</v>
      </c>
    </row>
    <row r="1046" spans="1:8">
      <c r="A1046" s="103"/>
      <c r="B1046" s="326"/>
      <c r="C1046" s="326" t="s">
        <v>1538</v>
      </c>
      <c r="D1046" t="s">
        <v>1538</v>
      </c>
      <c r="E1046" s="325" t="s">
        <v>1538</v>
      </c>
      <c r="G1046" s="325" t="s">
        <v>1538</v>
      </c>
      <c r="H1046" s="325" t="s">
        <v>1538</v>
      </c>
    </row>
    <row r="1047" spans="1:8">
      <c r="A1047" s="103"/>
      <c r="B1047" s="326"/>
      <c r="C1047" s="326" t="s">
        <v>1538</v>
      </c>
      <c r="D1047" t="s">
        <v>1538</v>
      </c>
      <c r="E1047" s="325" t="s">
        <v>1538</v>
      </c>
      <c r="G1047" s="325" t="s">
        <v>1538</v>
      </c>
      <c r="H1047" s="325" t="s">
        <v>1538</v>
      </c>
    </row>
    <row r="1048" spans="1:8">
      <c r="A1048" s="103"/>
      <c r="B1048" s="326"/>
      <c r="C1048" s="326" t="s">
        <v>1538</v>
      </c>
      <c r="D1048" t="s">
        <v>1538</v>
      </c>
      <c r="E1048" s="325" t="s">
        <v>1538</v>
      </c>
      <c r="G1048" s="325" t="s">
        <v>1538</v>
      </c>
      <c r="H1048" s="325" t="s">
        <v>1538</v>
      </c>
    </row>
    <row r="1049" spans="1:8">
      <c r="A1049" s="103"/>
      <c r="B1049" s="326"/>
      <c r="C1049" s="326" t="s">
        <v>1538</v>
      </c>
      <c r="D1049" t="s">
        <v>1538</v>
      </c>
      <c r="E1049" s="325" t="s">
        <v>1538</v>
      </c>
      <c r="G1049" s="325" t="s">
        <v>1538</v>
      </c>
      <c r="H1049" s="325" t="s">
        <v>1538</v>
      </c>
    </row>
    <row r="1050" spans="1:8">
      <c r="A1050" s="103"/>
      <c r="B1050" s="326"/>
      <c r="C1050" s="326" t="s">
        <v>1538</v>
      </c>
      <c r="D1050" t="s">
        <v>1538</v>
      </c>
      <c r="E1050" s="325" t="s">
        <v>1538</v>
      </c>
      <c r="G1050" s="325" t="s">
        <v>1538</v>
      </c>
      <c r="H1050" s="325" t="s">
        <v>1538</v>
      </c>
    </row>
    <row r="1051" spans="1:8">
      <c r="A1051" s="103"/>
      <c r="B1051" s="326"/>
      <c r="C1051" s="326" t="s">
        <v>1538</v>
      </c>
      <c r="D1051" t="s">
        <v>1538</v>
      </c>
      <c r="E1051" s="325" t="s">
        <v>1538</v>
      </c>
      <c r="G1051" s="325" t="s">
        <v>1538</v>
      </c>
      <c r="H1051" s="325" t="s">
        <v>1538</v>
      </c>
    </row>
    <row r="1052" spans="1:8">
      <c r="A1052" s="103"/>
      <c r="B1052" s="326"/>
      <c r="C1052" s="326" t="s">
        <v>1538</v>
      </c>
      <c r="D1052" t="s">
        <v>1538</v>
      </c>
      <c r="E1052" s="325" t="s">
        <v>1538</v>
      </c>
      <c r="G1052" s="325" t="s">
        <v>1538</v>
      </c>
      <c r="H1052" s="325" t="s">
        <v>1538</v>
      </c>
    </row>
    <row r="1053" spans="1:8">
      <c r="A1053" s="103"/>
      <c r="B1053" s="326"/>
      <c r="C1053" s="326" t="s">
        <v>1538</v>
      </c>
      <c r="D1053" t="s">
        <v>1538</v>
      </c>
      <c r="E1053" s="325" t="s">
        <v>1538</v>
      </c>
      <c r="G1053" s="325" t="s">
        <v>1538</v>
      </c>
      <c r="H1053" s="325" t="s">
        <v>1538</v>
      </c>
    </row>
    <row r="1054" spans="1:8">
      <c r="A1054" s="103"/>
      <c r="B1054" s="326"/>
      <c r="C1054" s="326" t="s">
        <v>1538</v>
      </c>
      <c r="D1054" t="s">
        <v>1538</v>
      </c>
      <c r="E1054" s="325" t="s">
        <v>1538</v>
      </c>
      <c r="G1054" s="325" t="s">
        <v>1538</v>
      </c>
      <c r="H1054" s="325" t="s">
        <v>1538</v>
      </c>
    </row>
    <row r="1055" spans="1:8">
      <c r="A1055" s="103"/>
      <c r="B1055" s="328"/>
      <c r="C1055" s="326" t="s">
        <v>1538</v>
      </c>
      <c r="D1055" t="s">
        <v>1538</v>
      </c>
      <c r="E1055" s="325" t="s">
        <v>1538</v>
      </c>
      <c r="G1055" s="325" t="s">
        <v>1538</v>
      </c>
      <c r="H1055" s="325" t="s">
        <v>1538</v>
      </c>
    </row>
    <row r="1056" spans="1:8">
      <c r="A1056" s="103"/>
      <c r="C1056" s="326" t="s">
        <v>1538</v>
      </c>
      <c r="D1056" t="s">
        <v>1538</v>
      </c>
      <c r="E1056" s="325" t="s">
        <v>1538</v>
      </c>
      <c r="G1056" s="325" t="s">
        <v>1538</v>
      </c>
      <c r="H1056" s="325" t="s">
        <v>1538</v>
      </c>
    </row>
    <row r="1057" spans="1:8">
      <c r="A1057" s="103"/>
      <c r="C1057" s="326" t="s">
        <v>1538</v>
      </c>
      <c r="D1057" t="s">
        <v>1538</v>
      </c>
      <c r="E1057" s="325" t="s">
        <v>1538</v>
      </c>
      <c r="G1057" s="325" t="s">
        <v>1538</v>
      </c>
      <c r="H1057" s="325" t="s">
        <v>1538</v>
      </c>
    </row>
    <row r="1058" spans="1:8">
      <c r="A1058" s="103"/>
      <c r="C1058" s="326" t="s">
        <v>1538</v>
      </c>
      <c r="D1058" t="s">
        <v>1538</v>
      </c>
      <c r="E1058" s="325" t="s">
        <v>1538</v>
      </c>
      <c r="G1058" s="325" t="s">
        <v>1538</v>
      </c>
      <c r="H1058" s="325" t="s">
        <v>1538</v>
      </c>
    </row>
    <row r="1059" spans="1:8">
      <c r="A1059" s="103"/>
      <c r="C1059" s="326" t="s">
        <v>1538</v>
      </c>
      <c r="D1059" t="s">
        <v>1538</v>
      </c>
      <c r="E1059" s="325" t="s">
        <v>1538</v>
      </c>
      <c r="G1059" s="325" t="s">
        <v>1538</v>
      </c>
      <c r="H1059" s="325" t="s">
        <v>1538</v>
      </c>
    </row>
    <row r="1060" spans="1:8">
      <c r="A1060" s="103"/>
      <c r="B1060" s="326"/>
      <c r="C1060" s="326" t="s">
        <v>1538</v>
      </c>
      <c r="D1060" t="s">
        <v>1538</v>
      </c>
      <c r="E1060" s="325" t="s">
        <v>1538</v>
      </c>
      <c r="G1060" s="325" t="s">
        <v>1538</v>
      </c>
      <c r="H1060" s="325" t="s">
        <v>1538</v>
      </c>
    </row>
    <row r="1061" spans="1:8">
      <c r="A1061" s="103"/>
      <c r="B1061" s="326"/>
      <c r="C1061" s="326" t="s">
        <v>1538</v>
      </c>
      <c r="D1061" t="s">
        <v>1538</v>
      </c>
      <c r="E1061" s="325" t="s">
        <v>1538</v>
      </c>
      <c r="G1061" s="325" t="s">
        <v>1538</v>
      </c>
      <c r="H1061" s="325" t="s">
        <v>1538</v>
      </c>
    </row>
    <row r="1062" spans="1:8">
      <c r="A1062" s="103"/>
      <c r="B1062" s="326"/>
      <c r="C1062" s="326" t="s">
        <v>1538</v>
      </c>
      <c r="D1062" t="s">
        <v>1538</v>
      </c>
      <c r="E1062" s="325" t="s">
        <v>1538</v>
      </c>
      <c r="G1062" s="325" t="s">
        <v>1538</v>
      </c>
      <c r="H1062" s="325" t="s">
        <v>1538</v>
      </c>
    </row>
    <row r="1063" spans="1:8">
      <c r="A1063" s="103"/>
      <c r="B1063" s="326"/>
      <c r="C1063" s="326" t="s">
        <v>1538</v>
      </c>
      <c r="D1063" t="s">
        <v>1538</v>
      </c>
      <c r="E1063" s="325" t="s">
        <v>1538</v>
      </c>
      <c r="G1063" s="325" t="s">
        <v>1538</v>
      </c>
      <c r="H1063" s="325" t="s">
        <v>1538</v>
      </c>
    </row>
    <row r="1064" spans="1:8">
      <c r="A1064" s="103"/>
      <c r="B1064" s="326"/>
      <c r="C1064" s="326" t="s">
        <v>1538</v>
      </c>
      <c r="D1064" t="s">
        <v>1538</v>
      </c>
      <c r="E1064" s="325" t="s">
        <v>1538</v>
      </c>
      <c r="G1064" s="325" t="s">
        <v>1538</v>
      </c>
      <c r="H1064" s="325" t="s">
        <v>1538</v>
      </c>
    </row>
    <row r="1065" spans="1:8">
      <c r="A1065" s="103"/>
      <c r="B1065" s="326"/>
      <c r="C1065" s="326" t="s">
        <v>1538</v>
      </c>
      <c r="D1065" t="s">
        <v>1538</v>
      </c>
      <c r="E1065" s="325" t="s">
        <v>1538</v>
      </c>
      <c r="G1065" s="325" t="s">
        <v>1538</v>
      </c>
      <c r="H1065" s="325" t="s">
        <v>1538</v>
      </c>
    </row>
    <row r="1066" spans="1:8">
      <c r="A1066" s="103"/>
      <c r="B1066" s="326"/>
      <c r="C1066" s="326" t="s">
        <v>1538</v>
      </c>
      <c r="D1066" t="s">
        <v>1538</v>
      </c>
      <c r="E1066" s="325" t="s">
        <v>1538</v>
      </c>
      <c r="G1066" s="325" t="s">
        <v>1538</v>
      </c>
      <c r="H1066" s="325" t="s">
        <v>1538</v>
      </c>
    </row>
    <row r="1067" spans="1:8">
      <c r="A1067" s="103"/>
      <c r="B1067" s="326"/>
      <c r="C1067" s="326" t="s">
        <v>1538</v>
      </c>
      <c r="D1067" t="s">
        <v>1538</v>
      </c>
      <c r="E1067" s="325" t="s">
        <v>1538</v>
      </c>
      <c r="G1067" s="325" t="s">
        <v>1538</v>
      </c>
      <c r="H1067" s="325" t="s">
        <v>1538</v>
      </c>
    </row>
    <row r="1068" spans="1:8">
      <c r="A1068" s="103"/>
      <c r="B1068" s="326"/>
      <c r="C1068" s="326" t="s">
        <v>1538</v>
      </c>
      <c r="D1068" t="s">
        <v>1538</v>
      </c>
      <c r="E1068" s="325" t="s">
        <v>1538</v>
      </c>
      <c r="G1068" s="325" t="s">
        <v>1538</v>
      </c>
      <c r="H1068" s="325" t="s">
        <v>1538</v>
      </c>
    </row>
    <row r="1069" spans="1:8">
      <c r="A1069" s="103"/>
      <c r="B1069" s="326"/>
      <c r="C1069" s="326" t="s">
        <v>1538</v>
      </c>
      <c r="D1069" t="s">
        <v>1538</v>
      </c>
      <c r="E1069" s="325" t="s">
        <v>1538</v>
      </c>
      <c r="G1069" s="325" t="s">
        <v>1538</v>
      </c>
      <c r="H1069" s="325" t="s">
        <v>1538</v>
      </c>
    </row>
    <row r="1070" spans="1:8">
      <c r="A1070" s="103"/>
      <c r="B1070" s="326"/>
      <c r="C1070" s="326" t="s">
        <v>1538</v>
      </c>
      <c r="D1070" t="s">
        <v>1538</v>
      </c>
      <c r="E1070" s="325" t="s">
        <v>1538</v>
      </c>
      <c r="G1070" s="325" t="s">
        <v>1538</v>
      </c>
      <c r="H1070" s="325" t="s">
        <v>1538</v>
      </c>
    </row>
    <row r="1071" spans="1:8">
      <c r="A1071" s="103"/>
      <c r="B1071" s="326"/>
      <c r="C1071" s="326" t="s">
        <v>1538</v>
      </c>
      <c r="D1071" t="s">
        <v>1538</v>
      </c>
      <c r="E1071" s="325" t="s">
        <v>1538</v>
      </c>
      <c r="G1071" s="325" t="s">
        <v>1538</v>
      </c>
      <c r="H1071" s="325" t="s">
        <v>1538</v>
      </c>
    </row>
    <row r="1072" spans="1:8">
      <c r="A1072" s="103"/>
      <c r="B1072" s="326"/>
      <c r="C1072" s="326" t="s">
        <v>1538</v>
      </c>
      <c r="D1072" t="s">
        <v>1538</v>
      </c>
      <c r="E1072" s="325" t="s">
        <v>1538</v>
      </c>
      <c r="G1072" s="325" t="s">
        <v>1538</v>
      </c>
      <c r="H1072" s="325" t="s">
        <v>1538</v>
      </c>
    </row>
    <row r="1073" spans="1:8">
      <c r="A1073" s="103"/>
      <c r="B1073" s="326"/>
      <c r="C1073" s="326" t="s">
        <v>1538</v>
      </c>
      <c r="D1073" t="s">
        <v>1538</v>
      </c>
      <c r="E1073" s="325" t="s">
        <v>1538</v>
      </c>
      <c r="G1073" s="325" t="s">
        <v>1538</v>
      </c>
      <c r="H1073" s="325" t="s">
        <v>1538</v>
      </c>
    </row>
    <row r="1074" spans="1:8">
      <c r="A1074" s="103"/>
      <c r="B1074" s="326"/>
      <c r="C1074" s="326" t="s">
        <v>1538</v>
      </c>
      <c r="D1074" t="s">
        <v>1538</v>
      </c>
      <c r="E1074" s="325" t="s">
        <v>1538</v>
      </c>
      <c r="G1074" s="325" t="s">
        <v>1538</v>
      </c>
      <c r="H1074" s="325" t="s">
        <v>1538</v>
      </c>
    </row>
    <row r="1075" spans="1:8">
      <c r="A1075" s="103"/>
      <c r="B1075" s="326"/>
      <c r="C1075" s="326" t="s">
        <v>1538</v>
      </c>
      <c r="D1075" t="s">
        <v>1538</v>
      </c>
      <c r="E1075" s="325" t="s">
        <v>1538</v>
      </c>
      <c r="G1075" s="325" t="s">
        <v>1538</v>
      </c>
      <c r="H1075" s="325" t="s">
        <v>1538</v>
      </c>
    </row>
    <row r="1076" spans="1:8">
      <c r="A1076" s="103"/>
      <c r="B1076" s="326"/>
      <c r="C1076" s="326" t="s">
        <v>1538</v>
      </c>
      <c r="D1076" t="s">
        <v>1538</v>
      </c>
      <c r="E1076" s="325" t="s">
        <v>1538</v>
      </c>
      <c r="G1076" s="325" t="s">
        <v>1538</v>
      </c>
      <c r="H1076" s="325" t="s">
        <v>1538</v>
      </c>
    </row>
    <row r="1077" spans="1:8">
      <c r="A1077" s="103"/>
      <c r="B1077" s="326"/>
      <c r="C1077" s="326" t="s">
        <v>1538</v>
      </c>
      <c r="D1077" t="s">
        <v>1538</v>
      </c>
      <c r="E1077" s="325" t="s">
        <v>1538</v>
      </c>
      <c r="G1077" s="325" t="s">
        <v>1538</v>
      </c>
      <c r="H1077" s="325" t="s">
        <v>1538</v>
      </c>
    </row>
    <row r="1078" spans="1:8">
      <c r="A1078" s="103"/>
      <c r="B1078" s="326"/>
      <c r="C1078" s="326" t="s">
        <v>1538</v>
      </c>
      <c r="D1078" t="s">
        <v>1538</v>
      </c>
      <c r="E1078" s="325" t="s">
        <v>1538</v>
      </c>
      <c r="G1078" s="325" t="s">
        <v>1538</v>
      </c>
      <c r="H1078" s="325" t="s">
        <v>1538</v>
      </c>
    </row>
    <row r="1079" spans="1:8">
      <c r="A1079" s="103"/>
      <c r="B1079" s="328"/>
      <c r="C1079" s="326" t="s">
        <v>1538</v>
      </c>
      <c r="D1079" t="s">
        <v>1538</v>
      </c>
      <c r="E1079" s="325" t="s">
        <v>1538</v>
      </c>
      <c r="G1079" s="325" t="s">
        <v>1538</v>
      </c>
      <c r="H1079" s="325" t="s">
        <v>1538</v>
      </c>
    </row>
    <row r="1080" spans="1:8">
      <c r="A1080" s="103"/>
      <c r="C1080" s="326" t="s">
        <v>1538</v>
      </c>
      <c r="D1080" t="s">
        <v>1538</v>
      </c>
      <c r="E1080" s="325" t="s">
        <v>1538</v>
      </c>
      <c r="G1080" s="325" t="s">
        <v>1538</v>
      </c>
      <c r="H1080" s="325" t="s">
        <v>1538</v>
      </c>
    </row>
    <row r="1081" spans="1:8">
      <c r="A1081" s="103"/>
      <c r="C1081" s="326" t="s">
        <v>1538</v>
      </c>
      <c r="D1081" t="s">
        <v>1538</v>
      </c>
      <c r="E1081" s="325" t="s">
        <v>1538</v>
      </c>
      <c r="G1081" s="325" t="s">
        <v>1538</v>
      </c>
      <c r="H1081" s="325" t="s">
        <v>1538</v>
      </c>
    </row>
    <row r="1082" spans="1:8">
      <c r="A1082" s="103"/>
      <c r="C1082" s="326" t="s">
        <v>1538</v>
      </c>
      <c r="D1082" t="s">
        <v>1538</v>
      </c>
      <c r="E1082" s="325" t="s">
        <v>1538</v>
      </c>
      <c r="G1082" s="325" t="s">
        <v>1538</v>
      </c>
      <c r="H1082" s="325" t="s">
        <v>1538</v>
      </c>
    </row>
    <row r="1083" spans="1:8">
      <c r="A1083" s="103"/>
      <c r="B1083" s="326"/>
      <c r="C1083" s="326" t="s">
        <v>1538</v>
      </c>
      <c r="D1083" t="s">
        <v>1538</v>
      </c>
      <c r="E1083" s="325" t="s">
        <v>1538</v>
      </c>
      <c r="G1083" s="325" t="s">
        <v>1538</v>
      </c>
      <c r="H1083" s="325" t="s">
        <v>1538</v>
      </c>
    </row>
    <row r="1084" spans="1:8">
      <c r="A1084" s="103"/>
      <c r="B1084" s="326"/>
      <c r="C1084" s="326" t="s">
        <v>1538</v>
      </c>
      <c r="D1084" t="s">
        <v>1538</v>
      </c>
      <c r="E1084" s="325" t="s">
        <v>1538</v>
      </c>
      <c r="G1084" s="325" t="s">
        <v>1538</v>
      </c>
      <c r="H1084" s="325" t="s">
        <v>1538</v>
      </c>
    </row>
    <row r="1085" spans="1:8">
      <c r="A1085" s="103"/>
      <c r="B1085" s="326"/>
      <c r="C1085" s="326" t="s">
        <v>1538</v>
      </c>
      <c r="D1085" t="s">
        <v>1538</v>
      </c>
      <c r="E1085" s="325" t="s">
        <v>1538</v>
      </c>
      <c r="G1085" s="325" t="s">
        <v>1538</v>
      </c>
      <c r="H1085" s="325" t="s">
        <v>1538</v>
      </c>
    </row>
    <row r="1086" spans="1:8">
      <c r="A1086" s="103"/>
      <c r="B1086" s="326"/>
      <c r="C1086" s="326" t="s">
        <v>1538</v>
      </c>
      <c r="D1086" t="s">
        <v>1538</v>
      </c>
      <c r="E1086" s="325" t="s">
        <v>1538</v>
      </c>
      <c r="G1086" s="325" t="s">
        <v>1538</v>
      </c>
      <c r="H1086" s="325" t="s">
        <v>1538</v>
      </c>
    </row>
    <row r="1087" spans="1:8">
      <c r="A1087" s="103"/>
      <c r="B1087" s="328"/>
      <c r="C1087" s="326" t="s">
        <v>1538</v>
      </c>
      <c r="D1087" t="s">
        <v>1538</v>
      </c>
      <c r="E1087" s="325" t="s">
        <v>1538</v>
      </c>
      <c r="G1087" s="325" t="s">
        <v>1538</v>
      </c>
      <c r="H1087" s="325" t="s">
        <v>1538</v>
      </c>
    </row>
    <row r="1088" spans="1:8">
      <c r="A1088" s="103"/>
      <c r="C1088" s="326" t="s">
        <v>1538</v>
      </c>
      <c r="D1088" t="s">
        <v>1538</v>
      </c>
      <c r="E1088" s="325" t="s">
        <v>1538</v>
      </c>
      <c r="G1088" s="325" t="s">
        <v>1538</v>
      </c>
      <c r="H1088" s="325" t="s">
        <v>1538</v>
      </c>
    </row>
    <row r="1089" spans="1:8">
      <c r="A1089" s="103"/>
      <c r="C1089" s="326" t="s">
        <v>1538</v>
      </c>
      <c r="D1089" t="s">
        <v>1538</v>
      </c>
      <c r="E1089" s="325" t="s">
        <v>1538</v>
      </c>
      <c r="G1089" s="325" t="s">
        <v>1538</v>
      </c>
      <c r="H1089" s="325" t="s">
        <v>1538</v>
      </c>
    </row>
    <row r="1090" spans="1:8">
      <c r="A1090" s="103"/>
      <c r="C1090" s="326" t="s">
        <v>1538</v>
      </c>
      <c r="D1090" t="s">
        <v>1538</v>
      </c>
      <c r="E1090" s="325" t="s">
        <v>1538</v>
      </c>
      <c r="G1090" s="325" t="s">
        <v>1538</v>
      </c>
      <c r="H1090" s="325" t="s">
        <v>1538</v>
      </c>
    </row>
    <row r="1091" spans="1:8">
      <c r="A1091" s="103"/>
      <c r="C1091" s="326" t="s">
        <v>1538</v>
      </c>
      <c r="D1091" t="s">
        <v>1538</v>
      </c>
      <c r="E1091" s="325" t="s">
        <v>1538</v>
      </c>
      <c r="G1091" s="325" t="s">
        <v>1538</v>
      </c>
      <c r="H1091" s="325" t="s">
        <v>1538</v>
      </c>
    </row>
    <row r="1092" spans="1:8">
      <c r="A1092" s="103"/>
      <c r="C1092" s="326" t="s">
        <v>1538</v>
      </c>
      <c r="D1092" t="s">
        <v>1538</v>
      </c>
      <c r="E1092" s="325" t="s">
        <v>1538</v>
      </c>
      <c r="G1092" s="325" t="s">
        <v>1538</v>
      </c>
      <c r="H1092" s="325" t="s">
        <v>1538</v>
      </c>
    </row>
    <row r="1093" spans="1:8">
      <c r="A1093" s="103"/>
      <c r="B1093" s="326"/>
      <c r="C1093" s="326" t="s">
        <v>1538</v>
      </c>
      <c r="D1093" t="s">
        <v>1538</v>
      </c>
      <c r="E1093" s="325" t="s">
        <v>1538</v>
      </c>
      <c r="G1093" s="325" t="s">
        <v>1538</v>
      </c>
      <c r="H1093" s="325" t="s">
        <v>1538</v>
      </c>
    </row>
    <row r="1094" spans="1:8">
      <c r="A1094" s="103"/>
      <c r="B1094" s="326"/>
      <c r="C1094" s="326" t="s">
        <v>1538</v>
      </c>
      <c r="D1094" t="s">
        <v>1538</v>
      </c>
      <c r="E1094" s="325" t="s">
        <v>1538</v>
      </c>
      <c r="G1094" s="325" t="s">
        <v>1538</v>
      </c>
      <c r="H1094" s="325" t="s">
        <v>1538</v>
      </c>
    </row>
    <row r="1095" spans="1:8">
      <c r="A1095" s="103"/>
      <c r="B1095" s="326"/>
      <c r="C1095" s="326" t="s">
        <v>1538</v>
      </c>
      <c r="D1095" t="s">
        <v>1538</v>
      </c>
      <c r="E1095" s="325" t="s">
        <v>1538</v>
      </c>
      <c r="G1095" s="325" t="s">
        <v>1538</v>
      </c>
      <c r="H1095" s="325" t="s">
        <v>1538</v>
      </c>
    </row>
    <row r="1096" spans="1:8">
      <c r="A1096" s="103"/>
      <c r="B1096" s="326"/>
      <c r="C1096" s="326" t="s">
        <v>1538</v>
      </c>
      <c r="D1096" t="s">
        <v>1538</v>
      </c>
      <c r="E1096" s="325" t="s">
        <v>1538</v>
      </c>
      <c r="G1096" s="325" t="s">
        <v>1538</v>
      </c>
      <c r="H1096" s="325" t="s">
        <v>1538</v>
      </c>
    </row>
    <row r="1097" spans="1:8">
      <c r="A1097" s="103"/>
      <c r="B1097" s="326"/>
      <c r="C1097" s="326" t="s">
        <v>1538</v>
      </c>
      <c r="D1097" t="s">
        <v>1538</v>
      </c>
      <c r="E1097" s="325" t="s">
        <v>1538</v>
      </c>
      <c r="G1097" s="325" t="s">
        <v>1538</v>
      </c>
      <c r="H1097" s="325" t="s">
        <v>1538</v>
      </c>
    </row>
    <row r="1098" spans="1:8">
      <c r="A1098" s="103"/>
      <c r="B1098" s="326"/>
      <c r="C1098" s="326" t="s">
        <v>1538</v>
      </c>
      <c r="D1098" t="s">
        <v>1538</v>
      </c>
      <c r="E1098" s="325" t="s">
        <v>1538</v>
      </c>
      <c r="G1098" s="325" t="s">
        <v>1538</v>
      </c>
      <c r="H1098" s="325" t="s">
        <v>1538</v>
      </c>
    </row>
    <row r="1099" spans="1:8">
      <c r="A1099" s="103"/>
      <c r="B1099" s="326"/>
      <c r="C1099" s="326" t="s">
        <v>1538</v>
      </c>
      <c r="D1099" t="s">
        <v>1538</v>
      </c>
      <c r="E1099" s="325" t="s">
        <v>1538</v>
      </c>
      <c r="G1099" s="325" t="s">
        <v>1538</v>
      </c>
      <c r="H1099" s="325" t="s">
        <v>1538</v>
      </c>
    </row>
    <row r="1100" spans="1:8">
      <c r="A1100" s="103"/>
      <c r="B1100" s="326"/>
      <c r="C1100" s="326" t="s">
        <v>1538</v>
      </c>
      <c r="D1100" t="s">
        <v>1538</v>
      </c>
      <c r="E1100" s="325" t="s">
        <v>1538</v>
      </c>
      <c r="G1100" s="325" t="s">
        <v>1538</v>
      </c>
      <c r="H1100" s="325" t="s">
        <v>1538</v>
      </c>
    </row>
    <row r="1101" spans="1:8">
      <c r="A1101" s="103"/>
      <c r="B1101" s="326"/>
      <c r="C1101" s="326" t="s">
        <v>1538</v>
      </c>
      <c r="D1101" t="s">
        <v>1538</v>
      </c>
      <c r="E1101" s="325" t="s">
        <v>1538</v>
      </c>
      <c r="G1101" s="325" t="s">
        <v>1538</v>
      </c>
      <c r="H1101" s="325" t="s">
        <v>1538</v>
      </c>
    </row>
    <row r="1102" spans="1:8">
      <c r="A1102" s="103"/>
      <c r="B1102" s="326"/>
      <c r="C1102" s="326" t="s">
        <v>1538</v>
      </c>
      <c r="D1102" t="s">
        <v>1538</v>
      </c>
      <c r="E1102" s="325" t="s">
        <v>1538</v>
      </c>
      <c r="G1102" s="325" t="s">
        <v>1538</v>
      </c>
      <c r="H1102" s="325" t="s">
        <v>1538</v>
      </c>
    </row>
    <row r="1103" spans="1:8">
      <c r="A1103" s="103"/>
      <c r="B1103" s="326"/>
      <c r="C1103" s="326" t="s">
        <v>1538</v>
      </c>
      <c r="D1103" t="s">
        <v>1538</v>
      </c>
      <c r="E1103" s="325" t="s">
        <v>1538</v>
      </c>
      <c r="G1103" s="325" t="s">
        <v>1538</v>
      </c>
      <c r="H1103" s="325" t="s">
        <v>1538</v>
      </c>
    </row>
    <row r="1104" spans="1:8">
      <c r="A1104" s="103"/>
      <c r="B1104" s="326"/>
      <c r="C1104" s="326" t="s">
        <v>1538</v>
      </c>
      <c r="D1104" t="s">
        <v>1538</v>
      </c>
      <c r="E1104" s="325" t="s">
        <v>1538</v>
      </c>
      <c r="G1104" s="325" t="s">
        <v>1538</v>
      </c>
      <c r="H1104" s="325" t="s">
        <v>1538</v>
      </c>
    </row>
    <row r="1105" spans="1:8">
      <c r="A1105" s="103"/>
      <c r="B1105" s="328"/>
      <c r="C1105" s="326" t="s">
        <v>1538</v>
      </c>
      <c r="D1105" t="s">
        <v>1538</v>
      </c>
      <c r="E1105" s="325" t="s">
        <v>1538</v>
      </c>
      <c r="G1105" s="325" t="s">
        <v>1538</v>
      </c>
      <c r="H1105" s="325" t="s">
        <v>1538</v>
      </c>
    </row>
    <row r="1106" spans="1:8">
      <c r="A1106" s="103"/>
      <c r="C1106" s="326" t="s">
        <v>1538</v>
      </c>
      <c r="D1106" t="s">
        <v>1538</v>
      </c>
      <c r="E1106" s="325" t="s">
        <v>1538</v>
      </c>
      <c r="G1106" s="325" t="s">
        <v>1538</v>
      </c>
      <c r="H1106" s="325" t="s">
        <v>1538</v>
      </c>
    </row>
    <row r="1107" spans="1:8">
      <c r="A1107" s="103"/>
      <c r="C1107" s="326" t="s">
        <v>1538</v>
      </c>
      <c r="D1107" t="s">
        <v>1538</v>
      </c>
      <c r="E1107" s="325" t="s">
        <v>1538</v>
      </c>
      <c r="G1107" s="325" t="s">
        <v>1538</v>
      </c>
      <c r="H1107" s="325" t="s">
        <v>1538</v>
      </c>
    </row>
    <row r="1108" spans="1:8">
      <c r="A1108" s="103"/>
      <c r="C1108" s="326" t="s">
        <v>1538</v>
      </c>
      <c r="D1108" t="s">
        <v>1538</v>
      </c>
      <c r="E1108" s="325" t="s">
        <v>1538</v>
      </c>
      <c r="G1108" s="325" t="s">
        <v>1538</v>
      </c>
      <c r="H1108" s="325" t="s">
        <v>1538</v>
      </c>
    </row>
    <row r="1109" spans="1:8">
      <c r="A1109" s="103"/>
      <c r="B1109" s="326"/>
      <c r="C1109" s="326" t="s">
        <v>1538</v>
      </c>
      <c r="D1109" t="s">
        <v>1538</v>
      </c>
      <c r="E1109" s="325" t="s">
        <v>1538</v>
      </c>
      <c r="G1109" s="325" t="s">
        <v>1538</v>
      </c>
      <c r="H1109" s="325" t="s">
        <v>1538</v>
      </c>
    </row>
    <row r="1110" spans="1:8">
      <c r="A1110" s="103"/>
      <c r="B1110" s="326"/>
      <c r="C1110" s="326" t="s">
        <v>1538</v>
      </c>
      <c r="D1110" t="s">
        <v>1538</v>
      </c>
      <c r="E1110" s="325" t="s">
        <v>1538</v>
      </c>
      <c r="G1110" s="325" t="s">
        <v>1538</v>
      </c>
      <c r="H1110" s="325" t="s">
        <v>1538</v>
      </c>
    </row>
    <row r="1111" spans="1:8">
      <c r="A1111" s="103"/>
      <c r="B1111" s="326"/>
      <c r="C1111" s="326" t="s">
        <v>1538</v>
      </c>
      <c r="D1111" t="s">
        <v>1538</v>
      </c>
      <c r="E1111" s="325" t="s">
        <v>1538</v>
      </c>
      <c r="G1111" s="325" t="s">
        <v>1538</v>
      </c>
      <c r="H1111" s="325" t="s">
        <v>1538</v>
      </c>
    </row>
    <row r="1112" spans="1:8">
      <c r="A1112" s="103"/>
      <c r="B1112" s="326"/>
      <c r="C1112" s="326" t="s">
        <v>1538</v>
      </c>
      <c r="D1112" t="s">
        <v>1538</v>
      </c>
      <c r="E1112" s="325" t="s">
        <v>1538</v>
      </c>
      <c r="G1112" s="325" t="s">
        <v>1538</v>
      </c>
      <c r="H1112" s="325" t="s">
        <v>1538</v>
      </c>
    </row>
    <row r="1113" spans="1:8">
      <c r="A1113" s="103"/>
      <c r="B1113" s="326"/>
      <c r="C1113" s="326" t="s">
        <v>1538</v>
      </c>
      <c r="D1113" t="s">
        <v>1538</v>
      </c>
      <c r="E1113" s="325" t="s">
        <v>1538</v>
      </c>
      <c r="G1113" s="325" t="s">
        <v>1538</v>
      </c>
      <c r="H1113" s="325" t="s">
        <v>1538</v>
      </c>
    </row>
    <row r="1114" spans="1:8">
      <c r="A1114" s="103"/>
      <c r="B1114" s="326"/>
      <c r="C1114" s="326" t="s">
        <v>1538</v>
      </c>
      <c r="D1114" t="s">
        <v>1538</v>
      </c>
      <c r="E1114" s="325" t="s">
        <v>1538</v>
      </c>
      <c r="G1114" s="325" t="s">
        <v>1538</v>
      </c>
      <c r="H1114" s="325" t="s">
        <v>1538</v>
      </c>
    </row>
    <row r="1115" spans="1:8">
      <c r="A1115" s="103"/>
      <c r="B1115" s="326"/>
      <c r="C1115" s="326" t="s">
        <v>1538</v>
      </c>
      <c r="D1115" t="s">
        <v>1538</v>
      </c>
      <c r="E1115" s="325" t="s">
        <v>1538</v>
      </c>
      <c r="G1115" s="325" t="s">
        <v>1538</v>
      </c>
      <c r="H1115" s="325" t="s">
        <v>1538</v>
      </c>
    </row>
    <row r="1116" spans="1:8">
      <c r="A1116" s="103"/>
      <c r="B1116" s="326"/>
      <c r="C1116" s="326" t="s">
        <v>1538</v>
      </c>
      <c r="D1116" t="s">
        <v>1538</v>
      </c>
      <c r="E1116" s="325" t="s">
        <v>1538</v>
      </c>
      <c r="G1116" s="325" t="s">
        <v>1538</v>
      </c>
      <c r="H1116" s="325" t="s">
        <v>1538</v>
      </c>
    </row>
    <row r="1117" spans="1:8">
      <c r="A1117" s="103"/>
      <c r="B1117" s="326"/>
      <c r="C1117" s="326" t="s">
        <v>1538</v>
      </c>
      <c r="D1117" t="s">
        <v>1538</v>
      </c>
      <c r="E1117" s="325" t="s">
        <v>1538</v>
      </c>
      <c r="G1117" s="325" t="s">
        <v>1538</v>
      </c>
      <c r="H1117" s="325" t="s">
        <v>1538</v>
      </c>
    </row>
    <row r="1118" spans="1:8">
      <c r="A1118" s="103"/>
      <c r="B1118" s="326"/>
      <c r="C1118" s="326" t="s">
        <v>1538</v>
      </c>
      <c r="D1118" t="s">
        <v>1538</v>
      </c>
      <c r="E1118" s="325" t="s">
        <v>1538</v>
      </c>
      <c r="G1118" s="325" t="s">
        <v>1538</v>
      </c>
      <c r="H1118" s="325" t="s">
        <v>1538</v>
      </c>
    </row>
    <row r="1119" spans="1:8">
      <c r="A1119" s="103"/>
      <c r="B1119" s="326"/>
      <c r="C1119" s="326" t="s">
        <v>1538</v>
      </c>
      <c r="D1119" t="s">
        <v>1538</v>
      </c>
      <c r="E1119" s="325" t="s">
        <v>1538</v>
      </c>
      <c r="G1119" s="325" t="s">
        <v>1538</v>
      </c>
      <c r="H1119" s="325" t="s">
        <v>1538</v>
      </c>
    </row>
    <row r="1120" spans="1:8">
      <c r="A1120" s="103"/>
      <c r="B1120" s="326"/>
      <c r="C1120" s="326" t="s">
        <v>1538</v>
      </c>
      <c r="D1120" t="s">
        <v>1538</v>
      </c>
      <c r="E1120" s="325" t="s">
        <v>1538</v>
      </c>
      <c r="G1120" s="325" t="s">
        <v>1538</v>
      </c>
      <c r="H1120" s="325" t="s">
        <v>1538</v>
      </c>
    </row>
    <row r="1121" spans="1:8">
      <c r="A1121" s="103"/>
      <c r="B1121" s="326"/>
      <c r="C1121" s="326" t="s">
        <v>1538</v>
      </c>
      <c r="D1121" t="s">
        <v>1538</v>
      </c>
      <c r="E1121" s="325" t="s">
        <v>1538</v>
      </c>
      <c r="G1121" s="325" t="s">
        <v>1538</v>
      </c>
      <c r="H1121" s="325" t="s">
        <v>1538</v>
      </c>
    </row>
    <row r="1122" spans="1:8">
      <c r="A1122" s="103"/>
      <c r="B1122" s="326"/>
      <c r="C1122" s="326" t="s">
        <v>1538</v>
      </c>
      <c r="D1122" t="s">
        <v>1538</v>
      </c>
      <c r="E1122" s="325" t="s">
        <v>1538</v>
      </c>
      <c r="G1122" s="325" t="s">
        <v>1538</v>
      </c>
      <c r="H1122" s="325" t="s">
        <v>1538</v>
      </c>
    </row>
    <row r="1123" spans="1:8">
      <c r="A1123" s="103"/>
      <c r="B1123" s="326"/>
      <c r="C1123" s="326" t="s">
        <v>1538</v>
      </c>
      <c r="D1123" t="s">
        <v>1538</v>
      </c>
      <c r="E1123" s="325" t="s">
        <v>1538</v>
      </c>
      <c r="G1123" s="325" t="s">
        <v>1538</v>
      </c>
      <c r="H1123" s="325" t="s">
        <v>1538</v>
      </c>
    </row>
    <row r="1124" spans="1:8">
      <c r="A1124" s="103"/>
      <c r="B1124" s="326"/>
      <c r="C1124" s="326" t="s">
        <v>1538</v>
      </c>
      <c r="D1124" t="s">
        <v>1538</v>
      </c>
      <c r="E1124" s="325" t="s">
        <v>1538</v>
      </c>
      <c r="G1124" s="325" t="s">
        <v>1538</v>
      </c>
      <c r="H1124" s="325" t="s">
        <v>1538</v>
      </c>
    </row>
    <row r="1125" spans="1:8">
      <c r="A1125" s="103"/>
      <c r="B1125" s="326"/>
      <c r="C1125" s="326" t="s">
        <v>1538</v>
      </c>
      <c r="D1125" t="s">
        <v>1538</v>
      </c>
      <c r="E1125" s="325" t="s">
        <v>1538</v>
      </c>
      <c r="G1125" s="325" t="s">
        <v>1538</v>
      </c>
      <c r="H1125" s="325" t="s">
        <v>1538</v>
      </c>
    </row>
    <row r="1126" spans="1:8">
      <c r="A1126" s="103"/>
      <c r="B1126" s="326"/>
      <c r="C1126" s="326" t="s">
        <v>1538</v>
      </c>
      <c r="D1126" t="s">
        <v>1538</v>
      </c>
      <c r="E1126" s="325" t="s">
        <v>1538</v>
      </c>
      <c r="G1126" s="325" t="s">
        <v>1538</v>
      </c>
      <c r="H1126" s="325" t="s">
        <v>1538</v>
      </c>
    </row>
    <row r="1127" spans="1:8">
      <c r="A1127" s="103"/>
      <c r="B1127" s="326"/>
      <c r="C1127" s="326" t="s">
        <v>1538</v>
      </c>
      <c r="D1127" t="s">
        <v>1538</v>
      </c>
      <c r="E1127" s="325" t="s">
        <v>1538</v>
      </c>
      <c r="G1127" s="325" t="s">
        <v>1538</v>
      </c>
      <c r="H1127" s="325" t="s">
        <v>1538</v>
      </c>
    </row>
    <row r="1128" spans="1:8">
      <c r="A1128" s="103"/>
      <c r="B1128" s="326"/>
      <c r="C1128" s="326" t="s">
        <v>1538</v>
      </c>
      <c r="D1128" t="s">
        <v>1538</v>
      </c>
      <c r="E1128" s="325" t="s">
        <v>1538</v>
      </c>
      <c r="G1128" s="325" t="s">
        <v>1538</v>
      </c>
      <c r="H1128" s="325" t="s">
        <v>1538</v>
      </c>
    </row>
    <row r="1129" spans="1:8">
      <c r="A1129" s="103"/>
      <c r="B1129" s="326"/>
      <c r="C1129" s="326" t="s">
        <v>1538</v>
      </c>
      <c r="D1129" t="s">
        <v>1538</v>
      </c>
      <c r="E1129" s="325" t="s">
        <v>1538</v>
      </c>
      <c r="G1129" s="325" t="s">
        <v>1538</v>
      </c>
      <c r="H1129" s="325" t="s">
        <v>1538</v>
      </c>
    </row>
    <row r="1130" spans="1:8">
      <c r="A1130" s="103"/>
      <c r="B1130" s="326"/>
      <c r="C1130" s="326" t="s">
        <v>1538</v>
      </c>
      <c r="D1130" t="s">
        <v>1538</v>
      </c>
      <c r="E1130" s="325" t="s">
        <v>1538</v>
      </c>
      <c r="G1130" s="325" t="s">
        <v>1538</v>
      </c>
      <c r="H1130" s="325" t="s">
        <v>1538</v>
      </c>
    </row>
    <row r="1131" spans="1:8">
      <c r="A1131" s="103"/>
      <c r="B1131" s="326"/>
      <c r="C1131" s="326" t="s">
        <v>1538</v>
      </c>
      <c r="D1131" t="s">
        <v>1538</v>
      </c>
      <c r="E1131" s="325" t="s">
        <v>1538</v>
      </c>
      <c r="G1131" s="325" t="s">
        <v>1538</v>
      </c>
      <c r="H1131" s="325" t="s">
        <v>1538</v>
      </c>
    </row>
    <row r="1132" spans="1:8">
      <c r="A1132" s="103"/>
      <c r="B1132" s="326"/>
      <c r="C1132" s="326" t="s">
        <v>1538</v>
      </c>
      <c r="D1132" t="s">
        <v>1538</v>
      </c>
      <c r="E1132" s="325" t="s">
        <v>1538</v>
      </c>
      <c r="G1132" s="325" t="s">
        <v>1538</v>
      </c>
      <c r="H1132" s="325" t="s">
        <v>1538</v>
      </c>
    </row>
    <row r="1133" spans="1:8">
      <c r="A1133" s="103"/>
      <c r="B1133" s="326"/>
      <c r="C1133" s="326" t="s">
        <v>1538</v>
      </c>
      <c r="D1133" t="s">
        <v>1538</v>
      </c>
      <c r="E1133" s="325" t="s">
        <v>1538</v>
      </c>
      <c r="G1133" s="325" t="s">
        <v>1538</v>
      </c>
      <c r="H1133" s="325" t="s">
        <v>1538</v>
      </c>
    </row>
    <row r="1134" spans="1:8">
      <c r="A1134" s="103"/>
      <c r="B1134" s="326"/>
      <c r="C1134" s="326" t="s">
        <v>1538</v>
      </c>
      <c r="D1134" t="s">
        <v>1538</v>
      </c>
      <c r="E1134" s="325" t="s">
        <v>1538</v>
      </c>
      <c r="G1134" s="325" t="s">
        <v>1538</v>
      </c>
      <c r="H1134" s="325" t="s">
        <v>1538</v>
      </c>
    </row>
    <row r="1135" spans="1:8">
      <c r="A1135" s="103"/>
      <c r="B1135" s="326"/>
      <c r="C1135" s="326" t="s">
        <v>1538</v>
      </c>
      <c r="D1135" t="s">
        <v>1538</v>
      </c>
      <c r="E1135" s="325" t="s">
        <v>1538</v>
      </c>
      <c r="G1135" s="325" t="s">
        <v>1538</v>
      </c>
      <c r="H1135" s="325" t="s">
        <v>1538</v>
      </c>
    </row>
    <row r="1136" spans="1:8">
      <c r="A1136" s="103"/>
      <c r="B1136" s="328"/>
      <c r="C1136" s="326" t="s">
        <v>1538</v>
      </c>
      <c r="D1136" t="s">
        <v>1538</v>
      </c>
      <c r="E1136" s="325" t="s">
        <v>1538</v>
      </c>
      <c r="G1136" s="325" t="s">
        <v>1538</v>
      </c>
      <c r="H1136" s="325" t="s">
        <v>1538</v>
      </c>
    </row>
    <row r="1137" spans="1:8">
      <c r="A1137" s="103"/>
      <c r="C1137" s="326" t="s">
        <v>1538</v>
      </c>
      <c r="D1137" t="s">
        <v>1538</v>
      </c>
      <c r="E1137" s="325" t="s">
        <v>1538</v>
      </c>
      <c r="G1137" s="325" t="s">
        <v>1538</v>
      </c>
      <c r="H1137" s="325" t="s">
        <v>1538</v>
      </c>
    </row>
    <row r="1138" spans="1:8">
      <c r="A1138" s="103"/>
      <c r="C1138" s="326" t="s">
        <v>1538</v>
      </c>
      <c r="D1138" t="s">
        <v>1538</v>
      </c>
      <c r="E1138" s="325" t="s">
        <v>1538</v>
      </c>
      <c r="G1138" s="325" t="s">
        <v>1538</v>
      </c>
      <c r="H1138" s="325" t="s">
        <v>1538</v>
      </c>
    </row>
    <row r="1139" spans="1:8">
      <c r="A1139" s="103"/>
      <c r="C1139" s="326" t="s">
        <v>1538</v>
      </c>
      <c r="D1139" t="s">
        <v>1538</v>
      </c>
      <c r="E1139" s="325" t="s">
        <v>1538</v>
      </c>
      <c r="G1139" s="325" t="s">
        <v>1538</v>
      </c>
      <c r="H1139" s="325" t="s">
        <v>1538</v>
      </c>
    </row>
    <row r="1140" spans="1:8">
      <c r="A1140" s="103"/>
      <c r="C1140" s="326" t="s">
        <v>1538</v>
      </c>
      <c r="D1140" t="s">
        <v>1538</v>
      </c>
      <c r="E1140" s="325" t="s">
        <v>1538</v>
      </c>
      <c r="G1140" s="325" t="s">
        <v>1538</v>
      </c>
      <c r="H1140" s="325" t="s">
        <v>1538</v>
      </c>
    </row>
    <row r="1141" spans="1:8">
      <c r="A1141" s="103"/>
      <c r="B1141" s="326"/>
      <c r="C1141" s="326" t="s">
        <v>1538</v>
      </c>
      <c r="D1141" t="s">
        <v>1538</v>
      </c>
      <c r="E1141" s="325" t="s">
        <v>1538</v>
      </c>
      <c r="G1141" s="325" t="s">
        <v>1538</v>
      </c>
      <c r="H1141" s="325" t="s">
        <v>1538</v>
      </c>
    </row>
    <row r="1142" spans="1:8">
      <c r="A1142" s="103"/>
      <c r="B1142" s="326"/>
      <c r="C1142" s="326" t="s">
        <v>1538</v>
      </c>
      <c r="D1142" t="s">
        <v>1538</v>
      </c>
      <c r="E1142" s="325" t="s">
        <v>1538</v>
      </c>
      <c r="G1142" s="325" t="s">
        <v>1538</v>
      </c>
      <c r="H1142" s="325" t="s">
        <v>1538</v>
      </c>
    </row>
    <row r="1143" spans="1:8">
      <c r="A1143" s="103"/>
      <c r="B1143" s="326"/>
      <c r="C1143" s="326" t="s">
        <v>1538</v>
      </c>
      <c r="D1143" t="s">
        <v>1538</v>
      </c>
      <c r="E1143" s="325" t="s">
        <v>1538</v>
      </c>
      <c r="G1143" s="325" t="s">
        <v>1538</v>
      </c>
      <c r="H1143" s="325" t="s">
        <v>1538</v>
      </c>
    </row>
    <row r="1144" spans="1:8">
      <c r="A1144" s="103"/>
      <c r="B1144" s="326"/>
      <c r="C1144" s="326" t="s">
        <v>1538</v>
      </c>
      <c r="D1144" t="s">
        <v>1538</v>
      </c>
      <c r="E1144" s="325" t="s">
        <v>1538</v>
      </c>
      <c r="G1144" s="325" t="s">
        <v>1538</v>
      </c>
      <c r="H1144" s="325" t="s">
        <v>1538</v>
      </c>
    </row>
    <row r="1145" spans="1:8">
      <c r="A1145" s="103"/>
      <c r="B1145" s="326"/>
      <c r="C1145" s="326" t="s">
        <v>1538</v>
      </c>
      <c r="D1145" t="s">
        <v>1538</v>
      </c>
      <c r="E1145" s="325" t="s">
        <v>1538</v>
      </c>
      <c r="G1145" s="325" t="s">
        <v>1538</v>
      </c>
      <c r="H1145" s="325" t="s">
        <v>1538</v>
      </c>
    </row>
    <row r="1146" spans="1:8">
      <c r="A1146" s="103"/>
      <c r="B1146" s="326"/>
      <c r="C1146" s="326" t="s">
        <v>1538</v>
      </c>
      <c r="D1146" t="s">
        <v>1538</v>
      </c>
      <c r="E1146" s="325" t="s">
        <v>1538</v>
      </c>
      <c r="G1146" s="325" t="s">
        <v>1538</v>
      </c>
      <c r="H1146" s="325" t="s">
        <v>1538</v>
      </c>
    </row>
    <row r="1147" spans="1:8">
      <c r="A1147" s="103"/>
      <c r="B1147" s="326"/>
      <c r="C1147" s="326" t="s">
        <v>1538</v>
      </c>
      <c r="D1147" t="s">
        <v>1538</v>
      </c>
      <c r="E1147" s="325" t="s">
        <v>1538</v>
      </c>
      <c r="G1147" s="325" t="s">
        <v>1538</v>
      </c>
      <c r="H1147" s="325" t="s">
        <v>1538</v>
      </c>
    </row>
    <row r="1148" spans="1:8">
      <c r="A1148" s="103"/>
      <c r="B1148" s="326"/>
      <c r="C1148" s="326" t="s">
        <v>1538</v>
      </c>
      <c r="D1148" t="s">
        <v>1538</v>
      </c>
      <c r="E1148" s="325" t="s">
        <v>1538</v>
      </c>
      <c r="G1148" s="325" t="s">
        <v>1538</v>
      </c>
      <c r="H1148" s="325" t="s">
        <v>1538</v>
      </c>
    </row>
    <row r="1149" spans="1:8">
      <c r="A1149" s="103"/>
      <c r="B1149" s="326"/>
      <c r="C1149" s="326" t="s">
        <v>1538</v>
      </c>
      <c r="D1149" t="s">
        <v>1538</v>
      </c>
      <c r="E1149" s="325" t="s">
        <v>1538</v>
      </c>
      <c r="G1149" s="325" t="s">
        <v>1538</v>
      </c>
      <c r="H1149" s="325" t="s">
        <v>1538</v>
      </c>
    </row>
    <row r="1150" spans="1:8">
      <c r="A1150" s="103"/>
      <c r="B1150" s="326"/>
      <c r="C1150" s="326" t="s">
        <v>1538</v>
      </c>
      <c r="D1150" t="s">
        <v>1538</v>
      </c>
      <c r="E1150" s="325" t="s">
        <v>1538</v>
      </c>
      <c r="G1150" s="325" t="s">
        <v>1538</v>
      </c>
      <c r="H1150" s="325" t="s">
        <v>1538</v>
      </c>
    </row>
    <row r="1151" spans="1:8">
      <c r="A1151" s="103"/>
      <c r="B1151" s="326"/>
      <c r="C1151" s="326" t="s">
        <v>1538</v>
      </c>
      <c r="D1151" t="s">
        <v>1538</v>
      </c>
      <c r="E1151" s="325" t="s">
        <v>1538</v>
      </c>
      <c r="G1151" s="325" t="s">
        <v>1538</v>
      </c>
      <c r="H1151" s="325" t="s">
        <v>1538</v>
      </c>
    </row>
    <row r="1152" spans="1:8">
      <c r="A1152" s="103"/>
      <c r="B1152" s="326"/>
      <c r="C1152" s="326" t="s">
        <v>1538</v>
      </c>
      <c r="D1152" t="s">
        <v>1538</v>
      </c>
      <c r="E1152" s="325" t="s">
        <v>1538</v>
      </c>
      <c r="G1152" s="325" t="s">
        <v>1538</v>
      </c>
      <c r="H1152" s="325" t="s">
        <v>1538</v>
      </c>
    </row>
    <row r="1153" spans="1:8">
      <c r="A1153" s="103"/>
      <c r="B1153" s="326"/>
      <c r="C1153" s="326" t="s">
        <v>1538</v>
      </c>
      <c r="D1153" t="s">
        <v>1538</v>
      </c>
      <c r="E1153" s="325" t="s">
        <v>1538</v>
      </c>
      <c r="G1153" s="325" t="s">
        <v>1538</v>
      </c>
      <c r="H1153" s="325" t="s">
        <v>1538</v>
      </c>
    </row>
    <row r="1154" spans="1:8">
      <c r="A1154" s="103"/>
      <c r="B1154" s="326"/>
      <c r="C1154" s="326" t="s">
        <v>1538</v>
      </c>
      <c r="D1154" t="s">
        <v>1538</v>
      </c>
      <c r="E1154" s="325" t="s">
        <v>1538</v>
      </c>
      <c r="G1154" s="325" t="s">
        <v>1538</v>
      </c>
      <c r="H1154" s="325" t="s">
        <v>1538</v>
      </c>
    </row>
    <row r="1155" spans="1:8">
      <c r="A1155" s="103"/>
      <c r="B1155" s="326"/>
      <c r="C1155" s="326" t="s">
        <v>1538</v>
      </c>
      <c r="D1155" t="s">
        <v>1538</v>
      </c>
      <c r="E1155" s="325" t="s">
        <v>1538</v>
      </c>
      <c r="G1155" s="325" t="s">
        <v>1538</v>
      </c>
      <c r="H1155" s="325" t="s">
        <v>1538</v>
      </c>
    </row>
    <row r="1156" spans="1:8">
      <c r="A1156" s="103"/>
      <c r="B1156" s="326"/>
      <c r="C1156" s="326" t="s">
        <v>1538</v>
      </c>
      <c r="D1156" t="s">
        <v>1538</v>
      </c>
      <c r="E1156" s="325" t="s">
        <v>1538</v>
      </c>
      <c r="G1156" s="325" t="s">
        <v>1538</v>
      </c>
      <c r="H1156" s="325" t="s">
        <v>1538</v>
      </c>
    </row>
    <row r="1157" spans="1:8">
      <c r="A1157" s="103"/>
      <c r="B1157" s="326"/>
      <c r="C1157" s="326" t="s">
        <v>1538</v>
      </c>
      <c r="D1157" t="s">
        <v>1538</v>
      </c>
      <c r="E1157" s="325" t="s">
        <v>1538</v>
      </c>
      <c r="G1157" s="325" t="s">
        <v>1538</v>
      </c>
      <c r="H1157" s="325" t="s">
        <v>1538</v>
      </c>
    </row>
    <row r="1158" spans="1:8">
      <c r="A1158" s="103"/>
      <c r="B1158" s="326"/>
      <c r="C1158" s="326" t="s">
        <v>1538</v>
      </c>
      <c r="D1158" t="s">
        <v>1538</v>
      </c>
      <c r="E1158" s="325" t="s">
        <v>1538</v>
      </c>
      <c r="G1158" s="325" t="s">
        <v>1538</v>
      </c>
      <c r="H1158" s="325" t="s">
        <v>1538</v>
      </c>
    </row>
    <row r="1159" spans="1:8">
      <c r="A1159" s="103"/>
      <c r="B1159" s="326"/>
      <c r="C1159" s="326" t="s">
        <v>1538</v>
      </c>
      <c r="D1159" t="s">
        <v>1538</v>
      </c>
      <c r="E1159" s="325" t="s">
        <v>1538</v>
      </c>
      <c r="G1159" s="325" t="s">
        <v>1538</v>
      </c>
      <c r="H1159" s="325" t="s">
        <v>1538</v>
      </c>
    </row>
    <row r="1160" spans="1:8">
      <c r="A1160" s="103"/>
      <c r="B1160" s="326"/>
      <c r="C1160" s="326" t="s">
        <v>1538</v>
      </c>
      <c r="D1160" t="s">
        <v>1538</v>
      </c>
      <c r="E1160" s="325" t="s">
        <v>1538</v>
      </c>
      <c r="G1160" s="325" t="s">
        <v>1538</v>
      </c>
      <c r="H1160" s="325" t="s">
        <v>1538</v>
      </c>
    </row>
    <row r="1161" spans="1:8">
      <c r="A1161" s="103"/>
      <c r="B1161" s="326"/>
      <c r="C1161" s="326" t="s">
        <v>1538</v>
      </c>
      <c r="D1161" t="s">
        <v>1538</v>
      </c>
      <c r="E1161" s="325" t="s">
        <v>1538</v>
      </c>
      <c r="G1161" s="325" t="s">
        <v>1538</v>
      </c>
      <c r="H1161" s="325" t="s">
        <v>1538</v>
      </c>
    </row>
    <row r="1162" spans="1:8">
      <c r="A1162" s="103"/>
      <c r="B1162" s="326"/>
      <c r="C1162" s="326" t="s">
        <v>1538</v>
      </c>
      <c r="D1162" t="s">
        <v>1538</v>
      </c>
      <c r="E1162" s="325" t="s">
        <v>1538</v>
      </c>
      <c r="G1162" s="325" t="s">
        <v>1538</v>
      </c>
      <c r="H1162" s="325" t="s">
        <v>1538</v>
      </c>
    </row>
    <row r="1163" spans="1:8">
      <c r="A1163" s="103"/>
      <c r="B1163" s="326"/>
      <c r="C1163" s="326" t="s">
        <v>1538</v>
      </c>
      <c r="D1163" t="s">
        <v>1538</v>
      </c>
      <c r="E1163" s="325" t="s">
        <v>1538</v>
      </c>
      <c r="G1163" s="325" t="s">
        <v>1538</v>
      </c>
      <c r="H1163" s="325" t="s">
        <v>1538</v>
      </c>
    </row>
    <row r="1164" spans="1:8">
      <c r="A1164" s="103"/>
      <c r="B1164" s="326"/>
      <c r="C1164" s="326" t="s">
        <v>1538</v>
      </c>
      <c r="D1164" t="s">
        <v>1538</v>
      </c>
      <c r="E1164" s="325" t="s">
        <v>1538</v>
      </c>
      <c r="G1164" s="325" t="s">
        <v>1538</v>
      </c>
      <c r="H1164" s="325" t="s">
        <v>1538</v>
      </c>
    </row>
    <row r="1165" spans="1:8">
      <c r="A1165" s="103"/>
      <c r="B1165" s="326"/>
      <c r="C1165" s="326" t="s">
        <v>1538</v>
      </c>
      <c r="D1165" t="s">
        <v>1538</v>
      </c>
      <c r="E1165" s="325" t="s">
        <v>1538</v>
      </c>
      <c r="G1165" s="325" t="s">
        <v>1538</v>
      </c>
      <c r="H1165" s="325" t="s">
        <v>1538</v>
      </c>
    </row>
    <row r="1166" spans="1:8">
      <c r="A1166" s="103"/>
      <c r="B1166" s="326"/>
      <c r="C1166" s="326" t="s">
        <v>1538</v>
      </c>
      <c r="D1166" t="s">
        <v>1538</v>
      </c>
      <c r="E1166" s="325" t="s">
        <v>1538</v>
      </c>
      <c r="G1166" s="325" t="s">
        <v>1538</v>
      </c>
      <c r="H1166" s="325" t="s">
        <v>1538</v>
      </c>
    </row>
    <row r="1167" spans="1:8">
      <c r="A1167" s="103"/>
      <c r="B1167" s="326"/>
      <c r="C1167" s="326" t="s">
        <v>1538</v>
      </c>
      <c r="D1167" t="s">
        <v>1538</v>
      </c>
      <c r="E1167" s="325" t="s">
        <v>1538</v>
      </c>
      <c r="G1167" s="325" t="s">
        <v>1538</v>
      </c>
      <c r="H1167" s="325" t="s">
        <v>1538</v>
      </c>
    </row>
    <row r="1168" spans="1:8">
      <c r="A1168" s="103"/>
      <c r="B1168" s="326"/>
      <c r="C1168" s="326" t="s">
        <v>1538</v>
      </c>
      <c r="D1168" t="s">
        <v>1538</v>
      </c>
      <c r="E1168" s="325" t="s">
        <v>1538</v>
      </c>
      <c r="G1168" s="325" t="s">
        <v>1538</v>
      </c>
      <c r="H1168" s="325" t="s">
        <v>1538</v>
      </c>
    </row>
    <row r="1169" spans="1:8">
      <c r="A1169" s="103"/>
      <c r="B1169" s="326"/>
      <c r="C1169" s="326" t="s">
        <v>1538</v>
      </c>
      <c r="D1169" t="s">
        <v>1538</v>
      </c>
      <c r="E1169" s="325" t="s">
        <v>1538</v>
      </c>
      <c r="G1169" s="325" t="s">
        <v>1538</v>
      </c>
      <c r="H1169" s="325" t="s">
        <v>1538</v>
      </c>
    </row>
    <row r="1170" spans="1:8">
      <c r="A1170" s="103"/>
      <c r="B1170" s="326"/>
      <c r="C1170" s="326" t="s">
        <v>1538</v>
      </c>
      <c r="D1170" t="s">
        <v>1538</v>
      </c>
      <c r="E1170" s="325" t="s">
        <v>1538</v>
      </c>
      <c r="G1170" s="325" t="s">
        <v>1538</v>
      </c>
      <c r="H1170" s="325" t="s">
        <v>1538</v>
      </c>
    </row>
    <row r="1171" spans="1:8">
      <c r="A1171" s="103"/>
      <c r="B1171" s="326"/>
      <c r="C1171" s="326" t="s">
        <v>1538</v>
      </c>
      <c r="D1171" t="s">
        <v>1538</v>
      </c>
      <c r="E1171" s="325" t="s">
        <v>1538</v>
      </c>
      <c r="G1171" s="325" t="s">
        <v>1538</v>
      </c>
      <c r="H1171" s="325" t="s">
        <v>1538</v>
      </c>
    </row>
    <row r="1172" spans="1:8">
      <c r="A1172" s="103"/>
      <c r="B1172" s="326"/>
      <c r="C1172" s="326" t="s">
        <v>1538</v>
      </c>
      <c r="D1172" t="s">
        <v>1538</v>
      </c>
      <c r="E1172" s="325" t="s">
        <v>1538</v>
      </c>
      <c r="G1172" s="325" t="s">
        <v>1538</v>
      </c>
      <c r="H1172" s="325" t="s">
        <v>1538</v>
      </c>
    </row>
    <row r="1173" spans="1:8">
      <c r="A1173" s="103"/>
      <c r="B1173" s="326"/>
      <c r="C1173" s="326" t="s">
        <v>1538</v>
      </c>
      <c r="D1173" t="s">
        <v>1538</v>
      </c>
      <c r="E1173" s="325" t="s">
        <v>1538</v>
      </c>
      <c r="G1173" s="325" t="s">
        <v>1538</v>
      </c>
      <c r="H1173" s="325" t="s">
        <v>1538</v>
      </c>
    </row>
    <row r="1174" spans="1:8">
      <c r="A1174" s="103"/>
      <c r="B1174" s="326"/>
      <c r="C1174" s="326" t="s">
        <v>1538</v>
      </c>
      <c r="D1174" t="s">
        <v>1538</v>
      </c>
      <c r="E1174" s="325" t="s">
        <v>1538</v>
      </c>
      <c r="G1174" s="325" t="s">
        <v>1538</v>
      </c>
      <c r="H1174" s="325" t="s">
        <v>1538</v>
      </c>
    </row>
    <row r="1175" spans="1:8">
      <c r="A1175" s="103"/>
      <c r="B1175" s="326"/>
      <c r="C1175" s="326" t="s">
        <v>1538</v>
      </c>
      <c r="D1175" t="s">
        <v>1538</v>
      </c>
      <c r="E1175" s="325" t="s">
        <v>1538</v>
      </c>
      <c r="G1175" s="325" t="s">
        <v>1538</v>
      </c>
      <c r="H1175" s="325" t="s">
        <v>1538</v>
      </c>
    </row>
    <row r="1176" spans="1:8">
      <c r="A1176" s="103"/>
      <c r="B1176" s="326"/>
      <c r="C1176" s="326" t="s">
        <v>1538</v>
      </c>
      <c r="D1176" t="s">
        <v>1538</v>
      </c>
      <c r="E1176" s="325" t="s">
        <v>1538</v>
      </c>
      <c r="G1176" s="325" t="s">
        <v>1538</v>
      </c>
      <c r="H1176" s="325" t="s">
        <v>1538</v>
      </c>
    </row>
    <row r="1177" spans="1:8">
      <c r="A1177" s="103"/>
      <c r="B1177" s="326"/>
      <c r="C1177" s="326" t="s">
        <v>1538</v>
      </c>
      <c r="D1177" t="s">
        <v>1538</v>
      </c>
      <c r="E1177" s="325" t="s">
        <v>1538</v>
      </c>
      <c r="G1177" s="325" t="s">
        <v>1538</v>
      </c>
      <c r="H1177" s="325" t="s">
        <v>1538</v>
      </c>
    </row>
    <row r="1178" spans="1:8">
      <c r="A1178" s="103"/>
      <c r="B1178" s="326"/>
      <c r="C1178" s="326" t="s">
        <v>1538</v>
      </c>
      <c r="D1178" t="s">
        <v>1538</v>
      </c>
      <c r="E1178" s="325" t="s">
        <v>1538</v>
      </c>
      <c r="G1178" s="325" t="s">
        <v>1538</v>
      </c>
      <c r="H1178" s="325" t="s">
        <v>1538</v>
      </c>
    </row>
    <row r="1179" spans="1:8">
      <c r="A1179" s="103"/>
      <c r="B1179" s="326"/>
      <c r="C1179" s="326" t="s">
        <v>1538</v>
      </c>
      <c r="D1179" t="s">
        <v>1538</v>
      </c>
      <c r="E1179" s="325" t="s">
        <v>1538</v>
      </c>
      <c r="G1179" s="325" t="s">
        <v>1538</v>
      </c>
      <c r="H1179" s="325" t="s">
        <v>1538</v>
      </c>
    </row>
    <row r="1180" spans="1:8">
      <c r="A1180" s="103"/>
      <c r="B1180" s="326"/>
      <c r="C1180" s="326" t="s">
        <v>1538</v>
      </c>
      <c r="D1180" t="s">
        <v>1538</v>
      </c>
      <c r="E1180" s="325" t="s">
        <v>1538</v>
      </c>
      <c r="G1180" s="325" t="s">
        <v>1538</v>
      </c>
      <c r="H1180" s="325" t="s">
        <v>1538</v>
      </c>
    </row>
    <row r="1181" spans="1:8">
      <c r="A1181" s="103"/>
      <c r="B1181" s="326"/>
      <c r="C1181" s="326" t="s">
        <v>1538</v>
      </c>
      <c r="D1181" t="s">
        <v>1538</v>
      </c>
      <c r="E1181" s="325" t="s">
        <v>1538</v>
      </c>
      <c r="G1181" s="325" t="s">
        <v>1538</v>
      </c>
      <c r="H1181" s="325" t="s">
        <v>1538</v>
      </c>
    </row>
    <row r="1182" spans="1:8">
      <c r="A1182" s="103"/>
      <c r="B1182" s="326"/>
      <c r="C1182" s="326" t="s">
        <v>1538</v>
      </c>
      <c r="D1182" t="s">
        <v>1538</v>
      </c>
      <c r="E1182" s="325" t="s">
        <v>1538</v>
      </c>
      <c r="G1182" s="325" t="s">
        <v>1538</v>
      </c>
      <c r="H1182" s="325" t="s">
        <v>1538</v>
      </c>
    </row>
    <row r="1183" spans="1:8">
      <c r="A1183" s="103"/>
      <c r="B1183" s="326"/>
      <c r="C1183" s="326" t="s">
        <v>1538</v>
      </c>
      <c r="D1183" t="s">
        <v>1538</v>
      </c>
      <c r="E1183" s="325" t="s">
        <v>1538</v>
      </c>
      <c r="G1183" s="325" t="s">
        <v>1538</v>
      </c>
      <c r="H1183" s="325" t="s">
        <v>1538</v>
      </c>
    </row>
    <row r="1184" spans="1:8">
      <c r="A1184" s="103"/>
      <c r="B1184" s="326"/>
      <c r="C1184" s="326" t="s">
        <v>1538</v>
      </c>
      <c r="D1184" t="s">
        <v>1538</v>
      </c>
      <c r="E1184" s="325" t="s">
        <v>1538</v>
      </c>
      <c r="G1184" s="325" t="s">
        <v>1538</v>
      </c>
      <c r="H1184" s="325" t="s">
        <v>1538</v>
      </c>
    </row>
    <row r="1185" spans="1:8">
      <c r="A1185" s="103"/>
      <c r="B1185" s="326"/>
      <c r="C1185" s="326" t="s">
        <v>1538</v>
      </c>
      <c r="D1185" t="s">
        <v>1538</v>
      </c>
      <c r="E1185" s="325" t="s">
        <v>1538</v>
      </c>
      <c r="G1185" s="325" t="s">
        <v>1538</v>
      </c>
      <c r="H1185" s="325" t="s">
        <v>1538</v>
      </c>
    </row>
    <row r="1186" spans="1:8">
      <c r="A1186" s="103"/>
      <c r="B1186" s="326"/>
      <c r="C1186" s="326" t="s">
        <v>1538</v>
      </c>
      <c r="D1186" t="s">
        <v>1538</v>
      </c>
      <c r="E1186" s="325" t="s">
        <v>1538</v>
      </c>
      <c r="G1186" s="325" t="s">
        <v>1538</v>
      </c>
      <c r="H1186" s="325" t="s">
        <v>1538</v>
      </c>
    </row>
    <row r="1187" spans="1:8">
      <c r="A1187" s="103"/>
      <c r="B1187" s="326"/>
      <c r="C1187" s="326" t="s">
        <v>1538</v>
      </c>
      <c r="D1187" t="s">
        <v>1538</v>
      </c>
      <c r="E1187" s="325" t="s">
        <v>1538</v>
      </c>
      <c r="G1187" s="325" t="s">
        <v>1538</v>
      </c>
      <c r="H1187" s="325" t="s">
        <v>1538</v>
      </c>
    </row>
    <row r="1188" spans="1:8">
      <c r="A1188" s="103"/>
      <c r="B1188" s="326"/>
      <c r="C1188" s="326" t="s">
        <v>1538</v>
      </c>
      <c r="D1188" t="s">
        <v>1538</v>
      </c>
      <c r="E1188" s="325" t="s">
        <v>1538</v>
      </c>
      <c r="G1188" s="325" t="s">
        <v>1538</v>
      </c>
      <c r="H1188" s="325" t="s">
        <v>1538</v>
      </c>
    </row>
    <row r="1189" spans="1:8">
      <c r="A1189" s="103"/>
      <c r="B1189" s="326"/>
      <c r="C1189" s="326" t="s">
        <v>1538</v>
      </c>
      <c r="D1189" t="s">
        <v>1538</v>
      </c>
      <c r="E1189" s="325" t="s">
        <v>1538</v>
      </c>
      <c r="G1189" s="325" t="s">
        <v>1538</v>
      </c>
      <c r="H1189" s="325" t="s">
        <v>1538</v>
      </c>
    </row>
    <row r="1190" spans="1:8">
      <c r="A1190" s="103"/>
      <c r="B1190" s="328"/>
      <c r="C1190" s="326" t="s">
        <v>1538</v>
      </c>
      <c r="D1190" t="s">
        <v>1538</v>
      </c>
      <c r="E1190" s="325" t="s">
        <v>1538</v>
      </c>
      <c r="G1190" s="325" t="s">
        <v>1538</v>
      </c>
      <c r="H1190" s="325" t="s">
        <v>1538</v>
      </c>
    </row>
    <row r="1191" spans="1:8">
      <c r="A1191" s="103"/>
      <c r="C1191" s="326" t="s">
        <v>1538</v>
      </c>
      <c r="D1191" t="s">
        <v>1538</v>
      </c>
      <c r="E1191" s="325" t="s">
        <v>1538</v>
      </c>
      <c r="G1191" s="325" t="s">
        <v>1538</v>
      </c>
      <c r="H1191" s="325" t="s">
        <v>1538</v>
      </c>
    </row>
    <row r="1192" spans="1:8">
      <c r="A1192" s="103"/>
      <c r="C1192" s="326" t="s">
        <v>1538</v>
      </c>
      <c r="D1192" t="s">
        <v>1538</v>
      </c>
      <c r="E1192" s="325" t="s">
        <v>1538</v>
      </c>
      <c r="G1192" s="325" t="s">
        <v>1538</v>
      </c>
      <c r="H1192" s="325" t="s">
        <v>1538</v>
      </c>
    </row>
    <row r="1193" spans="1:8">
      <c r="A1193" s="103"/>
      <c r="C1193" s="326" t="s">
        <v>1538</v>
      </c>
      <c r="D1193" t="s">
        <v>1538</v>
      </c>
      <c r="E1193" s="325" t="s">
        <v>1538</v>
      </c>
      <c r="G1193" s="325" t="s">
        <v>1538</v>
      </c>
      <c r="H1193" s="325" t="s">
        <v>1538</v>
      </c>
    </row>
    <row r="1194" spans="1:8">
      <c r="A1194" s="103"/>
      <c r="C1194" s="326" t="s">
        <v>1538</v>
      </c>
      <c r="D1194" t="s">
        <v>1538</v>
      </c>
      <c r="E1194" s="325" t="s">
        <v>1538</v>
      </c>
      <c r="G1194" s="325" t="s">
        <v>1538</v>
      </c>
      <c r="H1194" s="325" t="s">
        <v>1538</v>
      </c>
    </row>
    <row r="1195" spans="1:8">
      <c r="A1195" s="103"/>
      <c r="B1195" s="328"/>
      <c r="C1195" s="326" t="s">
        <v>1538</v>
      </c>
      <c r="D1195" t="s">
        <v>1538</v>
      </c>
      <c r="E1195" s="325" t="s">
        <v>1538</v>
      </c>
      <c r="G1195" s="325" t="s">
        <v>1538</v>
      </c>
      <c r="H1195" s="325" t="s">
        <v>1538</v>
      </c>
    </row>
    <row r="1196" spans="1:8">
      <c r="A1196" s="103"/>
      <c r="C1196" s="326" t="s">
        <v>1538</v>
      </c>
      <c r="D1196" t="s">
        <v>1538</v>
      </c>
      <c r="E1196" s="325" t="s">
        <v>1538</v>
      </c>
      <c r="G1196" s="325" t="s">
        <v>1538</v>
      </c>
      <c r="H1196" s="325" t="s">
        <v>1538</v>
      </c>
    </row>
    <row r="1197" spans="1:8">
      <c r="A1197" s="103"/>
      <c r="C1197" s="326" t="s">
        <v>1538</v>
      </c>
      <c r="D1197" t="s">
        <v>1538</v>
      </c>
      <c r="E1197" s="325" t="s">
        <v>1538</v>
      </c>
      <c r="G1197" s="325" t="s">
        <v>1538</v>
      </c>
      <c r="H1197" s="325" t="s">
        <v>1538</v>
      </c>
    </row>
    <row r="1198" spans="1:8">
      <c r="A1198" s="103"/>
      <c r="C1198" s="326" t="s">
        <v>1538</v>
      </c>
      <c r="D1198" t="s">
        <v>1538</v>
      </c>
      <c r="E1198" s="325" t="s">
        <v>1538</v>
      </c>
      <c r="G1198" s="325" t="s">
        <v>1538</v>
      </c>
      <c r="H1198" s="325" t="s">
        <v>1538</v>
      </c>
    </row>
    <row r="1199" spans="1:8">
      <c r="A1199" s="103"/>
      <c r="B1199" s="326"/>
      <c r="C1199" s="326" t="s">
        <v>1538</v>
      </c>
      <c r="D1199" t="s">
        <v>1538</v>
      </c>
      <c r="E1199" s="325" t="s">
        <v>1538</v>
      </c>
      <c r="G1199" s="325" t="s">
        <v>1538</v>
      </c>
      <c r="H1199" s="325" t="s">
        <v>1538</v>
      </c>
    </row>
    <row r="1200" spans="1:8">
      <c r="A1200" s="103"/>
      <c r="B1200" s="326"/>
      <c r="C1200" s="326" t="s">
        <v>1538</v>
      </c>
      <c r="D1200" t="s">
        <v>1538</v>
      </c>
      <c r="E1200" s="325" t="s">
        <v>1538</v>
      </c>
      <c r="G1200" s="325" t="s">
        <v>1538</v>
      </c>
      <c r="H1200" s="325" t="s">
        <v>1538</v>
      </c>
    </row>
    <row r="1201" spans="1:8">
      <c r="A1201" s="103"/>
      <c r="B1201" s="326"/>
      <c r="C1201" s="326" t="s">
        <v>1538</v>
      </c>
      <c r="D1201" t="s">
        <v>1538</v>
      </c>
      <c r="E1201" s="325" t="s">
        <v>1538</v>
      </c>
      <c r="G1201" s="325" t="s">
        <v>1538</v>
      </c>
      <c r="H1201" s="325" t="s">
        <v>1538</v>
      </c>
    </row>
    <row r="1202" spans="1:8">
      <c r="A1202" s="103"/>
      <c r="B1202" s="326"/>
      <c r="C1202" s="326" t="s">
        <v>1538</v>
      </c>
      <c r="D1202" t="s">
        <v>1538</v>
      </c>
      <c r="E1202" s="325" t="s">
        <v>1538</v>
      </c>
      <c r="G1202" s="325" t="s">
        <v>1538</v>
      </c>
      <c r="H1202" s="325" t="s">
        <v>1538</v>
      </c>
    </row>
    <row r="1203" spans="1:8">
      <c r="A1203" s="103"/>
      <c r="B1203" s="326"/>
      <c r="C1203" s="326" t="s">
        <v>1538</v>
      </c>
      <c r="D1203" t="s">
        <v>1538</v>
      </c>
      <c r="E1203" s="325" t="s">
        <v>1538</v>
      </c>
      <c r="G1203" s="325" t="s">
        <v>1538</v>
      </c>
      <c r="H1203" s="325" t="s">
        <v>1538</v>
      </c>
    </row>
    <row r="1204" spans="1:8">
      <c r="A1204" s="103"/>
      <c r="B1204" s="326"/>
      <c r="C1204" s="326" t="s">
        <v>1538</v>
      </c>
      <c r="D1204" t="s">
        <v>1538</v>
      </c>
      <c r="E1204" s="325" t="s">
        <v>1538</v>
      </c>
      <c r="G1204" s="325" t="s">
        <v>1538</v>
      </c>
      <c r="H1204" s="325" t="s">
        <v>1538</v>
      </c>
    </row>
    <row r="1205" spans="1:8">
      <c r="A1205" s="103"/>
      <c r="B1205" s="326"/>
      <c r="C1205" s="326" t="s">
        <v>1538</v>
      </c>
      <c r="D1205" t="s">
        <v>1538</v>
      </c>
      <c r="E1205" s="325" t="s">
        <v>1538</v>
      </c>
      <c r="G1205" s="325" t="s">
        <v>1538</v>
      </c>
      <c r="H1205" s="325" t="s">
        <v>1538</v>
      </c>
    </row>
    <row r="1206" spans="1:8">
      <c r="A1206" s="103"/>
      <c r="B1206" s="326"/>
      <c r="C1206" s="326" t="s">
        <v>1538</v>
      </c>
      <c r="D1206" t="s">
        <v>1538</v>
      </c>
      <c r="E1206" s="325" t="s">
        <v>1538</v>
      </c>
      <c r="G1206" s="325" t="s">
        <v>1538</v>
      </c>
      <c r="H1206" s="325" t="s">
        <v>1538</v>
      </c>
    </row>
    <row r="1207" spans="1:8">
      <c r="A1207" s="103"/>
      <c r="B1207" s="326"/>
      <c r="C1207" s="326" t="s">
        <v>1538</v>
      </c>
      <c r="D1207" t="s">
        <v>1538</v>
      </c>
      <c r="E1207" s="325" t="s">
        <v>1538</v>
      </c>
      <c r="G1207" s="325" t="s">
        <v>1538</v>
      </c>
      <c r="H1207" s="325" t="s">
        <v>1538</v>
      </c>
    </row>
    <row r="1208" spans="1:8">
      <c r="A1208" s="103"/>
      <c r="B1208" s="326"/>
      <c r="C1208" s="326" t="s">
        <v>1538</v>
      </c>
      <c r="D1208" t="s">
        <v>1538</v>
      </c>
      <c r="E1208" s="325" t="s">
        <v>1538</v>
      </c>
      <c r="G1208" s="325" t="s">
        <v>1538</v>
      </c>
      <c r="H1208" s="325" t="s">
        <v>1538</v>
      </c>
    </row>
    <row r="1209" spans="1:8">
      <c r="A1209" s="103"/>
      <c r="B1209" s="326"/>
      <c r="C1209" s="326" t="s">
        <v>1538</v>
      </c>
      <c r="D1209" t="s">
        <v>1538</v>
      </c>
      <c r="E1209" s="325" t="s">
        <v>1538</v>
      </c>
      <c r="G1209" s="325" t="s">
        <v>1538</v>
      </c>
      <c r="H1209" s="325" t="s">
        <v>1538</v>
      </c>
    </row>
    <row r="1210" spans="1:8">
      <c r="A1210" s="103"/>
      <c r="B1210" s="326"/>
      <c r="C1210" s="326" t="s">
        <v>1538</v>
      </c>
      <c r="D1210" t="s">
        <v>1538</v>
      </c>
      <c r="E1210" s="325" t="s">
        <v>1538</v>
      </c>
      <c r="G1210" s="325" t="s">
        <v>1538</v>
      </c>
      <c r="H1210" s="325" t="s">
        <v>1538</v>
      </c>
    </row>
    <row r="1211" spans="1:8">
      <c r="A1211" s="103"/>
      <c r="B1211" s="326"/>
      <c r="C1211" s="326" t="s">
        <v>1538</v>
      </c>
      <c r="D1211" t="s">
        <v>1538</v>
      </c>
      <c r="E1211" s="325" t="s">
        <v>1538</v>
      </c>
      <c r="G1211" s="325" t="s">
        <v>1538</v>
      </c>
      <c r="H1211" s="325" t="s">
        <v>1538</v>
      </c>
    </row>
    <row r="1212" spans="1:8">
      <c r="A1212" s="103"/>
      <c r="B1212" s="326"/>
      <c r="C1212" s="326" t="s">
        <v>1538</v>
      </c>
      <c r="D1212" t="s">
        <v>1538</v>
      </c>
      <c r="E1212" s="325" t="s">
        <v>1538</v>
      </c>
      <c r="G1212" s="325" t="s">
        <v>1538</v>
      </c>
      <c r="H1212" s="325" t="s">
        <v>1538</v>
      </c>
    </row>
    <row r="1213" spans="1:8">
      <c r="A1213" s="103"/>
      <c r="B1213" s="326"/>
      <c r="C1213" s="326" t="s">
        <v>1538</v>
      </c>
      <c r="D1213" t="s">
        <v>1538</v>
      </c>
      <c r="E1213" s="325" t="s">
        <v>1538</v>
      </c>
      <c r="G1213" s="325" t="s">
        <v>1538</v>
      </c>
      <c r="H1213" s="325" t="s">
        <v>1538</v>
      </c>
    </row>
    <row r="1214" spans="1:8">
      <c r="A1214" s="103"/>
      <c r="B1214" s="326"/>
      <c r="C1214" s="326" t="s">
        <v>1538</v>
      </c>
      <c r="D1214" t="s">
        <v>1538</v>
      </c>
      <c r="E1214" s="325" t="s">
        <v>1538</v>
      </c>
      <c r="G1214" s="325" t="s">
        <v>1538</v>
      </c>
      <c r="H1214" s="325" t="s">
        <v>1538</v>
      </c>
    </row>
    <row r="1215" spans="1:8">
      <c r="A1215" s="103"/>
      <c r="B1215" s="326"/>
      <c r="C1215" s="326" t="s">
        <v>1538</v>
      </c>
      <c r="D1215" t="s">
        <v>1538</v>
      </c>
      <c r="E1215" s="325" t="s">
        <v>1538</v>
      </c>
      <c r="G1215" s="325" t="s">
        <v>1538</v>
      </c>
      <c r="H1215" s="325" t="s">
        <v>1538</v>
      </c>
    </row>
    <row r="1216" spans="1:8">
      <c r="A1216" s="103"/>
      <c r="B1216" s="326"/>
      <c r="C1216" s="326" t="s">
        <v>1538</v>
      </c>
      <c r="D1216" t="s">
        <v>1538</v>
      </c>
      <c r="E1216" s="325" t="s">
        <v>1538</v>
      </c>
      <c r="G1216" s="325" t="s">
        <v>1538</v>
      </c>
      <c r="H1216" s="325" t="s">
        <v>1538</v>
      </c>
    </row>
    <row r="1217" spans="1:8">
      <c r="A1217" s="103"/>
      <c r="B1217" s="328"/>
      <c r="C1217" s="326" t="s">
        <v>1538</v>
      </c>
      <c r="D1217" t="s">
        <v>1538</v>
      </c>
      <c r="E1217" s="325" t="s">
        <v>1538</v>
      </c>
      <c r="G1217" s="325" t="s">
        <v>1538</v>
      </c>
      <c r="H1217" s="325" t="s">
        <v>1538</v>
      </c>
    </row>
    <row r="1218" spans="1:8">
      <c r="A1218" s="103"/>
      <c r="C1218" s="326" t="s">
        <v>1538</v>
      </c>
      <c r="D1218" t="s">
        <v>1538</v>
      </c>
      <c r="E1218" s="325" t="s">
        <v>1538</v>
      </c>
      <c r="G1218" s="325" t="s">
        <v>1538</v>
      </c>
      <c r="H1218" s="325" t="s">
        <v>1538</v>
      </c>
    </row>
    <row r="1219" spans="1:8">
      <c r="A1219" s="103"/>
      <c r="C1219" s="326" t="s">
        <v>1538</v>
      </c>
      <c r="D1219" t="s">
        <v>1538</v>
      </c>
      <c r="E1219" s="325" t="s">
        <v>1538</v>
      </c>
      <c r="G1219" s="325" t="s">
        <v>1538</v>
      </c>
      <c r="H1219" s="325" t="s">
        <v>1538</v>
      </c>
    </row>
    <row r="1220" spans="1:8">
      <c r="A1220" s="103"/>
      <c r="C1220" s="326" t="s">
        <v>1538</v>
      </c>
      <c r="D1220" t="s">
        <v>1538</v>
      </c>
      <c r="E1220" s="325" t="s">
        <v>1538</v>
      </c>
      <c r="G1220" s="325" t="s">
        <v>1538</v>
      </c>
      <c r="H1220" s="325" t="s">
        <v>1538</v>
      </c>
    </row>
    <row r="1221" spans="1:8">
      <c r="A1221" s="103"/>
      <c r="B1221" s="328"/>
      <c r="C1221" s="326" t="s">
        <v>1538</v>
      </c>
      <c r="D1221" t="s">
        <v>1538</v>
      </c>
      <c r="E1221" s="325" t="s">
        <v>1538</v>
      </c>
      <c r="G1221" s="325" t="s">
        <v>1538</v>
      </c>
      <c r="H1221" s="325" t="s">
        <v>1538</v>
      </c>
    </row>
    <row r="1222" spans="1:8">
      <c r="A1222" s="103"/>
      <c r="C1222" s="326" t="s">
        <v>1538</v>
      </c>
      <c r="D1222" t="s">
        <v>1538</v>
      </c>
      <c r="E1222" s="325" t="s">
        <v>1538</v>
      </c>
      <c r="G1222" s="325" t="s">
        <v>1538</v>
      </c>
      <c r="H1222" s="325" t="s">
        <v>1538</v>
      </c>
    </row>
    <row r="1223" spans="1:8">
      <c r="A1223" s="103"/>
      <c r="C1223" s="326" t="s">
        <v>1538</v>
      </c>
      <c r="D1223" t="s">
        <v>1538</v>
      </c>
      <c r="E1223" s="325" t="s">
        <v>1538</v>
      </c>
      <c r="G1223" s="325" t="s">
        <v>1538</v>
      </c>
      <c r="H1223" s="325" t="s">
        <v>1538</v>
      </c>
    </row>
    <row r="1224" spans="1:8">
      <c r="A1224" s="103"/>
      <c r="C1224" s="326" t="s">
        <v>1538</v>
      </c>
      <c r="D1224" t="s">
        <v>1538</v>
      </c>
      <c r="E1224" s="325" t="s">
        <v>1538</v>
      </c>
      <c r="G1224" s="325" t="s">
        <v>1538</v>
      </c>
      <c r="H1224" s="325" t="s">
        <v>1538</v>
      </c>
    </row>
    <row r="1225" spans="1:8">
      <c r="A1225" s="103"/>
      <c r="C1225" s="326" t="s">
        <v>1538</v>
      </c>
      <c r="D1225" t="s">
        <v>1538</v>
      </c>
      <c r="E1225" s="325" t="s">
        <v>1538</v>
      </c>
      <c r="G1225" s="325" t="s">
        <v>1538</v>
      </c>
      <c r="H1225" s="325" t="s">
        <v>1538</v>
      </c>
    </row>
    <row r="1226" spans="1:8">
      <c r="A1226" s="103"/>
      <c r="B1226" s="328"/>
      <c r="C1226" s="326" t="s">
        <v>1538</v>
      </c>
      <c r="D1226" t="s">
        <v>1538</v>
      </c>
      <c r="E1226" s="325" t="s">
        <v>1538</v>
      </c>
      <c r="G1226" s="325" t="s">
        <v>1538</v>
      </c>
      <c r="H1226" s="325" t="s">
        <v>1538</v>
      </c>
    </row>
    <row r="1227" spans="1:8">
      <c r="A1227" s="103"/>
      <c r="C1227" s="326" t="s">
        <v>1538</v>
      </c>
      <c r="D1227" t="s">
        <v>1538</v>
      </c>
      <c r="E1227" s="325" t="s">
        <v>1538</v>
      </c>
      <c r="G1227" s="325" t="s">
        <v>1538</v>
      </c>
      <c r="H1227" s="325" t="s">
        <v>1538</v>
      </c>
    </row>
    <row r="1228" spans="1:8">
      <c r="A1228" s="103"/>
      <c r="C1228" s="326" t="s">
        <v>1538</v>
      </c>
      <c r="D1228" t="s">
        <v>1538</v>
      </c>
      <c r="E1228" s="325" t="s">
        <v>1538</v>
      </c>
      <c r="G1228" s="325" t="s">
        <v>1538</v>
      </c>
      <c r="H1228" s="325" t="s">
        <v>1538</v>
      </c>
    </row>
    <row r="1229" spans="1:8">
      <c r="A1229" s="103"/>
      <c r="C1229" s="326" t="s">
        <v>1538</v>
      </c>
      <c r="D1229" t="s">
        <v>1538</v>
      </c>
      <c r="E1229" s="325" t="s">
        <v>1538</v>
      </c>
      <c r="G1229" s="325" t="s">
        <v>1538</v>
      </c>
      <c r="H1229" s="325" t="s">
        <v>1538</v>
      </c>
    </row>
    <row r="1230" spans="1:8">
      <c r="A1230" s="103"/>
      <c r="B1230" s="326"/>
      <c r="C1230" s="326" t="s">
        <v>1538</v>
      </c>
      <c r="D1230" t="s">
        <v>1538</v>
      </c>
      <c r="E1230" s="325" t="s">
        <v>1538</v>
      </c>
      <c r="G1230" s="325" t="s">
        <v>1538</v>
      </c>
      <c r="H1230" s="325" t="s">
        <v>1538</v>
      </c>
    </row>
    <row r="1231" spans="1:8">
      <c r="A1231" s="103"/>
      <c r="B1231" s="326"/>
      <c r="C1231" s="326" t="s">
        <v>1538</v>
      </c>
      <c r="D1231" t="s">
        <v>1538</v>
      </c>
      <c r="E1231" s="325" t="s">
        <v>1538</v>
      </c>
      <c r="G1231" s="325" t="s">
        <v>1538</v>
      </c>
      <c r="H1231" s="325" t="s">
        <v>1538</v>
      </c>
    </row>
    <row r="1232" spans="1:8">
      <c r="A1232" s="103"/>
      <c r="B1232" s="326"/>
      <c r="C1232" s="326" t="s">
        <v>1538</v>
      </c>
      <c r="D1232" t="s">
        <v>1538</v>
      </c>
      <c r="E1232" s="325" t="s">
        <v>1538</v>
      </c>
      <c r="G1232" s="325" t="s">
        <v>1538</v>
      </c>
      <c r="H1232" s="325" t="s">
        <v>1538</v>
      </c>
    </row>
    <row r="1233" spans="1:8">
      <c r="A1233" s="103"/>
      <c r="B1233" s="326"/>
      <c r="C1233" s="326" t="s">
        <v>1538</v>
      </c>
      <c r="D1233" t="s">
        <v>1538</v>
      </c>
      <c r="E1233" s="325" t="s">
        <v>1538</v>
      </c>
      <c r="G1233" s="325" t="s">
        <v>1538</v>
      </c>
      <c r="H1233" s="325" t="s">
        <v>1538</v>
      </c>
    </row>
    <row r="1234" spans="1:8">
      <c r="A1234" s="103"/>
      <c r="B1234" s="326"/>
      <c r="C1234" s="326" t="s">
        <v>1538</v>
      </c>
      <c r="D1234" t="s">
        <v>1538</v>
      </c>
      <c r="E1234" s="325" t="s">
        <v>1538</v>
      </c>
      <c r="G1234" s="325" t="s">
        <v>1538</v>
      </c>
      <c r="H1234" s="325" t="s">
        <v>1538</v>
      </c>
    </row>
    <row r="1235" spans="1:8">
      <c r="A1235" s="103"/>
      <c r="B1235" s="326"/>
      <c r="C1235" s="326" t="s">
        <v>1538</v>
      </c>
      <c r="D1235" t="s">
        <v>1538</v>
      </c>
      <c r="E1235" s="325" t="s">
        <v>1538</v>
      </c>
      <c r="G1235" s="325" t="s">
        <v>1538</v>
      </c>
      <c r="H1235" s="325" t="s">
        <v>1538</v>
      </c>
    </row>
    <row r="1236" spans="1:8">
      <c r="A1236" s="103"/>
      <c r="B1236" s="326"/>
      <c r="C1236" s="326" t="s">
        <v>1538</v>
      </c>
      <c r="D1236" t="s">
        <v>1538</v>
      </c>
      <c r="E1236" s="325" t="s">
        <v>1538</v>
      </c>
      <c r="G1236" s="325" t="s">
        <v>1538</v>
      </c>
      <c r="H1236" s="325" t="s">
        <v>1538</v>
      </c>
    </row>
    <row r="1237" spans="1:8">
      <c r="A1237" s="103"/>
      <c r="B1237" s="326"/>
      <c r="C1237" s="326" t="s">
        <v>1538</v>
      </c>
      <c r="D1237" t="s">
        <v>1538</v>
      </c>
      <c r="E1237" s="325" t="s">
        <v>1538</v>
      </c>
      <c r="G1237" s="325" t="s">
        <v>1538</v>
      </c>
      <c r="H1237" s="325" t="s">
        <v>1538</v>
      </c>
    </row>
    <row r="1238" spans="1:8">
      <c r="A1238" s="103"/>
      <c r="B1238" s="326"/>
      <c r="C1238" s="326" t="s">
        <v>1538</v>
      </c>
      <c r="D1238" t="s">
        <v>1538</v>
      </c>
      <c r="E1238" s="325" t="s">
        <v>1538</v>
      </c>
      <c r="G1238" s="325" t="s">
        <v>1538</v>
      </c>
      <c r="H1238" s="325" t="s">
        <v>1538</v>
      </c>
    </row>
    <row r="1239" spans="1:8">
      <c r="A1239" s="103"/>
      <c r="B1239" s="326"/>
      <c r="C1239" s="326" t="s">
        <v>1538</v>
      </c>
      <c r="D1239" t="s">
        <v>1538</v>
      </c>
      <c r="E1239" s="325" t="s">
        <v>1538</v>
      </c>
      <c r="G1239" s="325" t="s">
        <v>1538</v>
      </c>
      <c r="H1239" s="325" t="s">
        <v>1538</v>
      </c>
    </row>
    <row r="1240" spans="1:8">
      <c r="A1240" s="103"/>
      <c r="B1240" s="326"/>
      <c r="C1240" s="326" t="s">
        <v>1538</v>
      </c>
      <c r="D1240" t="s">
        <v>1538</v>
      </c>
      <c r="E1240" s="325" t="s">
        <v>1538</v>
      </c>
      <c r="G1240" s="325" t="s">
        <v>1538</v>
      </c>
      <c r="H1240" s="325" t="s">
        <v>1538</v>
      </c>
    </row>
    <row r="1241" spans="1:8">
      <c r="A1241" s="103"/>
      <c r="B1241" s="326"/>
      <c r="C1241" s="326" t="s">
        <v>1538</v>
      </c>
      <c r="D1241" t="s">
        <v>1538</v>
      </c>
      <c r="E1241" s="325" t="s">
        <v>1538</v>
      </c>
      <c r="G1241" s="325" t="s">
        <v>1538</v>
      </c>
      <c r="H1241" s="325" t="s">
        <v>1538</v>
      </c>
    </row>
    <row r="1242" spans="1:8">
      <c r="A1242" s="103"/>
      <c r="B1242" s="326"/>
      <c r="C1242" s="326" t="s">
        <v>1538</v>
      </c>
      <c r="D1242" t="s">
        <v>1538</v>
      </c>
      <c r="E1242" s="325" t="s">
        <v>1538</v>
      </c>
      <c r="G1242" s="325" t="s">
        <v>1538</v>
      </c>
      <c r="H1242" s="325" t="s">
        <v>1538</v>
      </c>
    </row>
    <row r="1243" spans="1:8">
      <c r="A1243" s="103"/>
      <c r="B1243" s="326"/>
      <c r="C1243" s="326" t="s">
        <v>1538</v>
      </c>
      <c r="D1243" t="s">
        <v>1538</v>
      </c>
      <c r="E1243" s="325" t="s">
        <v>1538</v>
      </c>
      <c r="G1243" s="325" t="s">
        <v>1538</v>
      </c>
      <c r="H1243" s="325" t="s">
        <v>1538</v>
      </c>
    </row>
    <row r="1244" spans="1:8">
      <c r="A1244" s="103"/>
      <c r="B1244" s="326"/>
      <c r="C1244" s="326" t="s">
        <v>1538</v>
      </c>
      <c r="D1244" t="s">
        <v>1538</v>
      </c>
      <c r="E1244" s="325" t="s">
        <v>1538</v>
      </c>
      <c r="G1244" s="325" t="s">
        <v>1538</v>
      </c>
      <c r="H1244" s="325" t="s">
        <v>1538</v>
      </c>
    </row>
    <row r="1245" spans="1:8">
      <c r="A1245" s="103"/>
      <c r="B1245" s="326"/>
      <c r="C1245" s="326" t="s">
        <v>1538</v>
      </c>
      <c r="D1245" t="s">
        <v>1538</v>
      </c>
      <c r="E1245" s="325" t="s">
        <v>1538</v>
      </c>
      <c r="G1245" s="325" t="s">
        <v>1538</v>
      </c>
      <c r="H1245" s="325" t="s">
        <v>1538</v>
      </c>
    </row>
    <row r="1246" spans="1:8">
      <c r="A1246" s="103"/>
      <c r="B1246" s="326"/>
      <c r="C1246" s="326" t="s">
        <v>1538</v>
      </c>
      <c r="D1246" t="s">
        <v>1538</v>
      </c>
      <c r="E1246" s="325" t="s">
        <v>1538</v>
      </c>
      <c r="G1246" s="325" t="s">
        <v>1538</v>
      </c>
      <c r="H1246" s="325" t="s">
        <v>1538</v>
      </c>
    </row>
    <row r="1247" spans="1:8">
      <c r="A1247" s="103"/>
      <c r="B1247" s="328"/>
      <c r="C1247" s="326" t="s">
        <v>1538</v>
      </c>
      <c r="D1247" t="s">
        <v>1538</v>
      </c>
      <c r="E1247" s="325" t="s">
        <v>1538</v>
      </c>
      <c r="G1247" s="325" t="s">
        <v>1538</v>
      </c>
      <c r="H1247" s="325" t="s">
        <v>1538</v>
      </c>
    </row>
    <row r="1248" spans="1:8">
      <c r="A1248" s="103"/>
      <c r="C1248" s="326" t="s">
        <v>1538</v>
      </c>
      <c r="D1248" t="s">
        <v>1538</v>
      </c>
      <c r="E1248" s="325" t="s">
        <v>1538</v>
      </c>
      <c r="G1248" s="325" t="s">
        <v>1538</v>
      </c>
      <c r="H1248" s="325" t="s">
        <v>1538</v>
      </c>
    </row>
    <row r="1249" spans="1:8">
      <c r="A1249" s="103"/>
      <c r="C1249" s="326" t="s">
        <v>1538</v>
      </c>
      <c r="D1249" t="s">
        <v>1538</v>
      </c>
      <c r="E1249" s="325" t="s">
        <v>1538</v>
      </c>
      <c r="G1249" s="325" t="s">
        <v>1538</v>
      </c>
      <c r="H1249" s="325" t="s">
        <v>1538</v>
      </c>
    </row>
    <row r="1250" spans="1:8">
      <c r="A1250" s="103"/>
      <c r="C1250" s="326" t="s">
        <v>1538</v>
      </c>
      <c r="D1250" t="s">
        <v>1538</v>
      </c>
      <c r="E1250" s="325" t="s">
        <v>1538</v>
      </c>
      <c r="G1250" s="325" t="s">
        <v>1538</v>
      </c>
      <c r="H1250" s="325" t="s">
        <v>1538</v>
      </c>
    </row>
    <row r="1251" spans="1:8">
      <c r="A1251" s="103"/>
      <c r="C1251" s="326" t="s">
        <v>1538</v>
      </c>
      <c r="D1251" t="s">
        <v>1538</v>
      </c>
      <c r="E1251" s="325" t="s">
        <v>1538</v>
      </c>
      <c r="G1251" s="325" t="s">
        <v>1538</v>
      </c>
      <c r="H1251" s="325" t="s">
        <v>1538</v>
      </c>
    </row>
    <row r="1252" spans="1:8">
      <c r="A1252" s="103"/>
      <c r="B1252" s="328"/>
      <c r="C1252" s="326" t="s">
        <v>1538</v>
      </c>
      <c r="D1252" t="s">
        <v>1538</v>
      </c>
      <c r="E1252" s="325" t="s">
        <v>1538</v>
      </c>
      <c r="G1252" s="325" t="s">
        <v>1538</v>
      </c>
      <c r="H1252" s="325" t="s">
        <v>1538</v>
      </c>
    </row>
    <row r="1253" spans="1:8">
      <c r="A1253" s="103"/>
      <c r="C1253" s="326" t="s">
        <v>1538</v>
      </c>
      <c r="D1253" t="s">
        <v>1538</v>
      </c>
      <c r="E1253" s="325" t="s">
        <v>1538</v>
      </c>
      <c r="G1253" s="325" t="s">
        <v>1538</v>
      </c>
      <c r="H1253" s="325" t="s">
        <v>1538</v>
      </c>
    </row>
    <row r="1254" spans="1:8">
      <c r="A1254" s="103"/>
      <c r="C1254" s="326" t="s">
        <v>1538</v>
      </c>
      <c r="D1254" t="s">
        <v>1538</v>
      </c>
      <c r="E1254" s="325" t="s">
        <v>1538</v>
      </c>
      <c r="G1254" s="325" t="s">
        <v>1538</v>
      </c>
      <c r="H1254" s="325" t="s">
        <v>1538</v>
      </c>
    </row>
    <row r="1255" spans="1:8">
      <c r="A1255" s="103"/>
      <c r="C1255" s="326" t="s">
        <v>1538</v>
      </c>
      <c r="D1255" t="s">
        <v>1538</v>
      </c>
      <c r="E1255" s="325" t="s">
        <v>1538</v>
      </c>
      <c r="G1255" s="325" t="s">
        <v>1538</v>
      </c>
      <c r="H1255" s="325" t="s">
        <v>1538</v>
      </c>
    </row>
    <row r="1256" spans="1:8">
      <c r="A1256" s="103"/>
      <c r="C1256" s="326" t="s">
        <v>1538</v>
      </c>
      <c r="D1256" t="s">
        <v>1538</v>
      </c>
      <c r="E1256" s="325" t="s">
        <v>1538</v>
      </c>
      <c r="G1256" s="325" t="s">
        <v>1538</v>
      </c>
      <c r="H1256" s="325" t="s">
        <v>1538</v>
      </c>
    </row>
    <row r="1257" spans="1:8">
      <c r="A1257" s="103"/>
      <c r="C1257" s="326" t="s">
        <v>1538</v>
      </c>
      <c r="D1257" t="s">
        <v>1538</v>
      </c>
      <c r="E1257" s="325" t="s">
        <v>1538</v>
      </c>
      <c r="G1257" s="325" t="s">
        <v>1538</v>
      </c>
      <c r="H1257" s="325" t="s">
        <v>1538</v>
      </c>
    </row>
    <row r="1258" spans="1:8">
      <c r="A1258" s="103"/>
      <c r="B1258" s="326"/>
      <c r="C1258" s="326" t="s">
        <v>1538</v>
      </c>
      <c r="D1258" t="s">
        <v>1538</v>
      </c>
      <c r="E1258" s="325" t="s">
        <v>1538</v>
      </c>
      <c r="G1258" s="325" t="s">
        <v>1538</v>
      </c>
      <c r="H1258" s="325" t="s">
        <v>1538</v>
      </c>
    </row>
    <row r="1259" spans="1:8">
      <c r="A1259" s="103"/>
      <c r="B1259" s="326"/>
      <c r="C1259" s="326" t="s">
        <v>1538</v>
      </c>
      <c r="D1259" t="s">
        <v>1538</v>
      </c>
      <c r="E1259" s="325" t="s">
        <v>1538</v>
      </c>
      <c r="G1259" s="325" t="s">
        <v>1538</v>
      </c>
      <c r="H1259" s="325" t="s">
        <v>1538</v>
      </c>
    </row>
    <row r="1260" spans="1:8">
      <c r="A1260" s="103"/>
      <c r="B1260" s="326"/>
      <c r="C1260" s="326" t="s">
        <v>1538</v>
      </c>
      <c r="D1260" t="s">
        <v>1538</v>
      </c>
      <c r="E1260" s="325" t="s">
        <v>1538</v>
      </c>
      <c r="G1260" s="325" t="s">
        <v>1538</v>
      </c>
      <c r="H1260" s="325" t="s">
        <v>1538</v>
      </c>
    </row>
    <row r="1261" spans="1:8">
      <c r="A1261" s="103"/>
      <c r="B1261" s="326"/>
      <c r="C1261" s="326" t="s">
        <v>1538</v>
      </c>
      <c r="D1261" t="s">
        <v>1538</v>
      </c>
      <c r="E1261" s="325" t="s">
        <v>1538</v>
      </c>
      <c r="G1261" s="325" t="s">
        <v>1538</v>
      </c>
      <c r="H1261" s="325" t="s">
        <v>1538</v>
      </c>
    </row>
    <row r="1262" spans="1:8">
      <c r="A1262" s="103"/>
      <c r="B1262" s="326"/>
      <c r="C1262" s="326" t="s">
        <v>1538</v>
      </c>
      <c r="D1262" t="s">
        <v>1538</v>
      </c>
      <c r="E1262" s="325" t="s">
        <v>1538</v>
      </c>
      <c r="G1262" s="325" t="s">
        <v>1538</v>
      </c>
      <c r="H1262" s="325" t="s">
        <v>1538</v>
      </c>
    </row>
    <row r="1263" spans="1:8">
      <c r="A1263" s="103"/>
      <c r="B1263" s="326"/>
      <c r="C1263" s="326" t="s">
        <v>1538</v>
      </c>
      <c r="D1263" t="s">
        <v>1538</v>
      </c>
      <c r="E1263" s="325" t="s">
        <v>1538</v>
      </c>
      <c r="G1263" s="325" t="s">
        <v>1538</v>
      </c>
      <c r="H1263" s="325" t="s">
        <v>1538</v>
      </c>
    </row>
    <row r="1264" spans="1:8">
      <c r="A1264" s="103"/>
      <c r="B1264" s="326"/>
      <c r="C1264" s="326" t="s">
        <v>1538</v>
      </c>
      <c r="D1264" t="s">
        <v>1538</v>
      </c>
      <c r="E1264" s="325" t="s">
        <v>1538</v>
      </c>
      <c r="G1264" s="325" t="s">
        <v>1538</v>
      </c>
      <c r="H1264" s="325" t="s">
        <v>1538</v>
      </c>
    </row>
    <row r="1265" spans="1:8">
      <c r="A1265" s="103"/>
      <c r="B1265" s="326"/>
      <c r="C1265" s="326" t="s">
        <v>1538</v>
      </c>
      <c r="D1265" t="s">
        <v>1538</v>
      </c>
      <c r="E1265" s="325" t="s">
        <v>1538</v>
      </c>
      <c r="G1265" s="325" t="s">
        <v>1538</v>
      </c>
      <c r="H1265" s="325" t="s">
        <v>1538</v>
      </c>
    </row>
    <row r="1266" spans="1:8">
      <c r="A1266" s="103"/>
      <c r="B1266" s="328"/>
      <c r="C1266" s="326" t="s">
        <v>1538</v>
      </c>
      <c r="D1266" t="s">
        <v>1538</v>
      </c>
      <c r="E1266" s="325" t="s">
        <v>1538</v>
      </c>
      <c r="G1266" s="325" t="s">
        <v>1538</v>
      </c>
      <c r="H1266" s="325" t="s">
        <v>1538</v>
      </c>
    </row>
    <row r="1267" spans="1:8">
      <c r="A1267" s="103"/>
      <c r="C1267" s="326" t="s">
        <v>1538</v>
      </c>
      <c r="D1267" t="s">
        <v>1538</v>
      </c>
      <c r="E1267" s="325" t="s">
        <v>1538</v>
      </c>
      <c r="G1267" s="325" t="s">
        <v>1538</v>
      </c>
      <c r="H1267" s="325" t="s">
        <v>1538</v>
      </c>
    </row>
    <row r="1268" spans="1:8">
      <c r="A1268" s="103"/>
      <c r="C1268" s="326" t="s">
        <v>1538</v>
      </c>
      <c r="D1268" t="s">
        <v>1538</v>
      </c>
      <c r="E1268" s="325" t="s">
        <v>1538</v>
      </c>
      <c r="G1268" s="325" t="s">
        <v>1538</v>
      </c>
      <c r="H1268" s="325" t="s">
        <v>1538</v>
      </c>
    </row>
    <row r="1269" spans="1:8">
      <c r="A1269" s="103"/>
      <c r="C1269" s="326" t="s">
        <v>1538</v>
      </c>
      <c r="D1269" t="s">
        <v>1538</v>
      </c>
      <c r="E1269" s="325" t="s">
        <v>1538</v>
      </c>
      <c r="G1269" s="325" t="s">
        <v>1538</v>
      </c>
      <c r="H1269" s="325" t="s">
        <v>1538</v>
      </c>
    </row>
    <row r="1270" spans="1:8">
      <c r="A1270" s="103"/>
      <c r="C1270" s="326" t="s">
        <v>1538</v>
      </c>
      <c r="D1270" t="s">
        <v>1538</v>
      </c>
      <c r="E1270" s="325" t="s">
        <v>1538</v>
      </c>
      <c r="G1270" s="325" t="s">
        <v>1538</v>
      </c>
      <c r="H1270" s="325" t="s">
        <v>1538</v>
      </c>
    </row>
    <row r="1271" spans="1:8">
      <c r="A1271" s="103"/>
      <c r="B1271" s="326"/>
      <c r="C1271" s="326" t="s">
        <v>1538</v>
      </c>
      <c r="D1271" t="s">
        <v>1538</v>
      </c>
      <c r="E1271" s="325" t="s">
        <v>1538</v>
      </c>
      <c r="G1271" s="325" t="s">
        <v>1538</v>
      </c>
      <c r="H1271" s="325" t="s">
        <v>1538</v>
      </c>
    </row>
    <row r="1272" spans="1:8">
      <c r="A1272" s="103"/>
      <c r="B1272" s="326"/>
      <c r="C1272" s="326" t="s">
        <v>1538</v>
      </c>
      <c r="D1272" t="s">
        <v>1538</v>
      </c>
      <c r="E1272" s="325" t="s">
        <v>1538</v>
      </c>
      <c r="G1272" s="325" t="s">
        <v>1538</v>
      </c>
      <c r="H1272" s="325" t="s">
        <v>1538</v>
      </c>
    </row>
    <row r="1273" spans="1:8">
      <c r="A1273" s="103"/>
      <c r="B1273" s="326"/>
      <c r="C1273" s="326" t="s">
        <v>1538</v>
      </c>
      <c r="D1273" t="s">
        <v>1538</v>
      </c>
      <c r="E1273" s="325" t="s">
        <v>1538</v>
      </c>
      <c r="G1273" s="325" t="s">
        <v>1538</v>
      </c>
      <c r="H1273" s="325" t="s">
        <v>1538</v>
      </c>
    </row>
    <row r="1274" spans="1:8">
      <c r="A1274" s="103"/>
      <c r="B1274" s="326"/>
      <c r="C1274" s="326" t="s">
        <v>1538</v>
      </c>
      <c r="D1274" t="s">
        <v>1538</v>
      </c>
      <c r="E1274" s="325" t="s">
        <v>1538</v>
      </c>
      <c r="G1274" s="325" t="s">
        <v>1538</v>
      </c>
      <c r="H1274" s="325" t="s">
        <v>1538</v>
      </c>
    </row>
    <row r="1275" spans="1:8">
      <c r="A1275" s="103"/>
      <c r="B1275" s="326"/>
      <c r="C1275" s="326" t="s">
        <v>1538</v>
      </c>
      <c r="D1275" t="s">
        <v>1538</v>
      </c>
      <c r="E1275" s="325" t="s">
        <v>1538</v>
      </c>
      <c r="G1275" s="325" t="s">
        <v>1538</v>
      </c>
      <c r="H1275" s="325" t="s">
        <v>1538</v>
      </c>
    </row>
    <row r="1276" spans="1:8">
      <c r="A1276" s="103"/>
      <c r="B1276" s="326"/>
      <c r="C1276" s="326" t="s">
        <v>1538</v>
      </c>
      <c r="D1276" t="s">
        <v>1538</v>
      </c>
      <c r="E1276" s="325" t="s">
        <v>1538</v>
      </c>
      <c r="G1276" s="325" t="s">
        <v>1538</v>
      </c>
      <c r="H1276" s="325" t="s">
        <v>1538</v>
      </c>
    </row>
    <row r="1277" spans="1:8">
      <c r="A1277" s="103"/>
      <c r="B1277" s="326"/>
      <c r="C1277" s="326" t="s">
        <v>1538</v>
      </c>
      <c r="D1277" t="s">
        <v>1538</v>
      </c>
      <c r="E1277" s="325" t="s">
        <v>1538</v>
      </c>
      <c r="G1277" s="325" t="s">
        <v>1538</v>
      </c>
      <c r="H1277" s="325" t="s">
        <v>1538</v>
      </c>
    </row>
    <row r="1278" spans="1:8">
      <c r="A1278" s="103"/>
      <c r="B1278" s="326"/>
      <c r="C1278" s="326" t="s">
        <v>1538</v>
      </c>
      <c r="D1278" t="s">
        <v>1538</v>
      </c>
      <c r="E1278" s="325" t="s">
        <v>1538</v>
      </c>
      <c r="G1278" s="325" t="s">
        <v>1538</v>
      </c>
      <c r="H1278" s="325" t="s">
        <v>1538</v>
      </c>
    </row>
    <row r="1279" spans="1:8">
      <c r="A1279" s="103"/>
      <c r="B1279" s="326"/>
      <c r="C1279" s="326" t="s">
        <v>1538</v>
      </c>
      <c r="D1279" t="s">
        <v>1538</v>
      </c>
      <c r="E1279" s="325" t="s">
        <v>1538</v>
      </c>
      <c r="G1279" s="325" t="s">
        <v>1538</v>
      </c>
      <c r="H1279" s="325" t="s">
        <v>1538</v>
      </c>
    </row>
    <row r="1280" spans="1:8">
      <c r="A1280" s="103"/>
      <c r="B1280" s="326"/>
      <c r="C1280" s="326" t="s">
        <v>1538</v>
      </c>
      <c r="D1280" t="s">
        <v>1538</v>
      </c>
      <c r="E1280" s="325" t="s">
        <v>1538</v>
      </c>
      <c r="G1280" s="325" t="s">
        <v>1538</v>
      </c>
      <c r="H1280" s="325" t="s">
        <v>1538</v>
      </c>
    </row>
    <row r="1281" spans="1:8">
      <c r="A1281" s="103"/>
      <c r="B1281" s="326"/>
      <c r="C1281" s="326" t="s">
        <v>1538</v>
      </c>
      <c r="D1281" t="s">
        <v>1538</v>
      </c>
      <c r="E1281" s="325" t="s">
        <v>1538</v>
      </c>
      <c r="G1281" s="325" t="s">
        <v>1538</v>
      </c>
      <c r="H1281" s="325" t="s">
        <v>1538</v>
      </c>
    </row>
    <row r="1282" spans="1:8">
      <c r="A1282" s="103"/>
      <c r="B1282" s="326"/>
      <c r="C1282" s="326" t="s">
        <v>1538</v>
      </c>
      <c r="D1282" t="s">
        <v>1538</v>
      </c>
      <c r="E1282" s="325" t="s">
        <v>1538</v>
      </c>
      <c r="G1282" s="325" t="s">
        <v>1538</v>
      </c>
      <c r="H1282" s="325" t="s">
        <v>1538</v>
      </c>
    </row>
    <row r="1283" spans="1:8">
      <c r="A1283" s="103"/>
      <c r="B1283" s="326"/>
      <c r="C1283" s="326" t="s">
        <v>1538</v>
      </c>
      <c r="D1283" t="s">
        <v>1538</v>
      </c>
      <c r="E1283" s="325" t="s">
        <v>1538</v>
      </c>
      <c r="G1283" s="325" t="s">
        <v>1538</v>
      </c>
      <c r="H1283" s="325" t="s">
        <v>1538</v>
      </c>
    </row>
    <row r="1284" spans="1:8">
      <c r="A1284" s="103"/>
      <c r="B1284" s="326"/>
      <c r="C1284" s="326" t="s">
        <v>1538</v>
      </c>
      <c r="D1284" t="s">
        <v>1538</v>
      </c>
      <c r="E1284" s="325" t="s">
        <v>1538</v>
      </c>
      <c r="G1284" s="325" t="s">
        <v>1538</v>
      </c>
      <c r="H1284" s="325" t="s">
        <v>1538</v>
      </c>
    </row>
    <row r="1285" spans="1:8">
      <c r="A1285" s="103"/>
      <c r="B1285" s="326"/>
      <c r="C1285" s="326" t="s">
        <v>1538</v>
      </c>
      <c r="D1285" t="s">
        <v>1538</v>
      </c>
      <c r="E1285" s="325" t="s">
        <v>1538</v>
      </c>
      <c r="G1285" s="325" t="s">
        <v>1538</v>
      </c>
      <c r="H1285" s="325" t="s">
        <v>1538</v>
      </c>
    </row>
    <row r="1286" spans="1:8">
      <c r="A1286" s="103"/>
      <c r="B1286" s="326"/>
      <c r="C1286" s="326" t="s">
        <v>1538</v>
      </c>
      <c r="D1286" t="s">
        <v>1538</v>
      </c>
      <c r="E1286" s="325" t="s">
        <v>1538</v>
      </c>
      <c r="G1286" s="325" t="s">
        <v>1538</v>
      </c>
      <c r="H1286" s="325" t="s">
        <v>1538</v>
      </c>
    </row>
    <row r="1287" spans="1:8">
      <c r="A1287" s="103"/>
      <c r="B1287" s="326"/>
      <c r="C1287" s="326" t="s">
        <v>1538</v>
      </c>
      <c r="D1287" t="s">
        <v>1538</v>
      </c>
      <c r="E1287" s="325" t="s">
        <v>1538</v>
      </c>
      <c r="G1287" s="325" t="s">
        <v>1538</v>
      </c>
      <c r="H1287" s="325" t="s">
        <v>1538</v>
      </c>
    </row>
    <row r="1288" spans="1:8">
      <c r="A1288" s="103"/>
      <c r="B1288" s="326"/>
      <c r="C1288" s="326" t="s">
        <v>1538</v>
      </c>
      <c r="D1288" t="s">
        <v>1538</v>
      </c>
      <c r="E1288" s="325" t="s">
        <v>1538</v>
      </c>
      <c r="G1288" s="325" t="s">
        <v>1538</v>
      </c>
      <c r="H1288" s="325" t="s">
        <v>1538</v>
      </c>
    </row>
    <row r="1289" spans="1:8">
      <c r="A1289" s="103"/>
      <c r="B1289" s="326"/>
      <c r="C1289" s="326" t="s">
        <v>1538</v>
      </c>
      <c r="D1289" t="s">
        <v>1538</v>
      </c>
      <c r="E1289" s="325" t="s">
        <v>1538</v>
      </c>
      <c r="G1289" s="325" t="s">
        <v>1538</v>
      </c>
      <c r="H1289" s="325" t="s">
        <v>1538</v>
      </c>
    </row>
    <row r="1290" spans="1:8">
      <c r="A1290" s="103"/>
      <c r="B1290" s="326"/>
      <c r="C1290" s="326" t="s">
        <v>1538</v>
      </c>
      <c r="D1290" t="s">
        <v>1538</v>
      </c>
      <c r="E1290" s="325" t="s">
        <v>1538</v>
      </c>
      <c r="G1290" s="325" t="s">
        <v>1538</v>
      </c>
      <c r="H1290" s="325" t="s">
        <v>1538</v>
      </c>
    </row>
    <row r="1291" spans="1:8">
      <c r="A1291" s="103"/>
      <c r="B1291" s="326"/>
      <c r="C1291" s="326" t="s">
        <v>1538</v>
      </c>
      <c r="D1291" t="s">
        <v>1538</v>
      </c>
      <c r="E1291" s="325" t="s">
        <v>1538</v>
      </c>
      <c r="G1291" s="325" t="s">
        <v>1538</v>
      </c>
      <c r="H1291" s="325" t="s">
        <v>1538</v>
      </c>
    </row>
    <row r="1292" spans="1:8">
      <c r="A1292" s="103"/>
      <c r="B1292" s="326"/>
      <c r="C1292" s="326" t="s">
        <v>1538</v>
      </c>
      <c r="D1292" t="s">
        <v>1538</v>
      </c>
      <c r="E1292" s="325" t="s">
        <v>1538</v>
      </c>
      <c r="G1292" s="325" t="s">
        <v>1538</v>
      </c>
      <c r="H1292" s="325" t="s">
        <v>1538</v>
      </c>
    </row>
    <row r="1293" spans="1:8">
      <c r="A1293" s="103"/>
      <c r="B1293" s="326"/>
      <c r="C1293" s="326" t="s">
        <v>1538</v>
      </c>
      <c r="D1293" t="s">
        <v>1538</v>
      </c>
      <c r="E1293" s="325" t="s">
        <v>1538</v>
      </c>
      <c r="G1293" s="325" t="s">
        <v>1538</v>
      </c>
      <c r="H1293" s="325" t="s">
        <v>1538</v>
      </c>
    </row>
    <row r="1294" spans="1:8">
      <c r="A1294" s="103"/>
      <c r="B1294" s="326"/>
      <c r="C1294" s="326" t="s">
        <v>1538</v>
      </c>
      <c r="D1294" t="s">
        <v>1538</v>
      </c>
      <c r="E1294" s="325" t="s">
        <v>1538</v>
      </c>
      <c r="G1294" s="325" t="s">
        <v>1538</v>
      </c>
      <c r="H1294" s="325" t="s">
        <v>1538</v>
      </c>
    </row>
    <row r="1295" spans="1:8">
      <c r="A1295" s="103"/>
      <c r="B1295" s="326"/>
      <c r="C1295" s="326" t="s">
        <v>1538</v>
      </c>
      <c r="D1295" t="s">
        <v>1538</v>
      </c>
      <c r="E1295" s="325" t="s">
        <v>1538</v>
      </c>
      <c r="G1295" s="325" t="s">
        <v>1538</v>
      </c>
      <c r="H1295" s="325" t="s">
        <v>1538</v>
      </c>
    </row>
    <row r="1296" spans="1:8">
      <c r="A1296" s="103"/>
      <c r="B1296" s="326"/>
      <c r="C1296" s="326" t="s">
        <v>1538</v>
      </c>
      <c r="D1296" t="s">
        <v>1538</v>
      </c>
      <c r="E1296" s="325" t="s">
        <v>1538</v>
      </c>
      <c r="G1296" s="325" t="s">
        <v>1538</v>
      </c>
      <c r="H1296" s="325" t="s">
        <v>1538</v>
      </c>
    </row>
    <row r="1297" spans="1:8">
      <c r="A1297" s="103"/>
      <c r="B1297" s="326"/>
      <c r="C1297" s="326" t="s">
        <v>1538</v>
      </c>
      <c r="D1297" t="s">
        <v>1538</v>
      </c>
      <c r="E1297" s="325" t="s">
        <v>1538</v>
      </c>
      <c r="G1297" s="325" t="s">
        <v>1538</v>
      </c>
      <c r="H1297" s="325" t="s">
        <v>1538</v>
      </c>
    </row>
    <row r="1298" spans="1:8">
      <c r="A1298" s="103"/>
      <c r="B1298" s="326"/>
      <c r="C1298" s="326" t="s">
        <v>1538</v>
      </c>
      <c r="D1298" t="s">
        <v>1538</v>
      </c>
      <c r="E1298" s="325" t="s">
        <v>1538</v>
      </c>
      <c r="G1298" s="325" t="s">
        <v>1538</v>
      </c>
      <c r="H1298" s="325" t="s">
        <v>1538</v>
      </c>
    </row>
    <row r="1299" spans="1:8">
      <c r="A1299" s="103"/>
      <c r="B1299" s="326"/>
      <c r="C1299" s="326" t="s">
        <v>1538</v>
      </c>
      <c r="D1299" t="s">
        <v>1538</v>
      </c>
      <c r="E1299" s="325" t="s">
        <v>1538</v>
      </c>
      <c r="G1299" s="325" t="s">
        <v>1538</v>
      </c>
      <c r="H1299" s="325" t="s">
        <v>1538</v>
      </c>
    </row>
    <row r="1300" spans="1:8">
      <c r="A1300" s="103"/>
      <c r="B1300" s="326"/>
      <c r="C1300" s="326" t="s">
        <v>1538</v>
      </c>
      <c r="D1300" t="s">
        <v>1538</v>
      </c>
      <c r="E1300" s="325" t="s">
        <v>1538</v>
      </c>
      <c r="G1300" s="325" t="s">
        <v>1538</v>
      </c>
      <c r="H1300" s="325" t="s">
        <v>1538</v>
      </c>
    </row>
    <row r="1301" spans="1:8">
      <c r="A1301" s="103"/>
      <c r="B1301" s="326"/>
      <c r="C1301" s="326" t="s">
        <v>1538</v>
      </c>
      <c r="D1301" t="s">
        <v>1538</v>
      </c>
      <c r="E1301" s="325" t="s">
        <v>1538</v>
      </c>
      <c r="G1301" s="325" t="s">
        <v>1538</v>
      </c>
      <c r="H1301" s="325" t="s">
        <v>1538</v>
      </c>
    </row>
    <row r="1302" spans="1:8">
      <c r="A1302" s="103"/>
      <c r="B1302" s="326"/>
      <c r="C1302" s="326" t="s">
        <v>1538</v>
      </c>
      <c r="D1302" t="s">
        <v>1538</v>
      </c>
      <c r="E1302" s="325" t="s">
        <v>1538</v>
      </c>
      <c r="G1302" s="325" t="s">
        <v>1538</v>
      </c>
      <c r="H1302" s="325" t="s">
        <v>1538</v>
      </c>
    </row>
    <row r="1303" spans="1:8">
      <c r="A1303" s="103"/>
      <c r="B1303" s="326"/>
      <c r="C1303" s="326" t="s">
        <v>1538</v>
      </c>
      <c r="D1303" t="s">
        <v>1538</v>
      </c>
      <c r="E1303" s="325" t="s">
        <v>1538</v>
      </c>
      <c r="G1303" s="325" t="s">
        <v>1538</v>
      </c>
      <c r="H1303" s="325" t="s">
        <v>1538</v>
      </c>
    </row>
    <row r="1304" spans="1:8">
      <c r="A1304" s="103"/>
      <c r="B1304" s="326"/>
      <c r="C1304" s="326" t="s">
        <v>1538</v>
      </c>
      <c r="D1304" t="s">
        <v>1538</v>
      </c>
      <c r="E1304" s="325" t="s">
        <v>1538</v>
      </c>
      <c r="G1304" s="325" t="s">
        <v>1538</v>
      </c>
      <c r="H1304" s="325" t="s">
        <v>1538</v>
      </c>
    </row>
    <row r="1305" spans="1:8">
      <c r="A1305" s="103"/>
      <c r="B1305" s="326"/>
      <c r="C1305" s="326" t="s">
        <v>1538</v>
      </c>
      <c r="D1305" t="s">
        <v>1538</v>
      </c>
      <c r="E1305" s="325" t="s">
        <v>1538</v>
      </c>
      <c r="G1305" s="325" t="s">
        <v>1538</v>
      </c>
      <c r="H1305" s="325" t="s">
        <v>1538</v>
      </c>
    </row>
    <row r="1306" spans="1:8">
      <c r="A1306" s="103"/>
      <c r="B1306" s="326"/>
      <c r="C1306" s="326" t="s">
        <v>1538</v>
      </c>
      <c r="D1306" t="s">
        <v>1538</v>
      </c>
      <c r="E1306" s="325" t="s">
        <v>1538</v>
      </c>
      <c r="G1306" s="325" t="s">
        <v>1538</v>
      </c>
      <c r="H1306" s="325" t="s">
        <v>1538</v>
      </c>
    </row>
    <row r="1307" spans="1:8">
      <c r="A1307" s="103"/>
      <c r="B1307" s="326"/>
      <c r="C1307" s="326" t="s">
        <v>1538</v>
      </c>
      <c r="D1307" t="s">
        <v>1538</v>
      </c>
      <c r="E1307" s="325" t="s">
        <v>1538</v>
      </c>
      <c r="G1307" s="325" t="s">
        <v>1538</v>
      </c>
      <c r="H1307" s="325" t="s">
        <v>1538</v>
      </c>
    </row>
    <row r="1308" spans="1:8">
      <c r="A1308" s="103"/>
      <c r="B1308" s="328"/>
      <c r="C1308" s="326" t="s">
        <v>1538</v>
      </c>
      <c r="D1308" t="s">
        <v>1538</v>
      </c>
      <c r="E1308" s="325" t="s">
        <v>1538</v>
      </c>
      <c r="G1308" s="325" t="s">
        <v>1538</v>
      </c>
      <c r="H1308" s="325" t="s">
        <v>1538</v>
      </c>
    </row>
    <row r="1309" spans="1:8">
      <c r="A1309" s="103"/>
      <c r="C1309" s="326" t="s">
        <v>1538</v>
      </c>
      <c r="D1309" t="s">
        <v>1538</v>
      </c>
      <c r="E1309" s="325" t="s">
        <v>1538</v>
      </c>
      <c r="G1309" s="325" t="s">
        <v>1538</v>
      </c>
      <c r="H1309" s="325" t="s">
        <v>1538</v>
      </c>
    </row>
    <row r="1310" spans="1:8">
      <c r="A1310" s="103"/>
      <c r="C1310" s="326" t="s">
        <v>1538</v>
      </c>
      <c r="D1310" t="s">
        <v>1538</v>
      </c>
      <c r="E1310" s="325" t="s">
        <v>1538</v>
      </c>
      <c r="G1310" s="325" t="s">
        <v>1538</v>
      </c>
      <c r="H1310" s="325" t="s">
        <v>1538</v>
      </c>
    </row>
    <row r="1311" spans="1:8">
      <c r="A1311" s="103"/>
      <c r="C1311" s="326" t="s">
        <v>1538</v>
      </c>
      <c r="D1311" t="s">
        <v>1538</v>
      </c>
      <c r="E1311" s="325" t="s">
        <v>1538</v>
      </c>
      <c r="G1311" s="325" t="s">
        <v>1538</v>
      </c>
      <c r="H1311" s="325" t="s">
        <v>1538</v>
      </c>
    </row>
    <row r="1312" spans="1:8">
      <c r="A1312" s="103"/>
      <c r="B1312" s="326"/>
      <c r="C1312" s="326" t="s">
        <v>1538</v>
      </c>
      <c r="D1312" t="s">
        <v>1538</v>
      </c>
      <c r="E1312" s="325" t="s">
        <v>1538</v>
      </c>
      <c r="G1312" s="325" t="s">
        <v>1538</v>
      </c>
      <c r="H1312" s="325" t="s">
        <v>1538</v>
      </c>
    </row>
    <row r="1313" spans="1:8">
      <c r="A1313" s="103"/>
      <c r="B1313" s="326"/>
      <c r="C1313" s="326" t="s">
        <v>1538</v>
      </c>
      <c r="D1313" t="s">
        <v>1538</v>
      </c>
      <c r="E1313" s="325" t="s">
        <v>1538</v>
      </c>
      <c r="G1313" s="325" t="s">
        <v>1538</v>
      </c>
      <c r="H1313" s="325" t="s">
        <v>1538</v>
      </c>
    </row>
    <row r="1314" spans="1:8">
      <c r="A1314" s="103"/>
      <c r="B1314" s="326"/>
      <c r="C1314" s="326" t="s">
        <v>1538</v>
      </c>
      <c r="D1314" t="s">
        <v>1538</v>
      </c>
      <c r="E1314" s="325" t="s">
        <v>1538</v>
      </c>
      <c r="G1314" s="325" t="s">
        <v>1538</v>
      </c>
      <c r="H1314" s="325" t="s">
        <v>1538</v>
      </c>
    </row>
    <row r="1315" spans="1:8">
      <c r="A1315" s="103"/>
      <c r="B1315" s="326"/>
      <c r="C1315" s="326" t="s">
        <v>1538</v>
      </c>
      <c r="D1315" t="s">
        <v>1538</v>
      </c>
      <c r="E1315" s="325" t="s">
        <v>1538</v>
      </c>
      <c r="G1315" s="325" t="s">
        <v>1538</v>
      </c>
      <c r="H1315" s="325" t="s">
        <v>1538</v>
      </c>
    </row>
    <row r="1316" spans="1:8">
      <c r="A1316" s="103"/>
      <c r="B1316" s="326"/>
      <c r="C1316" s="326" t="s">
        <v>1538</v>
      </c>
      <c r="D1316" t="s">
        <v>1538</v>
      </c>
      <c r="E1316" s="325" t="s">
        <v>1538</v>
      </c>
      <c r="G1316" s="325" t="s">
        <v>1538</v>
      </c>
      <c r="H1316" s="325" t="s">
        <v>1538</v>
      </c>
    </row>
    <row r="1317" spans="1:8">
      <c r="A1317" s="103"/>
      <c r="B1317" s="326"/>
      <c r="C1317" s="326" t="s">
        <v>1538</v>
      </c>
      <c r="D1317" t="s">
        <v>1538</v>
      </c>
      <c r="E1317" s="325" t="s">
        <v>1538</v>
      </c>
      <c r="G1317" s="325" t="s">
        <v>1538</v>
      </c>
      <c r="H1317" s="325" t="s">
        <v>1538</v>
      </c>
    </row>
    <row r="1318" spans="1:8">
      <c r="A1318" s="103"/>
      <c r="B1318" s="326"/>
      <c r="C1318" s="326" t="s">
        <v>1538</v>
      </c>
      <c r="D1318" t="s">
        <v>1538</v>
      </c>
      <c r="E1318" s="325" t="s">
        <v>1538</v>
      </c>
      <c r="G1318" s="325" t="s">
        <v>1538</v>
      </c>
      <c r="H1318" s="325" t="s">
        <v>1538</v>
      </c>
    </row>
    <row r="1319" spans="1:8">
      <c r="A1319" s="103"/>
      <c r="B1319" s="326"/>
      <c r="C1319" s="326" t="s">
        <v>1538</v>
      </c>
      <c r="D1319" t="s">
        <v>1538</v>
      </c>
      <c r="E1319" s="325" t="s">
        <v>1538</v>
      </c>
      <c r="G1319" s="325" t="s">
        <v>1538</v>
      </c>
      <c r="H1319" s="325" t="s">
        <v>1538</v>
      </c>
    </row>
    <row r="1320" spans="1:8">
      <c r="A1320" s="103"/>
      <c r="B1320" s="326"/>
      <c r="C1320" s="326" t="s">
        <v>1538</v>
      </c>
      <c r="D1320" t="s">
        <v>1538</v>
      </c>
      <c r="E1320" s="325" t="s">
        <v>1538</v>
      </c>
      <c r="G1320" s="325" t="s">
        <v>1538</v>
      </c>
      <c r="H1320" s="325" t="s">
        <v>1538</v>
      </c>
    </row>
    <row r="1321" spans="1:8">
      <c r="A1321" s="103"/>
      <c r="B1321" s="326"/>
      <c r="C1321" s="326" t="s">
        <v>1538</v>
      </c>
      <c r="D1321" t="s">
        <v>1538</v>
      </c>
      <c r="E1321" s="325" t="s">
        <v>1538</v>
      </c>
      <c r="G1321" s="325" t="s">
        <v>1538</v>
      </c>
      <c r="H1321" s="325" t="s">
        <v>1538</v>
      </c>
    </row>
    <row r="1322" spans="1:8">
      <c r="A1322" s="103"/>
      <c r="B1322" s="326"/>
      <c r="C1322" s="326" t="s">
        <v>1538</v>
      </c>
      <c r="D1322" t="s">
        <v>1538</v>
      </c>
      <c r="E1322" s="325" t="s">
        <v>1538</v>
      </c>
      <c r="G1322" s="325" t="s">
        <v>1538</v>
      </c>
      <c r="H1322" s="325" t="s">
        <v>1538</v>
      </c>
    </row>
    <row r="1323" spans="1:8">
      <c r="A1323" s="103"/>
      <c r="B1323" s="326"/>
      <c r="C1323" s="326" t="s">
        <v>1538</v>
      </c>
      <c r="D1323" t="s">
        <v>1538</v>
      </c>
      <c r="E1323" s="325" t="s">
        <v>1538</v>
      </c>
      <c r="G1323" s="325" t="s">
        <v>1538</v>
      </c>
      <c r="H1323" s="325" t="s">
        <v>1538</v>
      </c>
    </row>
    <row r="1324" spans="1:8">
      <c r="A1324" s="103"/>
      <c r="B1324" s="326"/>
      <c r="C1324" s="326" t="s">
        <v>1538</v>
      </c>
      <c r="D1324" t="s">
        <v>1538</v>
      </c>
      <c r="E1324" s="325" t="s">
        <v>1538</v>
      </c>
      <c r="G1324" s="325" t="s">
        <v>1538</v>
      </c>
      <c r="H1324" s="325" t="s">
        <v>1538</v>
      </c>
    </row>
    <row r="1325" spans="1:8">
      <c r="A1325" s="103"/>
      <c r="B1325" s="326"/>
      <c r="C1325" s="326" t="s">
        <v>1538</v>
      </c>
      <c r="D1325" t="s">
        <v>1538</v>
      </c>
      <c r="E1325" s="325" t="s">
        <v>1538</v>
      </c>
      <c r="G1325" s="325" t="s">
        <v>1538</v>
      </c>
      <c r="H1325" s="325" t="s">
        <v>1538</v>
      </c>
    </row>
    <row r="1326" spans="1:8">
      <c r="A1326" s="103"/>
      <c r="B1326" s="328"/>
      <c r="C1326" s="326" t="s">
        <v>1538</v>
      </c>
      <c r="D1326" t="s">
        <v>1538</v>
      </c>
      <c r="E1326" s="325" t="s">
        <v>1538</v>
      </c>
      <c r="G1326" s="325" t="s">
        <v>1538</v>
      </c>
      <c r="H1326" s="325" t="s">
        <v>1538</v>
      </c>
    </row>
    <row r="1327" spans="1:8">
      <c r="A1327" s="103"/>
      <c r="C1327" s="326" t="s">
        <v>1538</v>
      </c>
      <c r="D1327" t="s">
        <v>1538</v>
      </c>
      <c r="E1327" s="325" t="s">
        <v>1538</v>
      </c>
      <c r="G1327" s="325" t="s">
        <v>1538</v>
      </c>
      <c r="H1327" s="325" t="s">
        <v>1538</v>
      </c>
    </row>
    <row r="1328" spans="1:8">
      <c r="A1328" s="103"/>
      <c r="C1328" s="326" t="s">
        <v>1538</v>
      </c>
      <c r="D1328" t="s">
        <v>1538</v>
      </c>
      <c r="E1328" s="325" t="s">
        <v>1538</v>
      </c>
      <c r="G1328" s="325" t="s">
        <v>1538</v>
      </c>
      <c r="H1328" s="325" t="s">
        <v>1538</v>
      </c>
    </row>
    <row r="1329" spans="1:8">
      <c r="A1329" s="103"/>
      <c r="C1329" s="326" t="s">
        <v>1538</v>
      </c>
      <c r="D1329" t="s">
        <v>1538</v>
      </c>
      <c r="E1329" s="325" t="s">
        <v>1538</v>
      </c>
      <c r="G1329" s="325" t="s">
        <v>1538</v>
      </c>
      <c r="H1329" s="325" t="s">
        <v>1538</v>
      </c>
    </row>
    <row r="1330" spans="1:8">
      <c r="A1330" s="103"/>
      <c r="B1330" s="326"/>
      <c r="C1330" s="326" t="s">
        <v>1538</v>
      </c>
      <c r="D1330" t="s">
        <v>1538</v>
      </c>
      <c r="E1330" s="325" t="s">
        <v>1538</v>
      </c>
      <c r="G1330" s="325" t="s">
        <v>1538</v>
      </c>
      <c r="H1330" s="325" t="s">
        <v>1538</v>
      </c>
    </row>
    <row r="1331" spans="1:8">
      <c r="A1331" s="103"/>
      <c r="B1331" s="326"/>
      <c r="C1331" s="326" t="s">
        <v>1538</v>
      </c>
      <c r="D1331" t="s">
        <v>1538</v>
      </c>
      <c r="E1331" s="325" t="s">
        <v>1538</v>
      </c>
      <c r="G1331" s="325" t="s">
        <v>1538</v>
      </c>
      <c r="H1331" s="325" t="s">
        <v>1538</v>
      </c>
    </row>
    <row r="1332" spans="1:8">
      <c r="A1332" s="103"/>
      <c r="B1332" s="326"/>
      <c r="C1332" s="326" t="s">
        <v>1538</v>
      </c>
      <c r="D1332" t="s">
        <v>1538</v>
      </c>
      <c r="E1332" s="325" t="s">
        <v>1538</v>
      </c>
      <c r="G1332" s="325" t="s">
        <v>1538</v>
      </c>
      <c r="H1332" s="325" t="s">
        <v>1538</v>
      </c>
    </row>
    <row r="1333" spans="1:8">
      <c r="A1333" s="103"/>
      <c r="B1333" s="326"/>
      <c r="C1333" s="326" t="s">
        <v>1538</v>
      </c>
      <c r="D1333" t="s">
        <v>1538</v>
      </c>
      <c r="E1333" s="325" t="s">
        <v>1538</v>
      </c>
      <c r="G1333" s="325" t="s">
        <v>1538</v>
      </c>
      <c r="H1333" s="325" t="s">
        <v>1538</v>
      </c>
    </row>
    <row r="1334" spans="1:8">
      <c r="A1334" s="103"/>
      <c r="B1334" s="326"/>
      <c r="C1334" s="326" t="s">
        <v>1538</v>
      </c>
      <c r="D1334" t="s">
        <v>1538</v>
      </c>
      <c r="E1334" s="325" t="s">
        <v>1538</v>
      </c>
      <c r="G1334" s="325" t="s">
        <v>1538</v>
      </c>
      <c r="H1334" s="325" t="s">
        <v>1538</v>
      </c>
    </row>
    <row r="1335" spans="1:8">
      <c r="A1335" s="103"/>
      <c r="B1335" s="328"/>
      <c r="C1335" s="326" t="s">
        <v>1538</v>
      </c>
      <c r="D1335" t="s">
        <v>1538</v>
      </c>
      <c r="E1335" s="325" t="s">
        <v>1538</v>
      </c>
      <c r="G1335" s="325" t="s">
        <v>1538</v>
      </c>
      <c r="H1335" s="325" t="s">
        <v>1538</v>
      </c>
    </row>
    <row r="1336" spans="1:8">
      <c r="A1336" s="103"/>
      <c r="C1336" s="326" t="s">
        <v>1538</v>
      </c>
      <c r="D1336" t="s">
        <v>1538</v>
      </c>
      <c r="E1336" s="325" t="s">
        <v>1538</v>
      </c>
      <c r="G1336" s="325" t="s">
        <v>1538</v>
      </c>
      <c r="H1336" s="325" t="s">
        <v>1538</v>
      </c>
    </row>
    <row r="1337" spans="1:8">
      <c r="A1337" s="103"/>
      <c r="C1337" s="326" t="s">
        <v>1538</v>
      </c>
      <c r="D1337" t="s">
        <v>1538</v>
      </c>
      <c r="E1337" s="325" t="s">
        <v>1538</v>
      </c>
      <c r="G1337" s="325" t="s">
        <v>1538</v>
      </c>
      <c r="H1337" s="325" t="s">
        <v>1538</v>
      </c>
    </row>
    <row r="1338" spans="1:8">
      <c r="A1338" s="103"/>
      <c r="C1338" s="326" t="s">
        <v>1538</v>
      </c>
      <c r="D1338" t="s">
        <v>1538</v>
      </c>
      <c r="E1338" s="325" t="s">
        <v>1538</v>
      </c>
      <c r="G1338" s="325" t="s">
        <v>1538</v>
      </c>
      <c r="H1338" s="325" t="s">
        <v>1538</v>
      </c>
    </row>
    <row r="1339" spans="1:8">
      <c r="A1339" s="103"/>
      <c r="C1339" s="326" t="s">
        <v>1538</v>
      </c>
      <c r="D1339" t="s">
        <v>1538</v>
      </c>
      <c r="E1339" s="325" t="s">
        <v>1538</v>
      </c>
      <c r="G1339" s="325" t="s">
        <v>1538</v>
      </c>
      <c r="H1339" s="325" t="s">
        <v>1538</v>
      </c>
    </row>
    <row r="1340" spans="1:8">
      <c r="A1340" s="103"/>
      <c r="C1340" s="326" t="s">
        <v>1538</v>
      </c>
      <c r="D1340" t="s">
        <v>1538</v>
      </c>
      <c r="E1340" s="325" t="s">
        <v>1538</v>
      </c>
      <c r="G1340" s="325" t="s">
        <v>1538</v>
      </c>
      <c r="H1340" s="325" t="s">
        <v>1538</v>
      </c>
    </row>
    <row r="1341" spans="1:8">
      <c r="A1341" s="103"/>
      <c r="B1341" s="326"/>
      <c r="C1341" s="326" t="s">
        <v>1538</v>
      </c>
      <c r="D1341" t="s">
        <v>1538</v>
      </c>
      <c r="E1341" s="325" t="s">
        <v>1538</v>
      </c>
      <c r="G1341" s="325" t="s">
        <v>1538</v>
      </c>
      <c r="H1341" s="325" t="s">
        <v>1538</v>
      </c>
    </row>
    <row r="1342" spans="1:8">
      <c r="A1342" s="103"/>
      <c r="B1342" s="326"/>
      <c r="C1342" s="326" t="s">
        <v>1538</v>
      </c>
      <c r="D1342" t="s">
        <v>1538</v>
      </c>
      <c r="E1342" s="325" t="s">
        <v>1538</v>
      </c>
      <c r="G1342" s="325" t="s">
        <v>1538</v>
      </c>
      <c r="H1342" s="325" t="s">
        <v>1538</v>
      </c>
    </row>
    <row r="1343" spans="1:8">
      <c r="A1343" s="103"/>
      <c r="B1343" s="326"/>
      <c r="C1343" s="326" t="s">
        <v>1538</v>
      </c>
      <c r="D1343" t="s">
        <v>1538</v>
      </c>
      <c r="E1343" s="325" t="s">
        <v>1538</v>
      </c>
      <c r="G1343" s="325" t="s">
        <v>1538</v>
      </c>
      <c r="H1343" s="325" t="s">
        <v>1538</v>
      </c>
    </row>
    <row r="1344" spans="1:8">
      <c r="A1344" s="103"/>
      <c r="B1344" s="326"/>
      <c r="C1344" s="326" t="s">
        <v>1538</v>
      </c>
      <c r="D1344" t="s">
        <v>1538</v>
      </c>
      <c r="E1344" s="325" t="s">
        <v>1538</v>
      </c>
      <c r="G1344" s="325" t="s">
        <v>1538</v>
      </c>
      <c r="H1344" s="325" t="s">
        <v>1538</v>
      </c>
    </row>
    <row r="1345" spans="1:8">
      <c r="A1345" s="103"/>
      <c r="B1345" s="326"/>
      <c r="C1345" s="326" t="s">
        <v>1538</v>
      </c>
      <c r="D1345" t="s">
        <v>1538</v>
      </c>
      <c r="E1345" s="325" t="s">
        <v>1538</v>
      </c>
      <c r="G1345" s="325" t="s">
        <v>1538</v>
      </c>
      <c r="H1345" s="325" t="s">
        <v>1538</v>
      </c>
    </row>
    <row r="1346" spans="1:8">
      <c r="A1346" s="103"/>
      <c r="B1346" s="326"/>
      <c r="C1346" s="326" t="s">
        <v>1538</v>
      </c>
      <c r="D1346" t="s">
        <v>1538</v>
      </c>
      <c r="E1346" s="325" t="s">
        <v>1538</v>
      </c>
      <c r="G1346" s="325" t="s">
        <v>1538</v>
      </c>
      <c r="H1346" s="325" t="s">
        <v>1538</v>
      </c>
    </row>
    <row r="1347" spans="1:8">
      <c r="A1347" s="103"/>
      <c r="B1347" s="326"/>
      <c r="C1347" s="326" t="s">
        <v>1538</v>
      </c>
      <c r="D1347" t="s">
        <v>1538</v>
      </c>
      <c r="E1347" s="325" t="s">
        <v>1538</v>
      </c>
      <c r="G1347" s="325" t="s">
        <v>1538</v>
      </c>
      <c r="H1347" s="325" t="s">
        <v>1538</v>
      </c>
    </row>
    <row r="1348" spans="1:8">
      <c r="A1348" s="103"/>
      <c r="B1348" s="326"/>
      <c r="C1348" s="326" t="s">
        <v>1538</v>
      </c>
      <c r="D1348" t="s">
        <v>1538</v>
      </c>
      <c r="E1348" s="325" t="s">
        <v>1538</v>
      </c>
      <c r="G1348" s="325" t="s">
        <v>1538</v>
      </c>
      <c r="H1348" s="325" t="s">
        <v>1538</v>
      </c>
    </row>
    <row r="1349" spans="1:8">
      <c r="A1349" s="103"/>
      <c r="B1349" s="326"/>
      <c r="C1349" s="326" t="s">
        <v>1538</v>
      </c>
      <c r="D1349" t="s">
        <v>1538</v>
      </c>
      <c r="E1349" s="325" t="s">
        <v>1538</v>
      </c>
      <c r="G1349" s="325" t="s">
        <v>1538</v>
      </c>
      <c r="H1349" s="325" t="s">
        <v>1538</v>
      </c>
    </row>
    <row r="1350" spans="1:8">
      <c r="A1350" s="103"/>
      <c r="B1350" s="326"/>
      <c r="C1350" s="326" t="s">
        <v>1538</v>
      </c>
      <c r="D1350" t="s">
        <v>1538</v>
      </c>
      <c r="E1350" s="325" t="s">
        <v>1538</v>
      </c>
      <c r="G1350" s="325" t="s">
        <v>1538</v>
      </c>
      <c r="H1350" s="325" t="s">
        <v>1538</v>
      </c>
    </row>
    <row r="1351" spans="1:8">
      <c r="A1351" s="103"/>
      <c r="B1351" s="326"/>
      <c r="C1351" s="326" t="s">
        <v>1538</v>
      </c>
      <c r="D1351" t="s">
        <v>1538</v>
      </c>
      <c r="E1351" s="325" t="s">
        <v>1538</v>
      </c>
      <c r="G1351" s="325" t="s">
        <v>1538</v>
      </c>
      <c r="H1351" s="325" t="s">
        <v>1538</v>
      </c>
    </row>
    <row r="1352" spans="1:8">
      <c r="A1352" s="103"/>
      <c r="B1352" s="326"/>
      <c r="C1352" s="326" t="s">
        <v>1538</v>
      </c>
      <c r="D1352" t="s">
        <v>1538</v>
      </c>
      <c r="E1352" s="325" t="s">
        <v>1538</v>
      </c>
      <c r="G1352" s="325" t="s">
        <v>1538</v>
      </c>
      <c r="H1352" s="325" t="s">
        <v>1538</v>
      </c>
    </row>
    <row r="1353" spans="1:8">
      <c r="A1353" s="103"/>
      <c r="B1353" s="326"/>
      <c r="C1353" s="326" t="s">
        <v>1538</v>
      </c>
      <c r="D1353" t="s">
        <v>1538</v>
      </c>
      <c r="E1353" s="325" t="s">
        <v>1538</v>
      </c>
      <c r="G1353" s="325" t="s">
        <v>1538</v>
      </c>
      <c r="H1353" s="325" t="s">
        <v>1538</v>
      </c>
    </row>
    <row r="1354" spans="1:8">
      <c r="A1354" s="103"/>
      <c r="B1354" s="326"/>
      <c r="C1354" s="326" t="s">
        <v>1538</v>
      </c>
      <c r="D1354" t="s">
        <v>1538</v>
      </c>
      <c r="E1354" s="325" t="s">
        <v>1538</v>
      </c>
      <c r="G1354" s="325" t="s">
        <v>1538</v>
      </c>
      <c r="H1354" s="325" t="s">
        <v>1538</v>
      </c>
    </row>
    <row r="1355" spans="1:8">
      <c r="A1355" s="103"/>
      <c r="B1355" s="326"/>
      <c r="C1355" s="326" t="s">
        <v>1538</v>
      </c>
      <c r="D1355" t="s">
        <v>1538</v>
      </c>
      <c r="E1355" s="325" t="s">
        <v>1538</v>
      </c>
      <c r="G1355" s="325" t="s">
        <v>1538</v>
      </c>
      <c r="H1355" s="325" t="s">
        <v>1538</v>
      </c>
    </row>
    <row r="1356" spans="1:8">
      <c r="A1356" s="103"/>
      <c r="B1356" s="326"/>
      <c r="C1356" s="326" t="s">
        <v>1538</v>
      </c>
      <c r="D1356" t="s">
        <v>1538</v>
      </c>
      <c r="E1356" s="325" t="s">
        <v>1538</v>
      </c>
      <c r="G1356" s="325" t="s">
        <v>1538</v>
      </c>
      <c r="H1356" s="325" t="s">
        <v>1538</v>
      </c>
    </row>
    <row r="1357" spans="1:8">
      <c r="A1357" s="103"/>
      <c r="B1357" s="326"/>
      <c r="C1357" s="326" t="s">
        <v>1538</v>
      </c>
      <c r="D1357" t="s">
        <v>1538</v>
      </c>
      <c r="E1357" s="325" t="s">
        <v>1538</v>
      </c>
      <c r="G1357" s="325" t="s">
        <v>1538</v>
      </c>
      <c r="H1357" s="325" t="s">
        <v>1538</v>
      </c>
    </row>
    <row r="1358" spans="1:8">
      <c r="A1358" s="103"/>
      <c r="B1358" s="326"/>
      <c r="C1358" s="326" t="s">
        <v>1538</v>
      </c>
      <c r="D1358" t="s">
        <v>1538</v>
      </c>
      <c r="E1358" s="325" t="s">
        <v>1538</v>
      </c>
      <c r="G1358" s="325" t="s">
        <v>1538</v>
      </c>
      <c r="H1358" s="325" t="s">
        <v>1538</v>
      </c>
    </row>
    <row r="1359" spans="1:8">
      <c r="A1359" s="103"/>
      <c r="B1359" s="326"/>
      <c r="C1359" s="326" t="s">
        <v>1538</v>
      </c>
      <c r="D1359" t="s">
        <v>1538</v>
      </c>
      <c r="E1359" s="325" t="s">
        <v>1538</v>
      </c>
      <c r="G1359" s="325" t="s">
        <v>1538</v>
      </c>
      <c r="H1359" s="325" t="s">
        <v>1538</v>
      </c>
    </row>
    <row r="1360" spans="1:8">
      <c r="A1360" s="103"/>
      <c r="B1360" s="326"/>
      <c r="C1360" s="326" t="s">
        <v>1538</v>
      </c>
      <c r="D1360" t="s">
        <v>1538</v>
      </c>
      <c r="E1360" s="325" t="s">
        <v>1538</v>
      </c>
      <c r="G1360" s="325" t="s">
        <v>1538</v>
      </c>
      <c r="H1360" s="325" t="s">
        <v>1538</v>
      </c>
    </row>
    <row r="1361" spans="1:8">
      <c r="A1361" s="103"/>
      <c r="B1361" s="326"/>
      <c r="C1361" s="326" t="s">
        <v>1538</v>
      </c>
      <c r="D1361" t="s">
        <v>1538</v>
      </c>
      <c r="E1361" s="325" t="s">
        <v>1538</v>
      </c>
      <c r="G1361" s="325" t="s">
        <v>1538</v>
      </c>
      <c r="H1361" s="325" t="s">
        <v>1538</v>
      </c>
    </row>
    <row r="1362" spans="1:8">
      <c r="A1362" s="103"/>
      <c r="B1362" s="326"/>
      <c r="C1362" s="326" t="s">
        <v>1538</v>
      </c>
      <c r="D1362" t="s">
        <v>1538</v>
      </c>
      <c r="E1362" s="325" t="s">
        <v>1538</v>
      </c>
      <c r="G1362" s="325" t="s">
        <v>1538</v>
      </c>
      <c r="H1362" s="325" t="s">
        <v>1538</v>
      </c>
    </row>
    <row r="1363" spans="1:8">
      <c r="A1363" s="103"/>
      <c r="B1363" s="326"/>
      <c r="C1363" s="326" t="s">
        <v>1538</v>
      </c>
      <c r="D1363" t="s">
        <v>1538</v>
      </c>
      <c r="E1363" s="325" t="s">
        <v>1538</v>
      </c>
      <c r="G1363" s="325" t="s">
        <v>1538</v>
      </c>
      <c r="H1363" s="325" t="s">
        <v>1538</v>
      </c>
    </row>
    <row r="1364" spans="1:8">
      <c r="A1364" s="103"/>
      <c r="B1364" s="326"/>
      <c r="C1364" s="326" t="s">
        <v>1538</v>
      </c>
      <c r="D1364" t="s">
        <v>1538</v>
      </c>
      <c r="E1364" s="325" t="s">
        <v>1538</v>
      </c>
      <c r="G1364" s="325" t="s">
        <v>1538</v>
      </c>
      <c r="H1364" s="325" t="s">
        <v>1538</v>
      </c>
    </row>
    <row r="1365" spans="1:8">
      <c r="A1365" s="103"/>
      <c r="B1365" s="326"/>
      <c r="C1365" s="326" t="s">
        <v>1538</v>
      </c>
      <c r="D1365" t="s">
        <v>1538</v>
      </c>
      <c r="E1365" s="325" t="s">
        <v>1538</v>
      </c>
      <c r="G1365" s="325" t="s">
        <v>1538</v>
      </c>
      <c r="H1365" s="325" t="s">
        <v>1538</v>
      </c>
    </row>
    <row r="1366" spans="1:8">
      <c r="A1366" s="103"/>
      <c r="B1366" s="326"/>
      <c r="C1366" s="326" t="s">
        <v>1538</v>
      </c>
      <c r="D1366" t="s">
        <v>1538</v>
      </c>
      <c r="E1366" s="325" t="s">
        <v>1538</v>
      </c>
      <c r="G1366" s="325" t="s">
        <v>1538</v>
      </c>
      <c r="H1366" s="325" t="s">
        <v>1538</v>
      </c>
    </row>
    <row r="1367" spans="1:8">
      <c r="A1367" s="103"/>
      <c r="B1367" s="326"/>
      <c r="C1367" s="326" t="s">
        <v>1538</v>
      </c>
      <c r="D1367" t="s">
        <v>1538</v>
      </c>
      <c r="E1367" s="325" t="s">
        <v>1538</v>
      </c>
      <c r="G1367" s="325" t="s">
        <v>1538</v>
      </c>
      <c r="H1367" s="325" t="s">
        <v>1538</v>
      </c>
    </row>
    <row r="1368" spans="1:8">
      <c r="A1368" s="103"/>
      <c r="B1368" s="326"/>
      <c r="C1368" s="326" t="s">
        <v>1538</v>
      </c>
      <c r="D1368" t="s">
        <v>1538</v>
      </c>
      <c r="E1368" s="325" t="s">
        <v>1538</v>
      </c>
      <c r="G1368" s="325" t="s">
        <v>1538</v>
      </c>
      <c r="H1368" s="325" t="s">
        <v>1538</v>
      </c>
    </row>
    <row r="1369" spans="1:8">
      <c r="A1369" s="103"/>
      <c r="B1369" s="326"/>
      <c r="C1369" s="326" t="s">
        <v>1538</v>
      </c>
      <c r="D1369" t="s">
        <v>1538</v>
      </c>
      <c r="E1369" s="325" t="s">
        <v>1538</v>
      </c>
      <c r="G1369" s="325" t="s">
        <v>1538</v>
      </c>
      <c r="H1369" s="325" t="s">
        <v>1538</v>
      </c>
    </row>
    <row r="1370" spans="1:8">
      <c r="A1370" s="103"/>
      <c r="B1370" s="328"/>
      <c r="C1370" s="326" t="s">
        <v>1538</v>
      </c>
      <c r="D1370" t="s">
        <v>1538</v>
      </c>
      <c r="E1370" s="325" t="s">
        <v>1538</v>
      </c>
      <c r="G1370" s="325" t="s">
        <v>1538</v>
      </c>
      <c r="H1370" s="325" t="s">
        <v>1538</v>
      </c>
    </row>
    <row r="1371" spans="1:8">
      <c r="A1371" s="103"/>
      <c r="C1371" s="326" t="s">
        <v>1538</v>
      </c>
      <c r="D1371" t="s">
        <v>1538</v>
      </c>
      <c r="E1371" s="325" t="s">
        <v>1538</v>
      </c>
      <c r="G1371" s="325" t="s">
        <v>1538</v>
      </c>
      <c r="H1371" s="325" t="s">
        <v>1538</v>
      </c>
    </row>
    <row r="1372" spans="1:8">
      <c r="A1372" s="103"/>
      <c r="C1372" s="326" t="s">
        <v>1538</v>
      </c>
      <c r="D1372" t="s">
        <v>1538</v>
      </c>
      <c r="E1372" s="325" t="s">
        <v>1538</v>
      </c>
      <c r="G1372" s="325" t="s">
        <v>1538</v>
      </c>
      <c r="H1372" s="325" t="s">
        <v>1538</v>
      </c>
    </row>
    <row r="1373" spans="1:8">
      <c r="A1373" s="103"/>
      <c r="C1373" s="326" t="s">
        <v>1538</v>
      </c>
      <c r="D1373" t="s">
        <v>1538</v>
      </c>
      <c r="E1373" s="325" t="s">
        <v>1538</v>
      </c>
      <c r="G1373" s="325" t="s">
        <v>1538</v>
      </c>
      <c r="H1373" s="325" t="s">
        <v>1538</v>
      </c>
    </row>
    <row r="1374" spans="1:8">
      <c r="A1374" s="103"/>
      <c r="B1374" s="326"/>
      <c r="C1374" s="326" t="s">
        <v>1538</v>
      </c>
      <c r="D1374" t="s">
        <v>1538</v>
      </c>
      <c r="E1374" s="325" t="s">
        <v>1538</v>
      </c>
      <c r="G1374" s="325" t="s">
        <v>1538</v>
      </c>
      <c r="H1374" s="325" t="s">
        <v>1538</v>
      </c>
    </row>
    <row r="1375" spans="1:8">
      <c r="A1375" s="103"/>
      <c r="B1375" s="326"/>
      <c r="C1375" s="326" t="s">
        <v>1538</v>
      </c>
      <c r="D1375" t="s">
        <v>1538</v>
      </c>
      <c r="E1375" s="325" t="s">
        <v>1538</v>
      </c>
      <c r="G1375" s="325" t="s">
        <v>1538</v>
      </c>
      <c r="H1375" s="325" t="s">
        <v>1538</v>
      </c>
    </row>
    <row r="1376" spans="1:8">
      <c r="A1376" s="103"/>
      <c r="B1376" s="326"/>
      <c r="C1376" s="326" t="s">
        <v>1538</v>
      </c>
      <c r="D1376" t="s">
        <v>1538</v>
      </c>
      <c r="E1376" s="325" t="s">
        <v>1538</v>
      </c>
      <c r="G1376" s="325" t="s">
        <v>1538</v>
      </c>
      <c r="H1376" s="325" t="s">
        <v>1538</v>
      </c>
    </row>
    <row r="1377" spans="1:8">
      <c r="A1377" s="103"/>
      <c r="B1377" s="326"/>
      <c r="C1377" s="326" t="s">
        <v>1538</v>
      </c>
      <c r="D1377" t="s">
        <v>1538</v>
      </c>
      <c r="E1377" s="325" t="s">
        <v>1538</v>
      </c>
      <c r="G1377" s="325" t="s">
        <v>1538</v>
      </c>
      <c r="H1377" s="325" t="s">
        <v>1538</v>
      </c>
    </row>
    <row r="1378" spans="1:8">
      <c r="A1378" s="103"/>
      <c r="B1378" s="326"/>
      <c r="C1378" s="326" t="s">
        <v>1538</v>
      </c>
      <c r="D1378" t="s">
        <v>1538</v>
      </c>
      <c r="E1378" s="325" t="s">
        <v>1538</v>
      </c>
      <c r="G1378" s="325" t="s">
        <v>1538</v>
      </c>
      <c r="H1378" s="325" t="s">
        <v>1538</v>
      </c>
    </row>
    <row r="1379" spans="1:8">
      <c r="A1379" s="103"/>
      <c r="B1379" s="326"/>
      <c r="C1379" s="326" t="s">
        <v>1538</v>
      </c>
      <c r="D1379" t="s">
        <v>1538</v>
      </c>
      <c r="E1379" s="325" t="s">
        <v>1538</v>
      </c>
      <c r="G1379" s="325" t="s">
        <v>1538</v>
      </c>
      <c r="H1379" s="325" t="s">
        <v>1538</v>
      </c>
    </row>
    <row r="1380" spans="1:8">
      <c r="A1380" s="103"/>
      <c r="B1380" s="326"/>
      <c r="C1380" s="326" t="s">
        <v>1538</v>
      </c>
      <c r="D1380" t="s">
        <v>1538</v>
      </c>
      <c r="E1380" s="325" t="s">
        <v>1538</v>
      </c>
      <c r="G1380" s="325" t="s">
        <v>1538</v>
      </c>
      <c r="H1380" s="325" t="s">
        <v>1538</v>
      </c>
    </row>
    <row r="1381" spans="1:8">
      <c r="A1381" s="103"/>
      <c r="B1381" s="326"/>
      <c r="C1381" s="326" t="s">
        <v>1538</v>
      </c>
      <c r="D1381" t="s">
        <v>1538</v>
      </c>
      <c r="E1381" s="325" t="s">
        <v>1538</v>
      </c>
      <c r="G1381" s="325" t="s">
        <v>1538</v>
      </c>
      <c r="H1381" s="325" t="s">
        <v>1538</v>
      </c>
    </row>
    <row r="1382" spans="1:8">
      <c r="A1382" s="103"/>
      <c r="B1382" s="326"/>
      <c r="C1382" s="326" t="s">
        <v>1538</v>
      </c>
      <c r="D1382" t="s">
        <v>1538</v>
      </c>
      <c r="E1382" s="325" t="s">
        <v>1538</v>
      </c>
      <c r="G1382" s="325" t="s">
        <v>1538</v>
      </c>
      <c r="H1382" s="325" t="s">
        <v>1538</v>
      </c>
    </row>
    <row r="1383" spans="1:8">
      <c r="A1383" s="103"/>
      <c r="B1383" s="326"/>
      <c r="C1383" s="326" t="s">
        <v>1538</v>
      </c>
      <c r="D1383" t="s">
        <v>1538</v>
      </c>
      <c r="E1383" s="325" t="s">
        <v>1538</v>
      </c>
      <c r="G1383" s="325" t="s">
        <v>1538</v>
      </c>
      <c r="H1383" s="325" t="s">
        <v>1538</v>
      </c>
    </row>
    <row r="1384" spans="1:8">
      <c r="A1384" s="103"/>
      <c r="B1384" s="326"/>
      <c r="C1384" s="326" t="s">
        <v>1538</v>
      </c>
      <c r="D1384" t="s">
        <v>1538</v>
      </c>
      <c r="E1384" s="325" t="s">
        <v>1538</v>
      </c>
      <c r="G1384" s="325" t="s">
        <v>1538</v>
      </c>
      <c r="H1384" s="325" t="s">
        <v>1538</v>
      </c>
    </row>
    <row r="1385" spans="1:8">
      <c r="A1385" s="103"/>
      <c r="B1385" s="326"/>
      <c r="C1385" s="326" t="s">
        <v>1538</v>
      </c>
      <c r="D1385" t="s">
        <v>1538</v>
      </c>
      <c r="E1385" s="325" t="s">
        <v>1538</v>
      </c>
      <c r="G1385" s="325" t="s">
        <v>1538</v>
      </c>
      <c r="H1385" s="325" t="s">
        <v>1538</v>
      </c>
    </row>
    <row r="1386" spans="1:8">
      <c r="A1386" s="103"/>
      <c r="B1386" s="326"/>
      <c r="C1386" s="326" t="s">
        <v>1538</v>
      </c>
      <c r="D1386" t="s">
        <v>1538</v>
      </c>
      <c r="E1386" s="325" t="s">
        <v>1538</v>
      </c>
      <c r="G1386" s="325" t="s">
        <v>1538</v>
      </c>
      <c r="H1386" s="325" t="s">
        <v>1538</v>
      </c>
    </row>
    <row r="1387" spans="1:8">
      <c r="A1387" s="103"/>
      <c r="B1387" s="326"/>
      <c r="C1387" s="326" t="s">
        <v>1538</v>
      </c>
      <c r="D1387" t="s">
        <v>1538</v>
      </c>
      <c r="E1387" s="325" t="s">
        <v>1538</v>
      </c>
      <c r="G1387" s="325" t="s">
        <v>1538</v>
      </c>
      <c r="H1387" s="325" t="s">
        <v>1538</v>
      </c>
    </row>
    <row r="1388" spans="1:8">
      <c r="A1388" s="103"/>
      <c r="B1388" s="326"/>
      <c r="C1388" s="326" t="s">
        <v>1538</v>
      </c>
      <c r="D1388" t="s">
        <v>1538</v>
      </c>
      <c r="E1388" s="325" t="s">
        <v>1538</v>
      </c>
      <c r="G1388" s="325" t="s">
        <v>1538</v>
      </c>
      <c r="H1388" s="325" t="s">
        <v>1538</v>
      </c>
    </row>
    <row r="1389" spans="1:8">
      <c r="A1389" s="103"/>
      <c r="B1389" s="326"/>
      <c r="C1389" s="326" t="s">
        <v>1538</v>
      </c>
      <c r="D1389" t="s">
        <v>1538</v>
      </c>
      <c r="E1389" s="325" t="s">
        <v>1538</v>
      </c>
      <c r="G1389" s="325" t="s">
        <v>1538</v>
      </c>
      <c r="H1389" s="325" t="s">
        <v>1538</v>
      </c>
    </row>
    <row r="1390" spans="1:8">
      <c r="A1390" s="103"/>
      <c r="B1390" s="326"/>
      <c r="C1390" s="326" t="s">
        <v>1538</v>
      </c>
      <c r="D1390" t="s">
        <v>1538</v>
      </c>
      <c r="E1390" s="325" t="s">
        <v>1538</v>
      </c>
      <c r="G1390" s="325" t="s">
        <v>1538</v>
      </c>
      <c r="H1390" s="325" t="s">
        <v>1538</v>
      </c>
    </row>
    <row r="1391" spans="1:8">
      <c r="A1391" s="103"/>
      <c r="B1391" s="326"/>
      <c r="C1391" s="326" t="s">
        <v>1538</v>
      </c>
      <c r="D1391" t="s">
        <v>1538</v>
      </c>
      <c r="E1391" s="325" t="s">
        <v>1538</v>
      </c>
      <c r="G1391" s="325" t="s">
        <v>1538</v>
      </c>
      <c r="H1391" s="325" t="s">
        <v>1538</v>
      </c>
    </row>
    <row r="1392" spans="1:8">
      <c r="A1392" s="103"/>
      <c r="B1392" s="326"/>
      <c r="C1392" s="326" t="s">
        <v>1538</v>
      </c>
      <c r="D1392" t="s">
        <v>1538</v>
      </c>
      <c r="E1392" s="325" t="s">
        <v>1538</v>
      </c>
      <c r="G1392" s="325" t="s">
        <v>1538</v>
      </c>
      <c r="H1392" s="325" t="s">
        <v>1538</v>
      </c>
    </row>
    <row r="1393" spans="1:8">
      <c r="A1393" s="103"/>
      <c r="B1393" s="326"/>
      <c r="C1393" s="326" t="s">
        <v>1538</v>
      </c>
      <c r="D1393" t="s">
        <v>1538</v>
      </c>
      <c r="E1393" s="325" t="s">
        <v>1538</v>
      </c>
      <c r="G1393" s="325" t="s">
        <v>1538</v>
      </c>
      <c r="H1393" s="325" t="s">
        <v>1538</v>
      </c>
    </row>
    <row r="1394" spans="1:8">
      <c r="A1394" s="103"/>
      <c r="B1394" s="326"/>
      <c r="C1394" s="326" t="s">
        <v>1538</v>
      </c>
      <c r="D1394" t="s">
        <v>1538</v>
      </c>
      <c r="E1394" s="325" t="s">
        <v>1538</v>
      </c>
      <c r="G1394" s="325" t="s">
        <v>1538</v>
      </c>
      <c r="H1394" s="325" t="s">
        <v>1538</v>
      </c>
    </row>
    <row r="1395" spans="1:8">
      <c r="A1395" s="103"/>
      <c r="B1395" s="326"/>
      <c r="C1395" s="326" t="s">
        <v>1538</v>
      </c>
      <c r="D1395" t="s">
        <v>1538</v>
      </c>
      <c r="E1395" s="325" t="s">
        <v>1538</v>
      </c>
      <c r="G1395" s="325" t="s">
        <v>1538</v>
      </c>
      <c r="H1395" s="325" t="s">
        <v>1538</v>
      </c>
    </row>
    <row r="1396" spans="1:8">
      <c r="A1396" s="103"/>
      <c r="B1396" s="326"/>
      <c r="C1396" s="326" t="s">
        <v>1538</v>
      </c>
      <c r="D1396" t="s">
        <v>1538</v>
      </c>
      <c r="E1396" s="325" t="s">
        <v>1538</v>
      </c>
      <c r="G1396" s="325" t="s">
        <v>1538</v>
      </c>
      <c r="H1396" s="325" t="s">
        <v>1538</v>
      </c>
    </row>
    <row r="1397" spans="1:8">
      <c r="A1397" s="103"/>
      <c r="B1397" s="326"/>
      <c r="C1397" s="326" t="s">
        <v>1538</v>
      </c>
      <c r="D1397" t="s">
        <v>1538</v>
      </c>
      <c r="E1397" s="325" t="s">
        <v>1538</v>
      </c>
      <c r="G1397" s="325" t="s">
        <v>1538</v>
      </c>
      <c r="H1397" s="325" t="s">
        <v>1538</v>
      </c>
    </row>
    <row r="1398" spans="1:8">
      <c r="A1398" s="103"/>
      <c r="B1398" s="326"/>
      <c r="C1398" s="326" t="s">
        <v>1538</v>
      </c>
      <c r="D1398" t="s">
        <v>1538</v>
      </c>
      <c r="E1398" s="325" t="s">
        <v>1538</v>
      </c>
      <c r="G1398" s="325" t="s">
        <v>1538</v>
      </c>
      <c r="H1398" s="325" t="s">
        <v>1538</v>
      </c>
    </row>
    <row r="1399" spans="1:8">
      <c r="A1399" s="103"/>
      <c r="B1399" s="326"/>
      <c r="C1399" s="326" t="s">
        <v>1538</v>
      </c>
      <c r="D1399" t="s">
        <v>1538</v>
      </c>
      <c r="E1399" s="325" t="s">
        <v>1538</v>
      </c>
      <c r="G1399" s="325" t="s">
        <v>1538</v>
      </c>
      <c r="H1399" s="325" t="s">
        <v>1538</v>
      </c>
    </row>
    <row r="1400" spans="1:8">
      <c r="A1400" s="103"/>
      <c r="B1400" s="326"/>
      <c r="C1400" s="326" t="s">
        <v>1538</v>
      </c>
      <c r="D1400" t="s">
        <v>1538</v>
      </c>
      <c r="E1400" s="325" t="s">
        <v>1538</v>
      </c>
      <c r="G1400" s="325" t="s">
        <v>1538</v>
      </c>
      <c r="H1400" s="325" t="s">
        <v>1538</v>
      </c>
    </row>
    <row r="1401" spans="1:8">
      <c r="A1401" s="103"/>
      <c r="B1401" s="326"/>
      <c r="C1401" s="326" t="s">
        <v>1538</v>
      </c>
      <c r="D1401" t="s">
        <v>1538</v>
      </c>
      <c r="E1401" s="325" t="s">
        <v>1538</v>
      </c>
      <c r="G1401" s="325" t="s">
        <v>1538</v>
      </c>
      <c r="H1401" s="325" t="s">
        <v>1538</v>
      </c>
    </row>
    <row r="1402" spans="1:8">
      <c r="A1402" s="103"/>
      <c r="B1402" s="326"/>
      <c r="C1402" s="326" t="s">
        <v>1538</v>
      </c>
      <c r="D1402" t="s">
        <v>1538</v>
      </c>
      <c r="E1402" s="325" t="s">
        <v>1538</v>
      </c>
      <c r="G1402" s="325" t="s">
        <v>1538</v>
      </c>
      <c r="H1402" s="325" t="s">
        <v>1538</v>
      </c>
    </row>
    <row r="1403" spans="1:8">
      <c r="A1403" s="103"/>
      <c r="B1403" s="326"/>
      <c r="C1403" s="326" t="s">
        <v>1538</v>
      </c>
      <c r="D1403" t="s">
        <v>1538</v>
      </c>
      <c r="E1403" s="325" t="s">
        <v>1538</v>
      </c>
      <c r="G1403" s="325" t="s">
        <v>1538</v>
      </c>
      <c r="H1403" s="325" t="s">
        <v>1538</v>
      </c>
    </row>
    <row r="1404" spans="1:8">
      <c r="A1404" s="103"/>
      <c r="B1404" s="326"/>
      <c r="C1404" s="326" t="s">
        <v>1538</v>
      </c>
      <c r="D1404" t="s">
        <v>1538</v>
      </c>
      <c r="E1404" s="325" t="s">
        <v>1538</v>
      </c>
      <c r="G1404" s="325" t="s">
        <v>1538</v>
      </c>
      <c r="H1404" s="325" t="s">
        <v>1538</v>
      </c>
    </row>
    <row r="1405" spans="1:8">
      <c r="A1405" s="103"/>
      <c r="B1405" s="328"/>
      <c r="C1405" s="326" t="s">
        <v>1538</v>
      </c>
      <c r="D1405" t="s">
        <v>1538</v>
      </c>
      <c r="E1405" s="325" t="s">
        <v>1538</v>
      </c>
      <c r="G1405" s="325" t="s">
        <v>1538</v>
      </c>
      <c r="H1405" s="325" t="s">
        <v>1538</v>
      </c>
    </row>
    <row r="1406" spans="1:8">
      <c r="A1406" s="103"/>
      <c r="C1406" s="326" t="s">
        <v>1538</v>
      </c>
      <c r="D1406" t="s">
        <v>1538</v>
      </c>
      <c r="E1406" s="325" t="s">
        <v>1538</v>
      </c>
      <c r="G1406" s="325" t="s">
        <v>1538</v>
      </c>
      <c r="H1406" s="325" t="s">
        <v>1538</v>
      </c>
    </row>
    <row r="1407" spans="1:8">
      <c r="A1407" s="103"/>
      <c r="C1407" s="326" t="s">
        <v>1538</v>
      </c>
      <c r="D1407" t="s">
        <v>1538</v>
      </c>
      <c r="E1407" s="325" t="s">
        <v>1538</v>
      </c>
      <c r="G1407" s="325" t="s">
        <v>1538</v>
      </c>
      <c r="H1407" s="325" t="s">
        <v>1538</v>
      </c>
    </row>
    <row r="1408" spans="1:8">
      <c r="A1408" s="103"/>
      <c r="C1408" s="326" t="s">
        <v>1538</v>
      </c>
      <c r="D1408" t="s">
        <v>1538</v>
      </c>
      <c r="E1408" s="325" t="s">
        <v>1538</v>
      </c>
      <c r="G1408" s="325" t="s">
        <v>1538</v>
      </c>
      <c r="H1408" s="325" t="s">
        <v>1538</v>
      </c>
    </row>
    <row r="1409" spans="1:8">
      <c r="A1409" s="103"/>
      <c r="B1409" s="326"/>
      <c r="C1409" s="326" t="s">
        <v>1538</v>
      </c>
      <c r="D1409" t="s">
        <v>1538</v>
      </c>
      <c r="E1409" s="325" t="s">
        <v>1538</v>
      </c>
      <c r="G1409" s="325" t="s">
        <v>1538</v>
      </c>
      <c r="H1409" s="325" t="s">
        <v>1538</v>
      </c>
    </row>
    <row r="1410" spans="1:8">
      <c r="A1410" s="103"/>
      <c r="B1410" s="326"/>
      <c r="C1410" s="326" t="s">
        <v>1538</v>
      </c>
      <c r="D1410" t="s">
        <v>1538</v>
      </c>
      <c r="E1410" s="325" t="s">
        <v>1538</v>
      </c>
      <c r="G1410" s="325" t="s">
        <v>1538</v>
      </c>
      <c r="H1410" s="325" t="s">
        <v>1538</v>
      </c>
    </row>
    <row r="1411" spans="1:8">
      <c r="A1411" s="103"/>
      <c r="B1411" s="326"/>
      <c r="C1411" s="326" t="s">
        <v>1538</v>
      </c>
      <c r="D1411" t="s">
        <v>1538</v>
      </c>
      <c r="E1411" s="325" t="s">
        <v>1538</v>
      </c>
      <c r="G1411" s="325" t="s">
        <v>1538</v>
      </c>
      <c r="H1411" s="325" t="s">
        <v>1538</v>
      </c>
    </row>
    <row r="1412" spans="1:8">
      <c r="A1412" s="103"/>
      <c r="B1412" s="326"/>
      <c r="C1412" s="326" t="s">
        <v>1538</v>
      </c>
      <c r="D1412" t="s">
        <v>1538</v>
      </c>
      <c r="E1412" s="325" t="s">
        <v>1538</v>
      </c>
      <c r="G1412" s="325" t="s">
        <v>1538</v>
      </c>
      <c r="H1412" s="325" t="s">
        <v>1538</v>
      </c>
    </row>
    <row r="1413" spans="1:8">
      <c r="A1413" s="103"/>
      <c r="B1413" s="326"/>
      <c r="C1413" s="326" t="s">
        <v>1538</v>
      </c>
      <c r="D1413" t="s">
        <v>1538</v>
      </c>
      <c r="E1413" s="325" t="s">
        <v>1538</v>
      </c>
      <c r="G1413" s="325" t="s">
        <v>1538</v>
      </c>
      <c r="H1413" s="325" t="s">
        <v>1538</v>
      </c>
    </row>
    <row r="1414" spans="1:8">
      <c r="A1414" s="103"/>
      <c r="B1414" s="326"/>
      <c r="C1414" s="326" t="s">
        <v>1538</v>
      </c>
      <c r="D1414" t="s">
        <v>1538</v>
      </c>
      <c r="E1414" s="325" t="s">
        <v>1538</v>
      </c>
      <c r="G1414" s="325" t="s">
        <v>1538</v>
      </c>
      <c r="H1414" s="325" t="s">
        <v>1538</v>
      </c>
    </row>
    <row r="1415" spans="1:8">
      <c r="A1415" s="103"/>
      <c r="B1415" s="326"/>
      <c r="C1415" s="326" t="s">
        <v>1538</v>
      </c>
      <c r="D1415" t="s">
        <v>1538</v>
      </c>
      <c r="E1415" s="325" t="s">
        <v>1538</v>
      </c>
      <c r="G1415" s="325" t="s">
        <v>1538</v>
      </c>
      <c r="H1415" s="325" t="s">
        <v>1538</v>
      </c>
    </row>
    <row r="1416" spans="1:8">
      <c r="A1416" s="103"/>
      <c r="B1416" s="326"/>
      <c r="C1416" s="326" t="s">
        <v>1538</v>
      </c>
      <c r="D1416" t="s">
        <v>1538</v>
      </c>
      <c r="E1416" s="325" t="s">
        <v>1538</v>
      </c>
      <c r="G1416" s="325" t="s">
        <v>1538</v>
      </c>
      <c r="H1416" s="325" t="s">
        <v>1538</v>
      </c>
    </row>
    <row r="1417" spans="1:8">
      <c r="A1417" s="103"/>
      <c r="B1417" s="328"/>
      <c r="C1417" s="326" t="s">
        <v>1538</v>
      </c>
      <c r="D1417" t="s">
        <v>1538</v>
      </c>
      <c r="E1417" s="325" t="s">
        <v>1538</v>
      </c>
      <c r="G1417" s="325" t="s">
        <v>1538</v>
      </c>
      <c r="H1417" s="325" t="s">
        <v>1538</v>
      </c>
    </row>
    <row r="1418" spans="1:8">
      <c r="A1418" s="103"/>
      <c r="C1418" s="326" t="s">
        <v>1538</v>
      </c>
      <c r="D1418" t="s">
        <v>1538</v>
      </c>
      <c r="E1418" s="325" t="s">
        <v>1538</v>
      </c>
      <c r="G1418" s="325" t="s">
        <v>1538</v>
      </c>
      <c r="H1418" s="325" t="s">
        <v>1538</v>
      </c>
    </row>
    <row r="1419" spans="1:8">
      <c r="A1419" s="103"/>
      <c r="C1419" s="326" t="s">
        <v>1538</v>
      </c>
      <c r="D1419" t="s">
        <v>1538</v>
      </c>
      <c r="E1419" s="325" t="s">
        <v>1538</v>
      </c>
      <c r="G1419" s="325" t="s">
        <v>1538</v>
      </c>
      <c r="H1419" s="325" t="s">
        <v>1538</v>
      </c>
    </row>
    <row r="1420" spans="1:8">
      <c r="A1420" s="103"/>
      <c r="C1420" s="326" t="s">
        <v>1538</v>
      </c>
      <c r="D1420" t="s">
        <v>1538</v>
      </c>
      <c r="E1420" s="325" t="s">
        <v>1538</v>
      </c>
      <c r="G1420" s="325" t="s">
        <v>1538</v>
      </c>
      <c r="H1420" s="325" t="s">
        <v>1538</v>
      </c>
    </row>
    <row r="1421" spans="1:8">
      <c r="A1421" s="103"/>
      <c r="C1421" s="326" t="s">
        <v>1538</v>
      </c>
      <c r="D1421" t="s">
        <v>1538</v>
      </c>
      <c r="E1421" s="325" t="s">
        <v>1538</v>
      </c>
      <c r="G1421" s="325" t="s">
        <v>1538</v>
      </c>
      <c r="H1421" s="325" t="s">
        <v>1538</v>
      </c>
    </row>
    <row r="1422" spans="1:8">
      <c r="A1422" s="103"/>
      <c r="B1422" s="326"/>
      <c r="C1422" s="326" t="s">
        <v>1538</v>
      </c>
      <c r="D1422" t="s">
        <v>1538</v>
      </c>
      <c r="E1422" s="325" t="s">
        <v>1538</v>
      </c>
      <c r="G1422" s="325" t="s">
        <v>1538</v>
      </c>
      <c r="H1422" s="325" t="s">
        <v>1538</v>
      </c>
    </row>
    <row r="1423" spans="1:8">
      <c r="A1423" s="103"/>
      <c r="B1423" s="326"/>
      <c r="C1423" s="326" t="s">
        <v>1538</v>
      </c>
      <c r="D1423" t="s">
        <v>1538</v>
      </c>
      <c r="E1423" s="325" t="s">
        <v>1538</v>
      </c>
      <c r="G1423" s="325" t="s">
        <v>1538</v>
      </c>
      <c r="H1423" s="325" t="s">
        <v>1538</v>
      </c>
    </row>
    <row r="1424" spans="1:8">
      <c r="A1424" s="103"/>
      <c r="B1424" s="326"/>
      <c r="C1424" s="326" t="s">
        <v>1538</v>
      </c>
      <c r="D1424" t="s">
        <v>1538</v>
      </c>
      <c r="E1424" s="325" t="s">
        <v>1538</v>
      </c>
      <c r="G1424" s="325" t="s">
        <v>1538</v>
      </c>
      <c r="H1424" s="325" t="s">
        <v>1538</v>
      </c>
    </row>
    <row r="1425" spans="1:8">
      <c r="A1425" s="103"/>
      <c r="B1425" s="326"/>
      <c r="C1425" s="326" t="s">
        <v>1538</v>
      </c>
      <c r="D1425" t="s">
        <v>1538</v>
      </c>
      <c r="E1425" s="325" t="s">
        <v>1538</v>
      </c>
      <c r="G1425" s="325" t="s">
        <v>1538</v>
      </c>
      <c r="H1425" s="325" t="s">
        <v>1538</v>
      </c>
    </row>
    <row r="1426" spans="1:8">
      <c r="A1426" s="103"/>
      <c r="B1426" s="326"/>
      <c r="C1426" s="326" t="s">
        <v>1538</v>
      </c>
      <c r="D1426" t="s">
        <v>1538</v>
      </c>
      <c r="E1426" s="325" t="s">
        <v>1538</v>
      </c>
      <c r="G1426" s="325" t="s">
        <v>1538</v>
      </c>
      <c r="H1426" s="325" t="s">
        <v>1538</v>
      </c>
    </row>
    <row r="1427" spans="1:8">
      <c r="A1427" s="103"/>
      <c r="B1427" s="326"/>
      <c r="C1427" s="326" t="s">
        <v>1538</v>
      </c>
      <c r="D1427" t="s">
        <v>1538</v>
      </c>
      <c r="E1427" s="325" t="s">
        <v>1538</v>
      </c>
      <c r="G1427" s="325" t="s">
        <v>1538</v>
      </c>
      <c r="H1427" s="325" t="s">
        <v>1538</v>
      </c>
    </row>
    <row r="1428" spans="1:8">
      <c r="A1428" s="103"/>
      <c r="B1428" s="326"/>
      <c r="C1428" s="326" t="s">
        <v>1538</v>
      </c>
      <c r="D1428" t="s">
        <v>1538</v>
      </c>
      <c r="E1428" s="325" t="s">
        <v>1538</v>
      </c>
      <c r="G1428" s="325" t="s">
        <v>1538</v>
      </c>
      <c r="H1428" s="325" t="s">
        <v>1538</v>
      </c>
    </row>
    <row r="1429" spans="1:8">
      <c r="A1429" s="103"/>
      <c r="B1429" s="326"/>
      <c r="C1429" s="326" t="s">
        <v>1538</v>
      </c>
      <c r="D1429" t="s">
        <v>1538</v>
      </c>
      <c r="E1429" s="325" t="s">
        <v>1538</v>
      </c>
      <c r="G1429" s="325" t="s">
        <v>1538</v>
      </c>
      <c r="H1429" s="325" t="s">
        <v>1538</v>
      </c>
    </row>
    <row r="1430" spans="1:8">
      <c r="A1430" s="103"/>
      <c r="B1430" s="326"/>
      <c r="C1430" s="326" t="s">
        <v>1538</v>
      </c>
      <c r="D1430" t="s">
        <v>1538</v>
      </c>
      <c r="E1430" s="325" t="s">
        <v>1538</v>
      </c>
      <c r="G1430" s="325" t="s">
        <v>1538</v>
      </c>
      <c r="H1430" s="325" t="s">
        <v>1538</v>
      </c>
    </row>
    <row r="1431" spans="1:8">
      <c r="A1431" s="103"/>
      <c r="B1431" s="326"/>
      <c r="C1431" s="326" t="s">
        <v>1538</v>
      </c>
      <c r="D1431" t="s">
        <v>1538</v>
      </c>
      <c r="E1431" s="325" t="s">
        <v>1538</v>
      </c>
      <c r="G1431" s="325" t="s">
        <v>1538</v>
      </c>
      <c r="H1431" s="325" t="s">
        <v>1538</v>
      </c>
    </row>
    <row r="1432" spans="1:8">
      <c r="A1432" s="103"/>
      <c r="B1432" s="326"/>
      <c r="C1432" s="326" t="s">
        <v>1538</v>
      </c>
      <c r="D1432" t="s">
        <v>1538</v>
      </c>
      <c r="E1432" s="325" t="s">
        <v>1538</v>
      </c>
      <c r="G1432" s="325" t="s">
        <v>1538</v>
      </c>
      <c r="H1432" s="325" t="s">
        <v>1538</v>
      </c>
    </row>
    <row r="1433" spans="1:8">
      <c r="A1433" s="103"/>
      <c r="B1433" s="326"/>
      <c r="C1433" s="326" t="s">
        <v>1538</v>
      </c>
      <c r="D1433" t="s">
        <v>1538</v>
      </c>
      <c r="E1433" s="325" t="s">
        <v>1538</v>
      </c>
      <c r="G1433" s="325" t="s">
        <v>1538</v>
      </c>
      <c r="H1433" s="325" t="s">
        <v>1538</v>
      </c>
    </row>
    <row r="1434" spans="1:8">
      <c r="A1434" s="103"/>
      <c r="B1434" s="326"/>
      <c r="C1434" s="326" t="s">
        <v>1538</v>
      </c>
      <c r="D1434" t="s">
        <v>1538</v>
      </c>
      <c r="E1434" s="325" t="s">
        <v>1538</v>
      </c>
      <c r="G1434" s="325" t="s">
        <v>1538</v>
      </c>
      <c r="H1434" s="325" t="s">
        <v>1538</v>
      </c>
    </row>
    <row r="1435" spans="1:8">
      <c r="A1435" s="103"/>
      <c r="B1435" s="326"/>
      <c r="C1435" s="326" t="s">
        <v>1538</v>
      </c>
      <c r="D1435" t="s">
        <v>1538</v>
      </c>
      <c r="E1435" s="325" t="s">
        <v>1538</v>
      </c>
      <c r="G1435" s="325" t="s">
        <v>1538</v>
      </c>
      <c r="H1435" s="325" t="s">
        <v>1538</v>
      </c>
    </row>
    <row r="1436" spans="1:8">
      <c r="A1436" s="103"/>
      <c r="B1436" s="326"/>
      <c r="C1436" s="326" t="s">
        <v>1538</v>
      </c>
      <c r="D1436" t="s">
        <v>1538</v>
      </c>
      <c r="E1436" s="325" t="s">
        <v>1538</v>
      </c>
      <c r="G1436" s="325" t="s">
        <v>1538</v>
      </c>
      <c r="H1436" s="325" t="s">
        <v>1538</v>
      </c>
    </row>
    <row r="1437" spans="1:8">
      <c r="A1437" s="103"/>
      <c r="B1437" s="326"/>
      <c r="C1437" s="326" t="s">
        <v>1538</v>
      </c>
      <c r="D1437" t="s">
        <v>1538</v>
      </c>
      <c r="E1437" s="325" t="s">
        <v>1538</v>
      </c>
      <c r="G1437" s="325" t="s">
        <v>1538</v>
      </c>
      <c r="H1437" s="325" t="s">
        <v>1538</v>
      </c>
    </row>
    <row r="1438" spans="1:8">
      <c r="A1438" s="103"/>
      <c r="B1438" s="326"/>
      <c r="C1438" s="326" t="s">
        <v>1538</v>
      </c>
      <c r="D1438" t="s">
        <v>1538</v>
      </c>
      <c r="E1438" s="325" t="s">
        <v>1538</v>
      </c>
      <c r="G1438" s="325" t="s">
        <v>1538</v>
      </c>
      <c r="H1438" s="325" t="s">
        <v>1538</v>
      </c>
    </row>
    <row r="1439" spans="1:8">
      <c r="A1439" s="103"/>
      <c r="B1439" s="326"/>
      <c r="C1439" s="326" t="s">
        <v>1538</v>
      </c>
      <c r="D1439" t="s">
        <v>1538</v>
      </c>
      <c r="E1439" s="325" t="s">
        <v>1538</v>
      </c>
      <c r="G1439" s="325" t="s">
        <v>1538</v>
      </c>
      <c r="H1439" s="325" t="s">
        <v>1538</v>
      </c>
    </row>
    <row r="1440" spans="1:8">
      <c r="A1440" s="103"/>
      <c r="B1440" s="326"/>
      <c r="C1440" s="326" t="s">
        <v>1538</v>
      </c>
      <c r="D1440" t="s">
        <v>1538</v>
      </c>
      <c r="E1440" s="325" t="s">
        <v>1538</v>
      </c>
      <c r="G1440" s="325" t="s">
        <v>1538</v>
      </c>
      <c r="H1440" s="325" t="s">
        <v>1538</v>
      </c>
    </row>
    <row r="1441" spans="1:8">
      <c r="A1441" s="103"/>
      <c r="B1441" s="326"/>
      <c r="C1441" s="326" t="s">
        <v>1538</v>
      </c>
      <c r="D1441" t="s">
        <v>1538</v>
      </c>
      <c r="E1441" s="325" t="s">
        <v>1538</v>
      </c>
      <c r="G1441" s="325" t="s">
        <v>1538</v>
      </c>
      <c r="H1441" s="325" t="s">
        <v>1538</v>
      </c>
    </row>
    <row r="1442" spans="1:8">
      <c r="A1442" s="103"/>
      <c r="B1442" s="326"/>
      <c r="C1442" s="326" t="s">
        <v>1538</v>
      </c>
      <c r="D1442" t="s">
        <v>1538</v>
      </c>
      <c r="E1442" s="325" t="s">
        <v>1538</v>
      </c>
      <c r="G1442" s="325" t="s">
        <v>1538</v>
      </c>
      <c r="H1442" s="325" t="s">
        <v>1538</v>
      </c>
    </row>
    <row r="1443" spans="1:8">
      <c r="A1443" s="103"/>
      <c r="B1443" s="326"/>
      <c r="C1443" s="326" t="s">
        <v>1538</v>
      </c>
      <c r="D1443" t="s">
        <v>1538</v>
      </c>
      <c r="E1443" s="325" t="s">
        <v>1538</v>
      </c>
      <c r="G1443" s="325" t="s">
        <v>1538</v>
      </c>
      <c r="H1443" s="325" t="s">
        <v>1538</v>
      </c>
    </row>
    <row r="1444" spans="1:8">
      <c r="A1444" s="103"/>
      <c r="B1444" s="326"/>
      <c r="C1444" s="326" t="s">
        <v>1538</v>
      </c>
      <c r="D1444" t="s">
        <v>1538</v>
      </c>
      <c r="E1444" s="325" t="s">
        <v>1538</v>
      </c>
      <c r="G1444" s="325" t="s">
        <v>1538</v>
      </c>
      <c r="H1444" s="325" t="s">
        <v>1538</v>
      </c>
    </row>
    <row r="1445" spans="1:8">
      <c r="A1445" s="103"/>
      <c r="B1445" s="326"/>
      <c r="C1445" s="326" t="s">
        <v>1538</v>
      </c>
      <c r="D1445" t="s">
        <v>1538</v>
      </c>
      <c r="E1445" s="325" t="s">
        <v>1538</v>
      </c>
      <c r="G1445" s="325" t="s">
        <v>1538</v>
      </c>
      <c r="H1445" s="325" t="s">
        <v>1538</v>
      </c>
    </row>
    <row r="1446" spans="1:8">
      <c r="A1446" s="103"/>
      <c r="B1446" s="326"/>
      <c r="C1446" s="326" t="s">
        <v>1538</v>
      </c>
      <c r="D1446" t="s">
        <v>1538</v>
      </c>
      <c r="E1446" s="325" t="s">
        <v>1538</v>
      </c>
      <c r="G1446" s="325" t="s">
        <v>1538</v>
      </c>
      <c r="H1446" s="325" t="s">
        <v>1538</v>
      </c>
    </row>
    <row r="1447" spans="1:8">
      <c r="A1447" s="103"/>
      <c r="B1447" s="326"/>
      <c r="C1447" s="326" t="s">
        <v>1538</v>
      </c>
      <c r="D1447" t="s">
        <v>1538</v>
      </c>
      <c r="E1447" s="325" t="s">
        <v>1538</v>
      </c>
      <c r="G1447" s="325" t="s">
        <v>1538</v>
      </c>
      <c r="H1447" s="325" t="s">
        <v>1538</v>
      </c>
    </row>
    <row r="1448" spans="1:8">
      <c r="A1448" s="103"/>
      <c r="B1448" s="326"/>
      <c r="C1448" s="326" t="s">
        <v>1538</v>
      </c>
      <c r="D1448" t="s">
        <v>1538</v>
      </c>
      <c r="E1448" s="325" t="s">
        <v>1538</v>
      </c>
      <c r="G1448" s="325" t="s">
        <v>1538</v>
      </c>
      <c r="H1448" s="325" t="s">
        <v>1538</v>
      </c>
    </row>
    <row r="1449" spans="1:8">
      <c r="A1449" s="103"/>
      <c r="B1449" s="326"/>
      <c r="C1449" s="326" t="s">
        <v>1538</v>
      </c>
      <c r="D1449" t="s">
        <v>1538</v>
      </c>
      <c r="E1449" s="325" t="s">
        <v>1538</v>
      </c>
      <c r="G1449" s="325" t="s">
        <v>1538</v>
      </c>
      <c r="H1449" s="325" t="s">
        <v>1538</v>
      </c>
    </row>
    <row r="1450" spans="1:8">
      <c r="A1450" s="103"/>
      <c r="B1450" s="326"/>
      <c r="C1450" s="326" t="s">
        <v>1538</v>
      </c>
      <c r="D1450" t="s">
        <v>1538</v>
      </c>
      <c r="E1450" s="325" t="s">
        <v>1538</v>
      </c>
      <c r="G1450" s="325" t="s">
        <v>1538</v>
      </c>
      <c r="H1450" s="325" t="s">
        <v>1538</v>
      </c>
    </row>
    <row r="1451" spans="1:8">
      <c r="A1451" s="103"/>
      <c r="B1451" s="326"/>
      <c r="C1451" s="326" t="s">
        <v>1538</v>
      </c>
      <c r="D1451" t="s">
        <v>1538</v>
      </c>
      <c r="E1451" s="325" t="s">
        <v>1538</v>
      </c>
      <c r="G1451" s="325" t="s">
        <v>1538</v>
      </c>
      <c r="H1451" s="325" t="s">
        <v>1538</v>
      </c>
    </row>
    <row r="1452" spans="1:8">
      <c r="A1452" s="103"/>
      <c r="B1452" s="326"/>
      <c r="C1452" s="326" t="s">
        <v>1538</v>
      </c>
      <c r="D1452" t="s">
        <v>1538</v>
      </c>
      <c r="E1452" s="325" t="s">
        <v>1538</v>
      </c>
      <c r="G1452" s="325" t="s">
        <v>1538</v>
      </c>
      <c r="H1452" s="325" t="s">
        <v>1538</v>
      </c>
    </row>
    <row r="1453" spans="1:8">
      <c r="A1453" s="103"/>
      <c r="B1453" s="326"/>
      <c r="C1453" s="326" t="s">
        <v>1538</v>
      </c>
      <c r="D1453" t="s">
        <v>1538</v>
      </c>
      <c r="E1453" s="325" t="s">
        <v>1538</v>
      </c>
      <c r="G1453" s="325" t="s">
        <v>1538</v>
      </c>
      <c r="H1453" s="325" t="s">
        <v>1538</v>
      </c>
    </row>
    <row r="1454" spans="1:8">
      <c r="A1454" s="103"/>
      <c r="B1454" s="326"/>
      <c r="C1454" s="326" t="s">
        <v>1538</v>
      </c>
      <c r="D1454" t="s">
        <v>1538</v>
      </c>
      <c r="E1454" s="325" t="s">
        <v>1538</v>
      </c>
      <c r="G1454" s="325" t="s">
        <v>1538</v>
      </c>
      <c r="H1454" s="325" t="s">
        <v>1538</v>
      </c>
    </row>
    <row r="1455" spans="1:8">
      <c r="A1455" s="103"/>
      <c r="B1455" s="329"/>
      <c r="C1455" s="326" t="s">
        <v>1538</v>
      </c>
      <c r="D1455" t="s">
        <v>1538</v>
      </c>
      <c r="E1455" s="325" t="s">
        <v>1538</v>
      </c>
      <c r="G1455" s="325" t="s">
        <v>1538</v>
      </c>
      <c r="H1455" s="325" t="s">
        <v>1538</v>
      </c>
    </row>
    <row r="1456" spans="1:8">
      <c r="A1456" s="103"/>
      <c r="B1456" s="326"/>
      <c r="C1456" s="326" t="s">
        <v>1538</v>
      </c>
      <c r="D1456" t="s">
        <v>1538</v>
      </c>
      <c r="E1456" s="325" t="s">
        <v>1538</v>
      </c>
      <c r="G1456" s="325" t="s">
        <v>1538</v>
      </c>
      <c r="H1456" s="325" t="s">
        <v>1538</v>
      </c>
    </row>
    <row r="1457" spans="1:8">
      <c r="A1457" s="103"/>
      <c r="B1457" s="326"/>
      <c r="C1457" s="326" t="s">
        <v>1538</v>
      </c>
      <c r="D1457" t="s">
        <v>1538</v>
      </c>
      <c r="E1457" s="325" t="s">
        <v>1538</v>
      </c>
      <c r="G1457" s="325" t="s">
        <v>1538</v>
      </c>
      <c r="H1457" s="325" t="s">
        <v>1538</v>
      </c>
    </row>
    <row r="1458" spans="1:8">
      <c r="A1458" s="103"/>
      <c r="B1458" s="326"/>
      <c r="C1458" s="326" t="s">
        <v>1538</v>
      </c>
      <c r="D1458" t="s">
        <v>1538</v>
      </c>
      <c r="E1458" s="325" t="s">
        <v>1538</v>
      </c>
      <c r="G1458" s="325" t="s">
        <v>1538</v>
      </c>
      <c r="H1458" s="325" t="s">
        <v>1538</v>
      </c>
    </row>
    <row r="1459" spans="1:8">
      <c r="A1459" s="103"/>
      <c r="B1459" s="326"/>
      <c r="C1459" s="326" t="s">
        <v>1538</v>
      </c>
      <c r="D1459" t="s">
        <v>1538</v>
      </c>
      <c r="E1459" s="325" t="s">
        <v>1538</v>
      </c>
      <c r="G1459" s="325" t="s">
        <v>1538</v>
      </c>
      <c r="H1459" s="325" t="s">
        <v>1538</v>
      </c>
    </row>
    <row r="1460" spans="1:8">
      <c r="A1460" s="103"/>
      <c r="B1460" s="326"/>
      <c r="C1460" s="326" t="s">
        <v>1538</v>
      </c>
      <c r="D1460" t="s">
        <v>1538</v>
      </c>
      <c r="E1460" s="325" t="s">
        <v>1538</v>
      </c>
      <c r="G1460" s="325" t="s">
        <v>1538</v>
      </c>
      <c r="H1460" s="325" t="s">
        <v>1538</v>
      </c>
    </row>
    <row r="1461" spans="1:8">
      <c r="A1461" s="103"/>
      <c r="B1461" s="326"/>
      <c r="C1461" s="326" t="s">
        <v>1538</v>
      </c>
      <c r="D1461" t="s">
        <v>1538</v>
      </c>
      <c r="E1461" s="325" t="s">
        <v>1538</v>
      </c>
      <c r="G1461" s="325" t="s">
        <v>1538</v>
      </c>
      <c r="H1461" s="325" t="s">
        <v>1538</v>
      </c>
    </row>
    <row r="1462" spans="1:8">
      <c r="A1462" s="103"/>
      <c r="B1462" s="326"/>
      <c r="C1462" s="326" t="s">
        <v>1538</v>
      </c>
      <c r="D1462" t="s">
        <v>1538</v>
      </c>
      <c r="E1462" s="325" t="s">
        <v>1538</v>
      </c>
      <c r="G1462" s="325" t="s">
        <v>1538</v>
      </c>
      <c r="H1462" s="325" t="s">
        <v>1538</v>
      </c>
    </row>
    <row r="1463" spans="1:8">
      <c r="A1463" s="103"/>
      <c r="B1463" s="326"/>
      <c r="C1463" s="326" t="s">
        <v>1538</v>
      </c>
      <c r="D1463" t="s">
        <v>1538</v>
      </c>
      <c r="E1463" s="325" t="s">
        <v>1538</v>
      </c>
      <c r="G1463" s="325" t="s">
        <v>1538</v>
      </c>
      <c r="H1463" s="325" t="s">
        <v>1538</v>
      </c>
    </row>
    <row r="1464" spans="1:8">
      <c r="A1464" s="103"/>
      <c r="B1464" s="326"/>
      <c r="C1464" s="326" t="s">
        <v>1538</v>
      </c>
      <c r="D1464" t="s">
        <v>1538</v>
      </c>
      <c r="E1464" s="325" t="s">
        <v>1538</v>
      </c>
      <c r="G1464" s="325" t="s">
        <v>1538</v>
      </c>
      <c r="H1464" s="325" t="s">
        <v>1538</v>
      </c>
    </row>
    <row r="1465" spans="1:8">
      <c r="A1465" s="103"/>
      <c r="B1465" s="326"/>
      <c r="C1465" s="326" t="s">
        <v>1538</v>
      </c>
      <c r="D1465" t="s">
        <v>1538</v>
      </c>
      <c r="E1465" s="325" t="s">
        <v>1538</v>
      </c>
      <c r="G1465" s="325" t="s">
        <v>1538</v>
      </c>
      <c r="H1465" s="325" t="s">
        <v>1538</v>
      </c>
    </row>
    <row r="1466" spans="1:8">
      <c r="A1466" s="103"/>
      <c r="B1466" s="326"/>
      <c r="C1466" s="326" t="s">
        <v>1538</v>
      </c>
      <c r="D1466" t="s">
        <v>1538</v>
      </c>
      <c r="E1466" s="325" t="s">
        <v>1538</v>
      </c>
      <c r="G1466" s="325" t="s">
        <v>1538</v>
      </c>
      <c r="H1466" s="325" t="s">
        <v>1538</v>
      </c>
    </row>
    <row r="1467" spans="1:8">
      <c r="A1467" s="103"/>
      <c r="B1467" s="326"/>
      <c r="C1467" s="326" t="s">
        <v>1538</v>
      </c>
      <c r="D1467" t="s">
        <v>1538</v>
      </c>
      <c r="E1467" s="325" t="s">
        <v>1538</v>
      </c>
      <c r="G1467" s="325" t="s">
        <v>1538</v>
      </c>
      <c r="H1467" s="325" t="s">
        <v>1538</v>
      </c>
    </row>
    <row r="1468" spans="1:8">
      <c r="A1468" s="103"/>
      <c r="B1468" s="326"/>
      <c r="C1468" s="326" t="s">
        <v>1538</v>
      </c>
      <c r="D1468" t="s">
        <v>1538</v>
      </c>
      <c r="E1468" s="325" t="s">
        <v>1538</v>
      </c>
      <c r="G1468" s="325" t="s">
        <v>1538</v>
      </c>
      <c r="H1468" s="325" t="s">
        <v>1538</v>
      </c>
    </row>
    <row r="1469" spans="1:8">
      <c r="A1469" s="103"/>
      <c r="B1469" s="326"/>
      <c r="C1469" s="326" t="s">
        <v>1538</v>
      </c>
      <c r="D1469" t="s">
        <v>1538</v>
      </c>
      <c r="E1469" s="325" t="s">
        <v>1538</v>
      </c>
      <c r="G1469" s="325" t="s">
        <v>1538</v>
      </c>
      <c r="H1469" s="325" t="s">
        <v>1538</v>
      </c>
    </row>
    <row r="1470" spans="1:8">
      <c r="A1470" s="103"/>
      <c r="B1470" s="326"/>
      <c r="C1470" s="326" t="s">
        <v>1538</v>
      </c>
      <c r="D1470" t="s">
        <v>1538</v>
      </c>
      <c r="E1470" s="325" t="s">
        <v>1538</v>
      </c>
      <c r="G1470" s="325" t="s">
        <v>1538</v>
      </c>
      <c r="H1470" s="325" t="s">
        <v>1538</v>
      </c>
    </row>
    <row r="1471" spans="1:8">
      <c r="A1471" s="103"/>
      <c r="B1471" s="326"/>
      <c r="C1471" s="326" t="s">
        <v>1538</v>
      </c>
      <c r="D1471" t="s">
        <v>1538</v>
      </c>
      <c r="E1471" s="325" t="s">
        <v>1538</v>
      </c>
      <c r="G1471" s="325" t="s">
        <v>1538</v>
      </c>
      <c r="H1471" s="325" t="s">
        <v>1538</v>
      </c>
    </row>
    <row r="1472" spans="1:8">
      <c r="A1472" s="103"/>
      <c r="B1472" s="326"/>
      <c r="C1472" s="326" t="s">
        <v>1538</v>
      </c>
      <c r="D1472" t="s">
        <v>1538</v>
      </c>
      <c r="E1472" s="325" t="s">
        <v>1538</v>
      </c>
      <c r="G1472" s="325" t="s">
        <v>1538</v>
      </c>
      <c r="H1472" s="325" t="s">
        <v>1538</v>
      </c>
    </row>
    <row r="1473" spans="1:8">
      <c r="A1473" s="103"/>
      <c r="B1473" s="326"/>
      <c r="C1473" s="326" t="s">
        <v>1538</v>
      </c>
      <c r="D1473" t="s">
        <v>1538</v>
      </c>
      <c r="E1473" s="325" t="s">
        <v>1538</v>
      </c>
      <c r="G1473" s="325" t="s">
        <v>1538</v>
      </c>
      <c r="H1473" s="325" t="s">
        <v>1538</v>
      </c>
    </row>
    <row r="1474" spans="1:8">
      <c r="A1474" s="103"/>
      <c r="B1474" s="326"/>
      <c r="C1474" s="326" t="s">
        <v>1538</v>
      </c>
      <c r="D1474" t="s">
        <v>1538</v>
      </c>
      <c r="E1474" s="325" t="s">
        <v>1538</v>
      </c>
      <c r="G1474" s="325" t="s">
        <v>1538</v>
      </c>
      <c r="H1474" s="325" t="s">
        <v>1538</v>
      </c>
    </row>
    <row r="1475" spans="1:8">
      <c r="A1475" s="103"/>
      <c r="B1475" s="326"/>
      <c r="C1475" s="326" t="s">
        <v>1538</v>
      </c>
      <c r="D1475" t="s">
        <v>1538</v>
      </c>
      <c r="E1475" s="325" t="s">
        <v>1538</v>
      </c>
      <c r="G1475" s="325" t="s">
        <v>1538</v>
      </c>
      <c r="H1475" s="325" t="s">
        <v>1538</v>
      </c>
    </row>
    <row r="1476" spans="1:8">
      <c r="A1476" s="103"/>
      <c r="B1476" s="326"/>
      <c r="C1476" s="326" t="s">
        <v>1538</v>
      </c>
      <c r="D1476" t="s">
        <v>1538</v>
      </c>
      <c r="E1476" s="325" t="s">
        <v>1538</v>
      </c>
      <c r="G1476" s="325" t="s">
        <v>1538</v>
      </c>
      <c r="H1476" s="325" t="s">
        <v>1538</v>
      </c>
    </row>
    <row r="1477" spans="1:8">
      <c r="A1477" s="103"/>
      <c r="B1477" s="326"/>
      <c r="C1477" s="326" t="s">
        <v>1538</v>
      </c>
      <c r="D1477" t="s">
        <v>1538</v>
      </c>
      <c r="E1477" s="325" t="s">
        <v>1538</v>
      </c>
      <c r="G1477" s="325" t="s">
        <v>1538</v>
      </c>
      <c r="H1477" s="325" t="s">
        <v>1538</v>
      </c>
    </row>
    <row r="1478" spans="1:8">
      <c r="A1478" s="103"/>
      <c r="B1478" s="328"/>
      <c r="C1478" s="326" t="s">
        <v>1538</v>
      </c>
      <c r="D1478" t="s">
        <v>1538</v>
      </c>
      <c r="E1478" s="325" t="s">
        <v>1538</v>
      </c>
      <c r="G1478" s="325" t="s">
        <v>1538</v>
      </c>
      <c r="H1478" s="325" t="s">
        <v>1538</v>
      </c>
    </row>
    <row r="1479" spans="1:8">
      <c r="A1479" s="103"/>
      <c r="C1479" s="326" t="s">
        <v>1538</v>
      </c>
      <c r="D1479" t="s">
        <v>1538</v>
      </c>
      <c r="E1479" s="325" t="s">
        <v>1538</v>
      </c>
      <c r="G1479" s="325" t="s">
        <v>1538</v>
      </c>
      <c r="H1479" s="325" t="s">
        <v>1538</v>
      </c>
    </row>
    <row r="1480" spans="1:8">
      <c r="A1480" s="103"/>
      <c r="C1480" s="326" t="s">
        <v>1538</v>
      </c>
      <c r="D1480" t="s">
        <v>1538</v>
      </c>
      <c r="E1480" s="325" t="s">
        <v>1538</v>
      </c>
      <c r="G1480" s="325" t="s">
        <v>1538</v>
      </c>
      <c r="H1480" s="325" t="s">
        <v>1538</v>
      </c>
    </row>
    <row r="1481" spans="1:8">
      <c r="A1481" s="103"/>
      <c r="C1481" s="326" t="s">
        <v>1538</v>
      </c>
      <c r="D1481" t="s">
        <v>1538</v>
      </c>
      <c r="E1481" s="325" t="s">
        <v>1538</v>
      </c>
      <c r="G1481" s="325" t="s">
        <v>1538</v>
      </c>
      <c r="H1481" s="325" t="s">
        <v>1538</v>
      </c>
    </row>
    <row r="1482" spans="1:8">
      <c r="A1482" s="103"/>
      <c r="B1482" s="326"/>
      <c r="C1482" s="326" t="s">
        <v>1538</v>
      </c>
      <c r="D1482" t="s">
        <v>1538</v>
      </c>
      <c r="E1482" s="325" t="s">
        <v>1538</v>
      </c>
      <c r="G1482" s="325" t="s">
        <v>1538</v>
      </c>
      <c r="H1482" s="325" t="s">
        <v>1538</v>
      </c>
    </row>
    <row r="1483" spans="1:8">
      <c r="A1483" s="103"/>
      <c r="B1483" s="326"/>
      <c r="C1483" s="326" t="s">
        <v>1538</v>
      </c>
      <c r="D1483" t="s">
        <v>1538</v>
      </c>
      <c r="E1483" s="325" t="s">
        <v>1538</v>
      </c>
      <c r="G1483" s="325" t="s">
        <v>1538</v>
      </c>
      <c r="H1483" s="325" t="s">
        <v>1538</v>
      </c>
    </row>
    <row r="1484" spans="1:8">
      <c r="A1484" s="103"/>
      <c r="B1484" s="326"/>
      <c r="C1484" s="326" t="s">
        <v>1538</v>
      </c>
      <c r="D1484" t="s">
        <v>1538</v>
      </c>
      <c r="E1484" s="325" t="s">
        <v>1538</v>
      </c>
      <c r="G1484" s="325" t="s">
        <v>1538</v>
      </c>
      <c r="H1484" s="325" t="s">
        <v>1538</v>
      </c>
    </row>
    <row r="1485" spans="1:8">
      <c r="A1485" s="103"/>
      <c r="B1485" s="326"/>
      <c r="C1485" s="326" t="s">
        <v>1538</v>
      </c>
      <c r="D1485" t="s">
        <v>1538</v>
      </c>
      <c r="E1485" s="325" t="s">
        <v>1538</v>
      </c>
      <c r="G1485" s="325" t="s">
        <v>1538</v>
      </c>
      <c r="H1485" s="325" t="s">
        <v>1538</v>
      </c>
    </row>
    <row r="1486" spans="1:8">
      <c r="A1486" s="103"/>
      <c r="B1486" s="326"/>
      <c r="C1486" s="326" t="s">
        <v>1538</v>
      </c>
      <c r="D1486" t="s">
        <v>1538</v>
      </c>
      <c r="E1486" s="325" t="s">
        <v>1538</v>
      </c>
      <c r="G1486" s="325" t="s">
        <v>1538</v>
      </c>
      <c r="H1486" s="325" t="s">
        <v>1538</v>
      </c>
    </row>
    <row r="1487" spans="1:8">
      <c r="A1487" s="103"/>
      <c r="B1487" s="326"/>
      <c r="C1487" s="326" t="s">
        <v>1538</v>
      </c>
      <c r="D1487" t="s">
        <v>1538</v>
      </c>
      <c r="E1487" s="325" t="s">
        <v>1538</v>
      </c>
      <c r="G1487" s="325" t="s">
        <v>1538</v>
      </c>
      <c r="H1487" s="325" t="s">
        <v>1538</v>
      </c>
    </row>
    <row r="1488" spans="1:8">
      <c r="A1488" s="103"/>
      <c r="B1488" s="326"/>
      <c r="C1488" s="326" t="s">
        <v>1538</v>
      </c>
      <c r="D1488" t="s">
        <v>1538</v>
      </c>
      <c r="E1488" s="325" t="s">
        <v>1538</v>
      </c>
      <c r="G1488" s="325" t="s">
        <v>1538</v>
      </c>
      <c r="H1488" s="325" t="s">
        <v>1538</v>
      </c>
    </row>
    <row r="1489" spans="1:8">
      <c r="A1489" s="103"/>
      <c r="B1489" s="326"/>
      <c r="C1489" s="326" t="s">
        <v>1538</v>
      </c>
      <c r="D1489" t="s">
        <v>1538</v>
      </c>
      <c r="E1489" s="325" t="s">
        <v>1538</v>
      </c>
      <c r="G1489" s="325" t="s">
        <v>1538</v>
      </c>
      <c r="H1489" s="325" t="s">
        <v>1538</v>
      </c>
    </row>
    <row r="1490" spans="1:8">
      <c r="A1490" s="103"/>
      <c r="B1490" s="326"/>
      <c r="C1490" s="326" t="s">
        <v>1538</v>
      </c>
      <c r="D1490" t="s">
        <v>1538</v>
      </c>
      <c r="E1490" s="325" t="s">
        <v>1538</v>
      </c>
      <c r="G1490" s="325" t="s">
        <v>1538</v>
      </c>
      <c r="H1490" s="325" t="s">
        <v>1538</v>
      </c>
    </row>
    <row r="1491" spans="1:8">
      <c r="A1491" s="103"/>
      <c r="B1491" s="326"/>
      <c r="C1491" s="326" t="s">
        <v>1538</v>
      </c>
      <c r="D1491" t="s">
        <v>1538</v>
      </c>
      <c r="E1491" s="325" t="s">
        <v>1538</v>
      </c>
      <c r="G1491" s="325" t="s">
        <v>1538</v>
      </c>
      <c r="H1491" s="325" t="s">
        <v>1538</v>
      </c>
    </row>
    <row r="1492" spans="1:8">
      <c r="A1492" s="103"/>
      <c r="B1492" s="326"/>
      <c r="C1492" s="326" t="s">
        <v>1538</v>
      </c>
      <c r="D1492" t="s">
        <v>1538</v>
      </c>
      <c r="E1492" s="325" t="s">
        <v>1538</v>
      </c>
      <c r="G1492" s="325" t="s">
        <v>1538</v>
      </c>
      <c r="H1492" s="325" t="s">
        <v>1538</v>
      </c>
    </row>
    <row r="1493" spans="1:8">
      <c r="A1493" s="103"/>
      <c r="B1493" s="326"/>
      <c r="C1493" s="326" t="s">
        <v>1538</v>
      </c>
      <c r="D1493" t="s">
        <v>1538</v>
      </c>
      <c r="E1493" s="325" t="s">
        <v>1538</v>
      </c>
      <c r="G1493" s="325" t="s">
        <v>1538</v>
      </c>
      <c r="H1493" s="325" t="s">
        <v>1538</v>
      </c>
    </row>
    <row r="1494" spans="1:8">
      <c r="A1494" s="103"/>
      <c r="B1494" s="326"/>
      <c r="C1494" s="326" t="s">
        <v>1538</v>
      </c>
      <c r="D1494" t="s">
        <v>1538</v>
      </c>
      <c r="E1494" s="325" t="s">
        <v>1538</v>
      </c>
      <c r="G1494" s="325" t="s">
        <v>1538</v>
      </c>
      <c r="H1494" s="325" t="s">
        <v>1538</v>
      </c>
    </row>
    <row r="1495" spans="1:8">
      <c r="A1495" s="103"/>
      <c r="B1495" s="326"/>
      <c r="C1495" s="326" t="s">
        <v>1538</v>
      </c>
      <c r="D1495" t="s">
        <v>1538</v>
      </c>
      <c r="E1495" s="325" t="s">
        <v>1538</v>
      </c>
      <c r="G1495" s="325" t="s">
        <v>1538</v>
      </c>
      <c r="H1495" s="325" t="s">
        <v>1538</v>
      </c>
    </row>
    <row r="1496" spans="1:8">
      <c r="A1496" s="103"/>
      <c r="B1496" s="326"/>
      <c r="C1496" s="326" t="s">
        <v>1538</v>
      </c>
      <c r="D1496" t="s">
        <v>1538</v>
      </c>
      <c r="E1496" s="325" t="s">
        <v>1538</v>
      </c>
      <c r="G1496" s="325" t="s">
        <v>1538</v>
      </c>
      <c r="H1496" s="325" t="s">
        <v>1538</v>
      </c>
    </row>
    <row r="1497" spans="1:8">
      <c r="A1497" s="103"/>
      <c r="B1497" s="326"/>
      <c r="C1497" s="326" t="s">
        <v>1538</v>
      </c>
      <c r="D1497" t="s">
        <v>1538</v>
      </c>
      <c r="E1497" s="325" t="s">
        <v>1538</v>
      </c>
      <c r="G1497" s="325" t="s">
        <v>1538</v>
      </c>
      <c r="H1497" s="325" t="s">
        <v>1538</v>
      </c>
    </row>
    <row r="1498" spans="1:8">
      <c r="A1498" s="103"/>
      <c r="B1498" s="326"/>
      <c r="C1498" s="326" t="s">
        <v>1538</v>
      </c>
      <c r="D1498" t="s">
        <v>1538</v>
      </c>
      <c r="E1498" s="325" t="s">
        <v>1538</v>
      </c>
      <c r="G1498" s="325" t="s">
        <v>1538</v>
      </c>
      <c r="H1498" s="325" t="s">
        <v>1538</v>
      </c>
    </row>
    <row r="1499" spans="1:8">
      <c r="A1499" s="103"/>
      <c r="B1499" s="326"/>
      <c r="C1499" s="326" t="s">
        <v>1538</v>
      </c>
      <c r="D1499" t="s">
        <v>1538</v>
      </c>
      <c r="E1499" s="325" t="s">
        <v>1538</v>
      </c>
      <c r="G1499" s="325" t="s">
        <v>1538</v>
      </c>
      <c r="H1499" s="325" t="s">
        <v>1538</v>
      </c>
    </row>
    <row r="1500" spans="1:8">
      <c r="A1500" s="103"/>
      <c r="B1500" s="326"/>
      <c r="C1500" s="326" t="s">
        <v>1538</v>
      </c>
      <c r="D1500" t="s">
        <v>1538</v>
      </c>
      <c r="E1500" s="325" t="s">
        <v>1538</v>
      </c>
      <c r="G1500" s="325" t="s">
        <v>1538</v>
      </c>
      <c r="H1500" s="325" t="s">
        <v>1538</v>
      </c>
    </row>
    <row r="1501" spans="1:8">
      <c r="A1501" s="103"/>
      <c r="B1501" s="326"/>
      <c r="C1501" s="326" t="s">
        <v>1538</v>
      </c>
      <c r="D1501" t="s">
        <v>1538</v>
      </c>
      <c r="E1501" s="325" t="s">
        <v>1538</v>
      </c>
      <c r="G1501" s="325" t="s">
        <v>1538</v>
      </c>
      <c r="H1501" s="325" t="s">
        <v>1538</v>
      </c>
    </row>
    <row r="1502" spans="1:8">
      <c r="A1502" s="103"/>
      <c r="B1502" s="326"/>
      <c r="C1502" s="326" t="s">
        <v>1538</v>
      </c>
      <c r="D1502" t="s">
        <v>1538</v>
      </c>
      <c r="E1502" s="325" t="s">
        <v>1538</v>
      </c>
      <c r="G1502" s="325" t="s">
        <v>1538</v>
      </c>
      <c r="H1502" s="325" t="s">
        <v>1538</v>
      </c>
    </row>
    <row r="1503" spans="1:8">
      <c r="A1503" s="103"/>
      <c r="B1503" s="326"/>
      <c r="C1503" s="326" t="s">
        <v>1538</v>
      </c>
      <c r="D1503" t="s">
        <v>1538</v>
      </c>
      <c r="E1503" s="325" t="s">
        <v>1538</v>
      </c>
      <c r="G1503" s="325" t="s">
        <v>1538</v>
      </c>
      <c r="H1503" s="325" t="s">
        <v>1538</v>
      </c>
    </row>
    <row r="1504" spans="1:8">
      <c r="A1504" s="103"/>
      <c r="B1504" s="326"/>
      <c r="C1504" s="326" t="s">
        <v>1538</v>
      </c>
      <c r="D1504" t="s">
        <v>1538</v>
      </c>
      <c r="E1504" s="325" t="s">
        <v>1538</v>
      </c>
      <c r="G1504" s="325" t="s">
        <v>1538</v>
      </c>
      <c r="H1504" s="325" t="s">
        <v>1538</v>
      </c>
    </row>
    <row r="1505" spans="1:8">
      <c r="A1505" s="103"/>
      <c r="B1505" s="326"/>
      <c r="C1505" s="326" t="s">
        <v>1538</v>
      </c>
      <c r="D1505" t="s">
        <v>1538</v>
      </c>
      <c r="E1505" s="325" t="s">
        <v>1538</v>
      </c>
      <c r="G1505" s="325" t="s">
        <v>1538</v>
      </c>
      <c r="H1505" s="325" t="s">
        <v>1538</v>
      </c>
    </row>
    <row r="1506" spans="1:8">
      <c r="A1506" s="103"/>
      <c r="B1506" s="326"/>
      <c r="C1506" s="326" t="s">
        <v>1538</v>
      </c>
      <c r="D1506" t="s">
        <v>1538</v>
      </c>
      <c r="E1506" s="325" t="s">
        <v>1538</v>
      </c>
      <c r="G1506" s="325" t="s">
        <v>1538</v>
      </c>
      <c r="H1506" s="325" t="s">
        <v>1538</v>
      </c>
    </row>
    <row r="1507" spans="1:8">
      <c r="A1507" s="103"/>
      <c r="B1507" s="326"/>
      <c r="C1507" s="326" t="s">
        <v>1538</v>
      </c>
      <c r="D1507" t="s">
        <v>1538</v>
      </c>
      <c r="E1507" s="325" t="s">
        <v>1538</v>
      </c>
      <c r="G1507" s="325" t="s">
        <v>1538</v>
      </c>
      <c r="H1507" s="325" t="s">
        <v>1538</v>
      </c>
    </row>
    <row r="1508" spans="1:8">
      <c r="A1508" s="103"/>
      <c r="B1508" s="326"/>
      <c r="C1508" s="326" t="s">
        <v>1538</v>
      </c>
      <c r="D1508" t="s">
        <v>1538</v>
      </c>
      <c r="E1508" s="325" t="s">
        <v>1538</v>
      </c>
      <c r="G1508" s="325" t="s">
        <v>1538</v>
      </c>
      <c r="H1508" s="325" t="s">
        <v>1538</v>
      </c>
    </row>
    <row r="1509" spans="1:8">
      <c r="A1509" s="103"/>
      <c r="B1509" s="326"/>
      <c r="C1509" s="326" t="s">
        <v>1538</v>
      </c>
      <c r="D1509" t="s">
        <v>1538</v>
      </c>
      <c r="E1509" s="325" t="s">
        <v>1538</v>
      </c>
      <c r="G1509" s="325" t="s">
        <v>1538</v>
      </c>
      <c r="H1509" s="325" t="s">
        <v>1538</v>
      </c>
    </row>
    <row r="1510" spans="1:8">
      <c r="A1510" s="103"/>
      <c r="B1510" s="326"/>
      <c r="C1510" s="326" t="s">
        <v>1538</v>
      </c>
      <c r="D1510" t="s">
        <v>1538</v>
      </c>
      <c r="E1510" s="325" t="s">
        <v>1538</v>
      </c>
      <c r="G1510" s="325" t="s">
        <v>1538</v>
      </c>
      <c r="H1510" s="325" t="s">
        <v>1538</v>
      </c>
    </row>
    <row r="1511" spans="1:8">
      <c r="A1511" s="103"/>
      <c r="B1511" s="326"/>
      <c r="C1511" s="326" t="s">
        <v>1538</v>
      </c>
      <c r="D1511" t="s">
        <v>1538</v>
      </c>
      <c r="E1511" s="325" t="s">
        <v>1538</v>
      </c>
      <c r="G1511" s="325" t="s">
        <v>1538</v>
      </c>
      <c r="H1511" s="325" t="s">
        <v>1538</v>
      </c>
    </row>
    <row r="1512" spans="1:8">
      <c r="A1512" s="103"/>
      <c r="B1512" s="326"/>
      <c r="C1512" s="326" t="s">
        <v>1538</v>
      </c>
      <c r="D1512" t="s">
        <v>1538</v>
      </c>
      <c r="E1512" s="325" t="s">
        <v>1538</v>
      </c>
      <c r="G1512" s="325" t="s">
        <v>1538</v>
      </c>
      <c r="H1512" s="325" t="s">
        <v>1538</v>
      </c>
    </row>
    <row r="1513" spans="1:8">
      <c r="A1513" s="103"/>
      <c r="B1513" s="326"/>
      <c r="C1513" s="326" t="s">
        <v>1538</v>
      </c>
      <c r="D1513" t="s">
        <v>1538</v>
      </c>
      <c r="E1513" s="325" t="s">
        <v>1538</v>
      </c>
      <c r="G1513" s="325" t="s">
        <v>1538</v>
      </c>
      <c r="H1513" s="325" t="s">
        <v>1538</v>
      </c>
    </row>
    <row r="1514" spans="1:8">
      <c r="A1514" s="103"/>
      <c r="B1514" s="326"/>
      <c r="C1514" s="326" t="s">
        <v>1538</v>
      </c>
      <c r="D1514" t="s">
        <v>1538</v>
      </c>
      <c r="E1514" s="325" t="s">
        <v>1538</v>
      </c>
      <c r="G1514" s="325" t="s">
        <v>1538</v>
      </c>
      <c r="H1514" s="325" t="s">
        <v>1538</v>
      </c>
    </row>
    <row r="1515" spans="1:8">
      <c r="A1515" s="103"/>
      <c r="B1515" s="326"/>
      <c r="C1515" s="326" t="s">
        <v>1538</v>
      </c>
      <c r="D1515" t="s">
        <v>1538</v>
      </c>
      <c r="E1515" s="325" t="s">
        <v>1538</v>
      </c>
      <c r="G1515" s="325" t="s">
        <v>1538</v>
      </c>
      <c r="H1515" s="325" t="s">
        <v>1538</v>
      </c>
    </row>
    <row r="1516" spans="1:8">
      <c r="A1516" s="103"/>
      <c r="B1516" s="326"/>
      <c r="C1516" s="326" t="s">
        <v>1538</v>
      </c>
      <c r="D1516" t="s">
        <v>1538</v>
      </c>
      <c r="E1516" s="325" t="s">
        <v>1538</v>
      </c>
      <c r="G1516" s="325" t="s">
        <v>1538</v>
      </c>
      <c r="H1516" s="325" t="s">
        <v>1538</v>
      </c>
    </row>
    <row r="1517" spans="1:8">
      <c r="A1517" s="103"/>
      <c r="B1517" s="326"/>
      <c r="C1517" s="326" t="s">
        <v>1538</v>
      </c>
      <c r="D1517" t="s">
        <v>1538</v>
      </c>
      <c r="E1517" s="325" t="s">
        <v>1538</v>
      </c>
      <c r="G1517" s="325" t="s">
        <v>1538</v>
      </c>
      <c r="H1517" s="325" t="s">
        <v>1538</v>
      </c>
    </row>
    <row r="1518" spans="1:8">
      <c r="A1518" s="103"/>
      <c r="B1518" s="326"/>
      <c r="C1518" s="326" t="s">
        <v>1538</v>
      </c>
      <c r="D1518" t="s">
        <v>1538</v>
      </c>
      <c r="E1518" s="325" t="s">
        <v>1538</v>
      </c>
      <c r="G1518" s="325" t="s">
        <v>1538</v>
      </c>
      <c r="H1518" s="325" t="s">
        <v>1538</v>
      </c>
    </row>
    <row r="1519" spans="1:8">
      <c r="A1519" s="103"/>
      <c r="B1519" s="326"/>
      <c r="C1519" s="326" t="s">
        <v>1538</v>
      </c>
      <c r="D1519" t="s">
        <v>1538</v>
      </c>
      <c r="E1519" s="325" t="s">
        <v>1538</v>
      </c>
      <c r="G1519" s="325" t="s">
        <v>1538</v>
      </c>
      <c r="H1519" s="325" t="s">
        <v>1538</v>
      </c>
    </row>
    <row r="1520" spans="1:8">
      <c r="A1520" s="103"/>
      <c r="B1520" s="326"/>
      <c r="C1520" s="326" t="s">
        <v>1538</v>
      </c>
      <c r="D1520" t="s">
        <v>1538</v>
      </c>
      <c r="E1520" s="325" t="s">
        <v>1538</v>
      </c>
      <c r="G1520" s="325" t="s">
        <v>1538</v>
      </c>
      <c r="H1520" s="325" t="s">
        <v>1538</v>
      </c>
    </row>
    <row r="1521" spans="1:8">
      <c r="A1521" s="103"/>
      <c r="B1521" s="326"/>
      <c r="C1521" s="326" t="s">
        <v>1538</v>
      </c>
      <c r="D1521" t="s">
        <v>1538</v>
      </c>
      <c r="E1521" s="325" t="s">
        <v>1538</v>
      </c>
      <c r="G1521" s="325" t="s">
        <v>1538</v>
      </c>
      <c r="H1521" s="325" t="s">
        <v>1538</v>
      </c>
    </row>
    <row r="1522" spans="1:8">
      <c r="A1522" s="103"/>
      <c r="B1522" s="326"/>
      <c r="C1522" s="326" t="s">
        <v>1538</v>
      </c>
      <c r="D1522" t="s">
        <v>1538</v>
      </c>
      <c r="E1522" s="325" t="s">
        <v>1538</v>
      </c>
      <c r="G1522" s="325" t="s">
        <v>1538</v>
      </c>
      <c r="H1522" s="325" t="s">
        <v>1538</v>
      </c>
    </row>
    <row r="1523" spans="1:8">
      <c r="A1523" s="103"/>
      <c r="B1523" s="326"/>
      <c r="C1523" s="326" t="s">
        <v>1538</v>
      </c>
      <c r="D1523" t="s">
        <v>1538</v>
      </c>
      <c r="E1523" s="325" t="s">
        <v>1538</v>
      </c>
      <c r="G1523" s="325" t="s">
        <v>1538</v>
      </c>
      <c r="H1523" s="325" t="s">
        <v>1538</v>
      </c>
    </row>
    <row r="1524" spans="1:8">
      <c r="A1524" s="103"/>
      <c r="B1524" s="326"/>
      <c r="C1524" s="326" t="s">
        <v>1538</v>
      </c>
      <c r="D1524" t="s">
        <v>1538</v>
      </c>
      <c r="E1524" s="325" t="s">
        <v>1538</v>
      </c>
      <c r="G1524" s="325" t="s">
        <v>1538</v>
      </c>
      <c r="H1524" s="325" t="s">
        <v>1538</v>
      </c>
    </row>
    <row r="1525" spans="1:8">
      <c r="A1525" s="103"/>
      <c r="B1525" s="326"/>
      <c r="C1525" s="326" t="s">
        <v>1538</v>
      </c>
      <c r="D1525" t="s">
        <v>1538</v>
      </c>
      <c r="E1525" s="325" t="s">
        <v>1538</v>
      </c>
      <c r="G1525" s="325" t="s">
        <v>1538</v>
      </c>
      <c r="H1525" s="325" t="s">
        <v>1538</v>
      </c>
    </row>
    <row r="1526" spans="1:8">
      <c r="A1526" s="103"/>
      <c r="B1526" s="326"/>
      <c r="C1526" s="326" t="s">
        <v>1538</v>
      </c>
      <c r="D1526" t="s">
        <v>1538</v>
      </c>
      <c r="E1526" s="325" t="s">
        <v>1538</v>
      </c>
      <c r="G1526" s="325" t="s">
        <v>1538</v>
      </c>
      <c r="H1526" s="325" t="s">
        <v>1538</v>
      </c>
    </row>
    <row r="1527" spans="1:8">
      <c r="A1527" s="103"/>
      <c r="B1527" s="328"/>
      <c r="C1527" s="326" t="s">
        <v>1538</v>
      </c>
      <c r="D1527" t="s">
        <v>1538</v>
      </c>
      <c r="E1527" s="325" t="s">
        <v>1538</v>
      </c>
      <c r="G1527" s="325" t="s">
        <v>1538</v>
      </c>
      <c r="H1527" s="325" t="s">
        <v>1538</v>
      </c>
    </row>
    <row r="1528" spans="1:8">
      <c r="A1528" s="103"/>
      <c r="C1528" s="326" t="s">
        <v>1538</v>
      </c>
      <c r="D1528" t="s">
        <v>1538</v>
      </c>
      <c r="E1528" s="325" t="s">
        <v>1538</v>
      </c>
      <c r="G1528" s="325" t="s">
        <v>1538</v>
      </c>
      <c r="H1528" s="325" t="s">
        <v>1538</v>
      </c>
    </row>
    <row r="1529" spans="1:8">
      <c r="A1529" s="103"/>
      <c r="C1529" s="326" t="s">
        <v>1538</v>
      </c>
      <c r="D1529" t="s">
        <v>1538</v>
      </c>
      <c r="E1529" s="325" t="s">
        <v>1538</v>
      </c>
      <c r="G1529" s="325" t="s">
        <v>1538</v>
      </c>
      <c r="H1529" s="325" t="s">
        <v>1538</v>
      </c>
    </row>
    <row r="1530" spans="1:8">
      <c r="A1530" s="103"/>
      <c r="C1530" s="326" t="s">
        <v>1538</v>
      </c>
      <c r="D1530" t="s">
        <v>1538</v>
      </c>
      <c r="E1530" s="325" t="s">
        <v>1538</v>
      </c>
      <c r="G1530" s="325" t="s">
        <v>1538</v>
      </c>
      <c r="H1530" s="325" t="s">
        <v>1538</v>
      </c>
    </row>
    <row r="1531" spans="1:8">
      <c r="A1531" s="103"/>
      <c r="B1531" s="326"/>
      <c r="C1531" s="326" t="s">
        <v>1538</v>
      </c>
      <c r="D1531" t="s">
        <v>1538</v>
      </c>
      <c r="E1531" s="325" t="s">
        <v>1538</v>
      </c>
      <c r="G1531" s="325" t="s">
        <v>1538</v>
      </c>
      <c r="H1531" s="325" t="s">
        <v>1538</v>
      </c>
    </row>
    <row r="1532" spans="1:8">
      <c r="A1532" s="103"/>
      <c r="B1532" s="326"/>
      <c r="C1532" s="326" t="s">
        <v>1538</v>
      </c>
      <c r="D1532" t="s">
        <v>1538</v>
      </c>
      <c r="E1532" s="325" t="s">
        <v>1538</v>
      </c>
      <c r="G1532" s="325" t="s">
        <v>1538</v>
      </c>
      <c r="H1532" s="325" t="s">
        <v>1538</v>
      </c>
    </row>
    <row r="1533" spans="1:8">
      <c r="A1533" s="103"/>
      <c r="B1533" s="326"/>
      <c r="C1533" s="326" t="s">
        <v>1538</v>
      </c>
      <c r="D1533" t="s">
        <v>1538</v>
      </c>
      <c r="E1533" s="325" t="s">
        <v>1538</v>
      </c>
      <c r="G1533" s="325" t="s">
        <v>1538</v>
      </c>
      <c r="H1533" s="325" t="s">
        <v>1538</v>
      </c>
    </row>
    <row r="1534" spans="1:8">
      <c r="A1534" s="103"/>
      <c r="B1534" s="326"/>
      <c r="C1534" s="326" t="s">
        <v>1538</v>
      </c>
      <c r="D1534" t="s">
        <v>1538</v>
      </c>
      <c r="E1534" s="325" t="s">
        <v>1538</v>
      </c>
      <c r="G1534" s="325" t="s">
        <v>1538</v>
      </c>
      <c r="H1534" s="325" t="s">
        <v>1538</v>
      </c>
    </row>
    <row r="1535" spans="1:8">
      <c r="A1535" s="103"/>
      <c r="B1535" s="326"/>
      <c r="C1535" s="326" t="s">
        <v>1538</v>
      </c>
      <c r="D1535" t="s">
        <v>1538</v>
      </c>
      <c r="E1535" s="325" t="s">
        <v>1538</v>
      </c>
      <c r="G1535" s="325" t="s">
        <v>1538</v>
      </c>
      <c r="H1535" s="325" t="s">
        <v>1538</v>
      </c>
    </row>
    <row r="1536" spans="1:8">
      <c r="A1536" s="103"/>
      <c r="B1536" s="326"/>
      <c r="C1536" s="326" t="s">
        <v>1538</v>
      </c>
      <c r="D1536" t="s">
        <v>1538</v>
      </c>
      <c r="E1536" s="325" t="s">
        <v>1538</v>
      </c>
      <c r="G1536" s="325" t="s">
        <v>1538</v>
      </c>
      <c r="H1536" s="325" t="s">
        <v>1538</v>
      </c>
    </row>
    <row r="1537" spans="1:8">
      <c r="A1537" s="103"/>
      <c r="B1537" s="326"/>
      <c r="C1537" s="326" t="s">
        <v>1538</v>
      </c>
      <c r="D1537" t="s">
        <v>1538</v>
      </c>
      <c r="E1537" s="325" t="s">
        <v>1538</v>
      </c>
      <c r="G1537" s="325" t="s">
        <v>1538</v>
      </c>
      <c r="H1537" s="325" t="s">
        <v>1538</v>
      </c>
    </row>
    <row r="1538" spans="1:8">
      <c r="A1538" s="103"/>
      <c r="B1538" s="326"/>
      <c r="C1538" s="326" t="s">
        <v>1538</v>
      </c>
      <c r="D1538" t="s">
        <v>1538</v>
      </c>
      <c r="E1538" s="325" t="s">
        <v>1538</v>
      </c>
      <c r="G1538" s="325" t="s">
        <v>1538</v>
      </c>
      <c r="H1538" s="325" t="s">
        <v>1538</v>
      </c>
    </row>
    <row r="1539" spans="1:8">
      <c r="A1539" s="103"/>
      <c r="B1539" s="326"/>
      <c r="C1539" s="326" t="s">
        <v>1538</v>
      </c>
      <c r="D1539" t="s">
        <v>1538</v>
      </c>
      <c r="E1539" s="325" t="s">
        <v>1538</v>
      </c>
      <c r="G1539" s="325" t="s">
        <v>1538</v>
      </c>
      <c r="H1539" s="325" t="s">
        <v>1538</v>
      </c>
    </row>
    <row r="1540" spans="1:8">
      <c r="A1540" s="103"/>
      <c r="B1540" s="326"/>
      <c r="C1540" s="326" t="s">
        <v>1538</v>
      </c>
      <c r="D1540" t="s">
        <v>1538</v>
      </c>
      <c r="E1540" s="325" t="s">
        <v>1538</v>
      </c>
      <c r="G1540" s="325" t="s">
        <v>1538</v>
      </c>
      <c r="H1540" s="325" t="s">
        <v>1538</v>
      </c>
    </row>
    <row r="1541" spans="1:8">
      <c r="A1541" s="103"/>
      <c r="B1541" s="326"/>
      <c r="C1541" s="326" t="s">
        <v>1538</v>
      </c>
      <c r="D1541" t="s">
        <v>1538</v>
      </c>
      <c r="E1541" s="325" t="s">
        <v>1538</v>
      </c>
      <c r="G1541" s="325" t="s">
        <v>1538</v>
      </c>
      <c r="H1541" s="325" t="s">
        <v>1538</v>
      </c>
    </row>
    <row r="1542" spans="1:8">
      <c r="A1542" s="103"/>
      <c r="B1542" s="326"/>
      <c r="C1542" s="326" t="s">
        <v>1538</v>
      </c>
      <c r="D1542" t="s">
        <v>1538</v>
      </c>
      <c r="E1542" s="325" t="s">
        <v>1538</v>
      </c>
      <c r="G1542" s="325" t="s">
        <v>1538</v>
      </c>
      <c r="H1542" s="325" t="s">
        <v>1538</v>
      </c>
    </row>
    <row r="1543" spans="1:8">
      <c r="A1543" s="103"/>
      <c r="B1543" s="326"/>
      <c r="C1543" s="326" t="s">
        <v>1538</v>
      </c>
      <c r="D1543" t="s">
        <v>1538</v>
      </c>
      <c r="E1543" s="325" t="s">
        <v>1538</v>
      </c>
      <c r="G1543" s="325" t="s">
        <v>1538</v>
      </c>
      <c r="H1543" s="325" t="s">
        <v>1538</v>
      </c>
    </row>
    <row r="1544" spans="1:8">
      <c r="A1544" s="103"/>
      <c r="B1544" s="326"/>
      <c r="C1544" s="326" t="s">
        <v>1538</v>
      </c>
      <c r="D1544" t="s">
        <v>1538</v>
      </c>
      <c r="E1544" s="325" t="s">
        <v>1538</v>
      </c>
      <c r="G1544" s="325" t="s">
        <v>1538</v>
      </c>
      <c r="H1544" s="325" t="s">
        <v>1538</v>
      </c>
    </row>
    <row r="1545" spans="1:8">
      <c r="A1545" s="103"/>
      <c r="B1545" s="326"/>
      <c r="C1545" s="326" t="s">
        <v>1538</v>
      </c>
      <c r="D1545" t="s">
        <v>1538</v>
      </c>
      <c r="E1545" s="325" t="s">
        <v>1538</v>
      </c>
      <c r="G1545" s="325" t="s">
        <v>1538</v>
      </c>
      <c r="H1545" s="325" t="s">
        <v>1538</v>
      </c>
    </row>
    <row r="1546" spans="1:8">
      <c r="A1546" s="103"/>
      <c r="B1546" s="326"/>
      <c r="C1546" s="326" t="s">
        <v>1538</v>
      </c>
      <c r="D1546" t="s">
        <v>1538</v>
      </c>
      <c r="E1546" s="325" t="s">
        <v>1538</v>
      </c>
      <c r="G1546" s="325" t="s">
        <v>1538</v>
      </c>
      <c r="H1546" s="325" t="s">
        <v>1538</v>
      </c>
    </row>
    <row r="1547" spans="1:8">
      <c r="A1547" s="103"/>
      <c r="B1547" s="326"/>
      <c r="C1547" s="326" t="s">
        <v>1538</v>
      </c>
      <c r="D1547" t="s">
        <v>1538</v>
      </c>
      <c r="E1547" s="325" t="s">
        <v>1538</v>
      </c>
      <c r="G1547" s="325" t="s">
        <v>1538</v>
      </c>
      <c r="H1547" s="325" t="s">
        <v>1538</v>
      </c>
    </row>
    <row r="1548" spans="1:8">
      <c r="A1548" s="103"/>
      <c r="B1548" s="326"/>
      <c r="C1548" s="326" t="s">
        <v>1538</v>
      </c>
      <c r="D1548" t="s">
        <v>1538</v>
      </c>
      <c r="E1548" s="325" t="s">
        <v>1538</v>
      </c>
      <c r="G1548" s="325" t="s">
        <v>1538</v>
      </c>
      <c r="H1548" s="325" t="s">
        <v>1538</v>
      </c>
    </row>
    <row r="1549" spans="1:8">
      <c r="A1549" s="103"/>
      <c r="B1549" s="326"/>
      <c r="C1549" s="326" t="s">
        <v>1538</v>
      </c>
      <c r="D1549" t="s">
        <v>1538</v>
      </c>
      <c r="E1549" s="325" t="s">
        <v>1538</v>
      </c>
      <c r="G1549" s="325" t="s">
        <v>1538</v>
      </c>
      <c r="H1549" s="325" t="s">
        <v>1538</v>
      </c>
    </row>
    <row r="1550" spans="1:8">
      <c r="A1550" s="103"/>
      <c r="B1550" s="326"/>
      <c r="C1550" s="326" t="s">
        <v>1538</v>
      </c>
      <c r="D1550" t="s">
        <v>1538</v>
      </c>
      <c r="E1550" s="325" t="s">
        <v>1538</v>
      </c>
      <c r="G1550" s="325" t="s">
        <v>1538</v>
      </c>
      <c r="H1550" s="325" t="s">
        <v>1538</v>
      </c>
    </row>
    <row r="1551" spans="1:8">
      <c r="A1551" s="103"/>
      <c r="B1551" s="326"/>
      <c r="C1551" s="326" t="s">
        <v>1538</v>
      </c>
      <c r="D1551" t="s">
        <v>1538</v>
      </c>
      <c r="E1551" s="325" t="s">
        <v>1538</v>
      </c>
      <c r="G1551" s="325" t="s">
        <v>1538</v>
      </c>
      <c r="H1551" s="325" t="s">
        <v>1538</v>
      </c>
    </row>
    <row r="1552" spans="1:8">
      <c r="A1552" s="103"/>
      <c r="B1552" s="326"/>
      <c r="C1552" s="326" t="s">
        <v>1538</v>
      </c>
      <c r="D1552" t="s">
        <v>1538</v>
      </c>
      <c r="E1552" s="325" t="s">
        <v>1538</v>
      </c>
      <c r="G1552" s="325" t="s">
        <v>1538</v>
      </c>
      <c r="H1552" s="325" t="s">
        <v>1538</v>
      </c>
    </row>
    <row r="1553" spans="1:8">
      <c r="A1553" s="103"/>
      <c r="B1553" s="326"/>
      <c r="C1553" s="326" t="s">
        <v>1538</v>
      </c>
      <c r="D1553" t="s">
        <v>1538</v>
      </c>
      <c r="E1553" s="325" t="s">
        <v>1538</v>
      </c>
      <c r="G1553" s="325" t="s">
        <v>1538</v>
      </c>
      <c r="H1553" s="325" t="s">
        <v>1538</v>
      </c>
    </row>
    <row r="1554" spans="1:8">
      <c r="A1554" s="103"/>
      <c r="B1554" s="328"/>
      <c r="C1554" s="326" t="s">
        <v>1538</v>
      </c>
      <c r="D1554" t="s">
        <v>1538</v>
      </c>
      <c r="E1554" s="325" t="s">
        <v>1538</v>
      </c>
      <c r="G1554" s="325" t="s">
        <v>1538</v>
      </c>
      <c r="H1554" s="325" t="s">
        <v>1538</v>
      </c>
    </row>
    <row r="1555" spans="1:8">
      <c r="A1555" s="103"/>
      <c r="C1555" s="326" t="s">
        <v>1538</v>
      </c>
      <c r="D1555" t="s">
        <v>1538</v>
      </c>
      <c r="E1555" s="325" t="s">
        <v>1538</v>
      </c>
      <c r="G1555" s="325" t="s">
        <v>1538</v>
      </c>
      <c r="H1555" s="325" t="s">
        <v>1538</v>
      </c>
    </row>
    <row r="1556" spans="1:8">
      <c r="A1556" s="103"/>
      <c r="C1556" s="326" t="s">
        <v>1538</v>
      </c>
      <c r="D1556" t="s">
        <v>1538</v>
      </c>
      <c r="E1556" s="325" t="s">
        <v>1538</v>
      </c>
      <c r="G1556" s="325" t="s">
        <v>1538</v>
      </c>
      <c r="H1556" s="325" t="s">
        <v>1538</v>
      </c>
    </row>
    <row r="1557" spans="1:8">
      <c r="A1557" s="103"/>
      <c r="C1557" s="326" t="s">
        <v>1538</v>
      </c>
      <c r="D1557" t="s">
        <v>1538</v>
      </c>
      <c r="E1557" s="325" t="s">
        <v>1538</v>
      </c>
      <c r="G1557" s="325" t="s">
        <v>1538</v>
      </c>
      <c r="H1557" s="325" t="s">
        <v>1538</v>
      </c>
    </row>
    <row r="1558" spans="1:8">
      <c r="A1558" s="103"/>
      <c r="C1558" s="326" t="s">
        <v>1538</v>
      </c>
      <c r="D1558" t="s">
        <v>1538</v>
      </c>
      <c r="E1558" s="325" t="s">
        <v>1538</v>
      </c>
      <c r="G1558" s="325" t="s">
        <v>1538</v>
      </c>
      <c r="H1558" s="325" t="s">
        <v>1538</v>
      </c>
    </row>
    <row r="1559" spans="1:8">
      <c r="A1559" s="103"/>
      <c r="B1559" s="326"/>
      <c r="C1559" s="326" t="s">
        <v>1538</v>
      </c>
      <c r="D1559" t="s">
        <v>1538</v>
      </c>
      <c r="E1559" s="325" t="s">
        <v>1538</v>
      </c>
      <c r="G1559" s="325" t="s">
        <v>1538</v>
      </c>
      <c r="H1559" s="325" t="s">
        <v>1538</v>
      </c>
    </row>
    <row r="1560" spans="1:8">
      <c r="A1560" s="103"/>
      <c r="B1560" s="326"/>
      <c r="C1560" s="326" t="s">
        <v>1538</v>
      </c>
      <c r="D1560" t="s">
        <v>1538</v>
      </c>
      <c r="E1560" s="325" t="s">
        <v>1538</v>
      </c>
      <c r="G1560" s="325" t="s">
        <v>1538</v>
      </c>
      <c r="H1560" s="325" t="s">
        <v>1538</v>
      </c>
    </row>
    <row r="1561" spans="1:8">
      <c r="A1561" s="103"/>
      <c r="B1561" s="326"/>
      <c r="C1561" s="326" t="s">
        <v>1538</v>
      </c>
      <c r="D1561" t="s">
        <v>1538</v>
      </c>
      <c r="E1561" s="325" t="s">
        <v>1538</v>
      </c>
      <c r="G1561" s="325" t="s">
        <v>1538</v>
      </c>
      <c r="H1561" s="325" t="s">
        <v>1538</v>
      </c>
    </row>
    <row r="1562" spans="1:8">
      <c r="A1562" s="103"/>
      <c r="B1562" s="326"/>
      <c r="C1562" s="326" t="s">
        <v>1538</v>
      </c>
      <c r="D1562" t="s">
        <v>1538</v>
      </c>
      <c r="E1562" s="325" t="s">
        <v>1538</v>
      </c>
      <c r="G1562" s="325" t="s">
        <v>1538</v>
      </c>
      <c r="H1562" s="325" t="s">
        <v>1538</v>
      </c>
    </row>
    <row r="1563" spans="1:8">
      <c r="A1563" s="103"/>
      <c r="B1563" s="326"/>
      <c r="C1563" s="326" t="s">
        <v>1538</v>
      </c>
      <c r="D1563" t="s">
        <v>1538</v>
      </c>
      <c r="E1563" s="325" t="s">
        <v>1538</v>
      </c>
      <c r="G1563" s="325" t="s">
        <v>1538</v>
      </c>
      <c r="H1563" s="325" t="s">
        <v>1538</v>
      </c>
    </row>
    <row r="1564" spans="1:8">
      <c r="A1564" s="103"/>
      <c r="B1564" s="326"/>
      <c r="C1564" s="326" t="s">
        <v>1538</v>
      </c>
      <c r="D1564" t="s">
        <v>1538</v>
      </c>
      <c r="E1564" s="325" t="s">
        <v>1538</v>
      </c>
      <c r="G1564" s="325" t="s">
        <v>1538</v>
      </c>
      <c r="H1564" s="325" t="s">
        <v>1538</v>
      </c>
    </row>
    <row r="1565" spans="1:8">
      <c r="A1565" s="103"/>
      <c r="B1565" s="326"/>
      <c r="C1565" s="326" t="s">
        <v>1538</v>
      </c>
      <c r="D1565" t="s">
        <v>1538</v>
      </c>
      <c r="E1565" s="325" t="s">
        <v>1538</v>
      </c>
      <c r="G1565" s="325" t="s">
        <v>1538</v>
      </c>
      <c r="H1565" s="325" t="s">
        <v>1538</v>
      </c>
    </row>
    <row r="1566" spans="1:8">
      <c r="A1566" s="103"/>
      <c r="B1566" s="326"/>
      <c r="C1566" s="326" t="s">
        <v>1538</v>
      </c>
      <c r="D1566" t="s">
        <v>1538</v>
      </c>
      <c r="E1566" s="325" t="s">
        <v>1538</v>
      </c>
      <c r="G1566" s="325" t="s">
        <v>1538</v>
      </c>
      <c r="H1566" s="325" t="s">
        <v>1538</v>
      </c>
    </row>
    <row r="1567" spans="1:8">
      <c r="A1567" s="103"/>
      <c r="B1567" s="326"/>
      <c r="C1567" s="326" t="s">
        <v>1538</v>
      </c>
      <c r="D1567" t="s">
        <v>1538</v>
      </c>
      <c r="E1567" s="325" t="s">
        <v>1538</v>
      </c>
      <c r="G1567" s="325" t="s">
        <v>1538</v>
      </c>
      <c r="H1567" s="325" t="s">
        <v>1538</v>
      </c>
    </row>
    <row r="1568" spans="1:8">
      <c r="A1568" s="103"/>
      <c r="B1568" s="328"/>
      <c r="C1568" s="326" t="s">
        <v>1538</v>
      </c>
      <c r="D1568" t="s">
        <v>1538</v>
      </c>
      <c r="E1568" s="325" t="s">
        <v>1538</v>
      </c>
      <c r="G1568" s="325" t="s">
        <v>1538</v>
      </c>
      <c r="H1568" s="325" t="s">
        <v>1538</v>
      </c>
    </row>
    <row r="1569" spans="1:8">
      <c r="A1569" s="103"/>
      <c r="C1569" s="326" t="s">
        <v>1538</v>
      </c>
      <c r="D1569" t="s">
        <v>1538</v>
      </c>
      <c r="E1569" s="325" t="s">
        <v>1538</v>
      </c>
      <c r="G1569" s="325" t="s">
        <v>1538</v>
      </c>
      <c r="H1569" s="325" t="s">
        <v>1538</v>
      </c>
    </row>
    <row r="1570" spans="1:8">
      <c r="A1570" s="103"/>
      <c r="C1570" s="326" t="s">
        <v>1538</v>
      </c>
      <c r="D1570" t="s">
        <v>1538</v>
      </c>
      <c r="E1570" s="325" t="s">
        <v>1538</v>
      </c>
      <c r="G1570" s="325" t="s">
        <v>1538</v>
      </c>
      <c r="H1570" s="325" t="s">
        <v>1538</v>
      </c>
    </row>
    <row r="1571" spans="1:8">
      <c r="A1571" s="103"/>
      <c r="C1571" s="326" t="s">
        <v>1538</v>
      </c>
      <c r="D1571" t="s">
        <v>1538</v>
      </c>
      <c r="E1571" s="325" t="s">
        <v>1538</v>
      </c>
      <c r="G1571" s="325" t="s">
        <v>1538</v>
      </c>
      <c r="H1571" s="325" t="s">
        <v>1538</v>
      </c>
    </row>
    <row r="1572" spans="1:8">
      <c r="A1572" s="103"/>
      <c r="B1572" s="326"/>
      <c r="C1572" s="326" t="s">
        <v>1538</v>
      </c>
      <c r="D1572" t="s">
        <v>1538</v>
      </c>
      <c r="E1572" s="325" t="s">
        <v>1538</v>
      </c>
      <c r="G1572" s="325" t="s">
        <v>1538</v>
      </c>
      <c r="H1572" s="325" t="s">
        <v>1538</v>
      </c>
    </row>
    <row r="1573" spans="1:8">
      <c r="A1573" s="103"/>
      <c r="B1573" s="326"/>
      <c r="C1573" s="326" t="s">
        <v>1538</v>
      </c>
      <c r="D1573" t="s">
        <v>1538</v>
      </c>
      <c r="E1573" s="325" t="s">
        <v>1538</v>
      </c>
      <c r="G1573" s="325" t="s">
        <v>1538</v>
      </c>
      <c r="H1573" s="325" t="s">
        <v>1538</v>
      </c>
    </row>
    <row r="1574" spans="1:8">
      <c r="A1574" s="103"/>
      <c r="B1574" s="326"/>
      <c r="C1574" s="326" t="s">
        <v>1538</v>
      </c>
      <c r="D1574" t="s">
        <v>1538</v>
      </c>
      <c r="E1574" s="325" t="s">
        <v>1538</v>
      </c>
      <c r="G1574" s="325" t="s">
        <v>1538</v>
      </c>
      <c r="H1574" s="325" t="s">
        <v>1538</v>
      </c>
    </row>
    <row r="1575" spans="1:8">
      <c r="A1575" s="103"/>
      <c r="B1575" s="326"/>
      <c r="C1575" s="326" t="s">
        <v>1538</v>
      </c>
      <c r="D1575" t="s">
        <v>1538</v>
      </c>
      <c r="E1575" s="325" t="s">
        <v>1538</v>
      </c>
      <c r="G1575" s="325" t="s">
        <v>1538</v>
      </c>
      <c r="H1575" s="325" t="s">
        <v>1538</v>
      </c>
    </row>
    <row r="1576" spans="1:8">
      <c r="A1576" s="103"/>
      <c r="B1576" s="326"/>
      <c r="C1576" s="326" t="s">
        <v>1538</v>
      </c>
      <c r="D1576" t="s">
        <v>1538</v>
      </c>
      <c r="E1576" s="325" t="s">
        <v>1538</v>
      </c>
      <c r="G1576" s="325" t="s">
        <v>1538</v>
      </c>
      <c r="H1576" s="325" t="s">
        <v>1538</v>
      </c>
    </row>
    <row r="1577" spans="1:8">
      <c r="A1577" s="103"/>
      <c r="B1577" s="326"/>
      <c r="C1577" s="326" t="s">
        <v>1538</v>
      </c>
      <c r="D1577" t="s">
        <v>1538</v>
      </c>
      <c r="E1577" s="325" t="s">
        <v>1538</v>
      </c>
      <c r="G1577" s="325" t="s">
        <v>1538</v>
      </c>
      <c r="H1577" s="325" t="s">
        <v>1538</v>
      </c>
    </row>
    <row r="1578" spans="1:8">
      <c r="A1578" s="103"/>
      <c r="B1578" s="326"/>
      <c r="C1578" s="326" t="s">
        <v>1538</v>
      </c>
      <c r="D1578" t="s">
        <v>1538</v>
      </c>
      <c r="E1578" s="325" t="s">
        <v>1538</v>
      </c>
      <c r="G1578" s="325" t="s">
        <v>1538</v>
      </c>
      <c r="H1578" s="325" t="s">
        <v>1538</v>
      </c>
    </row>
    <row r="1579" spans="1:8">
      <c r="A1579" s="103"/>
      <c r="B1579" s="326"/>
      <c r="C1579" s="326" t="s">
        <v>1538</v>
      </c>
      <c r="D1579" t="s">
        <v>1538</v>
      </c>
      <c r="E1579" s="325" t="s">
        <v>1538</v>
      </c>
      <c r="G1579" s="325" t="s">
        <v>1538</v>
      </c>
      <c r="H1579" s="325" t="s">
        <v>1538</v>
      </c>
    </row>
    <row r="1580" spans="1:8">
      <c r="A1580" s="103"/>
      <c r="B1580" s="328"/>
      <c r="C1580" s="326" t="s">
        <v>1538</v>
      </c>
      <c r="D1580" t="s">
        <v>1538</v>
      </c>
      <c r="E1580" s="325" t="s">
        <v>1538</v>
      </c>
      <c r="G1580" s="325" t="s">
        <v>1538</v>
      </c>
      <c r="H1580" s="325" t="s">
        <v>1538</v>
      </c>
    </row>
    <row r="1581" spans="1:8">
      <c r="A1581" s="103"/>
      <c r="C1581" s="326" t="s">
        <v>1538</v>
      </c>
      <c r="D1581" t="s">
        <v>1538</v>
      </c>
      <c r="E1581" s="325" t="s">
        <v>1538</v>
      </c>
      <c r="G1581" s="325" t="s">
        <v>1538</v>
      </c>
      <c r="H1581" s="325" t="s">
        <v>1538</v>
      </c>
    </row>
    <row r="1582" spans="1:8">
      <c r="A1582" s="103"/>
      <c r="C1582" s="326" t="s">
        <v>1538</v>
      </c>
      <c r="D1582" t="s">
        <v>1538</v>
      </c>
      <c r="E1582" s="325" t="s">
        <v>1538</v>
      </c>
      <c r="G1582" s="325" t="s">
        <v>1538</v>
      </c>
      <c r="H1582" s="325" t="s">
        <v>1538</v>
      </c>
    </row>
    <row r="1583" spans="1:8">
      <c r="A1583" s="103"/>
      <c r="C1583" s="326" t="s">
        <v>1538</v>
      </c>
      <c r="D1583" t="s">
        <v>1538</v>
      </c>
      <c r="E1583" s="325" t="s">
        <v>1538</v>
      </c>
      <c r="G1583" s="325" t="s">
        <v>1538</v>
      </c>
      <c r="H1583" s="325" t="s">
        <v>1538</v>
      </c>
    </row>
    <row r="1584" spans="1:8">
      <c r="A1584" s="103"/>
      <c r="B1584" s="326"/>
      <c r="C1584" s="326" t="s">
        <v>1538</v>
      </c>
      <c r="D1584" t="s">
        <v>1538</v>
      </c>
      <c r="E1584" s="325" t="s">
        <v>1538</v>
      </c>
      <c r="G1584" s="325" t="s">
        <v>1538</v>
      </c>
      <c r="H1584" s="325" t="s">
        <v>1538</v>
      </c>
    </row>
    <row r="1585" spans="1:8">
      <c r="A1585" s="103"/>
      <c r="B1585" s="326"/>
      <c r="C1585" s="326" t="s">
        <v>1538</v>
      </c>
      <c r="D1585" t="s">
        <v>1538</v>
      </c>
      <c r="E1585" s="325" t="s">
        <v>1538</v>
      </c>
      <c r="G1585" s="325" t="s">
        <v>1538</v>
      </c>
      <c r="H1585" s="325" t="s">
        <v>1538</v>
      </c>
    </row>
    <row r="1586" spans="1:8">
      <c r="A1586" s="103"/>
      <c r="B1586" s="326"/>
      <c r="C1586" s="326" t="s">
        <v>1538</v>
      </c>
      <c r="D1586" t="s">
        <v>1538</v>
      </c>
      <c r="E1586" s="325" t="s">
        <v>1538</v>
      </c>
      <c r="G1586" s="325" t="s">
        <v>1538</v>
      </c>
      <c r="H1586" s="325" t="s">
        <v>1538</v>
      </c>
    </row>
    <row r="1587" spans="1:8">
      <c r="A1587" s="103"/>
      <c r="B1587" s="326"/>
      <c r="C1587" s="326" t="s">
        <v>1538</v>
      </c>
      <c r="D1587" t="s">
        <v>1538</v>
      </c>
      <c r="E1587" s="325" t="s">
        <v>1538</v>
      </c>
      <c r="G1587" s="325" t="s">
        <v>1538</v>
      </c>
      <c r="H1587" s="325" t="s">
        <v>1538</v>
      </c>
    </row>
    <row r="1588" spans="1:8">
      <c r="A1588" s="103"/>
      <c r="B1588" s="326"/>
      <c r="C1588" s="326" t="s">
        <v>1538</v>
      </c>
      <c r="D1588" t="s">
        <v>1538</v>
      </c>
      <c r="E1588" s="325" t="s">
        <v>1538</v>
      </c>
      <c r="G1588" s="325" t="s">
        <v>1538</v>
      </c>
      <c r="H1588" s="325" t="s">
        <v>1538</v>
      </c>
    </row>
    <row r="1589" spans="1:8">
      <c r="A1589" s="103"/>
      <c r="B1589" s="326"/>
      <c r="C1589" s="326" t="s">
        <v>1538</v>
      </c>
      <c r="D1589" t="s">
        <v>1538</v>
      </c>
      <c r="E1589" s="325" t="s">
        <v>1538</v>
      </c>
      <c r="G1589" s="325" t="s">
        <v>1538</v>
      </c>
      <c r="H1589" s="325" t="s">
        <v>1538</v>
      </c>
    </row>
    <row r="1590" spans="1:8">
      <c r="A1590" s="103"/>
      <c r="B1590" s="326"/>
      <c r="C1590" s="326" t="s">
        <v>1538</v>
      </c>
      <c r="D1590" t="s">
        <v>1538</v>
      </c>
      <c r="E1590" s="325" t="s">
        <v>1538</v>
      </c>
      <c r="G1590" s="325" t="s">
        <v>1538</v>
      </c>
      <c r="H1590" s="325" t="s">
        <v>1538</v>
      </c>
    </row>
    <row r="1591" spans="1:8">
      <c r="A1591" s="103"/>
      <c r="B1591" s="326"/>
      <c r="C1591" s="326" t="s">
        <v>1538</v>
      </c>
      <c r="D1591" t="s">
        <v>1538</v>
      </c>
      <c r="E1591" s="325" t="s">
        <v>1538</v>
      </c>
      <c r="G1591" s="325" t="s">
        <v>1538</v>
      </c>
      <c r="H1591" s="325" t="s">
        <v>1538</v>
      </c>
    </row>
    <row r="1592" spans="1:8">
      <c r="A1592" s="103"/>
      <c r="B1592" s="326"/>
      <c r="C1592" s="326" t="s">
        <v>1538</v>
      </c>
      <c r="D1592" t="s">
        <v>1538</v>
      </c>
      <c r="E1592" s="325" t="s">
        <v>1538</v>
      </c>
      <c r="G1592" s="325" t="s">
        <v>1538</v>
      </c>
      <c r="H1592" s="325" t="s">
        <v>1538</v>
      </c>
    </row>
    <row r="1593" spans="1:8">
      <c r="A1593" s="103"/>
      <c r="B1593" s="326"/>
      <c r="C1593" s="326" t="s">
        <v>1538</v>
      </c>
      <c r="D1593" t="s">
        <v>1538</v>
      </c>
      <c r="E1593" s="325" t="s">
        <v>1538</v>
      </c>
      <c r="G1593" s="325" t="s">
        <v>1538</v>
      </c>
      <c r="H1593" s="325" t="s">
        <v>1538</v>
      </c>
    </row>
    <row r="1594" spans="1:8">
      <c r="A1594" s="103"/>
      <c r="B1594" s="326"/>
      <c r="C1594" s="326" t="s">
        <v>1538</v>
      </c>
      <c r="D1594" t="s">
        <v>1538</v>
      </c>
      <c r="E1594" s="325" t="s">
        <v>1538</v>
      </c>
      <c r="G1594" s="325" t="s">
        <v>1538</v>
      </c>
      <c r="H1594" s="325" t="s">
        <v>1538</v>
      </c>
    </row>
    <row r="1595" spans="1:8">
      <c r="A1595" s="103"/>
      <c r="B1595" s="326"/>
      <c r="C1595" s="326" t="s">
        <v>1538</v>
      </c>
      <c r="D1595" t="s">
        <v>1538</v>
      </c>
      <c r="E1595" s="325" t="s">
        <v>1538</v>
      </c>
      <c r="G1595" s="325" t="s">
        <v>1538</v>
      </c>
      <c r="H1595" s="325" t="s">
        <v>1538</v>
      </c>
    </row>
    <row r="1596" spans="1:8">
      <c r="A1596" s="103"/>
      <c r="B1596" s="326"/>
      <c r="C1596" s="326" t="s">
        <v>1538</v>
      </c>
      <c r="D1596" t="s">
        <v>1538</v>
      </c>
      <c r="E1596" s="325" t="s">
        <v>1538</v>
      </c>
      <c r="G1596" s="325" t="s">
        <v>1538</v>
      </c>
      <c r="H1596" s="325" t="s">
        <v>1538</v>
      </c>
    </row>
    <row r="1597" spans="1:8">
      <c r="A1597" s="103"/>
      <c r="B1597" s="326"/>
      <c r="C1597" s="326" t="s">
        <v>1538</v>
      </c>
      <c r="D1597" t="s">
        <v>1538</v>
      </c>
      <c r="E1597" s="325" t="s">
        <v>1538</v>
      </c>
      <c r="G1597" s="325" t="s">
        <v>1538</v>
      </c>
      <c r="H1597" s="325" t="s">
        <v>1538</v>
      </c>
    </row>
    <row r="1598" spans="1:8">
      <c r="A1598" s="103"/>
      <c r="B1598" s="326"/>
      <c r="C1598" s="326" t="s">
        <v>1538</v>
      </c>
      <c r="D1598" t="s">
        <v>1538</v>
      </c>
      <c r="E1598" s="325" t="s">
        <v>1538</v>
      </c>
      <c r="G1598" s="325" t="s">
        <v>1538</v>
      </c>
      <c r="H1598" s="325" t="s">
        <v>1538</v>
      </c>
    </row>
    <row r="1599" spans="1:8">
      <c r="A1599" s="103"/>
      <c r="B1599" s="326"/>
      <c r="C1599" s="326" t="s">
        <v>1538</v>
      </c>
      <c r="D1599" t="s">
        <v>1538</v>
      </c>
      <c r="E1599" s="325" t="s">
        <v>1538</v>
      </c>
      <c r="G1599" s="325" t="s">
        <v>1538</v>
      </c>
      <c r="H1599" s="325" t="s">
        <v>1538</v>
      </c>
    </row>
    <row r="1600" spans="1:8">
      <c r="A1600" s="103"/>
      <c r="B1600" s="326"/>
      <c r="C1600" s="326" t="s">
        <v>1538</v>
      </c>
      <c r="D1600" t="s">
        <v>1538</v>
      </c>
      <c r="E1600" s="325" t="s">
        <v>1538</v>
      </c>
      <c r="G1600" s="325" t="s">
        <v>1538</v>
      </c>
      <c r="H1600" s="325" t="s">
        <v>1538</v>
      </c>
    </row>
    <row r="1601" spans="1:8">
      <c r="A1601" s="103"/>
      <c r="B1601" s="326"/>
      <c r="C1601" s="326" t="s">
        <v>1538</v>
      </c>
      <c r="D1601" t="s">
        <v>1538</v>
      </c>
      <c r="E1601" s="325" t="s">
        <v>1538</v>
      </c>
      <c r="G1601" s="325" t="s">
        <v>1538</v>
      </c>
      <c r="H1601" s="325" t="s">
        <v>1538</v>
      </c>
    </row>
    <row r="1602" spans="1:8">
      <c r="A1602" s="103"/>
      <c r="B1602" s="326"/>
      <c r="C1602" s="326" t="s">
        <v>1538</v>
      </c>
      <c r="D1602" t="s">
        <v>1538</v>
      </c>
      <c r="E1602" s="325" t="s">
        <v>1538</v>
      </c>
      <c r="G1602" s="325" t="s">
        <v>1538</v>
      </c>
      <c r="H1602" s="325" t="s">
        <v>1538</v>
      </c>
    </row>
    <row r="1603" spans="1:8">
      <c r="A1603" s="103"/>
      <c r="B1603" s="326"/>
      <c r="C1603" s="326" t="s">
        <v>1538</v>
      </c>
      <c r="D1603" t="s">
        <v>1538</v>
      </c>
      <c r="E1603" s="325" t="s">
        <v>1538</v>
      </c>
      <c r="G1603" s="325" t="s">
        <v>1538</v>
      </c>
      <c r="H1603" s="325" t="s">
        <v>1538</v>
      </c>
    </row>
    <row r="1604" spans="1:8">
      <c r="A1604" s="103"/>
      <c r="B1604" s="326"/>
      <c r="C1604" s="326" t="s">
        <v>1538</v>
      </c>
      <c r="D1604" t="s">
        <v>1538</v>
      </c>
      <c r="E1604" s="325" t="s">
        <v>1538</v>
      </c>
      <c r="G1604" s="325" t="s">
        <v>1538</v>
      </c>
      <c r="H1604" s="325" t="s">
        <v>1538</v>
      </c>
    </row>
    <row r="1605" spans="1:8">
      <c r="A1605" s="103"/>
      <c r="B1605" s="326"/>
      <c r="C1605" s="326" t="s">
        <v>1538</v>
      </c>
      <c r="D1605" t="s">
        <v>1538</v>
      </c>
      <c r="E1605" s="325" t="s">
        <v>1538</v>
      </c>
      <c r="G1605" s="325" t="s">
        <v>1538</v>
      </c>
      <c r="H1605" s="325" t="s">
        <v>1538</v>
      </c>
    </row>
    <row r="1606" spans="1:8">
      <c r="A1606" s="103"/>
      <c r="B1606" s="326"/>
      <c r="C1606" s="326" t="s">
        <v>1538</v>
      </c>
      <c r="D1606" t="s">
        <v>1538</v>
      </c>
      <c r="E1606" s="325" t="s">
        <v>1538</v>
      </c>
      <c r="G1606" s="325" t="s">
        <v>1538</v>
      </c>
      <c r="H1606" s="325" t="s">
        <v>1538</v>
      </c>
    </row>
    <row r="1607" spans="1:8">
      <c r="A1607" s="103"/>
      <c r="B1607" s="326"/>
      <c r="C1607" s="326" t="s">
        <v>1538</v>
      </c>
      <c r="D1607" t="s">
        <v>1538</v>
      </c>
      <c r="E1607" s="325" t="s">
        <v>1538</v>
      </c>
      <c r="G1607" s="325" t="s">
        <v>1538</v>
      </c>
      <c r="H1607" s="325" t="s">
        <v>1538</v>
      </c>
    </row>
    <row r="1608" spans="1:8">
      <c r="A1608" s="103"/>
      <c r="B1608" s="326"/>
      <c r="C1608" s="326" t="s">
        <v>1538</v>
      </c>
      <c r="D1608" t="s">
        <v>1538</v>
      </c>
      <c r="E1608" s="325" t="s">
        <v>1538</v>
      </c>
      <c r="G1608" s="325" t="s">
        <v>1538</v>
      </c>
      <c r="H1608" s="325" t="s">
        <v>1538</v>
      </c>
    </row>
    <row r="1609" spans="1:8">
      <c r="A1609" s="103"/>
      <c r="B1609" s="326"/>
      <c r="C1609" s="326" t="s">
        <v>1538</v>
      </c>
      <c r="D1609" t="s">
        <v>1538</v>
      </c>
      <c r="E1609" s="325" t="s">
        <v>1538</v>
      </c>
      <c r="G1609" s="325" t="s">
        <v>1538</v>
      </c>
      <c r="H1609" s="325" t="s">
        <v>1538</v>
      </c>
    </row>
    <row r="1610" spans="1:8">
      <c r="A1610" s="103"/>
      <c r="B1610" s="326"/>
      <c r="C1610" s="326" t="s">
        <v>1538</v>
      </c>
      <c r="D1610" t="s">
        <v>1538</v>
      </c>
      <c r="E1610" s="325" t="s">
        <v>1538</v>
      </c>
      <c r="G1610" s="325" t="s">
        <v>1538</v>
      </c>
      <c r="H1610" s="325" t="s">
        <v>1538</v>
      </c>
    </row>
    <row r="1611" spans="1:8">
      <c r="A1611" s="103"/>
      <c r="B1611" s="326"/>
      <c r="C1611" s="326" t="s">
        <v>1538</v>
      </c>
      <c r="D1611" t="s">
        <v>1538</v>
      </c>
      <c r="E1611" s="325" t="s">
        <v>1538</v>
      </c>
      <c r="G1611" s="325" t="s">
        <v>1538</v>
      </c>
      <c r="H1611" s="325" t="s">
        <v>1538</v>
      </c>
    </row>
    <row r="1612" spans="1:8">
      <c r="A1612" s="103"/>
      <c r="B1612" s="326"/>
      <c r="C1612" s="326" t="s">
        <v>1538</v>
      </c>
      <c r="D1612" t="s">
        <v>1538</v>
      </c>
      <c r="E1612" s="325" t="s">
        <v>1538</v>
      </c>
      <c r="G1612" s="325" t="s">
        <v>1538</v>
      </c>
      <c r="H1612" s="325" t="s">
        <v>1538</v>
      </c>
    </row>
    <row r="1613" spans="1:8">
      <c r="A1613" s="103"/>
      <c r="B1613" s="326"/>
      <c r="C1613" s="326" t="s">
        <v>1538</v>
      </c>
      <c r="D1613" t="s">
        <v>1538</v>
      </c>
      <c r="E1613" s="325" t="s">
        <v>1538</v>
      </c>
      <c r="G1613" s="325" t="s">
        <v>1538</v>
      </c>
      <c r="H1613" s="325" t="s">
        <v>1538</v>
      </c>
    </row>
    <row r="1614" spans="1:8">
      <c r="A1614" s="103"/>
      <c r="B1614" s="326"/>
      <c r="C1614" s="326" t="s">
        <v>1538</v>
      </c>
      <c r="D1614" t="s">
        <v>1538</v>
      </c>
      <c r="E1614" s="325" t="s">
        <v>1538</v>
      </c>
      <c r="G1614" s="325" t="s">
        <v>1538</v>
      </c>
      <c r="H1614" s="325" t="s">
        <v>1538</v>
      </c>
    </row>
    <row r="1615" spans="1:8">
      <c r="A1615" s="103"/>
      <c r="B1615" s="326"/>
      <c r="C1615" s="326" t="s">
        <v>1538</v>
      </c>
      <c r="D1615" t="s">
        <v>1538</v>
      </c>
      <c r="E1615" s="325" t="s">
        <v>1538</v>
      </c>
      <c r="G1615" s="325" t="s">
        <v>1538</v>
      </c>
      <c r="H1615" s="325" t="s">
        <v>1538</v>
      </c>
    </row>
    <row r="1616" spans="1:8">
      <c r="A1616" s="103"/>
      <c r="B1616" s="326"/>
      <c r="C1616" s="326" t="s">
        <v>1538</v>
      </c>
      <c r="D1616" t="s">
        <v>1538</v>
      </c>
      <c r="E1616" s="325" t="s">
        <v>1538</v>
      </c>
      <c r="G1616" s="325" t="s">
        <v>1538</v>
      </c>
      <c r="H1616" s="325" t="s">
        <v>1538</v>
      </c>
    </row>
    <row r="1617" spans="1:8">
      <c r="A1617" s="103"/>
      <c r="B1617" s="326"/>
      <c r="C1617" s="326" t="s">
        <v>1538</v>
      </c>
      <c r="D1617" t="s">
        <v>1538</v>
      </c>
      <c r="E1617" s="325" t="s">
        <v>1538</v>
      </c>
      <c r="G1617" s="325" t="s">
        <v>1538</v>
      </c>
      <c r="H1617" s="325" t="s">
        <v>1538</v>
      </c>
    </row>
    <row r="1618" spans="1:8">
      <c r="A1618" s="103"/>
      <c r="B1618" s="326"/>
      <c r="C1618" s="326" t="s">
        <v>1538</v>
      </c>
      <c r="D1618" t="s">
        <v>1538</v>
      </c>
      <c r="E1618" s="325" t="s">
        <v>1538</v>
      </c>
      <c r="G1618" s="325" t="s">
        <v>1538</v>
      </c>
      <c r="H1618" s="325" t="s">
        <v>1538</v>
      </c>
    </row>
    <row r="1619" spans="1:8">
      <c r="A1619" s="103"/>
      <c r="B1619" s="326"/>
      <c r="C1619" s="326" t="s">
        <v>1538</v>
      </c>
      <c r="D1619" t="s">
        <v>1538</v>
      </c>
      <c r="E1619" s="325" t="s">
        <v>1538</v>
      </c>
      <c r="G1619" s="325" t="s">
        <v>1538</v>
      </c>
      <c r="H1619" s="325" t="s">
        <v>1538</v>
      </c>
    </row>
    <row r="1620" spans="1:8">
      <c r="A1620" s="103"/>
      <c r="B1620" s="326"/>
      <c r="C1620" s="326" t="s">
        <v>1538</v>
      </c>
      <c r="D1620" t="s">
        <v>1538</v>
      </c>
      <c r="E1620" s="325" t="s">
        <v>1538</v>
      </c>
      <c r="G1620" s="325" t="s">
        <v>1538</v>
      </c>
      <c r="H1620" s="325" t="s">
        <v>1538</v>
      </c>
    </row>
    <row r="1621" spans="1:8">
      <c r="A1621" s="103"/>
      <c r="B1621" s="326"/>
      <c r="C1621" s="326" t="s">
        <v>1538</v>
      </c>
      <c r="D1621" t="s">
        <v>1538</v>
      </c>
      <c r="E1621" s="325" t="s">
        <v>1538</v>
      </c>
      <c r="G1621" s="325" t="s">
        <v>1538</v>
      </c>
      <c r="H1621" s="325" t="s">
        <v>1538</v>
      </c>
    </row>
    <row r="1622" spans="1:8">
      <c r="A1622" s="103"/>
      <c r="B1622" s="326"/>
      <c r="C1622" s="326" t="s">
        <v>1538</v>
      </c>
      <c r="D1622" t="s">
        <v>1538</v>
      </c>
      <c r="E1622" s="325" t="s">
        <v>1538</v>
      </c>
      <c r="G1622" s="325" t="s">
        <v>1538</v>
      </c>
      <c r="H1622" s="325" t="s">
        <v>1538</v>
      </c>
    </row>
    <row r="1623" spans="1:8">
      <c r="A1623" s="103"/>
      <c r="B1623" s="326"/>
      <c r="C1623" s="326" t="s">
        <v>1538</v>
      </c>
      <c r="D1623" t="s">
        <v>1538</v>
      </c>
      <c r="E1623" s="325" t="s">
        <v>1538</v>
      </c>
      <c r="G1623" s="325" t="s">
        <v>1538</v>
      </c>
      <c r="H1623" s="325" t="s">
        <v>1538</v>
      </c>
    </row>
    <row r="1624" spans="1:8">
      <c r="A1624" s="103"/>
      <c r="B1624" s="328"/>
      <c r="C1624" s="326" t="s">
        <v>1538</v>
      </c>
      <c r="D1624" t="s">
        <v>1538</v>
      </c>
      <c r="E1624" s="325" t="s">
        <v>1538</v>
      </c>
      <c r="G1624" s="325" t="s">
        <v>1538</v>
      </c>
      <c r="H1624" s="325" t="s">
        <v>1538</v>
      </c>
    </row>
    <row r="1625" spans="1:8">
      <c r="A1625" s="103"/>
      <c r="C1625" s="326" t="s">
        <v>1538</v>
      </c>
      <c r="D1625" t="s">
        <v>1538</v>
      </c>
      <c r="E1625" s="325" t="s">
        <v>1538</v>
      </c>
      <c r="G1625" s="325" t="s">
        <v>1538</v>
      </c>
      <c r="H1625" s="325" t="s">
        <v>1538</v>
      </c>
    </row>
    <row r="1626" spans="1:8">
      <c r="A1626" s="103"/>
      <c r="C1626" s="326" t="s">
        <v>1538</v>
      </c>
      <c r="D1626" t="s">
        <v>1538</v>
      </c>
      <c r="E1626" s="325" t="s">
        <v>1538</v>
      </c>
      <c r="G1626" s="325" t="s">
        <v>1538</v>
      </c>
      <c r="H1626" s="325" t="s">
        <v>1538</v>
      </c>
    </row>
    <row r="1627" spans="1:8">
      <c r="A1627" s="103"/>
      <c r="C1627" s="326" t="s">
        <v>1538</v>
      </c>
      <c r="D1627" t="s">
        <v>1538</v>
      </c>
      <c r="E1627" s="325" t="s">
        <v>1538</v>
      </c>
      <c r="G1627" s="325" t="s">
        <v>1538</v>
      </c>
      <c r="H1627" s="325" t="s">
        <v>1538</v>
      </c>
    </row>
    <row r="1628" spans="1:8">
      <c r="A1628" s="103"/>
      <c r="C1628" s="326" t="s">
        <v>1538</v>
      </c>
      <c r="D1628" t="s">
        <v>1538</v>
      </c>
      <c r="E1628" s="325" t="s">
        <v>1538</v>
      </c>
      <c r="G1628" s="325" t="s">
        <v>1538</v>
      </c>
      <c r="H1628" s="325" t="s">
        <v>1538</v>
      </c>
    </row>
    <row r="1629" spans="1:8">
      <c r="A1629" s="103"/>
      <c r="B1629" s="326"/>
      <c r="C1629" s="326" t="s">
        <v>1538</v>
      </c>
      <c r="D1629" t="s">
        <v>1538</v>
      </c>
      <c r="E1629" s="325" t="s">
        <v>1538</v>
      </c>
      <c r="G1629" s="325" t="s">
        <v>1538</v>
      </c>
      <c r="H1629" s="325" t="s">
        <v>1538</v>
      </c>
    </row>
    <row r="1630" spans="1:8">
      <c r="A1630" s="103"/>
      <c r="B1630" s="326"/>
      <c r="C1630" s="326" t="s">
        <v>1538</v>
      </c>
      <c r="D1630" t="s">
        <v>1538</v>
      </c>
      <c r="E1630" s="325" t="s">
        <v>1538</v>
      </c>
      <c r="G1630" s="325" t="s">
        <v>1538</v>
      </c>
      <c r="H1630" s="325" t="s">
        <v>1538</v>
      </c>
    </row>
    <row r="1631" spans="1:8">
      <c r="A1631" s="103"/>
      <c r="B1631" s="326"/>
      <c r="C1631" s="326" t="s">
        <v>1538</v>
      </c>
      <c r="D1631" t="s">
        <v>1538</v>
      </c>
      <c r="E1631" s="325" t="s">
        <v>1538</v>
      </c>
      <c r="G1631" s="325" t="s">
        <v>1538</v>
      </c>
      <c r="H1631" s="325" t="s">
        <v>1538</v>
      </c>
    </row>
    <row r="1632" spans="1:8">
      <c r="A1632" s="103"/>
      <c r="B1632" s="326"/>
      <c r="C1632" s="326" t="s">
        <v>1538</v>
      </c>
      <c r="D1632" t="s">
        <v>1538</v>
      </c>
      <c r="E1632" s="325" t="s">
        <v>1538</v>
      </c>
      <c r="G1632" s="325" t="s">
        <v>1538</v>
      </c>
      <c r="H1632" s="325" t="s">
        <v>1538</v>
      </c>
    </row>
    <row r="1633" spans="1:8">
      <c r="A1633" s="103"/>
      <c r="B1633" s="326"/>
      <c r="C1633" s="326" t="s">
        <v>1538</v>
      </c>
      <c r="D1633" t="s">
        <v>1538</v>
      </c>
      <c r="E1633" s="325" t="s">
        <v>1538</v>
      </c>
      <c r="G1633" s="325" t="s">
        <v>1538</v>
      </c>
      <c r="H1633" s="325" t="s">
        <v>1538</v>
      </c>
    </row>
    <row r="1634" spans="1:8">
      <c r="A1634" s="103"/>
      <c r="B1634" s="326"/>
      <c r="C1634" s="326" t="s">
        <v>1538</v>
      </c>
      <c r="D1634" t="s">
        <v>1538</v>
      </c>
      <c r="E1634" s="325" t="s">
        <v>1538</v>
      </c>
      <c r="G1634" s="325" t="s">
        <v>1538</v>
      </c>
      <c r="H1634" s="325" t="s">
        <v>1538</v>
      </c>
    </row>
    <row r="1635" spans="1:8">
      <c r="A1635" s="103"/>
      <c r="B1635" s="326"/>
      <c r="C1635" s="326" t="s">
        <v>1538</v>
      </c>
      <c r="D1635" t="s">
        <v>1538</v>
      </c>
      <c r="E1635" s="325" t="s">
        <v>1538</v>
      </c>
      <c r="G1635" s="325" t="s">
        <v>1538</v>
      </c>
      <c r="H1635" s="325" t="s">
        <v>1538</v>
      </c>
    </row>
    <row r="1636" spans="1:8">
      <c r="A1636" s="103"/>
      <c r="B1636" s="326"/>
      <c r="C1636" s="326" t="s">
        <v>1538</v>
      </c>
      <c r="D1636" t="s">
        <v>1538</v>
      </c>
      <c r="E1636" s="325" t="s">
        <v>1538</v>
      </c>
      <c r="G1636" s="325" t="s">
        <v>1538</v>
      </c>
      <c r="H1636" s="325" t="s">
        <v>1538</v>
      </c>
    </row>
    <row r="1637" spans="1:8">
      <c r="A1637" s="103"/>
      <c r="B1637" s="328"/>
      <c r="C1637" s="326" t="s">
        <v>1538</v>
      </c>
      <c r="D1637" t="s">
        <v>1538</v>
      </c>
      <c r="E1637" s="325" t="s">
        <v>1538</v>
      </c>
      <c r="G1637" s="325" t="s">
        <v>1538</v>
      </c>
      <c r="H1637" s="325" t="s">
        <v>1538</v>
      </c>
    </row>
    <row r="1638" spans="1:8">
      <c r="A1638" s="103"/>
      <c r="C1638" s="326" t="s">
        <v>1538</v>
      </c>
      <c r="D1638" t="s">
        <v>1538</v>
      </c>
      <c r="E1638" s="325" t="s">
        <v>1538</v>
      </c>
      <c r="G1638" s="325" t="s">
        <v>1538</v>
      </c>
      <c r="H1638" s="325" t="s">
        <v>1538</v>
      </c>
    </row>
    <row r="1639" spans="1:8">
      <c r="A1639" s="103"/>
      <c r="C1639" s="326" t="s">
        <v>1538</v>
      </c>
      <c r="D1639" t="s">
        <v>1538</v>
      </c>
      <c r="E1639" s="325" t="s">
        <v>1538</v>
      </c>
      <c r="G1639" s="325" t="s">
        <v>1538</v>
      </c>
      <c r="H1639" s="325" t="s">
        <v>1538</v>
      </c>
    </row>
    <row r="1640" spans="1:8">
      <c r="A1640" s="103"/>
      <c r="C1640" s="326" t="s">
        <v>1538</v>
      </c>
      <c r="D1640" t="s">
        <v>1538</v>
      </c>
      <c r="E1640" s="325" t="s">
        <v>1538</v>
      </c>
      <c r="G1640" s="325" t="s">
        <v>1538</v>
      </c>
      <c r="H1640" s="325" t="s">
        <v>1538</v>
      </c>
    </row>
    <row r="1641" spans="1:8">
      <c r="A1641" s="103"/>
      <c r="C1641" s="326" t="s">
        <v>1538</v>
      </c>
      <c r="D1641" t="s">
        <v>1538</v>
      </c>
      <c r="E1641" s="325" t="s">
        <v>1538</v>
      </c>
      <c r="G1641" s="325" t="s">
        <v>1538</v>
      </c>
      <c r="H1641" s="325" t="s">
        <v>1538</v>
      </c>
    </row>
    <row r="1642" spans="1:8">
      <c r="A1642" s="103"/>
      <c r="B1642" s="326"/>
      <c r="C1642" s="326" t="s">
        <v>1538</v>
      </c>
      <c r="D1642" t="s">
        <v>1538</v>
      </c>
      <c r="E1642" s="325" t="s">
        <v>1538</v>
      </c>
      <c r="G1642" s="325" t="s">
        <v>1538</v>
      </c>
      <c r="H1642" s="325" t="s">
        <v>1538</v>
      </c>
    </row>
    <row r="1643" spans="1:8">
      <c r="A1643" s="103"/>
      <c r="B1643" s="326"/>
      <c r="C1643" s="326" t="s">
        <v>1538</v>
      </c>
      <c r="D1643" t="s">
        <v>1538</v>
      </c>
      <c r="E1643" s="325" t="s">
        <v>1538</v>
      </c>
      <c r="G1643" s="325" t="s">
        <v>1538</v>
      </c>
      <c r="H1643" s="325" t="s">
        <v>1538</v>
      </c>
    </row>
    <row r="1644" spans="1:8">
      <c r="A1644" s="103"/>
      <c r="B1644" s="326"/>
      <c r="C1644" s="326" t="s">
        <v>1538</v>
      </c>
      <c r="D1644" t="s">
        <v>1538</v>
      </c>
      <c r="E1644" s="325" t="s">
        <v>1538</v>
      </c>
      <c r="G1644" s="325" t="s">
        <v>1538</v>
      </c>
      <c r="H1644" s="325" t="s">
        <v>1538</v>
      </c>
    </row>
    <row r="1645" spans="1:8">
      <c r="A1645" s="103"/>
      <c r="B1645" s="326"/>
      <c r="C1645" s="326" t="s">
        <v>1538</v>
      </c>
      <c r="D1645" t="s">
        <v>1538</v>
      </c>
      <c r="E1645" s="325" t="s">
        <v>1538</v>
      </c>
      <c r="G1645" s="325" t="s">
        <v>1538</v>
      </c>
      <c r="H1645" s="325" t="s">
        <v>1538</v>
      </c>
    </row>
    <row r="1646" spans="1:8">
      <c r="A1646" s="103"/>
      <c r="B1646" s="326"/>
      <c r="C1646" s="326" t="s">
        <v>1538</v>
      </c>
      <c r="D1646" t="s">
        <v>1538</v>
      </c>
      <c r="E1646" s="325" t="s">
        <v>1538</v>
      </c>
      <c r="G1646" s="325" t="s">
        <v>1538</v>
      </c>
      <c r="H1646" s="325" t="s">
        <v>1538</v>
      </c>
    </row>
    <row r="1647" spans="1:8">
      <c r="A1647" s="103"/>
      <c r="B1647" s="326"/>
      <c r="C1647" s="326" t="s">
        <v>1538</v>
      </c>
      <c r="D1647" t="s">
        <v>1538</v>
      </c>
      <c r="E1647" s="325" t="s">
        <v>1538</v>
      </c>
      <c r="G1647" s="325" t="s">
        <v>1538</v>
      </c>
      <c r="H1647" s="325" t="s">
        <v>1538</v>
      </c>
    </row>
    <row r="1648" spans="1:8">
      <c r="A1648" s="103"/>
      <c r="B1648" s="326"/>
      <c r="C1648" s="326" t="s">
        <v>1538</v>
      </c>
      <c r="D1648" t="s">
        <v>1538</v>
      </c>
      <c r="E1648" s="325" t="s">
        <v>1538</v>
      </c>
      <c r="G1648" s="325" t="s">
        <v>1538</v>
      </c>
      <c r="H1648" s="325" t="s">
        <v>1538</v>
      </c>
    </row>
    <row r="1649" spans="1:8">
      <c r="A1649" s="103"/>
      <c r="B1649" s="326"/>
      <c r="C1649" s="326" t="s">
        <v>1538</v>
      </c>
      <c r="D1649" t="s">
        <v>1538</v>
      </c>
      <c r="E1649" s="325" t="s">
        <v>1538</v>
      </c>
      <c r="G1649" s="325" t="s">
        <v>1538</v>
      </c>
      <c r="H1649" s="325" t="s">
        <v>1538</v>
      </c>
    </row>
    <row r="1650" spans="1:8">
      <c r="A1650" s="103"/>
      <c r="B1650" s="326"/>
      <c r="C1650" s="326" t="s">
        <v>1538</v>
      </c>
      <c r="D1650" t="s">
        <v>1538</v>
      </c>
      <c r="E1650" s="325" t="s">
        <v>1538</v>
      </c>
      <c r="G1650" s="325" t="s">
        <v>1538</v>
      </c>
      <c r="H1650" s="325" t="s">
        <v>1538</v>
      </c>
    </row>
    <row r="1651" spans="1:8">
      <c r="A1651" s="103"/>
      <c r="B1651" s="326"/>
      <c r="C1651" s="326" t="s">
        <v>1538</v>
      </c>
      <c r="D1651" t="s">
        <v>1538</v>
      </c>
      <c r="E1651" s="325" t="s">
        <v>1538</v>
      </c>
      <c r="G1651" s="325" t="s">
        <v>1538</v>
      </c>
      <c r="H1651" s="325" t="s">
        <v>1538</v>
      </c>
    </row>
    <row r="1652" spans="1:8">
      <c r="A1652" s="103"/>
      <c r="B1652" s="326"/>
      <c r="C1652" s="326" t="s">
        <v>1538</v>
      </c>
      <c r="D1652" t="s">
        <v>1538</v>
      </c>
      <c r="E1652" s="325" t="s">
        <v>1538</v>
      </c>
      <c r="G1652" s="325" t="s">
        <v>1538</v>
      </c>
      <c r="H1652" s="325" t="s">
        <v>1538</v>
      </c>
    </row>
    <row r="1653" spans="1:8">
      <c r="A1653" s="103"/>
      <c r="B1653" s="326"/>
      <c r="C1653" s="326" t="s">
        <v>1538</v>
      </c>
      <c r="D1653" t="s">
        <v>1538</v>
      </c>
      <c r="E1653" s="325" t="s">
        <v>1538</v>
      </c>
      <c r="G1653" s="325" t="s">
        <v>1538</v>
      </c>
      <c r="H1653" s="325" t="s">
        <v>1538</v>
      </c>
    </row>
    <row r="1654" spans="1:8">
      <c r="A1654" s="103"/>
      <c r="B1654" s="326"/>
      <c r="C1654" s="326" t="s">
        <v>1538</v>
      </c>
      <c r="D1654" t="s">
        <v>1538</v>
      </c>
      <c r="E1654" s="325" t="s">
        <v>1538</v>
      </c>
      <c r="G1654" s="325" t="s">
        <v>1538</v>
      </c>
      <c r="H1654" s="325" t="s">
        <v>1538</v>
      </c>
    </row>
    <row r="1655" spans="1:8">
      <c r="A1655" s="103"/>
      <c r="B1655" s="326"/>
      <c r="C1655" s="326" t="s">
        <v>1538</v>
      </c>
      <c r="D1655" t="s">
        <v>1538</v>
      </c>
      <c r="E1655" s="325" t="s">
        <v>1538</v>
      </c>
      <c r="G1655" s="325" t="s">
        <v>1538</v>
      </c>
      <c r="H1655" s="325" t="s">
        <v>1538</v>
      </c>
    </row>
    <row r="1656" spans="1:8">
      <c r="A1656" s="103"/>
      <c r="B1656" s="326"/>
      <c r="C1656" s="326" t="s">
        <v>1538</v>
      </c>
      <c r="D1656" t="s">
        <v>1538</v>
      </c>
      <c r="E1656" s="325" t="s">
        <v>1538</v>
      </c>
      <c r="G1656" s="325" t="s">
        <v>1538</v>
      </c>
      <c r="H1656" s="325" t="s">
        <v>1538</v>
      </c>
    </row>
    <row r="1657" spans="1:8">
      <c r="A1657" s="103"/>
      <c r="B1657" s="326"/>
      <c r="C1657" s="326" t="s">
        <v>1538</v>
      </c>
      <c r="D1657" t="s">
        <v>1538</v>
      </c>
      <c r="E1657" s="325" t="s">
        <v>1538</v>
      </c>
      <c r="G1657" s="325" t="s">
        <v>1538</v>
      </c>
      <c r="H1657" s="325" t="s">
        <v>1538</v>
      </c>
    </row>
    <row r="1658" spans="1:8">
      <c r="A1658" s="103"/>
      <c r="B1658" s="326"/>
      <c r="C1658" s="326" t="s">
        <v>1538</v>
      </c>
      <c r="D1658" t="s">
        <v>1538</v>
      </c>
      <c r="E1658" s="325" t="s">
        <v>1538</v>
      </c>
      <c r="G1658" s="325" t="s">
        <v>1538</v>
      </c>
      <c r="H1658" s="325" t="s">
        <v>1538</v>
      </c>
    </row>
    <row r="1659" spans="1:8">
      <c r="A1659" s="103"/>
      <c r="B1659" s="326"/>
      <c r="C1659" s="326" t="s">
        <v>1538</v>
      </c>
      <c r="D1659" t="s">
        <v>1538</v>
      </c>
      <c r="E1659" s="325" t="s">
        <v>1538</v>
      </c>
      <c r="G1659" s="325" t="s">
        <v>1538</v>
      </c>
      <c r="H1659" s="325" t="s">
        <v>1538</v>
      </c>
    </row>
    <row r="1660" spans="1:8">
      <c r="A1660" s="103"/>
      <c r="B1660" s="326"/>
      <c r="C1660" s="326" t="s">
        <v>1538</v>
      </c>
      <c r="D1660" t="s">
        <v>1538</v>
      </c>
      <c r="E1660" s="325" t="s">
        <v>1538</v>
      </c>
      <c r="G1660" s="325" t="s">
        <v>1538</v>
      </c>
      <c r="H1660" s="325" t="s">
        <v>1538</v>
      </c>
    </row>
    <row r="1661" spans="1:8">
      <c r="A1661" s="103"/>
      <c r="B1661" s="326"/>
      <c r="C1661" s="326" t="s">
        <v>1538</v>
      </c>
      <c r="D1661" t="s">
        <v>1538</v>
      </c>
      <c r="E1661" s="325" t="s">
        <v>1538</v>
      </c>
      <c r="G1661" s="325" t="s">
        <v>1538</v>
      </c>
      <c r="H1661" s="325" t="s">
        <v>1538</v>
      </c>
    </row>
    <row r="1662" spans="1:8">
      <c r="A1662" s="103"/>
      <c r="B1662" s="326"/>
      <c r="C1662" s="326" t="s">
        <v>1538</v>
      </c>
      <c r="D1662" t="s">
        <v>1538</v>
      </c>
      <c r="E1662" s="325" t="s">
        <v>1538</v>
      </c>
      <c r="G1662" s="325" t="s">
        <v>1538</v>
      </c>
      <c r="H1662" s="325" t="s">
        <v>1538</v>
      </c>
    </row>
    <row r="1663" spans="1:8">
      <c r="A1663" s="103"/>
      <c r="B1663" s="326"/>
      <c r="C1663" s="326" t="s">
        <v>1538</v>
      </c>
      <c r="D1663" t="s">
        <v>1538</v>
      </c>
      <c r="E1663" s="325" t="s">
        <v>1538</v>
      </c>
      <c r="G1663" s="325" t="s">
        <v>1538</v>
      </c>
      <c r="H1663" s="325" t="s">
        <v>1538</v>
      </c>
    </row>
    <row r="1664" spans="1:8">
      <c r="A1664" s="103"/>
      <c r="B1664" s="326"/>
      <c r="C1664" s="326" t="s">
        <v>1538</v>
      </c>
      <c r="D1664" t="s">
        <v>1538</v>
      </c>
      <c r="E1664" s="325" t="s">
        <v>1538</v>
      </c>
      <c r="G1664" s="325" t="s">
        <v>1538</v>
      </c>
      <c r="H1664" s="325" t="s">
        <v>1538</v>
      </c>
    </row>
    <row r="1665" spans="1:8">
      <c r="A1665" s="103"/>
      <c r="B1665" s="326"/>
      <c r="C1665" s="326" t="s">
        <v>1538</v>
      </c>
      <c r="D1665" t="s">
        <v>1538</v>
      </c>
      <c r="E1665" s="325" t="s">
        <v>1538</v>
      </c>
      <c r="G1665" s="325" t="s">
        <v>1538</v>
      </c>
      <c r="H1665" s="325" t="s">
        <v>1538</v>
      </c>
    </row>
    <row r="1666" spans="1:8">
      <c r="A1666" s="103"/>
      <c r="B1666" s="326"/>
      <c r="C1666" s="326" t="s">
        <v>1538</v>
      </c>
      <c r="D1666" t="s">
        <v>1538</v>
      </c>
      <c r="E1666" s="325" t="s">
        <v>1538</v>
      </c>
      <c r="G1666" s="325" t="s">
        <v>1538</v>
      </c>
      <c r="H1666" s="325" t="s">
        <v>1538</v>
      </c>
    </row>
    <row r="1667" spans="1:8">
      <c r="A1667" s="103"/>
      <c r="B1667" s="326"/>
      <c r="C1667" s="326" t="s">
        <v>1538</v>
      </c>
      <c r="D1667" t="s">
        <v>1538</v>
      </c>
      <c r="E1667" s="325" t="s">
        <v>1538</v>
      </c>
      <c r="G1667" s="325" t="s">
        <v>1538</v>
      </c>
      <c r="H1667" s="325" t="s">
        <v>1538</v>
      </c>
    </row>
    <row r="1668" spans="1:8">
      <c r="A1668" s="103"/>
      <c r="B1668" s="326"/>
      <c r="C1668" s="326" t="s">
        <v>1538</v>
      </c>
      <c r="D1668" t="s">
        <v>1538</v>
      </c>
      <c r="E1668" s="325" t="s">
        <v>1538</v>
      </c>
      <c r="G1668" s="325" t="s">
        <v>1538</v>
      </c>
      <c r="H1668" s="325" t="s">
        <v>1538</v>
      </c>
    </row>
    <row r="1669" spans="1:8">
      <c r="A1669" s="103"/>
      <c r="B1669" s="326"/>
      <c r="C1669" s="326" t="s">
        <v>1538</v>
      </c>
      <c r="D1669" t="s">
        <v>1538</v>
      </c>
      <c r="E1669" s="325" t="s">
        <v>1538</v>
      </c>
      <c r="G1669" s="325" t="s">
        <v>1538</v>
      </c>
      <c r="H1669" s="325" t="s">
        <v>1538</v>
      </c>
    </row>
    <row r="1670" spans="1:8">
      <c r="A1670" s="103"/>
      <c r="B1670" s="326"/>
      <c r="C1670" s="326" t="s">
        <v>1538</v>
      </c>
      <c r="D1670" t="s">
        <v>1538</v>
      </c>
      <c r="E1670" s="325" t="s">
        <v>1538</v>
      </c>
      <c r="G1670" s="325" t="s">
        <v>1538</v>
      </c>
      <c r="H1670" s="325" t="s">
        <v>1538</v>
      </c>
    </row>
    <row r="1671" spans="1:8">
      <c r="A1671" s="103"/>
      <c r="B1671" s="326"/>
      <c r="C1671" s="326" t="s">
        <v>1538</v>
      </c>
      <c r="D1671" t="s">
        <v>1538</v>
      </c>
      <c r="E1671" s="325" t="s">
        <v>1538</v>
      </c>
      <c r="G1671" s="325" t="s">
        <v>1538</v>
      </c>
      <c r="H1671" s="325" t="s">
        <v>1538</v>
      </c>
    </row>
    <row r="1672" spans="1:8">
      <c r="A1672" s="103"/>
      <c r="B1672" s="326"/>
      <c r="C1672" s="326" t="s">
        <v>1538</v>
      </c>
      <c r="D1672" t="s">
        <v>1538</v>
      </c>
      <c r="E1672" s="325" t="s">
        <v>1538</v>
      </c>
      <c r="G1672" s="325" t="s">
        <v>1538</v>
      </c>
      <c r="H1672" s="325" t="s">
        <v>1538</v>
      </c>
    </row>
    <row r="1673" spans="1:8">
      <c r="A1673" s="103"/>
      <c r="B1673" s="326"/>
      <c r="C1673" s="326" t="s">
        <v>1538</v>
      </c>
      <c r="D1673" t="s">
        <v>1538</v>
      </c>
      <c r="E1673" s="325" t="s">
        <v>1538</v>
      </c>
      <c r="G1673" s="325" t="s">
        <v>1538</v>
      </c>
      <c r="H1673" s="325" t="s">
        <v>1538</v>
      </c>
    </row>
    <row r="1674" spans="1:8">
      <c r="A1674" s="103"/>
      <c r="B1674" s="326"/>
      <c r="C1674" s="326" t="s">
        <v>1538</v>
      </c>
      <c r="D1674" t="s">
        <v>1538</v>
      </c>
      <c r="E1674" s="325" t="s">
        <v>1538</v>
      </c>
      <c r="G1674" s="325" t="s">
        <v>1538</v>
      </c>
      <c r="H1674" s="325" t="s">
        <v>1538</v>
      </c>
    </row>
    <row r="1675" spans="1:8">
      <c r="A1675" s="103"/>
      <c r="B1675" s="326"/>
      <c r="C1675" s="326" t="s">
        <v>1538</v>
      </c>
      <c r="D1675" t="s">
        <v>1538</v>
      </c>
      <c r="E1675" s="325" t="s">
        <v>1538</v>
      </c>
      <c r="G1675" s="325" t="s">
        <v>1538</v>
      </c>
      <c r="H1675" s="325" t="s">
        <v>1538</v>
      </c>
    </row>
    <row r="1676" spans="1:8">
      <c r="A1676" s="103"/>
      <c r="B1676" s="326"/>
      <c r="C1676" s="326" t="s">
        <v>1538</v>
      </c>
      <c r="D1676" t="s">
        <v>1538</v>
      </c>
      <c r="E1676" s="325" t="s">
        <v>1538</v>
      </c>
      <c r="G1676" s="325" t="s">
        <v>1538</v>
      </c>
      <c r="H1676" s="325" t="s">
        <v>1538</v>
      </c>
    </row>
    <row r="1677" spans="1:8">
      <c r="A1677" s="103"/>
      <c r="B1677" s="326"/>
      <c r="C1677" s="326" t="s">
        <v>1538</v>
      </c>
      <c r="D1677" t="s">
        <v>1538</v>
      </c>
      <c r="E1677" s="325" t="s">
        <v>1538</v>
      </c>
      <c r="G1677" s="325" t="s">
        <v>1538</v>
      </c>
      <c r="H1677" s="325" t="s">
        <v>1538</v>
      </c>
    </row>
    <row r="1678" spans="1:8">
      <c r="A1678" s="103"/>
      <c r="B1678" s="326"/>
      <c r="C1678" s="326" t="s">
        <v>1538</v>
      </c>
      <c r="D1678" t="s">
        <v>1538</v>
      </c>
      <c r="E1678" s="325" t="s">
        <v>1538</v>
      </c>
      <c r="G1678" s="325" t="s">
        <v>1538</v>
      </c>
      <c r="H1678" s="325" t="s">
        <v>1538</v>
      </c>
    </row>
    <row r="1679" spans="1:8">
      <c r="A1679" s="103"/>
      <c r="B1679" s="326"/>
      <c r="C1679" s="326" t="s">
        <v>1538</v>
      </c>
      <c r="D1679" t="s">
        <v>1538</v>
      </c>
      <c r="E1679" s="325" t="s">
        <v>1538</v>
      </c>
      <c r="G1679" s="325" t="s">
        <v>1538</v>
      </c>
      <c r="H1679" s="325" t="s">
        <v>1538</v>
      </c>
    </row>
    <row r="1680" spans="1:8">
      <c r="A1680" s="103"/>
      <c r="B1680" s="326"/>
      <c r="C1680" s="326" t="s">
        <v>1538</v>
      </c>
      <c r="D1680" t="s">
        <v>1538</v>
      </c>
      <c r="E1680" s="325" t="s">
        <v>1538</v>
      </c>
      <c r="G1680" s="325" t="s">
        <v>1538</v>
      </c>
      <c r="H1680" s="325" t="s">
        <v>1538</v>
      </c>
    </row>
    <row r="1681" spans="1:8">
      <c r="A1681" s="103"/>
      <c r="B1681" s="326"/>
      <c r="C1681" s="326" t="s">
        <v>1538</v>
      </c>
      <c r="D1681" t="s">
        <v>1538</v>
      </c>
      <c r="E1681" s="325" t="s">
        <v>1538</v>
      </c>
      <c r="G1681" s="325" t="s">
        <v>1538</v>
      </c>
      <c r="H1681" s="325" t="s">
        <v>1538</v>
      </c>
    </row>
    <row r="1682" spans="1:8">
      <c r="A1682" s="103"/>
      <c r="B1682" s="326"/>
      <c r="C1682" s="326" t="s">
        <v>1538</v>
      </c>
      <c r="D1682" t="s">
        <v>1538</v>
      </c>
      <c r="E1682" s="325" t="s">
        <v>1538</v>
      </c>
      <c r="G1682" s="325" t="s">
        <v>1538</v>
      </c>
      <c r="H1682" s="325" t="s">
        <v>1538</v>
      </c>
    </row>
    <row r="1683" spans="1:8">
      <c r="A1683" s="103"/>
      <c r="B1683" s="326"/>
      <c r="C1683" s="326" t="s">
        <v>1538</v>
      </c>
      <c r="D1683" t="s">
        <v>1538</v>
      </c>
      <c r="E1683" s="325" t="s">
        <v>1538</v>
      </c>
      <c r="G1683" s="325" t="s">
        <v>1538</v>
      </c>
      <c r="H1683" s="325" t="s">
        <v>1538</v>
      </c>
    </row>
    <row r="1684" spans="1:8">
      <c r="A1684" s="103"/>
      <c r="B1684" s="326"/>
      <c r="C1684" s="326" t="s">
        <v>1538</v>
      </c>
      <c r="D1684" t="s">
        <v>1538</v>
      </c>
      <c r="E1684" s="325" t="s">
        <v>1538</v>
      </c>
      <c r="G1684" s="325" t="s">
        <v>1538</v>
      </c>
      <c r="H1684" s="325" t="s">
        <v>1538</v>
      </c>
    </row>
    <row r="1685" spans="1:8">
      <c r="A1685" s="103"/>
      <c r="B1685" s="326"/>
      <c r="C1685" s="326" t="s">
        <v>1538</v>
      </c>
      <c r="D1685" t="s">
        <v>1538</v>
      </c>
      <c r="E1685" s="325" t="s">
        <v>1538</v>
      </c>
      <c r="G1685" s="325" t="s">
        <v>1538</v>
      </c>
      <c r="H1685" s="325" t="s">
        <v>1538</v>
      </c>
    </row>
    <row r="1686" spans="1:8">
      <c r="A1686" s="103"/>
      <c r="B1686" s="326"/>
      <c r="C1686" s="326" t="s">
        <v>1538</v>
      </c>
      <c r="D1686" t="s">
        <v>1538</v>
      </c>
      <c r="E1686" s="325" t="s">
        <v>1538</v>
      </c>
      <c r="G1686" s="325" t="s">
        <v>1538</v>
      </c>
      <c r="H1686" s="325" t="s">
        <v>1538</v>
      </c>
    </row>
    <row r="1687" spans="1:8">
      <c r="A1687" s="103"/>
      <c r="B1687" s="326"/>
      <c r="C1687" s="326" t="s">
        <v>1538</v>
      </c>
      <c r="D1687" t="s">
        <v>1538</v>
      </c>
      <c r="E1687" s="325" t="s">
        <v>1538</v>
      </c>
      <c r="G1687" s="325" t="s">
        <v>1538</v>
      </c>
      <c r="H1687" s="325" t="s">
        <v>1538</v>
      </c>
    </row>
    <row r="1688" spans="1:8">
      <c r="A1688" s="103"/>
      <c r="B1688" s="326"/>
      <c r="C1688" s="326" t="s">
        <v>1538</v>
      </c>
      <c r="D1688" t="s">
        <v>1538</v>
      </c>
      <c r="E1688" s="325" t="s">
        <v>1538</v>
      </c>
      <c r="G1688" s="325" t="s">
        <v>1538</v>
      </c>
      <c r="H1688" s="325" t="s">
        <v>1538</v>
      </c>
    </row>
    <row r="1689" spans="1:8">
      <c r="A1689" s="103"/>
      <c r="B1689" s="326"/>
      <c r="C1689" s="326" t="s">
        <v>1538</v>
      </c>
      <c r="D1689" t="s">
        <v>1538</v>
      </c>
      <c r="E1689" s="325" t="s">
        <v>1538</v>
      </c>
      <c r="G1689" s="325" t="s">
        <v>1538</v>
      </c>
      <c r="H1689" s="325" t="s">
        <v>1538</v>
      </c>
    </row>
    <row r="1690" spans="1:8">
      <c r="A1690" s="103"/>
      <c r="B1690" s="326"/>
      <c r="C1690" s="326" t="s">
        <v>1538</v>
      </c>
      <c r="D1690" t="s">
        <v>1538</v>
      </c>
      <c r="E1690" s="325" t="s">
        <v>1538</v>
      </c>
      <c r="G1690" s="325" t="s">
        <v>1538</v>
      </c>
      <c r="H1690" s="325" t="s">
        <v>1538</v>
      </c>
    </row>
    <row r="1691" spans="1:8">
      <c r="A1691" s="103"/>
      <c r="B1691" s="326"/>
      <c r="C1691" s="326" t="s">
        <v>1538</v>
      </c>
      <c r="D1691" t="s">
        <v>1538</v>
      </c>
      <c r="E1691" s="325" t="s">
        <v>1538</v>
      </c>
      <c r="G1691" s="325" t="s">
        <v>1538</v>
      </c>
      <c r="H1691" s="325" t="s">
        <v>1538</v>
      </c>
    </row>
    <row r="1692" spans="1:8">
      <c r="A1692" s="103"/>
      <c r="B1692" s="326"/>
      <c r="C1692" s="326" t="s">
        <v>1538</v>
      </c>
      <c r="D1692" t="s">
        <v>1538</v>
      </c>
      <c r="E1692" s="325" t="s">
        <v>1538</v>
      </c>
      <c r="G1692" s="325" t="s">
        <v>1538</v>
      </c>
      <c r="H1692" s="325" t="s">
        <v>1538</v>
      </c>
    </row>
    <row r="1693" spans="1:8">
      <c r="A1693" s="103"/>
      <c r="B1693" s="326"/>
      <c r="C1693" s="326" t="s">
        <v>1538</v>
      </c>
      <c r="D1693" t="s">
        <v>1538</v>
      </c>
      <c r="E1693" s="325" t="s">
        <v>1538</v>
      </c>
      <c r="G1693" s="325" t="s">
        <v>1538</v>
      </c>
      <c r="H1693" s="325" t="s">
        <v>1538</v>
      </c>
    </row>
    <row r="1694" spans="1:8">
      <c r="A1694" s="103"/>
      <c r="B1694" s="326"/>
      <c r="C1694" s="326" t="s">
        <v>1538</v>
      </c>
      <c r="D1694" t="s">
        <v>1538</v>
      </c>
      <c r="E1694" s="325" t="s">
        <v>1538</v>
      </c>
      <c r="G1694" s="325" t="s">
        <v>1538</v>
      </c>
      <c r="H1694" s="325" t="s">
        <v>1538</v>
      </c>
    </row>
    <row r="1695" spans="1:8">
      <c r="A1695" s="103"/>
      <c r="B1695" s="326"/>
      <c r="C1695" s="326" t="s">
        <v>1538</v>
      </c>
      <c r="D1695" t="s">
        <v>1538</v>
      </c>
      <c r="E1695" s="325" t="s">
        <v>1538</v>
      </c>
      <c r="G1695" s="325" t="s">
        <v>1538</v>
      </c>
      <c r="H1695" s="325" t="s">
        <v>1538</v>
      </c>
    </row>
    <row r="1696" spans="1:8">
      <c r="A1696" s="103"/>
      <c r="B1696" s="326"/>
      <c r="C1696" s="326" t="s">
        <v>1538</v>
      </c>
      <c r="D1696" t="s">
        <v>1538</v>
      </c>
      <c r="E1696" s="325" t="s">
        <v>1538</v>
      </c>
      <c r="G1696" s="325" t="s">
        <v>1538</v>
      </c>
      <c r="H1696" s="325" t="s">
        <v>1538</v>
      </c>
    </row>
    <row r="1697" spans="1:8">
      <c r="A1697" s="103"/>
      <c r="B1697" s="326"/>
      <c r="C1697" s="326" t="s">
        <v>1538</v>
      </c>
      <c r="D1697" t="s">
        <v>1538</v>
      </c>
      <c r="E1697" s="325" t="s">
        <v>1538</v>
      </c>
      <c r="G1697" s="325" t="s">
        <v>1538</v>
      </c>
      <c r="H1697" s="325" t="s">
        <v>1538</v>
      </c>
    </row>
    <row r="1698" spans="1:8">
      <c r="A1698" s="103"/>
      <c r="B1698" s="326"/>
      <c r="C1698" s="326" t="s">
        <v>1538</v>
      </c>
      <c r="D1698" t="s">
        <v>1538</v>
      </c>
      <c r="E1698" s="325" t="s">
        <v>1538</v>
      </c>
      <c r="G1698" s="325" t="s">
        <v>1538</v>
      </c>
      <c r="H1698" s="325" t="s">
        <v>1538</v>
      </c>
    </row>
    <row r="1699" spans="1:8">
      <c r="A1699" s="103"/>
      <c r="B1699" s="326"/>
      <c r="C1699" s="326" t="s">
        <v>1538</v>
      </c>
      <c r="D1699" t="s">
        <v>1538</v>
      </c>
      <c r="E1699" s="325" t="s">
        <v>1538</v>
      </c>
      <c r="G1699" s="325" t="s">
        <v>1538</v>
      </c>
      <c r="H1699" s="325" t="s">
        <v>1538</v>
      </c>
    </row>
    <row r="1700" spans="1:8">
      <c r="A1700" s="103"/>
      <c r="B1700" s="326"/>
      <c r="C1700" s="326" t="s">
        <v>1538</v>
      </c>
      <c r="D1700" t="s">
        <v>1538</v>
      </c>
      <c r="E1700" s="325" t="s">
        <v>1538</v>
      </c>
      <c r="G1700" s="325" t="s">
        <v>1538</v>
      </c>
      <c r="H1700" s="325" t="s">
        <v>1538</v>
      </c>
    </row>
    <row r="1701" spans="1:8">
      <c r="A1701" s="103"/>
      <c r="B1701" s="326"/>
      <c r="C1701" s="326" t="s">
        <v>1538</v>
      </c>
      <c r="D1701" t="s">
        <v>1538</v>
      </c>
      <c r="E1701" s="325" t="s">
        <v>1538</v>
      </c>
      <c r="G1701" s="325" t="s">
        <v>1538</v>
      </c>
      <c r="H1701" s="325" t="s">
        <v>1538</v>
      </c>
    </row>
    <row r="1702" spans="1:8">
      <c r="A1702" s="103"/>
      <c r="B1702" s="326"/>
      <c r="C1702" s="326" t="s">
        <v>1538</v>
      </c>
      <c r="D1702" t="s">
        <v>1538</v>
      </c>
      <c r="E1702" s="325" t="s">
        <v>1538</v>
      </c>
      <c r="G1702" s="325" t="s">
        <v>1538</v>
      </c>
      <c r="H1702" s="325" t="s">
        <v>1538</v>
      </c>
    </row>
    <row r="1703" spans="1:8">
      <c r="A1703" s="103"/>
      <c r="B1703" s="326"/>
      <c r="C1703" s="326" t="s">
        <v>1538</v>
      </c>
      <c r="D1703" t="s">
        <v>1538</v>
      </c>
      <c r="E1703" s="325" t="s">
        <v>1538</v>
      </c>
      <c r="G1703" s="325" t="s">
        <v>1538</v>
      </c>
      <c r="H1703" s="325" t="s">
        <v>1538</v>
      </c>
    </row>
    <row r="1704" spans="1:8">
      <c r="A1704" s="103"/>
      <c r="B1704" s="326"/>
      <c r="C1704" s="326" t="s">
        <v>1538</v>
      </c>
      <c r="D1704" t="s">
        <v>1538</v>
      </c>
      <c r="E1704" s="325" t="s">
        <v>1538</v>
      </c>
      <c r="G1704" s="325" t="s">
        <v>1538</v>
      </c>
      <c r="H1704" s="325" t="s">
        <v>1538</v>
      </c>
    </row>
    <row r="1705" spans="1:8">
      <c r="A1705" s="103"/>
      <c r="B1705" s="326"/>
      <c r="C1705" s="326" t="s">
        <v>1538</v>
      </c>
      <c r="D1705" t="s">
        <v>1538</v>
      </c>
      <c r="E1705" s="325" t="s">
        <v>1538</v>
      </c>
      <c r="G1705" s="325" t="s">
        <v>1538</v>
      </c>
      <c r="H1705" s="325" t="s">
        <v>1538</v>
      </c>
    </row>
    <row r="1706" spans="1:8">
      <c r="A1706" s="103"/>
      <c r="B1706" s="326"/>
      <c r="C1706" s="326" t="s">
        <v>1538</v>
      </c>
      <c r="D1706" t="s">
        <v>1538</v>
      </c>
      <c r="E1706" s="325" t="s">
        <v>1538</v>
      </c>
      <c r="G1706" s="325" t="s">
        <v>1538</v>
      </c>
      <c r="H1706" s="325" t="s">
        <v>1538</v>
      </c>
    </row>
    <row r="1707" spans="1:8">
      <c r="A1707" s="103"/>
      <c r="B1707" s="326"/>
      <c r="C1707" s="326" t="s">
        <v>1538</v>
      </c>
      <c r="D1707" t="s">
        <v>1538</v>
      </c>
      <c r="E1707" s="325" t="s">
        <v>1538</v>
      </c>
      <c r="G1707" s="325" t="s">
        <v>1538</v>
      </c>
      <c r="H1707" s="325" t="s">
        <v>1538</v>
      </c>
    </row>
    <row r="1708" spans="1:8">
      <c r="A1708" s="103"/>
      <c r="B1708" s="326"/>
      <c r="C1708" s="326" t="s">
        <v>1538</v>
      </c>
      <c r="D1708" t="s">
        <v>1538</v>
      </c>
      <c r="E1708" s="325" t="s">
        <v>1538</v>
      </c>
      <c r="G1708" s="325" t="s">
        <v>1538</v>
      </c>
      <c r="H1708" s="325" t="s">
        <v>1538</v>
      </c>
    </row>
    <row r="1709" spans="1:8">
      <c r="A1709" s="103"/>
      <c r="B1709" s="326"/>
      <c r="C1709" s="326" t="s">
        <v>1538</v>
      </c>
      <c r="D1709" t="s">
        <v>1538</v>
      </c>
      <c r="E1709" s="325" t="s">
        <v>1538</v>
      </c>
      <c r="G1709" s="325" t="s">
        <v>1538</v>
      </c>
      <c r="H1709" s="325" t="s">
        <v>1538</v>
      </c>
    </row>
    <row r="1710" spans="1:8">
      <c r="A1710" s="103"/>
      <c r="B1710" s="326"/>
      <c r="C1710" s="326" t="s">
        <v>1538</v>
      </c>
      <c r="D1710" t="s">
        <v>1538</v>
      </c>
      <c r="E1710" s="325" t="s">
        <v>1538</v>
      </c>
      <c r="G1710" s="325" t="s">
        <v>1538</v>
      </c>
      <c r="H1710" s="325" t="s">
        <v>1538</v>
      </c>
    </row>
    <row r="1711" spans="1:8">
      <c r="A1711" s="103"/>
      <c r="B1711" s="326"/>
      <c r="C1711" s="326" t="s">
        <v>1538</v>
      </c>
      <c r="D1711" t="s">
        <v>1538</v>
      </c>
      <c r="E1711" s="325" t="s">
        <v>1538</v>
      </c>
      <c r="G1711" s="325" t="s">
        <v>1538</v>
      </c>
      <c r="H1711" s="325" t="s">
        <v>1538</v>
      </c>
    </row>
    <row r="1712" spans="1:8">
      <c r="A1712" s="103"/>
      <c r="B1712" s="328"/>
      <c r="C1712" s="326" t="s">
        <v>1538</v>
      </c>
      <c r="D1712" t="s">
        <v>1538</v>
      </c>
      <c r="E1712" s="325" t="s">
        <v>1538</v>
      </c>
      <c r="G1712" s="325" t="s">
        <v>1538</v>
      </c>
      <c r="H1712" s="325" t="s">
        <v>1538</v>
      </c>
    </row>
    <row r="1713" spans="1:8">
      <c r="A1713" s="103"/>
      <c r="C1713" s="326" t="s">
        <v>1538</v>
      </c>
      <c r="D1713" t="s">
        <v>1538</v>
      </c>
      <c r="E1713" s="325" t="s">
        <v>1538</v>
      </c>
      <c r="G1713" s="325" t="s">
        <v>1538</v>
      </c>
      <c r="H1713" s="325" t="s">
        <v>1538</v>
      </c>
    </row>
    <row r="1714" spans="1:8">
      <c r="A1714" s="103"/>
      <c r="C1714" s="326" t="s">
        <v>1538</v>
      </c>
      <c r="D1714" t="s">
        <v>1538</v>
      </c>
      <c r="E1714" s="325" t="s">
        <v>1538</v>
      </c>
      <c r="G1714" s="325" t="s">
        <v>1538</v>
      </c>
      <c r="H1714" s="325" t="s">
        <v>1538</v>
      </c>
    </row>
    <row r="1715" spans="1:8">
      <c r="A1715" s="103"/>
      <c r="C1715" s="326" t="s">
        <v>1538</v>
      </c>
      <c r="D1715" t="s">
        <v>1538</v>
      </c>
      <c r="E1715" s="325" t="s">
        <v>1538</v>
      </c>
      <c r="G1715" s="325" t="s">
        <v>1538</v>
      </c>
      <c r="H1715" s="325" t="s">
        <v>1538</v>
      </c>
    </row>
    <row r="1716" spans="1:8">
      <c r="A1716" s="103"/>
      <c r="B1716" s="328"/>
      <c r="C1716" s="326" t="s">
        <v>1538</v>
      </c>
      <c r="D1716" t="s">
        <v>1538</v>
      </c>
      <c r="E1716" s="325" t="s">
        <v>1538</v>
      </c>
      <c r="G1716" s="325" t="s">
        <v>1538</v>
      </c>
      <c r="H1716" s="325" t="s">
        <v>1538</v>
      </c>
    </row>
    <row r="1717" spans="1:8">
      <c r="A1717" s="103"/>
      <c r="C1717" s="326" t="s">
        <v>1538</v>
      </c>
      <c r="D1717" t="s">
        <v>1538</v>
      </c>
      <c r="E1717" s="325" t="s">
        <v>1538</v>
      </c>
      <c r="G1717" s="325" t="s">
        <v>1538</v>
      </c>
      <c r="H1717" s="325" t="s">
        <v>1538</v>
      </c>
    </row>
    <row r="1718" spans="1:8">
      <c r="A1718" s="103"/>
      <c r="C1718" s="326" t="s">
        <v>1538</v>
      </c>
      <c r="D1718" t="s">
        <v>1538</v>
      </c>
      <c r="E1718" s="325" t="s">
        <v>1538</v>
      </c>
      <c r="G1718" s="325" t="s">
        <v>1538</v>
      </c>
      <c r="H1718" s="325" t="s">
        <v>1538</v>
      </c>
    </row>
    <row r="1719" spans="1:8">
      <c r="A1719" s="103"/>
      <c r="C1719" s="326" t="s">
        <v>1538</v>
      </c>
      <c r="D1719" t="s">
        <v>1538</v>
      </c>
      <c r="E1719" s="325" t="s">
        <v>1538</v>
      </c>
      <c r="G1719" s="325" t="s">
        <v>1538</v>
      </c>
      <c r="H1719" s="325" t="s">
        <v>1538</v>
      </c>
    </row>
    <row r="1720" spans="1:8">
      <c r="A1720" s="103"/>
      <c r="B1720" s="328"/>
      <c r="C1720" s="326" t="s">
        <v>1538</v>
      </c>
      <c r="D1720" t="s">
        <v>1538</v>
      </c>
      <c r="E1720" s="325" t="s">
        <v>1538</v>
      </c>
      <c r="G1720" s="325" t="s">
        <v>1538</v>
      </c>
      <c r="H1720" s="325" t="s">
        <v>1538</v>
      </c>
    </row>
    <row r="1721" spans="1:8">
      <c r="A1721" s="103"/>
      <c r="C1721" s="326" t="s">
        <v>1538</v>
      </c>
      <c r="D1721" t="s">
        <v>1538</v>
      </c>
      <c r="E1721" s="325" t="s">
        <v>1538</v>
      </c>
      <c r="G1721" s="325" t="s">
        <v>1538</v>
      </c>
      <c r="H1721" s="325" t="s">
        <v>1538</v>
      </c>
    </row>
    <row r="1722" spans="1:8">
      <c r="A1722" s="103"/>
      <c r="C1722" s="326" t="s">
        <v>1538</v>
      </c>
      <c r="D1722" t="s">
        <v>1538</v>
      </c>
      <c r="E1722" s="325" t="s">
        <v>1538</v>
      </c>
      <c r="G1722" s="325" t="s">
        <v>1538</v>
      </c>
      <c r="H1722" s="325" t="s">
        <v>1538</v>
      </c>
    </row>
    <row r="1723" spans="1:8">
      <c r="A1723" s="103"/>
      <c r="C1723" s="326" t="s">
        <v>1538</v>
      </c>
      <c r="D1723" t="s">
        <v>1538</v>
      </c>
      <c r="E1723" s="325" t="s">
        <v>1538</v>
      </c>
      <c r="G1723" s="325" t="s">
        <v>1538</v>
      </c>
      <c r="H1723" s="325" t="s">
        <v>1538</v>
      </c>
    </row>
    <row r="1724" spans="1:8">
      <c r="A1724" s="103"/>
      <c r="B1724" s="328"/>
      <c r="C1724" s="326" t="s">
        <v>1538</v>
      </c>
      <c r="D1724" t="s">
        <v>1538</v>
      </c>
      <c r="E1724" s="325" t="s">
        <v>1538</v>
      </c>
      <c r="G1724" s="325" t="s">
        <v>1538</v>
      </c>
      <c r="H1724" s="325" t="s">
        <v>1538</v>
      </c>
    </row>
    <row r="1725" spans="1:8">
      <c r="A1725" s="103"/>
      <c r="C1725" s="326" t="s">
        <v>1538</v>
      </c>
      <c r="D1725" t="s">
        <v>1538</v>
      </c>
      <c r="E1725" s="325" t="s">
        <v>1538</v>
      </c>
      <c r="G1725" s="325" t="s">
        <v>1538</v>
      </c>
      <c r="H1725" s="325" t="s">
        <v>1538</v>
      </c>
    </row>
    <row r="1726" spans="1:8">
      <c r="A1726" s="103"/>
      <c r="C1726" s="326" t="s">
        <v>1538</v>
      </c>
      <c r="D1726" t="s">
        <v>1538</v>
      </c>
      <c r="E1726" s="325" t="s">
        <v>1538</v>
      </c>
      <c r="G1726" s="325" t="s">
        <v>1538</v>
      </c>
      <c r="H1726" s="325" t="s">
        <v>1538</v>
      </c>
    </row>
    <row r="1727" spans="1:8">
      <c r="A1727" s="103"/>
      <c r="C1727" s="326" t="s">
        <v>1538</v>
      </c>
      <c r="D1727" t="s">
        <v>1538</v>
      </c>
      <c r="E1727" s="325" t="s">
        <v>1538</v>
      </c>
      <c r="G1727" s="325" t="s">
        <v>1538</v>
      </c>
      <c r="H1727" s="325" t="s">
        <v>1538</v>
      </c>
    </row>
    <row r="1728" spans="1:8">
      <c r="A1728" s="103"/>
      <c r="C1728" s="326" t="s">
        <v>1538</v>
      </c>
      <c r="D1728" t="s">
        <v>1538</v>
      </c>
      <c r="E1728" s="325" t="s">
        <v>1538</v>
      </c>
      <c r="G1728" s="325" t="s">
        <v>1538</v>
      </c>
      <c r="H1728" s="325" t="s">
        <v>1538</v>
      </c>
    </row>
    <row r="1729" spans="1:8">
      <c r="A1729" s="103"/>
      <c r="B1729" s="326"/>
      <c r="C1729" s="326" t="s">
        <v>1538</v>
      </c>
      <c r="D1729" t="s">
        <v>1538</v>
      </c>
      <c r="E1729" s="325" t="s">
        <v>1538</v>
      </c>
      <c r="G1729" s="325" t="s">
        <v>1538</v>
      </c>
      <c r="H1729" s="325" t="s">
        <v>1538</v>
      </c>
    </row>
    <row r="1730" spans="1:8">
      <c r="A1730" s="103"/>
      <c r="B1730" s="326"/>
      <c r="C1730" s="326" t="s">
        <v>1538</v>
      </c>
      <c r="D1730" t="s">
        <v>1538</v>
      </c>
      <c r="E1730" s="325" t="s">
        <v>1538</v>
      </c>
      <c r="G1730" s="325" t="s">
        <v>1538</v>
      </c>
      <c r="H1730" s="325" t="s">
        <v>1538</v>
      </c>
    </row>
    <row r="1731" spans="1:8">
      <c r="A1731" s="103"/>
      <c r="B1731" s="326"/>
      <c r="C1731" s="326" t="s">
        <v>1538</v>
      </c>
      <c r="D1731" t="s">
        <v>1538</v>
      </c>
      <c r="E1731" s="325" t="s">
        <v>1538</v>
      </c>
      <c r="G1731" s="325" t="s">
        <v>1538</v>
      </c>
      <c r="H1731" s="325" t="s">
        <v>1538</v>
      </c>
    </row>
    <row r="1732" spans="1:8">
      <c r="A1732" s="103"/>
      <c r="B1732" s="326"/>
      <c r="C1732" s="326" t="s">
        <v>1538</v>
      </c>
      <c r="D1732" t="s">
        <v>1538</v>
      </c>
      <c r="E1732" s="325" t="s">
        <v>1538</v>
      </c>
      <c r="G1732" s="325" t="s">
        <v>1538</v>
      </c>
      <c r="H1732" s="325" t="s">
        <v>1538</v>
      </c>
    </row>
    <row r="1733" spans="1:8">
      <c r="A1733" s="103"/>
      <c r="B1733" s="326"/>
      <c r="C1733" s="326" t="s">
        <v>1538</v>
      </c>
      <c r="D1733" t="s">
        <v>1538</v>
      </c>
      <c r="E1733" s="325" t="s">
        <v>1538</v>
      </c>
      <c r="G1733" s="325" t="s">
        <v>1538</v>
      </c>
      <c r="H1733" s="325" t="s">
        <v>1538</v>
      </c>
    </row>
    <row r="1734" spans="1:8">
      <c r="A1734" s="103"/>
      <c r="B1734" s="326"/>
      <c r="C1734" s="326" t="s">
        <v>1538</v>
      </c>
      <c r="D1734" t="s">
        <v>1538</v>
      </c>
      <c r="E1734" s="325" t="s">
        <v>1538</v>
      </c>
      <c r="G1734" s="325" t="s">
        <v>1538</v>
      </c>
      <c r="H1734" s="325" t="s">
        <v>1538</v>
      </c>
    </row>
    <row r="1735" spans="1:8">
      <c r="A1735" s="103"/>
      <c r="B1735" s="326"/>
      <c r="C1735" s="326" t="s">
        <v>1538</v>
      </c>
      <c r="D1735" t="s">
        <v>1538</v>
      </c>
      <c r="E1735" s="325" t="s">
        <v>1538</v>
      </c>
      <c r="G1735" s="325" t="s">
        <v>1538</v>
      </c>
      <c r="H1735" s="325" t="s">
        <v>1538</v>
      </c>
    </row>
    <row r="1736" spans="1:8">
      <c r="A1736" s="103"/>
      <c r="B1736" s="326"/>
      <c r="C1736" s="326" t="s">
        <v>1538</v>
      </c>
      <c r="D1736" t="s">
        <v>1538</v>
      </c>
      <c r="E1736" s="325" t="s">
        <v>1538</v>
      </c>
      <c r="G1736" s="325" t="s">
        <v>1538</v>
      </c>
      <c r="H1736" s="325" t="s">
        <v>1538</v>
      </c>
    </row>
    <row r="1737" spans="1:8">
      <c r="A1737" s="103"/>
      <c r="B1737" s="326"/>
      <c r="C1737" s="326" t="s">
        <v>1538</v>
      </c>
      <c r="D1737" t="s">
        <v>1538</v>
      </c>
      <c r="E1737" s="325" t="s">
        <v>1538</v>
      </c>
      <c r="G1737" s="325" t="s">
        <v>1538</v>
      </c>
      <c r="H1737" s="325" t="s">
        <v>1538</v>
      </c>
    </row>
    <row r="1738" spans="1:8">
      <c r="A1738" s="103"/>
      <c r="B1738" s="326"/>
      <c r="C1738" s="326" t="s">
        <v>1538</v>
      </c>
      <c r="D1738" t="s">
        <v>1538</v>
      </c>
      <c r="E1738" s="325" t="s">
        <v>1538</v>
      </c>
      <c r="G1738" s="325" t="s">
        <v>1538</v>
      </c>
      <c r="H1738" s="325" t="s">
        <v>1538</v>
      </c>
    </row>
    <row r="1739" spans="1:8">
      <c r="A1739" s="103"/>
      <c r="B1739" s="326"/>
      <c r="C1739" s="326" t="s">
        <v>1538</v>
      </c>
      <c r="D1739" t="s">
        <v>1538</v>
      </c>
      <c r="E1739" s="325" t="s">
        <v>1538</v>
      </c>
      <c r="G1739" s="325" t="s">
        <v>1538</v>
      </c>
      <c r="H1739" s="325" t="s">
        <v>1538</v>
      </c>
    </row>
    <row r="1740" spans="1:8">
      <c r="A1740" s="103"/>
      <c r="B1740" s="326"/>
      <c r="C1740" s="326" t="s">
        <v>1538</v>
      </c>
      <c r="D1740" t="s">
        <v>1538</v>
      </c>
      <c r="E1740" s="325" t="s">
        <v>1538</v>
      </c>
      <c r="G1740" s="325" t="s">
        <v>1538</v>
      </c>
      <c r="H1740" s="325" t="s">
        <v>1538</v>
      </c>
    </row>
    <row r="1741" spans="1:8">
      <c r="A1741" s="103"/>
      <c r="B1741" s="326"/>
      <c r="C1741" s="326" t="s">
        <v>1538</v>
      </c>
      <c r="D1741" t="s">
        <v>1538</v>
      </c>
      <c r="E1741" s="325" t="s">
        <v>1538</v>
      </c>
      <c r="G1741" s="325" t="s">
        <v>1538</v>
      </c>
      <c r="H1741" s="325" t="s">
        <v>1538</v>
      </c>
    </row>
    <row r="1742" spans="1:8">
      <c r="A1742" s="103"/>
      <c r="B1742" s="326"/>
      <c r="C1742" s="326" t="s">
        <v>1538</v>
      </c>
      <c r="D1742" t="s">
        <v>1538</v>
      </c>
      <c r="E1742" s="325" t="s">
        <v>1538</v>
      </c>
      <c r="G1742" s="325" t="s">
        <v>1538</v>
      </c>
      <c r="H1742" s="325" t="s">
        <v>1538</v>
      </c>
    </row>
    <row r="1743" spans="1:8">
      <c r="A1743" s="103"/>
      <c r="B1743" s="326"/>
      <c r="C1743" s="326" t="s">
        <v>1538</v>
      </c>
      <c r="D1743" t="s">
        <v>1538</v>
      </c>
      <c r="E1743" s="325" t="s">
        <v>1538</v>
      </c>
      <c r="G1743" s="325" t="s">
        <v>1538</v>
      </c>
      <c r="H1743" s="325" t="s">
        <v>1538</v>
      </c>
    </row>
    <row r="1744" spans="1:8">
      <c r="A1744" s="103"/>
      <c r="B1744" s="326"/>
      <c r="C1744" s="326" t="s">
        <v>1538</v>
      </c>
      <c r="D1744" t="s">
        <v>1538</v>
      </c>
      <c r="E1744" s="325" t="s">
        <v>1538</v>
      </c>
      <c r="G1744" s="325" t="s">
        <v>1538</v>
      </c>
      <c r="H1744" s="325" t="s">
        <v>1538</v>
      </c>
    </row>
    <row r="1745" spans="1:8">
      <c r="A1745" s="103"/>
      <c r="B1745" s="326"/>
      <c r="C1745" s="326" t="s">
        <v>1538</v>
      </c>
      <c r="D1745" t="s">
        <v>1538</v>
      </c>
      <c r="E1745" s="325" t="s">
        <v>1538</v>
      </c>
      <c r="G1745" s="325" t="s">
        <v>1538</v>
      </c>
      <c r="H1745" s="325" t="s">
        <v>1538</v>
      </c>
    </row>
    <row r="1746" spans="1:8">
      <c r="A1746" s="103"/>
      <c r="B1746" s="326"/>
      <c r="C1746" s="326" t="s">
        <v>1538</v>
      </c>
      <c r="D1746" t="s">
        <v>1538</v>
      </c>
      <c r="E1746" s="325" t="s">
        <v>1538</v>
      </c>
      <c r="G1746" s="325" t="s">
        <v>1538</v>
      </c>
      <c r="H1746" s="325" t="s">
        <v>1538</v>
      </c>
    </row>
    <row r="1747" spans="1:8">
      <c r="A1747" s="103"/>
      <c r="B1747" s="326"/>
      <c r="C1747" s="326" t="s">
        <v>1538</v>
      </c>
      <c r="D1747" t="s">
        <v>1538</v>
      </c>
      <c r="E1747" s="325" t="s">
        <v>1538</v>
      </c>
      <c r="G1747" s="325" t="s">
        <v>1538</v>
      </c>
      <c r="H1747" s="325" t="s">
        <v>1538</v>
      </c>
    </row>
    <row r="1748" spans="1:8">
      <c r="A1748" s="103"/>
      <c r="B1748" s="326"/>
      <c r="C1748" s="326" t="s">
        <v>1538</v>
      </c>
      <c r="D1748" t="s">
        <v>1538</v>
      </c>
      <c r="E1748" s="325" t="s">
        <v>1538</v>
      </c>
      <c r="G1748" s="325" t="s">
        <v>1538</v>
      </c>
      <c r="H1748" s="325" t="s">
        <v>1538</v>
      </c>
    </row>
    <row r="1749" spans="1:8">
      <c r="A1749" s="103"/>
      <c r="B1749" s="326"/>
      <c r="C1749" s="326" t="s">
        <v>1538</v>
      </c>
      <c r="D1749" t="s">
        <v>1538</v>
      </c>
      <c r="E1749" s="325" t="s">
        <v>1538</v>
      </c>
      <c r="G1749" s="325" t="s">
        <v>1538</v>
      </c>
      <c r="H1749" s="325" t="s">
        <v>1538</v>
      </c>
    </row>
    <row r="1750" spans="1:8">
      <c r="A1750" s="103"/>
      <c r="B1750" s="326"/>
      <c r="C1750" s="326" t="s">
        <v>1538</v>
      </c>
      <c r="D1750" t="s">
        <v>1538</v>
      </c>
      <c r="E1750" s="325" t="s">
        <v>1538</v>
      </c>
      <c r="G1750" s="325" t="s">
        <v>1538</v>
      </c>
      <c r="H1750" s="325" t="s">
        <v>1538</v>
      </c>
    </row>
    <row r="1751" spans="1:8">
      <c r="A1751" s="103"/>
      <c r="B1751" s="326"/>
      <c r="C1751" s="326" t="s">
        <v>1538</v>
      </c>
      <c r="D1751" t="s">
        <v>1538</v>
      </c>
      <c r="E1751" s="325" t="s">
        <v>1538</v>
      </c>
      <c r="G1751" s="325" t="s">
        <v>1538</v>
      </c>
      <c r="H1751" s="325" t="s">
        <v>1538</v>
      </c>
    </row>
    <row r="1752" spans="1:8">
      <c r="A1752" s="103"/>
      <c r="B1752" s="328"/>
      <c r="C1752" s="326" t="s">
        <v>1538</v>
      </c>
      <c r="D1752" t="s">
        <v>1538</v>
      </c>
      <c r="E1752" s="325" t="s">
        <v>1538</v>
      </c>
      <c r="G1752" s="325" t="s">
        <v>1538</v>
      </c>
      <c r="H1752" s="325" t="s">
        <v>1538</v>
      </c>
    </row>
    <row r="1753" spans="1:8">
      <c r="A1753" s="103"/>
      <c r="C1753" s="326" t="s">
        <v>1538</v>
      </c>
      <c r="D1753" t="s">
        <v>1538</v>
      </c>
      <c r="E1753" s="325" t="s">
        <v>1538</v>
      </c>
      <c r="G1753" s="325" t="s">
        <v>1538</v>
      </c>
      <c r="H1753" s="325" t="s">
        <v>1538</v>
      </c>
    </row>
    <row r="1754" spans="1:8">
      <c r="A1754" s="103"/>
      <c r="C1754" s="326" t="s">
        <v>1538</v>
      </c>
      <c r="D1754" t="s">
        <v>1538</v>
      </c>
      <c r="E1754" s="325" t="s">
        <v>1538</v>
      </c>
      <c r="G1754" s="325" t="s">
        <v>1538</v>
      </c>
      <c r="H1754" s="325" t="s">
        <v>1538</v>
      </c>
    </row>
    <row r="1755" spans="1:8">
      <c r="A1755" s="103"/>
      <c r="C1755" s="326" t="s">
        <v>1538</v>
      </c>
      <c r="D1755" t="s">
        <v>1538</v>
      </c>
      <c r="E1755" s="325" t="s">
        <v>1538</v>
      </c>
      <c r="G1755" s="325" t="s">
        <v>1538</v>
      </c>
      <c r="H1755" s="325" t="s">
        <v>1538</v>
      </c>
    </row>
    <row r="1756" spans="1:8">
      <c r="A1756" s="103"/>
      <c r="C1756" s="326" t="s">
        <v>1538</v>
      </c>
      <c r="D1756" t="s">
        <v>1538</v>
      </c>
      <c r="E1756" s="325" t="s">
        <v>1538</v>
      </c>
      <c r="G1756" s="325" t="s">
        <v>1538</v>
      </c>
      <c r="H1756" s="325" t="s">
        <v>1538</v>
      </c>
    </row>
    <row r="1757" spans="1:8">
      <c r="A1757" s="103"/>
      <c r="B1757" s="326"/>
      <c r="C1757" s="326" t="s">
        <v>1538</v>
      </c>
      <c r="D1757" t="s">
        <v>1538</v>
      </c>
      <c r="E1757" s="325" t="s">
        <v>1538</v>
      </c>
      <c r="G1757" s="325" t="s">
        <v>1538</v>
      </c>
      <c r="H1757" s="325" t="s">
        <v>1538</v>
      </c>
    </row>
    <row r="1758" spans="1:8">
      <c r="A1758" s="103"/>
      <c r="B1758" s="326"/>
      <c r="C1758" s="326" t="s">
        <v>1538</v>
      </c>
      <c r="D1758" t="s">
        <v>1538</v>
      </c>
      <c r="E1758" s="325" t="s">
        <v>1538</v>
      </c>
      <c r="G1758" s="325" t="s">
        <v>1538</v>
      </c>
      <c r="H1758" s="325" t="s">
        <v>1538</v>
      </c>
    </row>
    <row r="1759" spans="1:8">
      <c r="A1759" s="103"/>
      <c r="B1759" s="326"/>
      <c r="C1759" s="326" t="s">
        <v>1538</v>
      </c>
      <c r="D1759" t="s">
        <v>1538</v>
      </c>
      <c r="E1759" s="325" t="s">
        <v>1538</v>
      </c>
      <c r="G1759" s="325" t="s">
        <v>1538</v>
      </c>
      <c r="H1759" s="325" t="s">
        <v>1538</v>
      </c>
    </row>
    <row r="1760" spans="1:8">
      <c r="A1760" s="103"/>
      <c r="B1760" s="326"/>
      <c r="C1760" s="326" t="s">
        <v>1538</v>
      </c>
      <c r="D1760" t="s">
        <v>1538</v>
      </c>
      <c r="E1760" s="325" t="s">
        <v>1538</v>
      </c>
      <c r="G1760" s="325" t="s">
        <v>1538</v>
      </c>
      <c r="H1760" s="325" t="s">
        <v>1538</v>
      </c>
    </row>
    <row r="1761" spans="1:8">
      <c r="A1761" s="103"/>
      <c r="B1761" s="326"/>
      <c r="C1761" s="326" t="s">
        <v>1538</v>
      </c>
      <c r="D1761" t="s">
        <v>1538</v>
      </c>
      <c r="E1761" s="325" t="s">
        <v>1538</v>
      </c>
      <c r="G1761" s="325" t="s">
        <v>1538</v>
      </c>
      <c r="H1761" s="325" t="s">
        <v>1538</v>
      </c>
    </row>
    <row r="1762" spans="1:8">
      <c r="A1762" s="103"/>
      <c r="B1762" s="326"/>
      <c r="C1762" s="326" t="s">
        <v>1538</v>
      </c>
      <c r="D1762" t="s">
        <v>1538</v>
      </c>
      <c r="E1762" s="325" t="s">
        <v>1538</v>
      </c>
      <c r="G1762" s="325" t="s">
        <v>1538</v>
      </c>
      <c r="H1762" s="325" t="s">
        <v>1538</v>
      </c>
    </row>
    <row r="1763" spans="1:8">
      <c r="A1763" s="103"/>
      <c r="B1763" s="326"/>
      <c r="C1763" s="326" t="s">
        <v>1538</v>
      </c>
      <c r="D1763" t="s">
        <v>1538</v>
      </c>
      <c r="E1763" s="325" t="s">
        <v>1538</v>
      </c>
      <c r="G1763" s="325" t="s">
        <v>1538</v>
      </c>
      <c r="H1763" s="325" t="s">
        <v>1538</v>
      </c>
    </row>
    <row r="1764" spans="1:8">
      <c r="A1764" s="103"/>
      <c r="B1764" s="326"/>
      <c r="C1764" s="326" t="s">
        <v>1538</v>
      </c>
      <c r="D1764" t="s">
        <v>1538</v>
      </c>
      <c r="E1764" s="325" t="s">
        <v>1538</v>
      </c>
      <c r="G1764" s="325" t="s">
        <v>1538</v>
      </c>
      <c r="H1764" s="325" t="s">
        <v>1538</v>
      </c>
    </row>
    <row r="1765" spans="1:8">
      <c r="A1765" s="103"/>
      <c r="B1765" s="326"/>
      <c r="C1765" s="326" t="s">
        <v>1538</v>
      </c>
      <c r="D1765" t="s">
        <v>1538</v>
      </c>
      <c r="E1765" s="325" t="s">
        <v>1538</v>
      </c>
      <c r="G1765" s="325" t="s">
        <v>1538</v>
      </c>
      <c r="H1765" s="325" t="s">
        <v>1538</v>
      </c>
    </row>
    <row r="1766" spans="1:8">
      <c r="A1766" s="103"/>
      <c r="B1766" s="326"/>
      <c r="C1766" s="326" t="s">
        <v>1538</v>
      </c>
      <c r="D1766" t="s">
        <v>1538</v>
      </c>
      <c r="E1766" s="325" t="s">
        <v>1538</v>
      </c>
      <c r="G1766" s="325" t="s">
        <v>1538</v>
      </c>
      <c r="H1766" s="325" t="s">
        <v>1538</v>
      </c>
    </row>
    <row r="1767" spans="1:8">
      <c r="A1767" s="103"/>
      <c r="B1767" s="326"/>
      <c r="C1767" s="326" t="s">
        <v>1538</v>
      </c>
      <c r="D1767" t="s">
        <v>1538</v>
      </c>
      <c r="E1767" s="325" t="s">
        <v>1538</v>
      </c>
      <c r="G1767" s="325" t="s">
        <v>1538</v>
      </c>
      <c r="H1767" s="325" t="s">
        <v>1538</v>
      </c>
    </row>
    <row r="1768" spans="1:8">
      <c r="A1768" s="103"/>
      <c r="B1768" s="326"/>
      <c r="C1768" s="326" t="s">
        <v>1538</v>
      </c>
      <c r="D1768" t="s">
        <v>1538</v>
      </c>
      <c r="E1768" s="325" t="s">
        <v>1538</v>
      </c>
      <c r="G1768" s="325" t="s">
        <v>1538</v>
      </c>
      <c r="H1768" s="325" t="s">
        <v>1538</v>
      </c>
    </row>
    <row r="1769" spans="1:8">
      <c r="A1769" s="103"/>
      <c r="B1769" s="326"/>
      <c r="C1769" s="326" t="s">
        <v>1538</v>
      </c>
      <c r="D1769" t="s">
        <v>1538</v>
      </c>
      <c r="E1769" s="325" t="s">
        <v>1538</v>
      </c>
      <c r="G1769" s="325" t="s">
        <v>1538</v>
      </c>
      <c r="H1769" s="325" t="s">
        <v>1538</v>
      </c>
    </row>
    <row r="1770" spans="1:8">
      <c r="A1770" s="103"/>
      <c r="B1770" s="326"/>
      <c r="C1770" s="326" t="s">
        <v>1538</v>
      </c>
      <c r="D1770" t="s">
        <v>1538</v>
      </c>
      <c r="E1770" s="325" t="s">
        <v>1538</v>
      </c>
      <c r="G1770" s="325" t="s">
        <v>1538</v>
      </c>
      <c r="H1770" s="325" t="s">
        <v>1538</v>
      </c>
    </row>
    <row r="1771" spans="1:8">
      <c r="A1771" s="103"/>
      <c r="B1771" s="326"/>
      <c r="C1771" s="326" t="s">
        <v>1538</v>
      </c>
      <c r="D1771" t="s">
        <v>1538</v>
      </c>
      <c r="E1771" s="325" t="s">
        <v>1538</v>
      </c>
      <c r="G1771" s="325" t="s">
        <v>1538</v>
      </c>
      <c r="H1771" s="325" t="s">
        <v>1538</v>
      </c>
    </row>
    <row r="1772" spans="1:8">
      <c r="A1772" s="103"/>
      <c r="B1772" s="326"/>
      <c r="C1772" s="326" t="s">
        <v>1538</v>
      </c>
      <c r="D1772" t="s">
        <v>1538</v>
      </c>
      <c r="E1772" s="325" t="s">
        <v>1538</v>
      </c>
      <c r="G1772" s="325" t="s">
        <v>1538</v>
      </c>
      <c r="H1772" s="325" t="s">
        <v>1538</v>
      </c>
    </row>
    <row r="1773" spans="1:8">
      <c r="A1773" s="103"/>
      <c r="B1773" s="326"/>
      <c r="C1773" s="326" t="s">
        <v>1538</v>
      </c>
      <c r="D1773" t="s">
        <v>1538</v>
      </c>
      <c r="E1773" s="325" t="s">
        <v>1538</v>
      </c>
      <c r="G1773" s="325" t="s">
        <v>1538</v>
      </c>
      <c r="H1773" s="325" t="s">
        <v>1538</v>
      </c>
    </row>
    <row r="1774" spans="1:8">
      <c r="A1774" s="103"/>
      <c r="B1774" s="326"/>
      <c r="C1774" s="326" t="s">
        <v>1538</v>
      </c>
      <c r="D1774" t="s">
        <v>1538</v>
      </c>
      <c r="E1774" s="325" t="s">
        <v>1538</v>
      </c>
      <c r="G1774" s="325" t="s">
        <v>1538</v>
      </c>
      <c r="H1774" s="325" t="s">
        <v>1538</v>
      </c>
    </row>
    <row r="1775" spans="1:8">
      <c r="A1775" s="103"/>
      <c r="B1775" s="326"/>
      <c r="C1775" s="326" t="s">
        <v>1538</v>
      </c>
      <c r="D1775" t="s">
        <v>1538</v>
      </c>
      <c r="E1775" s="325" t="s">
        <v>1538</v>
      </c>
      <c r="G1775" s="325" t="s">
        <v>1538</v>
      </c>
      <c r="H1775" s="325" t="s">
        <v>1538</v>
      </c>
    </row>
    <row r="1776" spans="1:8">
      <c r="A1776" s="103"/>
      <c r="B1776" s="326"/>
      <c r="C1776" s="326" t="s">
        <v>1538</v>
      </c>
      <c r="D1776" t="s">
        <v>1538</v>
      </c>
      <c r="E1776" s="325" t="s">
        <v>1538</v>
      </c>
      <c r="G1776" s="325" t="s">
        <v>1538</v>
      </c>
      <c r="H1776" s="325" t="s">
        <v>1538</v>
      </c>
    </row>
    <row r="1777" spans="1:8">
      <c r="A1777" s="103"/>
      <c r="B1777" s="326"/>
      <c r="C1777" s="326" t="s">
        <v>1538</v>
      </c>
      <c r="D1777" t="s">
        <v>1538</v>
      </c>
      <c r="E1777" s="325" t="s">
        <v>1538</v>
      </c>
      <c r="G1777" s="325" t="s">
        <v>1538</v>
      </c>
      <c r="H1777" s="325" t="s">
        <v>1538</v>
      </c>
    </row>
    <row r="1778" spans="1:8">
      <c r="A1778" s="103"/>
      <c r="B1778" s="326"/>
      <c r="C1778" s="326" t="s">
        <v>1538</v>
      </c>
      <c r="D1778" t="s">
        <v>1538</v>
      </c>
      <c r="E1778" s="325" t="s">
        <v>1538</v>
      </c>
      <c r="G1778" s="325" t="s">
        <v>1538</v>
      </c>
      <c r="H1778" s="325" t="s">
        <v>1538</v>
      </c>
    </row>
    <row r="1779" spans="1:8">
      <c r="A1779" s="103"/>
      <c r="B1779" s="326"/>
      <c r="C1779" s="326" t="s">
        <v>1538</v>
      </c>
      <c r="D1779" t="s">
        <v>1538</v>
      </c>
      <c r="E1779" s="325" t="s">
        <v>1538</v>
      </c>
      <c r="G1779" s="325" t="s">
        <v>1538</v>
      </c>
      <c r="H1779" s="325" t="s">
        <v>1538</v>
      </c>
    </row>
    <row r="1780" spans="1:8">
      <c r="A1780" s="103"/>
      <c r="B1780" s="326"/>
      <c r="C1780" s="326" t="s">
        <v>1538</v>
      </c>
      <c r="D1780" t="s">
        <v>1538</v>
      </c>
      <c r="E1780" s="325" t="s">
        <v>1538</v>
      </c>
      <c r="G1780" s="325" t="s">
        <v>1538</v>
      </c>
      <c r="H1780" s="325" t="s">
        <v>1538</v>
      </c>
    </row>
    <row r="1781" spans="1:8">
      <c r="A1781" s="103"/>
      <c r="B1781" s="326"/>
      <c r="C1781" s="326" t="s">
        <v>1538</v>
      </c>
      <c r="D1781" t="s">
        <v>1538</v>
      </c>
      <c r="E1781" s="325" t="s">
        <v>1538</v>
      </c>
      <c r="G1781" s="325" t="s">
        <v>1538</v>
      </c>
      <c r="H1781" s="325" t="s">
        <v>1538</v>
      </c>
    </row>
    <row r="1782" spans="1:8">
      <c r="A1782" s="103"/>
      <c r="B1782" s="326"/>
      <c r="C1782" s="326" t="s">
        <v>1538</v>
      </c>
      <c r="D1782" t="s">
        <v>1538</v>
      </c>
      <c r="E1782" s="325" t="s">
        <v>1538</v>
      </c>
      <c r="G1782" s="325" t="s">
        <v>1538</v>
      </c>
      <c r="H1782" s="325" t="s">
        <v>1538</v>
      </c>
    </row>
    <row r="1783" spans="1:8">
      <c r="A1783" s="103"/>
      <c r="B1783" s="326"/>
      <c r="C1783" s="326" t="s">
        <v>1538</v>
      </c>
      <c r="D1783" t="s">
        <v>1538</v>
      </c>
      <c r="E1783" s="325" t="s">
        <v>1538</v>
      </c>
      <c r="G1783" s="325" t="s">
        <v>1538</v>
      </c>
      <c r="H1783" s="325" t="s">
        <v>1538</v>
      </c>
    </row>
    <row r="1784" spans="1:8">
      <c r="A1784" s="103"/>
      <c r="B1784" s="326"/>
      <c r="C1784" s="326" t="s">
        <v>1538</v>
      </c>
      <c r="D1784" t="s">
        <v>1538</v>
      </c>
      <c r="E1784" s="325" t="s">
        <v>1538</v>
      </c>
      <c r="G1784" s="325" t="s">
        <v>1538</v>
      </c>
      <c r="H1784" s="325" t="s">
        <v>1538</v>
      </c>
    </row>
    <row r="1785" spans="1:8">
      <c r="A1785" s="103"/>
      <c r="B1785" s="326"/>
      <c r="C1785" s="326" t="s">
        <v>1538</v>
      </c>
      <c r="D1785" t="s">
        <v>1538</v>
      </c>
      <c r="E1785" s="325" t="s">
        <v>1538</v>
      </c>
      <c r="G1785" s="325" t="s">
        <v>1538</v>
      </c>
      <c r="H1785" s="325" t="s">
        <v>1538</v>
      </c>
    </row>
    <row r="1786" spans="1:8">
      <c r="A1786" s="103"/>
      <c r="B1786" s="326"/>
      <c r="C1786" s="326" t="s">
        <v>1538</v>
      </c>
      <c r="D1786" t="s">
        <v>1538</v>
      </c>
      <c r="E1786" s="325" t="s">
        <v>1538</v>
      </c>
      <c r="G1786" s="325" t="s">
        <v>1538</v>
      </c>
      <c r="H1786" s="325" t="s">
        <v>1538</v>
      </c>
    </row>
    <row r="1787" spans="1:8">
      <c r="A1787" s="103"/>
      <c r="B1787" s="326"/>
      <c r="C1787" s="326" t="s">
        <v>1538</v>
      </c>
      <c r="D1787" t="s">
        <v>1538</v>
      </c>
      <c r="E1787" s="325" t="s">
        <v>1538</v>
      </c>
      <c r="G1787" s="325" t="s">
        <v>1538</v>
      </c>
      <c r="H1787" s="325" t="s">
        <v>1538</v>
      </c>
    </row>
    <row r="1788" spans="1:8">
      <c r="A1788" s="103"/>
      <c r="B1788" s="326"/>
      <c r="C1788" s="326" t="s">
        <v>1538</v>
      </c>
      <c r="D1788" t="s">
        <v>1538</v>
      </c>
      <c r="E1788" s="325" t="s">
        <v>1538</v>
      </c>
      <c r="G1788" s="325" t="s">
        <v>1538</v>
      </c>
      <c r="H1788" s="325" t="s">
        <v>1538</v>
      </c>
    </row>
    <row r="1789" spans="1:8">
      <c r="A1789" s="103"/>
      <c r="B1789" s="329"/>
      <c r="C1789" s="326" t="s">
        <v>1538</v>
      </c>
      <c r="D1789" t="s">
        <v>1538</v>
      </c>
      <c r="E1789" s="325" t="s">
        <v>1538</v>
      </c>
      <c r="G1789" s="325" t="s">
        <v>1538</v>
      </c>
      <c r="H1789" s="325" t="s">
        <v>1538</v>
      </c>
    </row>
    <row r="1790" spans="1:8">
      <c r="A1790" s="103"/>
      <c r="B1790" s="329"/>
      <c r="C1790" s="326" t="s">
        <v>1538</v>
      </c>
      <c r="D1790" t="s">
        <v>1538</v>
      </c>
      <c r="E1790" s="325" t="s">
        <v>1538</v>
      </c>
      <c r="G1790" s="325" t="s">
        <v>1538</v>
      </c>
      <c r="H1790" s="325" t="s">
        <v>1538</v>
      </c>
    </row>
    <row r="1791" spans="1:8">
      <c r="A1791" s="103"/>
      <c r="B1791" s="329"/>
      <c r="C1791" s="326" t="s">
        <v>1538</v>
      </c>
      <c r="D1791" t="s">
        <v>1538</v>
      </c>
      <c r="E1791" s="325" t="s">
        <v>1538</v>
      </c>
      <c r="G1791" s="325" t="s">
        <v>1538</v>
      </c>
      <c r="H1791" s="325" t="s">
        <v>1538</v>
      </c>
    </row>
    <row r="1792" spans="1:8">
      <c r="A1792" s="103"/>
      <c r="B1792" s="329"/>
      <c r="C1792" s="326" t="s">
        <v>1538</v>
      </c>
      <c r="D1792" t="s">
        <v>1538</v>
      </c>
      <c r="E1792" s="325" t="s">
        <v>1538</v>
      </c>
      <c r="G1792" s="325" t="s">
        <v>1538</v>
      </c>
      <c r="H1792" s="325" t="s">
        <v>1538</v>
      </c>
    </row>
    <row r="1793" spans="1:8">
      <c r="A1793" s="103"/>
      <c r="B1793" s="329"/>
      <c r="C1793" s="326" t="s">
        <v>1538</v>
      </c>
      <c r="D1793" t="s">
        <v>1538</v>
      </c>
      <c r="E1793" s="325" t="s">
        <v>1538</v>
      </c>
      <c r="G1793" s="325" t="s">
        <v>1538</v>
      </c>
      <c r="H1793" s="325" t="s">
        <v>1538</v>
      </c>
    </row>
    <row r="1794" spans="1:8">
      <c r="A1794" s="103"/>
      <c r="B1794" s="326"/>
      <c r="C1794" s="326" t="s">
        <v>1538</v>
      </c>
      <c r="D1794" t="s">
        <v>1538</v>
      </c>
      <c r="E1794" s="325" t="s">
        <v>1538</v>
      </c>
      <c r="G1794" s="325" t="s">
        <v>1538</v>
      </c>
      <c r="H1794" s="325" t="s">
        <v>1538</v>
      </c>
    </row>
    <row r="1795" spans="1:8">
      <c r="A1795" s="103"/>
      <c r="B1795" s="326"/>
      <c r="C1795" s="326" t="s">
        <v>1538</v>
      </c>
      <c r="D1795" t="s">
        <v>1538</v>
      </c>
      <c r="E1795" s="325" t="s">
        <v>1538</v>
      </c>
      <c r="G1795" s="325" t="s">
        <v>1538</v>
      </c>
      <c r="H1795" s="325" t="s">
        <v>1538</v>
      </c>
    </row>
    <row r="1796" spans="1:8">
      <c r="A1796" s="103"/>
      <c r="B1796" s="326"/>
      <c r="C1796" s="326" t="s">
        <v>1538</v>
      </c>
      <c r="D1796" t="s">
        <v>1538</v>
      </c>
      <c r="E1796" s="325" t="s">
        <v>1538</v>
      </c>
      <c r="G1796" s="325" t="s">
        <v>1538</v>
      </c>
      <c r="H1796" s="325" t="s">
        <v>1538</v>
      </c>
    </row>
    <row r="1797" spans="1:8">
      <c r="A1797" s="103"/>
      <c r="B1797" s="326"/>
      <c r="C1797" s="326" t="s">
        <v>1538</v>
      </c>
      <c r="D1797" t="s">
        <v>1538</v>
      </c>
      <c r="E1797" s="325" t="s">
        <v>1538</v>
      </c>
      <c r="G1797" s="325" t="s">
        <v>1538</v>
      </c>
      <c r="H1797" s="325" t="s">
        <v>1538</v>
      </c>
    </row>
    <row r="1798" spans="1:8">
      <c r="A1798" s="103"/>
      <c r="B1798" s="326"/>
      <c r="C1798" s="326" t="s">
        <v>1538</v>
      </c>
      <c r="D1798" t="s">
        <v>1538</v>
      </c>
      <c r="E1798" s="325" t="s">
        <v>1538</v>
      </c>
      <c r="G1798" s="325" t="s">
        <v>1538</v>
      </c>
      <c r="H1798" s="325" t="s">
        <v>1538</v>
      </c>
    </row>
    <row r="1799" spans="1:8">
      <c r="A1799" s="103"/>
      <c r="B1799" s="326"/>
      <c r="C1799" s="326" t="s">
        <v>1538</v>
      </c>
      <c r="D1799" t="s">
        <v>1538</v>
      </c>
      <c r="E1799" s="325" t="s">
        <v>1538</v>
      </c>
      <c r="G1799" s="325" t="s">
        <v>1538</v>
      </c>
      <c r="H1799" s="325" t="s">
        <v>1538</v>
      </c>
    </row>
    <row r="1800" spans="1:8">
      <c r="A1800" s="103"/>
      <c r="B1800" s="326"/>
      <c r="C1800" s="326" t="s">
        <v>1538</v>
      </c>
      <c r="D1800" t="s">
        <v>1538</v>
      </c>
      <c r="E1800" s="325" t="s">
        <v>1538</v>
      </c>
      <c r="G1800" s="325" t="s">
        <v>1538</v>
      </c>
      <c r="H1800" s="325" t="s">
        <v>1538</v>
      </c>
    </row>
    <row r="1801" spans="1:8">
      <c r="A1801" s="103"/>
      <c r="B1801" s="326"/>
      <c r="C1801" s="326" t="s">
        <v>1538</v>
      </c>
      <c r="D1801" t="s">
        <v>1538</v>
      </c>
      <c r="E1801" s="325" t="s">
        <v>1538</v>
      </c>
      <c r="G1801" s="325" t="s">
        <v>1538</v>
      </c>
      <c r="H1801" s="325" t="s">
        <v>1538</v>
      </c>
    </row>
    <row r="1802" spans="1:8">
      <c r="A1802" s="103"/>
      <c r="B1802" s="326"/>
      <c r="C1802" s="326" t="s">
        <v>1538</v>
      </c>
      <c r="D1802" t="s">
        <v>1538</v>
      </c>
      <c r="E1802" s="325" t="s">
        <v>1538</v>
      </c>
      <c r="G1802" s="325" t="s">
        <v>1538</v>
      </c>
      <c r="H1802" s="325" t="s">
        <v>1538</v>
      </c>
    </row>
    <row r="1803" spans="1:8">
      <c r="A1803" s="103"/>
      <c r="B1803" s="326"/>
      <c r="C1803" s="326" t="s">
        <v>1538</v>
      </c>
      <c r="D1803" t="s">
        <v>1538</v>
      </c>
      <c r="E1803" s="325" t="s">
        <v>1538</v>
      </c>
      <c r="G1803" s="325" t="s">
        <v>1538</v>
      </c>
      <c r="H1803" s="325" t="s">
        <v>1538</v>
      </c>
    </row>
    <row r="1804" spans="1:8">
      <c r="A1804" s="103"/>
      <c r="B1804" s="326"/>
      <c r="C1804" s="326" t="s">
        <v>1538</v>
      </c>
      <c r="D1804" t="s">
        <v>1538</v>
      </c>
      <c r="E1804" s="325" t="s">
        <v>1538</v>
      </c>
      <c r="G1804" s="325" t="s">
        <v>1538</v>
      </c>
      <c r="H1804" s="325" t="s">
        <v>1538</v>
      </c>
    </row>
    <row r="1805" spans="1:8">
      <c r="A1805" s="103"/>
      <c r="B1805" s="326"/>
      <c r="C1805" s="326" t="s">
        <v>1538</v>
      </c>
      <c r="D1805" t="s">
        <v>1538</v>
      </c>
      <c r="E1805" s="325" t="s">
        <v>1538</v>
      </c>
      <c r="G1805" s="325" t="s">
        <v>1538</v>
      </c>
      <c r="H1805" s="325" t="s">
        <v>1538</v>
      </c>
    </row>
    <row r="1806" spans="1:8">
      <c r="A1806" s="103"/>
      <c r="B1806" s="326"/>
      <c r="C1806" s="326" t="s">
        <v>1538</v>
      </c>
      <c r="D1806" t="s">
        <v>1538</v>
      </c>
      <c r="E1806" s="325" t="s">
        <v>1538</v>
      </c>
      <c r="G1806" s="325" t="s">
        <v>1538</v>
      </c>
      <c r="H1806" s="325" t="s">
        <v>1538</v>
      </c>
    </row>
    <row r="1807" spans="1:8">
      <c r="A1807" s="103"/>
      <c r="B1807" s="326"/>
      <c r="C1807" s="326" t="s">
        <v>1538</v>
      </c>
      <c r="D1807" t="s">
        <v>1538</v>
      </c>
      <c r="E1807" s="325" t="s">
        <v>1538</v>
      </c>
      <c r="G1807" s="325" t="s">
        <v>1538</v>
      </c>
      <c r="H1807" s="325" t="s">
        <v>1538</v>
      </c>
    </row>
    <row r="1808" spans="1:8">
      <c r="A1808" s="103"/>
      <c r="B1808" s="326"/>
      <c r="C1808" s="326" t="s">
        <v>1538</v>
      </c>
      <c r="D1808" t="s">
        <v>1538</v>
      </c>
      <c r="E1808" s="325" t="s">
        <v>1538</v>
      </c>
      <c r="G1808" s="325" t="s">
        <v>1538</v>
      </c>
      <c r="H1808" s="325" t="s">
        <v>1538</v>
      </c>
    </row>
    <row r="1809" spans="1:8">
      <c r="A1809" s="103"/>
      <c r="B1809" s="326"/>
      <c r="C1809" s="326" t="s">
        <v>1538</v>
      </c>
      <c r="D1809" t="s">
        <v>1538</v>
      </c>
      <c r="E1809" s="325" t="s">
        <v>1538</v>
      </c>
      <c r="G1809" s="325" t="s">
        <v>1538</v>
      </c>
      <c r="H1809" s="325" t="s">
        <v>1538</v>
      </c>
    </row>
    <row r="1810" spans="1:8">
      <c r="A1810" s="103"/>
      <c r="B1810" s="326"/>
      <c r="C1810" s="326" t="s">
        <v>1538</v>
      </c>
      <c r="D1810" t="s">
        <v>1538</v>
      </c>
      <c r="E1810" s="325" t="s">
        <v>1538</v>
      </c>
      <c r="G1810" s="325" t="s">
        <v>1538</v>
      </c>
      <c r="H1810" s="325" t="s">
        <v>1538</v>
      </c>
    </row>
    <row r="1811" spans="1:8">
      <c r="A1811" s="103"/>
      <c r="B1811" s="326"/>
      <c r="C1811" s="326" t="s">
        <v>1538</v>
      </c>
      <c r="D1811" t="s">
        <v>1538</v>
      </c>
      <c r="E1811" s="325" t="s">
        <v>1538</v>
      </c>
      <c r="G1811" s="325" t="s">
        <v>1538</v>
      </c>
      <c r="H1811" s="325" t="s">
        <v>1538</v>
      </c>
    </row>
    <row r="1812" spans="1:8">
      <c r="A1812" s="103"/>
      <c r="B1812" s="326"/>
      <c r="C1812" s="326" t="s">
        <v>1538</v>
      </c>
      <c r="D1812" t="s">
        <v>1538</v>
      </c>
      <c r="E1812" s="325" t="s">
        <v>1538</v>
      </c>
      <c r="G1812" s="325" t="s">
        <v>1538</v>
      </c>
      <c r="H1812" s="325" t="s">
        <v>1538</v>
      </c>
    </row>
    <row r="1813" spans="1:8">
      <c r="A1813" s="103"/>
      <c r="B1813" s="326"/>
      <c r="C1813" s="326" t="s">
        <v>1538</v>
      </c>
      <c r="D1813" t="s">
        <v>1538</v>
      </c>
      <c r="E1813" s="325" t="s">
        <v>1538</v>
      </c>
      <c r="G1813" s="325" t="s">
        <v>1538</v>
      </c>
      <c r="H1813" s="325" t="s">
        <v>1538</v>
      </c>
    </row>
    <row r="1814" spans="1:8">
      <c r="A1814" s="103"/>
      <c r="B1814" s="326"/>
      <c r="C1814" s="326" t="s">
        <v>1538</v>
      </c>
      <c r="D1814" t="s">
        <v>1538</v>
      </c>
      <c r="E1814" s="325" t="s">
        <v>1538</v>
      </c>
      <c r="G1814" s="325" t="s">
        <v>1538</v>
      </c>
      <c r="H1814" s="325" t="s">
        <v>1538</v>
      </c>
    </row>
    <row r="1815" spans="1:8">
      <c r="A1815" s="103"/>
      <c r="B1815" s="326"/>
      <c r="C1815" s="326" t="s">
        <v>1538</v>
      </c>
      <c r="D1815" t="s">
        <v>1538</v>
      </c>
      <c r="E1815" s="325" t="s">
        <v>1538</v>
      </c>
      <c r="G1815" s="325" t="s">
        <v>1538</v>
      </c>
      <c r="H1815" s="325" t="s">
        <v>1538</v>
      </c>
    </row>
    <row r="1816" spans="1:8">
      <c r="A1816" s="103"/>
      <c r="B1816" s="326"/>
      <c r="C1816" s="326" t="s">
        <v>1538</v>
      </c>
      <c r="D1816" t="s">
        <v>1538</v>
      </c>
      <c r="E1816" s="325" t="s">
        <v>1538</v>
      </c>
      <c r="G1816" s="325" t="s">
        <v>1538</v>
      </c>
      <c r="H1816" s="325" t="s">
        <v>1538</v>
      </c>
    </row>
    <row r="1817" spans="1:8">
      <c r="A1817" s="103"/>
      <c r="B1817" s="326"/>
      <c r="C1817" s="326" t="s">
        <v>1538</v>
      </c>
      <c r="D1817" t="s">
        <v>1538</v>
      </c>
      <c r="E1817" s="325" t="s">
        <v>1538</v>
      </c>
      <c r="G1817" s="325" t="s">
        <v>1538</v>
      </c>
      <c r="H1817" s="325" t="s">
        <v>1538</v>
      </c>
    </row>
    <row r="1818" spans="1:8">
      <c r="A1818" s="103"/>
      <c r="B1818" s="326"/>
      <c r="C1818" s="326" t="s">
        <v>1538</v>
      </c>
      <c r="D1818" t="s">
        <v>1538</v>
      </c>
      <c r="E1818" s="325" t="s">
        <v>1538</v>
      </c>
      <c r="G1818" s="325" t="s">
        <v>1538</v>
      </c>
      <c r="H1818" s="325" t="s">
        <v>1538</v>
      </c>
    </row>
    <row r="1819" spans="1:8">
      <c r="A1819" s="103"/>
      <c r="B1819" s="326"/>
      <c r="C1819" s="326" t="s">
        <v>1538</v>
      </c>
      <c r="D1819" t="s">
        <v>1538</v>
      </c>
      <c r="E1819" s="325" t="s">
        <v>1538</v>
      </c>
      <c r="G1819" s="325" t="s">
        <v>1538</v>
      </c>
      <c r="H1819" s="325" t="s">
        <v>1538</v>
      </c>
    </row>
    <row r="1820" spans="1:8">
      <c r="A1820" s="103"/>
      <c r="B1820" s="326"/>
      <c r="C1820" s="326" t="s">
        <v>1538</v>
      </c>
      <c r="D1820" t="s">
        <v>1538</v>
      </c>
      <c r="E1820" s="325" t="s">
        <v>1538</v>
      </c>
      <c r="G1820" s="325" t="s">
        <v>1538</v>
      </c>
      <c r="H1820" s="325" t="s">
        <v>1538</v>
      </c>
    </row>
    <row r="1821" spans="1:8">
      <c r="A1821" s="103"/>
      <c r="B1821" s="326"/>
      <c r="C1821" s="326" t="s">
        <v>1538</v>
      </c>
      <c r="D1821" t="s">
        <v>1538</v>
      </c>
      <c r="E1821" s="325" t="s">
        <v>1538</v>
      </c>
      <c r="G1821" s="325" t="s">
        <v>1538</v>
      </c>
      <c r="H1821" s="325" t="s">
        <v>1538</v>
      </c>
    </row>
    <row r="1822" spans="1:8">
      <c r="A1822" s="103"/>
      <c r="B1822" s="326"/>
      <c r="C1822" s="326" t="s">
        <v>1538</v>
      </c>
      <c r="D1822" t="s">
        <v>1538</v>
      </c>
      <c r="E1822" s="325" t="s">
        <v>1538</v>
      </c>
      <c r="G1822" s="325" t="s">
        <v>1538</v>
      </c>
      <c r="H1822" s="325" t="s">
        <v>1538</v>
      </c>
    </row>
    <row r="1823" spans="1:8">
      <c r="A1823" s="103"/>
      <c r="B1823" s="326"/>
      <c r="C1823" s="326" t="s">
        <v>1538</v>
      </c>
      <c r="D1823" t="s">
        <v>1538</v>
      </c>
      <c r="E1823" s="325" t="s">
        <v>1538</v>
      </c>
      <c r="G1823" s="325" t="s">
        <v>1538</v>
      </c>
      <c r="H1823" s="325" t="s">
        <v>1538</v>
      </c>
    </row>
    <row r="1824" spans="1:8">
      <c r="A1824" s="103"/>
      <c r="B1824" s="326"/>
      <c r="C1824" s="326" t="s">
        <v>1538</v>
      </c>
      <c r="D1824" t="s">
        <v>1538</v>
      </c>
      <c r="E1824" s="325" t="s">
        <v>1538</v>
      </c>
      <c r="G1824" s="325" t="s">
        <v>1538</v>
      </c>
      <c r="H1824" s="325" t="s">
        <v>1538</v>
      </c>
    </row>
    <row r="1825" spans="1:8">
      <c r="A1825" s="103"/>
      <c r="B1825" s="326"/>
      <c r="C1825" s="326" t="s">
        <v>1538</v>
      </c>
      <c r="D1825" t="s">
        <v>1538</v>
      </c>
      <c r="E1825" s="325" t="s">
        <v>1538</v>
      </c>
      <c r="G1825" s="325" t="s">
        <v>1538</v>
      </c>
      <c r="H1825" s="325" t="s">
        <v>1538</v>
      </c>
    </row>
    <row r="1826" spans="1:8">
      <c r="A1826" s="103"/>
      <c r="B1826" s="326"/>
      <c r="C1826" s="326" t="s">
        <v>1538</v>
      </c>
      <c r="D1826" t="s">
        <v>1538</v>
      </c>
      <c r="E1826" s="325" t="s">
        <v>1538</v>
      </c>
      <c r="G1826" s="325" t="s">
        <v>1538</v>
      </c>
      <c r="H1826" s="325" t="s">
        <v>1538</v>
      </c>
    </row>
    <row r="1827" spans="1:8">
      <c r="A1827" s="103"/>
      <c r="B1827" s="326"/>
      <c r="C1827" s="326" t="s">
        <v>1538</v>
      </c>
      <c r="D1827" t="s">
        <v>1538</v>
      </c>
      <c r="E1827" s="325" t="s">
        <v>1538</v>
      </c>
      <c r="G1827" s="325" t="s">
        <v>1538</v>
      </c>
      <c r="H1827" s="325" t="s">
        <v>1538</v>
      </c>
    </row>
    <row r="1828" spans="1:8">
      <c r="A1828" s="103"/>
      <c r="B1828" s="326"/>
      <c r="C1828" s="326" t="s">
        <v>1538</v>
      </c>
      <c r="D1828" t="s">
        <v>1538</v>
      </c>
      <c r="E1828" s="325" t="s">
        <v>1538</v>
      </c>
      <c r="G1828" s="325" t="s">
        <v>1538</v>
      </c>
      <c r="H1828" s="325" t="s">
        <v>1538</v>
      </c>
    </row>
    <row r="1829" spans="1:8">
      <c r="A1829" s="103"/>
      <c r="B1829" s="326"/>
      <c r="C1829" s="326" t="s">
        <v>1538</v>
      </c>
      <c r="D1829" t="s">
        <v>1538</v>
      </c>
      <c r="E1829" s="325" t="s">
        <v>1538</v>
      </c>
      <c r="G1829" s="325" t="s">
        <v>1538</v>
      </c>
      <c r="H1829" s="325" t="s">
        <v>1538</v>
      </c>
    </row>
    <row r="1830" spans="1:8">
      <c r="A1830" s="103"/>
      <c r="B1830" s="326"/>
      <c r="C1830" s="326" t="s">
        <v>1538</v>
      </c>
      <c r="D1830" t="s">
        <v>1538</v>
      </c>
      <c r="E1830" s="325" t="s">
        <v>1538</v>
      </c>
      <c r="G1830" s="325" t="s">
        <v>1538</v>
      </c>
      <c r="H1830" s="325" t="s">
        <v>1538</v>
      </c>
    </row>
    <row r="1831" spans="1:8">
      <c r="A1831" s="103"/>
      <c r="B1831" s="326"/>
      <c r="C1831" s="326" t="s">
        <v>1538</v>
      </c>
      <c r="D1831" t="s">
        <v>1538</v>
      </c>
      <c r="E1831" s="325" t="s">
        <v>1538</v>
      </c>
      <c r="G1831" s="325" t="s">
        <v>1538</v>
      </c>
      <c r="H1831" s="325" t="s">
        <v>1538</v>
      </c>
    </row>
    <row r="1832" spans="1:8">
      <c r="A1832" s="103"/>
      <c r="B1832" s="326"/>
      <c r="C1832" s="326" t="s">
        <v>1538</v>
      </c>
      <c r="D1832" t="s">
        <v>1538</v>
      </c>
      <c r="E1832" s="325" t="s">
        <v>1538</v>
      </c>
      <c r="G1832" s="325" t="s">
        <v>1538</v>
      </c>
      <c r="H1832" s="325" t="s">
        <v>1538</v>
      </c>
    </row>
    <row r="1833" spans="1:8">
      <c r="A1833" s="103"/>
      <c r="B1833" s="326"/>
      <c r="C1833" s="326" t="s">
        <v>1538</v>
      </c>
      <c r="D1833" t="s">
        <v>1538</v>
      </c>
      <c r="E1833" s="325" t="s">
        <v>1538</v>
      </c>
      <c r="G1833" s="325" t="s">
        <v>1538</v>
      </c>
      <c r="H1833" s="325" t="s">
        <v>1538</v>
      </c>
    </row>
    <row r="1834" spans="1:8">
      <c r="A1834" s="103"/>
      <c r="B1834" s="326"/>
      <c r="C1834" s="326" t="s">
        <v>1538</v>
      </c>
      <c r="D1834" t="s">
        <v>1538</v>
      </c>
      <c r="E1834" s="325" t="s">
        <v>1538</v>
      </c>
      <c r="G1834" s="325" t="s">
        <v>1538</v>
      </c>
      <c r="H1834" s="325" t="s">
        <v>1538</v>
      </c>
    </row>
    <row r="1835" spans="1:8">
      <c r="A1835" s="103"/>
      <c r="B1835" s="326"/>
      <c r="C1835" s="326" t="s">
        <v>1538</v>
      </c>
      <c r="D1835" t="s">
        <v>1538</v>
      </c>
      <c r="E1835" s="325" t="s">
        <v>1538</v>
      </c>
      <c r="G1835" s="325" t="s">
        <v>1538</v>
      </c>
      <c r="H1835" s="325" t="s">
        <v>1538</v>
      </c>
    </row>
    <row r="1836" spans="1:8">
      <c r="A1836" s="103"/>
      <c r="B1836" s="326"/>
      <c r="C1836" s="326" t="s">
        <v>1538</v>
      </c>
      <c r="D1836" t="s">
        <v>1538</v>
      </c>
      <c r="E1836" s="325" t="s">
        <v>1538</v>
      </c>
      <c r="G1836" s="325" t="s">
        <v>1538</v>
      </c>
      <c r="H1836" s="325" t="s">
        <v>1538</v>
      </c>
    </row>
    <row r="1837" spans="1:8">
      <c r="A1837" s="103"/>
      <c r="B1837" s="326"/>
      <c r="C1837" s="326" t="s">
        <v>1538</v>
      </c>
      <c r="D1837" t="s">
        <v>1538</v>
      </c>
      <c r="E1837" s="325" t="s">
        <v>1538</v>
      </c>
      <c r="G1837" s="325" t="s">
        <v>1538</v>
      </c>
      <c r="H1837" s="325" t="s">
        <v>1538</v>
      </c>
    </row>
    <row r="1838" spans="1:8">
      <c r="A1838" s="103"/>
      <c r="B1838" s="326"/>
      <c r="C1838" s="326" t="s">
        <v>1538</v>
      </c>
      <c r="D1838" t="s">
        <v>1538</v>
      </c>
      <c r="E1838" s="325" t="s">
        <v>1538</v>
      </c>
      <c r="G1838" s="325" t="s">
        <v>1538</v>
      </c>
      <c r="H1838" s="325" t="s">
        <v>1538</v>
      </c>
    </row>
    <row r="1839" spans="1:8">
      <c r="A1839" s="103"/>
      <c r="B1839" s="326"/>
      <c r="C1839" s="326" t="s">
        <v>1538</v>
      </c>
      <c r="D1839" t="s">
        <v>1538</v>
      </c>
      <c r="E1839" s="325" t="s">
        <v>1538</v>
      </c>
      <c r="G1839" s="325" t="s">
        <v>1538</v>
      </c>
      <c r="H1839" s="325" t="s">
        <v>1538</v>
      </c>
    </row>
    <row r="1840" spans="1:8">
      <c r="A1840" s="103"/>
      <c r="B1840" s="326"/>
      <c r="C1840" s="326" t="s">
        <v>1538</v>
      </c>
      <c r="D1840" t="s">
        <v>1538</v>
      </c>
      <c r="E1840" s="325" t="s">
        <v>1538</v>
      </c>
      <c r="G1840" s="325" t="s">
        <v>1538</v>
      </c>
      <c r="H1840" s="325" t="s">
        <v>1538</v>
      </c>
    </row>
    <row r="1841" spans="1:8">
      <c r="A1841" s="103"/>
      <c r="B1841" s="326"/>
      <c r="C1841" s="326" t="s">
        <v>1538</v>
      </c>
      <c r="D1841" t="s">
        <v>1538</v>
      </c>
      <c r="E1841" s="325" t="s">
        <v>1538</v>
      </c>
      <c r="G1841" s="325" t="s">
        <v>1538</v>
      </c>
      <c r="H1841" s="325" t="s">
        <v>1538</v>
      </c>
    </row>
    <row r="1842" spans="1:8">
      <c r="A1842" s="103"/>
      <c r="B1842" s="326"/>
      <c r="C1842" s="326" t="s">
        <v>1538</v>
      </c>
      <c r="D1842" t="s">
        <v>1538</v>
      </c>
      <c r="E1842" s="325" t="s">
        <v>1538</v>
      </c>
      <c r="G1842" s="325" t="s">
        <v>1538</v>
      </c>
      <c r="H1842" s="325" t="s">
        <v>1538</v>
      </c>
    </row>
    <row r="1843" spans="1:8">
      <c r="A1843" s="103"/>
      <c r="B1843" s="326"/>
      <c r="C1843" s="326" t="s">
        <v>1538</v>
      </c>
      <c r="D1843" t="s">
        <v>1538</v>
      </c>
      <c r="E1843" s="325" t="s">
        <v>1538</v>
      </c>
      <c r="G1843" s="325" t="s">
        <v>1538</v>
      </c>
      <c r="H1843" s="325" t="s">
        <v>1538</v>
      </c>
    </row>
    <row r="1844" spans="1:8">
      <c r="A1844" s="103"/>
      <c r="B1844" s="326"/>
      <c r="C1844" s="326" t="s">
        <v>1538</v>
      </c>
      <c r="D1844" t="s">
        <v>1538</v>
      </c>
      <c r="E1844" s="325" t="s">
        <v>1538</v>
      </c>
      <c r="G1844" s="325" t="s">
        <v>1538</v>
      </c>
      <c r="H1844" s="325" t="s">
        <v>1538</v>
      </c>
    </row>
    <row r="1845" spans="1:8">
      <c r="A1845" s="103"/>
      <c r="B1845" s="326"/>
      <c r="C1845" s="326" t="s">
        <v>1538</v>
      </c>
      <c r="D1845" t="s">
        <v>1538</v>
      </c>
      <c r="E1845" s="325" t="s">
        <v>1538</v>
      </c>
      <c r="G1845" s="325" t="s">
        <v>1538</v>
      </c>
      <c r="H1845" s="325" t="s">
        <v>1538</v>
      </c>
    </row>
    <row r="1846" spans="1:8">
      <c r="A1846" s="103"/>
      <c r="B1846" s="326"/>
      <c r="C1846" s="326" t="s">
        <v>1538</v>
      </c>
      <c r="D1846" t="s">
        <v>1538</v>
      </c>
      <c r="E1846" s="325" t="s">
        <v>1538</v>
      </c>
      <c r="G1846" s="325" t="s">
        <v>1538</v>
      </c>
      <c r="H1846" s="325" t="s">
        <v>1538</v>
      </c>
    </row>
    <row r="1847" spans="1:8">
      <c r="A1847" s="103"/>
      <c r="B1847" s="326"/>
      <c r="C1847" s="326" t="s">
        <v>1538</v>
      </c>
      <c r="D1847" t="s">
        <v>1538</v>
      </c>
      <c r="E1847" s="325" t="s">
        <v>1538</v>
      </c>
      <c r="G1847" s="325" t="s">
        <v>1538</v>
      </c>
      <c r="H1847" s="325" t="s">
        <v>1538</v>
      </c>
    </row>
    <row r="1848" spans="1:8">
      <c r="A1848" s="103"/>
      <c r="B1848" s="326"/>
      <c r="C1848" s="326" t="s">
        <v>1538</v>
      </c>
      <c r="D1848" t="s">
        <v>1538</v>
      </c>
      <c r="E1848" s="325" t="s">
        <v>1538</v>
      </c>
      <c r="G1848" s="325" t="s">
        <v>1538</v>
      </c>
      <c r="H1848" s="325" t="s">
        <v>1538</v>
      </c>
    </row>
    <row r="1849" spans="1:8">
      <c r="A1849" s="103"/>
      <c r="B1849" s="326"/>
      <c r="C1849" s="326" t="s">
        <v>1538</v>
      </c>
      <c r="D1849" t="s">
        <v>1538</v>
      </c>
      <c r="E1849" s="325" t="s">
        <v>1538</v>
      </c>
      <c r="G1849" s="325" t="s">
        <v>1538</v>
      </c>
      <c r="H1849" s="325" t="s">
        <v>1538</v>
      </c>
    </row>
    <row r="1850" spans="1:8">
      <c r="A1850" s="103"/>
      <c r="B1850" s="326"/>
      <c r="C1850" s="326" t="s">
        <v>1538</v>
      </c>
      <c r="D1850" t="s">
        <v>1538</v>
      </c>
      <c r="E1850" s="325" t="s">
        <v>1538</v>
      </c>
      <c r="G1850" s="325" t="s">
        <v>1538</v>
      </c>
      <c r="H1850" s="325" t="s">
        <v>1538</v>
      </c>
    </row>
    <row r="1851" spans="1:8">
      <c r="A1851" s="103"/>
      <c r="B1851" s="326"/>
      <c r="C1851" s="326" t="s">
        <v>1538</v>
      </c>
      <c r="D1851" t="s">
        <v>1538</v>
      </c>
      <c r="E1851" s="325" t="s">
        <v>1538</v>
      </c>
      <c r="G1851" s="325" t="s">
        <v>1538</v>
      </c>
      <c r="H1851" s="325" t="s">
        <v>1538</v>
      </c>
    </row>
    <row r="1852" spans="1:8">
      <c r="A1852" s="103"/>
      <c r="B1852" s="326"/>
      <c r="C1852" s="326" t="s">
        <v>1538</v>
      </c>
      <c r="D1852" t="s">
        <v>1538</v>
      </c>
      <c r="E1852" s="325" t="s">
        <v>1538</v>
      </c>
      <c r="G1852" s="325" t="s">
        <v>1538</v>
      </c>
      <c r="H1852" s="325" t="s">
        <v>1538</v>
      </c>
    </row>
    <row r="1853" spans="1:8">
      <c r="A1853" s="103"/>
      <c r="B1853" s="326"/>
      <c r="C1853" s="326" t="s">
        <v>1538</v>
      </c>
      <c r="D1853" t="s">
        <v>1538</v>
      </c>
      <c r="E1853" s="325" t="s">
        <v>1538</v>
      </c>
      <c r="G1853" s="325" t="s">
        <v>1538</v>
      </c>
      <c r="H1853" s="325" t="s">
        <v>1538</v>
      </c>
    </row>
    <row r="1854" spans="1:8">
      <c r="A1854" s="103"/>
      <c r="B1854" s="326"/>
      <c r="C1854" s="326" t="s">
        <v>1538</v>
      </c>
      <c r="D1854" t="s">
        <v>1538</v>
      </c>
      <c r="E1854" s="325" t="s">
        <v>1538</v>
      </c>
      <c r="G1854" s="325" t="s">
        <v>1538</v>
      </c>
      <c r="H1854" s="325" t="s">
        <v>1538</v>
      </c>
    </row>
    <row r="1855" spans="1:8">
      <c r="A1855" s="103"/>
      <c r="B1855" s="326"/>
      <c r="C1855" s="326" t="s">
        <v>1538</v>
      </c>
      <c r="D1855" t="s">
        <v>1538</v>
      </c>
      <c r="E1855" s="325" t="s">
        <v>1538</v>
      </c>
      <c r="G1855" s="325" t="s">
        <v>1538</v>
      </c>
      <c r="H1855" s="325" t="s">
        <v>1538</v>
      </c>
    </row>
    <row r="1856" spans="1:8">
      <c r="A1856" s="103"/>
      <c r="B1856" s="326"/>
      <c r="C1856" s="326" t="s">
        <v>1538</v>
      </c>
      <c r="D1856" t="s">
        <v>1538</v>
      </c>
      <c r="E1856" s="325" t="s">
        <v>1538</v>
      </c>
      <c r="G1856" s="325" t="s">
        <v>1538</v>
      </c>
      <c r="H1856" s="325" t="s">
        <v>1538</v>
      </c>
    </row>
    <row r="1857" spans="1:8">
      <c r="A1857" s="103"/>
      <c r="B1857" s="326"/>
      <c r="C1857" s="326" t="s">
        <v>1538</v>
      </c>
      <c r="D1857" t="s">
        <v>1538</v>
      </c>
      <c r="E1857" s="325" t="s">
        <v>1538</v>
      </c>
      <c r="G1857" s="325" t="s">
        <v>1538</v>
      </c>
      <c r="H1857" s="325" t="s">
        <v>1538</v>
      </c>
    </row>
    <row r="1858" spans="1:8">
      <c r="A1858" s="103"/>
      <c r="B1858" s="326"/>
      <c r="C1858" s="326" t="s">
        <v>1538</v>
      </c>
      <c r="D1858" t="s">
        <v>1538</v>
      </c>
      <c r="E1858" s="325" t="s">
        <v>1538</v>
      </c>
      <c r="G1858" s="325" t="s">
        <v>1538</v>
      </c>
      <c r="H1858" s="325" t="s">
        <v>1538</v>
      </c>
    </row>
    <row r="1859" spans="1:8">
      <c r="A1859" s="103"/>
      <c r="B1859" s="326"/>
      <c r="C1859" s="326" t="s">
        <v>1538</v>
      </c>
      <c r="D1859" t="s">
        <v>1538</v>
      </c>
      <c r="E1859" s="325" t="s">
        <v>1538</v>
      </c>
      <c r="G1859" s="325" t="s">
        <v>1538</v>
      </c>
      <c r="H1859" s="325" t="s">
        <v>1538</v>
      </c>
    </row>
    <row r="1860" spans="1:8">
      <c r="A1860" s="103"/>
      <c r="B1860" s="328"/>
      <c r="C1860" s="326" t="s">
        <v>1538</v>
      </c>
      <c r="D1860" t="s">
        <v>1538</v>
      </c>
      <c r="E1860" s="325" t="s">
        <v>1538</v>
      </c>
      <c r="G1860" s="325" t="s">
        <v>1538</v>
      </c>
      <c r="H1860" s="325" t="s">
        <v>1538</v>
      </c>
    </row>
    <row r="1861" spans="1:8">
      <c r="A1861" s="103"/>
      <c r="C1861" s="326" t="s">
        <v>1538</v>
      </c>
      <c r="D1861" t="s">
        <v>1538</v>
      </c>
      <c r="E1861" s="325" t="s">
        <v>1538</v>
      </c>
      <c r="G1861" s="325" t="s">
        <v>1538</v>
      </c>
      <c r="H1861" s="325" t="s">
        <v>1538</v>
      </c>
    </row>
    <row r="1862" spans="1:8">
      <c r="A1862" s="103"/>
      <c r="C1862" s="326" t="s">
        <v>1538</v>
      </c>
      <c r="D1862" t="s">
        <v>1538</v>
      </c>
      <c r="E1862" s="325" t="s">
        <v>1538</v>
      </c>
      <c r="G1862" s="325" t="s">
        <v>1538</v>
      </c>
      <c r="H1862" s="325" t="s">
        <v>1538</v>
      </c>
    </row>
    <row r="1863" spans="1:8">
      <c r="A1863" s="103"/>
      <c r="C1863" s="326" t="s">
        <v>1538</v>
      </c>
      <c r="D1863" t="s">
        <v>1538</v>
      </c>
      <c r="E1863" s="325" t="s">
        <v>1538</v>
      </c>
      <c r="G1863" s="325" t="s">
        <v>1538</v>
      </c>
      <c r="H1863" s="325" t="s">
        <v>1538</v>
      </c>
    </row>
    <row r="1864" spans="1:8">
      <c r="A1864" s="103"/>
      <c r="C1864" s="326" t="s">
        <v>1538</v>
      </c>
      <c r="D1864" t="s">
        <v>1538</v>
      </c>
      <c r="E1864" s="325" t="s">
        <v>1538</v>
      </c>
      <c r="G1864" s="325" t="s">
        <v>1538</v>
      </c>
      <c r="H1864" s="325" t="s">
        <v>1538</v>
      </c>
    </row>
    <row r="1865" spans="1:8">
      <c r="A1865" s="103"/>
      <c r="B1865" s="326"/>
      <c r="C1865" s="326" t="s">
        <v>1538</v>
      </c>
      <c r="D1865" t="s">
        <v>1538</v>
      </c>
      <c r="E1865" s="325" t="s">
        <v>1538</v>
      </c>
      <c r="G1865" s="325" t="s">
        <v>1538</v>
      </c>
      <c r="H1865" s="325" t="s">
        <v>1538</v>
      </c>
    </row>
    <row r="1866" spans="1:8">
      <c r="A1866" s="103"/>
      <c r="B1866" s="326"/>
      <c r="C1866" s="326" t="s">
        <v>1538</v>
      </c>
      <c r="D1866" t="s">
        <v>1538</v>
      </c>
      <c r="E1866" s="325" t="s">
        <v>1538</v>
      </c>
      <c r="G1866" s="325" t="s">
        <v>1538</v>
      </c>
      <c r="H1866" s="325" t="s">
        <v>1538</v>
      </c>
    </row>
    <row r="1867" spans="1:8">
      <c r="A1867" s="103"/>
      <c r="B1867" s="326"/>
      <c r="C1867" s="326" t="s">
        <v>1538</v>
      </c>
      <c r="D1867" t="s">
        <v>1538</v>
      </c>
      <c r="E1867" s="325" t="s">
        <v>1538</v>
      </c>
      <c r="G1867" s="325" t="s">
        <v>1538</v>
      </c>
      <c r="H1867" s="325" t="s">
        <v>1538</v>
      </c>
    </row>
    <row r="1868" spans="1:8">
      <c r="A1868" s="103"/>
      <c r="B1868" s="326"/>
      <c r="C1868" s="326" t="s">
        <v>1538</v>
      </c>
      <c r="D1868" t="s">
        <v>1538</v>
      </c>
      <c r="E1868" s="325" t="s">
        <v>1538</v>
      </c>
      <c r="G1868" s="325" t="s">
        <v>1538</v>
      </c>
      <c r="H1868" s="325" t="s">
        <v>1538</v>
      </c>
    </row>
    <row r="1869" spans="1:8">
      <c r="A1869" s="103"/>
      <c r="B1869" s="326"/>
      <c r="C1869" s="326" t="s">
        <v>1538</v>
      </c>
      <c r="D1869" t="s">
        <v>1538</v>
      </c>
      <c r="E1869" s="325" t="s">
        <v>1538</v>
      </c>
      <c r="G1869" s="325" t="s">
        <v>1538</v>
      </c>
      <c r="H1869" s="325" t="s">
        <v>1538</v>
      </c>
    </row>
    <row r="1870" spans="1:8">
      <c r="A1870" s="103"/>
      <c r="B1870" s="326"/>
      <c r="C1870" s="326" t="s">
        <v>1538</v>
      </c>
      <c r="D1870" t="s">
        <v>1538</v>
      </c>
      <c r="E1870" s="325" t="s">
        <v>1538</v>
      </c>
      <c r="G1870" s="325" t="s">
        <v>1538</v>
      </c>
      <c r="H1870" s="325" t="s">
        <v>1538</v>
      </c>
    </row>
    <row r="1871" spans="1:8">
      <c r="A1871" s="103"/>
      <c r="B1871" s="326"/>
      <c r="C1871" s="326" t="s">
        <v>1538</v>
      </c>
      <c r="D1871" t="s">
        <v>1538</v>
      </c>
      <c r="E1871" s="325" t="s">
        <v>1538</v>
      </c>
      <c r="G1871" s="325" t="s">
        <v>1538</v>
      </c>
      <c r="H1871" s="325" t="s">
        <v>1538</v>
      </c>
    </row>
    <row r="1872" spans="1:8">
      <c r="A1872" s="103"/>
      <c r="B1872" s="328"/>
      <c r="C1872" s="326" t="s">
        <v>1538</v>
      </c>
      <c r="D1872" t="s">
        <v>1538</v>
      </c>
      <c r="E1872" s="325" t="s">
        <v>1538</v>
      </c>
      <c r="G1872" s="325" t="s">
        <v>1538</v>
      </c>
      <c r="H1872" s="325" t="s">
        <v>1538</v>
      </c>
    </row>
    <row r="1873" spans="1:8">
      <c r="A1873" s="103"/>
      <c r="C1873" s="326" t="s">
        <v>1538</v>
      </c>
      <c r="D1873" t="s">
        <v>1538</v>
      </c>
      <c r="E1873" s="325" t="s">
        <v>1538</v>
      </c>
      <c r="G1873" s="325" t="s">
        <v>1538</v>
      </c>
      <c r="H1873" s="325" t="s">
        <v>1538</v>
      </c>
    </row>
    <row r="1874" spans="1:8">
      <c r="A1874" s="103"/>
      <c r="C1874" s="326" t="s">
        <v>1538</v>
      </c>
      <c r="D1874" t="s">
        <v>1538</v>
      </c>
      <c r="E1874" s="325" t="s">
        <v>1538</v>
      </c>
      <c r="G1874" s="325" t="s">
        <v>1538</v>
      </c>
      <c r="H1874" s="325" t="s">
        <v>1538</v>
      </c>
    </row>
    <row r="1875" spans="1:8">
      <c r="A1875" s="103"/>
      <c r="C1875" s="326" t="s">
        <v>1538</v>
      </c>
      <c r="D1875" t="s">
        <v>1538</v>
      </c>
      <c r="E1875" s="325" t="s">
        <v>1538</v>
      </c>
      <c r="G1875" s="325" t="s">
        <v>1538</v>
      </c>
      <c r="H1875" s="325" t="s">
        <v>1538</v>
      </c>
    </row>
    <row r="1876" spans="1:8">
      <c r="A1876" s="103"/>
      <c r="C1876" s="326" t="s">
        <v>1538</v>
      </c>
      <c r="D1876" t="s">
        <v>1538</v>
      </c>
      <c r="E1876" s="325" t="s">
        <v>1538</v>
      </c>
      <c r="G1876" s="325" t="s">
        <v>1538</v>
      </c>
      <c r="H1876" s="325" t="s">
        <v>1538</v>
      </c>
    </row>
    <row r="1877" spans="1:8">
      <c r="A1877" s="103"/>
      <c r="B1877" s="326"/>
      <c r="C1877" s="326" t="s">
        <v>1538</v>
      </c>
      <c r="D1877" t="s">
        <v>1538</v>
      </c>
      <c r="E1877" s="325" t="s">
        <v>1538</v>
      </c>
      <c r="G1877" s="325" t="s">
        <v>1538</v>
      </c>
      <c r="H1877" s="325" t="s">
        <v>1538</v>
      </c>
    </row>
    <row r="1878" spans="1:8">
      <c r="A1878" s="103"/>
      <c r="B1878" s="326"/>
      <c r="C1878" s="326" t="s">
        <v>1538</v>
      </c>
      <c r="D1878" t="s">
        <v>1538</v>
      </c>
      <c r="E1878" s="325" t="s">
        <v>1538</v>
      </c>
      <c r="G1878" s="325" t="s">
        <v>1538</v>
      </c>
      <c r="H1878" s="325" t="s">
        <v>1538</v>
      </c>
    </row>
    <row r="1879" spans="1:8">
      <c r="A1879" s="103"/>
      <c r="B1879" s="326"/>
      <c r="C1879" s="326" t="s">
        <v>1538</v>
      </c>
      <c r="D1879" t="s">
        <v>1538</v>
      </c>
      <c r="E1879" s="325" t="s">
        <v>1538</v>
      </c>
      <c r="G1879" s="325" t="s">
        <v>1538</v>
      </c>
      <c r="H1879" s="325" t="s">
        <v>1538</v>
      </c>
    </row>
    <row r="1880" spans="1:8">
      <c r="A1880" s="103"/>
      <c r="B1880" s="326"/>
      <c r="C1880" s="326" t="s">
        <v>1538</v>
      </c>
      <c r="D1880" t="s">
        <v>1538</v>
      </c>
      <c r="E1880" s="325" t="s">
        <v>1538</v>
      </c>
      <c r="G1880" s="325" t="s">
        <v>1538</v>
      </c>
      <c r="H1880" s="325" t="s">
        <v>1538</v>
      </c>
    </row>
    <row r="1881" spans="1:8">
      <c r="A1881" s="103"/>
      <c r="B1881" s="326"/>
      <c r="C1881" s="326" t="s">
        <v>1538</v>
      </c>
      <c r="D1881" t="s">
        <v>1538</v>
      </c>
      <c r="E1881" s="325" t="s">
        <v>1538</v>
      </c>
      <c r="G1881" s="325" t="s">
        <v>1538</v>
      </c>
      <c r="H1881" s="325" t="s">
        <v>1538</v>
      </c>
    </row>
    <row r="1882" spans="1:8">
      <c r="A1882" s="103"/>
      <c r="B1882" s="326"/>
      <c r="C1882" s="326" t="s">
        <v>1538</v>
      </c>
      <c r="D1882" t="s">
        <v>1538</v>
      </c>
      <c r="E1882" s="325" t="s">
        <v>1538</v>
      </c>
      <c r="G1882" s="325" t="s">
        <v>1538</v>
      </c>
      <c r="H1882" s="325" t="s">
        <v>1538</v>
      </c>
    </row>
    <row r="1883" spans="1:8">
      <c r="A1883" s="103"/>
      <c r="B1883" s="326"/>
      <c r="C1883" s="326" t="s">
        <v>1538</v>
      </c>
      <c r="D1883" t="s">
        <v>1538</v>
      </c>
      <c r="E1883" s="325" t="s">
        <v>1538</v>
      </c>
      <c r="G1883" s="325" t="s">
        <v>1538</v>
      </c>
      <c r="H1883" s="325" t="s">
        <v>1538</v>
      </c>
    </row>
    <row r="1884" spans="1:8">
      <c r="A1884" s="103"/>
      <c r="B1884" s="326"/>
      <c r="C1884" s="326" t="s">
        <v>1538</v>
      </c>
      <c r="D1884" t="s">
        <v>1538</v>
      </c>
      <c r="E1884" s="325" t="s">
        <v>1538</v>
      </c>
      <c r="G1884" s="325" t="s">
        <v>1538</v>
      </c>
      <c r="H1884" s="325" t="s">
        <v>1538</v>
      </c>
    </row>
    <row r="1885" spans="1:8">
      <c r="A1885" s="103"/>
      <c r="B1885" s="326"/>
      <c r="C1885" s="326" t="s">
        <v>1538</v>
      </c>
      <c r="D1885" t="s">
        <v>1538</v>
      </c>
      <c r="E1885" s="325" t="s">
        <v>1538</v>
      </c>
      <c r="G1885" s="325" t="s">
        <v>1538</v>
      </c>
      <c r="H1885" s="325" t="s">
        <v>1538</v>
      </c>
    </row>
    <row r="1886" spans="1:8">
      <c r="A1886" s="103"/>
      <c r="B1886" s="326"/>
      <c r="C1886" s="326" t="s">
        <v>1538</v>
      </c>
      <c r="D1886" t="s">
        <v>1538</v>
      </c>
      <c r="E1886" s="325" t="s">
        <v>1538</v>
      </c>
      <c r="G1886" s="325" t="s">
        <v>1538</v>
      </c>
      <c r="H1886" s="325" t="s">
        <v>1538</v>
      </c>
    </row>
    <row r="1887" spans="1:8">
      <c r="A1887" s="103"/>
      <c r="B1887" s="326"/>
      <c r="C1887" s="326" t="s">
        <v>1538</v>
      </c>
      <c r="D1887" t="s">
        <v>1538</v>
      </c>
      <c r="E1887" s="325" t="s">
        <v>1538</v>
      </c>
      <c r="G1887" s="325" t="s">
        <v>1538</v>
      </c>
      <c r="H1887" s="325" t="s">
        <v>1538</v>
      </c>
    </row>
    <row r="1888" spans="1:8">
      <c r="A1888" s="103"/>
      <c r="B1888" s="326"/>
      <c r="C1888" s="326" t="s">
        <v>1538</v>
      </c>
      <c r="D1888" t="s">
        <v>1538</v>
      </c>
      <c r="E1888" s="325" t="s">
        <v>1538</v>
      </c>
      <c r="G1888" s="325" t="s">
        <v>1538</v>
      </c>
      <c r="H1888" s="325" t="s">
        <v>1538</v>
      </c>
    </row>
    <row r="1889" spans="1:8">
      <c r="A1889" s="103"/>
      <c r="B1889" s="326"/>
      <c r="C1889" s="326" t="s">
        <v>1538</v>
      </c>
      <c r="D1889" t="s">
        <v>1538</v>
      </c>
      <c r="E1889" s="325" t="s">
        <v>1538</v>
      </c>
      <c r="G1889" s="325" t="s">
        <v>1538</v>
      </c>
      <c r="H1889" s="325" t="s">
        <v>1538</v>
      </c>
    </row>
    <row r="1890" spans="1:8">
      <c r="A1890" s="103"/>
      <c r="B1890" s="326"/>
      <c r="C1890" s="326" t="s">
        <v>1538</v>
      </c>
      <c r="D1890" t="s">
        <v>1538</v>
      </c>
      <c r="E1890" s="325" t="s">
        <v>1538</v>
      </c>
      <c r="G1890" s="325" t="s">
        <v>1538</v>
      </c>
      <c r="H1890" s="325" t="s">
        <v>1538</v>
      </c>
    </row>
    <row r="1891" spans="1:8">
      <c r="A1891" s="103"/>
      <c r="B1891" s="326"/>
      <c r="C1891" s="326" t="s">
        <v>1538</v>
      </c>
      <c r="D1891" t="s">
        <v>1538</v>
      </c>
      <c r="E1891" s="325" t="s">
        <v>1538</v>
      </c>
      <c r="G1891" s="325" t="s">
        <v>1538</v>
      </c>
      <c r="H1891" s="325" t="s">
        <v>1538</v>
      </c>
    </row>
    <row r="1892" spans="1:8">
      <c r="A1892" s="103"/>
      <c r="B1892" s="326"/>
      <c r="C1892" s="326" t="s">
        <v>1538</v>
      </c>
      <c r="D1892" t="s">
        <v>1538</v>
      </c>
      <c r="E1892" s="325" t="s">
        <v>1538</v>
      </c>
      <c r="G1892" s="325" t="s">
        <v>1538</v>
      </c>
      <c r="H1892" s="325" t="s">
        <v>1538</v>
      </c>
    </row>
    <row r="1893" spans="1:8">
      <c r="A1893" s="103"/>
      <c r="B1893" s="326"/>
      <c r="C1893" s="326" t="s">
        <v>1538</v>
      </c>
      <c r="D1893" t="s">
        <v>1538</v>
      </c>
      <c r="E1893" s="325" t="s">
        <v>1538</v>
      </c>
      <c r="G1893" s="325" t="s">
        <v>1538</v>
      </c>
      <c r="H1893" s="325" t="s">
        <v>1538</v>
      </c>
    </row>
    <row r="1894" spans="1:8">
      <c r="A1894" s="103"/>
      <c r="B1894" s="326"/>
      <c r="C1894" s="326" t="s">
        <v>1538</v>
      </c>
      <c r="D1894" t="s">
        <v>1538</v>
      </c>
      <c r="E1894" s="325" t="s">
        <v>1538</v>
      </c>
      <c r="G1894" s="325" t="s">
        <v>1538</v>
      </c>
      <c r="H1894" s="325" t="s">
        <v>1538</v>
      </c>
    </row>
    <row r="1895" spans="1:8">
      <c r="A1895" s="103"/>
      <c r="B1895" s="326"/>
      <c r="C1895" s="326" t="s">
        <v>1538</v>
      </c>
      <c r="D1895" t="s">
        <v>1538</v>
      </c>
      <c r="E1895" s="325" t="s">
        <v>1538</v>
      </c>
      <c r="G1895" s="325" t="s">
        <v>1538</v>
      </c>
      <c r="H1895" s="325" t="s">
        <v>1538</v>
      </c>
    </row>
    <row r="1896" spans="1:8">
      <c r="A1896" s="103"/>
      <c r="B1896" s="326"/>
      <c r="C1896" s="326" t="s">
        <v>1538</v>
      </c>
      <c r="D1896" t="s">
        <v>1538</v>
      </c>
      <c r="E1896" s="325" t="s">
        <v>1538</v>
      </c>
      <c r="G1896" s="325" t="s">
        <v>1538</v>
      </c>
      <c r="H1896" s="325" t="s">
        <v>1538</v>
      </c>
    </row>
    <row r="1897" spans="1:8">
      <c r="A1897" s="103"/>
      <c r="B1897" s="326"/>
      <c r="C1897" s="326" t="s">
        <v>1538</v>
      </c>
      <c r="D1897" t="s">
        <v>1538</v>
      </c>
      <c r="E1897" s="325" t="s">
        <v>1538</v>
      </c>
      <c r="G1897" s="325" t="s">
        <v>1538</v>
      </c>
      <c r="H1897" s="325" t="s">
        <v>1538</v>
      </c>
    </row>
    <row r="1898" spans="1:8">
      <c r="A1898" s="103"/>
      <c r="B1898" s="326"/>
      <c r="C1898" s="326" t="s">
        <v>1538</v>
      </c>
      <c r="D1898" t="s">
        <v>1538</v>
      </c>
      <c r="E1898" s="325" t="s">
        <v>1538</v>
      </c>
      <c r="G1898" s="325" t="s">
        <v>1538</v>
      </c>
      <c r="H1898" s="325" t="s">
        <v>1538</v>
      </c>
    </row>
    <row r="1899" spans="1:8">
      <c r="A1899" s="103"/>
      <c r="B1899" s="326"/>
      <c r="C1899" s="326" t="s">
        <v>1538</v>
      </c>
      <c r="D1899" t="s">
        <v>1538</v>
      </c>
      <c r="E1899" s="325" t="s">
        <v>1538</v>
      </c>
      <c r="G1899" s="325" t="s">
        <v>1538</v>
      </c>
      <c r="H1899" s="325" t="s">
        <v>1538</v>
      </c>
    </row>
    <row r="1900" spans="1:8">
      <c r="A1900" s="103"/>
      <c r="B1900" s="326"/>
      <c r="C1900" s="326" t="s">
        <v>1538</v>
      </c>
      <c r="D1900" t="s">
        <v>1538</v>
      </c>
      <c r="E1900" s="325" t="s">
        <v>1538</v>
      </c>
      <c r="G1900" s="325" t="s">
        <v>1538</v>
      </c>
      <c r="H1900" s="325" t="s">
        <v>1538</v>
      </c>
    </row>
    <row r="1901" spans="1:8">
      <c r="A1901" s="103"/>
      <c r="B1901" s="326"/>
      <c r="C1901" s="326" t="s">
        <v>1538</v>
      </c>
      <c r="D1901" t="s">
        <v>1538</v>
      </c>
      <c r="E1901" s="325" t="s">
        <v>1538</v>
      </c>
      <c r="G1901" s="325" t="s">
        <v>1538</v>
      </c>
      <c r="H1901" s="325" t="s">
        <v>1538</v>
      </c>
    </row>
    <row r="1902" spans="1:8">
      <c r="A1902" s="103"/>
      <c r="B1902" s="326"/>
      <c r="C1902" s="326" t="s">
        <v>1538</v>
      </c>
      <c r="D1902" t="s">
        <v>1538</v>
      </c>
      <c r="E1902" s="325" t="s">
        <v>1538</v>
      </c>
      <c r="G1902" s="325" t="s">
        <v>1538</v>
      </c>
      <c r="H1902" s="325" t="s">
        <v>1538</v>
      </c>
    </row>
    <row r="1903" spans="1:8">
      <c r="A1903" s="103"/>
      <c r="B1903" s="326"/>
      <c r="C1903" s="326" t="s">
        <v>1538</v>
      </c>
      <c r="D1903" t="s">
        <v>1538</v>
      </c>
      <c r="E1903" s="325" t="s">
        <v>1538</v>
      </c>
      <c r="G1903" s="325" t="s">
        <v>1538</v>
      </c>
      <c r="H1903" s="325" t="s">
        <v>1538</v>
      </c>
    </row>
    <row r="1904" spans="1:8">
      <c r="A1904" s="103"/>
      <c r="B1904" s="326"/>
      <c r="C1904" s="326" t="s">
        <v>1538</v>
      </c>
      <c r="D1904" t="s">
        <v>1538</v>
      </c>
      <c r="E1904" s="325" t="s">
        <v>1538</v>
      </c>
      <c r="G1904" s="325" t="s">
        <v>1538</v>
      </c>
      <c r="H1904" s="325" t="s">
        <v>1538</v>
      </c>
    </row>
    <row r="1905" spans="1:8">
      <c r="A1905" s="103"/>
      <c r="B1905" s="326"/>
      <c r="C1905" s="326" t="s">
        <v>1538</v>
      </c>
      <c r="D1905" t="s">
        <v>1538</v>
      </c>
      <c r="E1905" s="325" t="s">
        <v>1538</v>
      </c>
      <c r="G1905" s="325" t="s">
        <v>1538</v>
      </c>
      <c r="H1905" s="325" t="s">
        <v>1538</v>
      </c>
    </row>
    <row r="1906" spans="1:8">
      <c r="A1906" s="103"/>
      <c r="B1906" s="326"/>
      <c r="C1906" s="326" t="s">
        <v>1538</v>
      </c>
      <c r="D1906" t="s">
        <v>1538</v>
      </c>
      <c r="E1906" s="325" t="s">
        <v>1538</v>
      </c>
      <c r="G1906" s="325" t="s">
        <v>1538</v>
      </c>
      <c r="H1906" s="325" t="s">
        <v>1538</v>
      </c>
    </row>
    <row r="1907" spans="1:8">
      <c r="A1907" s="103"/>
      <c r="B1907" s="326"/>
      <c r="C1907" s="326" t="s">
        <v>1538</v>
      </c>
      <c r="D1907" t="s">
        <v>1538</v>
      </c>
      <c r="E1907" s="325" t="s">
        <v>1538</v>
      </c>
      <c r="G1907" s="325" t="s">
        <v>1538</v>
      </c>
      <c r="H1907" s="325" t="s">
        <v>1538</v>
      </c>
    </row>
    <row r="1908" spans="1:8">
      <c r="A1908" s="103"/>
      <c r="B1908" s="326"/>
      <c r="C1908" s="326" t="s">
        <v>1538</v>
      </c>
      <c r="D1908" t="s">
        <v>1538</v>
      </c>
      <c r="E1908" s="325" t="s">
        <v>1538</v>
      </c>
      <c r="G1908" s="325" t="s">
        <v>1538</v>
      </c>
      <c r="H1908" s="325" t="s">
        <v>1538</v>
      </c>
    </row>
    <row r="1909" spans="1:8">
      <c r="A1909" s="103"/>
      <c r="B1909" s="326"/>
      <c r="C1909" s="326" t="s">
        <v>1538</v>
      </c>
      <c r="D1909" t="s">
        <v>1538</v>
      </c>
      <c r="E1909" s="325" t="s">
        <v>1538</v>
      </c>
      <c r="G1909" s="325" t="s">
        <v>1538</v>
      </c>
      <c r="H1909" s="325" t="s">
        <v>1538</v>
      </c>
    </row>
    <row r="1910" spans="1:8">
      <c r="A1910" s="103"/>
      <c r="B1910" s="326"/>
      <c r="C1910" s="326" t="s">
        <v>1538</v>
      </c>
      <c r="D1910" t="s">
        <v>1538</v>
      </c>
      <c r="E1910" s="325" t="s">
        <v>1538</v>
      </c>
      <c r="G1910" s="325" t="s">
        <v>1538</v>
      </c>
      <c r="H1910" s="325" t="s">
        <v>1538</v>
      </c>
    </row>
    <row r="1911" spans="1:8">
      <c r="A1911" s="103"/>
      <c r="B1911" s="326"/>
      <c r="C1911" s="326" t="s">
        <v>1538</v>
      </c>
      <c r="D1911" t="s">
        <v>1538</v>
      </c>
      <c r="E1911" s="325" t="s">
        <v>1538</v>
      </c>
      <c r="G1911" s="325" t="s">
        <v>1538</v>
      </c>
      <c r="H1911" s="325" t="s">
        <v>1538</v>
      </c>
    </row>
    <row r="1912" spans="1:8">
      <c r="A1912" s="103"/>
      <c r="B1912" s="326"/>
      <c r="C1912" s="326" t="s">
        <v>1538</v>
      </c>
      <c r="D1912" t="s">
        <v>1538</v>
      </c>
      <c r="E1912" s="325" t="s">
        <v>1538</v>
      </c>
      <c r="G1912" s="325" t="s">
        <v>1538</v>
      </c>
      <c r="H1912" s="325" t="s">
        <v>1538</v>
      </c>
    </row>
    <row r="1913" spans="1:8">
      <c r="A1913" s="103"/>
      <c r="B1913" s="326"/>
      <c r="C1913" s="326" t="s">
        <v>1538</v>
      </c>
      <c r="D1913" t="s">
        <v>1538</v>
      </c>
      <c r="E1913" s="325" t="s">
        <v>1538</v>
      </c>
      <c r="G1913" s="325" t="s">
        <v>1538</v>
      </c>
      <c r="H1913" s="325" t="s">
        <v>1538</v>
      </c>
    </row>
    <row r="1914" spans="1:8">
      <c r="A1914" s="103"/>
      <c r="B1914" s="326"/>
      <c r="C1914" s="326" t="s">
        <v>1538</v>
      </c>
      <c r="D1914" t="s">
        <v>1538</v>
      </c>
      <c r="E1914" s="325" t="s">
        <v>1538</v>
      </c>
      <c r="G1914" s="325" t="s">
        <v>1538</v>
      </c>
      <c r="H1914" s="325" t="s">
        <v>1538</v>
      </c>
    </row>
    <row r="1915" spans="1:8">
      <c r="A1915" s="103"/>
      <c r="B1915" s="326"/>
      <c r="C1915" s="326" t="s">
        <v>1538</v>
      </c>
      <c r="D1915" t="s">
        <v>1538</v>
      </c>
      <c r="E1915" s="325" t="s">
        <v>1538</v>
      </c>
      <c r="G1915" s="325" t="s">
        <v>1538</v>
      </c>
      <c r="H1915" s="325" t="s">
        <v>1538</v>
      </c>
    </row>
    <row r="1916" spans="1:8">
      <c r="A1916" s="103"/>
      <c r="B1916" s="326"/>
      <c r="C1916" s="326" t="s">
        <v>1538</v>
      </c>
      <c r="D1916" t="s">
        <v>1538</v>
      </c>
      <c r="E1916" s="325" t="s">
        <v>1538</v>
      </c>
      <c r="G1916" s="325" t="s">
        <v>1538</v>
      </c>
      <c r="H1916" s="325" t="s">
        <v>1538</v>
      </c>
    </row>
    <row r="1917" spans="1:8">
      <c r="A1917" s="103"/>
      <c r="B1917" s="326"/>
      <c r="C1917" s="326" t="s">
        <v>1538</v>
      </c>
      <c r="D1917" t="s">
        <v>1538</v>
      </c>
      <c r="E1917" s="325" t="s">
        <v>1538</v>
      </c>
      <c r="G1917" s="325" t="s">
        <v>1538</v>
      </c>
      <c r="H1917" s="325" t="s">
        <v>1538</v>
      </c>
    </row>
    <row r="1918" spans="1:8">
      <c r="A1918" s="103"/>
      <c r="B1918" s="326"/>
      <c r="C1918" s="326" t="s">
        <v>1538</v>
      </c>
      <c r="D1918" t="s">
        <v>1538</v>
      </c>
      <c r="E1918" s="325" t="s">
        <v>1538</v>
      </c>
      <c r="G1918" s="325" t="s">
        <v>1538</v>
      </c>
      <c r="H1918" s="325" t="s">
        <v>1538</v>
      </c>
    </row>
    <row r="1919" spans="1:8">
      <c r="A1919" s="103"/>
      <c r="B1919" s="326"/>
      <c r="C1919" s="326" t="s">
        <v>1538</v>
      </c>
      <c r="D1919" t="s">
        <v>1538</v>
      </c>
      <c r="E1919" s="325" t="s">
        <v>1538</v>
      </c>
      <c r="G1919" s="325" t="s">
        <v>1538</v>
      </c>
      <c r="H1919" s="325" t="s">
        <v>1538</v>
      </c>
    </row>
    <row r="1920" spans="1:8">
      <c r="A1920" s="103"/>
      <c r="B1920" s="326"/>
      <c r="C1920" s="326" t="s">
        <v>1538</v>
      </c>
      <c r="D1920" t="s">
        <v>1538</v>
      </c>
      <c r="E1920" s="325" t="s">
        <v>1538</v>
      </c>
      <c r="G1920" s="325" t="s">
        <v>1538</v>
      </c>
      <c r="H1920" s="325" t="s">
        <v>1538</v>
      </c>
    </row>
    <row r="1921" spans="1:8">
      <c r="A1921" s="103"/>
      <c r="B1921" s="326"/>
      <c r="C1921" s="326" t="s">
        <v>1538</v>
      </c>
      <c r="D1921" t="s">
        <v>1538</v>
      </c>
      <c r="E1921" s="325" t="s">
        <v>1538</v>
      </c>
      <c r="G1921" s="325" t="s">
        <v>1538</v>
      </c>
      <c r="H1921" s="325" t="s">
        <v>1538</v>
      </c>
    </row>
    <row r="1922" spans="1:8">
      <c r="A1922" s="103"/>
      <c r="B1922" s="326"/>
      <c r="C1922" s="326" t="s">
        <v>1538</v>
      </c>
      <c r="D1922" t="s">
        <v>1538</v>
      </c>
      <c r="E1922" s="325" t="s">
        <v>1538</v>
      </c>
      <c r="G1922" s="325" t="s">
        <v>1538</v>
      </c>
      <c r="H1922" s="325" t="s">
        <v>1538</v>
      </c>
    </row>
    <row r="1923" spans="1:8">
      <c r="A1923" s="103"/>
      <c r="B1923" s="326"/>
      <c r="C1923" s="326" t="s">
        <v>1538</v>
      </c>
      <c r="D1923" t="s">
        <v>1538</v>
      </c>
      <c r="E1923" s="325" t="s">
        <v>1538</v>
      </c>
      <c r="G1923" s="325" t="s">
        <v>1538</v>
      </c>
      <c r="H1923" s="325" t="s">
        <v>1538</v>
      </c>
    </row>
    <row r="1924" spans="1:8">
      <c r="A1924" s="103"/>
      <c r="B1924" s="326"/>
      <c r="C1924" s="326" t="s">
        <v>1538</v>
      </c>
      <c r="D1924" t="s">
        <v>1538</v>
      </c>
      <c r="E1924" s="325" t="s">
        <v>1538</v>
      </c>
      <c r="G1924" s="325" t="s">
        <v>1538</v>
      </c>
      <c r="H1924" s="325" t="s">
        <v>1538</v>
      </c>
    </row>
    <row r="1925" spans="1:8">
      <c r="A1925" s="103"/>
      <c r="B1925" s="328"/>
      <c r="C1925" s="326" t="s">
        <v>1538</v>
      </c>
      <c r="D1925" t="s">
        <v>1538</v>
      </c>
      <c r="E1925" s="325" t="s">
        <v>1538</v>
      </c>
      <c r="G1925" s="325" t="s">
        <v>1538</v>
      </c>
      <c r="H1925" s="325" t="s">
        <v>1538</v>
      </c>
    </row>
    <row r="1926" spans="1:8">
      <c r="A1926" s="103"/>
      <c r="C1926" s="326" t="s">
        <v>1538</v>
      </c>
      <c r="D1926" t="s">
        <v>1538</v>
      </c>
      <c r="E1926" s="325" t="s">
        <v>1538</v>
      </c>
      <c r="G1926" s="325" t="s">
        <v>1538</v>
      </c>
      <c r="H1926" s="325" t="s">
        <v>1538</v>
      </c>
    </row>
    <row r="1927" spans="1:8">
      <c r="A1927" s="103"/>
      <c r="C1927" s="326" t="s">
        <v>1538</v>
      </c>
      <c r="D1927" t="s">
        <v>1538</v>
      </c>
      <c r="E1927" s="325" t="s">
        <v>1538</v>
      </c>
      <c r="G1927" s="325" t="s">
        <v>1538</v>
      </c>
      <c r="H1927" s="325" t="s">
        <v>1538</v>
      </c>
    </row>
    <row r="1928" spans="1:8">
      <c r="A1928" s="103"/>
      <c r="C1928" s="326" t="s">
        <v>1538</v>
      </c>
      <c r="D1928" t="s">
        <v>1538</v>
      </c>
      <c r="E1928" s="325" t="s">
        <v>1538</v>
      </c>
      <c r="G1928" s="325" t="s">
        <v>1538</v>
      </c>
      <c r="H1928" s="325" t="s">
        <v>1538</v>
      </c>
    </row>
    <row r="1929" spans="1:8">
      <c r="A1929" s="103"/>
      <c r="C1929" s="326" t="s">
        <v>1538</v>
      </c>
      <c r="D1929" t="s">
        <v>1538</v>
      </c>
      <c r="E1929" s="325" t="s">
        <v>1538</v>
      </c>
      <c r="G1929" s="325" t="s">
        <v>1538</v>
      </c>
      <c r="H1929" s="325" t="s">
        <v>1538</v>
      </c>
    </row>
    <row r="1930" spans="1:8">
      <c r="A1930" s="103"/>
      <c r="C1930" s="326" t="s">
        <v>1538</v>
      </c>
      <c r="D1930" t="s">
        <v>1538</v>
      </c>
      <c r="E1930" s="325" t="s">
        <v>1538</v>
      </c>
      <c r="G1930" s="325" t="s">
        <v>1538</v>
      </c>
      <c r="H1930" s="325" t="s">
        <v>1538</v>
      </c>
    </row>
    <row r="1931" spans="1:8">
      <c r="A1931" s="103"/>
      <c r="C1931" s="326" t="s">
        <v>1538</v>
      </c>
      <c r="D1931" t="s">
        <v>1538</v>
      </c>
      <c r="E1931" s="325" t="s">
        <v>1538</v>
      </c>
      <c r="G1931" s="325" t="s">
        <v>1538</v>
      </c>
      <c r="H1931" s="325" t="s">
        <v>1538</v>
      </c>
    </row>
    <row r="1932" spans="1:8">
      <c r="A1932" s="103"/>
      <c r="B1932" s="326"/>
      <c r="C1932" s="326" t="s">
        <v>1538</v>
      </c>
      <c r="D1932" t="s">
        <v>1538</v>
      </c>
      <c r="E1932" s="325" t="s">
        <v>1538</v>
      </c>
      <c r="G1932" s="325" t="s">
        <v>1538</v>
      </c>
      <c r="H1932" s="325" t="s">
        <v>1538</v>
      </c>
    </row>
    <row r="1933" spans="1:8">
      <c r="A1933" s="103"/>
      <c r="B1933" s="326"/>
      <c r="C1933" s="326" t="s">
        <v>1538</v>
      </c>
      <c r="D1933" t="s">
        <v>1538</v>
      </c>
      <c r="E1933" s="325" t="s">
        <v>1538</v>
      </c>
      <c r="G1933" s="325" t="s">
        <v>1538</v>
      </c>
      <c r="H1933" s="325" t="s">
        <v>1538</v>
      </c>
    </row>
    <row r="1934" spans="1:8">
      <c r="A1934" s="103"/>
      <c r="B1934" s="326"/>
      <c r="C1934" s="326" t="s">
        <v>1538</v>
      </c>
      <c r="D1934" t="s">
        <v>1538</v>
      </c>
      <c r="E1934" s="325" t="s">
        <v>1538</v>
      </c>
      <c r="G1934" s="325" t="s">
        <v>1538</v>
      </c>
      <c r="H1934" s="325" t="s">
        <v>1538</v>
      </c>
    </row>
    <row r="1935" spans="1:8">
      <c r="A1935" s="103"/>
      <c r="B1935" s="326"/>
      <c r="C1935" s="326" t="s">
        <v>1538</v>
      </c>
      <c r="D1935" t="s">
        <v>1538</v>
      </c>
      <c r="E1935" s="325" t="s">
        <v>1538</v>
      </c>
      <c r="G1935" s="325" t="s">
        <v>1538</v>
      </c>
      <c r="H1935" s="325" t="s">
        <v>1538</v>
      </c>
    </row>
    <row r="1936" spans="1:8">
      <c r="A1936" s="103"/>
      <c r="B1936" s="326"/>
      <c r="C1936" s="326" t="s">
        <v>1538</v>
      </c>
      <c r="D1936" t="s">
        <v>1538</v>
      </c>
      <c r="E1936" s="325" t="s">
        <v>1538</v>
      </c>
      <c r="G1936" s="325" t="s">
        <v>1538</v>
      </c>
      <c r="H1936" s="325" t="s">
        <v>1538</v>
      </c>
    </row>
    <row r="1937" spans="1:8">
      <c r="A1937" s="103"/>
      <c r="B1937" s="326"/>
      <c r="C1937" s="326" t="s">
        <v>1538</v>
      </c>
      <c r="D1937" t="s">
        <v>1538</v>
      </c>
      <c r="E1937" s="325" t="s">
        <v>1538</v>
      </c>
      <c r="G1937" s="325" t="s">
        <v>1538</v>
      </c>
      <c r="H1937" s="325" t="s">
        <v>1538</v>
      </c>
    </row>
    <row r="1938" spans="1:8">
      <c r="A1938" s="103"/>
      <c r="B1938" s="326"/>
      <c r="C1938" s="326" t="s">
        <v>1538</v>
      </c>
      <c r="D1938" t="s">
        <v>1538</v>
      </c>
      <c r="E1938" s="325" t="s">
        <v>1538</v>
      </c>
      <c r="G1938" s="325" t="s">
        <v>1538</v>
      </c>
      <c r="H1938" s="325" t="s">
        <v>1538</v>
      </c>
    </row>
    <row r="1939" spans="1:8">
      <c r="A1939" s="103"/>
      <c r="B1939" s="326"/>
      <c r="C1939" s="326" t="s">
        <v>1538</v>
      </c>
      <c r="D1939" t="s">
        <v>1538</v>
      </c>
      <c r="E1939" s="325" t="s">
        <v>1538</v>
      </c>
      <c r="G1939" s="325" t="s">
        <v>1538</v>
      </c>
      <c r="H1939" s="325" t="s">
        <v>1538</v>
      </c>
    </row>
    <row r="1940" spans="1:8">
      <c r="A1940" s="103"/>
      <c r="B1940" s="326"/>
      <c r="C1940" s="326" t="s">
        <v>1538</v>
      </c>
      <c r="D1940" t="s">
        <v>1538</v>
      </c>
      <c r="E1940" s="325" t="s">
        <v>1538</v>
      </c>
      <c r="G1940" s="325" t="s">
        <v>1538</v>
      </c>
      <c r="H1940" s="325" t="s">
        <v>1538</v>
      </c>
    </row>
    <row r="1941" spans="1:8">
      <c r="A1941" s="103"/>
      <c r="B1941" s="326"/>
      <c r="C1941" s="326" t="s">
        <v>1538</v>
      </c>
      <c r="D1941" t="s">
        <v>1538</v>
      </c>
      <c r="E1941" s="325" t="s">
        <v>1538</v>
      </c>
      <c r="G1941" s="325" t="s">
        <v>1538</v>
      </c>
      <c r="H1941" s="325" t="s">
        <v>1538</v>
      </c>
    </row>
    <row r="1942" spans="1:8">
      <c r="A1942" s="103"/>
      <c r="B1942" s="326"/>
      <c r="C1942" s="326" t="s">
        <v>1538</v>
      </c>
      <c r="D1942" t="s">
        <v>1538</v>
      </c>
      <c r="E1942" s="325" t="s">
        <v>1538</v>
      </c>
      <c r="G1942" s="325" t="s">
        <v>1538</v>
      </c>
      <c r="H1942" s="325" t="s">
        <v>1538</v>
      </c>
    </row>
    <row r="1943" spans="1:8">
      <c r="A1943" s="103"/>
      <c r="B1943" s="326"/>
      <c r="C1943" s="326" t="s">
        <v>1538</v>
      </c>
      <c r="D1943" t="s">
        <v>1538</v>
      </c>
      <c r="E1943" s="325" t="s">
        <v>1538</v>
      </c>
      <c r="G1943" s="325" t="s">
        <v>1538</v>
      </c>
      <c r="H1943" s="325" t="s">
        <v>1538</v>
      </c>
    </row>
    <row r="1944" spans="1:8">
      <c r="A1944" s="103"/>
      <c r="B1944" s="326"/>
      <c r="C1944" s="326" t="s">
        <v>1538</v>
      </c>
      <c r="D1944" t="s">
        <v>1538</v>
      </c>
      <c r="E1944" s="325" t="s">
        <v>1538</v>
      </c>
      <c r="G1944" s="325" t="s">
        <v>1538</v>
      </c>
      <c r="H1944" s="325" t="s">
        <v>1538</v>
      </c>
    </row>
    <row r="1945" spans="1:8">
      <c r="A1945" s="103"/>
      <c r="B1945" s="326"/>
      <c r="C1945" s="326" t="s">
        <v>1538</v>
      </c>
      <c r="D1945" t="s">
        <v>1538</v>
      </c>
      <c r="E1945" s="325" t="s">
        <v>1538</v>
      </c>
      <c r="G1945" s="325" t="s">
        <v>1538</v>
      </c>
      <c r="H1945" s="325" t="s">
        <v>1538</v>
      </c>
    </row>
    <row r="1946" spans="1:8">
      <c r="A1946" s="103"/>
      <c r="B1946" s="326"/>
      <c r="C1946" s="326" t="s">
        <v>1538</v>
      </c>
      <c r="D1946" t="s">
        <v>1538</v>
      </c>
      <c r="E1946" s="325" t="s">
        <v>1538</v>
      </c>
      <c r="G1946" s="325" t="s">
        <v>1538</v>
      </c>
      <c r="H1946" s="325" t="s">
        <v>1538</v>
      </c>
    </row>
    <row r="1947" spans="1:8">
      <c r="A1947" s="103"/>
      <c r="B1947" s="326"/>
      <c r="C1947" s="326" t="s">
        <v>1538</v>
      </c>
      <c r="D1947" t="s">
        <v>1538</v>
      </c>
      <c r="E1947" s="325" t="s">
        <v>1538</v>
      </c>
      <c r="G1947" s="325" t="s">
        <v>1538</v>
      </c>
      <c r="H1947" s="325" t="s">
        <v>1538</v>
      </c>
    </row>
    <row r="1948" spans="1:8">
      <c r="A1948" s="103"/>
      <c r="B1948" s="326"/>
      <c r="C1948" s="326" t="s">
        <v>1538</v>
      </c>
      <c r="D1948" t="s">
        <v>1538</v>
      </c>
      <c r="E1948" s="325" t="s">
        <v>1538</v>
      </c>
      <c r="G1948" s="325" t="s">
        <v>1538</v>
      </c>
      <c r="H1948" s="325" t="s">
        <v>1538</v>
      </c>
    </row>
    <row r="1949" spans="1:8">
      <c r="A1949" s="103"/>
      <c r="B1949" s="326"/>
      <c r="C1949" s="326" t="s">
        <v>1538</v>
      </c>
      <c r="D1949" t="s">
        <v>1538</v>
      </c>
      <c r="E1949" s="325" t="s">
        <v>1538</v>
      </c>
      <c r="G1949" s="325" t="s">
        <v>1538</v>
      </c>
      <c r="H1949" s="325" t="s">
        <v>1538</v>
      </c>
    </row>
    <row r="1950" spans="1:8">
      <c r="A1950" s="103"/>
      <c r="B1950" s="326"/>
      <c r="C1950" s="326" t="s">
        <v>1538</v>
      </c>
      <c r="D1950" t="s">
        <v>1538</v>
      </c>
      <c r="E1950" s="325" t="s">
        <v>1538</v>
      </c>
      <c r="G1950" s="325" t="s">
        <v>1538</v>
      </c>
      <c r="H1950" s="325" t="s">
        <v>1538</v>
      </c>
    </row>
    <row r="1951" spans="1:8">
      <c r="A1951" s="103"/>
      <c r="B1951" s="326"/>
      <c r="C1951" s="326" t="s">
        <v>1538</v>
      </c>
      <c r="D1951" t="s">
        <v>1538</v>
      </c>
      <c r="E1951" s="325" t="s">
        <v>1538</v>
      </c>
      <c r="G1951" s="325" t="s">
        <v>1538</v>
      </c>
      <c r="H1951" s="325" t="s">
        <v>1538</v>
      </c>
    </row>
    <row r="1952" spans="1:8">
      <c r="A1952" s="103"/>
      <c r="B1952" s="326"/>
      <c r="C1952" s="326" t="s">
        <v>1538</v>
      </c>
      <c r="D1952" t="s">
        <v>1538</v>
      </c>
      <c r="E1952" s="325" t="s">
        <v>1538</v>
      </c>
      <c r="G1952" s="325" t="s">
        <v>1538</v>
      </c>
      <c r="H1952" s="325" t="s">
        <v>1538</v>
      </c>
    </row>
    <row r="1953" spans="1:8">
      <c r="A1953" s="103"/>
      <c r="B1953" s="326"/>
      <c r="C1953" s="326" t="s">
        <v>1538</v>
      </c>
      <c r="D1953" t="s">
        <v>1538</v>
      </c>
      <c r="E1953" s="325" t="s">
        <v>1538</v>
      </c>
      <c r="G1953" s="325" t="s">
        <v>1538</v>
      </c>
      <c r="H1953" s="325" t="s">
        <v>1538</v>
      </c>
    </row>
    <row r="1954" spans="1:8">
      <c r="A1954" s="103"/>
      <c r="B1954" s="326"/>
      <c r="C1954" s="326" t="s">
        <v>1538</v>
      </c>
      <c r="D1954" t="s">
        <v>1538</v>
      </c>
      <c r="E1954" s="325" t="s">
        <v>1538</v>
      </c>
      <c r="G1954" s="325" t="s">
        <v>1538</v>
      </c>
      <c r="H1954" s="325" t="s">
        <v>1538</v>
      </c>
    </row>
    <row r="1955" spans="1:8">
      <c r="A1955" s="103"/>
      <c r="B1955" s="326"/>
      <c r="C1955" s="326" t="s">
        <v>1538</v>
      </c>
      <c r="D1955" t="s">
        <v>1538</v>
      </c>
      <c r="E1955" s="325" t="s">
        <v>1538</v>
      </c>
      <c r="G1955" s="325" t="s">
        <v>1538</v>
      </c>
      <c r="H1955" s="325" t="s">
        <v>1538</v>
      </c>
    </row>
    <row r="1956" spans="1:8">
      <c r="A1956" s="103"/>
      <c r="B1956" s="326"/>
      <c r="C1956" s="326" t="s">
        <v>1538</v>
      </c>
      <c r="D1956" t="s">
        <v>1538</v>
      </c>
      <c r="E1956" s="325" t="s">
        <v>1538</v>
      </c>
      <c r="G1956" s="325" t="s">
        <v>1538</v>
      </c>
      <c r="H1956" s="325" t="s">
        <v>1538</v>
      </c>
    </row>
    <row r="1957" spans="1:8">
      <c r="A1957" s="103"/>
      <c r="B1957" s="326"/>
      <c r="C1957" s="326" t="s">
        <v>1538</v>
      </c>
      <c r="D1957" t="s">
        <v>1538</v>
      </c>
      <c r="E1957" s="325" t="s">
        <v>1538</v>
      </c>
      <c r="G1957" s="325" t="s">
        <v>1538</v>
      </c>
      <c r="H1957" s="325" t="s">
        <v>1538</v>
      </c>
    </row>
    <row r="1958" spans="1:8">
      <c r="A1958" s="103"/>
      <c r="B1958" s="326"/>
      <c r="C1958" s="326" t="s">
        <v>1538</v>
      </c>
      <c r="D1958" t="s">
        <v>1538</v>
      </c>
      <c r="E1958" s="325" t="s">
        <v>1538</v>
      </c>
      <c r="G1958" s="325" t="s">
        <v>1538</v>
      </c>
      <c r="H1958" s="325" t="s">
        <v>1538</v>
      </c>
    </row>
    <row r="1959" spans="1:8">
      <c r="A1959" s="103"/>
      <c r="B1959" s="326"/>
      <c r="C1959" s="326" t="s">
        <v>1538</v>
      </c>
      <c r="D1959" t="s">
        <v>1538</v>
      </c>
      <c r="E1959" s="325" t="s">
        <v>1538</v>
      </c>
      <c r="G1959" s="325" t="s">
        <v>1538</v>
      </c>
      <c r="H1959" s="325" t="s">
        <v>1538</v>
      </c>
    </row>
    <row r="1960" spans="1:8">
      <c r="A1960" s="103"/>
      <c r="B1960" s="326"/>
      <c r="C1960" s="326" t="s">
        <v>1538</v>
      </c>
      <c r="D1960" t="s">
        <v>1538</v>
      </c>
      <c r="E1960" s="325" t="s">
        <v>1538</v>
      </c>
      <c r="G1960" s="325" t="s">
        <v>1538</v>
      </c>
      <c r="H1960" s="325" t="s">
        <v>1538</v>
      </c>
    </row>
    <row r="1961" spans="1:8">
      <c r="A1961" s="103"/>
      <c r="B1961" s="326"/>
      <c r="C1961" s="326" t="s">
        <v>1538</v>
      </c>
      <c r="D1961" t="s">
        <v>1538</v>
      </c>
      <c r="E1961" s="325" t="s">
        <v>1538</v>
      </c>
      <c r="G1961" s="325" t="s">
        <v>1538</v>
      </c>
      <c r="H1961" s="325" t="s">
        <v>1538</v>
      </c>
    </row>
    <row r="1962" spans="1:8">
      <c r="A1962" s="103"/>
      <c r="B1962" s="326"/>
      <c r="C1962" s="326" t="s">
        <v>1538</v>
      </c>
      <c r="D1962" t="s">
        <v>1538</v>
      </c>
      <c r="E1962" s="325" t="s">
        <v>1538</v>
      </c>
      <c r="G1962" s="325" t="s">
        <v>1538</v>
      </c>
      <c r="H1962" s="325" t="s">
        <v>1538</v>
      </c>
    </row>
    <row r="1963" spans="1:8">
      <c r="A1963" s="103"/>
      <c r="B1963" s="326"/>
      <c r="C1963" s="326" t="s">
        <v>1538</v>
      </c>
      <c r="D1963" t="s">
        <v>1538</v>
      </c>
      <c r="E1963" s="325" t="s">
        <v>1538</v>
      </c>
      <c r="G1963" s="325" t="s">
        <v>1538</v>
      </c>
      <c r="H1963" s="325" t="s">
        <v>1538</v>
      </c>
    </row>
    <row r="1964" spans="1:8">
      <c r="A1964" s="103"/>
      <c r="B1964" s="326"/>
      <c r="C1964" s="326" t="s">
        <v>1538</v>
      </c>
      <c r="D1964" t="s">
        <v>1538</v>
      </c>
      <c r="E1964" s="325" t="s">
        <v>1538</v>
      </c>
      <c r="G1964" s="325" t="s">
        <v>1538</v>
      </c>
      <c r="H1964" s="325" t="s">
        <v>1538</v>
      </c>
    </row>
    <row r="1965" spans="1:8">
      <c r="A1965" s="103"/>
      <c r="B1965" s="326"/>
      <c r="C1965" s="326" t="s">
        <v>1538</v>
      </c>
      <c r="D1965" t="s">
        <v>1538</v>
      </c>
      <c r="E1965" s="325" t="s">
        <v>1538</v>
      </c>
      <c r="G1965" s="325" t="s">
        <v>1538</v>
      </c>
      <c r="H1965" s="325" t="s">
        <v>1538</v>
      </c>
    </row>
    <row r="1966" spans="1:8">
      <c r="A1966" s="103"/>
      <c r="B1966" s="326"/>
      <c r="C1966" s="326" t="s">
        <v>1538</v>
      </c>
      <c r="D1966" t="s">
        <v>1538</v>
      </c>
      <c r="E1966" s="325" t="s">
        <v>1538</v>
      </c>
      <c r="G1966" s="325" t="s">
        <v>1538</v>
      </c>
      <c r="H1966" s="325" t="s">
        <v>1538</v>
      </c>
    </row>
    <row r="1967" spans="1:8">
      <c r="A1967" s="103"/>
      <c r="B1967" s="326"/>
      <c r="C1967" s="326" t="s">
        <v>1538</v>
      </c>
      <c r="D1967" t="s">
        <v>1538</v>
      </c>
      <c r="E1967" s="325" t="s">
        <v>1538</v>
      </c>
      <c r="G1967" s="325" t="s">
        <v>1538</v>
      </c>
      <c r="H1967" s="325" t="s">
        <v>1538</v>
      </c>
    </row>
    <row r="1968" spans="1:8">
      <c r="A1968" s="103"/>
      <c r="B1968" s="326"/>
      <c r="C1968" s="326" t="s">
        <v>1538</v>
      </c>
      <c r="D1968" t="s">
        <v>1538</v>
      </c>
      <c r="E1968" s="325" t="s">
        <v>1538</v>
      </c>
      <c r="G1968" s="325" t="s">
        <v>1538</v>
      </c>
      <c r="H1968" s="325" t="s">
        <v>1538</v>
      </c>
    </row>
    <row r="1969" spans="1:8">
      <c r="A1969" s="103"/>
      <c r="B1969" s="326"/>
      <c r="C1969" s="326" t="s">
        <v>1538</v>
      </c>
      <c r="D1969" t="s">
        <v>1538</v>
      </c>
      <c r="E1969" s="325" t="s">
        <v>1538</v>
      </c>
      <c r="G1969" s="325" t="s">
        <v>1538</v>
      </c>
      <c r="H1969" s="325" t="s">
        <v>1538</v>
      </c>
    </row>
    <row r="1970" spans="1:8">
      <c r="A1970" s="103"/>
      <c r="B1970" s="326"/>
      <c r="C1970" s="326" t="s">
        <v>1538</v>
      </c>
      <c r="D1970" t="s">
        <v>1538</v>
      </c>
      <c r="E1970" s="325" t="s">
        <v>1538</v>
      </c>
      <c r="G1970" s="325" t="s">
        <v>1538</v>
      </c>
      <c r="H1970" s="325" t="s">
        <v>1538</v>
      </c>
    </row>
    <row r="1971" spans="1:8">
      <c r="A1971" s="103"/>
      <c r="B1971" s="326"/>
      <c r="C1971" s="326" t="s">
        <v>1538</v>
      </c>
      <c r="D1971" t="s">
        <v>1538</v>
      </c>
      <c r="E1971" s="325" t="s">
        <v>1538</v>
      </c>
      <c r="G1971" s="325" t="s">
        <v>1538</v>
      </c>
      <c r="H1971" s="325" t="s">
        <v>1538</v>
      </c>
    </row>
    <row r="1972" spans="1:8">
      <c r="A1972" s="103"/>
      <c r="B1972" s="326"/>
      <c r="C1972" s="326" t="s">
        <v>1538</v>
      </c>
      <c r="D1972" t="s">
        <v>1538</v>
      </c>
      <c r="E1972" s="325" t="s">
        <v>1538</v>
      </c>
      <c r="G1972" s="325" t="s">
        <v>1538</v>
      </c>
      <c r="H1972" s="325" t="s">
        <v>1538</v>
      </c>
    </row>
    <row r="1973" spans="1:8">
      <c r="A1973" s="103"/>
      <c r="B1973" s="326"/>
      <c r="C1973" s="326" t="s">
        <v>1538</v>
      </c>
      <c r="D1973" t="s">
        <v>1538</v>
      </c>
      <c r="E1973" s="325" t="s">
        <v>1538</v>
      </c>
      <c r="G1973" s="325" t="s">
        <v>1538</v>
      </c>
      <c r="H1973" s="325" t="s">
        <v>1538</v>
      </c>
    </row>
    <row r="1974" spans="1:8">
      <c r="A1974" s="103"/>
      <c r="B1974" s="326"/>
      <c r="C1974" s="326" t="s">
        <v>1538</v>
      </c>
      <c r="D1974" t="s">
        <v>1538</v>
      </c>
      <c r="E1974" s="325" t="s">
        <v>1538</v>
      </c>
      <c r="G1974" s="325" t="s">
        <v>1538</v>
      </c>
      <c r="H1974" s="325" t="s">
        <v>1538</v>
      </c>
    </row>
    <row r="1975" spans="1:8">
      <c r="A1975" s="103"/>
      <c r="B1975" s="326"/>
      <c r="C1975" s="326" t="s">
        <v>1538</v>
      </c>
      <c r="D1975" t="s">
        <v>1538</v>
      </c>
      <c r="E1975" s="325" t="s">
        <v>1538</v>
      </c>
      <c r="G1975" s="325" t="s">
        <v>1538</v>
      </c>
      <c r="H1975" s="325" t="s">
        <v>1538</v>
      </c>
    </row>
    <row r="1976" spans="1:8">
      <c r="A1976" s="103"/>
      <c r="B1976" s="326"/>
      <c r="C1976" s="326" t="s">
        <v>1538</v>
      </c>
      <c r="D1976" t="s">
        <v>1538</v>
      </c>
      <c r="E1976" s="325" t="s">
        <v>1538</v>
      </c>
      <c r="G1976" s="325" t="s">
        <v>1538</v>
      </c>
      <c r="H1976" s="325" t="s">
        <v>1538</v>
      </c>
    </row>
    <row r="1977" spans="1:8">
      <c r="A1977" s="103"/>
      <c r="B1977" s="326"/>
      <c r="C1977" s="326" t="s">
        <v>1538</v>
      </c>
      <c r="D1977" t="s">
        <v>1538</v>
      </c>
      <c r="E1977" s="325" t="s">
        <v>1538</v>
      </c>
      <c r="G1977" s="325" t="s">
        <v>1538</v>
      </c>
      <c r="H1977" s="325" t="s">
        <v>1538</v>
      </c>
    </row>
    <row r="1978" spans="1:8">
      <c r="A1978" s="103"/>
      <c r="B1978" s="326"/>
      <c r="C1978" s="326" t="s">
        <v>1538</v>
      </c>
      <c r="D1978" t="s">
        <v>1538</v>
      </c>
      <c r="E1978" s="325" t="s">
        <v>1538</v>
      </c>
      <c r="G1978" s="325" t="s">
        <v>1538</v>
      </c>
      <c r="H1978" s="325" t="s">
        <v>1538</v>
      </c>
    </row>
    <row r="1979" spans="1:8">
      <c r="A1979" s="103"/>
      <c r="B1979" s="326"/>
      <c r="C1979" s="326" t="s">
        <v>1538</v>
      </c>
      <c r="D1979" t="s">
        <v>1538</v>
      </c>
      <c r="E1979" s="325" t="s">
        <v>1538</v>
      </c>
      <c r="G1979" s="325" t="s">
        <v>1538</v>
      </c>
      <c r="H1979" s="325" t="s">
        <v>1538</v>
      </c>
    </row>
    <row r="1980" spans="1:8">
      <c r="A1980" s="103"/>
      <c r="B1980" s="326"/>
      <c r="C1980" s="326" t="s">
        <v>1538</v>
      </c>
      <c r="D1980" t="s">
        <v>1538</v>
      </c>
      <c r="E1980" s="325" t="s">
        <v>1538</v>
      </c>
      <c r="G1980" s="325" t="s">
        <v>1538</v>
      </c>
      <c r="H1980" s="325" t="s">
        <v>1538</v>
      </c>
    </row>
    <row r="1981" spans="1:8">
      <c r="A1981" s="103"/>
      <c r="B1981" s="326"/>
      <c r="C1981" s="326" t="s">
        <v>1538</v>
      </c>
      <c r="D1981" t="s">
        <v>1538</v>
      </c>
      <c r="E1981" s="325" t="s">
        <v>1538</v>
      </c>
      <c r="G1981" s="325" t="s">
        <v>1538</v>
      </c>
      <c r="H1981" s="325" t="s">
        <v>1538</v>
      </c>
    </row>
    <row r="1982" spans="1:8">
      <c r="A1982" s="103"/>
      <c r="B1982" s="326"/>
      <c r="C1982" s="326" t="s">
        <v>1538</v>
      </c>
      <c r="D1982" t="s">
        <v>1538</v>
      </c>
      <c r="E1982" s="325" t="s">
        <v>1538</v>
      </c>
      <c r="G1982" s="325" t="s">
        <v>1538</v>
      </c>
      <c r="H1982" s="325" t="s">
        <v>1538</v>
      </c>
    </row>
    <row r="1983" spans="1:8">
      <c r="A1983" s="103"/>
      <c r="B1983" s="326"/>
      <c r="C1983" s="326" t="s">
        <v>1538</v>
      </c>
      <c r="D1983" t="s">
        <v>1538</v>
      </c>
      <c r="E1983" s="325" t="s">
        <v>1538</v>
      </c>
      <c r="G1983" s="325" t="s">
        <v>1538</v>
      </c>
      <c r="H1983" s="325" t="s">
        <v>1538</v>
      </c>
    </row>
    <row r="1984" spans="1:8">
      <c r="A1984" s="103"/>
      <c r="B1984" s="326"/>
      <c r="C1984" s="326" t="s">
        <v>1538</v>
      </c>
      <c r="D1984" t="s">
        <v>1538</v>
      </c>
      <c r="E1984" s="325" t="s">
        <v>1538</v>
      </c>
      <c r="G1984" s="325" t="s">
        <v>1538</v>
      </c>
      <c r="H1984" s="325" t="s">
        <v>1538</v>
      </c>
    </row>
    <row r="1985" spans="1:8">
      <c r="A1985" s="103"/>
      <c r="B1985" s="326"/>
      <c r="C1985" s="326" t="s">
        <v>1538</v>
      </c>
      <c r="D1985" t="s">
        <v>1538</v>
      </c>
      <c r="E1985" s="325" t="s">
        <v>1538</v>
      </c>
      <c r="G1985" s="325" t="s">
        <v>1538</v>
      </c>
      <c r="H1985" s="325" t="s">
        <v>1538</v>
      </c>
    </row>
    <row r="1986" spans="1:8">
      <c r="A1986" s="103"/>
      <c r="B1986" s="326"/>
      <c r="C1986" s="326" t="s">
        <v>1538</v>
      </c>
      <c r="D1986" t="s">
        <v>1538</v>
      </c>
      <c r="E1986" s="325" t="s">
        <v>1538</v>
      </c>
      <c r="G1986" s="325" t="s">
        <v>1538</v>
      </c>
      <c r="H1986" s="325" t="s">
        <v>1538</v>
      </c>
    </row>
    <row r="1987" spans="1:8">
      <c r="A1987" s="103"/>
      <c r="B1987" s="326"/>
      <c r="C1987" s="326" t="s">
        <v>1538</v>
      </c>
      <c r="D1987" t="s">
        <v>1538</v>
      </c>
      <c r="E1987" s="325" t="s">
        <v>1538</v>
      </c>
      <c r="G1987" s="325" t="s">
        <v>1538</v>
      </c>
      <c r="H1987" s="325" t="s">
        <v>1538</v>
      </c>
    </row>
    <row r="1988" spans="1:8">
      <c r="A1988" s="103"/>
      <c r="B1988" s="326"/>
      <c r="C1988" s="326" t="s">
        <v>1538</v>
      </c>
      <c r="D1988" t="s">
        <v>1538</v>
      </c>
      <c r="E1988" s="325" t="s">
        <v>1538</v>
      </c>
      <c r="G1988" s="325" t="s">
        <v>1538</v>
      </c>
      <c r="H1988" s="325" t="s">
        <v>1538</v>
      </c>
    </row>
    <row r="1989" spans="1:8">
      <c r="A1989" s="103"/>
      <c r="B1989" s="326"/>
      <c r="C1989" s="326" t="s">
        <v>1538</v>
      </c>
      <c r="D1989" t="s">
        <v>1538</v>
      </c>
      <c r="E1989" s="325" t="s">
        <v>1538</v>
      </c>
      <c r="G1989" s="325" t="s">
        <v>1538</v>
      </c>
      <c r="H1989" s="325" t="s">
        <v>1538</v>
      </c>
    </row>
    <row r="1990" spans="1:8">
      <c r="A1990" s="103"/>
      <c r="B1990" s="326"/>
      <c r="C1990" s="326" t="s">
        <v>1538</v>
      </c>
      <c r="D1990" t="s">
        <v>1538</v>
      </c>
      <c r="E1990" s="325" t="s">
        <v>1538</v>
      </c>
      <c r="G1990" s="325" t="s">
        <v>1538</v>
      </c>
      <c r="H1990" s="325" t="s">
        <v>1538</v>
      </c>
    </row>
    <row r="1991" spans="1:8">
      <c r="A1991" s="103"/>
      <c r="B1991" s="326"/>
      <c r="C1991" s="326" t="s">
        <v>1538</v>
      </c>
      <c r="D1991" t="s">
        <v>1538</v>
      </c>
      <c r="E1991" s="325" t="s">
        <v>1538</v>
      </c>
      <c r="G1991" s="325" t="s">
        <v>1538</v>
      </c>
      <c r="H1991" s="325" t="s">
        <v>1538</v>
      </c>
    </row>
    <row r="1992" spans="1:8">
      <c r="A1992" s="103"/>
      <c r="B1992" s="326"/>
      <c r="C1992" s="326" t="s">
        <v>1538</v>
      </c>
      <c r="D1992" t="s">
        <v>1538</v>
      </c>
      <c r="E1992" s="325" t="s">
        <v>1538</v>
      </c>
      <c r="G1992" s="325" t="s">
        <v>1538</v>
      </c>
      <c r="H1992" s="325" t="s">
        <v>1538</v>
      </c>
    </row>
    <row r="1993" spans="1:8">
      <c r="A1993" s="103"/>
      <c r="B1993" s="326"/>
      <c r="C1993" s="326" t="s">
        <v>1538</v>
      </c>
      <c r="D1993" t="s">
        <v>1538</v>
      </c>
      <c r="E1993" s="325" t="s">
        <v>1538</v>
      </c>
      <c r="G1993" s="325" t="s">
        <v>1538</v>
      </c>
      <c r="H1993" s="325" t="s">
        <v>1538</v>
      </c>
    </row>
    <row r="1994" spans="1:8">
      <c r="A1994" s="103"/>
      <c r="B1994" s="326"/>
      <c r="C1994" s="326" t="s">
        <v>1538</v>
      </c>
      <c r="D1994" t="s">
        <v>1538</v>
      </c>
      <c r="E1994" s="325" t="s">
        <v>1538</v>
      </c>
      <c r="G1994" s="325" t="s">
        <v>1538</v>
      </c>
      <c r="H1994" s="325" t="s">
        <v>1538</v>
      </c>
    </row>
    <row r="1995" spans="1:8">
      <c r="A1995" s="103"/>
      <c r="B1995" s="326"/>
      <c r="C1995" s="326" t="s">
        <v>1538</v>
      </c>
      <c r="D1995" t="s">
        <v>1538</v>
      </c>
      <c r="E1995" s="325" t="s">
        <v>1538</v>
      </c>
      <c r="G1995" s="325" t="s">
        <v>1538</v>
      </c>
      <c r="H1995" s="325" t="s">
        <v>1538</v>
      </c>
    </row>
    <row r="1996" spans="1:8">
      <c r="A1996" s="103"/>
      <c r="B1996" s="326"/>
      <c r="C1996" s="326" t="s">
        <v>1538</v>
      </c>
      <c r="D1996" t="s">
        <v>1538</v>
      </c>
      <c r="E1996" s="325" t="s">
        <v>1538</v>
      </c>
      <c r="G1996" s="325" t="s">
        <v>1538</v>
      </c>
      <c r="H1996" s="325" t="s">
        <v>1538</v>
      </c>
    </row>
    <row r="1997" spans="1:8">
      <c r="A1997" s="103"/>
      <c r="B1997" s="326"/>
      <c r="C1997" s="326" t="s">
        <v>1538</v>
      </c>
      <c r="D1997" t="s">
        <v>1538</v>
      </c>
      <c r="E1997" s="325" t="s">
        <v>1538</v>
      </c>
      <c r="G1997" s="325" t="s">
        <v>1538</v>
      </c>
      <c r="H1997" s="325" t="s">
        <v>1538</v>
      </c>
    </row>
    <row r="1998" spans="1:8">
      <c r="A1998" s="103"/>
      <c r="B1998" s="326"/>
      <c r="C1998" s="326" t="s">
        <v>1538</v>
      </c>
      <c r="D1998" t="s">
        <v>1538</v>
      </c>
      <c r="E1998" s="325" t="s">
        <v>1538</v>
      </c>
      <c r="G1998" s="325" t="s">
        <v>1538</v>
      </c>
      <c r="H1998" s="325" t="s">
        <v>1538</v>
      </c>
    </row>
    <row r="1999" spans="1:8">
      <c r="A1999" s="103"/>
      <c r="B1999" s="326"/>
      <c r="C1999" s="326" t="s">
        <v>1538</v>
      </c>
      <c r="D1999" t="s">
        <v>1538</v>
      </c>
      <c r="E1999" s="325" t="s">
        <v>1538</v>
      </c>
      <c r="G1999" s="325" t="s">
        <v>1538</v>
      </c>
      <c r="H1999" s="325" t="s">
        <v>1538</v>
      </c>
    </row>
    <row r="2000" spans="1:8">
      <c r="A2000" s="103"/>
      <c r="B2000" s="326"/>
      <c r="C2000" s="326" t="s">
        <v>1538</v>
      </c>
      <c r="D2000" t="s">
        <v>1538</v>
      </c>
      <c r="E2000" s="325" t="s">
        <v>1538</v>
      </c>
      <c r="G2000" s="325" t="s">
        <v>1538</v>
      </c>
      <c r="H2000" s="325" t="s">
        <v>1538</v>
      </c>
    </row>
    <row r="2001" spans="1:8">
      <c r="A2001" s="103"/>
      <c r="B2001" s="326"/>
      <c r="C2001" s="326" t="s">
        <v>1538</v>
      </c>
      <c r="D2001" t="s">
        <v>1538</v>
      </c>
      <c r="E2001" s="325" t="s">
        <v>1538</v>
      </c>
      <c r="G2001" s="325" t="s">
        <v>1538</v>
      </c>
      <c r="H2001" s="325" t="s">
        <v>1538</v>
      </c>
    </row>
    <row r="2002" spans="1:8">
      <c r="A2002" s="103"/>
      <c r="B2002" s="326"/>
      <c r="C2002" s="326" t="s">
        <v>1538</v>
      </c>
      <c r="D2002" t="s">
        <v>1538</v>
      </c>
      <c r="E2002" s="325" t="s">
        <v>1538</v>
      </c>
      <c r="G2002" s="325" t="s">
        <v>1538</v>
      </c>
      <c r="H2002" s="325" t="s">
        <v>1538</v>
      </c>
    </row>
    <row r="2003" spans="1:8">
      <c r="A2003" s="103"/>
      <c r="B2003" s="326"/>
      <c r="C2003" s="326" t="s">
        <v>1538</v>
      </c>
      <c r="D2003" t="s">
        <v>1538</v>
      </c>
      <c r="E2003" s="325" t="s">
        <v>1538</v>
      </c>
      <c r="G2003" s="325" t="s">
        <v>1538</v>
      </c>
      <c r="H2003" s="325" t="s">
        <v>1538</v>
      </c>
    </row>
    <row r="2004" spans="1:8">
      <c r="A2004" s="103"/>
      <c r="B2004" s="328"/>
      <c r="C2004" s="326" t="s">
        <v>1538</v>
      </c>
      <c r="D2004" t="s">
        <v>1538</v>
      </c>
      <c r="E2004" s="325" t="s">
        <v>1538</v>
      </c>
      <c r="G2004" s="325" t="s">
        <v>1538</v>
      </c>
      <c r="H2004" s="325" t="s">
        <v>1538</v>
      </c>
    </row>
    <row r="2005" spans="1:8">
      <c r="A2005" s="103"/>
      <c r="C2005" s="326" t="s">
        <v>1538</v>
      </c>
      <c r="D2005" t="s">
        <v>1538</v>
      </c>
      <c r="E2005" s="325" t="s">
        <v>1538</v>
      </c>
      <c r="G2005" s="325" t="s">
        <v>1538</v>
      </c>
      <c r="H2005" s="325" t="s">
        <v>1538</v>
      </c>
    </row>
    <row r="2006" spans="1:8">
      <c r="A2006" s="103"/>
      <c r="C2006" s="326" t="s">
        <v>1538</v>
      </c>
      <c r="D2006" t="s">
        <v>1538</v>
      </c>
      <c r="E2006" s="325" t="s">
        <v>1538</v>
      </c>
      <c r="G2006" s="325" t="s">
        <v>1538</v>
      </c>
      <c r="H2006" s="325" t="s">
        <v>1538</v>
      </c>
    </row>
    <row r="2007" spans="1:8">
      <c r="A2007" s="103"/>
      <c r="C2007" s="326" t="s">
        <v>1538</v>
      </c>
      <c r="D2007" t="s">
        <v>1538</v>
      </c>
      <c r="E2007" s="325" t="s">
        <v>1538</v>
      </c>
      <c r="G2007" s="325" t="s">
        <v>1538</v>
      </c>
      <c r="H2007" s="325" t="s">
        <v>1538</v>
      </c>
    </row>
    <row r="2008" spans="1:8">
      <c r="A2008" s="103"/>
      <c r="C2008" s="326" t="s">
        <v>1538</v>
      </c>
      <c r="D2008" t="s">
        <v>1538</v>
      </c>
      <c r="E2008" s="325" t="s">
        <v>1538</v>
      </c>
      <c r="G2008" s="325" t="s">
        <v>1538</v>
      </c>
      <c r="H2008" s="325" t="s">
        <v>1538</v>
      </c>
    </row>
    <row r="2009" spans="1:8">
      <c r="A2009" s="103"/>
      <c r="B2009" s="328"/>
      <c r="C2009" s="326" t="s">
        <v>1538</v>
      </c>
      <c r="D2009" t="s">
        <v>1538</v>
      </c>
      <c r="E2009" s="325" t="s">
        <v>1538</v>
      </c>
      <c r="G2009" s="325" t="s">
        <v>1538</v>
      </c>
      <c r="H2009" s="325" t="s">
        <v>1538</v>
      </c>
    </row>
    <row r="2010" spans="1:8">
      <c r="A2010" s="103"/>
      <c r="C2010" s="326" t="s">
        <v>1538</v>
      </c>
      <c r="D2010" t="s">
        <v>1538</v>
      </c>
      <c r="E2010" s="325" t="s">
        <v>1538</v>
      </c>
      <c r="G2010" s="325" t="s">
        <v>1538</v>
      </c>
      <c r="H2010" s="325" t="s">
        <v>1538</v>
      </c>
    </row>
    <row r="2011" spans="1:8">
      <c r="A2011" s="103"/>
      <c r="C2011" s="326" t="s">
        <v>1538</v>
      </c>
      <c r="D2011" t="s">
        <v>1538</v>
      </c>
      <c r="E2011" s="325" t="s">
        <v>1538</v>
      </c>
      <c r="G2011" s="325" t="s">
        <v>1538</v>
      </c>
      <c r="H2011" s="325" t="s">
        <v>1538</v>
      </c>
    </row>
    <row r="2012" spans="1:8">
      <c r="A2012" s="103"/>
      <c r="C2012" s="326" t="s">
        <v>1538</v>
      </c>
      <c r="D2012" t="s">
        <v>1538</v>
      </c>
      <c r="E2012" s="325" t="s">
        <v>1538</v>
      </c>
      <c r="G2012" s="325" t="s">
        <v>1538</v>
      </c>
      <c r="H2012" s="325" t="s">
        <v>1538</v>
      </c>
    </row>
    <row r="2013" spans="1:8">
      <c r="A2013" s="103"/>
      <c r="B2013" s="328"/>
      <c r="C2013" s="326" t="s">
        <v>1538</v>
      </c>
      <c r="D2013" t="s">
        <v>1538</v>
      </c>
      <c r="E2013" s="325" t="s">
        <v>1538</v>
      </c>
      <c r="G2013" s="325" t="s">
        <v>1538</v>
      </c>
      <c r="H2013" s="325" t="s">
        <v>1538</v>
      </c>
    </row>
    <row r="2014" spans="1:8">
      <c r="A2014" s="103"/>
      <c r="C2014" s="326" t="s">
        <v>1538</v>
      </c>
      <c r="D2014" t="s">
        <v>1538</v>
      </c>
      <c r="E2014" s="325" t="s">
        <v>1538</v>
      </c>
      <c r="G2014" s="325" t="s">
        <v>1538</v>
      </c>
      <c r="H2014" s="325" t="s">
        <v>1538</v>
      </c>
    </row>
    <row r="2015" spans="1:8">
      <c r="A2015" s="103"/>
      <c r="C2015" s="326" t="s">
        <v>1538</v>
      </c>
      <c r="D2015" t="s">
        <v>1538</v>
      </c>
      <c r="E2015" s="325" t="s">
        <v>1538</v>
      </c>
      <c r="G2015" s="325" t="s">
        <v>1538</v>
      </c>
      <c r="H2015" s="325" t="s">
        <v>1538</v>
      </c>
    </row>
    <row r="2016" spans="1:8">
      <c r="A2016" s="103"/>
      <c r="C2016" s="326" t="s">
        <v>1538</v>
      </c>
      <c r="D2016" t="s">
        <v>1538</v>
      </c>
      <c r="E2016" s="325" t="s">
        <v>1538</v>
      </c>
      <c r="G2016" s="325" t="s">
        <v>1538</v>
      </c>
      <c r="H2016" s="325" t="s">
        <v>1538</v>
      </c>
    </row>
    <row r="2017" spans="1:8">
      <c r="A2017" s="103"/>
      <c r="B2017" s="326"/>
      <c r="C2017" s="326" t="s">
        <v>1538</v>
      </c>
      <c r="D2017" t="s">
        <v>1538</v>
      </c>
      <c r="E2017" s="325" t="s">
        <v>1538</v>
      </c>
      <c r="G2017" s="325" t="s">
        <v>1538</v>
      </c>
      <c r="H2017" s="325" t="s">
        <v>1538</v>
      </c>
    </row>
    <row r="2018" spans="1:8">
      <c r="A2018" s="103"/>
      <c r="B2018" s="326"/>
      <c r="C2018" s="326" t="s">
        <v>1538</v>
      </c>
      <c r="D2018" t="s">
        <v>1538</v>
      </c>
      <c r="E2018" s="325" t="s">
        <v>1538</v>
      </c>
      <c r="G2018" s="325" t="s">
        <v>1538</v>
      </c>
      <c r="H2018" s="325" t="s">
        <v>1538</v>
      </c>
    </row>
    <row r="2019" spans="1:8">
      <c r="A2019" s="103"/>
      <c r="B2019" s="326"/>
      <c r="C2019" s="326" t="s">
        <v>1538</v>
      </c>
      <c r="D2019" t="s">
        <v>1538</v>
      </c>
      <c r="E2019" s="325" t="s">
        <v>1538</v>
      </c>
      <c r="G2019" s="325" t="s">
        <v>1538</v>
      </c>
      <c r="H2019" s="325" t="s">
        <v>1538</v>
      </c>
    </row>
    <row r="2020" spans="1:8">
      <c r="A2020" s="103"/>
      <c r="B2020" s="326"/>
      <c r="C2020" s="326" t="s">
        <v>1538</v>
      </c>
      <c r="D2020" t="s">
        <v>1538</v>
      </c>
      <c r="E2020" s="325" t="s">
        <v>1538</v>
      </c>
      <c r="G2020" s="325" t="s">
        <v>1538</v>
      </c>
      <c r="H2020" s="325" t="s">
        <v>1538</v>
      </c>
    </row>
    <row r="2021" spans="1:8">
      <c r="A2021" s="103"/>
      <c r="B2021" s="326"/>
      <c r="C2021" s="326" t="s">
        <v>1538</v>
      </c>
      <c r="D2021" t="s">
        <v>1538</v>
      </c>
      <c r="E2021" s="325" t="s">
        <v>1538</v>
      </c>
      <c r="G2021" s="325" t="s">
        <v>1538</v>
      </c>
      <c r="H2021" s="325" t="s">
        <v>1538</v>
      </c>
    </row>
    <row r="2022" spans="1:8">
      <c r="A2022" s="103"/>
      <c r="B2022" s="328"/>
      <c r="C2022" s="326" t="s">
        <v>1538</v>
      </c>
      <c r="D2022" t="s">
        <v>1538</v>
      </c>
      <c r="E2022" s="325" t="s">
        <v>1538</v>
      </c>
      <c r="G2022" s="325" t="s">
        <v>1538</v>
      </c>
      <c r="H2022" s="325" t="s">
        <v>1538</v>
      </c>
    </row>
    <row r="2023" spans="1:8">
      <c r="A2023" s="103"/>
      <c r="C2023" s="326" t="s">
        <v>1538</v>
      </c>
      <c r="D2023" t="s">
        <v>1538</v>
      </c>
      <c r="E2023" s="325" t="s">
        <v>1538</v>
      </c>
      <c r="G2023" s="325" t="s">
        <v>1538</v>
      </c>
      <c r="H2023" s="325" t="s">
        <v>1538</v>
      </c>
    </row>
    <row r="2024" spans="1:8">
      <c r="A2024" s="103"/>
      <c r="C2024" s="326" t="s">
        <v>1538</v>
      </c>
      <c r="D2024" t="s">
        <v>1538</v>
      </c>
      <c r="E2024" s="325" t="s">
        <v>1538</v>
      </c>
      <c r="G2024" s="325" t="s">
        <v>1538</v>
      </c>
      <c r="H2024" s="325" t="s">
        <v>1538</v>
      </c>
    </row>
    <row r="2025" spans="1:8">
      <c r="A2025" s="103"/>
      <c r="C2025" s="326" t="s">
        <v>1538</v>
      </c>
      <c r="D2025" t="s">
        <v>1538</v>
      </c>
      <c r="E2025" s="325" t="s">
        <v>1538</v>
      </c>
      <c r="G2025" s="325" t="s">
        <v>1538</v>
      </c>
      <c r="H2025" s="325" t="s">
        <v>1538</v>
      </c>
    </row>
    <row r="2026" spans="1:8">
      <c r="A2026" s="103"/>
      <c r="C2026" s="326" t="s">
        <v>1538</v>
      </c>
      <c r="D2026" t="s">
        <v>1538</v>
      </c>
      <c r="E2026" s="325" t="s">
        <v>1538</v>
      </c>
      <c r="G2026" s="325" t="s">
        <v>1538</v>
      </c>
      <c r="H2026" s="325" t="s">
        <v>1538</v>
      </c>
    </row>
    <row r="2027" spans="1:8">
      <c r="A2027" s="103"/>
      <c r="B2027" s="328"/>
      <c r="C2027" s="326" t="s">
        <v>1538</v>
      </c>
      <c r="D2027" t="s">
        <v>1538</v>
      </c>
      <c r="E2027" s="325" t="s">
        <v>1538</v>
      </c>
      <c r="G2027" s="325" t="s">
        <v>1538</v>
      </c>
      <c r="H2027" s="325" t="s">
        <v>1538</v>
      </c>
    </row>
    <row r="2028" spans="1:8">
      <c r="A2028" s="103"/>
      <c r="C2028" s="326" t="s">
        <v>1538</v>
      </c>
      <c r="D2028" t="s">
        <v>1538</v>
      </c>
      <c r="E2028" s="325" t="s">
        <v>1538</v>
      </c>
      <c r="G2028" s="325" t="s">
        <v>1538</v>
      </c>
      <c r="H2028" s="325" t="s">
        <v>1538</v>
      </c>
    </row>
    <row r="2029" spans="1:8">
      <c r="A2029" s="103"/>
      <c r="C2029" s="326" t="s">
        <v>1538</v>
      </c>
      <c r="D2029" t="s">
        <v>1538</v>
      </c>
      <c r="E2029" s="325" t="s">
        <v>1538</v>
      </c>
      <c r="G2029" s="325" t="s">
        <v>1538</v>
      </c>
      <c r="H2029" s="325" t="s">
        <v>1538</v>
      </c>
    </row>
    <row r="2030" spans="1:8">
      <c r="A2030" s="103"/>
      <c r="C2030" s="326" t="s">
        <v>1538</v>
      </c>
      <c r="D2030" t="s">
        <v>1538</v>
      </c>
      <c r="E2030" s="325" t="s">
        <v>1538</v>
      </c>
      <c r="G2030" s="325" t="s">
        <v>1538</v>
      </c>
      <c r="H2030" s="325" t="s">
        <v>1538</v>
      </c>
    </row>
    <row r="2031" spans="1:8">
      <c r="A2031" s="103"/>
      <c r="B2031" s="326"/>
      <c r="C2031" s="326" t="s">
        <v>1538</v>
      </c>
      <c r="D2031" t="s">
        <v>1538</v>
      </c>
      <c r="E2031" s="325" t="s">
        <v>1538</v>
      </c>
      <c r="G2031" s="325" t="s">
        <v>1538</v>
      </c>
      <c r="H2031" s="325" t="s">
        <v>1538</v>
      </c>
    </row>
    <row r="2032" spans="1:8">
      <c r="A2032" s="103"/>
      <c r="B2032" s="326"/>
      <c r="C2032" s="326" t="s">
        <v>1538</v>
      </c>
      <c r="D2032" t="s">
        <v>1538</v>
      </c>
      <c r="E2032" s="325" t="s">
        <v>1538</v>
      </c>
      <c r="G2032" s="325" t="s">
        <v>1538</v>
      </c>
      <c r="H2032" s="325" t="s">
        <v>1538</v>
      </c>
    </row>
    <row r="2033" spans="1:8">
      <c r="A2033" s="103"/>
      <c r="B2033" s="326"/>
      <c r="C2033" s="326" t="s">
        <v>1538</v>
      </c>
      <c r="D2033" t="s">
        <v>1538</v>
      </c>
      <c r="E2033" s="325" t="s">
        <v>1538</v>
      </c>
      <c r="G2033" s="325" t="s">
        <v>1538</v>
      </c>
      <c r="H2033" s="325" t="s">
        <v>1538</v>
      </c>
    </row>
    <row r="2034" spans="1:8">
      <c r="A2034" s="103"/>
      <c r="B2034" s="326"/>
      <c r="C2034" s="326" t="s">
        <v>1538</v>
      </c>
      <c r="D2034" t="s">
        <v>1538</v>
      </c>
      <c r="E2034" s="325" t="s">
        <v>1538</v>
      </c>
      <c r="G2034" s="325" t="s">
        <v>1538</v>
      </c>
      <c r="H2034" s="325" t="s">
        <v>1538</v>
      </c>
    </row>
    <row r="2035" spans="1:8">
      <c r="A2035" s="103"/>
      <c r="B2035" s="326"/>
      <c r="C2035" s="326" t="s">
        <v>1538</v>
      </c>
      <c r="D2035" t="s">
        <v>1538</v>
      </c>
      <c r="E2035" s="325" t="s">
        <v>1538</v>
      </c>
      <c r="G2035" s="325" t="s">
        <v>1538</v>
      </c>
      <c r="H2035" s="325" t="s">
        <v>1538</v>
      </c>
    </row>
    <row r="2036" spans="1:8">
      <c r="A2036" s="103"/>
      <c r="B2036" s="326"/>
      <c r="C2036" s="326" t="s">
        <v>1538</v>
      </c>
      <c r="D2036" t="s">
        <v>1538</v>
      </c>
      <c r="E2036" s="325" t="s">
        <v>1538</v>
      </c>
      <c r="G2036" s="325" t="s">
        <v>1538</v>
      </c>
      <c r="H2036" s="325" t="s">
        <v>1538</v>
      </c>
    </row>
    <row r="2037" spans="1:8">
      <c r="A2037" s="103"/>
      <c r="B2037" s="326"/>
      <c r="C2037" s="326" t="s">
        <v>1538</v>
      </c>
      <c r="D2037" t="s">
        <v>1538</v>
      </c>
      <c r="E2037" s="325" t="s">
        <v>1538</v>
      </c>
      <c r="G2037" s="325" t="s">
        <v>1538</v>
      </c>
      <c r="H2037" s="325" t="s">
        <v>1538</v>
      </c>
    </row>
    <row r="2038" spans="1:8">
      <c r="A2038" s="103"/>
      <c r="B2038" s="326"/>
      <c r="C2038" s="326" t="s">
        <v>1538</v>
      </c>
      <c r="D2038" t="s">
        <v>1538</v>
      </c>
      <c r="E2038" s="325" t="s">
        <v>1538</v>
      </c>
      <c r="G2038" s="325" t="s">
        <v>1538</v>
      </c>
      <c r="H2038" s="325" t="s">
        <v>1538</v>
      </c>
    </row>
    <row r="2039" spans="1:8">
      <c r="A2039" s="103"/>
      <c r="B2039" s="328"/>
      <c r="C2039" s="326" t="s">
        <v>1538</v>
      </c>
      <c r="D2039" t="s">
        <v>1538</v>
      </c>
      <c r="E2039" s="325" t="s">
        <v>1538</v>
      </c>
      <c r="G2039" s="325" t="s">
        <v>1538</v>
      </c>
      <c r="H2039" s="325" t="s">
        <v>1538</v>
      </c>
    </row>
    <row r="2040" spans="1:8">
      <c r="A2040" s="103"/>
      <c r="C2040" s="326" t="s">
        <v>1538</v>
      </c>
      <c r="D2040" t="s">
        <v>1538</v>
      </c>
      <c r="E2040" s="325" t="s">
        <v>1538</v>
      </c>
      <c r="G2040" s="325" t="s">
        <v>1538</v>
      </c>
      <c r="H2040" s="325" t="s">
        <v>1538</v>
      </c>
    </row>
    <row r="2041" spans="1:8">
      <c r="A2041" s="103"/>
      <c r="C2041" s="326" t="s">
        <v>1538</v>
      </c>
      <c r="D2041" t="s">
        <v>1538</v>
      </c>
      <c r="E2041" s="325" t="s">
        <v>1538</v>
      </c>
      <c r="G2041" s="325" t="s">
        <v>1538</v>
      </c>
      <c r="H2041" s="325" t="s">
        <v>1538</v>
      </c>
    </row>
    <row r="2042" spans="1:8">
      <c r="A2042" s="103"/>
      <c r="C2042" s="326" t="s">
        <v>1538</v>
      </c>
      <c r="D2042" t="s">
        <v>1538</v>
      </c>
      <c r="E2042" s="325" t="s">
        <v>1538</v>
      </c>
      <c r="G2042" s="325" t="s">
        <v>1538</v>
      </c>
      <c r="H2042" s="325" t="s">
        <v>1538</v>
      </c>
    </row>
    <row r="2043" spans="1:8">
      <c r="A2043" s="103"/>
      <c r="C2043" s="326" t="s">
        <v>1538</v>
      </c>
      <c r="D2043" t="s">
        <v>1538</v>
      </c>
      <c r="E2043" s="325" t="s">
        <v>1538</v>
      </c>
      <c r="G2043" s="325" t="s">
        <v>1538</v>
      </c>
      <c r="H2043" s="325" t="s">
        <v>1538</v>
      </c>
    </row>
    <row r="2044" spans="1:8">
      <c r="A2044" s="103"/>
      <c r="B2044" s="326"/>
      <c r="C2044" s="326" t="s">
        <v>1538</v>
      </c>
      <c r="D2044" t="s">
        <v>1538</v>
      </c>
      <c r="E2044" s="325" t="s">
        <v>1538</v>
      </c>
      <c r="G2044" s="325" t="s">
        <v>1538</v>
      </c>
      <c r="H2044" s="325" t="s">
        <v>1538</v>
      </c>
    </row>
    <row r="2045" spans="1:8">
      <c r="A2045" s="103"/>
      <c r="B2045" s="326"/>
      <c r="C2045" s="326" t="s">
        <v>1538</v>
      </c>
      <c r="D2045" t="s">
        <v>1538</v>
      </c>
      <c r="E2045" s="325" t="s">
        <v>1538</v>
      </c>
      <c r="G2045" s="325" t="s">
        <v>1538</v>
      </c>
      <c r="H2045" s="325" t="s">
        <v>1538</v>
      </c>
    </row>
    <row r="2046" spans="1:8">
      <c r="A2046" s="103"/>
      <c r="B2046" s="326"/>
      <c r="C2046" s="326" t="s">
        <v>1538</v>
      </c>
      <c r="D2046" t="s">
        <v>1538</v>
      </c>
      <c r="E2046" s="325" t="s">
        <v>1538</v>
      </c>
      <c r="G2046" s="325" t="s">
        <v>1538</v>
      </c>
      <c r="H2046" s="325" t="s">
        <v>1538</v>
      </c>
    </row>
    <row r="2047" spans="1:8">
      <c r="A2047" s="103"/>
      <c r="B2047" s="326"/>
      <c r="C2047" s="326" t="s">
        <v>1538</v>
      </c>
      <c r="D2047" t="s">
        <v>1538</v>
      </c>
      <c r="E2047" s="325" t="s">
        <v>1538</v>
      </c>
      <c r="G2047" s="325" t="s">
        <v>1538</v>
      </c>
      <c r="H2047" s="325" t="s">
        <v>1538</v>
      </c>
    </row>
    <row r="2048" spans="1:8">
      <c r="A2048" s="103"/>
      <c r="B2048" s="326"/>
      <c r="C2048" s="326" t="s">
        <v>1538</v>
      </c>
      <c r="D2048" t="s">
        <v>1538</v>
      </c>
      <c r="E2048" s="325" t="s">
        <v>1538</v>
      </c>
      <c r="G2048" s="325" t="s">
        <v>1538</v>
      </c>
      <c r="H2048" s="325" t="s">
        <v>1538</v>
      </c>
    </row>
    <row r="2049" spans="1:8">
      <c r="A2049" s="103"/>
      <c r="B2049" s="326"/>
      <c r="C2049" s="326" t="s">
        <v>1538</v>
      </c>
      <c r="D2049" t="s">
        <v>1538</v>
      </c>
      <c r="E2049" s="325" t="s">
        <v>1538</v>
      </c>
      <c r="G2049" s="325" t="s">
        <v>1538</v>
      </c>
      <c r="H2049" s="325" t="s">
        <v>1538</v>
      </c>
    </row>
    <row r="2050" spans="1:8">
      <c r="A2050" s="103"/>
      <c r="B2050" s="326"/>
      <c r="C2050" s="326" t="s">
        <v>1538</v>
      </c>
      <c r="D2050" t="s">
        <v>1538</v>
      </c>
      <c r="E2050" s="325" t="s">
        <v>1538</v>
      </c>
      <c r="G2050" s="325" t="s">
        <v>1538</v>
      </c>
      <c r="H2050" s="325" t="s">
        <v>1538</v>
      </c>
    </row>
    <row r="2051" spans="1:8">
      <c r="A2051" s="103"/>
      <c r="B2051" s="326"/>
      <c r="C2051" s="326" t="s">
        <v>1538</v>
      </c>
      <c r="D2051" t="s">
        <v>1538</v>
      </c>
      <c r="E2051" s="325" t="s">
        <v>1538</v>
      </c>
      <c r="G2051" s="325" t="s">
        <v>1538</v>
      </c>
      <c r="H2051" s="325" t="s">
        <v>1538</v>
      </c>
    </row>
    <row r="2052" spans="1:8">
      <c r="A2052" s="103"/>
      <c r="B2052" s="326"/>
      <c r="C2052" s="326" t="s">
        <v>1538</v>
      </c>
      <c r="D2052" t="s">
        <v>1538</v>
      </c>
      <c r="E2052" s="325" t="s">
        <v>1538</v>
      </c>
      <c r="G2052" s="325" t="s">
        <v>1538</v>
      </c>
      <c r="H2052" s="325" t="s">
        <v>1538</v>
      </c>
    </row>
    <row r="2053" spans="1:8">
      <c r="A2053" s="103"/>
      <c r="B2053" s="326"/>
      <c r="C2053" s="326" t="s">
        <v>1538</v>
      </c>
      <c r="D2053" t="s">
        <v>1538</v>
      </c>
      <c r="E2053" s="325" t="s">
        <v>1538</v>
      </c>
      <c r="G2053" s="325" t="s">
        <v>1538</v>
      </c>
      <c r="H2053" s="325" t="s">
        <v>1538</v>
      </c>
    </row>
    <row r="2054" spans="1:8">
      <c r="A2054" s="103"/>
      <c r="B2054" s="326"/>
      <c r="C2054" s="326" t="s">
        <v>1538</v>
      </c>
      <c r="D2054" t="s">
        <v>1538</v>
      </c>
      <c r="E2054" s="325" t="s">
        <v>1538</v>
      </c>
      <c r="G2054" s="325" t="s">
        <v>1538</v>
      </c>
      <c r="H2054" s="325" t="s">
        <v>1538</v>
      </c>
    </row>
    <row r="2055" spans="1:8">
      <c r="A2055" s="103"/>
      <c r="B2055" s="326"/>
      <c r="C2055" s="326" t="s">
        <v>1538</v>
      </c>
      <c r="D2055" t="s">
        <v>1538</v>
      </c>
      <c r="E2055" s="325" t="s">
        <v>1538</v>
      </c>
      <c r="G2055" s="325" t="s">
        <v>1538</v>
      </c>
      <c r="H2055" s="325" t="s">
        <v>1538</v>
      </c>
    </row>
    <row r="2056" spans="1:8">
      <c r="A2056" s="103"/>
      <c r="B2056" s="326"/>
      <c r="C2056" s="326" t="s">
        <v>1538</v>
      </c>
      <c r="D2056" t="s">
        <v>1538</v>
      </c>
      <c r="E2056" s="325" t="s">
        <v>1538</v>
      </c>
      <c r="G2056" s="325" t="s">
        <v>1538</v>
      </c>
      <c r="H2056" s="325" t="s">
        <v>1538</v>
      </c>
    </row>
    <row r="2057" spans="1:8">
      <c r="A2057" s="103"/>
      <c r="B2057" s="326"/>
      <c r="C2057" s="326" t="s">
        <v>1538</v>
      </c>
      <c r="D2057" t="s">
        <v>1538</v>
      </c>
      <c r="E2057" s="325" t="s">
        <v>1538</v>
      </c>
      <c r="G2057" s="325" t="s">
        <v>1538</v>
      </c>
      <c r="H2057" s="325" t="s">
        <v>1538</v>
      </c>
    </row>
    <row r="2058" spans="1:8">
      <c r="A2058" s="103"/>
      <c r="B2058" s="328"/>
      <c r="C2058" s="326" t="s">
        <v>1538</v>
      </c>
      <c r="D2058" t="s">
        <v>1538</v>
      </c>
      <c r="E2058" s="325" t="s">
        <v>1538</v>
      </c>
      <c r="G2058" s="325" t="s">
        <v>1538</v>
      </c>
      <c r="H2058" s="325" t="s">
        <v>1538</v>
      </c>
    </row>
    <row r="2059" spans="1:8">
      <c r="A2059" s="103"/>
      <c r="C2059" s="326" t="s">
        <v>1538</v>
      </c>
      <c r="D2059" t="s">
        <v>1538</v>
      </c>
      <c r="E2059" s="325" t="s">
        <v>1538</v>
      </c>
      <c r="G2059" s="325" t="s">
        <v>1538</v>
      </c>
      <c r="H2059" s="325" t="s">
        <v>1538</v>
      </c>
    </row>
    <row r="2060" spans="1:8">
      <c r="A2060" s="103"/>
      <c r="C2060" s="326" t="s">
        <v>1538</v>
      </c>
      <c r="D2060" t="s">
        <v>1538</v>
      </c>
      <c r="E2060" s="325" t="s">
        <v>1538</v>
      </c>
      <c r="G2060" s="325" t="s">
        <v>1538</v>
      </c>
      <c r="H2060" s="325" t="s">
        <v>1538</v>
      </c>
    </row>
    <row r="2061" spans="1:8">
      <c r="A2061" s="103"/>
      <c r="C2061" s="326" t="s">
        <v>1538</v>
      </c>
      <c r="D2061" t="s">
        <v>1538</v>
      </c>
      <c r="E2061" s="325" t="s">
        <v>1538</v>
      </c>
      <c r="G2061" s="325" t="s">
        <v>1538</v>
      </c>
      <c r="H2061" s="325" t="s">
        <v>1538</v>
      </c>
    </row>
    <row r="2062" spans="1:8">
      <c r="A2062" s="103"/>
      <c r="B2062" s="326"/>
      <c r="C2062" s="326" t="s">
        <v>1538</v>
      </c>
      <c r="D2062" t="s">
        <v>1538</v>
      </c>
      <c r="E2062" s="325" t="s">
        <v>1538</v>
      </c>
      <c r="G2062" s="325" t="s">
        <v>1538</v>
      </c>
      <c r="H2062" s="325" t="s">
        <v>1538</v>
      </c>
    </row>
    <row r="2063" spans="1:8">
      <c r="A2063" s="103"/>
      <c r="B2063" s="326"/>
      <c r="C2063" s="326" t="s">
        <v>1538</v>
      </c>
      <c r="D2063" t="s">
        <v>1538</v>
      </c>
      <c r="E2063" s="325" t="s">
        <v>1538</v>
      </c>
      <c r="G2063" s="325" t="s">
        <v>1538</v>
      </c>
      <c r="H2063" s="325" t="s">
        <v>1538</v>
      </c>
    </row>
    <row r="2064" spans="1:8">
      <c r="A2064" s="103"/>
      <c r="B2064" s="326"/>
      <c r="C2064" s="326" t="s">
        <v>1538</v>
      </c>
      <c r="D2064" t="s">
        <v>1538</v>
      </c>
      <c r="E2064" s="325" t="s">
        <v>1538</v>
      </c>
      <c r="G2064" s="325" t="s">
        <v>1538</v>
      </c>
      <c r="H2064" s="325" t="s">
        <v>1538</v>
      </c>
    </row>
    <row r="2065" spans="1:8">
      <c r="A2065" s="103"/>
      <c r="B2065" s="326"/>
      <c r="C2065" s="326" t="s">
        <v>1538</v>
      </c>
      <c r="D2065" t="s">
        <v>1538</v>
      </c>
      <c r="E2065" s="325" t="s">
        <v>1538</v>
      </c>
      <c r="G2065" s="325" t="s">
        <v>1538</v>
      </c>
      <c r="H2065" s="325" t="s">
        <v>1538</v>
      </c>
    </row>
    <row r="2066" spans="1:8">
      <c r="A2066" s="103"/>
      <c r="B2066" s="326"/>
      <c r="C2066" s="326" t="s">
        <v>1538</v>
      </c>
      <c r="D2066" t="s">
        <v>1538</v>
      </c>
      <c r="E2066" s="325" t="s">
        <v>1538</v>
      </c>
      <c r="G2066" s="325" t="s">
        <v>1538</v>
      </c>
      <c r="H2066" s="325" t="s">
        <v>1538</v>
      </c>
    </row>
    <row r="2067" spans="1:8">
      <c r="A2067" s="103"/>
      <c r="B2067" s="326"/>
      <c r="C2067" s="326" t="s">
        <v>1538</v>
      </c>
      <c r="D2067" t="s">
        <v>1538</v>
      </c>
      <c r="E2067" s="325" t="s">
        <v>1538</v>
      </c>
      <c r="G2067" s="325" t="s">
        <v>1538</v>
      </c>
      <c r="H2067" s="325" t="s">
        <v>1538</v>
      </c>
    </row>
    <row r="2068" spans="1:8">
      <c r="A2068" s="103"/>
      <c r="B2068" s="326"/>
      <c r="C2068" s="326" t="s">
        <v>1538</v>
      </c>
      <c r="D2068" t="s">
        <v>1538</v>
      </c>
      <c r="E2068" s="325" t="s">
        <v>1538</v>
      </c>
      <c r="G2068" s="325" t="s">
        <v>1538</v>
      </c>
      <c r="H2068" s="325" t="s">
        <v>1538</v>
      </c>
    </row>
    <row r="2069" spans="1:8">
      <c r="A2069" s="103"/>
      <c r="B2069" s="326"/>
      <c r="C2069" s="326" t="s">
        <v>1538</v>
      </c>
      <c r="D2069" t="s">
        <v>1538</v>
      </c>
      <c r="E2069" s="325" t="s">
        <v>1538</v>
      </c>
      <c r="G2069" s="325" t="s">
        <v>1538</v>
      </c>
      <c r="H2069" s="325" t="s">
        <v>1538</v>
      </c>
    </row>
    <row r="2070" spans="1:8">
      <c r="A2070" s="103"/>
      <c r="B2070" s="326"/>
      <c r="C2070" s="326" t="s">
        <v>1538</v>
      </c>
      <c r="D2070" t="s">
        <v>1538</v>
      </c>
      <c r="E2070" s="325" t="s">
        <v>1538</v>
      </c>
      <c r="G2070" s="325" t="s">
        <v>1538</v>
      </c>
      <c r="H2070" s="325" t="s">
        <v>1538</v>
      </c>
    </row>
    <row r="2071" spans="1:8">
      <c r="A2071" s="103"/>
      <c r="B2071" s="328"/>
      <c r="C2071" s="326" t="s">
        <v>1538</v>
      </c>
      <c r="D2071" t="s">
        <v>1538</v>
      </c>
      <c r="E2071" s="325" t="s">
        <v>1538</v>
      </c>
      <c r="G2071" s="325" t="s">
        <v>1538</v>
      </c>
      <c r="H2071" s="325" t="s">
        <v>1538</v>
      </c>
    </row>
    <row r="2072" spans="1:8">
      <c r="A2072" s="103"/>
      <c r="C2072" s="326" t="s">
        <v>1538</v>
      </c>
      <c r="D2072" t="s">
        <v>1538</v>
      </c>
      <c r="E2072" s="325" t="s">
        <v>1538</v>
      </c>
      <c r="G2072" s="325" t="s">
        <v>1538</v>
      </c>
      <c r="H2072" s="325" t="s">
        <v>1538</v>
      </c>
    </row>
    <row r="2073" spans="1:8">
      <c r="A2073" s="103"/>
      <c r="C2073" s="326" t="s">
        <v>1538</v>
      </c>
      <c r="D2073" t="s">
        <v>1538</v>
      </c>
      <c r="E2073" s="325" t="s">
        <v>1538</v>
      </c>
      <c r="G2073" s="325" t="s">
        <v>1538</v>
      </c>
      <c r="H2073" s="325" t="s">
        <v>1538</v>
      </c>
    </row>
    <row r="2074" spans="1:8">
      <c r="A2074" s="103"/>
      <c r="C2074" s="326" t="s">
        <v>1538</v>
      </c>
      <c r="D2074" t="s">
        <v>1538</v>
      </c>
      <c r="E2074" s="325" t="s">
        <v>1538</v>
      </c>
      <c r="G2074" s="325" t="s">
        <v>1538</v>
      </c>
      <c r="H2074" s="325" t="s">
        <v>1538</v>
      </c>
    </row>
    <row r="2075" spans="1:8">
      <c r="A2075" s="103"/>
      <c r="C2075" s="326" t="s">
        <v>1538</v>
      </c>
      <c r="D2075" t="s">
        <v>1538</v>
      </c>
      <c r="E2075" s="325" t="s">
        <v>1538</v>
      </c>
      <c r="G2075" s="325" t="s">
        <v>1538</v>
      </c>
      <c r="H2075" s="325" t="s">
        <v>1538</v>
      </c>
    </row>
    <row r="2076" spans="1:8">
      <c r="A2076" s="103"/>
      <c r="B2076" s="326"/>
      <c r="C2076" s="326" t="s">
        <v>1538</v>
      </c>
      <c r="D2076" t="s">
        <v>1538</v>
      </c>
      <c r="E2076" s="325" t="s">
        <v>1538</v>
      </c>
      <c r="G2076" s="325" t="s">
        <v>1538</v>
      </c>
      <c r="H2076" s="325" t="s">
        <v>1538</v>
      </c>
    </row>
    <row r="2077" spans="1:8">
      <c r="A2077" s="103"/>
      <c r="B2077" s="326"/>
      <c r="C2077" s="326" t="s">
        <v>1538</v>
      </c>
      <c r="D2077" t="s">
        <v>1538</v>
      </c>
      <c r="E2077" s="325" t="s">
        <v>1538</v>
      </c>
      <c r="G2077" s="325" t="s">
        <v>1538</v>
      </c>
      <c r="H2077" s="325" t="s">
        <v>1538</v>
      </c>
    </row>
    <row r="2078" spans="1:8">
      <c r="A2078" s="103"/>
      <c r="B2078" s="326"/>
      <c r="C2078" s="326" t="s">
        <v>1538</v>
      </c>
      <c r="D2078" t="s">
        <v>1538</v>
      </c>
      <c r="E2078" s="325" t="s">
        <v>1538</v>
      </c>
      <c r="G2078" s="325" t="s">
        <v>1538</v>
      </c>
      <c r="H2078" s="325" t="s">
        <v>1538</v>
      </c>
    </row>
    <row r="2079" spans="1:8">
      <c r="A2079" s="103"/>
      <c r="B2079" s="326"/>
      <c r="C2079" s="326" t="s">
        <v>1538</v>
      </c>
      <c r="D2079" t="s">
        <v>1538</v>
      </c>
      <c r="E2079" s="325" t="s">
        <v>1538</v>
      </c>
      <c r="G2079" s="325" t="s">
        <v>1538</v>
      </c>
      <c r="H2079" s="325" t="s">
        <v>1538</v>
      </c>
    </row>
    <row r="2080" spans="1:8">
      <c r="A2080" s="103"/>
      <c r="B2080" s="326"/>
      <c r="C2080" s="326" t="s">
        <v>1538</v>
      </c>
      <c r="D2080" t="s">
        <v>1538</v>
      </c>
      <c r="E2080" s="325" t="s">
        <v>1538</v>
      </c>
      <c r="G2080" s="325" t="s">
        <v>1538</v>
      </c>
      <c r="H2080" s="325" t="s">
        <v>1538</v>
      </c>
    </row>
    <row r="2081" spans="1:8">
      <c r="A2081" s="103"/>
      <c r="B2081" s="326"/>
      <c r="C2081" s="326" t="s">
        <v>1538</v>
      </c>
      <c r="D2081" t="s">
        <v>1538</v>
      </c>
      <c r="E2081" s="325" t="s">
        <v>1538</v>
      </c>
      <c r="G2081" s="325" t="s">
        <v>1538</v>
      </c>
      <c r="H2081" s="325" t="s">
        <v>1538</v>
      </c>
    </row>
    <row r="2082" spans="1:8">
      <c r="A2082" s="103"/>
      <c r="B2082" s="326"/>
      <c r="C2082" s="326" t="s">
        <v>1538</v>
      </c>
      <c r="D2082" t="s">
        <v>1538</v>
      </c>
      <c r="E2082" s="325" t="s">
        <v>1538</v>
      </c>
      <c r="G2082" s="325" t="s">
        <v>1538</v>
      </c>
      <c r="H2082" s="325" t="s">
        <v>1538</v>
      </c>
    </row>
    <row r="2083" spans="1:8">
      <c r="A2083" s="103"/>
      <c r="B2083" s="326"/>
      <c r="C2083" s="326" t="s">
        <v>1538</v>
      </c>
      <c r="D2083" t="s">
        <v>1538</v>
      </c>
      <c r="E2083" s="325" t="s">
        <v>1538</v>
      </c>
      <c r="G2083" s="325" t="s">
        <v>1538</v>
      </c>
      <c r="H2083" s="325" t="s">
        <v>1538</v>
      </c>
    </row>
    <row r="2084" spans="1:8">
      <c r="A2084" s="103"/>
      <c r="B2084" s="326"/>
      <c r="C2084" s="326" t="s">
        <v>1538</v>
      </c>
      <c r="D2084" t="s">
        <v>1538</v>
      </c>
      <c r="E2084" s="325" t="s">
        <v>1538</v>
      </c>
      <c r="G2084" s="325" t="s">
        <v>1538</v>
      </c>
      <c r="H2084" s="325" t="s">
        <v>1538</v>
      </c>
    </row>
    <row r="2085" spans="1:8">
      <c r="A2085" s="103"/>
      <c r="B2085" s="326"/>
      <c r="C2085" s="326" t="s">
        <v>1538</v>
      </c>
      <c r="D2085" t="s">
        <v>1538</v>
      </c>
      <c r="E2085" s="325" t="s">
        <v>1538</v>
      </c>
      <c r="G2085" s="325" t="s">
        <v>1538</v>
      </c>
      <c r="H2085" s="325" t="s">
        <v>1538</v>
      </c>
    </row>
    <row r="2086" spans="1:8">
      <c r="A2086" s="103"/>
      <c r="B2086" s="326"/>
      <c r="C2086" s="326" t="s">
        <v>1538</v>
      </c>
      <c r="D2086" t="s">
        <v>1538</v>
      </c>
      <c r="E2086" s="325" t="s">
        <v>1538</v>
      </c>
      <c r="G2086" s="325" t="s">
        <v>1538</v>
      </c>
      <c r="H2086" s="325" t="s">
        <v>1538</v>
      </c>
    </row>
    <row r="2087" spans="1:8">
      <c r="A2087" s="103"/>
      <c r="B2087" s="326"/>
      <c r="C2087" s="326" t="s">
        <v>1538</v>
      </c>
      <c r="D2087" t="s">
        <v>1538</v>
      </c>
      <c r="E2087" s="325" t="s">
        <v>1538</v>
      </c>
      <c r="G2087" s="325" t="s">
        <v>1538</v>
      </c>
      <c r="H2087" s="325" t="s">
        <v>1538</v>
      </c>
    </row>
    <row r="2088" spans="1:8">
      <c r="A2088" s="103"/>
      <c r="B2088" s="326"/>
      <c r="C2088" s="326" t="s">
        <v>1538</v>
      </c>
      <c r="D2088" t="s">
        <v>1538</v>
      </c>
      <c r="E2088" s="325" t="s">
        <v>1538</v>
      </c>
      <c r="G2088" s="325" t="s">
        <v>1538</v>
      </c>
      <c r="H2088" s="325" t="s">
        <v>1538</v>
      </c>
    </row>
    <row r="2089" spans="1:8">
      <c r="A2089" s="103"/>
      <c r="B2089" s="326"/>
      <c r="C2089" s="326" t="s">
        <v>1538</v>
      </c>
      <c r="D2089" t="s">
        <v>1538</v>
      </c>
      <c r="E2089" s="325" t="s">
        <v>1538</v>
      </c>
      <c r="G2089" s="325" t="s">
        <v>1538</v>
      </c>
      <c r="H2089" s="325" t="s">
        <v>1538</v>
      </c>
    </row>
    <row r="2090" spans="1:8">
      <c r="A2090" s="103"/>
      <c r="B2090" s="326"/>
      <c r="C2090" s="326" t="s">
        <v>1538</v>
      </c>
      <c r="D2090" t="s">
        <v>1538</v>
      </c>
      <c r="E2090" s="325" t="s">
        <v>1538</v>
      </c>
      <c r="G2090" s="325" t="s">
        <v>1538</v>
      </c>
      <c r="H2090" s="325" t="s">
        <v>1538</v>
      </c>
    </row>
    <row r="2091" spans="1:8">
      <c r="A2091" s="103"/>
      <c r="B2091" s="326"/>
      <c r="C2091" s="326" t="s">
        <v>1538</v>
      </c>
      <c r="D2091" t="s">
        <v>1538</v>
      </c>
      <c r="E2091" s="325" t="s">
        <v>1538</v>
      </c>
      <c r="G2091" s="325" t="s">
        <v>1538</v>
      </c>
      <c r="H2091" s="325" t="s">
        <v>1538</v>
      </c>
    </row>
    <row r="2092" spans="1:8">
      <c r="A2092" s="103"/>
      <c r="B2092" s="328"/>
      <c r="C2092" s="326" t="s">
        <v>1538</v>
      </c>
      <c r="D2092" t="s">
        <v>1538</v>
      </c>
      <c r="E2092" s="325" t="s">
        <v>1538</v>
      </c>
      <c r="G2092" s="325" t="s">
        <v>1538</v>
      </c>
      <c r="H2092" s="325" t="s">
        <v>1538</v>
      </c>
    </row>
    <row r="2093" spans="1:8">
      <c r="A2093" s="103"/>
      <c r="C2093" s="326" t="s">
        <v>1538</v>
      </c>
      <c r="D2093" t="s">
        <v>1538</v>
      </c>
      <c r="E2093" s="325" t="s">
        <v>1538</v>
      </c>
      <c r="G2093" s="325" t="s">
        <v>1538</v>
      </c>
      <c r="H2093" s="325" t="s">
        <v>1538</v>
      </c>
    </row>
    <row r="2094" spans="1:8">
      <c r="A2094" s="103"/>
      <c r="C2094" s="326" t="s">
        <v>1538</v>
      </c>
      <c r="D2094" t="s">
        <v>1538</v>
      </c>
      <c r="E2094" s="325" t="s">
        <v>1538</v>
      </c>
      <c r="G2094" s="325" t="s">
        <v>1538</v>
      </c>
      <c r="H2094" s="325" t="s">
        <v>1538</v>
      </c>
    </row>
    <row r="2095" spans="1:8">
      <c r="A2095" s="103"/>
      <c r="C2095" s="326" t="s">
        <v>1538</v>
      </c>
      <c r="D2095" t="s">
        <v>1538</v>
      </c>
      <c r="E2095" s="325" t="s">
        <v>1538</v>
      </c>
      <c r="G2095" s="325" t="s">
        <v>1538</v>
      </c>
      <c r="H2095" s="325" t="s">
        <v>1538</v>
      </c>
    </row>
    <row r="2096" spans="1:8">
      <c r="A2096" s="103"/>
      <c r="C2096" s="326" t="s">
        <v>1538</v>
      </c>
      <c r="D2096" t="s">
        <v>1538</v>
      </c>
      <c r="E2096" s="325" t="s">
        <v>1538</v>
      </c>
      <c r="G2096" s="325" t="s">
        <v>1538</v>
      </c>
      <c r="H2096" s="325" t="s">
        <v>1538</v>
      </c>
    </row>
    <row r="2097" spans="1:8">
      <c r="A2097" s="103"/>
      <c r="B2097" s="326"/>
      <c r="C2097" s="326" t="s">
        <v>1538</v>
      </c>
      <c r="D2097" t="s">
        <v>1538</v>
      </c>
      <c r="E2097" s="325" t="s">
        <v>1538</v>
      </c>
      <c r="G2097" s="325" t="s">
        <v>1538</v>
      </c>
      <c r="H2097" s="325" t="s">
        <v>1538</v>
      </c>
    </row>
    <row r="2098" spans="1:8">
      <c r="A2098" s="103"/>
      <c r="B2098" s="326"/>
      <c r="C2098" s="326" t="s">
        <v>1538</v>
      </c>
      <c r="D2098" t="s">
        <v>1538</v>
      </c>
      <c r="E2098" s="325" t="s">
        <v>1538</v>
      </c>
      <c r="G2098" s="325" t="s">
        <v>1538</v>
      </c>
      <c r="H2098" s="325" t="s">
        <v>1538</v>
      </c>
    </row>
    <row r="2099" spans="1:8">
      <c r="A2099" s="103"/>
      <c r="B2099" s="326"/>
      <c r="C2099" s="326" t="s">
        <v>1538</v>
      </c>
      <c r="D2099" t="s">
        <v>1538</v>
      </c>
      <c r="E2099" s="325" t="s">
        <v>1538</v>
      </c>
      <c r="G2099" s="325" t="s">
        <v>1538</v>
      </c>
      <c r="H2099" s="325" t="s">
        <v>1538</v>
      </c>
    </row>
    <row r="2100" spans="1:8">
      <c r="A2100" s="103"/>
      <c r="B2100" s="326"/>
      <c r="C2100" s="326" t="s">
        <v>1538</v>
      </c>
      <c r="D2100" t="s">
        <v>1538</v>
      </c>
      <c r="E2100" s="325" t="s">
        <v>1538</v>
      </c>
      <c r="G2100" s="325" t="s">
        <v>1538</v>
      </c>
      <c r="H2100" s="325" t="s">
        <v>1538</v>
      </c>
    </row>
    <row r="2101" spans="1:8">
      <c r="A2101" s="103"/>
      <c r="B2101" s="326"/>
      <c r="C2101" s="326" t="s">
        <v>1538</v>
      </c>
      <c r="D2101" t="s">
        <v>1538</v>
      </c>
      <c r="E2101" s="325" t="s">
        <v>1538</v>
      </c>
      <c r="G2101" s="325" t="s">
        <v>1538</v>
      </c>
      <c r="H2101" s="325" t="s">
        <v>1538</v>
      </c>
    </row>
    <row r="2102" spans="1:8">
      <c r="A2102" s="103"/>
      <c r="B2102" s="326"/>
      <c r="C2102" s="326" t="s">
        <v>1538</v>
      </c>
      <c r="D2102" t="s">
        <v>1538</v>
      </c>
      <c r="E2102" s="325" t="s">
        <v>1538</v>
      </c>
      <c r="G2102" s="325" t="s">
        <v>1538</v>
      </c>
      <c r="H2102" s="325" t="s">
        <v>1538</v>
      </c>
    </row>
    <row r="2103" spans="1:8">
      <c r="A2103" s="103"/>
      <c r="B2103" s="326"/>
      <c r="C2103" s="326" t="s">
        <v>1538</v>
      </c>
      <c r="D2103" t="s">
        <v>1538</v>
      </c>
      <c r="E2103" s="325" t="s">
        <v>1538</v>
      </c>
      <c r="G2103" s="325" t="s">
        <v>1538</v>
      </c>
      <c r="H2103" s="325" t="s">
        <v>1538</v>
      </c>
    </row>
    <row r="2104" spans="1:8">
      <c r="A2104" s="103"/>
      <c r="B2104" s="326"/>
      <c r="C2104" s="326" t="s">
        <v>1538</v>
      </c>
      <c r="D2104" t="s">
        <v>1538</v>
      </c>
      <c r="E2104" s="325" t="s">
        <v>1538</v>
      </c>
      <c r="G2104" s="325" t="s">
        <v>1538</v>
      </c>
      <c r="H2104" s="325" t="s">
        <v>1538</v>
      </c>
    </row>
    <row r="2105" spans="1:8">
      <c r="A2105" s="103"/>
      <c r="B2105" s="326"/>
      <c r="C2105" s="326" t="s">
        <v>1538</v>
      </c>
      <c r="D2105" t="s">
        <v>1538</v>
      </c>
      <c r="E2105" s="325" t="s">
        <v>1538</v>
      </c>
      <c r="G2105" s="325" t="s">
        <v>1538</v>
      </c>
      <c r="H2105" s="325" t="s">
        <v>1538</v>
      </c>
    </row>
    <row r="2106" spans="1:8">
      <c r="A2106" s="103"/>
      <c r="B2106" s="326"/>
      <c r="C2106" s="326" t="s">
        <v>1538</v>
      </c>
      <c r="D2106" t="s">
        <v>1538</v>
      </c>
      <c r="E2106" s="325" t="s">
        <v>1538</v>
      </c>
      <c r="G2106" s="325" t="s">
        <v>1538</v>
      </c>
      <c r="H2106" s="325" t="s">
        <v>1538</v>
      </c>
    </row>
    <row r="2107" spans="1:8">
      <c r="A2107" s="103"/>
      <c r="B2107" s="326"/>
      <c r="C2107" s="326" t="s">
        <v>1538</v>
      </c>
      <c r="D2107" t="s">
        <v>1538</v>
      </c>
      <c r="E2107" s="325" t="s">
        <v>1538</v>
      </c>
      <c r="G2107" s="325" t="s">
        <v>1538</v>
      </c>
      <c r="H2107" s="325" t="s">
        <v>1538</v>
      </c>
    </row>
    <row r="2108" spans="1:8">
      <c r="A2108" s="103"/>
      <c r="B2108" s="326"/>
      <c r="C2108" s="326" t="s">
        <v>1538</v>
      </c>
      <c r="D2108" t="s">
        <v>1538</v>
      </c>
      <c r="E2108" s="325" t="s">
        <v>1538</v>
      </c>
      <c r="G2108" s="325" t="s">
        <v>1538</v>
      </c>
      <c r="H2108" s="325" t="s">
        <v>1538</v>
      </c>
    </row>
    <row r="2109" spans="1:8">
      <c r="A2109" s="103"/>
      <c r="B2109" s="326"/>
      <c r="C2109" s="326" t="s">
        <v>1538</v>
      </c>
      <c r="D2109" t="s">
        <v>1538</v>
      </c>
      <c r="E2109" s="325" t="s">
        <v>1538</v>
      </c>
      <c r="G2109" s="325" t="s">
        <v>1538</v>
      </c>
      <c r="H2109" s="325" t="s">
        <v>1538</v>
      </c>
    </row>
    <row r="2110" spans="1:8">
      <c r="A2110" s="103"/>
      <c r="B2110" s="326"/>
      <c r="C2110" s="326" t="s">
        <v>1538</v>
      </c>
      <c r="D2110" t="s">
        <v>1538</v>
      </c>
      <c r="E2110" s="325" t="s">
        <v>1538</v>
      </c>
      <c r="G2110" s="325" t="s">
        <v>1538</v>
      </c>
      <c r="H2110" s="325" t="s">
        <v>1538</v>
      </c>
    </row>
    <row r="2111" spans="1:8">
      <c r="A2111" s="103"/>
      <c r="B2111" s="326"/>
      <c r="C2111" s="326" t="s">
        <v>1538</v>
      </c>
      <c r="D2111" t="s">
        <v>1538</v>
      </c>
      <c r="E2111" s="325" t="s">
        <v>1538</v>
      </c>
      <c r="G2111" s="325" t="s">
        <v>1538</v>
      </c>
      <c r="H2111" s="325" t="s">
        <v>1538</v>
      </c>
    </row>
    <row r="2112" spans="1:8">
      <c r="A2112" s="103"/>
      <c r="B2112" s="326"/>
      <c r="C2112" s="326" t="s">
        <v>1538</v>
      </c>
      <c r="D2112" t="s">
        <v>1538</v>
      </c>
      <c r="E2112" s="325" t="s">
        <v>1538</v>
      </c>
      <c r="G2112" s="325" t="s">
        <v>1538</v>
      </c>
      <c r="H2112" s="325" t="s">
        <v>1538</v>
      </c>
    </row>
    <row r="2113" spans="1:8">
      <c r="A2113" s="103"/>
      <c r="B2113" s="326"/>
      <c r="C2113" s="326" t="s">
        <v>1538</v>
      </c>
      <c r="D2113" t="s">
        <v>1538</v>
      </c>
      <c r="E2113" s="325" t="s">
        <v>1538</v>
      </c>
      <c r="G2113" s="325" t="s">
        <v>1538</v>
      </c>
      <c r="H2113" s="325" t="s">
        <v>1538</v>
      </c>
    </row>
    <row r="2114" spans="1:8">
      <c r="A2114" s="103"/>
      <c r="B2114" s="326"/>
      <c r="C2114" s="326" t="s">
        <v>1538</v>
      </c>
      <c r="D2114" t="s">
        <v>1538</v>
      </c>
      <c r="E2114" s="325" t="s">
        <v>1538</v>
      </c>
      <c r="G2114" s="325" t="s">
        <v>1538</v>
      </c>
      <c r="H2114" s="325" t="s">
        <v>1538</v>
      </c>
    </row>
    <row r="2115" spans="1:8">
      <c r="A2115" s="103"/>
      <c r="B2115" s="326"/>
      <c r="C2115" s="326" t="s">
        <v>1538</v>
      </c>
      <c r="D2115" t="s">
        <v>1538</v>
      </c>
      <c r="E2115" s="325" t="s">
        <v>1538</v>
      </c>
      <c r="G2115" s="325" t="s">
        <v>1538</v>
      </c>
      <c r="H2115" s="325" t="s">
        <v>1538</v>
      </c>
    </row>
    <row r="2116" spans="1:8">
      <c r="A2116" s="103"/>
      <c r="B2116" s="326"/>
      <c r="C2116" s="326" t="s">
        <v>1538</v>
      </c>
      <c r="D2116" t="s">
        <v>1538</v>
      </c>
      <c r="E2116" s="325" t="s">
        <v>1538</v>
      </c>
      <c r="G2116" s="325" t="s">
        <v>1538</v>
      </c>
      <c r="H2116" s="325" t="s">
        <v>1538</v>
      </c>
    </row>
    <row r="2117" spans="1:8">
      <c r="A2117" s="103"/>
      <c r="B2117" s="326"/>
      <c r="C2117" s="326" t="s">
        <v>1538</v>
      </c>
      <c r="D2117" t="s">
        <v>1538</v>
      </c>
      <c r="E2117" s="325" t="s">
        <v>1538</v>
      </c>
      <c r="G2117" s="325" t="s">
        <v>1538</v>
      </c>
      <c r="H2117" s="325" t="s">
        <v>1538</v>
      </c>
    </row>
    <row r="2118" spans="1:8">
      <c r="A2118" s="103"/>
      <c r="B2118" s="326"/>
      <c r="C2118" s="326" t="s">
        <v>1538</v>
      </c>
      <c r="D2118" t="s">
        <v>1538</v>
      </c>
      <c r="E2118" s="325" t="s">
        <v>1538</v>
      </c>
      <c r="G2118" s="325" t="s">
        <v>1538</v>
      </c>
      <c r="H2118" s="325" t="s">
        <v>1538</v>
      </c>
    </row>
    <row r="2119" spans="1:8">
      <c r="A2119" s="103"/>
      <c r="B2119" s="326"/>
      <c r="C2119" s="326" t="s">
        <v>1538</v>
      </c>
      <c r="D2119" t="s">
        <v>1538</v>
      </c>
      <c r="E2119" s="325" t="s">
        <v>1538</v>
      </c>
      <c r="G2119" s="325" t="s">
        <v>1538</v>
      </c>
      <c r="H2119" s="325" t="s">
        <v>1538</v>
      </c>
    </row>
    <row r="2120" spans="1:8">
      <c r="A2120" s="103"/>
      <c r="B2120" s="326"/>
      <c r="C2120" s="326" t="s">
        <v>1538</v>
      </c>
      <c r="D2120" t="s">
        <v>1538</v>
      </c>
      <c r="E2120" s="325" t="s">
        <v>1538</v>
      </c>
      <c r="G2120" s="325" t="s">
        <v>1538</v>
      </c>
      <c r="H2120" s="325" t="s">
        <v>1538</v>
      </c>
    </row>
    <row r="2121" spans="1:8">
      <c r="A2121" s="103"/>
      <c r="B2121" s="326"/>
      <c r="C2121" s="326" t="s">
        <v>1538</v>
      </c>
      <c r="D2121" t="s">
        <v>1538</v>
      </c>
      <c r="E2121" s="325" t="s">
        <v>1538</v>
      </c>
      <c r="G2121" s="325" t="s">
        <v>1538</v>
      </c>
      <c r="H2121" s="325" t="s">
        <v>1538</v>
      </c>
    </row>
    <row r="2122" spans="1:8">
      <c r="A2122" s="103"/>
      <c r="B2122" s="326"/>
      <c r="C2122" s="326" t="s">
        <v>1538</v>
      </c>
      <c r="D2122" t="s">
        <v>1538</v>
      </c>
      <c r="E2122" s="325" t="s">
        <v>1538</v>
      </c>
      <c r="G2122" s="325" t="s">
        <v>1538</v>
      </c>
      <c r="H2122" s="325" t="s">
        <v>1538</v>
      </c>
    </row>
    <row r="2123" spans="1:8">
      <c r="A2123" s="103"/>
      <c r="B2123" s="326"/>
      <c r="C2123" s="326" t="s">
        <v>1538</v>
      </c>
      <c r="D2123" t="s">
        <v>1538</v>
      </c>
      <c r="E2123" s="325" t="s">
        <v>1538</v>
      </c>
      <c r="G2123" s="325" t="s">
        <v>1538</v>
      </c>
      <c r="H2123" s="325" t="s">
        <v>1538</v>
      </c>
    </row>
    <row r="2124" spans="1:8">
      <c r="A2124" s="103"/>
      <c r="B2124" s="326"/>
      <c r="C2124" s="326" t="s">
        <v>1538</v>
      </c>
      <c r="D2124" t="s">
        <v>1538</v>
      </c>
      <c r="E2124" s="325" t="s">
        <v>1538</v>
      </c>
      <c r="G2124" s="325" t="s">
        <v>1538</v>
      </c>
      <c r="H2124" s="325" t="s">
        <v>1538</v>
      </c>
    </row>
    <row r="2125" spans="1:8">
      <c r="A2125" s="103"/>
      <c r="B2125" s="326"/>
      <c r="C2125" s="326" t="s">
        <v>1538</v>
      </c>
      <c r="D2125" t="s">
        <v>1538</v>
      </c>
      <c r="E2125" s="325" t="s">
        <v>1538</v>
      </c>
      <c r="G2125" s="325" t="s">
        <v>1538</v>
      </c>
      <c r="H2125" s="325" t="s">
        <v>1538</v>
      </c>
    </row>
    <row r="2126" spans="1:8">
      <c r="A2126" s="103"/>
      <c r="B2126" s="326"/>
      <c r="C2126" s="326" t="s">
        <v>1538</v>
      </c>
      <c r="D2126" t="s">
        <v>1538</v>
      </c>
      <c r="E2126" s="325" t="s">
        <v>1538</v>
      </c>
      <c r="G2126" s="325" t="s">
        <v>1538</v>
      </c>
      <c r="H2126" s="325" t="s">
        <v>1538</v>
      </c>
    </row>
    <row r="2127" spans="1:8">
      <c r="A2127" s="103"/>
      <c r="B2127" s="326"/>
      <c r="C2127" s="326" t="s">
        <v>1538</v>
      </c>
      <c r="D2127" t="s">
        <v>1538</v>
      </c>
      <c r="E2127" s="325" t="s">
        <v>1538</v>
      </c>
      <c r="G2127" s="325" t="s">
        <v>1538</v>
      </c>
      <c r="H2127" s="325" t="s">
        <v>1538</v>
      </c>
    </row>
    <row r="2128" spans="1:8">
      <c r="A2128" s="103"/>
      <c r="B2128" s="326"/>
      <c r="C2128" s="326" t="s">
        <v>1538</v>
      </c>
      <c r="D2128" t="s">
        <v>1538</v>
      </c>
      <c r="E2128" s="325" t="s">
        <v>1538</v>
      </c>
      <c r="G2128" s="325" t="s">
        <v>1538</v>
      </c>
      <c r="H2128" s="325" t="s">
        <v>1538</v>
      </c>
    </row>
    <row r="2129" spans="1:8">
      <c r="A2129" s="103"/>
      <c r="B2129" s="326"/>
      <c r="C2129" s="326" t="s">
        <v>1538</v>
      </c>
      <c r="D2129" t="s">
        <v>1538</v>
      </c>
      <c r="E2129" s="325" t="s">
        <v>1538</v>
      </c>
      <c r="G2129" s="325" t="s">
        <v>1538</v>
      </c>
      <c r="H2129" s="325" t="s">
        <v>1538</v>
      </c>
    </row>
    <row r="2130" spans="1:8">
      <c r="A2130" s="103"/>
      <c r="B2130" s="326"/>
      <c r="C2130" s="326" t="s">
        <v>1538</v>
      </c>
      <c r="D2130" t="s">
        <v>1538</v>
      </c>
      <c r="E2130" s="325" t="s">
        <v>1538</v>
      </c>
      <c r="G2130" s="325" t="s">
        <v>1538</v>
      </c>
      <c r="H2130" s="325" t="s">
        <v>1538</v>
      </c>
    </row>
    <row r="2131" spans="1:8">
      <c r="A2131" s="103"/>
      <c r="B2131" s="326"/>
      <c r="C2131" s="326" t="s">
        <v>1538</v>
      </c>
      <c r="D2131" t="s">
        <v>1538</v>
      </c>
      <c r="E2131" s="325" t="s">
        <v>1538</v>
      </c>
      <c r="G2131" s="325" t="s">
        <v>1538</v>
      </c>
      <c r="H2131" s="325" t="s">
        <v>1538</v>
      </c>
    </row>
    <row r="2132" spans="1:8">
      <c r="A2132" s="103"/>
      <c r="B2132" s="326"/>
      <c r="C2132" s="326" t="s">
        <v>1538</v>
      </c>
      <c r="D2132" t="s">
        <v>1538</v>
      </c>
      <c r="E2132" s="325" t="s">
        <v>1538</v>
      </c>
      <c r="G2132" s="325" t="s">
        <v>1538</v>
      </c>
      <c r="H2132" s="325" t="s">
        <v>1538</v>
      </c>
    </row>
    <row r="2133" spans="1:8">
      <c r="A2133" s="103"/>
      <c r="B2133" s="326"/>
      <c r="C2133" s="326" t="s">
        <v>1538</v>
      </c>
      <c r="D2133" t="s">
        <v>1538</v>
      </c>
      <c r="E2133" s="325" t="s">
        <v>1538</v>
      </c>
      <c r="G2133" s="325" t="s">
        <v>1538</v>
      </c>
      <c r="H2133" s="325" t="s">
        <v>1538</v>
      </c>
    </row>
    <row r="2134" spans="1:8">
      <c r="A2134" s="103"/>
      <c r="B2134" s="326"/>
      <c r="C2134" s="326" t="s">
        <v>1538</v>
      </c>
      <c r="D2134" t="s">
        <v>1538</v>
      </c>
      <c r="E2134" s="325" t="s">
        <v>1538</v>
      </c>
      <c r="G2134" s="325" t="s">
        <v>1538</v>
      </c>
      <c r="H2134" s="325" t="s">
        <v>1538</v>
      </c>
    </row>
    <row r="2135" spans="1:8">
      <c r="A2135" s="103"/>
      <c r="B2135" s="326"/>
      <c r="C2135" s="326" t="s">
        <v>1538</v>
      </c>
      <c r="D2135" t="s">
        <v>1538</v>
      </c>
      <c r="E2135" s="325" t="s">
        <v>1538</v>
      </c>
      <c r="G2135" s="325" t="s">
        <v>1538</v>
      </c>
      <c r="H2135" s="325" t="s">
        <v>1538</v>
      </c>
    </row>
    <row r="2136" spans="1:8">
      <c r="A2136" s="103"/>
      <c r="B2136" s="326"/>
      <c r="C2136" s="326" t="s">
        <v>1538</v>
      </c>
      <c r="D2136" t="s">
        <v>1538</v>
      </c>
      <c r="E2136" s="325" t="s">
        <v>1538</v>
      </c>
      <c r="G2136" s="325" t="s">
        <v>1538</v>
      </c>
      <c r="H2136" s="325" t="s">
        <v>1538</v>
      </c>
    </row>
    <row r="2137" spans="1:8">
      <c r="A2137" s="103"/>
      <c r="B2137" s="326"/>
      <c r="C2137" s="326" t="s">
        <v>1538</v>
      </c>
      <c r="D2137" t="s">
        <v>1538</v>
      </c>
      <c r="E2137" s="325" t="s">
        <v>1538</v>
      </c>
      <c r="G2137" s="325" t="s">
        <v>1538</v>
      </c>
      <c r="H2137" s="325" t="s">
        <v>1538</v>
      </c>
    </row>
    <row r="2138" spans="1:8">
      <c r="A2138" s="103"/>
      <c r="B2138" s="326"/>
      <c r="C2138" s="326" t="s">
        <v>1538</v>
      </c>
      <c r="D2138" t="s">
        <v>1538</v>
      </c>
      <c r="E2138" s="325" t="s">
        <v>1538</v>
      </c>
      <c r="G2138" s="325" t="s">
        <v>1538</v>
      </c>
      <c r="H2138" s="325" t="s">
        <v>1538</v>
      </c>
    </row>
    <row r="2139" spans="1:8">
      <c r="A2139" s="103"/>
      <c r="B2139" s="326"/>
      <c r="C2139" s="326" t="s">
        <v>1538</v>
      </c>
      <c r="D2139" t="s">
        <v>1538</v>
      </c>
      <c r="E2139" s="325" t="s">
        <v>1538</v>
      </c>
      <c r="G2139" s="325" t="s">
        <v>1538</v>
      </c>
      <c r="H2139" s="325" t="s">
        <v>1538</v>
      </c>
    </row>
    <row r="2140" spans="1:8">
      <c r="A2140" s="103"/>
      <c r="B2140" s="328"/>
      <c r="C2140" s="326" t="s">
        <v>1538</v>
      </c>
      <c r="D2140" t="s">
        <v>1538</v>
      </c>
      <c r="E2140" s="325" t="s">
        <v>1538</v>
      </c>
      <c r="G2140" s="325" t="s">
        <v>1538</v>
      </c>
      <c r="H2140" s="325" t="s">
        <v>1538</v>
      </c>
    </row>
    <row r="2141" spans="1:8">
      <c r="A2141" s="103"/>
      <c r="C2141" s="326" t="s">
        <v>1538</v>
      </c>
      <c r="D2141" t="s">
        <v>1538</v>
      </c>
      <c r="E2141" s="325" t="s">
        <v>1538</v>
      </c>
      <c r="G2141" s="325" t="s">
        <v>1538</v>
      </c>
      <c r="H2141" s="325" t="s">
        <v>1538</v>
      </c>
    </row>
    <row r="2142" spans="1:8">
      <c r="A2142" s="103"/>
      <c r="C2142" s="326" t="s">
        <v>1538</v>
      </c>
      <c r="D2142" t="s">
        <v>1538</v>
      </c>
      <c r="E2142" s="325" t="s">
        <v>1538</v>
      </c>
      <c r="G2142" s="325" t="s">
        <v>1538</v>
      </c>
      <c r="H2142" s="325" t="s">
        <v>1538</v>
      </c>
    </row>
    <row r="2143" spans="1:8">
      <c r="A2143" s="103"/>
      <c r="C2143" s="326" t="s">
        <v>1538</v>
      </c>
      <c r="D2143" t="s">
        <v>1538</v>
      </c>
      <c r="E2143" s="325" t="s">
        <v>1538</v>
      </c>
      <c r="G2143" s="325" t="s">
        <v>1538</v>
      </c>
      <c r="H2143" s="325" t="s">
        <v>1538</v>
      </c>
    </row>
    <row r="2144" spans="1:8">
      <c r="A2144" s="103"/>
      <c r="B2144" s="326"/>
      <c r="C2144" s="326" t="s">
        <v>1538</v>
      </c>
      <c r="D2144" t="s">
        <v>1538</v>
      </c>
      <c r="E2144" s="325" t="s">
        <v>1538</v>
      </c>
      <c r="G2144" s="325" t="s">
        <v>1538</v>
      </c>
      <c r="H2144" s="325" t="s">
        <v>1538</v>
      </c>
    </row>
    <row r="2145" spans="1:8">
      <c r="A2145" s="103"/>
      <c r="B2145" s="326"/>
      <c r="C2145" s="326" t="s">
        <v>1538</v>
      </c>
      <c r="D2145" t="s">
        <v>1538</v>
      </c>
      <c r="E2145" s="325" t="s">
        <v>1538</v>
      </c>
      <c r="G2145" s="325" t="s">
        <v>1538</v>
      </c>
      <c r="H2145" s="325" t="s">
        <v>1538</v>
      </c>
    </row>
    <row r="2146" spans="1:8">
      <c r="A2146" s="103"/>
      <c r="B2146" s="326"/>
      <c r="C2146" s="326" t="s">
        <v>1538</v>
      </c>
      <c r="D2146" t="s">
        <v>1538</v>
      </c>
      <c r="E2146" s="325" t="s">
        <v>1538</v>
      </c>
      <c r="G2146" s="325" t="s">
        <v>1538</v>
      </c>
      <c r="H2146" s="325" t="s">
        <v>1538</v>
      </c>
    </row>
    <row r="2147" spans="1:8">
      <c r="A2147" s="103"/>
      <c r="B2147" s="326"/>
      <c r="C2147" s="326" t="s">
        <v>1538</v>
      </c>
      <c r="D2147" t="s">
        <v>1538</v>
      </c>
      <c r="E2147" s="325" t="s">
        <v>1538</v>
      </c>
      <c r="G2147" s="325" t="s">
        <v>1538</v>
      </c>
      <c r="H2147" s="325" t="s">
        <v>1538</v>
      </c>
    </row>
    <row r="2148" spans="1:8">
      <c r="A2148" s="103"/>
      <c r="B2148" s="326"/>
      <c r="C2148" s="326" t="s">
        <v>1538</v>
      </c>
      <c r="D2148" t="s">
        <v>1538</v>
      </c>
      <c r="E2148" s="325" t="s">
        <v>1538</v>
      </c>
      <c r="G2148" s="325" t="s">
        <v>1538</v>
      </c>
      <c r="H2148" s="325" t="s">
        <v>1538</v>
      </c>
    </row>
    <row r="2149" spans="1:8">
      <c r="A2149" s="103"/>
      <c r="B2149" s="326"/>
      <c r="C2149" s="326" t="s">
        <v>1538</v>
      </c>
      <c r="D2149" t="s">
        <v>1538</v>
      </c>
      <c r="E2149" s="325" t="s">
        <v>1538</v>
      </c>
      <c r="G2149" s="325" t="s">
        <v>1538</v>
      </c>
      <c r="H2149" s="325" t="s">
        <v>1538</v>
      </c>
    </row>
    <row r="2150" spans="1:8">
      <c r="A2150" s="103"/>
      <c r="B2150" s="326"/>
      <c r="C2150" s="326" t="s">
        <v>1538</v>
      </c>
      <c r="D2150" t="s">
        <v>1538</v>
      </c>
      <c r="E2150" s="325" t="s">
        <v>1538</v>
      </c>
      <c r="G2150" s="325" t="s">
        <v>1538</v>
      </c>
      <c r="H2150" s="325" t="s">
        <v>1538</v>
      </c>
    </row>
    <row r="2151" spans="1:8">
      <c r="A2151" s="103"/>
      <c r="B2151" s="326"/>
      <c r="C2151" s="326" t="s">
        <v>1538</v>
      </c>
      <c r="D2151" t="s">
        <v>1538</v>
      </c>
      <c r="E2151" s="325" t="s">
        <v>1538</v>
      </c>
      <c r="G2151" s="325" t="s">
        <v>1538</v>
      </c>
      <c r="H2151" s="325" t="s">
        <v>1538</v>
      </c>
    </row>
    <row r="2152" spans="1:8">
      <c r="A2152" s="103"/>
      <c r="B2152" s="326"/>
      <c r="C2152" s="326" t="s">
        <v>1538</v>
      </c>
      <c r="D2152" t="s">
        <v>1538</v>
      </c>
      <c r="E2152" s="325" t="s">
        <v>1538</v>
      </c>
      <c r="G2152" s="325" t="s">
        <v>1538</v>
      </c>
      <c r="H2152" s="325" t="s">
        <v>1538</v>
      </c>
    </row>
    <row r="2153" spans="1:8">
      <c r="A2153" s="103"/>
      <c r="B2153" s="326"/>
      <c r="C2153" s="326" t="s">
        <v>1538</v>
      </c>
      <c r="D2153" t="s">
        <v>1538</v>
      </c>
      <c r="E2153" s="325" t="s">
        <v>1538</v>
      </c>
      <c r="G2153" s="325" t="s">
        <v>1538</v>
      </c>
      <c r="H2153" s="325" t="s">
        <v>1538</v>
      </c>
    </row>
    <row r="2154" spans="1:8">
      <c r="A2154" s="103"/>
      <c r="B2154" s="326"/>
      <c r="C2154" s="326" t="s">
        <v>1538</v>
      </c>
      <c r="D2154" t="s">
        <v>1538</v>
      </c>
      <c r="E2154" s="325" t="s">
        <v>1538</v>
      </c>
      <c r="G2154" s="325" t="s">
        <v>1538</v>
      </c>
      <c r="H2154" s="325" t="s">
        <v>1538</v>
      </c>
    </row>
    <row r="2155" spans="1:8">
      <c r="A2155" s="103"/>
      <c r="B2155" s="326"/>
      <c r="C2155" s="326" t="s">
        <v>1538</v>
      </c>
      <c r="D2155" t="s">
        <v>1538</v>
      </c>
      <c r="E2155" s="325" t="s">
        <v>1538</v>
      </c>
      <c r="G2155" s="325" t="s">
        <v>1538</v>
      </c>
      <c r="H2155" s="325" t="s">
        <v>1538</v>
      </c>
    </row>
    <row r="2156" spans="1:8">
      <c r="A2156" s="103"/>
      <c r="B2156" s="326"/>
      <c r="C2156" s="326" t="s">
        <v>1538</v>
      </c>
      <c r="D2156" t="s">
        <v>1538</v>
      </c>
      <c r="E2156" s="325" t="s">
        <v>1538</v>
      </c>
      <c r="G2156" s="325" t="s">
        <v>1538</v>
      </c>
      <c r="H2156" s="325" t="s">
        <v>1538</v>
      </c>
    </row>
    <row r="2157" spans="1:8">
      <c r="A2157" s="103"/>
      <c r="B2157" s="326"/>
      <c r="C2157" s="326" t="s">
        <v>1538</v>
      </c>
      <c r="D2157" t="s">
        <v>1538</v>
      </c>
      <c r="E2157" s="325" t="s">
        <v>1538</v>
      </c>
      <c r="G2157" s="325" t="s">
        <v>1538</v>
      </c>
      <c r="H2157" s="325" t="s">
        <v>1538</v>
      </c>
    </row>
    <row r="2158" spans="1:8">
      <c r="A2158" s="103"/>
      <c r="B2158" s="326"/>
      <c r="C2158" s="326" t="s">
        <v>1538</v>
      </c>
      <c r="D2158" t="s">
        <v>1538</v>
      </c>
      <c r="E2158" s="325" t="s">
        <v>1538</v>
      </c>
      <c r="G2158" s="325" t="s">
        <v>1538</v>
      </c>
      <c r="H2158" s="325" t="s">
        <v>1538</v>
      </c>
    </row>
    <row r="2159" spans="1:8">
      <c r="A2159" s="103"/>
      <c r="B2159" s="328"/>
      <c r="C2159" s="326" t="s">
        <v>1538</v>
      </c>
      <c r="D2159" t="s">
        <v>1538</v>
      </c>
      <c r="E2159" s="325" t="s">
        <v>1538</v>
      </c>
      <c r="G2159" s="325" t="s">
        <v>1538</v>
      </c>
      <c r="H2159" s="325" t="s">
        <v>1538</v>
      </c>
    </row>
    <row r="2160" spans="1:8">
      <c r="A2160" s="103"/>
      <c r="C2160" s="326" t="s">
        <v>1538</v>
      </c>
      <c r="D2160" t="s">
        <v>1538</v>
      </c>
      <c r="E2160" s="325" t="s">
        <v>1538</v>
      </c>
      <c r="G2160" s="325" t="s">
        <v>1538</v>
      </c>
      <c r="H2160" s="325" t="s">
        <v>1538</v>
      </c>
    </row>
    <row r="2161" spans="1:8">
      <c r="A2161" s="103"/>
      <c r="C2161" s="326" t="s">
        <v>1538</v>
      </c>
      <c r="D2161" t="s">
        <v>1538</v>
      </c>
      <c r="E2161" s="325" t="s">
        <v>1538</v>
      </c>
      <c r="G2161" s="325" t="s">
        <v>1538</v>
      </c>
      <c r="H2161" s="325" t="s">
        <v>1538</v>
      </c>
    </row>
    <row r="2162" spans="1:8">
      <c r="A2162" s="103"/>
      <c r="C2162" s="326" t="s">
        <v>1538</v>
      </c>
      <c r="D2162" t="s">
        <v>1538</v>
      </c>
      <c r="E2162" s="325" t="s">
        <v>1538</v>
      </c>
      <c r="G2162" s="325" t="s">
        <v>1538</v>
      </c>
      <c r="H2162" s="325" t="s">
        <v>1538</v>
      </c>
    </row>
    <row r="2163" spans="1:8">
      <c r="A2163" s="103"/>
      <c r="B2163" s="326"/>
      <c r="C2163" s="326" t="s">
        <v>1538</v>
      </c>
      <c r="D2163" t="s">
        <v>1538</v>
      </c>
      <c r="E2163" s="325" t="s">
        <v>1538</v>
      </c>
      <c r="G2163" s="325" t="s">
        <v>1538</v>
      </c>
      <c r="H2163" s="325" t="s">
        <v>1538</v>
      </c>
    </row>
    <row r="2164" spans="1:8">
      <c r="A2164" s="103"/>
      <c r="B2164" s="326"/>
      <c r="C2164" s="326" t="s">
        <v>1538</v>
      </c>
      <c r="D2164" t="s">
        <v>1538</v>
      </c>
      <c r="E2164" s="325" t="s">
        <v>1538</v>
      </c>
      <c r="G2164" s="325" t="s">
        <v>1538</v>
      </c>
      <c r="H2164" s="325" t="s">
        <v>1538</v>
      </c>
    </row>
    <row r="2165" spans="1:8">
      <c r="A2165" s="103"/>
      <c r="B2165" s="326"/>
      <c r="C2165" s="326" t="s">
        <v>1538</v>
      </c>
      <c r="D2165" t="s">
        <v>1538</v>
      </c>
      <c r="E2165" s="325" t="s">
        <v>1538</v>
      </c>
      <c r="G2165" s="325" t="s">
        <v>1538</v>
      </c>
      <c r="H2165" s="325" t="s">
        <v>1538</v>
      </c>
    </row>
    <row r="2166" spans="1:8">
      <c r="A2166" s="103"/>
      <c r="B2166" s="326"/>
      <c r="C2166" s="326" t="s">
        <v>1538</v>
      </c>
      <c r="D2166" t="s">
        <v>1538</v>
      </c>
      <c r="E2166" s="325" t="s">
        <v>1538</v>
      </c>
      <c r="G2166" s="325" t="s">
        <v>1538</v>
      </c>
      <c r="H2166" s="325" t="s">
        <v>1538</v>
      </c>
    </row>
    <row r="2167" spans="1:8">
      <c r="A2167" s="103"/>
      <c r="B2167" s="326"/>
      <c r="C2167" s="326" t="s">
        <v>1538</v>
      </c>
      <c r="D2167" t="s">
        <v>1538</v>
      </c>
      <c r="E2167" s="325" t="s">
        <v>1538</v>
      </c>
      <c r="G2167" s="325" t="s">
        <v>1538</v>
      </c>
      <c r="H2167" s="325" t="s">
        <v>1538</v>
      </c>
    </row>
    <row r="2168" spans="1:8">
      <c r="A2168" s="103"/>
      <c r="B2168" s="326"/>
      <c r="C2168" s="326" t="s">
        <v>1538</v>
      </c>
      <c r="D2168" t="s">
        <v>1538</v>
      </c>
      <c r="E2168" s="325" t="s">
        <v>1538</v>
      </c>
      <c r="G2168" s="325" t="s">
        <v>1538</v>
      </c>
      <c r="H2168" s="325" t="s">
        <v>1538</v>
      </c>
    </row>
    <row r="2169" spans="1:8">
      <c r="A2169" s="103"/>
      <c r="B2169" s="326"/>
      <c r="C2169" s="326" t="s">
        <v>1538</v>
      </c>
      <c r="D2169" t="s">
        <v>1538</v>
      </c>
      <c r="E2169" s="325" t="s">
        <v>1538</v>
      </c>
      <c r="G2169" s="325" t="s">
        <v>1538</v>
      </c>
      <c r="H2169" s="325" t="s">
        <v>1538</v>
      </c>
    </row>
    <row r="2170" spans="1:8">
      <c r="A2170" s="103"/>
      <c r="B2170" s="326"/>
      <c r="C2170" s="326" t="s">
        <v>1538</v>
      </c>
      <c r="D2170" t="s">
        <v>1538</v>
      </c>
      <c r="E2170" s="325" t="s">
        <v>1538</v>
      </c>
      <c r="G2170" s="325" t="s">
        <v>1538</v>
      </c>
      <c r="H2170" s="325" t="s">
        <v>1538</v>
      </c>
    </row>
    <row r="2171" spans="1:8">
      <c r="A2171" s="103"/>
      <c r="B2171" s="326"/>
      <c r="C2171" s="326" t="s">
        <v>1538</v>
      </c>
      <c r="D2171" t="s">
        <v>1538</v>
      </c>
      <c r="E2171" s="325" t="s">
        <v>1538</v>
      </c>
      <c r="G2171" s="325" t="s">
        <v>1538</v>
      </c>
      <c r="H2171" s="325" t="s">
        <v>1538</v>
      </c>
    </row>
    <row r="2172" spans="1:8">
      <c r="A2172" s="103"/>
      <c r="B2172" s="326"/>
      <c r="C2172" s="326" t="s">
        <v>1538</v>
      </c>
      <c r="D2172" t="s">
        <v>1538</v>
      </c>
      <c r="E2172" s="325" t="s">
        <v>1538</v>
      </c>
      <c r="G2172" s="325" t="s">
        <v>1538</v>
      </c>
      <c r="H2172" s="325" t="s">
        <v>1538</v>
      </c>
    </row>
    <row r="2173" spans="1:8">
      <c r="A2173" s="103"/>
      <c r="B2173" s="326"/>
      <c r="C2173" s="326" t="s">
        <v>1538</v>
      </c>
      <c r="D2173" t="s">
        <v>1538</v>
      </c>
      <c r="E2173" s="325" t="s">
        <v>1538</v>
      </c>
      <c r="G2173" s="325" t="s">
        <v>1538</v>
      </c>
      <c r="H2173" s="325" t="s">
        <v>1538</v>
      </c>
    </row>
    <row r="2174" spans="1:8">
      <c r="A2174" s="103"/>
      <c r="B2174" s="326"/>
      <c r="C2174" s="326" t="s">
        <v>1538</v>
      </c>
      <c r="D2174" t="s">
        <v>1538</v>
      </c>
      <c r="E2174" s="325" t="s">
        <v>1538</v>
      </c>
      <c r="G2174" s="325" t="s">
        <v>1538</v>
      </c>
      <c r="H2174" s="325" t="s">
        <v>1538</v>
      </c>
    </row>
    <row r="2175" spans="1:8">
      <c r="A2175" s="103"/>
      <c r="B2175" s="326"/>
      <c r="C2175" s="326" t="s">
        <v>1538</v>
      </c>
      <c r="D2175" t="s">
        <v>1538</v>
      </c>
      <c r="E2175" s="325" t="s">
        <v>1538</v>
      </c>
      <c r="G2175" s="325" t="s">
        <v>1538</v>
      </c>
      <c r="H2175" s="325" t="s">
        <v>1538</v>
      </c>
    </row>
    <row r="2176" spans="1:8">
      <c r="A2176" s="103"/>
      <c r="B2176" s="326"/>
      <c r="C2176" s="326" t="s">
        <v>1538</v>
      </c>
      <c r="D2176" t="s">
        <v>1538</v>
      </c>
      <c r="E2176" s="325" t="s">
        <v>1538</v>
      </c>
      <c r="G2176" s="325" t="s">
        <v>1538</v>
      </c>
      <c r="H2176" s="325" t="s">
        <v>1538</v>
      </c>
    </row>
    <row r="2177" spans="1:8">
      <c r="A2177" s="103"/>
      <c r="B2177" s="326"/>
      <c r="C2177" s="326" t="s">
        <v>1538</v>
      </c>
      <c r="D2177" t="s">
        <v>1538</v>
      </c>
      <c r="E2177" s="325" t="s">
        <v>1538</v>
      </c>
      <c r="G2177" s="325" t="s">
        <v>1538</v>
      </c>
      <c r="H2177" s="325" t="s">
        <v>1538</v>
      </c>
    </row>
    <row r="2178" spans="1:8">
      <c r="A2178" s="103"/>
      <c r="B2178" s="326"/>
      <c r="C2178" s="326" t="s">
        <v>1538</v>
      </c>
      <c r="D2178" t="s">
        <v>1538</v>
      </c>
      <c r="E2178" s="325" t="s">
        <v>1538</v>
      </c>
      <c r="G2178" s="325" t="s">
        <v>1538</v>
      </c>
      <c r="H2178" s="325" t="s">
        <v>1538</v>
      </c>
    </row>
    <row r="2179" spans="1:8">
      <c r="A2179" s="103"/>
      <c r="B2179" s="326"/>
      <c r="C2179" s="326" t="s">
        <v>1538</v>
      </c>
      <c r="D2179" t="s">
        <v>1538</v>
      </c>
      <c r="E2179" s="325" t="s">
        <v>1538</v>
      </c>
      <c r="G2179" s="325" t="s">
        <v>1538</v>
      </c>
      <c r="H2179" s="325" t="s">
        <v>1538</v>
      </c>
    </row>
    <row r="2180" spans="1:8">
      <c r="A2180" s="103"/>
      <c r="B2180" s="326"/>
      <c r="C2180" s="326" t="s">
        <v>1538</v>
      </c>
      <c r="D2180" t="s">
        <v>1538</v>
      </c>
      <c r="E2180" s="325" t="s">
        <v>1538</v>
      </c>
      <c r="G2180" s="325" t="s">
        <v>1538</v>
      </c>
      <c r="H2180" s="325" t="s">
        <v>1538</v>
      </c>
    </row>
    <row r="2181" spans="1:8">
      <c r="A2181" s="103"/>
      <c r="B2181" s="326"/>
      <c r="C2181" s="326" t="s">
        <v>1538</v>
      </c>
      <c r="D2181" t="s">
        <v>1538</v>
      </c>
      <c r="E2181" s="325" t="s">
        <v>1538</v>
      </c>
      <c r="G2181" s="325" t="s">
        <v>1538</v>
      </c>
      <c r="H2181" s="325" t="s">
        <v>1538</v>
      </c>
    </row>
    <row r="2182" spans="1:8">
      <c r="A2182" s="103"/>
      <c r="B2182" s="326"/>
      <c r="C2182" s="326" t="s">
        <v>1538</v>
      </c>
      <c r="D2182" t="s">
        <v>1538</v>
      </c>
      <c r="E2182" s="325" t="s">
        <v>1538</v>
      </c>
      <c r="G2182" s="325" t="s">
        <v>1538</v>
      </c>
      <c r="H2182" s="325" t="s">
        <v>1538</v>
      </c>
    </row>
    <row r="2183" spans="1:8">
      <c r="A2183" s="103"/>
      <c r="B2183" s="326"/>
      <c r="C2183" s="326" t="s">
        <v>1538</v>
      </c>
      <c r="D2183" t="s">
        <v>1538</v>
      </c>
      <c r="E2183" s="325" t="s">
        <v>1538</v>
      </c>
      <c r="G2183" s="325" t="s">
        <v>1538</v>
      </c>
      <c r="H2183" s="325" t="s">
        <v>1538</v>
      </c>
    </row>
    <row r="2184" spans="1:8">
      <c r="A2184" s="103"/>
      <c r="B2184" s="326"/>
      <c r="C2184" s="326" t="s">
        <v>1538</v>
      </c>
      <c r="D2184" t="s">
        <v>1538</v>
      </c>
      <c r="E2184" s="325" t="s">
        <v>1538</v>
      </c>
      <c r="G2184" s="325" t="s">
        <v>1538</v>
      </c>
      <c r="H2184" s="325" t="s">
        <v>1538</v>
      </c>
    </row>
    <row r="2185" spans="1:8">
      <c r="A2185" s="103"/>
      <c r="B2185" s="326"/>
      <c r="C2185" s="326" t="s">
        <v>1538</v>
      </c>
      <c r="D2185" t="s">
        <v>1538</v>
      </c>
      <c r="E2185" s="325" t="s">
        <v>1538</v>
      </c>
      <c r="G2185" s="325" t="s">
        <v>1538</v>
      </c>
      <c r="H2185" s="325" t="s">
        <v>1538</v>
      </c>
    </row>
    <row r="2186" spans="1:8">
      <c r="A2186" s="103"/>
      <c r="B2186" s="326"/>
      <c r="C2186" s="326" t="s">
        <v>1538</v>
      </c>
      <c r="D2186" t="s">
        <v>1538</v>
      </c>
      <c r="E2186" s="325" t="s">
        <v>1538</v>
      </c>
      <c r="G2186" s="325" t="s">
        <v>1538</v>
      </c>
      <c r="H2186" s="325" t="s">
        <v>1538</v>
      </c>
    </row>
    <row r="2187" spans="1:8">
      <c r="A2187" s="103"/>
      <c r="B2187" s="326"/>
      <c r="C2187" s="326" t="s">
        <v>1538</v>
      </c>
      <c r="D2187" t="s">
        <v>1538</v>
      </c>
      <c r="E2187" s="325" t="s">
        <v>1538</v>
      </c>
      <c r="G2187" s="325" t="s">
        <v>1538</v>
      </c>
      <c r="H2187" s="325" t="s">
        <v>1538</v>
      </c>
    </row>
    <row r="2188" spans="1:8">
      <c r="A2188" s="103"/>
      <c r="B2188" s="326"/>
      <c r="C2188" s="326" t="s">
        <v>1538</v>
      </c>
      <c r="D2188" t="s">
        <v>1538</v>
      </c>
      <c r="E2188" s="325" t="s">
        <v>1538</v>
      </c>
      <c r="G2188" s="325" t="s">
        <v>1538</v>
      </c>
      <c r="H2188" s="325" t="s">
        <v>1538</v>
      </c>
    </row>
    <row r="2189" spans="1:8">
      <c r="A2189" s="103"/>
      <c r="B2189" s="326"/>
      <c r="C2189" s="326" t="s">
        <v>1538</v>
      </c>
      <c r="D2189" t="s">
        <v>1538</v>
      </c>
      <c r="E2189" s="325" t="s">
        <v>1538</v>
      </c>
      <c r="G2189" s="325" t="s">
        <v>1538</v>
      </c>
      <c r="H2189" s="325" t="s">
        <v>1538</v>
      </c>
    </row>
    <row r="2190" spans="1:8">
      <c r="A2190" s="103"/>
      <c r="B2190" s="326"/>
      <c r="C2190" s="326" t="s">
        <v>1538</v>
      </c>
      <c r="D2190" t="s">
        <v>1538</v>
      </c>
      <c r="E2190" s="325" t="s">
        <v>1538</v>
      </c>
      <c r="G2190" s="325" t="s">
        <v>1538</v>
      </c>
      <c r="H2190" s="325" t="s">
        <v>1538</v>
      </c>
    </row>
    <row r="2191" spans="1:8">
      <c r="A2191" s="103"/>
      <c r="B2191" s="326"/>
      <c r="C2191" s="326" t="s">
        <v>1538</v>
      </c>
      <c r="D2191" t="s">
        <v>1538</v>
      </c>
      <c r="E2191" s="325" t="s">
        <v>1538</v>
      </c>
      <c r="G2191" s="325" t="s">
        <v>1538</v>
      </c>
      <c r="H2191" s="325" t="s">
        <v>1538</v>
      </c>
    </row>
    <row r="2192" spans="1:8">
      <c r="A2192" s="103"/>
      <c r="B2192" s="326"/>
      <c r="C2192" s="326" t="s">
        <v>1538</v>
      </c>
      <c r="D2192" t="s">
        <v>1538</v>
      </c>
      <c r="E2192" s="325" t="s">
        <v>1538</v>
      </c>
      <c r="G2192" s="325" t="s">
        <v>1538</v>
      </c>
      <c r="H2192" s="325" t="s">
        <v>1538</v>
      </c>
    </row>
    <row r="2193" spans="1:8">
      <c r="A2193" s="103"/>
      <c r="B2193" s="326"/>
      <c r="C2193" s="326" t="s">
        <v>1538</v>
      </c>
      <c r="D2193" t="s">
        <v>1538</v>
      </c>
      <c r="E2193" s="325" t="s">
        <v>1538</v>
      </c>
      <c r="G2193" s="325" t="s">
        <v>1538</v>
      </c>
      <c r="H2193" s="325" t="s">
        <v>1538</v>
      </c>
    </row>
    <row r="2194" spans="1:8">
      <c r="A2194" s="103"/>
      <c r="B2194" s="326"/>
      <c r="C2194" s="326" t="s">
        <v>1538</v>
      </c>
      <c r="D2194" t="s">
        <v>1538</v>
      </c>
      <c r="E2194" s="325" t="s">
        <v>1538</v>
      </c>
      <c r="G2194" s="325" t="s">
        <v>1538</v>
      </c>
      <c r="H2194" s="325" t="s">
        <v>1538</v>
      </c>
    </row>
    <row r="2195" spans="1:8">
      <c r="A2195" s="103"/>
      <c r="B2195" s="326"/>
      <c r="C2195" s="326" t="s">
        <v>1538</v>
      </c>
      <c r="D2195" t="s">
        <v>1538</v>
      </c>
      <c r="E2195" s="325" t="s">
        <v>1538</v>
      </c>
      <c r="G2195" s="325" t="s">
        <v>1538</v>
      </c>
      <c r="H2195" s="325" t="s">
        <v>1538</v>
      </c>
    </row>
    <row r="2196" spans="1:8">
      <c r="A2196" s="103"/>
      <c r="B2196" s="326"/>
      <c r="C2196" s="326" t="s">
        <v>1538</v>
      </c>
      <c r="D2196" t="s">
        <v>1538</v>
      </c>
      <c r="E2196" s="325" t="s">
        <v>1538</v>
      </c>
      <c r="G2196" s="325" t="s">
        <v>1538</v>
      </c>
      <c r="H2196" s="325" t="s">
        <v>1538</v>
      </c>
    </row>
    <row r="2197" spans="1:8">
      <c r="A2197" s="103"/>
      <c r="B2197" s="326"/>
      <c r="C2197" s="326" t="s">
        <v>1538</v>
      </c>
      <c r="D2197" t="s">
        <v>1538</v>
      </c>
      <c r="E2197" s="325" t="s">
        <v>1538</v>
      </c>
      <c r="G2197" s="325" t="s">
        <v>1538</v>
      </c>
      <c r="H2197" s="325" t="s">
        <v>1538</v>
      </c>
    </row>
    <row r="2198" spans="1:8">
      <c r="A2198" s="103"/>
      <c r="B2198" s="326"/>
      <c r="C2198" s="326" t="s">
        <v>1538</v>
      </c>
      <c r="D2198" t="s">
        <v>1538</v>
      </c>
      <c r="E2198" s="325" t="s">
        <v>1538</v>
      </c>
      <c r="G2198" s="325" t="s">
        <v>1538</v>
      </c>
      <c r="H2198" s="325" t="s">
        <v>1538</v>
      </c>
    </row>
    <row r="2199" spans="1:8">
      <c r="A2199" s="103"/>
      <c r="B2199" s="328"/>
      <c r="C2199" s="326" t="s">
        <v>1538</v>
      </c>
      <c r="D2199" t="s">
        <v>1538</v>
      </c>
      <c r="E2199" s="325" t="s">
        <v>1538</v>
      </c>
      <c r="G2199" s="325" t="s">
        <v>1538</v>
      </c>
      <c r="H2199" s="325" t="s">
        <v>1538</v>
      </c>
    </row>
    <row r="2200" spans="1:8">
      <c r="A2200" s="103"/>
      <c r="C2200" s="326" t="s">
        <v>1538</v>
      </c>
      <c r="D2200" t="s">
        <v>1538</v>
      </c>
      <c r="E2200" s="325" t="s">
        <v>1538</v>
      </c>
      <c r="G2200" s="325" t="s">
        <v>1538</v>
      </c>
      <c r="H2200" s="325" t="s">
        <v>1538</v>
      </c>
    </row>
    <row r="2201" spans="1:8">
      <c r="A2201" s="103"/>
      <c r="C2201" s="326" t="s">
        <v>1538</v>
      </c>
      <c r="D2201" t="s">
        <v>1538</v>
      </c>
      <c r="E2201" s="325" t="s">
        <v>1538</v>
      </c>
      <c r="G2201" s="325" t="s">
        <v>1538</v>
      </c>
      <c r="H2201" s="325" t="s">
        <v>1538</v>
      </c>
    </row>
    <row r="2202" spans="1:8">
      <c r="A2202" s="103"/>
      <c r="C2202" s="326" t="s">
        <v>1538</v>
      </c>
      <c r="D2202" t="s">
        <v>1538</v>
      </c>
      <c r="E2202" s="325" t="s">
        <v>1538</v>
      </c>
      <c r="G2202" s="325" t="s">
        <v>1538</v>
      </c>
      <c r="H2202" s="325" t="s">
        <v>1538</v>
      </c>
    </row>
    <row r="2203" spans="1:8">
      <c r="A2203" s="103"/>
      <c r="B2203" s="328"/>
      <c r="C2203" s="326" t="s">
        <v>1538</v>
      </c>
      <c r="D2203" t="s">
        <v>1538</v>
      </c>
      <c r="E2203" s="325" t="s">
        <v>1538</v>
      </c>
      <c r="G2203" s="325" t="s">
        <v>1538</v>
      </c>
      <c r="H2203" s="325" t="s">
        <v>1538</v>
      </c>
    </row>
    <row r="2204" spans="1:8">
      <c r="A2204" s="103"/>
      <c r="C2204" s="326" t="s">
        <v>1538</v>
      </c>
      <c r="D2204" t="s">
        <v>1538</v>
      </c>
      <c r="E2204" s="325" t="s">
        <v>1538</v>
      </c>
      <c r="G2204" s="325" t="s">
        <v>1538</v>
      </c>
      <c r="H2204" s="325" t="s">
        <v>1538</v>
      </c>
    </row>
    <row r="2205" spans="1:8">
      <c r="A2205" s="103"/>
      <c r="C2205" s="326" t="s">
        <v>1538</v>
      </c>
      <c r="D2205" t="s">
        <v>1538</v>
      </c>
      <c r="E2205" s="325" t="s">
        <v>1538</v>
      </c>
      <c r="G2205" s="325" t="s">
        <v>1538</v>
      </c>
      <c r="H2205" s="325" t="s">
        <v>1538</v>
      </c>
    </row>
    <row r="2206" spans="1:8">
      <c r="A2206" s="103"/>
      <c r="C2206" s="326" t="s">
        <v>1538</v>
      </c>
      <c r="D2206" t="s">
        <v>1538</v>
      </c>
      <c r="E2206" s="325" t="s">
        <v>1538</v>
      </c>
      <c r="G2206" s="325" t="s">
        <v>1538</v>
      </c>
      <c r="H2206" s="325" t="s">
        <v>1538</v>
      </c>
    </row>
    <row r="2207" spans="1:8">
      <c r="A2207" s="103"/>
      <c r="B2207" s="326"/>
      <c r="C2207" s="326" t="s">
        <v>1538</v>
      </c>
      <c r="D2207" t="s">
        <v>1538</v>
      </c>
      <c r="E2207" s="325" t="s">
        <v>1538</v>
      </c>
      <c r="G2207" s="325" t="s">
        <v>1538</v>
      </c>
      <c r="H2207" s="325" t="s">
        <v>1538</v>
      </c>
    </row>
    <row r="2208" spans="1:8">
      <c r="A2208" s="103"/>
      <c r="B2208" s="326"/>
      <c r="C2208" s="326" t="s">
        <v>1538</v>
      </c>
      <c r="D2208" t="s">
        <v>1538</v>
      </c>
      <c r="E2208" s="325" t="s">
        <v>1538</v>
      </c>
      <c r="G2208" s="325" t="s">
        <v>1538</v>
      </c>
      <c r="H2208" s="325" t="s">
        <v>1538</v>
      </c>
    </row>
    <row r="2209" spans="1:8">
      <c r="A2209" s="103"/>
      <c r="B2209" s="326"/>
      <c r="C2209" s="326" t="s">
        <v>1538</v>
      </c>
      <c r="D2209" t="s">
        <v>1538</v>
      </c>
      <c r="E2209" s="325" t="s">
        <v>1538</v>
      </c>
      <c r="G2209" s="325" t="s">
        <v>1538</v>
      </c>
      <c r="H2209" s="325" t="s">
        <v>1538</v>
      </c>
    </row>
    <row r="2210" spans="1:8">
      <c r="A2210" s="103"/>
      <c r="B2210" s="326"/>
      <c r="C2210" s="326" t="s">
        <v>1538</v>
      </c>
      <c r="D2210" t="s">
        <v>1538</v>
      </c>
      <c r="E2210" s="325" t="s">
        <v>1538</v>
      </c>
      <c r="G2210" s="325" t="s">
        <v>1538</v>
      </c>
      <c r="H2210" s="325" t="s">
        <v>1538</v>
      </c>
    </row>
    <row r="2211" spans="1:8">
      <c r="A2211" s="103"/>
      <c r="B2211" s="326"/>
      <c r="C2211" s="326" t="s">
        <v>1538</v>
      </c>
      <c r="D2211" t="s">
        <v>1538</v>
      </c>
      <c r="E2211" s="325" t="s">
        <v>1538</v>
      </c>
      <c r="G2211" s="325" t="s">
        <v>1538</v>
      </c>
      <c r="H2211" s="325" t="s">
        <v>1538</v>
      </c>
    </row>
    <row r="2212" spans="1:8">
      <c r="A2212" s="103"/>
      <c r="B2212" s="326"/>
      <c r="C2212" s="326" t="s">
        <v>1538</v>
      </c>
      <c r="D2212" t="s">
        <v>1538</v>
      </c>
      <c r="E2212" s="325" t="s">
        <v>1538</v>
      </c>
      <c r="G2212" s="325" t="s">
        <v>1538</v>
      </c>
      <c r="H2212" s="325" t="s">
        <v>1538</v>
      </c>
    </row>
    <row r="2213" spans="1:8">
      <c r="A2213" s="103"/>
      <c r="B2213" s="326"/>
      <c r="C2213" s="326" t="s">
        <v>1538</v>
      </c>
      <c r="D2213" t="s">
        <v>1538</v>
      </c>
      <c r="E2213" s="325" t="s">
        <v>1538</v>
      </c>
      <c r="G2213" s="325" t="s">
        <v>1538</v>
      </c>
      <c r="H2213" s="325" t="s">
        <v>1538</v>
      </c>
    </row>
    <row r="2214" spans="1:8">
      <c r="A2214" s="103"/>
      <c r="B2214" s="326"/>
      <c r="C2214" s="326" t="s">
        <v>1538</v>
      </c>
      <c r="D2214" t="s">
        <v>1538</v>
      </c>
      <c r="E2214" s="325" t="s">
        <v>1538</v>
      </c>
      <c r="G2214" s="325" t="s">
        <v>1538</v>
      </c>
      <c r="H2214" s="325" t="s">
        <v>1538</v>
      </c>
    </row>
    <row r="2215" spans="1:8">
      <c r="A2215" s="103"/>
      <c r="B2215" s="326"/>
      <c r="C2215" s="326" t="s">
        <v>1538</v>
      </c>
      <c r="D2215" t="s">
        <v>1538</v>
      </c>
      <c r="E2215" s="325" t="s">
        <v>1538</v>
      </c>
      <c r="G2215" s="325" t="s">
        <v>1538</v>
      </c>
      <c r="H2215" s="325" t="s">
        <v>1538</v>
      </c>
    </row>
    <row r="2216" spans="1:8">
      <c r="A2216" s="103"/>
      <c r="B2216" s="326"/>
      <c r="C2216" s="326" t="s">
        <v>1538</v>
      </c>
      <c r="D2216" t="s">
        <v>1538</v>
      </c>
      <c r="E2216" s="325" t="s">
        <v>1538</v>
      </c>
      <c r="G2216" s="325" t="s">
        <v>1538</v>
      </c>
      <c r="H2216" s="325" t="s">
        <v>1538</v>
      </c>
    </row>
    <row r="2217" spans="1:8">
      <c r="A2217" s="103"/>
      <c r="B2217" s="326"/>
      <c r="C2217" s="326" t="s">
        <v>1538</v>
      </c>
      <c r="D2217" t="s">
        <v>1538</v>
      </c>
      <c r="E2217" s="325" t="s">
        <v>1538</v>
      </c>
      <c r="G2217" s="325" t="s">
        <v>1538</v>
      </c>
      <c r="H2217" s="325" t="s">
        <v>1538</v>
      </c>
    </row>
    <row r="2218" spans="1:8">
      <c r="A2218" s="103"/>
      <c r="B2218" s="326"/>
      <c r="C2218" s="326" t="s">
        <v>1538</v>
      </c>
      <c r="D2218" t="s">
        <v>1538</v>
      </c>
      <c r="E2218" s="325" t="s">
        <v>1538</v>
      </c>
      <c r="G2218" s="325" t="s">
        <v>1538</v>
      </c>
      <c r="H2218" s="325" t="s">
        <v>1538</v>
      </c>
    </row>
    <row r="2219" spans="1:8">
      <c r="A2219" s="103"/>
      <c r="B2219" s="328"/>
      <c r="C2219" s="326" t="s">
        <v>1538</v>
      </c>
      <c r="D2219" t="s">
        <v>1538</v>
      </c>
      <c r="E2219" s="325" t="s">
        <v>1538</v>
      </c>
      <c r="G2219" s="325" t="s">
        <v>1538</v>
      </c>
      <c r="H2219" s="325" t="s">
        <v>1538</v>
      </c>
    </row>
    <row r="2220" spans="1:8">
      <c r="A2220" s="103"/>
      <c r="C2220" s="326" t="s">
        <v>1538</v>
      </c>
      <c r="D2220" t="s">
        <v>1538</v>
      </c>
      <c r="E2220" s="325" t="s">
        <v>1538</v>
      </c>
      <c r="G2220" s="325" t="s">
        <v>1538</v>
      </c>
      <c r="H2220" s="325" t="s">
        <v>1538</v>
      </c>
    </row>
    <row r="2221" spans="1:8">
      <c r="A2221" s="103"/>
      <c r="C2221" s="326" t="s">
        <v>1538</v>
      </c>
      <c r="D2221" t="s">
        <v>1538</v>
      </c>
      <c r="E2221" s="325" t="s">
        <v>1538</v>
      </c>
      <c r="G2221" s="325" t="s">
        <v>1538</v>
      </c>
      <c r="H2221" s="325" t="s">
        <v>1538</v>
      </c>
    </row>
    <row r="2222" spans="1:8">
      <c r="A2222" s="103"/>
      <c r="C2222" s="326" t="s">
        <v>1538</v>
      </c>
      <c r="D2222" t="s">
        <v>1538</v>
      </c>
      <c r="E2222" s="325" t="s">
        <v>1538</v>
      </c>
      <c r="G2222" s="325" t="s">
        <v>1538</v>
      </c>
      <c r="H2222" s="325" t="s">
        <v>1538</v>
      </c>
    </row>
    <row r="2223" spans="1:8">
      <c r="A2223" s="103"/>
      <c r="B2223" s="326"/>
      <c r="C2223" s="326" t="s">
        <v>1538</v>
      </c>
      <c r="D2223" t="s">
        <v>1538</v>
      </c>
      <c r="E2223" s="325" t="s">
        <v>1538</v>
      </c>
      <c r="G2223" s="325" t="s">
        <v>1538</v>
      </c>
      <c r="H2223" s="325" t="s">
        <v>1538</v>
      </c>
    </row>
    <row r="2224" spans="1:8">
      <c r="A2224" s="103"/>
      <c r="B2224" s="326"/>
      <c r="C2224" s="326" t="s">
        <v>1538</v>
      </c>
      <c r="D2224" t="s">
        <v>1538</v>
      </c>
      <c r="E2224" s="325" t="s">
        <v>1538</v>
      </c>
      <c r="G2224" s="325" t="s">
        <v>1538</v>
      </c>
      <c r="H2224" s="325" t="s">
        <v>1538</v>
      </c>
    </row>
    <row r="2225" spans="1:8">
      <c r="A2225" s="103"/>
      <c r="B2225" s="326"/>
      <c r="C2225" s="326" t="s">
        <v>1538</v>
      </c>
      <c r="D2225" t="s">
        <v>1538</v>
      </c>
      <c r="E2225" s="325" t="s">
        <v>1538</v>
      </c>
      <c r="G2225" s="325" t="s">
        <v>1538</v>
      </c>
      <c r="H2225" s="325" t="s">
        <v>1538</v>
      </c>
    </row>
    <row r="2226" spans="1:8">
      <c r="A2226" s="103"/>
      <c r="B2226" s="326"/>
      <c r="C2226" s="326" t="s">
        <v>1538</v>
      </c>
      <c r="D2226" t="s">
        <v>1538</v>
      </c>
      <c r="E2226" s="325" t="s">
        <v>1538</v>
      </c>
      <c r="G2226" s="325" t="s">
        <v>1538</v>
      </c>
      <c r="H2226" s="325" t="s">
        <v>1538</v>
      </c>
    </row>
    <row r="2227" spans="1:8">
      <c r="A2227" s="103"/>
      <c r="B2227" s="326"/>
      <c r="C2227" s="326" t="s">
        <v>1538</v>
      </c>
      <c r="D2227" t="s">
        <v>1538</v>
      </c>
      <c r="E2227" s="325" t="s">
        <v>1538</v>
      </c>
      <c r="G2227" s="325" t="s">
        <v>1538</v>
      </c>
      <c r="H2227" s="325" t="s">
        <v>1538</v>
      </c>
    </row>
    <row r="2228" spans="1:8">
      <c r="A2228" s="103"/>
      <c r="B2228" s="326"/>
      <c r="C2228" s="326" t="s">
        <v>1538</v>
      </c>
      <c r="D2228" t="s">
        <v>1538</v>
      </c>
      <c r="E2228" s="325" t="s">
        <v>1538</v>
      </c>
      <c r="G2228" s="325" t="s">
        <v>1538</v>
      </c>
      <c r="H2228" s="325" t="s">
        <v>1538</v>
      </c>
    </row>
    <row r="2229" spans="1:8">
      <c r="A2229" s="103"/>
      <c r="B2229" s="326"/>
      <c r="C2229" s="326" t="s">
        <v>1538</v>
      </c>
      <c r="D2229" t="s">
        <v>1538</v>
      </c>
      <c r="E2229" s="325" t="s">
        <v>1538</v>
      </c>
      <c r="G2229" s="325" t="s">
        <v>1538</v>
      </c>
      <c r="H2229" s="325" t="s">
        <v>1538</v>
      </c>
    </row>
    <row r="2230" spans="1:8">
      <c r="A2230" s="103"/>
      <c r="B2230" s="326"/>
      <c r="C2230" s="326" t="s">
        <v>1538</v>
      </c>
      <c r="D2230" t="s">
        <v>1538</v>
      </c>
      <c r="E2230" s="325" t="s">
        <v>1538</v>
      </c>
      <c r="G2230" s="325" t="s">
        <v>1538</v>
      </c>
      <c r="H2230" s="325" t="s">
        <v>1538</v>
      </c>
    </row>
    <row r="2231" spans="1:8">
      <c r="A2231" s="103"/>
      <c r="B2231" s="326"/>
      <c r="C2231" s="326" t="s">
        <v>1538</v>
      </c>
      <c r="D2231" t="s">
        <v>1538</v>
      </c>
      <c r="E2231" s="325" t="s">
        <v>1538</v>
      </c>
      <c r="G2231" s="325" t="s">
        <v>1538</v>
      </c>
      <c r="H2231" s="325" t="s">
        <v>1538</v>
      </c>
    </row>
    <row r="2232" spans="1:8">
      <c r="A2232" s="103"/>
      <c r="B2232" s="326"/>
      <c r="C2232" s="326" t="s">
        <v>1538</v>
      </c>
      <c r="D2232" t="s">
        <v>1538</v>
      </c>
      <c r="E2232" s="325" t="s">
        <v>1538</v>
      </c>
      <c r="G2232" s="325" t="s">
        <v>1538</v>
      </c>
      <c r="H2232" s="325" t="s">
        <v>1538</v>
      </c>
    </row>
    <row r="2233" spans="1:8">
      <c r="A2233" s="103"/>
      <c r="B2233" s="326"/>
      <c r="C2233" s="326" t="s">
        <v>1538</v>
      </c>
      <c r="D2233" t="s">
        <v>1538</v>
      </c>
      <c r="E2233" s="325" t="s">
        <v>1538</v>
      </c>
      <c r="G2233" s="325" t="s">
        <v>1538</v>
      </c>
      <c r="H2233" s="325" t="s">
        <v>1538</v>
      </c>
    </row>
    <row r="2234" spans="1:8">
      <c r="A2234" s="103"/>
      <c r="B2234" s="326"/>
      <c r="C2234" s="326" t="s">
        <v>1538</v>
      </c>
      <c r="D2234" t="s">
        <v>1538</v>
      </c>
      <c r="E2234" s="325" t="s">
        <v>1538</v>
      </c>
      <c r="G2234" s="325" t="s">
        <v>1538</v>
      </c>
      <c r="H2234" s="325" t="s">
        <v>1538</v>
      </c>
    </row>
    <row r="2235" spans="1:8">
      <c r="A2235" s="103"/>
      <c r="B2235" s="326"/>
      <c r="C2235" s="326" t="s">
        <v>1538</v>
      </c>
      <c r="D2235" t="s">
        <v>1538</v>
      </c>
      <c r="E2235" s="325" t="s">
        <v>1538</v>
      </c>
      <c r="G2235" s="325" t="s">
        <v>1538</v>
      </c>
      <c r="H2235" s="325" t="s">
        <v>1538</v>
      </c>
    </row>
    <row r="2236" spans="1:8">
      <c r="A2236" s="103"/>
      <c r="B2236" s="326"/>
      <c r="C2236" s="326" t="s">
        <v>1538</v>
      </c>
      <c r="D2236" t="s">
        <v>1538</v>
      </c>
      <c r="E2236" s="325" t="s">
        <v>1538</v>
      </c>
      <c r="G2236" s="325" t="s">
        <v>1538</v>
      </c>
      <c r="H2236" s="325" t="s">
        <v>1538</v>
      </c>
    </row>
    <row r="2237" spans="1:8">
      <c r="A2237" s="103"/>
      <c r="B2237" s="326"/>
      <c r="C2237" s="326" t="s">
        <v>1538</v>
      </c>
      <c r="D2237" t="s">
        <v>1538</v>
      </c>
      <c r="E2237" s="325" t="s">
        <v>1538</v>
      </c>
      <c r="G2237" s="325" t="s">
        <v>1538</v>
      </c>
      <c r="H2237" s="325" t="s">
        <v>1538</v>
      </c>
    </row>
    <row r="2238" spans="1:8">
      <c r="A2238" s="103"/>
      <c r="B2238" s="326"/>
      <c r="C2238" s="326" t="s">
        <v>1538</v>
      </c>
      <c r="D2238" t="s">
        <v>1538</v>
      </c>
      <c r="E2238" s="325" t="s">
        <v>1538</v>
      </c>
      <c r="G2238" s="325" t="s">
        <v>1538</v>
      </c>
      <c r="H2238" s="325" t="s">
        <v>1538</v>
      </c>
    </row>
    <row r="2239" spans="1:8">
      <c r="A2239" s="103"/>
      <c r="B2239" s="326"/>
      <c r="C2239" s="326" t="s">
        <v>1538</v>
      </c>
      <c r="D2239" t="s">
        <v>1538</v>
      </c>
      <c r="E2239" s="325" t="s">
        <v>1538</v>
      </c>
      <c r="G2239" s="325" t="s">
        <v>1538</v>
      </c>
      <c r="H2239" s="325" t="s">
        <v>1538</v>
      </c>
    </row>
    <row r="2240" spans="1:8">
      <c r="A2240" s="103"/>
      <c r="B2240" s="326"/>
      <c r="C2240" s="326" t="s">
        <v>1538</v>
      </c>
      <c r="D2240" t="s">
        <v>1538</v>
      </c>
      <c r="E2240" s="325" t="s">
        <v>1538</v>
      </c>
      <c r="G2240" s="325" t="s">
        <v>1538</v>
      </c>
      <c r="H2240" s="325" t="s">
        <v>1538</v>
      </c>
    </row>
    <row r="2241" spans="1:8">
      <c r="A2241" s="103"/>
      <c r="B2241" s="326"/>
      <c r="C2241" s="326" t="s">
        <v>1538</v>
      </c>
      <c r="D2241" t="s">
        <v>1538</v>
      </c>
      <c r="E2241" s="325" t="s">
        <v>1538</v>
      </c>
      <c r="G2241" s="325" t="s">
        <v>1538</v>
      </c>
      <c r="H2241" s="325" t="s">
        <v>1538</v>
      </c>
    </row>
    <row r="2242" spans="1:8">
      <c r="A2242" s="103"/>
      <c r="B2242" s="326"/>
      <c r="C2242" s="326" t="s">
        <v>1538</v>
      </c>
      <c r="D2242" t="s">
        <v>1538</v>
      </c>
      <c r="E2242" s="325" t="s">
        <v>1538</v>
      </c>
      <c r="G2242" s="325" t="s">
        <v>1538</v>
      </c>
      <c r="H2242" s="325" t="s">
        <v>1538</v>
      </c>
    </row>
    <row r="2243" spans="1:8">
      <c r="A2243" s="103"/>
      <c r="B2243" s="326"/>
      <c r="C2243" s="326" t="s">
        <v>1538</v>
      </c>
      <c r="D2243" t="s">
        <v>1538</v>
      </c>
      <c r="E2243" s="325" t="s">
        <v>1538</v>
      </c>
      <c r="G2243" s="325" t="s">
        <v>1538</v>
      </c>
      <c r="H2243" s="325" t="s">
        <v>1538</v>
      </c>
    </row>
    <row r="2244" spans="1:8">
      <c r="A2244" s="103"/>
      <c r="B2244" s="326"/>
      <c r="C2244" s="326" t="s">
        <v>1538</v>
      </c>
      <c r="D2244" t="s">
        <v>1538</v>
      </c>
      <c r="E2244" s="325" t="s">
        <v>1538</v>
      </c>
      <c r="G2244" s="325" t="s">
        <v>1538</v>
      </c>
      <c r="H2244" s="325" t="s">
        <v>1538</v>
      </c>
    </row>
    <row r="2245" spans="1:8">
      <c r="A2245" s="103"/>
      <c r="B2245" s="326"/>
      <c r="C2245" s="326" t="s">
        <v>1538</v>
      </c>
      <c r="D2245" t="s">
        <v>1538</v>
      </c>
      <c r="E2245" s="325" t="s">
        <v>1538</v>
      </c>
      <c r="G2245" s="325" t="s">
        <v>1538</v>
      </c>
      <c r="H2245" s="325" t="s">
        <v>1538</v>
      </c>
    </row>
    <row r="2246" spans="1:8">
      <c r="A2246" s="103"/>
      <c r="B2246" s="326"/>
      <c r="C2246" s="326" t="s">
        <v>1538</v>
      </c>
      <c r="D2246" t="s">
        <v>1538</v>
      </c>
      <c r="E2246" s="325" t="s">
        <v>1538</v>
      </c>
      <c r="G2246" s="325" t="s">
        <v>1538</v>
      </c>
      <c r="H2246" s="325" t="s">
        <v>1538</v>
      </c>
    </row>
    <row r="2247" spans="1:8">
      <c r="A2247" s="103"/>
      <c r="B2247" s="326"/>
      <c r="C2247" s="326" t="s">
        <v>1538</v>
      </c>
      <c r="D2247" t="s">
        <v>1538</v>
      </c>
      <c r="E2247" s="325" t="s">
        <v>1538</v>
      </c>
      <c r="G2247" s="325" t="s">
        <v>1538</v>
      </c>
      <c r="H2247" s="325" t="s">
        <v>1538</v>
      </c>
    </row>
    <row r="2248" spans="1:8">
      <c r="A2248" s="103"/>
      <c r="B2248" s="326"/>
      <c r="C2248" s="326" t="s">
        <v>1538</v>
      </c>
      <c r="D2248" t="s">
        <v>1538</v>
      </c>
      <c r="E2248" s="325" t="s">
        <v>1538</v>
      </c>
      <c r="G2248" s="325" t="s">
        <v>1538</v>
      </c>
      <c r="H2248" s="325" t="s">
        <v>1538</v>
      </c>
    </row>
    <row r="2249" spans="1:8">
      <c r="A2249" s="103"/>
      <c r="B2249" s="326"/>
      <c r="C2249" s="326" t="s">
        <v>1538</v>
      </c>
      <c r="D2249" t="s">
        <v>1538</v>
      </c>
      <c r="E2249" s="325" t="s">
        <v>1538</v>
      </c>
      <c r="G2249" s="325" t="s">
        <v>1538</v>
      </c>
      <c r="H2249" s="325" t="s">
        <v>1538</v>
      </c>
    </row>
    <row r="2250" spans="1:8">
      <c r="A2250" s="103"/>
      <c r="B2250" s="326"/>
      <c r="C2250" s="326" t="s">
        <v>1538</v>
      </c>
      <c r="D2250" t="s">
        <v>1538</v>
      </c>
      <c r="E2250" s="325" t="s">
        <v>1538</v>
      </c>
      <c r="G2250" s="325" t="s">
        <v>1538</v>
      </c>
      <c r="H2250" s="325" t="s">
        <v>1538</v>
      </c>
    </row>
    <row r="2251" spans="1:8">
      <c r="A2251" s="103"/>
      <c r="B2251" s="326"/>
      <c r="C2251" s="326" t="s">
        <v>1538</v>
      </c>
      <c r="D2251" t="s">
        <v>1538</v>
      </c>
      <c r="E2251" s="325" t="s">
        <v>1538</v>
      </c>
      <c r="G2251" s="325" t="s">
        <v>1538</v>
      </c>
      <c r="H2251" s="325" t="s">
        <v>1538</v>
      </c>
    </row>
    <row r="2252" spans="1:8">
      <c r="A2252" s="103"/>
      <c r="B2252" s="326"/>
      <c r="C2252" s="326" t="s">
        <v>1538</v>
      </c>
      <c r="D2252" t="s">
        <v>1538</v>
      </c>
      <c r="E2252" s="325" t="s">
        <v>1538</v>
      </c>
      <c r="G2252" s="325" t="s">
        <v>1538</v>
      </c>
      <c r="H2252" s="325" t="s">
        <v>1538</v>
      </c>
    </row>
    <row r="2253" spans="1:8">
      <c r="A2253" s="103"/>
      <c r="B2253" s="326"/>
      <c r="C2253" s="326" t="s">
        <v>1538</v>
      </c>
      <c r="D2253" t="s">
        <v>1538</v>
      </c>
      <c r="E2253" s="325" t="s">
        <v>1538</v>
      </c>
      <c r="G2253" s="325" t="s">
        <v>1538</v>
      </c>
      <c r="H2253" s="325" t="s">
        <v>1538</v>
      </c>
    </row>
    <row r="2254" spans="1:8">
      <c r="A2254" s="103"/>
      <c r="B2254" s="326"/>
      <c r="C2254" s="326" t="s">
        <v>1538</v>
      </c>
      <c r="D2254" t="s">
        <v>1538</v>
      </c>
      <c r="E2254" s="325" t="s">
        <v>1538</v>
      </c>
      <c r="G2254" s="325" t="s">
        <v>1538</v>
      </c>
      <c r="H2254" s="325" t="s">
        <v>1538</v>
      </c>
    </row>
    <row r="2255" spans="1:8">
      <c r="A2255" s="103"/>
      <c r="B2255" s="326"/>
      <c r="C2255" s="326" t="s">
        <v>1538</v>
      </c>
      <c r="D2255" t="s">
        <v>1538</v>
      </c>
      <c r="E2255" s="325" t="s">
        <v>1538</v>
      </c>
      <c r="G2255" s="325" t="s">
        <v>1538</v>
      </c>
      <c r="H2255" s="325" t="s">
        <v>1538</v>
      </c>
    </row>
    <row r="2256" spans="1:8">
      <c r="A2256" s="103"/>
      <c r="B2256" s="326"/>
      <c r="C2256" s="326" t="s">
        <v>1538</v>
      </c>
      <c r="D2256" t="s">
        <v>1538</v>
      </c>
      <c r="E2256" s="325" t="s">
        <v>1538</v>
      </c>
      <c r="G2256" s="325" t="s">
        <v>1538</v>
      </c>
      <c r="H2256" s="325" t="s">
        <v>1538</v>
      </c>
    </row>
    <row r="2257" spans="1:8">
      <c r="A2257" s="103"/>
      <c r="B2257" s="326"/>
      <c r="C2257" s="326" t="s">
        <v>1538</v>
      </c>
      <c r="D2257" t="s">
        <v>1538</v>
      </c>
      <c r="E2257" s="325" t="s">
        <v>1538</v>
      </c>
      <c r="G2257" s="325" t="s">
        <v>1538</v>
      </c>
      <c r="H2257" s="325" t="s">
        <v>1538</v>
      </c>
    </row>
    <row r="2258" spans="1:8">
      <c r="A2258" s="103"/>
      <c r="B2258" s="326"/>
      <c r="C2258" s="326" t="s">
        <v>1538</v>
      </c>
      <c r="D2258" t="s">
        <v>1538</v>
      </c>
      <c r="E2258" s="325" t="s">
        <v>1538</v>
      </c>
      <c r="G2258" s="325" t="s">
        <v>1538</v>
      </c>
      <c r="H2258" s="325" t="s">
        <v>1538</v>
      </c>
    </row>
    <row r="2259" spans="1:8">
      <c r="A2259" s="103"/>
      <c r="B2259" s="326"/>
      <c r="C2259" s="326" t="s">
        <v>1538</v>
      </c>
      <c r="D2259" t="s">
        <v>1538</v>
      </c>
      <c r="E2259" s="325" t="s">
        <v>1538</v>
      </c>
      <c r="G2259" s="325" t="s">
        <v>1538</v>
      </c>
      <c r="H2259" s="325" t="s">
        <v>1538</v>
      </c>
    </row>
    <row r="2260" spans="1:8">
      <c r="A2260" s="103"/>
      <c r="B2260" s="326"/>
      <c r="C2260" s="326" t="s">
        <v>1538</v>
      </c>
      <c r="D2260" t="s">
        <v>1538</v>
      </c>
      <c r="E2260" s="325" t="s">
        <v>1538</v>
      </c>
      <c r="G2260" s="325" t="s">
        <v>1538</v>
      </c>
      <c r="H2260" s="325" t="s">
        <v>1538</v>
      </c>
    </row>
    <row r="2261" spans="1:8">
      <c r="A2261" s="103"/>
      <c r="B2261" s="326"/>
      <c r="C2261" s="326" t="s">
        <v>1538</v>
      </c>
      <c r="D2261" t="s">
        <v>1538</v>
      </c>
      <c r="E2261" s="325" t="s">
        <v>1538</v>
      </c>
      <c r="G2261" s="325" t="s">
        <v>1538</v>
      </c>
      <c r="H2261" s="325" t="s">
        <v>1538</v>
      </c>
    </row>
    <row r="2262" spans="1:8">
      <c r="A2262" s="103"/>
      <c r="B2262" s="326"/>
      <c r="C2262" s="326" t="s">
        <v>1538</v>
      </c>
      <c r="D2262" t="s">
        <v>1538</v>
      </c>
      <c r="E2262" s="325" t="s">
        <v>1538</v>
      </c>
      <c r="G2262" s="325" t="s">
        <v>1538</v>
      </c>
      <c r="H2262" s="325" t="s">
        <v>1538</v>
      </c>
    </row>
    <row r="2263" spans="1:8">
      <c r="A2263" s="103"/>
      <c r="B2263" s="326"/>
      <c r="C2263" s="326" t="s">
        <v>1538</v>
      </c>
      <c r="D2263" t="s">
        <v>1538</v>
      </c>
      <c r="E2263" s="325" t="s">
        <v>1538</v>
      </c>
      <c r="G2263" s="325" t="s">
        <v>1538</v>
      </c>
      <c r="H2263" s="325" t="s">
        <v>1538</v>
      </c>
    </row>
    <row r="2264" spans="1:8">
      <c r="A2264" s="103"/>
      <c r="B2264" s="326"/>
      <c r="C2264" s="326" t="s">
        <v>1538</v>
      </c>
      <c r="D2264" t="s">
        <v>1538</v>
      </c>
      <c r="E2264" s="325" t="s">
        <v>1538</v>
      </c>
      <c r="G2264" s="325" t="s">
        <v>1538</v>
      </c>
      <c r="H2264" s="325" t="s">
        <v>1538</v>
      </c>
    </row>
    <row r="2265" spans="1:8">
      <c r="A2265" s="103"/>
      <c r="B2265" s="326"/>
      <c r="C2265" s="326" t="s">
        <v>1538</v>
      </c>
      <c r="D2265" t="s">
        <v>1538</v>
      </c>
      <c r="E2265" s="325" t="s">
        <v>1538</v>
      </c>
      <c r="G2265" s="325" t="s">
        <v>1538</v>
      </c>
      <c r="H2265" s="325" t="s">
        <v>1538</v>
      </c>
    </row>
    <row r="2266" spans="1:8">
      <c r="A2266" s="103"/>
      <c r="B2266" s="326"/>
      <c r="C2266" s="326" t="s">
        <v>1538</v>
      </c>
      <c r="D2266" t="s">
        <v>1538</v>
      </c>
      <c r="E2266" s="325" t="s">
        <v>1538</v>
      </c>
      <c r="G2266" s="325" t="s">
        <v>1538</v>
      </c>
      <c r="H2266" s="325" t="s">
        <v>1538</v>
      </c>
    </row>
    <row r="2267" spans="1:8">
      <c r="A2267" s="103"/>
      <c r="B2267" s="326"/>
      <c r="C2267" s="326" t="s">
        <v>1538</v>
      </c>
      <c r="D2267" t="s">
        <v>1538</v>
      </c>
      <c r="E2267" s="325" t="s">
        <v>1538</v>
      </c>
      <c r="G2267" s="325" t="s">
        <v>1538</v>
      </c>
      <c r="H2267" s="325" t="s">
        <v>1538</v>
      </c>
    </row>
    <row r="2268" spans="1:8">
      <c r="A2268" s="103"/>
      <c r="B2268" s="328"/>
      <c r="C2268" s="326" t="s">
        <v>1538</v>
      </c>
      <c r="D2268" t="s">
        <v>1538</v>
      </c>
      <c r="E2268" s="325" t="s">
        <v>1538</v>
      </c>
      <c r="G2268" s="325" t="s">
        <v>1538</v>
      </c>
      <c r="H2268" s="325" t="s">
        <v>1538</v>
      </c>
    </row>
    <row r="2269" spans="1:8">
      <c r="A2269" s="103"/>
      <c r="C2269" s="326" t="s">
        <v>1538</v>
      </c>
      <c r="D2269" t="s">
        <v>1538</v>
      </c>
      <c r="E2269" s="325" t="s">
        <v>1538</v>
      </c>
      <c r="G2269" s="325" t="s">
        <v>1538</v>
      </c>
      <c r="H2269" s="325" t="s">
        <v>1538</v>
      </c>
    </row>
    <row r="2270" spans="1:8">
      <c r="A2270" s="103"/>
      <c r="C2270" s="326" t="s">
        <v>1538</v>
      </c>
      <c r="D2270" t="s">
        <v>1538</v>
      </c>
      <c r="E2270" s="325" t="s">
        <v>1538</v>
      </c>
      <c r="G2270" s="325" t="s">
        <v>1538</v>
      </c>
      <c r="H2270" s="325" t="s">
        <v>1538</v>
      </c>
    </row>
    <row r="2271" spans="1:8">
      <c r="A2271" s="103"/>
      <c r="C2271" s="326" t="s">
        <v>1538</v>
      </c>
      <c r="D2271" t="s">
        <v>1538</v>
      </c>
      <c r="E2271" s="325" t="s">
        <v>1538</v>
      </c>
      <c r="G2271" s="325" t="s">
        <v>1538</v>
      </c>
      <c r="H2271" s="325" t="s">
        <v>1538</v>
      </c>
    </row>
    <row r="2272" spans="1:8">
      <c r="A2272" s="103"/>
      <c r="C2272" s="326" t="s">
        <v>1538</v>
      </c>
      <c r="D2272" t="s">
        <v>1538</v>
      </c>
      <c r="E2272" s="325" t="s">
        <v>1538</v>
      </c>
      <c r="G2272" s="325" t="s">
        <v>1538</v>
      </c>
      <c r="H2272" s="325" t="s">
        <v>1538</v>
      </c>
    </row>
    <row r="2273" spans="1:8">
      <c r="A2273" s="103"/>
      <c r="B2273" s="328"/>
      <c r="C2273" s="326" t="s">
        <v>1538</v>
      </c>
      <c r="D2273" t="s">
        <v>1538</v>
      </c>
      <c r="E2273" s="325" t="s">
        <v>1538</v>
      </c>
      <c r="G2273" s="325" t="s">
        <v>1538</v>
      </c>
      <c r="H2273" s="325" t="s">
        <v>1538</v>
      </c>
    </row>
    <row r="2274" spans="1:8">
      <c r="A2274" s="103"/>
      <c r="C2274" s="326" t="s">
        <v>1538</v>
      </c>
      <c r="D2274" t="s">
        <v>1538</v>
      </c>
      <c r="E2274" s="325" t="s">
        <v>1538</v>
      </c>
      <c r="G2274" s="325" t="s">
        <v>1538</v>
      </c>
      <c r="H2274" s="325" t="s">
        <v>1538</v>
      </c>
    </row>
    <row r="2275" spans="1:8">
      <c r="A2275" s="103"/>
      <c r="C2275" s="326" t="s">
        <v>1538</v>
      </c>
      <c r="D2275" t="s">
        <v>1538</v>
      </c>
      <c r="E2275" s="325" t="s">
        <v>1538</v>
      </c>
      <c r="G2275" s="325" t="s">
        <v>1538</v>
      </c>
      <c r="H2275" s="325" t="s">
        <v>1538</v>
      </c>
    </row>
    <row r="2276" spans="1:8">
      <c r="A2276" s="103"/>
      <c r="C2276" s="326" t="s">
        <v>1538</v>
      </c>
      <c r="D2276" t="s">
        <v>1538</v>
      </c>
      <c r="E2276" s="325" t="s">
        <v>1538</v>
      </c>
      <c r="G2276" s="325" t="s">
        <v>1538</v>
      </c>
      <c r="H2276" s="325" t="s">
        <v>1538</v>
      </c>
    </row>
    <row r="2277" spans="1:8">
      <c r="A2277" s="103"/>
      <c r="C2277" s="326" t="s">
        <v>1538</v>
      </c>
      <c r="D2277" t="s">
        <v>1538</v>
      </c>
      <c r="E2277" s="325" t="s">
        <v>1538</v>
      </c>
      <c r="G2277" s="325" t="s">
        <v>1538</v>
      </c>
      <c r="H2277" s="325" t="s">
        <v>1538</v>
      </c>
    </row>
    <row r="2278" spans="1:8">
      <c r="A2278" s="103"/>
      <c r="B2278" s="326"/>
      <c r="C2278" s="326" t="s">
        <v>1538</v>
      </c>
      <c r="D2278" t="s">
        <v>1538</v>
      </c>
      <c r="E2278" s="325" t="s">
        <v>1538</v>
      </c>
      <c r="G2278" s="325" t="s">
        <v>1538</v>
      </c>
      <c r="H2278" s="325" t="s">
        <v>1538</v>
      </c>
    </row>
    <row r="2279" spans="1:8">
      <c r="A2279" s="103"/>
      <c r="B2279" s="326"/>
      <c r="C2279" s="326" t="s">
        <v>1538</v>
      </c>
      <c r="D2279" t="s">
        <v>1538</v>
      </c>
      <c r="E2279" s="325" t="s">
        <v>1538</v>
      </c>
      <c r="G2279" s="325" t="s">
        <v>1538</v>
      </c>
      <c r="H2279" s="325" t="s">
        <v>1538</v>
      </c>
    </row>
    <row r="2280" spans="1:8">
      <c r="A2280" s="103"/>
      <c r="B2280" s="326"/>
      <c r="C2280" s="326" t="s">
        <v>1538</v>
      </c>
      <c r="D2280" t="s">
        <v>1538</v>
      </c>
      <c r="E2280" s="325" t="s">
        <v>1538</v>
      </c>
      <c r="G2280" s="325" t="s">
        <v>1538</v>
      </c>
      <c r="H2280" s="325" t="s">
        <v>1538</v>
      </c>
    </row>
    <row r="2281" spans="1:8">
      <c r="A2281" s="103"/>
      <c r="B2281" s="326"/>
      <c r="C2281" s="326" t="s">
        <v>1538</v>
      </c>
      <c r="D2281" t="s">
        <v>1538</v>
      </c>
      <c r="E2281" s="325" t="s">
        <v>1538</v>
      </c>
      <c r="G2281" s="325" t="s">
        <v>1538</v>
      </c>
      <c r="H2281" s="325" t="s">
        <v>1538</v>
      </c>
    </row>
    <row r="2282" spans="1:8">
      <c r="A2282" s="103"/>
      <c r="B2282" s="326"/>
      <c r="C2282" s="326" t="s">
        <v>1538</v>
      </c>
      <c r="D2282" t="s">
        <v>1538</v>
      </c>
      <c r="E2282" s="325" t="s">
        <v>1538</v>
      </c>
      <c r="G2282" s="325" t="s">
        <v>1538</v>
      </c>
      <c r="H2282" s="325" t="s">
        <v>1538</v>
      </c>
    </row>
    <row r="2283" spans="1:8">
      <c r="A2283" s="103"/>
      <c r="B2283" s="326"/>
      <c r="C2283" s="326" t="s">
        <v>1538</v>
      </c>
      <c r="D2283" t="s">
        <v>1538</v>
      </c>
      <c r="E2283" s="325" t="s">
        <v>1538</v>
      </c>
      <c r="G2283" s="325" t="s">
        <v>1538</v>
      </c>
      <c r="H2283" s="325" t="s">
        <v>1538</v>
      </c>
    </row>
    <row r="2284" spans="1:8">
      <c r="A2284" s="103"/>
      <c r="B2284" s="326"/>
      <c r="C2284" s="326" t="s">
        <v>1538</v>
      </c>
      <c r="D2284" t="s">
        <v>1538</v>
      </c>
      <c r="E2284" s="325" t="s">
        <v>1538</v>
      </c>
      <c r="G2284" s="325" t="s">
        <v>1538</v>
      </c>
      <c r="H2284" s="325" t="s">
        <v>1538</v>
      </c>
    </row>
    <row r="2285" spans="1:8">
      <c r="A2285" s="103"/>
      <c r="B2285" s="326"/>
      <c r="C2285" s="326" t="s">
        <v>1538</v>
      </c>
      <c r="D2285" t="s">
        <v>1538</v>
      </c>
      <c r="E2285" s="325" t="s">
        <v>1538</v>
      </c>
      <c r="G2285" s="325" t="s">
        <v>1538</v>
      </c>
      <c r="H2285" s="325" t="s">
        <v>1538</v>
      </c>
    </row>
    <row r="2286" spans="1:8">
      <c r="A2286" s="103"/>
      <c r="B2286" s="326"/>
      <c r="C2286" s="326" t="s">
        <v>1538</v>
      </c>
      <c r="D2286" t="s">
        <v>1538</v>
      </c>
      <c r="E2286" s="325" t="s">
        <v>1538</v>
      </c>
      <c r="G2286" s="325" t="s">
        <v>1538</v>
      </c>
      <c r="H2286" s="325" t="s">
        <v>1538</v>
      </c>
    </row>
    <row r="2287" spans="1:8">
      <c r="A2287" s="103"/>
      <c r="B2287" s="326"/>
      <c r="C2287" s="326" t="s">
        <v>1538</v>
      </c>
      <c r="D2287" t="s">
        <v>1538</v>
      </c>
      <c r="E2287" s="325" t="s">
        <v>1538</v>
      </c>
      <c r="G2287" s="325" t="s">
        <v>1538</v>
      </c>
      <c r="H2287" s="325" t="s">
        <v>1538</v>
      </c>
    </row>
    <row r="2288" spans="1:8">
      <c r="A2288" s="103"/>
      <c r="B2288" s="326"/>
      <c r="C2288" s="326" t="s">
        <v>1538</v>
      </c>
      <c r="D2288" t="s">
        <v>1538</v>
      </c>
      <c r="E2288" s="325" t="s">
        <v>1538</v>
      </c>
      <c r="G2288" s="325" t="s">
        <v>1538</v>
      </c>
      <c r="H2288" s="325" t="s">
        <v>1538</v>
      </c>
    </row>
    <row r="2289" spans="1:8">
      <c r="A2289" s="103"/>
      <c r="B2289" s="326"/>
      <c r="C2289" s="326" t="s">
        <v>1538</v>
      </c>
      <c r="D2289" t="s">
        <v>1538</v>
      </c>
      <c r="E2289" s="325" t="s">
        <v>1538</v>
      </c>
      <c r="G2289" s="325" t="s">
        <v>1538</v>
      </c>
      <c r="H2289" s="325" t="s">
        <v>1538</v>
      </c>
    </row>
    <row r="2290" spans="1:8">
      <c r="A2290" s="103"/>
      <c r="B2290" s="326"/>
      <c r="C2290" s="326" t="s">
        <v>1538</v>
      </c>
      <c r="D2290" t="s">
        <v>1538</v>
      </c>
      <c r="E2290" s="325" t="s">
        <v>1538</v>
      </c>
      <c r="G2290" s="325" t="s">
        <v>1538</v>
      </c>
      <c r="H2290" s="325" t="s">
        <v>1538</v>
      </c>
    </row>
    <row r="2291" spans="1:8">
      <c r="A2291" s="103"/>
      <c r="B2291" s="326"/>
      <c r="C2291" s="326" t="s">
        <v>1538</v>
      </c>
      <c r="D2291" t="s">
        <v>1538</v>
      </c>
      <c r="E2291" s="325" t="s">
        <v>1538</v>
      </c>
      <c r="G2291" s="325" t="s">
        <v>1538</v>
      </c>
      <c r="H2291" s="325" t="s">
        <v>1538</v>
      </c>
    </row>
    <row r="2292" spans="1:8">
      <c r="A2292" s="103"/>
      <c r="B2292" s="326"/>
      <c r="C2292" s="326" t="s">
        <v>1538</v>
      </c>
      <c r="D2292" t="s">
        <v>1538</v>
      </c>
      <c r="E2292" s="325" t="s">
        <v>1538</v>
      </c>
      <c r="G2292" s="325" t="s">
        <v>1538</v>
      </c>
      <c r="H2292" s="325" t="s">
        <v>1538</v>
      </c>
    </row>
    <row r="2293" spans="1:8">
      <c r="A2293" s="103"/>
      <c r="B2293" s="326"/>
      <c r="C2293" s="326" t="s">
        <v>1538</v>
      </c>
      <c r="D2293" t="s">
        <v>1538</v>
      </c>
      <c r="E2293" s="325" t="s">
        <v>1538</v>
      </c>
      <c r="G2293" s="325" t="s">
        <v>1538</v>
      </c>
      <c r="H2293" s="325" t="s">
        <v>1538</v>
      </c>
    </row>
    <row r="2294" spans="1:8">
      <c r="A2294" s="103"/>
      <c r="B2294" s="326"/>
      <c r="C2294" s="326" t="s">
        <v>1538</v>
      </c>
      <c r="D2294" t="s">
        <v>1538</v>
      </c>
      <c r="E2294" s="325" t="s">
        <v>1538</v>
      </c>
      <c r="G2294" s="325" t="s">
        <v>1538</v>
      </c>
      <c r="H2294" s="325" t="s">
        <v>1538</v>
      </c>
    </row>
    <row r="2295" spans="1:8">
      <c r="A2295" s="103"/>
      <c r="B2295" s="326"/>
      <c r="C2295" s="326" t="s">
        <v>1538</v>
      </c>
      <c r="D2295" t="s">
        <v>1538</v>
      </c>
      <c r="E2295" s="325" t="s">
        <v>1538</v>
      </c>
      <c r="G2295" s="325" t="s">
        <v>1538</v>
      </c>
      <c r="H2295" s="325" t="s">
        <v>1538</v>
      </c>
    </row>
    <row r="2296" spans="1:8">
      <c r="A2296" s="103"/>
      <c r="B2296" s="326"/>
      <c r="C2296" s="326" t="s">
        <v>1538</v>
      </c>
      <c r="D2296" t="s">
        <v>1538</v>
      </c>
      <c r="E2296" s="325" t="s">
        <v>1538</v>
      </c>
      <c r="G2296" s="325" t="s">
        <v>1538</v>
      </c>
      <c r="H2296" s="325" t="s">
        <v>1538</v>
      </c>
    </row>
    <row r="2297" spans="1:8">
      <c r="A2297" s="103"/>
      <c r="B2297" s="326"/>
      <c r="C2297" s="326" t="s">
        <v>1538</v>
      </c>
      <c r="D2297" t="s">
        <v>1538</v>
      </c>
      <c r="E2297" s="325" t="s">
        <v>1538</v>
      </c>
      <c r="G2297" s="325" t="s">
        <v>1538</v>
      </c>
      <c r="H2297" s="325" t="s">
        <v>1538</v>
      </c>
    </row>
    <row r="2298" spans="1:8">
      <c r="A2298" s="103"/>
      <c r="B2298" s="326"/>
      <c r="C2298" s="326" t="s">
        <v>1538</v>
      </c>
      <c r="D2298" t="s">
        <v>1538</v>
      </c>
      <c r="E2298" s="325" t="s">
        <v>1538</v>
      </c>
      <c r="G2298" s="325" t="s">
        <v>1538</v>
      </c>
      <c r="H2298" s="325" t="s">
        <v>1538</v>
      </c>
    </row>
    <row r="2299" spans="1:8">
      <c r="A2299" s="103"/>
      <c r="B2299" s="326"/>
      <c r="C2299" s="326" t="s">
        <v>1538</v>
      </c>
      <c r="D2299" t="s">
        <v>1538</v>
      </c>
      <c r="E2299" s="325" t="s">
        <v>1538</v>
      </c>
      <c r="G2299" s="325" t="s">
        <v>1538</v>
      </c>
      <c r="H2299" s="325" t="s">
        <v>1538</v>
      </c>
    </row>
    <row r="2300" spans="1:8">
      <c r="A2300" s="103"/>
      <c r="B2300" s="326"/>
      <c r="C2300" s="326" t="s">
        <v>1538</v>
      </c>
      <c r="D2300" t="s">
        <v>1538</v>
      </c>
      <c r="E2300" s="325" t="s">
        <v>1538</v>
      </c>
      <c r="G2300" s="325" t="s">
        <v>1538</v>
      </c>
      <c r="H2300" s="325" t="s">
        <v>1538</v>
      </c>
    </row>
    <row r="2301" spans="1:8">
      <c r="A2301" s="103"/>
      <c r="B2301" s="326"/>
      <c r="C2301" s="326" t="s">
        <v>1538</v>
      </c>
      <c r="D2301" t="s">
        <v>1538</v>
      </c>
      <c r="E2301" s="325" t="s">
        <v>1538</v>
      </c>
      <c r="G2301" s="325" t="s">
        <v>1538</v>
      </c>
      <c r="H2301" s="325" t="s">
        <v>1538</v>
      </c>
    </row>
    <row r="2302" spans="1:8">
      <c r="A2302" s="103"/>
      <c r="B2302" s="326"/>
      <c r="C2302" s="326" t="s">
        <v>1538</v>
      </c>
      <c r="D2302" t="s">
        <v>1538</v>
      </c>
      <c r="E2302" s="325" t="s">
        <v>1538</v>
      </c>
      <c r="G2302" s="325" t="s">
        <v>1538</v>
      </c>
      <c r="H2302" s="325" t="s">
        <v>1538</v>
      </c>
    </row>
    <row r="2303" spans="1:8">
      <c r="A2303" s="103"/>
      <c r="B2303" s="326"/>
      <c r="C2303" s="326" t="s">
        <v>1538</v>
      </c>
      <c r="D2303" t="s">
        <v>1538</v>
      </c>
      <c r="E2303" s="325" t="s">
        <v>1538</v>
      </c>
      <c r="G2303" s="325" t="s">
        <v>1538</v>
      </c>
      <c r="H2303" s="325" t="s">
        <v>1538</v>
      </c>
    </row>
    <row r="2304" spans="1:8">
      <c r="A2304" s="103"/>
      <c r="B2304" s="326"/>
      <c r="C2304" s="326" t="s">
        <v>1538</v>
      </c>
      <c r="D2304" t="s">
        <v>1538</v>
      </c>
      <c r="E2304" s="325" t="s">
        <v>1538</v>
      </c>
      <c r="G2304" s="325" t="s">
        <v>1538</v>
      </c>
      <c r="H2304" s="325" t="s">
        <v>1538</v>
      </c>
    </row>
    <row r="2305" spans="1:8">
      <c r="A2305" s="103"/>
      <c r="B2305" s="328"/>
      <c r="C2305" s="326" t="s">
        <v>1538</v>
      </c>
      <c r="D2305" t="s">
        <v>1538</v>
      </c>
      <c r="E2305" s="325" t="s">
        <v>1538</v>
      </c>
      <c r="G2305" s="325" t="s">
        <v>1538</v>
      </c>
      <c r="H2305" s="325" t="s">
        <v>1538</v>
      </c>
    </row>
    <row r="2306" spans="1:8">
      <c r="A2306" s="103"/>
      <c r="C2306" s="326" t="s">
        <v>1538</v>
      </c>
      <c r="D2306" t="s">
        <v>1538</v>
      </c>
      <c r="E2306" s="325" t="s">
        <v>1538</v>
      </c>
      <c r="G2306" s="325" t="s">
        <v>1538</v>
      </c>
      <c r="H2306" s="325" t="s">
        <v>1538</v>
      </c>
    </row>
    <row r="2307" spans="1:8">
      <c r="A2307" s="103"/>
      <c r="C2307" s="326" t="s">
        <v>1538</v>
      </c>
      <c r="D2307" t="s">
        <v>1538</v>
      </c>
      <c r="E2307" s="325" t="s">
        <v>1538</v>
      </c>
      <c r="G2307" s="325" t="s">
        <v>1538</v>
      </c>
      <c r="H2307" s="325" t="s">
        <v>1538</v>
      </c>
    </row>
    <row r="2308" spans="1:8">
      <c r="A2308" s="103"/>
      <c r="C2308" s="326" t="s">
        <v>1538</v>
      </c>
      <c r="D2308" t="s">
        <v>1538</v>
      </c>
      <c r="E2308" s="325" t="s">
        <v>1538</v>
      </c>
      <c r="G2308" s="325" t="s">
        <v>1538</v>
      </c>
      <c r="H2308" s="325" t="s">
        <v>1538</v>
      </c>
    </row>
    <row r="2309" spans="1:8">
      <c r="A2309" s="103"/>
      <c r="C2309" s="326" t="s">
        <v>1538</v>
      </c>
      <c r="D2309" t="s">
        <v>1538</v>
      </c>
      <c r="E2309" s="325" t="s">
        <v>1538</v>
      </c>
      <c r="G2309" s="325" t="s">
        <v>1538</v>
      </c>
      <c r="H2309" s="325" t="s">
        <v>1538</v>
      </c>
    </row>
    <row r="2310" spans="1:8">
      <c r="A2310" s="103"/>
      <c r="C2310" s="326" t="s">
        <v>1538</v>
      </c>
      <c r="D2310" t="s">
        <v>1538</v>
      </c>
      <c r="E2310" s="325" t="s">
        <v>1538</v>
      </c>
      <c r="G2310" s="325" t="s">
        <v>1538</v>
      </c>
      <c r="H2310" s="325" t="s">
        <v>1538</v>
      </c>
    </row>
    <row r="2311" spans="1:8">
      <c r="A2311" s="103"/>
      <c r="B2311" s="326"/>
      <c r="C2311" s="326" t="s">
        <v>1538</v>
      </c>
      <c r="D2311" t="s">
        <v>1538</v>
      </c>
      <c r="E2311" s="325" t="s">
        <v>1538</v>
      </c>
      <c r="G2311" s="325" t="s">
        <v>1538</v>
      </c>
      <c r="H2311" s="325" t="s">
        <v>1538</v>
      </c>
    </row>
    <row r="2312" spans="1:8">
      <c r="A2312" s="103"/>
      <c r="B2312" s="326"/>
      <c r="C2312" s="326" t="s">
        <v>1538</v>
      </c>
      <c r="D2312" t="s">
        <v>1538</v>
      </c>
      <c r="E2312" s="325" t="s">
        <v>1538</v>
      </c>
      <c r="G2312" s="325" t="s">
        <v>1538</v>
      </c>
      <c r="H2312" s="325" t="s">
        <v>1538</v>
      </c>
    </row>
    <row r="2313" spans="1:8">
      <c r="A2313" s="103"/>
      <c r="B2313" s="328"/>
      <c r="C2313" s="326" t="s">
        <v>1538</v>
      </c>
      <c r="D2313" t="s">
        <v>1538</v>
      </c>
      <c r="E2313" s="325" t="s">
        <v>1538</v>
      </c>
      <c r="G2313" s="325" t="s">
        <v>1538</v>
      </c>
      <c r="H2313" s="325" t="s">
        <v>1538</v>
      </c>
    </row>
    <row r="2314" spans="1:8">
      <c r="A2314" s="103"/>
      <c r="C2314" s="326" t="s">
        <v>1538</v>
      </c>
      <c r="D2314" t="s">
        <v>1538</v>
      </c>
      <c r="E2314" s="325" t="s">
        <v>1538</v>
      </c>
      <c r="G2314" s="325" t="s">
        <v>1538</v>
      </c>
      <c r="H2314" s="325" t="s">
        <v>1538</v>
      </c>
    </row>
    <row r="2315" spans="1:8">
      <c r="A2315" s="103"/>
      <c r="C2315" s="326" t="s">
        <v>1538</v>
      </c>
      <c r="D2315" t="s">
        <v>1538</v>
      </c>
      <c r="E2315" s="325" t="s">
        <v>1538</v>
      </c>
      <c r="G2315" s="325" t="s">
        <v>1538</v>
      </c>
      <c r="H2315" s="325" t="s">
        <v>1538</v>
      </c>
    </row>
    <row r="2316" spans="1:8">
      <c r="A2316" s="103"/>
      <c r="C2316" s="326" t="s">
        <v>1538</v>
      </c>
      <c r="D2316" t="s">
        <v>1538</v>
      </c>
      <c r="E2316" s="325" t="s">
        <v>1538</v>
      </c>
      <c r="G2316" s="325" t="s">
        <v>1538</v>
      </c>
      <c r="H2316" s="325" t="s">
        <v>1538</v>
      </c>
    </row>
    <row r="2317" spans="1:8">
      <c r="A2317" s="103"/>
      <c r="C2317" s="326" t="s">
        <v>1538</v>
      </c>
      <c r="D2317" t="s">
        <v>1538</v>
      </c>
      <c r="E2317" s="325" t="s">
        <v>1538</v>
      </c>
      <c r="G2317" s="325" t="s">
        <v>1538</v>
      </c>
      <c r="H2317" s="325" t="s">
        <v>1538</v>
      </c>
    </row>
    <row r="2318" spans="1:8">
      <c r="A2318" s="103"/>
      <c r="B2318" s="326"/>
      <c r="C2318" s="326" t="s">
        <v>1538</v>
      </c>
      <c r="D2318" t="s">
        <v>1538</v>
      </c>
      <c r="E2318" s="325" t="s">
        <v>1538</v>
      </c>
      <c r="G2318" s="325" t="s">
        <v>1538</v>
      </c>
      <c r="H2318" s="325" t="s">
        <v>1538</v>
      </c>
    </row>
    <row r="2319" spans="1:8">
      <c r="A2319" s="103"/>
      <c r="B2319" s="326"/>
      <c r="C2319" s="326" t="s">
        <v>1538</v>
      </c>
      <c r="D2319" t="s">
        <v>1538</v>
      </c>
      <c r="E2319" s="325" t="s">
        <v>1538</v>
      </c>
      <c r="G2319" s="325" t="s">
        <v>1538</v>
      </c>
      <c r="H2319" s="325" t="s">
        <v>1538</v>
      </c>
    </row>
    <row r="2320" spans="1:8">
      <c r="A2320" s="103"/>
      <c r="B2320" s="326"/>
      <c r="C2320" s="326" t="s">
        <v>1538</v>
      </c>
      <c r="D2320" t="s">
        <v>1538</v>
      </c>
      <c r="E2320" s="325" t="s">
        <v>1538</v>
      </c>
      <c r="G2320" s="325" t="s">
        <v>1538</v>
      </c>
      <c r="H2320" s="325" t="s">
        <v>1538</v>
      </c>
    </row>
    <row r="2321" spans="1:8">
      <c r="A2321" s="103"/>
      <c r="B2321" s="326"/>
      <c r="C2321" s="326" t="s">
        <v>1538</v>
      </c>
      <c r="D2321" t="s">
        <v>1538</v>
      </c>
      <c r="E2321" s="325" t="s">
        <v>1538</v>
      </c>
      <c r="G2321" s="325" t="s">
        <v>1538</v>
      </c>
      <c r="H2321" s="325" t="s">
        <v>1538</v>
      </c>
    </row>
    <row r="2322" spans="1:8">
      <c r="A2322" s="103"/>
      <c r="B2322" s="326"/>
      <c r="C2322" s="326" t="s">
        <v>1538</v>
      </c>
      <c r="D2322" t="s">
        <v>1538</v>
      </c>
      <c r="E2322" s="325" t="s">
        <v>1538</v>
      </c>
      <c r="G2322" s="325" t="s">
        <v>1538</v>
      </c>
      <c r="H2322" s="325" t="s">
        <v>1538</v>
      </c>
    </row>
    <row r="2323" spans="1:8">
      <c r="A2323" s="103"/>
      <c r="B2323" s="326"/>
      <c r="C2323" s="326" t="s">
        <v>1538</v>
      </c>
      <c r="D2323" t="s">
        <v>1538</v>
      </c>
      <c r="E2323" s="325" t="s">
        <v>1538</v>
      </c>
      <c r="G2323" s="325" t="s">
        <v>1538</v>
      </c>
      <c r="H2323" s="325" t="s">
        <v>1538</v>
      </c>
    </row>
    <row r="2324" spans="1:8">
      <c r="A2324" s="103"/>
      <c r="B2324" s="326"/>
      <c r="C2324" s="326" t="s">
        <v>1538</v>
      </c>
      <c r="D2324" t="s">
        <v>1538</v>
      </c>
      <c r="E2324" s="325" t="s">
        <v>1538</v>
      </c>
      <c r="G2324" s="325" t="s">
        <v>1538</v>
      </c>
      <c r="H2324" s="325" t="s">
        <v>1538</v>
      </c>
    </row>
    <row r="2325" spans="1:8">
      <c r="A2325" s="103"/>
      <c r="B2325" s="326"/>
      <c r="C2325" s="326" t="s">
        <v>1538</v>
      </c>
      <c r="D2325" t="s">
        <v>1538</v>
      </c>
      <c r="E2325" s="325" t="s">
        <v>1538</v>
      </c>
      <c r="G2325" s="325" t="s">
        <v>1538</v>
      </c>
      <c r="H2325" s="325" t="s">
        <v>1538</v>
      </c>
    </row>
    <row r="2326" spans="1:8">
      <c r="A2326" s="103"/>
      <c r="B2326" s="326"/>
      <c r="C2326" s="326" t="s">
        <v>1538</v>
      </c>
      <c r="D2326" t="s">
        <v>1538</v>
      </c>
      <c r="E2326" s="325" t="s">
        <v>1538</v>
      </c>
      <c r="G2326" s="325" t="s">
        <v>1538</v>
      </c>
      <c r="H2326" s="325" t="s">
        <v>1538</v>
      </c>
    </row>
    <row r="2327" spans="1:8">
      <c r="A2327" s="103"/>
      <c r="B2327" s="326"/>
      <c r="C2327" s="326" t="s">
        <v>1538</v>
      </c>
      <c r="D2327" t="s">
        <v>1538</v>
      </c>
      <c r="E2327" s="325" t="s">
        <v>1538</v>
      </c>
      <c r="G2327" s="325" t="s">
        <v>1538</v>
      </c>
      <c r="H2327" s="325" t="s">
        <v>1538</v>
      </c>
    </row>
    <row r="2328" spans="1:8">
      <c r="A2328" s="103"/>
      <c r="B2328" s="326"/>
      <c r="C2328" s="326" t="s">
        <v>1538</v>
      </c>
      <c r="D2328" t="s">
        <v>1538</v>
      </c>
      <c r="E2328" s="325" t="s">
        <v>1538</v>
      </c>
      <c r="G2328" s="325" t="s">
        <v>1538</v>
      </c>
      <c r="H2328" s="325" t="s">
        <v>1538</v>
      </c>
    </row>
    <row r="2329" spans="1:8">
      <c r="A2329" s="103"/>
      <c r="B2329" s="326"/>
      <c r="C2329" s="326" t="s">
        <v>1538</v>
      </c>
      <c r="D2329" t="s">
        <v>1538</v>
      </c>
      <c r="E2329" s="325" t="s">
        <v>1538</v>
      </c>
      <c r="G2329" s="325" t="s">
        <v>1538</v>
      </c>
      <c r="H2329" s="325" t="s">
        <v>1538</v>
      </c>
    </row>
    <row r="2330" spans="1:8">
      <c r="A2330" s="103"/>
      <c r="B2330" s="326"/>
      <c r="C2330" s="326" t="s">
        <v>1538</v>
      </c>
      <c r="D2330" t="s">
        <v>1538</v>
      </c>
      <c r="E2330" s="325" t="s">
        <v>1538</v>
      </c>
      <c r="G2330" s="325" t="s">
        <v>1538</v>
      </c>
      <c r="H2330" s="325" t="s">
        <v>1538</v>
      </c>
    </row>
    <row r="2331" spans="1:8">
      <c r="A2331" s="103"/>
      <c r="B2331" s="326"/>
      <c r="C2331" s="326" t="s">
        <v>1538</v>
      </c>
      <c r="D2331" t="s">
        <v>1538</v>
      </c>
      <c r="E2331" s="325" t="s">
        <v>1538</v>
      </c>
      <c r="G2331" s="325" t="s">
        <v>1538</v>
      </c>
      <c r="H2331" s="325" t="s">
        <v>1538</v>
      </c>
    </row>
    <row r="2332" spans="1:8">
      <c r="A2332" s="103"/>
      <c r="B2332" s="326"/>
      <c r="C2332" s="326" t="s">
        <v>1538</v>
      </c>
      <c r="D2332" t="s">
        <v>1538</v>
      </c>
      <c r="E2332" s="325" t="s">
        <v>1538</v>
      </c>
      <c r="G2332" s="325" t="s">
        <v>1538</v>
      </c>
      <c r="H2332" s="325" t="s">
        <v>1538</v>
      </c>
    </row>
    <row r="2333" spans="1:8">
      <c r="A2333" s="103"/>
      <c r="B2333" s="326"/>
      <c r="C2333" s="326" t="s">
        <v>1538</v>
      </c>
      <c r="D2333" t="s">
        <v>1538</v>
      </c>
      <c r="E2333" s="325" t="s">
        <v>1538</v>
      </c>
      <c r="G2333" s="325" t="s">
        <v>1538</v>
      </c>
      <c r="H2333" s="325" t="s">
        <v>1538</v>
      </c>
    </row>
    <row r="2334" spans="1:8">
      <c r="A2334" s="103"/>
      <c r="B2334" s="326"/>
      <c r="C2334" s="326" t="s">
        <v>1538</v>
      </c>
      <c r="D2334" t="s">
        <v>1538</v>
      </c>
      <c r="E2334" s="325" t="s">
        <v>1538</v>
      </c>
      <c r="G2334" s="325" t="s">
        <v>1538</v>
      </c>
      <c r="H2334" s="325" t="s">
        <v>1538</v>
      </c>
    </row>
    <row r="2335" spans="1:8">
      <c r="A2335" s="103"/>
      <c r="B2335" s="326"/>
      <c r="C2335" s="326" t="s">
        <v>1538</v>
      </c>
      <c r="D2335" t="s">
        <v>1538</v>
      </c>
      <c r="E2335" s="325" t="s">
        <v>1538</v>
      </c>
      <c r="G2335" s="325" t="s">
        <v>1538</v>
      </c>
      <c r="H2335" s="325" t="s">
        <v>1538</v>
      </c>
    </row>
    <row r="2336" spans="1:8">
      <c r="A2336" s="103"/>
      <c r="B2336" s="326"/>
      <c r="C2336" s="326" t="s">
        <v>1538</v>
      </c>
      <c r="D2336" t="s">
        <v>1538</v>
      </c>
      <c r="E2336" s="325" t="s">
        <v>1538</v>
      </c>
      <c r="G2336" s="325" t="s">
        <v>1538</v>
      </c>
      <c r="H2336" s="325" t="s">
        <v>1538</v>
      </c>
    </row>
    <row r="2337" spans="1:8">
      <c r="A2337" s="103"/>
      <c r="B2337" s="326"/>
      <c r="C2337" s="326" t="s">
        <v>1538</v>
      </c>
      <c r="D2337" t="s">
        <v>1538</v>
      </c>
      <c r="E2337" s="325" t="s">
        <v>1538</v>
      </c>
      <c r="G2337" s="325" t="s">
        <v>1538</v>
      </c>
      <c r="H2337" s="325" t="s">
        <v>1538</v>
      </c>
    </row>
    <row r="2338" spans="1:8">
      <c r="A2338" s="103"/>
      <c r="B2338" s="326"/>
      <c r="C2338" s="326" t="s">
        <v>1538</v>
      </c>
      <c r="D2338" t="s">
        <v>1538</v>
      </c>
      <c r="E2338" s="325" t="s">
        <v>1538</v>
      </c>
      <c r="G2338" s="325" t="s">
        <v>1538</v>
      </c>
      <c r="H2338" s="325" t="s">
        <v>1538</v>
      </c>
    </row>
    <row r="2339" spans="1:8">
      <c r="A2339" s="103"/>
      <c r="B2339" s="326"/>
      <c r="C2339" s="326" t="s">
        <v>1538</v>
      </c>
      <c r="D2339" t="s">
        <v>1538</v>
      </c>
      <c r="E2339" s="325" t="s">
        <v>1538</v>
      </c>
      <c r="G2339" s="325" t="s">
        <v>1538</v>
      </c>
      <c r="H2339" s="325" t="s">
        <v>1538</v>
      </c>
    </row>
    <row r="2340" spans="1:8">
      <c r="A2340" s="103"/>
      <c r="B2340" s="326"/>
      <c r="C2340" s="326" t="s">
        <v>1538</v>
      </c>
      <c r="D2340" t="s">
        <v>1538</v>
      </c>
      <c r="E2340" s="325" t="s">
        <v>1538</v>
      </c>
      <c r="G2340" s="325" t="s">
        <v>1538</v>
      </c>
      <c r="H2340" s="325" t="s">
        <v>1538</v>
      </c>
    </row>
    <row r="2341" spans="1:8">
      <c r="A2341" s="103"/>
      <c r="B2341" s="326"/>
      <c r="C2341" s="326" t="s">
        <v>1538</v>
      </c>
      <c r="D2341" t="s">
        <v>1538</v>
      </c>
      <c r="E2341" s="325" t="s">
        <v>1538</v>
      </c>
      <c r="G2341" s="325" t="s">
        <v>1538</v>
      </c>
      <c r="H2341" s="325" t="s">
        <v>1538</v>
      </c>
    </row>
    <row r="2342" spans="1:8">
      <c r="A2342" s="103"/>
      <c r="B2342" s="326"/>
      <c r="C2342" s="326" t="s">
        <v>1538</v>
      </c>
      <c r="D2342" t="s">
        <v>1538</v>
      </c>
      <c r="E2342" s="325" t="s">
        <v>1538</v>
      </c>
      <c r="G2342" s="325" t="s">
        <v>1538</v>
      </c>
      <c r="H2342" s="325" t="s">
        <v>1538</v>
      </c>
    </row>
    <row r="2343" spans="1:8">
      <c r="A2343" s="103"/>
      <c r="B2343" s="326"/>
      <c r="C2343" s="326" t="s">
        <v>1538</v>
      </c>
      <c r="D2343" t="s">
        <v>1538</v>
      </c>
      <c r="E2343" s="325" t="s">
        <v>1538</v>
      </c>
      <c r="G2343" s="325" t="s">
        <v>1538</v>
      </c>
      <c r="H2343" s="325" t="s">
        <v>1538</v>
      </c>
    </row>
    <row r="2344" spans="1:8">
      <c r="A2344" s="103"/>
      <c r="B2344" s="326"/>
      <c r="C2344" s="326" t="s">
        <v>1538</v>
      </c>
      <c r="D2344" t="s">
        <v>1538</v>
      </c>
      <c r="E2344" s="325" t="s">
        <v>1538</v>
      </c>
      <c r="G2344" s="325" t="s">
        <v>1538</v>
      </c>
      <c r="H2344" s="325" t="s">
        <v>1538</v>
      </c>
    </row>
    <row r="2345" spans="1:8">
      <c r="A2345" s="103"/>
      <c r="B2345" s="326"/>
      <c r="C2345" s="326" t="s">
        <v>1538</v>
      </c>
      <c r="D2345" t="s">
        <v>1538</v>
      </c>
      <c r="E2345" s="325" t="s">
        <v>1538</v>
      </c>
      <c r="G2345" s="325" t="s">
        <v>1538</v>
      </c>
      <c r="H2345" s="325" t="s">
        <v>1538</v>
      </c>
    </row>
    <row r="2346" spans="1:8">
      <c r="A2346" s="103"/>
      <c r="B2346" s="326"/>
      <c r="C2346" s="326" t="s">
        <v>1538</v>
      </c>
      <c r="D2346" t="s">
        <v>1538</v>
      </c>
      <c r="E2346" s="325" t="s">
        <v>1538</v>
      </c>
      <c r="G2346" s="325" t="s">
        <v>1538</v>
      </c>
      <c r="H2346" s="325" t="s">
        <v>1538</v>
      </c>
    </row>
    <row r="2347" spans="1:8">
      <c r="A2347" s="103"/>
      <c r="B2347" s="326"/>
      <c r="C2347" s="326" t="s">
        <v>1538</v>
      </c>
      <c r="D2347" t="s">
        <v>1538</v>
      </c>
      <c r="E2347" s="325" t="s">
        <v>1538</v>
      </c>
      <c r="G2347" s="325" t="s">
        <v>1538</v>
      </c>
      <c r="H2347" s="325" t="s">
        <v>1538</v>
      </c>
    </row>
    <row r="2348" spans="1:8">
      <c r="A2348" s="103"/>
      <c r="B2348" s="326"/>
      <c r="C2348" s="326" t="s">
        <v>1538</v>
      </c>
      <c r="D2348" t="s">
        <v>1538</v>
      </c>
      <c r="E2348" s="325" t="s">
        <v>1538</v>
      </c>
      <c r="G2348" s="325" t="s">
        <v>1538</v>
      </c>
      <c r="H2348" s="325" t="s">
        <v>1538</v>
      </c>
    </row>
    <row r="2349" spans="1:8">
      <c r="A2349" s="103"/>
      <c r="B2349" s="326"/>
      <c r="C2349" s="326" t="s">
        <v>1538</v>
      </c>
      <c r="D2349" t="s">
        <v>1538</v>
      </c>
      <c r="E2349" s="325" t="s">
        <v>1538</v>
      </c>
      <c r="G2349" s="325" t="s">
        <v>1538</v>
      </c>
      <c r="H2349" s="325" t="s">
        <v>1538</v>
      </c>
    </row>
    <row r="2350" spans="1:8">
      <c r="A2350" s="103"/>
      <c r="B2350" s="326"/>
      <c r="C2350" s="326" t="s">
        <v>1538</v>
      </c>
      <c r="D2350" t="s">
        <v>1538</v>
      </c>
      <c r="E2350" s="325" t="s">
        <v>1538</v>
      </c>
      <c r="G2350" s="325" t="s">
        <v>1538</v>
      </c>
      <c r="H2350" s="325" t="s">
        <v>1538</v>
      </c>
    </row>
    <row r="2351" spans="1:8">
      <c r="A2351" s="103"/>
      <c r="B2351" s="326"/>
      <c r="C2351" s="326" t="s">
        <v>1538</v>
      </c>
      <c r="D2351" t="s">
        <v>1538</v>
      </c>
      <c r="E2351" s="325" t="s">
        <v>1538</v>
      </c>
      <c r="G2351" s="325" t="s">
        <v>1538</v>
      </c>
      <c r="H2351" s="325" t="s">
        <v>1538</v>
      </c>
    </row>
    <row r="2352" spans="1:8">
      <c r="A2352" s="103"/>
      <c r="B2352" s="326"/>
      <c r="C2352" s="326" t="s">
        <v>1538</v>
      </c>
      <c r="D2352" t="s">
        <v>1538</v>
      </c>
      <c r="E2352" s="325" t="s">
        <v>1538</v>
      </c>
      <c r="G2352" s="325" t="s">
        <v>1538</v>
      </c>
      <c r="H2352" s="325" t="s">
        <v>1538</v>
      </c>
    </row>
    <row r="2353" spans="1:8">
      <c r="A2353" s="103"/>
      <c r="B2353" s="326"/>
      <c r="C2353" s="326" t="s">
        <v>1538</v>
      </c>
      <c r="D2353" t="s">
        <v>1538</v>
      </c>
      <c r="E2353" s="325" t="s">
        <v>1538</v>
      </c>
      <c r="G2353" s="325" t="s">
        <v>1538</v>
      </c>
      <c r="H2353" s="325" t="s">
        <v>1538</v>
      </c>
    </row>
    <row r="2354" spans="1:8">
      <c r="A2354" s="103"/>
      <c r="B2354" s="326"/>
      <c r="C2354" s="326" t="s">
        <v>1538</v>
      </c>
      <c r="D2354" t="s">
        <v>1538</v>
      </c>
      <c r="E2354" s="325" t="s">
        <v>1538</v>
      </c>
      <c r="G2354" s="325" t="s">
        <v>1538</v>
      </c>
      <c r="H2354" s="325" t="s">
        <v>1538</v>
      </c>
    </row>
    <row r="2355" spans="1:8">
      <c r="A2355" s="103"/>
      <c r="B2355" s="326"/>
      <c r="C2355" s="326" t="s">
        <v>1538</v>
      </c>
      <c r="D2355" t="s">
        <v>1538</v>
      </c>
      <c r="E2355" s="325" t="s">
        <v>1538</v>
      </c>
      <c r="G2355" s="325" t="s">
        <v>1538</v>
      </c>
      <c r="H2355" s="325" t="s">
        <v>1538</v>
      </c>
    </row>
    <row r="2356" spans="1:8">
      <c r="A2356" s="103"/>
      <c r="B2356" s="326"/>
      <c r="C2356" s="326" t="s">
        <v>1538</v>
      </c>
      <c r="D2356" t="s">
        <v>1538</v>
      </c>
      <c r="E2356" s="325" t="s">
        <v>1538</v>
      </c>
      <c r="G2356" s="325" t="s">
        <v>1538</v>
      </c>
      <c r="H2356" s="325" t="s">
        <v>1538</v>
      </c>
    </row>
    <row r="2357" spans="1:8">
      <c r="A2357" s="103"/>
      <c r="B2357" s="326"/>
      <c r="C2357" s="326" t="s">
        <v>1538</v>
      </c>
      <c r="D2357" t="s">
        <v>1538</v>
      </c>
      <c r="E2357" s="325" t="s">
        <v>1538</v>
      </c>
      <c r="G2357" s="325" t="s">
        <v>1538</v>
      </c>
      <c r="H2357" s="325" t="s">
        <v>1538</v>
      </c>
    </row>
    <row r="2358" spans="1:8">
      <c r="A2358" s="103"/>
      <c r="B2358" s="326"/>
      <c r="C2358" s="326" t="s">
        <v>1538</v>
      </c>
      <c r="D2358" t="s">
        <v>1538</v>
      </c>
      <c r="E2358" s="325" t="s">
        <v>1538</v>
      </c>
      <c r="G2358" s="325" t="s">
        <v>1538</v>
      </c>
      <c r="H2358" s="325" t="s">
        <v>1538</v>
      </c>
    </row>
    <row r="2359" spans="1:8">
      <c r="A2359" s="103"/>
      <c r="B2359" s="326"/>
      <c r="C2359" s="326" t="s">
        <v>1538</v>
      </c>
      <c r="D2359" t="s">
        <v>1538</v>
      </c>
      <c r="E2359" s="325" t="s">
        <v>1538</v>
      </c>
      <c r="G2359" s="325" t="s">
        <v>1538</v>
      </c>
      <c r="H2359" s="325" t="s">
        <v>1538</v>
      </c>
    </row>
    <row r="2360" spans="1:8">
      <c r="A2360" s="103"/>
      <c r="B2360" s="326"/>
      <c r="C2360" s="326" t="s">
        <v>1538</v>
      </c>
      <c r="D2360" t="s">
        <v>1538</v>
      </c>
      <c r="E2360" s="325" t="s">
        <v>1538</v>
      </c>
      <c r="G2360" s="325" t="s">
        <v>1538</v>
      </c>
      <c r="H2360" s="325" t="s">
        <v>1538</v>
      </c>
    </row>
    <row r="2361" spans="1:8">
      <c r="A2361" s="103"/>
      <c r="B2361" s="326"/>
      <c r="C2361" s="326" t="s">
        <v>1538</v>
      </c>
      <c r="D2361" t="s">
        <v>1538</v>
      </c>
      <c r="E2361" s="325" t="s">
        <v>1538</v>
      </c>
      <c r="G2361" s="325" t="s">
        <v>1538</v>
      </c>
      <c r="H2361" s="325" t="s">
        <v>1538</v>
      </c>
    </row>
    <row r="2362" spans="1:8">
      <c r="A2362" s="103"/>
      <c r="B2362" s="328"/>
      <c r="C2362" s="326" t="s">
        <v>1538</v>
      </c>
      <c r="D2362" t="s">
        <v>1538</v>
      </c>
      <c r="E2362" s="325" t="s">
        <v>1538</v>
      </c>
      <c r="G2362" s="325" t="s">
        <v>1538</v>
      </c>
      <c r="H2362" s="325" t="s">
        <v>1538</v>
      </c>
    </row>
    <row r="2363" spans="1:8">
      <c r="A2363" s="103"/>
      <c r="C2363" s="326" t="s">
        <v>1538</v>
      </c>
      <c r="D2363" t="s">
        <v>1538</v>
      </c>
      <c r="E2363" s="325" t="s">
        <v>1538</v>
      </c>
      <c r="G2363" s="325" t="s">
        <v>1538</v>
      </c>
      <c r="H2363" s="325" t="s">
        <v>1538</v>
      </c>
    </row>
    <row r="2364" spans="1:8">
      <c r="A2364" s="103"/>
      <c r="C2364" s="326" t="s">
        <v>1538</v>
      </c>
      <c r="D2364" t="s">
        <v>1538</v>
      </c>
      <c r="E2364" s="325" t="s">
        <v>1538</v>
      </c>
      <c r="G2364" s="325" t="s">
        <v>1538</v>
      </c>
      <c r="H2364" s="325" t="s">
        <v>1538</v>
      </c>
    </row>
    <row r="2365" spans="1:8">
      <c r="A2365" s="103"/>
      <c r="C2365" s="326" t="s">
        <v>1538</v>
      </c>
      <c r="D2365" t="s">
        <v>1538</v>
      </c>
      <c r="E2365" s="325" t="s">
        <v>1538</v>
      </c>
      <c r="G2365" s="325" t="s">
        <v>1538</v>
      </c>
      <c r="H2365" s="325" t="s">
        <v>1538</v>
      </c>
    </row>
    <row r="2366" spans="1:8">
      <c r="A2366" s="103"/>
      <c r="B2366" s="328"/>
      <c r="C2366" s="326" t="s">
        <v>1538</v>
      </c>
      <c r="D2366" t="s">
        <v>1538</v>
      </c>
      <c r="E2366" s="325" t="s">
        <v>1538</v>
      </c>
      <c r="G2366" s="325" t="s">
        <v>1538</v>
      </c>
      <c r="H2366" s="325" t="s">
        <v>1538</v>
      </c>
    </row>
    <row r="2367" spans="1:8">
      <c r="A2367" s="103"/>
      <c r="C2367" s="326" t="s">
        <v>1538</v>
      </c>
      <c r="D2367" t="s">
        <v>1538</v>
      </c>
      <c r="E2367" s="325" t="s">
        <v>1538</v>
      </c>
      <c r="G2367" s="325" t="s">
        <v>1538</v>
      </c>
      <c r="H2367" s="325" t="s">
        <v>1538</v>
      </c>
    </row>
    <row r="2368" spans="1:8">
      <c r="A2368" s="103"/>
      <c r="C2368" s="326" t="s">
        <v>1538</v>
      </c>
      <c r="D2368" t="s">
        <v>1538</v>
      </c>
      <c r="E2368" s="325" t="s">
        <v>1538</v>
      </c>
      <c r="G2368" s="325" t="s">
        <v>1538</v>
      </c>
      <c r="H2368" s="325" t="s">
        <v>1538</v>
      </c>
    </row>
    <row r="2369" spans="1:8">
      <c r="A2369" s="103"/>
      <c r="C2369" s="326" t="s">
        <v>1538</v>
      </c>
      <c r="D2369" t="s">
        <v>1538</v>
      </c>
      <c r="E2369" s="325" t="s">
        <v>1538</v>
      </c>
      <c r="G2369" s="325" t="s">
        <v>1538</v>
      </c>
      <c r="H2369" s="325" t="s">
        <v>1538</v>
      </c>
    </row>
    <row r="2370" spans="1:8">
      <c r="A2370" s="103"/>
      <c r="B2370" s="326"/>
      <c r="C2370" s="326" t="s">
        <v>1538</v>
      </c>
      <c r="D2370" t="s">
        <v>1538</v>
      </c>
      <c r="E2370" s="325" t="s">
        <v>1538</v>
      </c>
      <c r="G2370" s="325" t="s">
        <v>1538</v>
      </c>
      <c r="H2370" s="325" t="s">
        <v>1538</v>
      </c>
    </row>
    <row r="2371" spans="1:8">
      <c r="A2371" s="103"/>
      <c r="B2371" s="326"/>
      <c r="C2371" s="326" t="s">
        <v>1538</v>
      </c>
      <c r="D2371" t="s">
        <v>1538</v>
      </c>
      <c r="E2371" s="325" t="s">
        <v>1538</v>
      </c>
      <c r="G2371" s="325" t="s">
        <v>1538</v>
      </c>
      <c r="H2371" s="325" t="s">
        <v>1538</v>
      </c>
    </row>
    <row r="2372" spans="1:8">
      <c r="A2372" s="103"/>
      <c r="B2372" s="326"/>
      <c r="C2372" s="326" t="s">
        <v>1538</v>
      </c>
      <c r="D2372" t="s">
        <v>1538</v>
      </c>
      <c r="E2372" s="325" t="s">
        <v>1538</v>
      </c>
      <c r="G2372" s="325" t="s">
        <v>1538</v>
      </c>
      <c r="H2372" s="325" t="s">
        <v>1538</v>
      </c>
    </row>
    <row r="2373" spans="1:8">
      <c r="A2373" s="103"/>
      <c r="B2373" s="326"/>
      <c r="C2373" s="326" t="s">
        <v>1538</v>
      </c>
      <c r="D2373" t="s">
        <v>1538</v>
      </c>
      <c r="E2373" s="325" t="s">
        <v>1538</v>
      </c>
      <c r="G2373" s="325" t="s">
        <v>1538</v>
      </c>
      <c r="H2373" s="325" t="s">
        <v>1538</v>
      </c>
    </row>
    <row r="2374" spans="1:8">
      <c r="A2374" s="103"/>
      <c r="B2374" s="326"/>
      <c r="C2374" s="326" t="s">
        <v>1538</v>
      </c>
      <c r="D2374" t="s">
        <v>1538</v>
      </c>
      <c r="E2374" s="325" t="s">
        <v>1538</v>
      </c>
      <c r="G2374" s="325" t="s">
        <v>1538</v>
      </c>
      <c r="H2374" s="325" t="s">
        <v>1538</v>
      </c>
    </row>
    <row r="2375" spans="1:8">
      <c r="A2375" s="103"/>
      <c r="B2375" s="326"/>
      <c r="C2375" s="326" t="s">
        <v>1538</v>
      </c>
      <c r="D2375" t="s">
        <v>1538</v>
      </c>
      <c r="E2375" s="325" t="s">
        <v>1538</v>
      </c>
      <c r="G2375" s="325" t="s">
        <v>1538</v>
      </c>
      <c r="H2375" s="325" t="s">
        <v>1538</v>
      </c>
    </row>
    <row r="2376" spans="1:8">
      <c r="A2376" s="103"/>
      <c r="B2376" s="326"/>
      <c r="C2376" s="326" t="s">
        <v>1538</v>
      </c>
      <c r="D2376" t="s">
        <v>1538</v>
      </c>
      <c r="E2376" s="325" t="s">
        <v>1538</v>
      </c>
      <c r="G2376" s="325" t="s">
        <v>1538</v>
      </c>
      <c r="H2376" s="325" t="s">
        <v>1538</v>
      </c>
    </row>
    <row r="2377" spans="1:8">
      <c r="A2377" s="103"/>
      <c r="B2377" s="326"/>
      <c r="C2377" s="326" t="s">
        <v>1538</v>
      </c>
      <c r="D2377" t="s">
        <v>1538</v>
      </c>
      <c r="E2377" s="325" t="s">
        <v>1538</v>
      </c>
      <c r="G2377" s="325" t="s">
        <v>1538</v>
      </c>
      <c r="H2377" s="325" t="s">
        <v>1538</v>
      </c>
    </row>
    <row r="2378" spans="1:8">
      <c r="A2378" s="103"/>
      <c r="B2378" s="326"/>
      <c r="C2378" s="326" t="s">
        <v>1538</v>
      </c>
      <c r="D2378" t="s">
        <v>1538</v>
      </c>
      <c r="E2378" s="325" t="s">
        <v>1538</v>
      </c>
      <c r="G2378" s="325" t="s">
        <v>1538</v>
      </c>
      <c r="H2378" s="325" t="s">
        <v>1538</v>
      </c>
    </row>
    <row r="2379" spans="1:8">
      <c r="A2379" s="103"/>
      <c r="B2379" s="326"/>
      <c r="C2379" s="326" t="s">
        <v>1538</v>
      </c>
      <c r="D2379" t="s">
        <v>1538</v>
      </c>
      <c r="E2379" s="325" t="s">
        <v>1538</v>
      </c>
      <c r="G2379" s="325" t="s">
        <v>1538</v>
      </c>
      <c r="H2379" s="325" t="s">
        <v>1538</v>
      </c>
    </row>
    <row r="2380" spans="1:8">
      <c r="A2380" s="103"/>
      <c r="B2380" s="326"/>
      <c r="C2380" s="326" t="s">
        <v>1538</v>
      </c>
      <c r="D2380" t="s">
        <v>1538</v>
      </c>
      <c r="E2380" s="325" t="s">
        <v>1538</v>
      </c>
      <c r="G2380" s="325" t="s">
        <v>1538</v>
      </c>
      <c r="H2380" s="325" t="s">
        <v>1538</v>
      </c>
    </row>
    <row r="2381" spans="1:8">
      <c r="A2381" s="103"/>
      <c r="B2381" s="326"/>
      <c r="C2381" s="326" t="s">
        <v>1538</v>
      </c>
      <c r="D2381" t="s">
        <v>1538</v>
      </c>
      <c r="E2381" s="325" t="s">
        <v>1538</v>
      </c>
      <c r="G2381" s="325" t="s">
        <v>1538</v>
      </c>
      <c r="H2381" s="325" t="s">
        <v>1538</v>
      </c>
    </row>
    <row r="2382" spans="1:8">
      <c r="A2382" s="103"/>
      <c r="B2382" s="326"/>
      <c r="C2382" s="326" t="s">
        <v>1538</v>
      </c>
      <c r="D2382" t="s">
        <v>1538</v>
      </c>
      <c r="E2382" s="325" t="s">
        <v>1538</v>
      </c>
      <c r="G2382" s="325" t="s">
        <v>1538</v>
      </c>
      <c r="H2382" s="325" t="s">
        <v>1538</v>
      </c>
    </row>
    <row r="2383" spans="1:8">
      <c r="A2383" s="103"/>
      <c r="B2383" s="328"/>
      <c r="C2383" s="326" t="s">
        <v>1538</v>
      </c>
      <c r="D2383" t="s">
        <v>1538</v>
      </c>
      <c r="E2383" s="325" t="s">
        <v>1538</v>
      </c>
      <c r="G2383" s="325" t="s">
        <v>1538</v>
      </c>
      <c r="H2383" s="325" t="s">
        <v>1538</v>
      </c>
    </row>
    <row r="2384" spans="1:8">
      <c r="A2384" s="103"/>
      <c r="C2384" s="326" t="s">
        <v>1538</v>
      </c>
      <c r="D2384" t="s">
        <v>1538</v>
      </c>
      <c r="E2384" s="325" t="s">
        <v>1538</v>
      </c>
      <c r="G2384" s="325" t="s">
        <v>1538</v>
      </c>
      <c r="H2384" s="325" t="s">
        <v>1538</v>
      </c>
    </row>
    <row r="2385" spans="1:8">
      <c r="A2385" s="103"/>
      <c r="C2385" s="326" t="s">
        <v>1538</v>
      </c>
      <c r="D2385" t="s">
        <v>1538</v>
      </c>
      <c r="E2385" s="325" t="s">
        <v>1538</v>
      </c>
      <c r="G2385" s="325" t="s">
        <v>1538</v>
      </c>
      <c r="H2385" s="325" t="s">
        <v>1538</v>
      </c>
    </row>
    <row r="2386" spans="1:8">
      <c r="A2386" s="103"/>
      <c r="C2386" s="326" t="s">
        <v>1538</v>
      </c>
      <c r="D2386" t="s">
        <v>1538</v>
      </c>
      <c r="E2386" s="325" t="s">
        <v>1538</v>
      </c>
      <c r="G2386" s="325" t="s">
        <v>1538</v>
      </c>
      <c r="H2386" s="325" t="s">
        <v>1538</v>
      </c>
    </row>
    <row r="2387" spans="1:8">
      <c r="A2387" s="103"/>
      <c r="B2387" s="326"/>
      <c r="C2387" s="326" t="s">
        <v>1538</v>
      </c>
      <c r="D2387" t="s">
        <v>1538</v>
      </c>
      <c r="E2387" s="325" t="s">
        <v>1538</v>
      </c>
      <c r="G2387" s="325" t="s">
        <v>1538</v>
      </c>
      <c r="H2387" s="325" t="s">
        <v>1538</v>
      </c>
    </row>
    <row r="2388" spans="1:8">
      <c r="A2388" s="103"/>
      <c r="B2388" s="326"/>
      <c r="C2388" s="326" t="s">
        <v>1538</v>
      </c>
      <c r="D2388" t="s">
        <v>1538</v>
      </c>
      <c r="E2388" s="325" t="s">
        <v>1538</v>
      </c>
      <c r="G2388" s="325" t="s">
        <v>1538</v>
      </c>
      <c r="H2388" s="325" t="s">
        <v>1538</v>
      </c>
    </row>
    <row r="2389" spans="1:8">
      <c r="A2389" s="103"/>
      <c r="B2389" s="326"/>
      <c r="C2389" s="326" t="s">
        <v>1538</v>
      </c>
      <c r="D2389" t="s">
        <v>1538</v>
      </c>
      <c r="E2389" s="325" t="s">
        <v>1538</v>
      </c>
      <c r="G2389" s="325" t="s">
        <v>1538</v>
      </c>
      <c r="H2389" s="325" t="s">
        <v>1538</v>
      </c>
    </row>
    <row r="2390" spans="1:8">
      <c r="A2390" s="103"/>
      <c r="B2390" s="326"/>
      <c r="C2390" s="326" t="s">
        <v>1538</v>
      </c>
      <c r="D2390" t="s">
        <v>1538</v>
      </c>
      <c r="E2390" s="325" t="s">
        <v>1538</v>
      </c>
      <c r="G2390" s="325" t="s">
        <v>1538</v>
      </c>
      <c r="H2390" s="325" t="s">
        <v>1538</v>
      </c>
    </row>
    <row r="2391" spans="1:8">
      <c r="A2391" s="103"/>
      <c r="B2391" s="326"/>
      <c r="C2391" s="326" t="s">
        <v>1538</v>
      </c>
      <c r="D2391" t="s">
        <v>1538</v>
      </c>
      <c r="E2391" s="325" t="s">
        <v>1538</v>
      </c>
      <c r="G2391" s="325" t="s">
        <v>1538</v>
      </c>
      <c r="H2391" s="325" t="s">
        <v>1538</v>
      </c>
    </row>
    <row r="2392" spans="1:8">
      <c r="A2392" s="103"/>
      <c r="B2392" s="326"/>
      <c r="C2392" s="326" t="s">
        <v>1538</v>
      </c>
      <c r="D2392" t="s">
        <v>1538</v>
      </c>
      <c r="E2392" s="325" t="s">
        <v>1538</v>
      </c>
      <c r="G2392" s="325" t="s">
        <v>1538</v>
      </c>
      <c r="H2392" s="325" t="s">
        <v>1538</v>
      </c>
    </row>
    <row r="2393" spans="1:8">
      <c r="A2393" s="103"/>
      <c r="B2393" s="326"/>
      <c r="C2393" s="326" t="s">
        <v>1538</v>
      </c>
      <c r="D2393" t="s">
        <v>1538</v>
      </c>
      <c r="E2393" s="325" t="s">
        <v>1538</v>
      </c>
      <c r="G2393" s="325" t="s">
        <v>1538</v>
      </c>
      <c r="H2393" s="325" t="s">
        <v>1538</v>
      </c>
    </row>
    <row r="2394" spans="1:8">
      <c r="A2394" s="103"/>
      <c r="B2394" s="326"/>
      <c r="C2394" s="326" t="s">
        <v>1538</v>
      </c>
      <c r="D2394" t="s">
        <v>1538</v>
      </c>
      <c r="E2394" s="325" t="s">
        <v>1538</v>
      </c>
      <c r="G2394" s="325" t="s">
        <v>1538</v>
      </c>
      <c r="H2394" s="325" t="s">
        <v>1538</v>
      </c>
    </row>
    <row r="2395" spans="1:8">
      <c r="A2395" s="103"/>
      <c r="B2395" s="326"/>
      <c r="C2395" s="326" t="s">
        <v>1538</v>
      </c>
      <c r="D2395" t="s">
        <v>1538</v>
      </c>
      <c r="E2395" s="325" t="s">
        <v>1538</v>
      </c>
      <c r="G2395" s="325" t="s">
        <v>1538</v>
      </c>
      <c r="H2395" s="325" t="s">
        <v>1538</v>
      </c>
    </row>
    <row r="2396" spans="1:8">
      <c r="A2396" s="103"/>
      <c r="B2396" s="326"/>
      <c r="C2396" s="326" t="s">
        <v>1538</v>
      </c>
      <c r="D2396" t="s">
        <v>1538</v>
      </c>
      <c r="E2396" s="325" t="s">
        <v>1538</v>
      </c>
      <c r="G2396" s="325" t="s">
        <v>1538</v>
      </c>
      <c r="H2396" s="325" t="s">
        <v>1538</v>
      </c>
    </row>
    <row r="2397" spans="1:8">
      <c r="A2397" s="103"/>
      <c r="B2397" s="326"/>
      <c r="C2397" s="326" t="s">
        <v>1538</v>
      </c>
      <c r="D2397" t="s">
        <v>1538</v>
      </c>
      <c r="E2397" s="325" t="s">
        <v>1538</v>
      </c>
      <c r="G2397" s="325" t="s">
        <v>1538</v>
      </c>
      <c r="H2397" s="325" t="s">
        <v>1538</v>
      </c>
    </row>
    <row r="2398" spans="1:8">
      <c r="A2398" s="103"/>
      <c r="B2398" s="326"/>
      <c r="C2398" s="326" t="s">
        <v>1538</v>
      </c>
      <c r="D2398" t="s">
        <v>1538</v>
      </c>
      <c r="E2398" s="325" t="s">
        <v>1538</v>
      </c>
      <c r="G2398" s="325" t="s">
        <v>1538</v>
      </c>
      <c r="H2398" s="325" t="s">
        <v>1538</v>
      </c>
    </row>
    <row r="2399" spans="1:8">
      <c r="A2399" s="103"/>
      <c r="B2399" s="326"/>
      <c r="C2399" s="326" t="s">
        <v>1538</v>
      </c>
      <c r="D2399" t="s">
        <v>1538</v>
      </c>
      <c r="E2399" s="325" t="s">
        <v>1538</v>
      </c>
      <c r="G2399" s="325" t="s">
        <v>1538</v>
      </c>
      <c r="H2399" s="325" t="s">
        <v>1538</v>
      </c>
    </row>
    <row r="2400" spans="1:8">
      <c r="A2400" s="103"/>
      <c r="B2400" s="326"/>
      <c r="C2400" s="326" t="s">
        <v>1538</v>
      </c>
      <c r="D2400" t="s">
        <v>1538</v>
      </c>
      <c r="E2400" s="325" t="s">
        <v>1538</v>
      </c>
      <c r="G2400" s="325" t="s">
        <v>1538</v>
      </c>
      <c r="H2400" s="325" t="s">
        <v>1538</v>
      </c>
    </row>
    <row r="2401" spans="1:8">
      <c r="A2401" s="103"/>
      <c r="B2401" s="326"/>
      <c r="C2401" s="326" t="s">
        <v>1538</v>
      </c>
      <c r="D2401" t="s">
        <v>1538</v>
      </c>
      <c r="E2401" s="325" t="s">
        <v>1538</v>
      </c>
      <c r="G2401" s="325" t="s">
        <v>1538</v>
      </c>
      <c r="H2401" s="325" t="s">
        <v>1538</v>
      </c>
    </row>
    <row r="2402" spans="1:8">
      <c r="A2402" s="103"/>
      <c r="B2402" s="326"/>
      <c r="C2402" s="326" t="s">
        <v>1538</v>
      </c>
      <c r="D2402" t="s">
        <v>1538</v>
      </c>
      <c r="E2402" s="325" t="s">
        <v>1538</v>
      </c>
      <c r="G2402" s="325" t="s">
        <v>1538</v>
      </c>
      <c r="H2402" s="325" t="s">
        <v>1538</v>
      </c>
    </row>
    <row r="2403" spans="1:8">
      <c r="A2403" s="103"/>
      <c r="B2403" s="326"/>
      <c r="C2403" s="326" t="s">
        <v>1538</v>
      </c>
      <c r="D2403" t="s">
        <v>1538</v>
      </c>
      <c r="E2403" s="325" t="s">
        <v>1538</v>
      </c>
      <c r="G2403" s="325" t="s">
        <v>1538</v>
      </c>
      <c r="H2403" s="325" t="s">
        <v>1538</v>
      </c>
    </row>
    <row r="2404" spans="1:8">
      <c r="A2404" s="103"/>
      <c r="B2404" s="329"/>
      <c r="C2404" s="326" t="s">
        <v>1538</v>
      </c>
      <c r="D2404" t="s">
        <v>1538</v>
      </c>
      <c r="E2404" s="325" t="s">
        <v>1538</v>
      </c>
      <c r="G2404" s="325" t="s">
        <v>1538</v>
      </c>
      <c r="H2404" s="325" t="s">
        <v>1538</v>
      </c>
    </row>
    <row r="2405" spans="1:8">
      <c r="A2405" s="103"/>
      <c r="B2405" s="326"/>
      <c r="C2405" s="326" t="s">
        <v>1538</v>
      </c>
      <c r="D2405" t="s">
        <v>1538</v>
      </c>
      <c r="E2405" s="325" t="s">
        <v>1538</v>
      </c>
      <c r="G2405" s="325" t="s">
        <v>1538</v>
      </c>
      <c r="H2405" s="325" t="s">
        <v>1538</v>
      </c>
    </row>
    <row r="2406" spans="1:8">
      <c r="A2406" s="103"/>
      <c r="B2406" s="326"/>
      <c r="C2406" s="326" t="s">
        <v>1538</v>
      </c>
      <c r="D2406" t="s">
        <v>1538</v>
      </c>
      <c r="E2406" s="325" t="s">
        <v>1538</v>
      </c>
      <c r="G2406" s="325" t="s">
        <v>1538</v>
      </c>
      <c r="H2406" s="325" t="s">
        <v>1538</v>
      </c>
    </row>
    <row r="2407" spans="1:8">
      <c r="A2407" s="103"/>
      <c r="B2407" s="326"/>
      <c r="C2407" s="326" t="s">
        <v>1538</v>
      </c>
      <c r="D2407" t="s">
        <v>1538</v>
      </c>
      <c r="E2407" s="325" t="s">
        <v>1538</v>
      </c>
      <c r="G2407" s="325" t="s">
        <v>1538</v>
      </c>
      <c r="H2407" s="325" t="s">
        <v>1538</v>
      </c>
    </row>
    <row r="2408" spans="1:8">
      <c r="A2408" s="103"/>
      <c r="B2408" s="326"/>
      <c r="C2408" s="326" t="s">
        <v>1538</v>
      </c>
      <c r="D2408" t="s">
        <v>1538</v>
      </c>
      <c r="E2408" s="325" t="s">
        <v>1538</v>
      </c>
      <c r="G2408" s="325" t="s">
        <v>1538</v>
      </c>
      <c r="H2408" s="325" t="s">
        <v>1538</v>
      </c>
    </row>
    <row r="2409" spans="1:8">
      <c r="A2409" s="103"/>
      <c r="B2409" s="326"/>
      <c r="C2409" s="326" t="s">
        <v>1538</v>
      </c>
      <c r="D2409" t="s">
        <v>1538</v>
      </c>
      <c r="E2409" s="325" t="s">
        <v>1538</v>
      </c>
      <c r="G2409" s="325" t="s">
        <v>1538</v>
      </c>
      <c r="H2409" s="325" t="s">
        <v>1538</v>
      </c>
    </row>
    <row r="2410" spans="1:8">
      <c r="A2410" s="103"/>
      <c r="B2410" s="326"/>
      <c r="C2410" s="326" t="s">
        <v>1538</v>
      </c>
      <c r="D2410" t="s">
        <v>1538</v>
      </c>
      <c r="E2410" s="325" t="s">
        <v>1538</v>
      </c>
      <c r="G2410" s="325" t="s">
        <v>1538</v>
      </c>
      <c r="H2410" s="325" t="s">
        <v>1538</v>
      </c>
    </row>
    <row r="2411" spans="1:8">
      <c r="A2411" s="103"/>
      <c r="B2411" s="326"/>
      <c r="C2411" s="326" t="s">
        <v>1538</v>
      </c>
      <c r="D2411" t="s">
        <v>1538</v>
      </c>
      <c r="E2411" s="325" t="s">
        <v>1538</v>
      </c>
      <c r="G2411" s="325" t="s">
        <v>1538</v>
      </c>
      <c r="H2411" s="325" t="s">
        <v>1538</v>
      </c>
    </row>
    <row r="2412" spans="1:8">
      <c r="A2412" s="103"/>
      <c r="B2412" s="326"/>
      <c r="C2412" s="326" t="s">
        <v>1538</v>
      </c>
      <c r="D2412" t="s">
        <v>1538</v>
      </c>
      <c r="E2412" s="325" t="s">
        <v>1538</v>
      </c>
      <c r="G2412" s="325" t="s">
        <v>1538</v>
      </c>
      <c r="H2412" s="325" t="s">
        <v>1538</v>
      </c>
    </row>
    <row r="2413" spans="1:8">
      <c r="A2413" s="103"/>
      <c r="B2413" s="326"/>
      <c r="C2413" s="326" t="s">
        <v>1538</v>
      </c>
      <c r="D2413" t="s">
        <v>1538</v>
      </c>
      <c r="E2413" s="325" t="s">
        <v>1538</v>
      </c>
      <c r="G2413" s="325" t="s">
        <v>1538</v>
      </c>
      <c r="H2413" s="325" t="s">
        <v>1538</v>
      </c>
    </row>
    <row r="2414" spans="1:8">
      <c r="A2414" s="103"/>
      <c r="B2414" s="326"/>
      <c r="C2414" s="326" t="s">
        <v>1538</v>
      </c>
      <c r="D2414" t="s">
        <v>1538</v>
      </c>
      <c r="E2414" s="325" t="s">
        <v>1538</v>
      </c>
      <c r="G2414" s="325" t="s">
        <v>1538</v>
      </c>
      <c r="H2414" s="325" t="s">
        <v>1538</v>
      </c>
    </row>
    <row r="2415" spans="1:8">
      <c r="A2415" s="103"/>
      <c r="B2415" s="326"/>
      <c r="C2415" s="326" t="s">
        <v>1538</v>
      </c>
      <c r="D2415" t="s">
        <v>1538</v>
      </c>
      <c r="E2415" s="325" t="s">
        <v>1538</v>
      </c>
      <c r="G2415" s="325" t="s">
        <v>1538</v>
      </c>
      <c r="H2415" s="325" t="s">
        <v>1538</v>
      </c>
    </row>
    <row r="2416" spans="1:8">
      <c r="A2416" s="103"/>
      <c r="B2416" s="326"/>
      <c r="C2416" s="326" t="s">
        <v>1538</v>
      </c>
      <c r="D2416" t="s">
        <v>1538</v>
      </c>
      <c r="E2416" s="325" t="s">
        <v>1538</v>
      </c>
      <c r="G2416" s="325" t="s">
        <v>1538</v>
      </c>
      <c r="H2416" s="325" t="s">
        <v>1538</v>
      </c>
    </row>
    <row r="2417" spans="1:8">
      <c r="A2417" s="103"/>
      <c r="B2417" s="326"/>
      <c r="C2417" s="326" t="s">
        <v>1538</v>
      </c>
      <c r="D2417" t="s">
        <v>1538</v>
      </c>
      <c r="E2417" s="325" t="s">
        <v>1538</v>
      </c>
      <c r="G2417" s="325" t="s">
        <v>1538</v>
      </c>
      <c r="H2417" s="325" t="s">
        <v>1538</v>
      </c>
    </row>
    <row r="2418" spans="1:8">
      <c r="A2418" s="103"/>
      <c r="B2418" s="326"/>
      <c r="C2418" s="326" t="s">
        <v>1538</v>
      </c>
      <c r="D2418" t="s">
        <v>1538</v>
      </c>
      <c r="E2418" s="325" t="s">
        <v>1538</v>
      </c>
      <c r="G2418" s="325" t="s">
        <v>1538</v>
      </c>
      <c r="H2418" s="325" t="s">
        <v>1538</v>
      </c>
    </row>
    <row r="2419" spans="1:8">
      <c r="A2419" s="103"/>
      <c r="B2419" s="326"/>
      <c r="C2419" s="326" t="s">
        <v>1538</v>
      </c>
      <c r="D2419" t="s">
        <v>1538</v>
      </c>
      <c r="E2419" s="325" t="s">
        <v>1538</v>
      </c>
      <c r="G2419" s="325" t="s">
        <v>1538</v>
      </c>
      <c r="H2419" s="325" t="s">
        <v>1538</v>
      </c>
    </row>
    <row r="2420" spans="1:8">
      <c r="A2420" s="103"/>
      <c r="B2420" s="326"/>
      <c r="C2420" s="326" t="s">
        <v>1538</v>
      </c>
      <c r="D2420" t="s">
        <v>1538</v>
      </c>
      <c r="E2420" s="325" t="s">
        <v>1538</v>
      </c>
      <c r="G2420" s="325" t="s">
        <v>1538</v>
      </c>
      <c r="H2420" s="325" t="s">
        <v>1538</v>
      </c>
    </row>
    <row r="2421" spans="1:8">
      <c r="A2421" s="103"/>
      <c r="B2421" s="326"/>
      <c r="C2421" s="326" t="s">
        <v>1538</v>
      </c>
      <c r="D2421" t="s">
        <v>1538</v>
      </c>
      <c r="E2421" s="325" t="s">
        <v>1538</v>
      </c>
      <c r="G2421" s="325" t="s">
        <v>1538</v>
      </c>
      <c r="H2421" s="325" t="s">
        <v>1538</v>
      </c>
    </row>
    <row r="2422" spans="1:8">
      <c r="A2422" s="103"/>
      <c r="B2422" s="326"/>
      <c r="C2422" s="326" t="s">
        <v>1538</v>
      </c>
      <c r="D2422" t="s">
        <v>1538</v>
      </c>
      <c r="E2422" s="325" t="s">
        <v>1538</v>
      </c>
      <c r="G2422" s="325" t="s">
        <v>1538</v>
      </c>
      <c r="H2422" s="325" t="s">
        <v>1538</v>
      </c>
    </row>
    <row r="2423" spans="1:8">
      <c r="A2423" s="103"/>
      <c r="B2423" s="326"/>
      <c r="C2423" s="326" t="s">
        <v>1538</v>
      </c>
      <c r="D2423" t="s">
        <v>1538</v>
      </c>
      <c r="E2423" s="325" t="s">
        <v>1538</v>
      </c>
      <c r="G2423" s="325" t="s">
        <v>1538</v>
      </c>
      <c r="H2423" s="325" t="s">
        <v>1538</v>
      </c>
    </row>
    <row r="2424" spans="1:8">
      <c r="A2424" s="103"/>
      <c r="B2424" s="326"/>
      <c r="C2424" s="326" t="s">
        <v>1538</v>
      </c>
      <c r="D2424" t="s">
        <v>1538</v>
      </c>
      <c r="E2424" s="325" t="s">
        <v>1538</v>
      </c>
      <c r="G2424" s="325" t="s">
        <v>1538</v>
      </c>
      <c r="H2424" s="325" t="s">
        <v>1538</v>
      </c>
    </row>
    <row r="2425" spans="1:8">
      <c r="A2425" s="103"/>
      <c r="B2425" s="326"/>
      <c r="C2425" s="326" t="s">
        <v>1538</v>
      </c>
      <c r="D2425" t="s">
        <v>1538</v>
      </c>
      <c r="E2425" s="325" t="s">
        <v>1538</v>
      </c>
      <c r="G2425" s="325" t="s">
        <v>1538</v>
      </c>
      <c r="H2425" s="325" t="s">
        <v>1538</v>
      </c>
    </row>
    <row r="2426" spans="1:8">
      <c r="A2426" s="103"/>
      <c r="B2426" s="326"/>
      <c r="C2426" s="326" t="s">
        <v>1538</v>
      </c>
      <c r="D2426" t="s">
        <v>1538</v>
      </c>
      <c r="E2426" s="325" t="s">
        <v>1538</v>
      </c>
      <c r="G2426" s="325" t="s">
        <v>1538</v>
      </c>
      <c r="H2426" s="325" t="s">
        <v>1538</v>
      </c>
    </row>
    <row r="2427" spans="1:8">
      <c r="A2427" s="103"/>
      <c r="B2427" s="326"/>
      <c r="C2427" s="326" t="s">
        <v>1538</v>
      </c>
      <c r="D2427" t="s">
        <v>1538</v>
      </c>
      <c r="E2427" s="325" t="s">
        <v>1538</v>
      </c>
      <c r="G2427" s="325" t="s">
        <v>1538</v>
      </c>
      <c r="H2427" s="325" t="s">
        <v>1538</v>
      </c>
    </row>
    <row r="2428" spans="1:8">
      <c r="A2428" s="103"/>
      <c r="B2428" s="326"/>
      <c r="C2428" s="326" t="s">
        <v>1538</v>
      </c>
      <c r="D2428" t="s">
        <v>1538</v>
      </c>
      <c r="E2428" s="325" t="s">
        <v>1538</v>
      </c>
      <c r="G2428" s="325" t="s">
        <v>1538</v>
      </c>
      <c r="H2428" s="325" t="s">
        <v>1538</v>
      </c>
    </row>
    <row r="2429" spans="1:8">
      <c r="A2429" s="103"/>
      <c r="B2429" s="326"/>
      <c r="C2429" s="326" t="s">
        <v>1538</v>
      </c>
      <c r="D2429" t="s">
        <v>1538</v>
      </c>
      <c r="E2429" s="325" t="s">
        <v>1538</v>
      </c>
      <c r="G2429" s="325" t="s">
        <v>1538</v>
      </c>
      <c r="H2429" s="325" t="s">
        <v>1538</v>
      </c>
    </row>
    <row r="2430" spans="1:8">
      <c r="A2430" s="103"/>
      <c r="B2430" s="326"/>
      <c r="C2430" s="326" t="s">
        <v>1538</v>
      </c>
      <c r="D2430" t="s">
        <v>1538</v>
      </c>
      <c r="E2430" s="325" t="s">
        <v>1538</v>
      </c>
      <c r="G2430" s="325" t="s">
        <v>1538</v>
      </c>
      <c r="H2430" s="325" t="s">
        <v>1538</v>
      </c>
    </row>
    <row r="2431" spans="1:8">
      <c r="A2431" s="103"/>
      <c r="B2431" s="326"/>
      <c r="C2431" s="326" t="s">
        <v>1538</v>
      </c>
      <c r="D2431" t="s">
        <v>1538</v>
      </c>
      <c r="E2431" s="325" t="s">
        <v>1538</v>
      </c>
      <c r="G2431" s="325" t="s">
        <v>1538</v>
      </c>
      <c r="H2431" s="325" t="s">
        <v>1538</v>
      </c>
    </row>
    <row r="2432" spans="1:8">
      <c r="A2432" s="103"/>
      <c r="B2432" s="326"/>
      <c r="C2432" s="326" t="s">
        <v>1538</v>
      </c>
      <c r="D2432" t="s">
        <v>1538</v>
      </c>
      <c r="E2432" s="325" t="s">
        <v>1538</v>
      </c>
      <c r="G2432" s="325" t="s">
        <v>1538</v>
      </c>
      <c r="H2432" s="325" t="s">
        <v>1538</v>
      </c>
    </row>
    <row r="2433" spans="1:8">
      <c r="A2433" s="103"/>
      <c r="B2433" s="326"/>
      <c r="C2433" s="326" t="s">
        <v>1538</v>
      </c>
      <c r="D2433" t="s">
        <v>1538</v>
      </c>
      <c r="E2433" s="325" t="s">
        <v>1538</v>
      </c>
      <c r="G2433" s="325" t="s">
        <v>1538</v>
      </c>
      <c r="H2433" s="325" t="s">
        <v>1538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dimension ref="A1:H2433"/>
  <sheetViews>
    <sheetView workbookViewId="0">
      <selection activeCell="B25" sqref="B25"/>
    </sheetView>
  </sheetViews>
  <sheetFormatPr baseColWidth="10" defaultColWidth="8.83203125" defaultRowHeight="15"/>
  <cols>
    <col min="1" max="1" width="38.1640625" customWidth="1"/>
    <col min="2" max="3" width="8.83203125" style="325"/>
    <col min="7" max="7" width="9.5" style="325" bestFit="1" customWidth="1"/>
    <col min="8" max="8" width="11.83203125" bestFit="1" customWidth="1"/>
  </cols>
  <sheetData>
    <row r="1" spans="1:8">
      <c r="A1" s="96" t="s">
        <v>1334</v>
      </c>
      <c r="B1" s="337" t="s">
        <v>1539</v>
      </c>
      <c r="C1" s="338" t="s">
        <v>1540</v>
      </c>
      <c r="D1" s="339" t="s">
        <v>1541</v>
      </c>
      <c r="E1" s="339" t="s">
        <v>1542</v>
      </c>
      <c r="F1" s="335" t="s">
        <v>1543</v>
      </c>
      <c r="G1" s="335" t="s">
        <v>1544</v>
      </c>
      <c r="H1" s="340" t="s">
        <v>1545</v>
      </c>
    </row>
    <row r="2" spans="1:8">
      <c r="A2" s="103" t="s">
        <v>921</v>
      </c>
      <c r="B2" s="322">
        <v>0</v>
      </c>
      <c r="C2" s="326">
        <v>0</v>
      </c>
      <c r="D2" s="325">
        <v>0</v>
      </c>
      <c r="E2" s="325">
        <v>0</v>
      </c>
      <c r="G2" s="325">
        <v>0</v>
      </c>
      <c r="H2" s="325">
        <v>0</v>
      </c>
    </row>
    <row r="3" spans="1:8">
      <c r="A3" s="103" t="s">
        <v>1128</v>
      </c>
      <c r="B3" s="332">
        <v>0</v>
      </c>
      <c r="C3" s="326">
        <v>0</v>
      </c>
      <c r="D3" s="325">
        <v>0</v>
      </c>
      <c r="E3" s="325">
        <v>0</v>
      </c>
      <c r="G3" s="325">
        <v>0</v>
      </c>
      <c r="H3" s="325">
        <v>7</v>
      </c>
    </row>
    <row r="4" spans="1:8">
      <c r="A4" s="103" t="s">
        <v>1225</v>
      </c>
      <c r="B4" s="332">
        <v>18</v>
      </c>
      <c r="C4" s="326">
        <v>0</v>
      </c>
      <c r="D4" s="325">
        <v>4</v>
      </c>
      <c r="E4" s="325">
        <v>0</v>
      </c>
      <c r="G4" s="325">
        <v>5</v>
      </c>
      <c r="H4" s="325">
        <v>66</v>
      </c>
    </row>
    <row r="5" spans="1:8">
      <c r="A5" s="103" t="s">
        <v>734</v>
      </c>
      <c r="B5" s="332">
        <v>0</v>
      </c>
      <c r="C5" s="326">
        <v>0</v>
      </c>
      <c r="D5" s="325">
        <v>0</v>
      </c>
      <c r="E5" s="325">
        <v>3</v>
      </c>
      <c r="G5" s="325">
        <v>0</v>
      </c>
      <c r="H5" s="325">
        <v>32</v>
      </c>
    </row>
    <row r="6" spans="1:8">
      <c r="A6" s="103" t="s">
        <v>1237</v>
      </c>
      <c r="B6" s="332">
        <v>0</v>
      </c>
      <c r="C6" s="326">
        <v>0</v>
      </c>
      <c r="D6" s="325">
        <v>0</v>
      </c>
      <c r="E6" s="325">
        <v>0</v>
      </c>
      <c r="G6" s="325">
        <v>4</v>
      </c>
      <c r="H6" s="325">
        <v>8</v>
      </c>
    </row>
    <row r="7" spans="1:8">
      <c r="A7" s="103" t="s">
        <v>1127</v>
      </c>
      <c r="B7" s="322">
        <v>0</v>
      </c>
      <c r="C7" s="326">
        <v>0</v>
      </c>
      <c r="D7" s="325">
        <v>0</v>
      </c>
      <c r="E7" s="325">
        <v>0</v>
      </c>
      <c r="G7" s="325">
        <v>0</v>
      </c>
      <c r="H7" s="325">
        <v>74</v>
      </c>
    </row>
    <row r="8" spans="1:8">
      <c r="A8" s="103" t="s">
        <v>997</v>
      </c>
      <c r="B8" s="326">
        <v>0</v>
      </c>
      <c r="C8" s="326">
        <v>0</v>
      </c>
      <c r="D8" s="325">
        <v>0</v>
      </c>
      <c r="E8" s="325">
        <v>0</v>
      </c>
      <c r="G8" s="325">
        <v>0</v>
      </c>
      <c r="H8" s="325">
        <v>0</v>
      </c>
    </row>
    <row r="9" spans="1:8">
      <c r="A9" s="103" t="s">
        <v>1335</v>
      </c>
      <c r="B9" s="326">
        <v>0</v>
      </c>
      <c r="C9" s="326">
        <v>0</v>
      </c>
      <c r="D9" s="325">
        <v>0</v>
      </c>
      <c r="E9" s="325">
        <v>2</v>
      </c>
      <c r="G9" s="325">
        <v>3</v>
      </c>
      <c r="H9" s="325">
        <v>3</v>
      </c>
    </row>
    <row r="10" spans="1:8">
      <c r="A10" s="103" t="s">
        <v>1019</v>
      </c>
      <c r="B10" s="326">
        <v>0</v>
      </c>
      <c r="C10" s="326">
        <v>0</v>
      </c>
      <c r="D10" s="325">
        <v>0</v>
      </c>
      <c r="E10" s="325">
        <v>0</v>
      </c>
      <c r="G10" s="325">
        <v>0</v>
      </c>
      <c r="H10" s="325">
        <v>0</v>
      </c>
    </row>
    <row r="11" spans="1:8">
      <c r="A11" s="103" t="s">
        <v>1223</v>
      </c>
      <c r="B11" s="326">
        <v>0</v>
      </c>
      <c r="C11" s="326">
        <v>0</v>
      </c>
      <c r="D11" s="325">
        <v>0</v>
      </c>
      <c r="E11" s="325">
        <v>0</v>
      </c>
      <c r="G11" s="325">
        <v>0</v>
      </c>
      <c r="H11" s="325">
        <v>0</v>
      </c>
    </row>
    <row r="12" spans="1:8">
      <c r="A12" s="103" t="s">
        <v>718</v>
      </c>
      <c r="B12" s="326">
        <v>0</v>
      </c>
      <c r="C12" s="326">
        <v>0</v>
      </c>
      <c r="D12" s="325">
        <v>1</v>
      </c>
      <c r="E12" s="325">
        <v>1</v>
      </c>
      <c r="G12" s="325">
        <v>13</v>
      </c>
      <c r="H12" s="325">
        <v>17</v>
      </c>
    </row>
    <row r="13" spans="1:8">
      <c r="A13" s="103" t="s">
        <v>1005</v>
      </c>
      <c r="B13" s="326">
        <v>49</v>
      </c>
      <c r="C13" s="326">
        <v>0</v>
      </c>
      <c r="D13" s="325">
        <v>20</v>
      </c>
      <c r="E13" s="325">
        <v>0</v>
      </c>
      <c r="G13" s="325">
        <v>1</v>
      </c>
      <c r="H13" s="325">
        <v>0</v>
      </c>
    </row>
    <row r="14" spans="1:8">
      <c r="A14" s="103" t="s">
        <v>996</v>
      </c>
      <c r="B14" s="327">
        <v>2</v>
      </c>
      <c r="C14" s="326">
        <v>0</v>
      </c>
      <c r="D14" s="325">
        <v>0</v>
      </c>
      <c r="E14" s="325">
        <v>0</v>
      </c>
      <c r="G14" s="325">
        <v>0</v>
      </c>
      <c r="H14" s="325">
        <v>1533</v>
      </c>
    </row>
    <row r="15" spans="1:8">
      <c r="A15" s="103" t="s">
        <v>824</v>
      </c>
      <c r="B15" s="326">
        <v>23</v>
      </c>
      <c r="C15" s="326">
        <v>0</v>
      </c>
      <c r="D15" s="325">
        <v>15</v>
      </c>
      <c r="E15" s="325">
        <v>0</v>
      </c>
      <c r="G15" s="325">
        <v>40</v>
      </c>
      <c r="H15" s="325">
        <v>23</v>
      </c>
    </row>
    <row r="16" spans="1:8">
      <c r="A16" s="103" t="s">
        <v>1337</v>
      </c>
      <c r="B16" s="326">
        <v>0</v>
      </c>
      <c r="C16" s="326">
        <v>0</v>
      </c>
      <c r="D16" s="325">
        <v>0</v>
      </c>
      <c r="E16" s="325">
        <v>0</v>
      </c>
      <c r="G16" s="325">
        <v>0</v>
      </c>
      <c r="H16" s="325">
        <v>0</v>
      </c>
    </row>
    <row r="17" spans="1:8">
      <c r="A17" s="103" t="s">
        <v>1209</v>
      </c>
      <c r="B17" s="326">
        <v>2</v>
      </c>
      <c r="C17" s="326">
        <v>0</v>
      </c>
      <c r="D17" s="325">
        <v>0</v>
      </c>
      <c r="E17" s="325">
        <v>0</v>
      </c>
      <c r="G17" s="325">
        <v>0</v>
      </c>
      <c r="H17" s="325">
        <v>41</v>
      </c>
    </row>
    <row r="18" spans="1:8">
      <c r="A18" s="103" t="s">
        <v>1325</v>
      </c>
      <c r="B18" s="326">
        <v>0</v>
      </c>
      <c r="C18" s="326">
        <v>0</v>
      </c>
      <c r="D18" s="325">
        <v>0</v>
      </c>
      <c r="E18" s="325">
        <v>0</v>
      </c>
      <c r="G18" s="325">
        <v>0</v>
      </c>
      <c r="H18" s="325">
        <v>0</v>
      </c>
    </row>
    <row r="19" spans="1:8">
      <c r="A19" s="103" t="s">
        <v>1126</v>
      </c>
      <c r="B19" s="326">
        <v>0</v>
      </c>
      <c r="C19" s="326">
        <v>0</v>
      </c>
      <c r="D19" s="325">
        <v>0</v>
      </c>
      <c r="E19" s="325">
        <v>0</v>
      </c>
      <c r="G19" s="325">
        <v>38</v>
      </c>
      <c r="H19" s="325">
        <v>101</v>
      </c>
    </row>
    <row r="20" spans="1:8">
      <c r="A20" s="103" t="s">
        <v>1168</v>
      </c>
      <c r="B20" s="326">
        <v>0</v>
      </c>
      <c r="C20" s="326">
        <v>0</v>
      </c>
      <c r="D20" s="325">
        <v>0</v>
      </c>
      <c r="E20" s="325">
        <v>0</v>
      </c>
      <c r="G20" s="325">
        <v>164</v>
      </c>
      <c r="H20" s="325">
        <v>5</v>
      </c>
    </row>
    <row r="21" spans="1:8">
      <c r="A21" s="103" t="s">
        <v>871</v>
      </c>
      <c r="B21" s="326">
        <v>0</v>
      </c>
      <c r="C21" s="326">
        <v>0</v>
      </c>
      <c r="D21" s="325">
        <v>0</v>
      </c>
      <c r="E21" s="325">
        <v>4</v>
      </c>
      <c r="G21" s="325">
        <v>0</v>
      </c>
      <c r="H21" s="325">
        <v>37</v>
      </c>
    </row>
    <row r="22" spans="1:8">
      <c r="A22" s="103" t="s">
        <v>1125</v>
      </c>
      <c r="B22" s="326">
        <v>0</v>
      </c>
      <c r="C22" s="326">
        <v>0</v>
      </c>
      <c r="D22" s="325">
        <v>0</v>
      </c>
      <c r="E22" s="325">
        <v>0</v>
      </c>
      <c r="G22" s="325">
        <v>0</v>
      </c>
      <c r="H22" s="325">
        <v>8</v>
      </c>
    </row>
    <row r="23" spans="1:8">
      <c r="A23" s="103" t="s">
        <v>1150</v>
      </c>
      <c r="B23" s="326">
        <v>0</v>
      </c>
      <c r="C23" s="326">
        <v>0</v>
      </c>
      <c r="D23" s="325">
        <v>0</v>
      </c>
      <c r="E23" s="325">
        <v>6</v>
      </c>
      <c r="G23" s="325">
        <v>79</v>
      </c>
      <c r="H23" s="325">
        <v>0</v>
      </c>
    </row>
    <row r="24" spans="1:8">
      <c r="A24" s="103" t="s">
        <v>870</v>
      </c>
      <c r="B24" s="326">
        <v>0</v>
      </c>
      <c r="C24" s="326">
        <v>0</v>
      </c>
      <c r="D24" s="325">
        <v>0</v>
      </c>
      <c r="E24" s="325">
        <v>0</v>
      </c>
      <c r="G24" s="325">
        <v>1</v>
      </c>
      <c r="H24" s="325">
        <v>76</v>
      </c>
    </row>
    <row r="25" spans="1:8">
      <c r="A25" s="103" t="s">
        <v>1326</v>
      </c>
      <c r="B25" s="326">
        <v>0</v>
      </c>
      <c r="C25" s="326">
        <v>6</v>
      </c>
      <c r="D25" s="325">
        <v>0</v>
      </c>
      <c r="E25" s="325">
        <v>5</v>
      </c>
      <c r="G25" s="325">
        <v>0</v>
      </c>
      <c r="H25" s="325">
        <v>25</v>
      </c>
    </row>
    <row r="26" spans="1:8">
      <c r="A26" s="103" t="s">
        <v>1026</v>
      </c>
      <c r="B26" s="326">
        <v>0</v>
      </c>
      <c r="C26" s="326">
        <v>0</v>
      </c>
      <c r="D26" s="325">
        <v>0</v>
      </c>
      <c r="E26" s="325">
        <v>0</v>
      </c>
      <c r="G26" s="325">
        <v>0</v>
      </c>
      <c r="H26" s="325">
        <v>133</v>
      </c>
    </row>
    <row r="27" spans="1:8">
      <c r="A27" s="103" t="s">
        <v>963</v>
      </c>
      <c r="B27" s="326">
        <v>0</v>
      </c>
      <c r="C27" s="326">
        <v>0</v>
      </c>
      <c r="D27" s="325">
        <v>0</v>
      </c>
      <c r="E27" s="325">
        <v>0</v>
      </c>
      <c r="G27" s="325">
        <v>22</v>
      </c>
      <c r="H27" s="325">
        <v>17</v>
      </c>
    </row>
    <row r="28" spans="1:8">
      <c r="A28" s="103" t="s">
        <v>1124</v>
      </c>
      <c r="B28" s="326">
        <v>0</v>
      </c>
      <c r="C28" s="326">
        <v>0</v>
      </c>
      <c r="D28" s="325">
        <v>0</v>
      </c>
      <c r="E28" s="325">
        <v>0</v>
      </c>
      <c r="G28" s="325">
        <v>0</v>
      </c>
      <c r="H28" s="325">
        <v>1</v>
      </c>
    </row>
    <row r="29" spans="1:8">
      <c r="A29" s="103" t="s">
        <v>1138</v>
      </c>
      <c r="B29" s="326">
        <v>0</v>
      </c>
      <c r="C29" s="326">
        <v>0</v>
      </c>
      <c r="D29" s="325">
        <v>2</v>
      </c>
      <c r="E29" s="325">
        <v>0</v>
      </c>
      <c r="G29" s="325">
        <v>6</v>
      </c>
      <c r="H29" s="325">
        <v>0</v>
      </c>
    </row>
    <row r="30" spans="1:8">
      <c r="A30" s="103" t="s">
        <v>1123</v>
      </c>
      <c r="B30" s="326">
        <v>0</v>
      </c>
      <c r="C30" s="326">
        <v>0</v>
      </c>
      <c r="D30" s="325">
        <v>0</v>
      </c>
      <c r="E30" s="325">
        <v>0</v>
      </c>
      <c r="G30" s="325">
        <v>158</v>
      </c>
      <c r="H30" s="325">
        <v>0</v>
      </c>
    </row>
    <row r="31" spans="1:8">
      <c r="A31" s="103" t="s">
        <v>1149</v>
      </c>
      <c r="B31" s="326">
        <v>182</v>
      </c>
      <c r="C31" s="326">
        <v>0</v>
      </c>
      <c r="D31" s="325">
        <v>76</v>
      </c>
      <c r="E31" s="325">
        <v>0</v>
      </c>
      <c r="G31" s="325">
        <v>4388</v>
      </c>
      <c r="H31" s="325">
        <v>3117</v>
      </c>
    </row>
    <row r="32" spans="1:8">
      <c r="A32" s="103" t="s">
        <v>1122</v>
      </c>
      <c r="B32" s="326">
        <v>0</v>
      </c>
      <c r="C32" s="326">
        <v>0</v>
      </c>
      <c r="D32" s="325">
        <v>0</v>
      </c>
      <c r="E32" s="325">
        <v>0</v>
      </c>
      <c r="G32" s="325">
        <v>1</v>
      </c>
      <c r="H32" s="325">
        <v>56</v>
      </c>
    </row>
    <row r="33" spans="1:8">
      <c r="A33" s="103" t="s">
        <v>955</v>
      </c>
      <c r="B33" s="326">
        <v>0</v>
      </c>
      <c r="C33" s="326">
        <v>0</v>
      </c>
      <c r="D33" s="325">
        <v>0</v>
      </c>
      <c r="E33" s="325">
        <v>0</v>
      </c>
      <c r="G33" s="325">
        <v>0</v>
      </c>
      <c r="H33" s="325">
        <v>0</v>
      </c>
    </row>
    <row r="34" spans="1:8">
      <c r="A34" s="103" t="s">
        <v>920</v>
      </c>
      <c r="B34" s="326">
        <v>0</v>
      </c>
      <c r="C34" s="326">
        <v>0</v>
      </c>
      <c r="D34" s="325">
        <v>0</v>
      </c>
      <c r="E34" s="325">
        <v>0</v>
      </c>
      <c r="G34" s="325">
        <v>2</v>
      </c>
      <c r="H34" s="325">
        <v>1</v>
      </c>
    </row>
    <row r="35" spans="1:8">
      <c r="A35" s="103" t="s">
        <v>954</v>
      </c>
      <c r="B35" s="326">
        <v>0</v>
      </c>
      <c r="C35" s="326">
        <v>0</v>
      </c>
      <c r="D35" s="325">
        <v>0</v>
      </c>
      <c r="E35" s="325">
        <v>0</v>
      </c>
      <c r="G35" s="325">
        <v>323</v>
      </c>
      <c r="H35" s="325">
        <v>423</v>
      </c>
    </row>
    <row r="36" spans="1:8">
      <c r="A36" s="103" t="s">
        <v>1121</v>
      </c>
      <c r="B36" s="326">
        <v>65</v>
      </c>
      <c r="C36" s="326">
        <v>0</v>
      </c>
      <c r="D36" s="325">
        <v>0</v>
      </c>
      <c r="E36" s="325">
        <v>0</v>
      </c>
      <c r="G36" s="325">
        <v>0</v>
      </c>
      <c r="H36" s="325">
        <v>62</v>
      </c>
    </row>
    <row r="37" spans="1:8">
      <c r="A37" s="103" t="s">
        <v>1120</v>
      </c>
      <c r="B37" s="326">
        <v>0</v>
      </c>
      <c r="C37" s="326">
        <v>0</v>
      </c>
      <c r="D37" s="325">
        <v>0</v>
      </c>
      <c r="E37" s="325">
        <v>0</v>
      </c>
      <c r="G37" s="325">
        <v>5</v>
      </c>
      <c r="H37" s="325">
        <v>7</v>
      </c>
    </row>
    <row r="38" spans="1:8">
      <c r="A38" s="103" t="s">
        <v>1119</v>
      </c>
      <c r="B38" s="328">
        <v>0</v>
      </c>
      <c r="C38" s="326">
        <v>0</v>
      </c>
      <c r="D38" s="325">
        <v>0</v>
      </c>
      <c r="E38" s="325">
        <v>0</v>
      </c>
      <c r="G38" s="325">
        <v>0</v>
      </c>
      <c r="H38" s="325">
        <v>64</v>
      </c>
    </row>
    <row r="39" spans="1:8">
      <c r="A39" s="103" t="s">
        <v>864</v>
      </c>
      <c r="B39" s="325">
        <v>0</v>
      </c>
      <c r="C39" s="326">
        <v>0</v>
      </c>
      <c r="D39" s="325">
        <v>0</v>
      </c>
      <c r="E39" s="325">
        <v>0</v>
      </c>
      <c r="G39" s="325">
        <v>4</v>
      </c>
      <c r="H39" s="325">
        <v>109</v>
      </c>
    </row>
    <row r="40" spans="1:8">
      <c r="A40" s="103" t="s">
        <v>1038</v>
      </c>
      <c r="B40" s="325">
        <v>0</v>
      </c>
      <c r="C40" s="326">
        <v>0</v>
      </c>
      <c r="D40" s="325">
        <v>0</v>
      </c>
      <c r="E40" s="325">
        <v>0</v>
      </c>
      <c r="G40" s="325">
        <v>2</v>
      </c>
      <c r="H40" s="325">
        <v>0</v>
      </c>
    </row>
    <row r="41" spans="1:8">
      <c r="A41" s="103" t="s">
        <v>808</v>
      </c>
      <c r="B41" s="325">
        <v>1</v>
      </c>
      <c r="C41" s="326">
        <v>0</v>
      </c>
      <c r="D41" s="325">
        <v>0</v>
      </c>
      <c r="E41" s="325">
        <v>0</v>
      </c>
      <c r="G41" s="325">
        <v>0</v>
      </c>
      <c r="H41" s="325">
        <v>8</v>
      </c>
    </row>
    <row r="42" spans="1:8">
      <c r="A42" s="103" t="s">
        <v>1236</v>
      </c>
      <c r="B42" s="328">
        <v>10</v>
      </c>
      <c r="C42" s="326">
        <v>0</v>
      </c>
      <c r="D42" s="325">
        <v>0</v>
      </c>
      <c r="E42" s="325">
        <v>0</v>
      </c>
      <c r="G42" s="325">
        <v>0</v>
      </c>
      <c r="H42" s="325">
        <v>262</v>
      </c>
    </row>
    <row r="43" spans="1:8">
      <c r="A43" s="103" t="s">
        <v>1118</v>
      </c>
      <c r="B43" s="325">
        <v>0</v>
      </c>
      <c r="C43" s="326">
        <v>0</v>
      </c>
      <c r="D43" s="325">
        <v>0</v>
      </c>
      <c r="E43" s="325">
        <v>0</v>
      </c>
      <c r="G43" s="325">
        <v>0</v>
      </c>
      <c r="H43" s="325">
        <v>16</v>
      </c>
    </row>
    <row r="44" spans="1:8">
      <c r="A44" s="103" t="s">
        <v>919</v>
      </c>
      <c r="B44" s="325">
        <v>0</v>
      </c>
      <c r="C44" s="326">
        <v>0</v>
      </c>
      <c r="D44" s="325">
        <v>0</v>
      </c>
      <c r="E44" s="325">
        <v>0</v>
      </c>
      <c r="G44" s="325">
        <v>4</v>
      </c>
      <c r="H44" s="325">
        <v>23</v>
      </c>
    </row>
    <row r="45" spans="1:8">
      <c r="A45" s="103" t="s">
        <v>1217</v>
      </c>
      <c r="B45" s="325">
        <v>0</v>
      </c>
      <c r="C45" s="326">
        <v>0</v>
      </c>
      <c r="D45" s="325">
        <v>0</v>
      </c>
      <c r="E45" s="325">
        <v>0</v>
      </c>
      <c r="G45" s="325">
        <v>1</v>
      </c>
      <c r="H45" s="325">
        <v>0</v>
      </c>
    </row>
    <row r="46" spans="1:8">
      <c r="A46" s="103" t="s">
        <v>1152</v>
      </c>
      <c r="B46" s="326">
        <v>0</v>
      </c>
      <c r="C46" s="326">
        <v>0</v>
      </c>
      <c r="D46" s="325">
        <v>0</v>
      </c>
      <c r="E46" s="325">
        <v>0</v>
      </c>
      <c r="G46" s="325">
        <v>0</v>
      </c>
      <c r="H46" s="325">
        <v>0</v>
      </c>
    </row>
    <row r="47" spans="1:8">
      <c r="A47" s="103" t="s">
        <v>1167</v>
      </c>
      <c r="B47" s="326">
        <v>0</v>
      </c>
      <c r="C47" s="326">
        <v>0</v>
      </c>
      <c r="D47" s="325">
        <v>0</v>
      </c>
      <c r="E47" s="325">
        <v>0</v>
      </c>
      <c r="G47" s="325">
        <v>0</v>
      </c>
      <c r="H47" s="325">
        <v>0</v>
      </c>
    </row>
    <row r="48" spans="1:8">
      <c r="A48" s="103" t="s">
        <v>953</v>
      </c>
      <c r="B48" s="326">
        <v>0</v>
      </c>
      <c r="C48" s="326">
        <v>0</v>
      </c>
      <c r="D48" s="325">
        <v>0</v>
      </c>
      <c r="E48" s="325">
        <v>0</v>
      </c>
      <c r="G48" s="325">
        <v>0</v>
      </c>
      <c r="H48" s="325">
        <v>0</v>
      </c>
    </row>
    <row r="49" spans="1:8">
      <c r="A49" s="103" t="s">
        <v>1117</v>
      </c>
      <c r="B49" s="326">
        <v>0</v>
      </c>
      <c r="C49" s="326">
        <v>0</v>
      </c>
      <c r="D49" s="325">
        <v>0</v>
      </c>
      <c r="E49" s="325">
        <v>0</v>
      </c>
      <c r="G49" s="325">
        <v>0</v>
      </c>
      <c r="H49" s="325">
        <v>0</v>
      </c>
    </row>
    <row r="50" spans="1:8">
      <c r="A50" s="103" t="s">
        <v>1160</v>
      </c>
      <c r="B50" s="326">
        <v>4</v>
      </c>
      <c r="C50" s="326">
        <v>2</v>
      </c>
      <c r="D50" s="325">
        <v>12</v>
      </c>
      <c r="E50" s="325">
        <v>2</v>
      </c>
      <c r="G50" s="325">
        <v>40</v>
      </c>
      <c r="H50" s="325">
        <v>3</v>
      </c>
    </row>
    <row r="51" spans="1:8">
      <c r="A51" s="103" t="s">
        <v>995</v>
      </c>
      <c r="B51" s="326">
        <v>0</v>
      </c>
      <c r="C51" s="326">
        <v>0</v>
      </c>
      <c r="D51" s="325">
        <v>0</v>
      </c>
      <c r="E51" s="325">
        <v>0</v>
      </c>
      <c r="G51" s="325">
        <v>21</v>
      </c>
      <c r="H51" s="325">
        <v>435</v>
      </c>
    </row>
    <row r="52" spans="1:8">
      <c r="A52" s="103" t="s">
        <v>1208</v>
      </c>
      <c r="B52" s="326">
        <v>2</v>
      </c>
      <c r="C52" s="326">
        <v>0</v>
      </c>
      <c r="D52" s="325">
        <v>0</v>
      </c>
      <c r="E52" s="325">
        <v>0</v>
      </c>
      <c r="G52" s="325">
        <v>1</v>
      </c>
      <c r="H52" s="325">
        <v>503</v>
      </c>
    </row>
    <row r="53" spans="1:8">
      <c r="A53" s="103" t="s">
        <v>863</v>
      </c>
      <c r="B53" s="326">
        <v>0</v>
      </c>
      <c r="C53" s="326">
        <v>0</v>
      </c>
      <c r="D53" s="325">
        <v>0</v>
      </c>
      <c r="E53" s="325">
        <v>0</v>
      </c>
      <c r="G53" s="325">
        <v>3</v>
      </c>
      <c r="H53" s="325">
        <v>4</v>
      </c>
    </row>
    <row r="54" spans="1:8">
      <c r="A54" s="103" t="s">
        <v>849</v>
      </c>
      <c r="B54" s="326">
        <v>0</v>
      </c>
      <c r="C54" s="326">
        <v>0</v>
      </c>
      <c r="D54" s="325">
        <v>0</v>
      </c>
      <c r="E54" s="325">
        <v>0</v>
      </c>
      <c r="G54" s="325">
        <v>1</v>
      </c>
      <c r="H54" s="325">
        <v>38</v>
      </c>
    </row>
    <row r="55" spans="1:8">
      <c r="A55" s="103" t="s">
        <v>994</v>
      </c>
      <c r="B55" s="326">
        <v>0</v>
      </c>
      <c r="C55" s="326">
        <v>0</v>
      </c>
      <c r="D55" s="325">
        <v>0</v>
      </c>
      <c r="E55" s="325">
        <v>0</v>
      </c>
      <c r="G55" s="325">
        <v>83</v>
      </c>
      <c r="H55" s="325">
        <v>0</v>
      </c>
    </row>
    <row r="56" spans="1:8">
      <c r="A56" s="103" t="s">
        <v>1116</v>
      </c>
      <c r="B56" s="326">
        <v>0</v>
      </c>
      <c r="C56" s="326">
        <v>0</v>
      </c>
      <c r="D56" s="325">
        <v>0</v>
      </c>
      <c r="E56" s="325">
        <v>0</v>
      </c>
      <c r="G56" s="325">
        <v>0</v>
      </c>
      <c r="H56" s="325">
        <v>17</v>
      </c>
    </row>
    <row r="57" spans="1:8">
      <c r="A57" s="103" t="s">
        <v>862</v>
      </c>
      <c r="B57" s="326">
        <v>0</v>
      </c>
      <c r="C57" s="326">
        <v>0</v>
      </c>
      <c r="D57" s="325">
        <v>0</v>
      </c>
      <c r="E57" s="325">
        <v>0</v>
      </c>
      <c r="G57" s="325">
        <v>0</v>
      </c>
      <c r="H57" s="325">
        <v>13</v>
      </c>
    </row>
    <row r="58" spans="1:8">
      <c r="A58" s="103" t="s">
        <v>711</v>
      </c>
      <c r="B58" s="326">
        <v>0</v>
      </c>
      <c r="C58" s="326">
        <v>0</v>
      </c>
      <c r="D58" s="325">
        <v>8</v>
      </c>
      <c r="E58" s="325">
        <v>0</v>
      </c>
      <c r="G58" s="325">
        <v>25</v>
      </c>
      <c r="H58" s="325">
        <v>117</v>
      </c>
    </row>
    <row r="59" spans="1:8">
      <c r="A59" s="103" t="s">
        <v>1115</v>
      </c>
      <c r="B59" s="326">
        <v>0</v>
      </c>
      <c r="C59" s="326">
        <v>0</v>
      </c>
      <c r="D59" s="325">
        <v>0</v>
      </c>
      <c r="E59" s="325">
        <v>0</v>
      </c>
      <c r="G59" s="325">
        <v>4</v>
      </c>
      <c r="H59" s="325">
        <v>18</v>
      </c>
    </row>
    <row r="60" spans="1:8">
      <c r="A60" s="103" t="s">
        <v>701</v>
      </c>
      <c r="B60" s="326">
        <v>0</v>
      </c>
      <c r="C60" s="326">
        <v>25</v>
      </c>
      <c r="D60" s="325">
        <v>0</v>
      </c>
      <c r="E60" s="325">
        <v>27</v>
      </c>
      <c r="G60" s="325">
        <v>29</v>
      </c>
      <c r="H60" s="325">
        <v>77</v>
      </c>
    </row>
    <row r="61" spans="1:8">
      <c r="A61" s="103" t="s">
        <v>1159</v>
      </c>
      <c r="B61" s="326">
        <v>0</v>
      </c>
      <c r="C61" s="326">
        <v>0</v>
      </c>
      <c r="D61" s="325">
        <v>0</v>
      </c>
      <c r="E61" s="325">
        <v>0</v>
      </c>
      <c r="G61" s="325">
        <v>10</v>
      </c>
      <c r="H61" s="325">
        <v>0</v>
      </c>
    </row>
    <row r="62" spans="1:8">
      <c r="A62" s="103" t="s">
        <v>1148</v>
      </c>
      <c r="B62" s="326">
        <v>0</v>
      </c>
      <c r="C62" s="326">
        <v>0</v>
      </c>
      <c r="D62" s="325">
        <v>0</v>
      </c>
      <c r="E62" s="325">
        <v>0</v>
      </c>
      <c r="G62" s="325">
        <v>0</v>
      </c>
      <c r="H62" s="325">
        <v>0</v>
      </c>
    </row>
    <row r="63" spans="1:8">
      <c r="A63" s="103" t="s">
        <v>952</v>
      </c>
      <c r="B63" s="328">
        <v>0</v>
      </c>
      <c r="C63" s="326">
        <v>0</v>
      </c>
      <c r="D63" s="325">
        <v>0</v>
      </c>
      <c r="E63" s="325">
        <v>0</v>
      </c>
      <c r="G63" s="325">
        <v>0</v>
      </c>
      <c r="H63" s="325">
        <v>43</v>
      </c>
    </row>
    <row r="64" spans="1:8">
      <c r="A64" s="103" t="s">
        <v>1158</v>
      </c>
      <c r="B64" s="325">
        <v>0</v>
      </c>
      <c r="C64" s="326">
        <v>0</v>
      </c>
      <c r="D64" s="325">
        <v>0</v>
      </c>
      <c r="E64" s="325">
        <v>0</v>
      </c>
      <c r="G64" s="325">
        <v>0</v>
      </c>
      <c r="H64" s="325">
        <v>0</v>
      </c>
    </row>
    <row r="65" spans="1:8">
      <c r="A65" s="103" t="s">
        <v>1004</v>
      </c>
      <c r="B65" s="325">
        <v>23</v>
      </c>
      <c r="C65" s="326">
        <v>0</v>
      </c>
      <c r="D65" s="325">
        <v>6</v>
      </c>
      <c r="E65" s="325">
        <v>1</v>
      </c>
      <c r="G65" s="325">
        <v>3</v>
      </c>
      <c r="H65" s="325">
        <v>22</v>
      </c>
    </row>
    <row r="66" spans="1:8">
      <c r="A66" s="103" t="s">
        <v>766</v>
      </c>
      <c r="B66" s="325">
        <v>72</v>
      </c>
      <c r="C66" s="326">
        <v>0</v>
      </c>
      <c r="D66" s="325">
        <v>54</v>
      </c>
      <c r="E66" s="325">
        <v>0</v>
      </c>
      <c r="G66" s="325">
        <v>407</v>
      </c>
      <c r="H66" s="325">
        <v>200</v>
      </c>
    </row>
    <row r="67" spans="1:8">
      <c r="A67" s="103" t="s">
        <v>841</v>
      </c>
      <c r="B67" s="325">
        <v>0</v>
      </c>
      <c r="C67" s="326">
        <v>0</v>
      </c>
      <c r="D67" s="325">
        <v>1</v>
      </c>
      <c r="E67" s="325">
        <v>0</v>
      </c>
      <c r="G67" s="325">
        <v>4</v>
      </c>
      <c r="H67" s="325">
        <v>59</v>
      </c>
    </row>
    <row r="68" spans="1:8">
      <c r="A68" s="103" t="s">
        <v>951</v>
      </c>
      <c r="B68" s="326">
        <v>0</v>
      </c>
      <c r="C68" s="326">
        <v>0</v>
      </c>
      <c r="D68" s="325">
        <v>0</v>
      </c>
      <c r="E68" s="325">
        <v>0</v>
      </c>
      <c r="G68" s="325">
        <v>0</v>
      </c>
      <c r="H68" s="325">
        <v>0</v>
      </c>
    </row>
    <row r="69" spans="1:8">
      <c r="A69" s="103" t="s">
        <v>828</v>
      </c>
      <c r="B69" s="326">
        <v>0</v>
      </c>
      <c r="C69" s="326">
        <v>0</v>
      </c>
      <c r="D69" s="325">
        <v>0</v>
      </c>
      <c r="E69" s="325">
        <v>0</v>
      </c>
      <c r="G69" s="325">
        <v>1</v>
      </c>
      <c r="H69" s="325">
        <v>20</v>
      </c>
    </row>
    <row r="70" spans="1:8">
      <c r="A70" s="103" t="s">
        <v>898</v>
      </c>
      <c r="B70" s="326">
        <v>0</v>
      </c>
      <c r="C70" s="326">
        <v>0</v>
      </c>
      <c r="D70" s="325">
        <v>8</v>
      </c>
      <c r="E70" s="325">
        <v>2</v>
      </c>
      <c r="G70" s="325">
        <v>18</v>
      </c>
      <c r="H70" s="325">
        <v>624</v>
      </c>
    </row>
    <row r="71" spans="1:8">
      <c r="A71" s="103" t="s">
        <v>1537</v>
      </c>
      <c r="B71" s="326">
        <v>0</v>
      </c>
      <c r="C71" s="326">
        <v>0</v>
      </c>
      <c r="D71" s="325">
        <v>0</v>
      </c>
      <c r="E71" s="325">
        <v>0</v>
      </c>
      <c r="G71" s="325">
        <v>0</v>
      </c>
      <c r="H71" s="325">
        <v>0</v>
      </c>
    </row>
    <row r="72" spans="1:8">
      <c r="A72" s="103" t="s">
        <v>848</v>
      </c>
      <c r="B72" s="326">
        <v>0</v>
      </c>
      <c r="C72" s="326">
        <v>0</v>
      </c>
      <c r="D72" s="325">
        <v>3</v>
      </c>
      <c r="E72" s="325">
        <v>0</v>
      </c>
      <c r="G72" s="325">
        <v>0</v>
      </c>
      <c r="H72" s="325">
        <v>0</v>
      </c>
    </row>
    <row r="73" spans="1:8">
      <c r="A73" s="103" t="s">
        <v>1114</v>
      </c>
      <c r="B73" s="326">
        <v>39</v>
      </c>
      <c r="C73" s="326">
        <v>0</v>
      </c>
      <c r="D73" s="325">
        <v>56</v>
      </c>
      <c r="E73" s="325">
        <v>0</v>
      </c>
      <c r="G73" s="325">
        <v>84</v>
      </c>
      <c r="H73" s="325">
        <v>0</v>
      </c>
    </row>
    <row r="74" spans="1:8">
      <c r="A74" s="103" t="s">
        <v>1322</v>
      </c>
      <c r="B74" s="326">
        <v>0</v>
      </c>
      <c r="C74" s="326">
        <v>0</v>
      </c>
      <c r="D74" s="325">
        <v>0</v>
      </c>
      <c r="E74" s="325">
        <v>0</v>
      </c>
      <c r="G74" s="325">
        <v>69</v>
      </c>
      <c r="H74" s="325">
        <v>0</v>
      </c>
    </row>
    <row r="75" spans="1:8">
      <c r="A75" s="103" t="s">
        <v>792</v>
      </c>
      <c r="B75" s="326">
        <v>0</v>
      </c>
      <c r="C75" s="326">
        <v>0</v>
      </c>
      <c r="D75" s="325">
        <v>0</v>
      </c>
      <c r="E75" s="325">
        <v>0</v>
      </c>
      <c r="G75" s="325">
        <v>5</v>
      </c>
      <c r="H75" s="325">
        <v>0</v>
      </c>
    </row>
    <row r="76" spans="1:8">
      <c r="A76" s="103" t="s">
        <v>1113</v>
      </c>
      <c r="B76" s="326">
        <v>0</v>
      </c>
      <c r="C76" s="326">
        <v>0</v>
      </c>
      <c r="D76" s="325">
        <v>0</v>
      </c>
      <c r="E76" s="325">
        <v>0</v>
      </c>
      <c r="G76" s="325">
        <v>0</v>
      </c>
      <c r="H76" s="325">
        <v>0</v>
      </c>
    </row>
    <row r="77" spans="1:8">
      <c r="A77" s="103" t="s">
        <v>1216</v>
      </c>
      <c r="B77" s="326">
        <v>0</v>
      </c>
      <c r="C77" s="326">
        <v>0</v>
      </c>
      <c r="D77" s="325">
        <v>2</v>
      </c>
      <c r="E77" s="325">
        <v>0</v>
      </c>
      <c r="G77" s="325">
        <v>260</v>
      </c>
      <c r="H77" s="325">
        <v>376</v>
      </c>
    </row>
    <row r="78" spans="1:8">
      <c r="A78" s="103" t="s">
        <v>918</v>
      </c>
      <c r="B78" s="326">
        <v>0</v>
      </c>
      <c r="C78" s="326">
        <v>0</v>
      </c>
      <c r="D78" s="325">
        <v>0</v>
      </c>
      <c r="E78" s="325">
        <v>0</v>
      </c>
      <c r="G78" s="325">
        <v>0</v>
      </c>
      <c r="H78" s="325">
        <v>630</v>
      </c>
    </row>
    <row r="79" spans="1:8">
      <c r="A79" s="103" t="s">
        <v>917</v>
      </c>
      <c r="B79" s="326">
        <v>0</v>
      </c>
      <c r="C79" s="326">
        <v>0</v>
      </c>
      <c r="D79" s="325">
        <v>0</v>
      </c>
      <c r="E79" s="325">
        <v>0</v>
      </c>
      <c r="G79" s="325">
        <v>668</v>
      </c>
      <c r="H79" s="325">
        <v>362</v>
      </c>
    </row>
    <row r="80" spans="1:8">
      <c r="A80" s="103" t="s">
        <v>1040</v>
      </c>
      <c r="B80" s="326">
        <v>0</v>
      </c>
      <c r="C80" s="326">
        <v>0</v>
      </c>
      <c r="D80" s="325">
        <v>0</v>
      </c>
      <c r="E80" s="325">
        <v>0</v>
      </c>
      <c r="G80" s="325">
        <v>0</v>
      </c>
      <c r="H80" s="325">
        <v>0</v>
      </c>
    </row>
    <row r="81" spans="1:8">
      <c r="A81" s="103" t="s">
        <v>897</v>
      </c>
      <c r="B81" s="326">
        <v>0</v>
      </c>
      <c r="C81" s="326">
        <v>0</v>
      </c>
      <c r="D81" s="325">
        <v>0</v>
      </c>
      <c r="E81" s="325">
        <v>0</v>
      </c>
      <c r="G81" s="325">
        <v>13</v>
      </c>
      <c r="H81" s="325">
        <v>1043</v>
      </c>
    </row>
    <row r="82" spans="1:8">
      <c r="A82" s="103" t="s">
        <v>931</v>
      </c>
      <c r="B82" s="326">
        <v>0</v>
      </c>
      <c r="C82" s="326">
        <v>1</v>
      </c>
      <c r="D82" s="325">
        <v>0</v>
      </c>
      <c r="E82" s="325">
        <v>0</v>
      </c>
      <c r="G82" s="325">
        <v>0</v>
      </c>
      <c r="H82" s="325">
        <v>12</v>
      </c>
    </row>
    <row r="83" spans="1:8">
      <c r="A83" s="103" t="s">
        <v>1112</v>
      </c>
      <c r="B83" s="326">
        <v>0</v>
      </c>
      <c r="C83" s="326">
        <v>0</v>
      </c>
      <c r="D83" s="325">
        <v>0</v>
      </c>
      <c r="E83" s="325">
        <v>0</v>
      </c>
      <c r="G83" s="325">
        <v>16</v>
      </c>
      <c r="H83" s="325">
        <v>316</v>
      </c>
    </row>
    <row r="84" spans="1:8">
      <c r="A84" s="103" t="s">
        <v>1207</v>
      </c>
      <c r="B84" s="326">
        <v>0</v>
      </c>
      <c r="C84" s="326">
        <v>0</v>
      </c>
      <c r="D84" s="325">
        <v>0</v>
      </c>
      <c r="E84" s="325">
        <v>1</v>
      </c>
      <c r="G84" s="325">
        <v>0</v>
      </c>
      <c r="H84" s="325">
        <v>8</v>
      </c>
    </row>
    <row r="85" spans="1:8">
      <c r="A85" s="103" t="s">
        <v>1133</v>
      </c>
      <c r="B85" s="326">
        <v>0</v>
      </c>
      <c r="C85" s="326">
        <v>1</v>
      </c>
      <c r="D85" s="325">
        <v>0</v>
      </c>
      <c r="E85" s="325">
        <v>1</v>
      </c>
      <c r="G85" s="325">
        <v>0</v>
      </c>
      <c r="H85" s="325">
        <v>0</v>
      </c>
    </row>
    <row r="86" spans="1:8">
      <c r="A86" s="103" t="s">
        <v>800</v>
      </c>
      <c r="B86" s="326">
        <v>0</v>
      </c>
      <c r="C86" s="326">
        <v>0</v>
      </c>
      <c r="D86" s="325">
        <v>0</v>
      </c>
      <c r="E86" s="325">
        <v>0</v>
      </c>
      <c r="G86" s="325">
        <v>3</v>
      </c>
      <c r="H86" s="325">
        <v>22</v>
      </c>
    </row>
    <row r="87" spans="1:8">
      <c r="A87" s="103" t="s">
        <v>1185</v>
      </c>
      <c r="B87" s="326">
        <v>0</v>
      </c>
      <c r="C87" s="326">
        <v>0</v>
      </c>
      <c r="D87" s="325">
        <v>20</v>
      </c>
      <c r="E87" s="325">
        <v>0</v>
      </c>
      <c r="G87" s="325">
        <v>480</v>
      </c>
      <c r="H87" s="325">
        <v>542</v>
      </c>
    </row>
    <row r="88" spans="1:8">
      <c r="A88" s="103" t="s">
        <v>950</v>
      </c>
      <c r="B88" s="326">
        <v>26</v>
      </c>
      <c r="C88" s="326">
        <v>0</v>
      </c>
      <c r="D88" s="325">
        <v>19</v>
      </c>
      <c r="E88" s="325">
        <v>0</v>
      </c>
      <c r="G88" s="325">
        <v>0</v>
      </c>
      <c r="H88" s="325">
        <v>0</v>
      </c>
    </row>
    <row r="89" spans="1:8">
      <c r="A89" s="103" t="s">
        <v>1184</v>
      </c>
      <c r="B89" s="326">
        <v>0</v>
      </c>
      <c r="C89" s="326">
        <v>0</v>
      </c>
      <c r="D89" s="325">
        <v>0</v>
      </c>
      <c r="E89" s="325">
        <v>0</v>
      </c>
      <c r="G89" s="325">
        <v>3</v>
      </c>
      <c r="H89" s="325">
        <v>39</v>
      </c>
    </row>
    <row r="90" spans="1:8">
      <c r="A90" s="103" t="s">
        <v>962</v>
      </c>
      <c r="B90" s="326">
        <v>0</v>
      </c>
      <c r="C90" s="326">
        <v>0</v>
      </c>
      <c r="D90" s="325">
        <v>0</v>
      </c>
      <c r="E90" s="325">
        <v>0</v>
      </c>
      <c r="G90" s="325">
        <v>0</v>
      </c>
      <c r="H90" s="325">
        <v>0</v>
      </c>
    </row>
    <row r="91" spans="1:8">
      <c r="A91" s="103" t="s">
        <v>1327</v>
      </c>
      <c r="B91" s="326">
        <v>0</v>
      </c>
      <c r="C91" s="326">
        <v>0</v>
      </c>
      <c r="D91" s="325">
        <v>0</v>
      </c>
      <c r="E91" s="325">
        <v>0</v>
      </c>
      <c r="G91" s="325">
        <v>0</v>
      </c>
      <c r="H91" s="325">
        <v>6</v>
      </c>
    </row>
    <row r="92" spans="1:8">
      <c r="A92" s="103" t="s">
        <v>916</v>
      </c>
      <c r="B92" s="326">
        <v>0</v>
      </c>
      <c r="C92" s="326">
        <v>0</v>
      </c>
      <c r="D92" s="325">
        <v>0</v>
      </c>
      <c r="E92" s="325">
        <v>0</v>
      </c>
      <c r="G92" s="325">
        <v>2</v>
      </c>
      <c r="H92" s="325">
        <v>16</v>
      </c>
    </row>
    <row r="93" spans="1:8">
      <c r="A93" s="103" t="s">
        <v>1211</v>
      </c>
      <c r="B93" s="326">
        <v>0</v>
      </c>
      <c r="C93" s="326">
        <v>0</v>
      </c>
      <c r="D93" s="325">
        <v>0</v>
      </c>
      <c r="E93" s="325">
        <v>0</v>
      </c>
      <c r="G93" s="325">
        <v>0</v>
      </c>
      <c r="H93" s="325">
        <v>0</v>
      </c>
    </row>
    <row r="94" spans="1:8">
      <c r="A94" s="103" t="s">
        <v>699</v>
      </c>
      <c r="B94" s="326">
        <v>0</v>
      </c>
      <c r="C94" s="326">
        <v>2</v>
      </c>
      <c r="D94" s="325">
        <v>0</v>
      </c>
      <c r="E94" s="325">
        <v>1</v>
      </c>
      <c r="G94" s="325">
        <v>0</v>
      </c>
      <c r="H94" s="325">
        <v>6</v>
      </c>
    </row>
    <row r="95" spans="1:8">
      <c r="A95" s="103" t="s">
        <v>1111</v>
      </c>
      <c r="B95" s="326">
        <v>0</v>
      </c>
      <c r="C95" s="326">
        <v>0</v>
      </c>
      <c r="D95" s="325">
        <v>0</v>
      </c>
      <c r="E95" s="325">
        <v>0</v>
      </c>
      <c r="G95" s="325">
        <v>0</v>
      </c>
      <c r="H95" s="325">
        <v>0</v>
      </c>
    </row>
    <row r="96" spans="1:8">
      <c r="A96" s="103" t="s">
        <v>1110</v>
      </c>
      <c r="B96" s="326">
        <v>0</v>
      </c>
      <c r="C96" s="326">
        <v>0</v>
      </c>
      <c r="D96" s="325">
        <v>0</v>
      </c>
      <c r="E96" s="325">
        <v>0</v>
      </c>
      <c r="G96" s="325">
        <v>0</v>
      </c>
      <c r="H96" s="325">
        <v>0</v>
      </c>
    </row>
    <row r="97" spans="1:8">
      <c r="A97" s="103" t="s">
        <v>1206</v>
      </c>
      <c r="B97" s="326">
        <v>0</v>
      </c>
      <c r="C97" s="326">
        <v>0</v>
      </c>
      <c r="D97" s="325">
        <v>0</v>
      </c>
      <c r="E97" s="325">
        <v>0</v>
      </c>
      <c r="G97" s="325">
        <v>0</v>
      </c>
      <c r="H97" s="325">
        <v>53</v>
      </c>
    </row>
    <row r="98" spans="1:8">
      <c r="A98" s="103" t="s">
        <v>692</v>
      </c>
      <c r="B98" s="326">
        <v>0</v>
      </c>
      <c r="C98" s="326">
        <v>0</v>
      </c>
      <c r="D98" s="325">
        <v>3</v>
      </c>
      <c r="E98" s="325">
        <v>0</v>
      </c>
      <c r="G98" s="325">
        <v>31</v>
      </c>
      <c r="H98" s="325">
        <v>244</v>
      </c>
    </row>
    <row r="99" spans="1:8">
      <c r="A99" s="103" t="s">
        <v>1137</v>
      </c>
      <c r="B99" s="326">
        <v>0</v>
      </c>
      <c r="C99" s="326">
        <v>0</v>
      </c>
      <c r="D99" s="325">
        <v>0</v>
      </c>
      <c r="E99" s="325">
        <v>0</v>
      </c>
      <c r="G99" s="325">
        <v>0</v>
      </c>
      <c r="H99" s="325">
        <v>0</v>
      </c>
    </row>
    <row r="100" spans="1:8">
      <c r="A100" s="103" t="s">
        <v>779</v>
      </c>
      <c r="B100" s="326">
        <v>0</v>
      </c>
      <c r="C100" s="326">
        <v>0</v>
      </c>
      <c r="D100" s="325">
        <v>0</v>
      </c>
      <c r="E100" s="325">
        <v>0</v>
      </c>
      <c r="G100" s="325">
        <v>0</v>
      </c>
      <c r="H100" s="325">
        <v>0</v>
      </c>
    </row>
    <row r="101" spans="1:8">
      <c r="A101" s="103" t="s">
        <v>949</v>
      </c>
      <c r="B101" s="326">
        <v>0</v>
      </c>
      <c r="C101" s="326">
        <v>0</v>
      </c>
      <c r="D101" s="325">
        <v>0</v>
      </c>
      <c r="E101" s="325">
        <v>0</v>
      </c>
      <c r="G101" s="325">
        <v>4</v>
      </c>
      <c r="H101" s="325">
        <v>207</v>
      </c>
    </row>
    <row r="102" spans="1:8">
      <c r="A102" s="103" t="s">
        <v>896</v>
      </c>
      <c r="B102" s="326">
        <v>0</v>
      </c>
      <c r="C102" s="326">
        <v>0</v>
      </c>
      <c r="D102" s="325">
        <v>0</v>
      </c>
      <c r="E102" s="325">
        <v>0</v>
      </c>
      <c r="G102" s="325">
        <v>0</v>
      </c>
      <c r="H102" s="325">
        <v>36</v>
      </c>
    </row>
    <row r="103" spans="1:8">
      <c r="A103" s="103" t="s">
        <v>1314</v>
      </c>
      <c r="B103" s="326">
        <v>0</v>
      </c>
      <c r="C103" s="326">
        <v>1</v>
      </c>
      <c r="D103" s="325">
        <v>0</v>
      </c>
      <c r="E103" s="325">
        <v>0</v>
      </c>
      <c r="G103" s="325">
        <v>2</v>
      </c>
      <c r="H103" s="325">
        <v>2</v>
      </c>
    </row>
    <row r="104" spans="1:8">
      <c r="A104" s="103" t="s">
        <v>993</v>
      </c>
      <c r="B104" s="326">
        <v>0</v>
      </c>
      <c r="C104" s="326">
        <v>0</v>
      </c>
      <c r="D104" s="325">
        <v>0</v>
      </c>
      <c r="E104" s="325">
        <v>0</v>
      </c>
      <c r="G104" s="325">
        <v>0</v>
      </c>
      <c r="H104" s="325">
        <v>260</v>
      </c>
    </row>
    <row r="105" spans="1:8">
      <c r="A105" s="103" t="s">
        <v>799</v>
      </c>
      <c r="B105" s="326">
        <v>3</v>
      </c>
      <c r="C105" s="326">
        <v>0</v>
      </c>
      <c r="D105" s="325">
        <v>0</v>
      </c>
      <c r="E105" s="325">
        <v>10</v>
      </c>
      <c r="G105" s="325">
        <v>11</v>
      </c>
      <c r="H105" s="325">
        <v>22</v>
      </c>
    </row>
    <row r="106" spans="1:8">
      <c r="A106" s="103" t="s">
        <v>1109</v>
      </c>
      <c r="B106" s="326">
        <v>0</v>
      </c>
      <c r="C106" s="326">
        <v>0</v>
      </c>
      <c r="D106" s="325">
        <v>0</v>
      </c>
      <c r="E106" s="325">
        <v>0</v>
      </c>
      <c r="G106" s="325">
        <v>0</v>
      </c>
      <c r="H106" s="325">
        <v>0</v>
      </c>
    </row>
    <row r="107" spans="1:8">
      <c r="A107" s="103" t="s">
        <v>1189</v>
      </c>
      <c r="B107" s="326">
        <v>0</v>
      </c>
      <c r="C107" s="326">
        <v>0</v>
      </c>
      <c r="D107" s="325">
        <v>0</v>
      </c>
      <c r="E107" s="325">
        <v>0</v>
      </c>
      <c r="G107" s="325">
        <v>0</v>
      </c>
      <c r="H107" s="325">
        <v>0</v>
      </c>
    </row>
    <row r="108" spans="1:8">
      <c r="A108" s="103" t="s">
        <v>1108</v>
      </c>
      <c r="B108" s="326">
        <v>0</v>
      </c>
      <c r="C108" s="326">
        <v>0</v>
      </c>
      <c r="D108" s="325">
        <v>0</v>
      </c>
      <c r="E108" s="325">
        <v>0</v>
      </c>
      <c r="G108" s="325">
        <v>0</v>
      </c>
      <c r="H108" s="325">
        <v>0</v>
      </c>
    </row>
    <row r="109" spans="1:8">
      <c r="A109" s="103" t="s">
        <v>1107</v>
      </c>
      <c r="B109" s="326">
        <v>6</v>
      </c>
      <c r="C109" s="326">
        <v>0</v>
      </c>
      <c r="D109" s="325">
        <v>0</v>
      </c>
      <c r="E109" s="325">
        <v>0</v>
      </c>
      <c r="G109" s="325">
        <v>0</v>
      </c>
      <c r="H109" s="325">
        <v>83</v>
      </c>
    </row>
    <row r="110" spans="1:8">
      <c r="A110" s="103" t="s">
        <v>840</v>
      </c>
      <c r="B110" s="326">
        <v>0</v>
      </c>
      <c r="C110" s="326">
        <v>0</v>
      </c>
      <c r="D110" s="325">
        <v>0</v>
      </c>
      <c r="E110" s="325">
        <v>0</v>
      </c>
      <c r="G110" s="325">
        <v>0</v>
      </c>
      <c r="H110" s="325">
        <v>0</v>
      </c>
    </row>
    <row r="111" spans="1:8">
      <c r="A111" s="103" t="s">
        <v>992</v>
      </c>
      <c r="B111" s="326">
        <v>4</v>
      </c>
      <c r="C111" s="326">
        <v>0</v>
      </c>
      <c r="D111" s="325">
        <v>2</v>
      </c>
      <c r="E111" s="325">
        <v>0</v>
      </c>
      <c r="G111" s="325">
        <v>0</v>
      </c>
      <c r="H111" s="325">
        <v>144</v>
      </c>
    </row>
    <row r="112" spans="1:8">
      <c r="A112" s="103" t="s">
        <v>861</v>
      </c>
      <c r="B112" s="326">
        <v>21</v>
      </c>
      <c r="C112" s="326">
        <v>0</v>
      </c>
      <c r="D112" s="325">
        <v>183</v>
      </c>
      <c r="E112" s="325">
        <v>17</v>
      </c>
      <c r="G112" s="325">
        <v>18</v>
      </c>
      <c r="H112" s="325">
        <v>17</v>
      </c>
    </row>
    <row r="113" spans="1:8">
      <c r="A113" s="103" t="s">
        <v>991</v>
      </c>
      <c r="B113" s="326">
        <v>0</v>
      </c>
      <c r="C113" s="326">
        <v>0</v>
      </c>
      <c r="D113" s="325">
        <v>0</v>
      </c>
      <c r="E113" s="325">
        <v>0</v>
      </c>
      <c r="G113" s="325">
        <v>8</v>
      </c>
      <c r="H113" s="325">
        <v>60</v>
      </c>
    </row>
    <row r="114" spans="1:8">
      <c r="A114" s="103" t="s">
        <v>1312</v>
      </c>
      <c r="B114" s="326">
        <v>0</v>
      </c>
      <c r="C114" s="326">
        <v>0</v>
      </c>
      <c r="D114" s="325">
        <v>0</v>
      </c>
      <c r="E114" s="325">
        <v>5</v>
      </c>
      <c r="G114" s="325">
        <v>7</v>
      </c>
      <c r="H114" s="325">
        <v>36</v>
      </c>
    </row>
    <row r="115" spans="1:8">
      <c r="A115" s="103" t="s">
        <v>755</v>
      </c>
      <c r="B115" s="326">
        <v>1</v>
      </c>
      <c r="C115" s="326">
        <v>0</v>
      </c>
      <c r="D115" s="325">
        <v>10</v>
      </c>
      <c r="E115" s="325">
        <v>0</v>
      </c>
      <c r="G115" s="325">
        <v>15</v>
      </c>
      <c r="H115" s="325">
        <v>188</v>
      </c>
    </row>
    <row r="116" spans="1:8">
      <c r="A116" s="103" t="s">
        <v>895</v>
      </c>
      <c r="B116" s="326">
        <v>0</v>
      </c>
      <c r="C116" s="326">
        <v>0</v>
      </c>
      <c r="D116" s="325">
        <v>0</v>
      </c>
      <c r="E116" s="325">
        <v>0</v>
      </c>
      <c r="G116" s="325">
        <v>0</v>
      </c>
      <c r="H116" s="325">
        <v>7</v>
      </c>
    </row>
    <row r="117" spans="1:8">
      <c r="A117" s="103" t="s">
        <v>673</v>
      </c>
      <c r="B117" s="326">
        <v>0</v>
      </c>
      <c r="C117" s="326">
        <v>9</v>
      </c>
      <c r="D117" s="325">
        <v>0</v>
      </c>
      <c r="E117" s="325">
        <v>8</v>
      </c>
      <c r="G117" s="325">
        <v>3</v>
      </c>
      <c r="H117" s="325">
        <v>14</v>
      </c>
    </row>
    <row r="118" spans="1:8">
      <c r="A118" s="103" t="s">
        <v>1016</v>
      </c>
      <c r="B118" s="326">
        <v>0</v>
      </c>
      <c r="C118" s="326">
        <v>0</v>
      </c>
      <c r="D118" s="325">
        <v>0</v>
      </c>
      <c r="E118" s="325">
        <v>0</v>
      </c>
      <c r="G118" s="325">
        <v>0</v>
      </c>
      <c r="H118" s="325">
        <v>0</v>
      </c>
    </row>
    <row r="119" spans="1:8">
      <c r="A119" s="103" t="s">
        <v>1147</v>
      </c>
      <c r="B119" s="326">
        <v>0</v>
      </c>
      <c r="C119" s="326">
        <v>0</v>
      </c>
      <c r="D119" s="325">
        <v>0</v>
      </c>
      <c r="E119" s="325">
        <v>0</v>
      </c>
      <c r="G119" s="325">
        <v>9</v>
      </c>
      <c r="H119" s="325">
        <v>21</v>
      </c>
    </row>
    <row r="120" spans="1:8">
      <c r="A120" s="103" t="s">
        <v>948</v>
      </c>
      <c r="B120" s="326">
        <v>0</v>
      </c>
      <c r="C120" s="326">
        <v>0</v>
      </c>
      <c r="D120" s="325">
        <v>0</v>
      </c>
      <c r="E120" s="325">
        <v>0</v>
      </c>
      <c r="G120" s="325">
        <v>0</v>
      </c>
      <c r="H120" s="325">
        <v>0</v>
      </c>
    </row>
    <row r="121" spans="1:8">
      <c r="A121" s="103" t="s">
        <v>1106</v>
      </c>
      <c r="B121" s="326">
        <v>0</v>
      </c>
      <c r="C121" s="326">
        <v>0</v>
      </c>
      <c r="D121" s="325">
        <v>0</v>
      </c>
      <c r="E121" s="325">
        <v>0</v>
      </c>
      <c r="G121" s="325">
        <v>0</v>
      </c>
      <c r="H121" s="325">
        <v>77</v>
      </c>
    </row>
    <row r="122" spans="1:8">
      <c r="A122" s="103" t="s">
        <v>776</v>
      </c>
      <c r="B122" s="326">
        <v>43</v>
      </c>
      <c r="C122" s="326">
        <v>0</v>
      </c>
      <c r="D122" s="325">
        <v>0</v>
      </c>
      <c r="E122" s="325">
        <v>19</v>
      </c>
      <c r="G122" s="325">
        <v>46</v>
      </c>
      <c r="H122" s="325">
        <v>11</v>
      </c>
    </row>
    <row r="123" spans="1:8">
      <c r="A123" s="103" t="s">
        <v>807</v>
      </c>
      <c r="B123" s="326">
        <v>0</v>
      </c>
      <c r="C123" s="326">
        <v>0</v>
      </c>
      <c r="D123" s="325">
        <v>0</v>
      </c>
      <c r="E123" s="325">
        <v>0</v>
      </c>
      <c r="G123" s="325">
        <v>0</v>
      </c>
      <c r="H123" s="325">
        <v>104</v>
      </c>
    </row>
    <row r="124" spans="1:8">
      <c r="A124" s="103" t="s">
        <v>818</v>
      </c>
      <c r="B124" s="326">
        <v>0</v>
      </c>
      <c r="C124" s="326">
        <v>0</v>
      </c>
      <c r="D124" s="325">
        <v>0</v>
      </c>
      <c r="E124" s="325">
        <v>0</v>
      </c>
      <c r="G124" s="325">
        <v>0</v>
      </c>
      <c r="H124" s="325">
        <v>0</v>
      </c>
    </row>
    <row r="125" spans="1:8">
      <c r="A125" s="103" t="s">
        <v>1025</v>
      </c>
      <c r="B125" s="326">
        <v>0</v>
      </c>
      <c r="C125" s="326">
        <v>0</v>
      </c>
      <c r="D125" s="325">
        <v>0</v>
      </c>
      <c r="E125" s="325">
        <v>0</v>
      </c>
      <c r="G125" s="325">
        <v>0</v>
      </c>
      <c r="H125" s="325">
        <v>0</v>
      </c>
    </row>
    <row r="126" spans="1:8">
      <c r="A126" s="103" t="s">
        <v>1105</v>
      </c>
      <c r="B126" s="326">
        <v>0</v>
      </c>
      <c r="C126" s="326">
        <v>0</v>
      </c>
      <c r="D126" s="325">
        <v>0</v>
      </c>
      <c r="E126" s="325">
        <v>0</v>
      </c>
      <c r="G126" s="325">
        <v>0</v>
      </c>
      <c r="H126" s="325">
        <v>135</v>
      </c>
    </row>
    <row r="127" spans="1:8">
      <c r="A127" s="103" t="s">
        <v>1104</v>
      </c>
      <c r="B127" s="328">
        <v>0</v>
      </c>
      <c r="C127" s="326">
        <v>0</v>
      </c>
      <c r="D127" s="325">
        <v>0</v>
      </c>
      <c r="E127" s="325">
        <v>0</v>
      </c>
      <c r="G127" s="325">
        <v>1</v>
      </c>
      <c r="H127" s="325">
        <v>1</v>
      </c>
    </row>
    <row r="128" spans="1:8">
      <c r="A128" s="103" t="s">
        <v>1235</v>
      </c>
      <c r="B128" s="325">
        <v>0</v>
      </c>
      <c r="C128" s="326">
        <v>0</v>
      </c>
      <c r="D128" s="325">
        <v>0</v>
      </c>
      <c r="E128" s="325">
        <v>0</v>
      </c>
      <c r="G128" s="325">
        <v>8</v>
      </c>
      <c r="H128" s="325">
        <v>1187</v>
      </c>
    </row>
    <row r="129" spans="1:8">
      <c r="A129" s="103" t="s">
        <v>817</v>
      </c>
      <c r="B129" s="325">
        <v>0</v>
      </c>
      <c r="C129" s="326">
        <v>0</v>
      </c>
      <c r="D129" s="325">
        <v>0</v>
      </c>
      <c r="E129" s="325">
        <v>0</v>
      </c>
      <c r="G129" s="325">
        <v>0</v>
      </c>
      <c r="H129" s="325">
        <v>1</v>
      </c>
    </row>
    <row r="130" spans="1:8">
      <c r="A130" s="103" t="s">
        <v>860</v>
      </c>
      <c r="B130" s="325">
        <v>16</v>
      </c>
      <c r="C130" s="326">
        <v>0</v>
      </c>
      <c r="D130" s="325">
        <v>24</v>
      </c>
      <c r="E130" s="325">
        <v>0</v>
      </c>
      <c r="G130" s="325">
        <v>0</v>
      </c>
      <c r="H130" s="325">
        <v>5</v>
      </c>
    </row>
    <row r="131" spans="1:8">
      <c r="A131" s="103" t="s">
        <v>1323</v>
      </c>
      <c r="B131" s="325">
        <v>0</v>
      </c>
      <c r="C131" s="326">
        <v>0</v>
      </c>
      <c r="D131" s="325">
        <v>0</v>
      </c>
      <c r="E131" s="325">
        <v>0</v>
      </c>
      <c r="G131" s="325">
        <v>0</v>
      </c>
      <c r="H131" s="325">
        <v>233</v>
      </c>
    </row>
    <row r="132" spans="1:8">
      <c r="A132" s="103" t="s">
        <v>894</v>
      </c>
      <c r="B132" s="325">
        <v>0</v>
      </c>
      <c r="C132" s="326">
        <v>0</v>
      </c>
      <c r="D132" s="325">
        <v>0</v>
      </c>
      <c r="E132" s="325">
        <v>0</v>
      </c>
      <c r="G132" s="325">
        <v>0</v>
      </c>
      <c r="H132" s="325">
        <v>51</v>
      </c>
    </row>
    <row r="133" spans="1:8">
      <c r="A133" s="103" t="s">
        <v>1157</v>
      </c>
      <c r="B133" s="326">
        <v>0</v>
      </c>
      <c r="C133" s="326">
        <v>0</v>
      </c>
      <c r="D133" s="325">
        <v>0</v>
      </c>
      <c r="E133" s="325">
        <v>67</v>
      </c>
      <c r="G133" s="325">
        <v>7</v>
      </c>
      <c r="H133" s="325">
        <v>0</v>
      </c>
    </row>
    <row r="134" spans="1:8">
      <c r="A134" s="103" t="s">
        <v>1205</v>
      </c>
      <c r="B134" s="326">
        <v>62</v>
      </c>
      <c r="C134" s="326">
        <v>0</v>
      </c>
      <c r="D134" s="325">
        <v>0</v>
      </c>
      <c r="E134" s="325">
        <v>0</v>
      </c>
      <c r="G134" s="325">
        <v>0</v>
      </c>
      <c r="H134" s="325">
        <v>7</v>
      </c>
    </row>
    <row r="135" spans="1:8">
      <c r="A135" s="103" t="s">
        <v>672</v>
      </c>
      <c r="B135" s="326">
        <v>16</v>
      </c>
      <c r="C135" s="326">
        <v>0</v>
      </c>
      <c r="D135" s="325">
        <v>31</v>
      </c>
      <c r="E135" s="325">
        <v>28</v>
      </c>
      <c r="G135" s="325">
        <v>15</v>
      </c>
      <c r="H135" s="325">
        <v>697</v>
      </c>
    </row>
    <row r="136" spans="1:8">
      <c r="A136" s="103" t="s">
        <v>1103</v>
      </c>
      <c r="B136" s="326">
        <v>104</v>
      </c>
      <c r="C136" s="326">
        <v>0</v>
      </c>
      <c r="D136" s="325">
        <v>0</v>
      </c>
      <c r="E136" s="325">
        <v>0</v>
      </c>
      <c r="G136" s="325">
        <v>0</v>
      </c>
      <c r="H136" s="325">
        <v>191</v>
      </c>
    </row>
    <row r="137" spans="1:8">
      <c r="A137" s="103" t="s">
        <v>1102</v>
      </c>
      <c r="B137" s="326">
        <v>0</v>
      </c>
      <c r="C137" s="326">
        <v>0</v>
      </c>
      <c r="D137" s="325">
        <v>0</v>
      </c>
      <c r="E137" s="325">
        <v>0</v>
      </c>
      <c r="G137" s="325">
        <v>0</v>
      </c>
      <c r="H137" s="325">
        <v>0</v>
      </c>
    </row>
    <row r="138" spans="1:8">
      <c r="A138" s="103" t="s">
        <v>930</v>
      </c>
      <c r="B138" s="326">
        <v>35</v>
      </c>
      <c r="C138" s="326">
        <v>0</v>
      </c>
      <c r="D138" s="325">
        <v>62</v>
      </c>
      <c r="E138" s="325">
        <v>0</v>
      </c>
      <c r="G138" s="325">
        <v>0</v>
      </c>
      <c r="H138" s="325">
        <v>433</v>
      </c>
    </row>
    <row r="139" spans="1:8">
      <c r="A139" s="103" t="s">
        <v>1234</v>
      </c>
      <c r="B139" s="326">
        <v>81</v>
      </c>
      <c r="C139" s="326">
        <v>0</v>
      </c>
      <c r="D139" s="325">
        <v>16</v>
      </c>
      <c r="E139" s="325">
        <v>0</v>
      </c>
      <c r="G139" s="325">
        <v>14</v>
      </c>
      <c r="H139" s="325">
        <v>201</v>
      </c>
    </row>
    <row r="140" spans="1:8">
      <c r="A140" s="103" t="s">
        <v>893</v>
      </c>
      <c r="B140" s="326">
        <v>4</v>
      </c>
      <c r="C140" s="326">
        <v>0</v>
      </c>
      <c r="D140" s="325">
        <v>1</v>
      </c>
      <c r="E140" s="325">
        <v>0</v>
      </c>
      <c r="G140" s="325">
        <v>0</v>
      </c>
      <c r="H140" s="325">
        <v>109</v>
      </c>
    </row>
    <row r="141" spans="1:8">
      <c r="A141" s="103" t="s">
        <v>880</v>
      </c>
      <c r="B141" s="326">
        <v>0</v>
      </c>
      <c r="C141" s="326">
        <v>0</v>
      </c>
      <c r="D141" s="325">
        <v>0</v>
      </c>
      <c r="E141" s="325">
        <v>0</v>
      </c>
      <c r="G141" s="325">
        <v>0</v>
      </c>
      <c r="H141" s="325">
        <v>0</v>
      </c>
    </row>
    <row r="142" spans="1:8">
      <c r="A142" s="103" t="s">
        <v>892</v>
      </c>
      <c r="B142" s="326">
        <v>46</v>
      </c>
      <c r="C142" s="326">
        <v>0</v>
      </c>
      <c r="D142" s="325">
        <v>34</v>
      </c>
      <c r="E142" s="325">
        <v>0</v>
      </c>
      <c r="G142" s="325">
        <v>5</v>
      </c>
      <c r="H142" s="325">
        <v>410</v>
      </c>
    </row>
    <row r="143" spans="1:8">
      <c r="A143" s="103" t="s">
        <v>816</v>
      </c>
      <c r="B143" s="326">
        <v>0</v>
      </c>
      <c r="C143" s="326">
        <v>0</v>
      </c>
      <c r="D143" s="325">
        <v>0</v>
      </c>
      <c r="E143" s="325">
        <v>0</v>
      </c>
      <c r="G143" s="325">
        <v>1</v>
      </c>
      <c r="H143" s="325">
        <v>0</v>
      </c>
    </row>
    <row r="144" spans="1:8">
      <c r="A144" s="103" t="s">
        <v>1166</v>
      </c>
      <c r="B144" s="326">
        <v>0</v>
      </c>
      <c r="C144" s="326">
        <v>0</v>
      </c>
      <c r="D144" s="325">
        <v>0</v>
      </c>
      <c r="E144" s="325">
        <v>0</v>
      </c>
      <c r="G144" s="325">
        <v>0</v>
      </c>
      <c r="H144" s="325">
        <v>16</v>
      </c>
    </row>
    <row r="145" spans="1:8">
      <c r="A145" s="103" t="s">
        <v>775</v>
      </c>
      <c r="B145" s="326">
        <v>0</v>
      </c>
      <c r="C145" s="326">
        <v>0</v>
      </c>
      <c r="D145" s="325">
        <v>0</v>
      </c>
      <c r="E145" s="325">
        <v>2</v>
      </c>
      <c r="G145" s="325">
        <v>2</v>
      </c>
      <c r="H145" s="325">
        <v>6</v>
      </c>
    </row>
    <row r="146" spans="1:8">
      <c r="A146" s="103" t="s">
        <v>1315</v>
      </c>
      <c r="B146" s="326">
        <v>1</v>
      </c>
      <c r="C146" s="326">
        <v>0</v>
      </c>
      <c r="D146" s="325">
        <v>1</v>
      </c>
      <c r="E146" s="325">
        <v>0</v>
      </c>
      <c r="G146" s="325">
        <v>1</v>
      </c>
      <c r="H146" s="325">
        <v>5</v>
      </c>
    </row>
    <row r="147" spans="1:8">
      <c r="A147" s="103" t="s">
        <v>806</v>
      </c>
      <c r="B147" s="326">
        <v>0</v>
      </c>
      <c r="C147" s="326">
        <v>0</v>
      </c>
      <c r="D147" s="325">
        <v>0</v>
      </c>
      <c r="E147" s="325">
        <v>0</v>
      </c>
      <c r="G147" s="325">
        <v>1</v>
      </c>
      <c r="H147" s="325">
        <v>435</v>
      </c>
    </row>
    <row r="148" spans="1:8">
      <c r="A148" s="103" t="s">
        <v>774</v>
      </c>
      <c r="B148" s="326">
        <v>0</v>
      </c>
      <c r="C148" s="326">
        <v>6</v>
      </c>
      <c r="D148" s="325">
        <v>0</v>
      </c>
      <c r="E148" s="325">
        <v>7</v>
      </c>
      <c r="G148" s="325">
        <v>5</v>
      </c>
      <c r="H148" s="325">
        <v>5</v>
      </c>
    </row>
    <row r="149" spans="1:8">
      <c r="A149" s="103" t="s">
        <v>1165</v>
      </c>
      <c r="B149" s="326">
        <v>0</v>
      </c>
      <c r="C149" s="326">
        <v>0</v>
      </c>
      <c r="D149" s="325">
        <v>0</v>
      </c>
      <c r="E149" s="325">
        <v>0</v>
      </c>
      <c r="G149" s="325">
        <v>0</v>
      </c>
      <c r="H149" s="325">
        <v>0</v>
      </c>
    </row>
    <row r="150" spans="1:8">
      <c r="A150" s="103" t="s">
        <v>765</v>
      </c>
      <c r="B150" s="326">
        <v>0</v>
      </c>
      <c r="C150" s="326">
        <v>0</v>
      </c>
      <c r="D150" s="325">
        <v>0</v>
      </c>
      <c r="E150" s="325">
        <v>0</v>
      </c>
      <c r="G150" s="325">
        <v>0</v>
      </c>
      <c r="H150" s="325">
        <v>0</v>
      </c>
    </row>
    <row r="151" spans="1:8">
      <c r="A151" s="103" t="s">
        <v>1183</v>
      </c>
      <c r="B151" s="326">
        <v>15</v>
      </c>
      <c r="C151" s="326">
        <v>0</v>
      </c>
      <c r="D151" s="325">
        <v>15</v>
      </c>
      <c r="E151" s="325">
        <v>0</v>
      </c>
      <c r="G151" s="325">
        <v>0</v>
      </c>
      <c r="H151" s="325">
        <v>0</v>
      </c>
    </row>
    <row r="152" spans="1:8">
      <c r="A152" s="103" t="s">
        <v>929</v>
      </c>
      <c r="B152" s="326">
        <v>6</v>
      </c>
      <c r="C152" s="326">
        <v>0</v>
      </c>
      <c r="D152" s="325">
        <v>0</v>
      </c>
      <c r="E152" s="325">
        <v>0</v>
      </c>
      <c r="G152" s="325">
        <v>358</v>
      </c>
      <c r="H152" s="325">
        <v>138</v>
      </c>
    </row>
    <row r="153" spans="1:8">
      <c r="A153" s="103" t="s">
        <v>915</v>
      </c>
      <c r="B153" s="326">
        <v>0</v>
      </c>
      <c r="C153" s="326">
        <v>0</v>
      </c>
      <c r="D153" s="325">
        <v>0</v>
      </c>
      <c r="E153" s="325">
        <v>0</v>
      </c>
      <c r="G153" s="325">
        <v>0</v>
      </c>
      <c r="H153" s="325">
        <v>435</v>
      </c>
    </row>
    <row r="154" spans="1:8">
      <c r="A154" s="103" t="s">
        <v>1031</v>
      </c>
      <c r="B154" s="326">
        <v>0</v>
      </c>
      <c r="C154" s="326">
        <v>0</v>
      </c>
      <c r="D154" s="325">
        <v>0</v>
      </c>
      <c r="E154" s="325">
        <v>0</v>
      </c>
      <c r="G154" s="325">
        <v>0</v>
      </c>
      <c r="H154" s="325">
        <v>0</v>
      </c>
    </row>
    <row r="155" spans="1:8">
      <c r="A155" s="103" t="s">
        <v>815</v>
      </c>
      <c r="B155" s="326">
        <v>0</v>
      </c>
      <c r="C155" s="326">
        <v>0</v>
      </c>
      <c r="D155" s="325">
        <v>0</v>
      </c>
      <c r="E155" s="325">
        <v>0</v>
      </c>
      <c r="G155" s="325">
        <v>0</v>
      </c>
      <c r="H155" s="325">
        <v>0</v>
      </c>
    </row>
    <row r="156" spans="1:8">
      <c r="A156" s="103" t="s">
        <v>1164</v>
      </c>
      <c r="B156" s="326">
        <v>0</v>
      </c>
      <c r="C156" s="326">
        <v>0</v>
      </c>
      <c r="D156" s="325">
        <v>0</v>
      </c>
      <c r="E156" s="325">
        <v>0</v>
      </c>
      <c r="G156" s="325">
        <v>4</v>
      </c>
      <c r="H156" s="325">
        <v>5</v>
      </c>
    </row>
    <row r="157" spans="1:8">
      <c r="A157" s="103" t="s">
        <v>859</v>
      </c>
      <c r="B157" s="326">
        <v>0</v>
      </c>
      <c r="C157" s="326">
        <v>1</v>
      </c>
      <c r="D157" s="325">
        <v>0</v>
      </c>
      <c r="E157" s="325">
        <v>0</v>
      </c>
      <c r="G157" s="325">
        <v>0</v>
      </c>
      <c r="H157" s="325">
        <v>0</v>
      </c>
    </row>
    <row r="158" spans="1:8">
      <c r="A158" s="103" t="s">
        <v>990</v>
      </c>
      <c r="B158" s="326">
        <v>0</v>
      </c>
      <c r="C158" s="326">
        <v>0</v>
      </c>
      <c r="D158" s="325">
        <v>0</v>
      </c>
      <c r="E158" s="325">
        <v>0</v>
      </c>
      <c r="G158" s="325">
        <v>6</v>
      </c>
      <c r="H158" s="325">
        <v>8</v>
      </c>
    </row>
    <row r="159" spans="1:8">
      <c r="A159" s="103" t="s">
        <v>1182</v>
      </c>
      <c r="B159" s="326">
        <v>0</v>
      </c>
      <c r="C159" s="326">
        <v>0</v>
      </c>
      <c r="D159" s="325">
        <v>0</v>
      </c>
      <c r="E159" s="325">
        <v>0</v>
      </c>
      <c r="G159" s="325">
        <v>0</v>
      </c>
      <c r="H159" s="325">
        <v>0</v>
      </c>
    </row>
    <row r="160" spans="1:8">
      <c r="A160" s="103" t="s">
        <v>1233</v>
      </c>
      <c r="B160" s="326">
        <v>217</v>
      </c>
      <c r="C160" s="326">
        <v>0</v>
      </c>
      <c r="D160" s="325">
        <v>249</v>
      </c>
      <c r="E160" s="325">
        <v>0</v>
      </c>
      <c r="G160" s="325">
        <v>0</v>
      </c>
      <c r="H160" s="325">
        <v>1601</v>
      </c>
    </row>
    <row r="161" spans="1:8">
      <c r="A161" s="103" t="s">
        <v>1173</v>
      </c>
      <c r="B161" s="326">
        <v>0</v>
      </c>
      <c r="C161" s="326">
        <v>0</v>
      </c>
      <c r="D161" s="325">
        <v>4</v>
      </c>
      <c r="E161" s="325">
        <v>0</v>
      </c>
      <c r="G161" s="325">
        <v>787</v>
      </c>
      <c r="H161" s="325">
        <v>676</v>
      </c>
    </row>
    <row r="162" spans="1:8">
      <c r="A162" s="103" t="s">
        <v>663</v>
      </c>
      <c r="B162" s="326">
        <v>0</v>
      </c>
      <c r="C162" s="326">
        <v>0</v>
      </c>
      <c r="D162" s="325">
        <v>0</v>
      </c>
      <c r="E162" s="325">
        <v>0</v>
      </c>
      <c r="G162" s="325">
        <v>54</v>
      </c>
      <c r="H162" s="325">
        <v>71</v>
      </c>
    </row>
    <row r="163" spans="1:8">
      <c r="A163" s="103" t="s">
        <v>989</v>
      </c>
      <c r="B163" s="326">
        <v>39</v>
      </c>
      <c r="C163" s="326">
        <v>0</v>
      </c>
      <c r="D163" s="325">
        <v>17</v>
      </c>
      <c r="E163" s="325">
        <v>0</v>
      </c>
      <c r="G163" s="325">
        <v>2</v>
      </c>
      <c r="H163" s="325">
        <v>363</v>
      </c>
    </row>
    <row r="164" spans="1:8">
      <c r="A164" s="103" t="s">
        <v>928</v>
      </c>
      <c r="B164" s="326">
        <v>0</v>
      </c>
      <c r="C164" s="326">
        <v>0</v>
      </c>
      <c r="D164" s="325">
        <v>0</v>
      </c>
      <c r="E164" s="325">
        <v>0</v>
      </c>
      <c r="G164" s="325">
        <v>0</v>
      </c>
      <c r="H164" s="325">
        <v>71</v>
      </c>
    </row>
    <row r="165" spans="1:8">
      <c r="A165" s="103" t="s">
        <v>988</v>
      </c>
      <c r="B165" s="326">
        <v>13</v>
      </c>
      <c r="C165" s="326">
        <v>0</v>
      </c>
      <c r="D165" s="325">
        <v>33</v>
      </c>
      <c r="E165" s="325">
        <v>0</v>
      </c>
      <c r="G165" s="325">
        <v>13</v>
      </c>
      <c r="H165" s="325">
        <v>9</v>
      </c>
    </row>
    <row r="166" spans="1:8">
      <c r="A166" s="103" t="s">
        <v>1101</v>
      </c>
      <c r="B166" s="326">
        <v>0</v>
      </c>
      <c r="C166" s="326">
        <v>0</v>
      </c>
      <c r="D166" s="325">
        <v>0</v>
      </c>
      <c r="E166" s="325">
        <v>0</v>
      </c>
      <c r="G166" s="325">
        <v>6</v>
      </c>
      <c r="H166" s="325">
        <v>44</v>
      </c>
    </row>
    <row r="167" spans="1:8">
      <c r="A167" s="103" t="s">
        <v>839</v>
      </c>
      <c r="B167" s="326">
        <v>0</v>
      </c>
      <c r="C167" s="326">
        <v>0</v>
      </c>
      <c r="D167" s="325">
        <v>202</v>
      </c>
      <c r="E167" s="325">
        <v>0</v>
      </c>
      <c r="G167" s="325">
        <v>0</v>
      </c>
      <c r="H167" s="325">
        <v>243</v>
      </c>
    </row>
    <row r="168" spans="1:8">
      <c r="A168" s="103" t="s">
        <v>1100</v>
      </c>
      <c r="B168" s="326">
        <v>5</v>
      </c>
      <c r="C168" s="326">
        <v>0</v>
      </c>
      <c r="D168" s="325">
        <v>37</v>
      </c>
      <c r="E168" s="325">
        <v>0</v>
      </c>
      <c r="G168" s="325">
        <v>0</v>
      </c>
      <c r="H168" s="325">
        <v>610</v>
      </c>
    </row>
    <row r="169" spans="1:8">
      <c r="A169" s="103" t="s">
        <v>1099</v>
      </c>
      <c r="B169" s="326">
        <v>0</v>
      </c>
      <c r="C169" s="326">
        <v>0</v>
      </c>
      <c r="D169" s="325">
        <v>0</v>
      </c>
      <c r="E169" s="325">
        <v>0</v>
      </c>
      <c r="G169" s="325">
        <v>0</v>
      </c>
      <c r="H169" s="325">
        <v>84</v>
      </c>
    </row>
    <row r="170" spans="1:8">
      <c r="A170" s="103" t="s">
        <v>651</v>
      </c>
      <c r="B170" s="326">
        <v>0</v>
      </c>
      <c r="C170" s="326">
        <v>4</v>
      </c>
      <c r="D170" s="325">
        <v>0</v>
      </c>
      <c r="E170" s="325">
        <v>3</v>
      </c>
      <c r="G170" s="325">
        <v>5</v>
      </c>
      <c r="H170" s="325">
        <v>13</v>
      </c>
    </row>
    <row r="171" spans="1:8">
      <c r="A171" s="103" t="s">
        <v>847</v>
      </c>
      <c r="B171" s="326">
        <v>0</v>
      </c>
      <c r="C171" s="326">
        <v>0</v>
      </c>
      <c r="D171" s="325">
        <v>0</v>
      </c>
      <c r="E171" s="325">
        <v>0</v>
      </c>
      <c r="G171" s="325">
        <v>0</v>
      </c>
      <c r="H171" s="325">
        <v>100</v>
      </c>
    </row>
    <row r="172" spans="1:8">
      <c r="A172" s="103" t="s">
        <v>1015</v>
      </c>
      <c r="B172" s="326">
        <v>0</v>
      </c>
      <c r="C172" s="326">
        <v>0</v>
      </c>
      <c r="D172" s="325">
        <v>0</v>
      </c>
      <c r="E172" s="325">
        <v>0</v>
      </c>
      <c r="G172" s="325">
        <v>0</v>
      </c>
      <c r="H172" s="325">
        <v>0</v>
      </c>
    </row>
    <row r="173" spans="1:8">
      <c r="A173" s="103" t="s">
        <v>914</v>
      </c>
      <c r="B173" s="326">
        <v>0</v>
      </c>
      <c r="C173" s="326">
        <v>0</v>
      </c>
      <c r="D173" s="325">
        <v>0</v>
      </c>
      <c r="E173" s="325">
        <v>0</v>
      </c>
      <c r="G173" s="325">
        <v>1</v>
      </c>
      <c r="H173" s="325">
        <v>21</v>
      </c>
    </row>
    <row r="174" spans="1:8">
      <c r="A174" s="103" t="s">
        <v>1001</v>
      </c>
      <c r="B174" s="326">
        <v>0</v>
      </c>
      <c r="C174" s="326">
        <v>0</v>
      </c>
      <c r="D174" s="325">
        <v>0</v>
      </c>
      <c r="E174" s="325">
        <v>0</v>
      </c>
      <c r="G174" s="325">
        <v>0</v>
      </c>
      <c r="H174" s="325">
        <v>0</v>
      </c>
    </row>
    <row r="175" spans="1:8">
      <c r="A175" s="103" t="s">
        <v>1014</v>
      </c>
      <c r="B175" s="326">
        <v>0</v>
      </c>
      <c r="C175" s="326">
        <v>0</v>
      </c>
      <c r="D175" s="325">
        <v>0</v>
      </c>
      <c r="E175" s="325">
        <v>0</v>
      </c>
      <c r="G175" s="325">
        <v>0</v>
      </c>
      <c r="H175" s="325">
        <v>0</v>
      </c>
    </row>
    <row r="176" spans="1:8">
      <c r="A176" s="103" t="s">
        <v>1215</v>
      </c>
      <c r="B176" s="326">
        <v>0</v>
      </c>
      <c r="C176" s="326">
        <v>0</v>
      </c>
      <c r="D176" s="325">
        <v>0</v>
      </c>
      <c r="E176" s="325">
        <v>0</v>
      </c>
      <c r="G176" s="325">
        <v>0</v>
      </c>
      <c r="H176" s="325">
        <v>19</v>
      </c>
    </row>
    <row r="177" spans="1:8">
      <c r="A177" s="103" t="s">
        <v>869</v>
      </c>
      <c r="B177" s="326">
        <v>0</v>
      </c>
      <c r="C177" s="326">
        <v>0</v>
      </c>
      <c r="D177" s="325">
        <v>0</v>
      </c>
      <c r="E177" s="325">
        <v>0</v>
      </c>
      <c r="G177" s="325">
        <v>0</v>
      </c>
      <c r="H177" s="325">
        <v>17</v>
      </c>
    </row>
    <row r="178" spans="1:8">
      <c r="A178" s="103" t="s">
        <v>846</v>
      </c>
      <c r="B178" s="326">
        <v>0</v>
      </c>
      <c r="C178" s="326">
        <v>0</v>
      </c>
      <c r="D178" s="325">
        <v>0</v>
      </c>
      <c r="E178" s="325">
        <v>0</v>
      </c>
      <c r="G178" s="325">
        <v>0</v>
      </c>
      <c r="H178" s="325">
        <v>0</v>
      </c>
    </row>
    <row r="179" spans="1:8">
      <c r="A179" s="103" t="s">
        <v>1024</v>
      </c>
      <c r="B179" s="326">
        <v>0</v>
      </c>
      <c r="C179" s="326">
        <v>0</v>
      </c>
      <c r="D179" s="325">
        <v>0</v>
      </c>
      <c r="E179" s="325">
        <v>0</v>
      </c>
      <c r="G179" s="325">
        <v>0</v>
      </c>
      <c r="H179" s="325">
        <v>0</v>
      </c>
    </row>
    <row r="180" spans="1:8">
      <c r="A180" s="103" t="s">
        <v>858</v>
      </c>
      <c r="B180" s="326">
        <v>0</v>
      </c>
      <c r="C180" s="326">
        <v>0</v>
      </c>
      <c r="D180" s="325">
        <v>0</v>
      </c>
      <c r="E180" s="325">
        <v>0</v>
      </c>
      <c r="G180" s="325">
        <v>3</v>
      </c>
      <c r="H180" s="325">
        <v>12</v>
      </c>
    </row>
    <row r="181" spans="1:8">
      <c r="A181" s="103" t="s">
        <v>1136</v>
      </c>
      <c r="B181" s="326">
        <v>0</v>
      </c>
      <c r="C181" s="326">
        <v>0</v>
      </c>
      <c r="D181" s="325">
        <v>0</v>
      </c>
      <c r="E181" s="325">
        <v>0</v>
      </c>
      <c r="G181" s="325">
        <v>0</v>
      </c>
      <c r="H181" s="325">
        <v>0</v>
      </c>
    </row>
    <row r="182" spans="1:8">
      <c r="A182" s="103" t="s">
        <v>1098</v>
      </c>
      <c r="B182" s="326">
        <v>0</v>
      </c>
      <c r="C182" s="326">
        <v>0</v>
      </c>
      <c r="D182" s="325">
        <v>0</v>
      </c>
      <c r="E182" s="325">
        <v>0</v>
      </c>
      <c r="G182" s="325">
        <v>0</v>
      </c>
      <c r="H182" s="325">
        <v>0</v>
      </c>
    </row>
    <row r="183" spans="1:8">
      <c r="A183" s="103" t="s">
        <v>1097</v>
      </c>
      <c r="B183" s="326">
        <v>0</v>
      </c>
      <c r="C183" s="326">
        <v>0</v>
      </c>
      <c r="D183" s="325">
        <v>0</v>
      </c>
      <c r="E183" s="325">
        <v>0</v>
      </c>
      <c r="G183" s="325">
        <v>5</v>
      </c>
      <c r="H183" s="325">
        <v>37</v>
      </c>
    </row>
    <row r="184" spans="1:8">
      <c r="A184" s="103" t="s">
        <v>1232</v>
      </c>
      <c r="B184" s="326">
        <v>40</v>
      </c>
      <c r="C184" s="326">
        <v>0</v>
      </c>
      <c r="D184" s="325">
        <v>19</v>
      </c>
      <c r="E184" s="325">
        <v>0</v>
      </c>
      <c r="G184" s="325">
        <v>0</v>
      </c>
      <c r="H184" s="325">
        <v>395</v>
      </c>
    </row>
    <row r="185" spans="1:8">
      <c r="A185" s="103" t="s">
        <v>798</v>
      </c>
      <c r="B185" s="326">
        <v>12</v>
      </c>
      <c r="C185" s="326">
        <v>0</v>
      </c>
      <c r="D185" s="325">
        <v>20</v>
      </c>
      <c r="E185" s="325">
        <v>0</v>
      </c>
      <c r="G185" s="325">
        <v>29</v>
      </c>
      <c r="H185" s="325">
        <v>16</v>
      </c>
    </row>
    <row r="186" spans="1:8">
      <c r="A186" s="103" t="s">
        <v>947</v>
      </c>
      <c r="B186" s="326">
        <v>0</v>
      </c>
      <c r="C186" s="326">
        <v>0</v>
      </c>
      <c r="D186" s="325">
        <v>0</v>
      </c>
      <c r="E186" s="325">
        <v>0</v>
      </c>
      <c r="G186" s="325">
        <v>2</v>
      </c>
      <c r="H186" s="325">
        <v>12</v>
      </c>
    </row>
    <row r="187" spans="1:8">
      <c r="A187" s="103" t="s">
        <v>1204</v>
      </c>
      <c r="B187" s="326">
        <v>0</v>
      </c>
      <c r="C187" s="326">
        <v>0</v>
      </c>
      <c r="D187" s="325">
        <v>0</v>
      </c>
      <c r="E187" s="325">
        <v>0</v>
      </c>
      <c r="G187" s="325">
        <v>0</v>
      </c>
      <c r="H187" s="325">
        <v>41</v>
      </c>
    </row>
    <row r="188" spans="1:8">
      <c r="A188" s="103" t="s">
        <v>1096</v>
      </c>
      <c r="B188" s="326">
        <v>0</v>
      </c>
      <c r="C188" s="326">
        <v>0</v>
      </c>
      <c r="D188" s="325">
        <v>0</v>
      </c>
      <c r="E188" s="325">
        <v>0</v>
      </c>
      <c r="G188" s="325">
        <v>0</v>
      </c>
      <c r="H188" s="325">
        <v>0</v>
      </c>
    </row>
    <row r="189" spans="1:8">
      <c r="A189" s="103" t="s">
        <v>913</v>
      </c>
      <c r="B189" s="326">
        <v>0</v>
      </c>
      <c r="C189" s="326">
        <v>0</v>
      </c>
      <c r="D189" s="325">
        <v>0</v>
      </c>
      <c r="E189" s="325">
        <v>0</v>
      </c>
      <c r="G189" s="325">
        <v>0</v>
      </c>
      <c r="H189" s="325">
        <v>230</v>
      </c>
    </row>
    <row r="190" spans="1:8">
      <c r="A190" s="103" t="s">
        <v>1095</v>
      </c>
      <c r="B190" s="326">
        <v>0</v>
      </c>
      <c r="C190" s="326">
        <v>0</v>
      </c>
      <c r="D190" s="325">
        <v>0</v>
      </c>
      <c r="E190" s="325">
        <v>0</v>
      </c>
      <c r="G190" s="325">
        <v>0</v>
      </c>
      <c r="H190" s="325">
        <v>0</v>
      </c>
    </row>
    <row r="191" spans="1:8">
      <c r="A191" s="103" t="s">
        <v>912</v>
      </c>
      <c r="B191" s="326">
        <v>0</v>
      </c>
      <c r="C191" s="326">
        <v>0</v>
      </c>
      <c r="D191" s="325">
        <v>0</v>
      </c>
      <c r="E191" s="325">
        <v>0</v>
      </c>
      <c r="G191" s="325">
        <v>9</v>
      </c>
      <c r="H191" s="325">
        <v>70</v>
      </c>
    </row>
    <row r="192" spans="1:8">
      <c r="A192" s="103" t="s">
        <v>1328</v>
      </c>
      <c r="B192" s="326">
        <v>0</v>
      </c>
      <c r="C192" s="326">
        <v>8</v>
      </c>
      <c r="D192" s="325">
        <v>0</v>
      </c>
      <c r="E192" s="325">
        <v>3</v>
      </c>
      <c r="G192" s="325">
        <v>4</v>
      </c>
      <c r="H192" s="325">
        <v>3</v>
      </c>
    </row>
    <row r="193" spans="1:8">
      <c r="A193" s="103" t="s">
        <v>924</v>
      </c>
      <c r="B193" s="326">
        <v>0</v>
      </c>
      <c r="C193" s="326">
        <v>0</v>
      </c>
      <c r="D193" s="325">
        <v>0</v>
      </c>
      <c r="E193" s="325">
        <v>0</v>
      </c>
      <c r="G193" s="325">
        <v>91</v>
      </c>
      <c r="H193" s="325">
        <v>219</v>
      </c>
    </row>
    <row r="194" spans="1:8">
      <c r="A194" s="103" t="s">
        <v>1156</v>
      </c>
      <c r="B194" s="326">
        <v>0</v>
      </c>
      <c r="C194" s="326">
        <v>0</v>
      </c>
      <c r="D194" s="325">
        <v>0</v>
      </c>
      <c r="E194" s="325">
        <v>1</v>
      </c>
      <c r="G194" s="325">
        <v>1</v>
      </c>
      <c r="H194" s="325">
        <v>1</v>
      </c>
    </row>
    <row r="195" spans="1:8">
      <c r="A195" s="103" t="s">
        <v>791</v>
      </c>
      <c r="B195" s="326">
        <v>0</v>
      </c>
      <c r="C195" s="326">
        <v>0</v>
      </c>
      <c r="D195" s="325">
        <v>0</v>
      </c>
      <c r="E195" s="325">
        <v>0</v>
      </c>
      <c r="G195" s="325">
        <v>0</v>
      </c>
      <c r="H195" s="325">
        <v>16</v>
      </c>
    </row>
    <row r="196" spans="1:8">
      <c r="A196" s="103" t="s">
        <v>642</v>
      </c>
      <c r="B196" s="326">
        <v>0</v>
      </c>
      <c r="C196" s="326">
        <v>7</v>
      </c>
      <c r="D196" s="325">
        <v>0</v>
      </c>
      <c r="E196" s="325">
        <v>15</v>
      </c>
      <c r="G196" s="325">
        <v>86</v>
      </c>
      <c r="H196" s="325">
        <v>12</v>
      </c>
    </row>
    <row r="197" spans="1:8">
      <c r="A197" s="103" t="s">
        <v>987</v>
      </c>
      <c r="B197" s="326">
        <v>0</v>
      </c>
      <c r="C197" s="326">
        <v>0</v>
      </c>
      <c r="D197" s="325">
        <v>0</v>
      </c>
      <c r="E197" s="325">
        <v>0</v>
      </c>
      <c r="G197" s="325">
        <v>0</v>
      </c>
      <c r="H197" s="325">
        <v>0</v>
      </c>
    </row>
    <row r="198" spans="1:8">
      <c r="A198" s="103" t="s">
        <v>1094</v>
      </c>
      <c r="B198" s="326">
        <v>0</v>
      </c>
      <c r="C198" s="326">
        <v>0</v>
      </c>
      <c r="D198" s="325">
        <v>0</v>
      </c>
      <c r="E198" s="325">
        <v>0</v>
      </c>
      <c r="G198" s="325">
        <v>0</v>
      </c>
      <c r="H198" s="325">
        <v>0</v>
      </c>
    </row>
    <row r="199" spans="1:8">
      <c r="A199" s="103" t="s">
        <v>1181</v>
      </c>
      <c r="B199" s="326">
        <v>0</v>
      </c>
      <c r="C199" s="326">
        <v>0</v>
      </c>
      <c r="D199" s="325">
        <v>0</v>
      </c>
      <c r="E199" s="325">
        <v>0</v>
      </c>
      <c r="G199" s="325">
        <v>0</v>
      </c>
      <c r="H199" s="325">
        <v>0</v>
      </c>
    </row>
    <row r="200" spans="1:8">
      <c r="A200" s="103" t="s">
        <v>1155</v>
      </c>
      <c r="B200" s="326">
        <v>0</v>
      </c>
      <c r="C200" s="326">
        <v>0</v>
      </c>
      <c r="D200" s="325">
        <v>0</v>
      </c>
      <c r="E200" s="325">
        <v>0</v>
      </c>
      <c r="G200" s="325">
        <v>79</v>
      </c>
      <c r="H200" s="325">
        <v>36</v>
      </c>
    </row>
    <row r="201" spans="1:8">
      <c r="A201" s="103" t="s">
        <v>891</v>
      </c>
      <c r="B201" s="326">
        <v>0</v>
      </c>
      <c r="C201" s="326">
        <v>0</v>
      </c>
      <c r="D201" s="325">
        <v>0</v>
      </c>
      <c r="E201" s="325">
        <v>0</v>
      </c>
      <c r="G201" s="325">
        <v>0</v>
      </c>
      <c r="H201" s="325">
        <v>117</v>
      </c>
    </row>
    <row r="202" spans="1:8">
      <c r="A202" s="103" t="s">
        <v>632</v>
      </c>
      <c r="B202" s="326">
        <v>0</v>
      </c>
      <c r="C202" s="326">
        <v>0</v>
      </c>
      <c r="D202" s="325">
        <v>0</v>
      </c>
      <c r="E202" s="325">
        <v>0</v>
      </c>
      <c r="G202" s="325">
        <v>13</v>
      </c>
      <c r="H202" s="325">
        <v>0</v>
      </c>
    </row>
    <row r="203" spans="1:8">
      <c r="A203" s="103" t="s">
        <v>946</v>
      </c>
      <c r="B203" s="326">
        <v>0</v>
      </c>
      <c r="C203" s="326">
        <v>0</v>
      </c>
      <c r="D203" s="325">
        <v>0</v>
      </c>
      <c r="E203" s="325">
        <v>0</v>
      </c>
      <c r="G203" s="325">
        <v>0</v>
      </c>
      <c r="H203" s="325">
        <v>24</v>
      </c>
    </row>
    <row r="204" spans="1:8">
      <c r="A204" s="103" t="s">
        <v>945</v>
      </c>
      <c r="B204" s="326">
        <v>0</v>
      </c>
      <c r="C204" s="326">
        <v>0</v>
      </c>
      <c r="D204" s="325">
        <v>0</v>
      </c>
      <c r="E204" s="325">
        <v>0</v>
      </c>
      <c r="G204" s="325">
        <v>0</v>
      </c>
      <c r="H204" s="325">
        <v>247</v>
      </c>
    </row>
    <row r="205" spans="1:8">
      <c r="A205" s="103" t="s">
        <v>1093</v>
      </c>
      <c r="B205" s="328">
        <v>0</v>
      </c>
      <c r="C205" s="326">
        <v>0</v>
      </c>
      <c r="D205" s="325">
        <v>0</v>
      </c>
      <c r="E205" s="325">
        <v>0</v>
      </c>
      <c r="G205" s="325">
        <v>0</v>
      </c>
      <c r="H205" s="325">
        <v>0</v>
      </c>
    </row>
    <row r="206" spans="1:8">
      <c r="A206" s="103" t="s">
        <v>1092</v>
      </c>
      <c r="B206" s="325">
        <v>39</v>
      </c>
      <c r="C206" s="326">
        <v>0</v>
      </c>
      <c r="D206" s="325">
        <v>1</v>
      </c>
      <c r="E206" s="325">
        <v>0</v>
      </c>
      <c r="G206" s="325">
        <v>0</v>
      </c>
      <c r="H206" s="325">
        <v>13</v>
      </c>
    </row>
    <row r="207" spans="1:8">
      <c r="A207" s="103" t="s">
        <v>1151</v>
      </c>
      <c r="B207" s="325">
        <v>0</v>
      </c>
      <c r="C207" s="326">
        <v>0</v>
      </c>
      <c r="D207" s="325">
        <v>0</v>
      </c>
      <c r="E207" s="325">
        <v>0</v>
      </c>
      <c r="G207" s="325">
        <v>0</v>
      </c>
      <c r="H207" s="325">
        <v>7</v>
      </c>
    </row>
    <row r="208" spans="1:8">
      <c r="A208" s="103" t="s">
        <v>1222</v>
      </c>
      <c r="B208" s="325">
        <v>0</v>
      </c>
      <c r="C208" s="326">
        <v>0</v>
      </c>
      <c r="D208" s="325">
        <v>0</v>
      </c>
      <c r="E208" s="325">
        <v>0</v>
      </c>
      <c r="G208" s="325">
        <v>1</v>
      </c>
      <c r="H208" s="325">
        <v>31</v>
      </c>
    </row>
    <row r="209" spans="1:8">
      <c r="A209" s="103" t="s">
        <v>986</v>
      </c>
      <c r="B209" s="325">
        <v>24</v>
      </c>
      <c r="C209" s="326">
        <v>0</v>
      </c>
      <c r="D209" s="325">
        <v>0</v>
      </c>
      <c r="E209" s="325">
        <v>0</v>
      </c>
      <c r="G209" s="325">
        <v>2158</v>
      </c>
      <c r="H209" s="325">
        <v>2396</v>
      </c>
    </row>
    <row r="210" spans="1:8">
      <c r="A210" s="103" t="s">
        <v>1091</v>
      </c>
      <c r="B210" s="328">
        <v>3</v>
      </c>
      <c r="C210" s="326">
        <v>0</v>
      </c>
      <c r="D210" s="325">
        <v>2</v>
      </c>
      <c r="E210" s="325">
        <v>0</v>
      </c>
      <c r="G210" s="325">
        <v>4</v>
      </c>
      <c r="H210" s="325">
        <v>0</v>
      </c>
    </row>
    <row r="211" spans="1:8">
      <c r="A211" s="103" t="s">
        <v>927</v>
      </c>
      <c r="B211" s="325">
        <v>0</v>
      </c>
      <c r="C211" s="326">
        <v>0</v>
      </c>
      <c r="D211" s="325">
        <v>0</v>
      </c>
      <c r="E211" s="325">
        <v>0</v>
      </c>
      <c r="G211" s="325">
        <v>0</v>
      </c>
      <c r="H211" s="325">
        <v>0</v>
      </c>
    </row>
    <row r="212" spans="1:8">
      <c r="A212" s="103" t="s">
        <v>1221</v>
      </c>
      <c r="B212" s="325">
        <v>0</v>
      </c>
      <c r="C212" s="326">
        <v>0</v>
      </c>
      <c r="D212" s="325">
        <v>0</v>
      </c>
      <c r="E212" s="325">
        <v>0</v>
      </c>
      <c r="G212" s="325">
        <v>13</v>
      </c>
      <c r="H212" s="325">
        <v>0</v>
      </c>
    </row>
    <row r="213" spans="1:8">
      <c r="A213" s="103" t="s">
        <v>1345</v>
      </c>
      <c r="B213" s="325">
        <v>0</v>
      </c>
      <c r="C213" s="326">
        <v>0</v>
      </c>
      <c r="D213" s="325">
        <v>0</v>
      </c>
      <c r="E213" s="325">
        <v>0</v>
      </c>
      <c r="G213" s="325">
        <v>0</v>
      </c>
      <c r="H213" s="325">
        <v>0</v>
      </c>
    </row>
    <row r="214" spans="1:8">
      <c r="A214" s="103" t="s">
        <v>1180</v>
      </c>
      <c r="B214" s="325">
        <v>0</v>
      </c>
      <c r="C214" s="326">
        <v>0</v>
      </c>
      <c r="D214" s="325">
        <v>5</v>
      </c>
      <c r="E214" s="325">
        <v>0</v>
      </c>
      <c r="G214" s="325">
        <v>34</v>
      </c>
      <c r="H214" s="325">
        <v>9</v>
      </c>
    </row>
    <row r="215" spans="1:8">
      <c r="A215" s="103" t="s">
        <v>623</v>
      </c>
      <c r="B215" s="328">
        <v>0</v>
      </c>
      <c r="C215" s="326">
        <v>0</v>
      </c>
      <c r="D215" s="325">
        <v>0</v>
      </c>
      <c r="E215" s="325">
        <v>0</v>
      </c>
      <c r="G215" s="325">
        <v>0</v>
      </c>
      <c r="H215" s="325">
        <v>0</v>
      </c>
    </row>
    <row r="216" spans="1:8">
      <c r="A216" s="103" t="s">
        <v>1013</v>
      </c>
      <c r="B216" s="325">
        <v>0</v>
      </c>
      <c r="C216" s="326">
        <v>0</v>
      </c>
      <c r="D216" s="325">
        <v>2</v>
      </c>
      <c r="E216" s="325">
        <v>0</v>
      </c>
      <c r="G216" s="325">
        <v>5</v>
      </c>
      <c r="H216" s="325">
        <v>31</v>
      </c>
    </row>
    <row r="217" spans="1:8">
      <c r="A217" s="103" t="s">
        <v>610</v>
      </c>
      <c r="B217" s="325">
        <v>0</v>
      </c>
      <c r="C217" s="326">
        <v>0</v>
      </c>
      <c r="D217" s="325">
        <v>8</v>
      </c>
      <c r="E217" s="325">
        <v>0</v>
      </c>
      <c r="G217" s="325">
        <v>1</v>
      </c>
      <c r="H217" s="325">
        <v>8</v>
      </c>
    </row>
    <row r="218" spans="1:8">
      <c r="A218" s="103" t="s">
        <v>1179</v>
      </c>
      <c r="B218" s="325">
        <v>0</v>
      </c>
      <c r="C218" s="326">
        <v>0</v>
      </c>
      <c r="D218" s="325">
        <v>0</v>
      </c>
      <c r="E218" s="325">
        <v>0</v>
      </c>
      <c r="G218" s="325">
        <v>19</v>
      </c>
      <c r="H218" s="325">
        <v>0</v>
      </c>
    </row>
    <row r="219" spans="1:8">
      <c r="A219" s="103" t="s">
        <v>1090</v>
      </c>
      <c r="B219" s="325">
        <v>0</v>
      </c>
      <c r="C219" s="326">
        <v>0</v>
      </c>
      <c r="D219" s="325">
        <v>0</v>
      </c>
      <c r="E219" s="325">
        <v>0</v>
      </c>
      <c r="G219" s="325">
        <v>0</v>
      </c>
      <c r="H219" s="325">
        <v>11</v>
      </c>
    </row>
    <row r="220" spans="1:8">
      <c r="A220" s="103" t="s">
        <v>985</v>
      </c>
      <c r="B220" s="326">
        <v>0</v>
      </c>
      <c r="C220" s="326">
        <v>0</v>
      </c>
      <c r="D220" s="325">
        <v>0</v>
      </c>
      <c r="E220" s="325">
        <v>0</v>
      </c>
      <c r="G220" s="325">
        <v>0</v>
      </c>
      <c r="H220" s="325">
        <v>41</v>
      </c>
    </row>
    <row r="221" spans="1:8">
      <c r="A221" s="103" t="s">
        <v>1089</v>
      </c>
      <c r="B221" s="326">
        <v>0</v>
      </c>
      <c r="C221" s="326">
        <v>0</v>
      </c>
      <c r="D221" s="325">
        <v>0</v>
      </c>
      <c r="E221" s="325">
        <v>0</v>
      </c>
      <c r="G221" s="325">
        <v>0</v>
      </c>
      <c r="H221" s="325">
        <v>0</v>
      </c>
    </row>
    <row r="222" spans="1:8">
      <c r="A222" s="103" t="s">
        <v>890</v>
      </c>
      <c r="B222" s="326">
        <v>0</v>
      </c>
      <c r="C222" s="326">
        <v>0</v>
      </c>
      <c r="D222" s="325">
        <v>0</v>
      </c>
      <c r="E222" s="325">
        <v>7</v>
      </c>
      <c r="G222" s="325">
        <v>0</v>
      </c>
      <c r="H222" s="325">
        <v>24</v>
      </c>
    </row>
    <row r="223" spans="1:8">
      <c r="A223" s="103" t="s">
        <v>1088</v>
      </c>
      <c r="B223" s="326">
        <v>0</v>
      </c>
      <c r="C223" s="326">
        <v>0</v>
      </c>
      <c r="D223" s="325">
        <v>0</v>
      </c>
      <c r="E223" s="325">
        <v>0</v>
      </c>
      <c r="G223" s="325">
        <v>1</v>
      </c>
      <c r="H223" s="325">
        <v>31</v>
      </c>
    </row>
    <row r="224" spans="1:8">
      <c r="A224" s="103" t="s">
        <v>984</v>
      </c>
      <c r="B224" s="326">
        <v>0</v>
      </c>
      <c r="C224" s="326">
        <v>0</v>
      </c>
      <c r="D224" s="325">
        <v>0</v>
      </c>
      <c r="E224" s="325">
        <v>0</v>
      </c>
      <c r="G224" s="325">
        <v>0</v>
      </c>
      <c r="H224" s="325">
        <v>10</v>
      </c>
    </row>
    <row r="225" spans="1:8">
      <c r="A225" s="103" t="s">
        <v>1087</v>
      </c>
      <c r="B225" s="326">
        <v>0</v>
      </c>
      <c r="C225" s="326">
        <v>0</v>
      </c>
      <c r="D225" s="325">
        <v>0</v>
      </c>
      <c r="E225" s="325">
        <v>0</v>
      </c>
      <c r="G225" s="325">
        <v>0</v>
      </c>
      <c r="H225" s="325">
        <v>0</v>
      </c>
    </row>
    <row r="226" spans="1:8">
      <c r="A226" s="103" t="s">
        <v>944</v>
      </c>
      <c r="B226" s="326">
        <v>0</v>
      </c>
      <c r="C226" s="326">
        <v>0</v>
      </c>
      <c r="D226" s="325">
        <v>0</v>
      </c>
      <c r="E226" s="325">
        <v>0</v>
      </c>
      <c r="G226" s="325">
        <v>0</v>
      </c>
      <c r="H226" s="325">
        <v>102</v>
      </c>
    </row>
    <row r="227" spans="1:8">
      <c r="A227" s="103" t="s">
        <v>1086</v>
      </c>
      <c r="B227" s="326">
        <v>1</v>
      </c>
      <c r="C227" s="326">
        <v>0</v>
      </c>
      <c r="D227" s="325">
        <v>0</v>
      </c>
      <c r="E227" s="325">
        <v>0</v>
      </c>
      <c r="G227" s="325">
        <v>0</v>
      </c>
      <c r="H227" s="325">
        <v>20</v>
      </c>
    </row>
    <row r="228" spans="1:8">
      <c r="A228" s="103" t="s">
        <v>1203</v>
      </c>
      <c r="B228" s="326">
        <v>0</v>
      </c>
      <c r="C228" s="326">
        <v>0</v>
      </c>
      <c r="D228" s="325">
        <v>1</v>
      </c>
      <c r="E228" s="325">
        <v>0</v>
      </c>
      <c r="G228" s="325">
        <v>9</v>
      </c>
      <c r="H228" s="325">
        <v>25</v>
      </c>
    </row>
    <row r="229" spans="1:8">
      <c r="A229" s="103" t="s">
        <v>983</v>
      </c>
      <c r="B229" s="326">
        <v>0</v>
      </c>
      <c r="C229" s="326">
        <v>0</v>
      </c>
      <c r="D229" s="325">
        <v>1</v>
      </c>
      <c r="E229" s="325">
        <v>0</v>
      </c>
      <c r="G229" s="325">
        <v>3</v>
      </c>
      <c r="H229" s="325">
        <v>19</v>
      </c>
    </row>
    <row r="230" spans="1:8">
      <c r="A230" s="103" t="s">
        <v>982</v>
      </c>
      <c r="B230" s="326">
        <v>0</v>
      </c>
      <c r="C230" s="326">
        <v>0</v>
      </c>
      <c r="D230" s="325">
        <v>0</v>
      </c>
      <c r="E230" s="325">
        <v>0</v>
      </c>
      <c r="G230" s="325">
        <v>1</v>
      </c>
      <c r="H230" s="325">
        <v>1</v>
      </c>
    </row>
    <row r="231" spans="1:8">
      <c r="A231" s="103" t="s">
        <v>981</v>
      </c>
      <c r="B231" s="326">
        <v>0</v>
      </c>
      <c r="C231" s="326">
        <v>0</v>
      </c>
      <c r="D231" s="325">
        <v>24</v>
      </c>
      <c r="E231" s="325">
        <v>0</v>
      </c>
      <c r="G231" s="325">
        <v>0</v>
      </c>
      <c r="H231" s="325">
        <v>211</v>
      </c>
    </row>
    <row r="232" spans="1:8">
      <c r="A232" s="103" t="s">
        <v>980</v>
      </c>
      <c r="B232" s="326">
        <v>0</v>
      </c>
      <c r="C232" s="326">
        <v>0</v>
      </c>
      <c r="D232" s="325">
        <v>0</v>
      </c>
      <c r="E232" s="325">
        <v>0</v>
      </c>
      <c r="G232" s="325">
        <v>0</v>
      </c>
      <c r="H232" s="325">
        <v>0</v>
      </c>
    </row>
    <row r="233" spans="1:8">
      <c r="A233" s="103" t="s">
        <v>606</v>
      </c>
      <c r="B233" s="326">
        <v>0</v>
      </c>
      <c r="C233" s="326">
        <v>0</v>
      </c>
      <c r="D233" s="325">
        <v>0</v>
      </c>
      <c r="E233" s="325">
        <v>0</v>
      </c>
      <c r="G233" s="325">
        <v>0</v>
      </c>
      <c r="H233" s="325">
        <v>0</v>
      </c>
    </row>
    <row r="234" spans="1:8">
      <c r="A234" s="103" t="s">
        <v>943</v>
      </c>
      <c r="B234" s="326">
        <v>0</v>
      </c>
      <c r="C234" s="326">
        <v>2</v>
      </c>
      <c r="D234" s="325">
        <v>0</v>
      </c>
      <c r="E234" s="325">
        <v>0</v>
      </c>
      <c r="G234" s="325">
        <v>129</v>
      </c>
      <c r="H234" s="325">
        <v>435</v>
      </c>
    </row>
    <row r="235" spans="1:8">
      <c r="A235" s="103" t="s">
        <v>979</v>
      </c>
      <c r="B235" s="326">
        <v>0</v>
      </c>
      <c r="C235" s="326">
        <v>0</v>
      </c>
      <c r="D235" s="325">
        <v>0</v>
      </c>
      <c r="E235" s="325">
        <v>0</v>
      </c>
      <c r="G235" s="325">
        <v>0</v>
      </c>
      <c r="H235" s="325">
        <v>749</v>
      </c>
    </row>
    <row r="236" spans="1:8">
      <c r="A236" s="103" t="s">
        <v>1131</v>
      </c>
      <c r="B236" s="326">
        <v>0</v>
      </c>
      <c r="C236" s="326">
        <v>0</v>
      </c>
      <c r="D236" s="325">
        <v>0</v>
      </c>
      <c r="E236" s="325">
        <v>0</v>
      </c>
      <c r="G236" s="325">
        <v>0</v>
      </c>
      <c r="H236" s="325">
        <v>4</v>
      </c>
    </row>
    <row r="237" spans="1:8">
      <c r="A237" s="103" t="s">
        <v>1085</v>
      </c>
      <c r="B237" s="326">
        <v>0</v>
      </c>
      <c r="C237" s="326">
        <v>0</v>
      </c>
      <c r="D237" s="325">
        <v>0</v>
      </c>
      <c r="E237" s="325">
        <v>0</v>
      </c>
      <c r="G237" s="325">
        <v>0</v>
      </c>
      <c r="H237" s="325">
        <v>47</v>
      </c>
    </row>
    <row r="238" spans="1:8">
      <c r="A238" s="103" t="s">
        <v>1084</v>
      </c>
      <c r="B238" s="326">
        <v>0</v>
      </c>
      <c r="C238" s="326">
        <v>0</v>
      </c>
      <c r="D238" s="325">
        <v>0</v>
      </c>
      <c r="E238" s="325">
        <v>0</v>
      </c>
      <c r="G238" s="325">
        <v>0</v>
      </c>
      <c r="H238" s="325">
        <v>0</v>
      </c>
    </row>
    <row r="239" spans="1:8">
      <c r="A239" s="103" t="s">
        <v>1037</v>
      </c>
      <c r="B239" s="326">
        <v>0</v>
      </c>
      <c r="C239" s="326">
        <v>0</v>
      </c>
      <c r="D239" s="325">
        <v>0</v>
      </c>
      <c r="E239" s="325">
        <v>1</v>
      </c>
      <c r="G239" s="325">
        <v>0</v>
      </c>
      <c r="H239" s="325">
        <v>0</v>
      </c>
    </row>
    <row r="240" spans="1:8">
      <c r="A240" s="103" t="s">
        <v>603</v>
      </c>
      <c r="B240" s="326">
        <v>0</v>
      </c>
      <c r="C240" s="326">
        <v>0</v>
      </c>
      <c r="D240" s="325">
        <v>0</v>
      </c>
      <c r="E240" s="325">
        <v>0</v>
      </c>
      <c r="G240" s="325">
        <v>0</v>
      </c>
      <c r="H240" s="325">
        <v>0</v>
      </c>
    </row>
    <row r="241" spans="1:8">
      <c r="A241" s="103" t="s">
        <v>879</v>
      </c>
      <c r="B241" s="326">
        <v>0</v>
      </c>
      <c r="C241" s="326">
        <v>0</v>
      </c>
      <c r="D241" s="325">
        <v>0</v>
      </c>
      <c r="E241" s="325">
        <v>0</v>
      </c>
      <c r="G241" s="325">
        <v>0</v>
      </c>
      <c r="H241" s="325">
        <v>297</v>
      </c>
    </row>
    <row r="242" spans="1:8">
      <c r="A242" s="103" t="s">
        <v>1083</v>
      </c>
      <c r="B242" s="326">
        <v>0</v>
      </c>
      <c r="C242" s="326">
        <v>0</v>
      </c>
      <c r="D242" s="325">
        <v>0</v>
      </c>
      <c r="E242" s="325">
        <v>0</v>
      </c>
      <c r="G242" s="325">
        <v>0</v>
      </c>
      <c r="H242" s="325">
        <v>13</v>
      </c>
    </row>
    <row r="243" spans="1:8">
      <c r="A243" s="103" t="s">
        <v>889</v>
      </c>
      <c r="B243" s="326">
        <v>0</v>
      </c>
      <c r="C243" s="326">
        <v>0</v>
      </c>
      <c r="D243" s="325">
        <v>5</v>
      </c>
      <c r="E243" s="325">
        <v>0</v>
      </c>
      <c r="G243" s="325">
        <v>14</v>
      </c>
      <c r="H243" s="325">
        <v>7</v>
      </c>
    </row>
    <row r="244" spans="1:8">
      <c r="A244" s="103" t="s">
        <v>1134</v>
      </c>
      <c r="B244" s="326">
        <v>0</v>
      </c>
      <c r="C244" s="326">
        <v>0</v>
      </c>
      <c r="D244" s="325">
        <v>0</v>
      </c>
      <c r="E244" s="325">
        <v>0</v>
      </c>
      <c r="G244" s="325">
        <v>0</v>
      </c>
      <c r="H244" s="325">
        <v>0</v>
      </c>
    </row>
    <row r="245" spans="1:8">
      <c r="A245" s="103" t="s">
        <v>961</v>
      </c>
      <c r="B245" s="326">
        <v>0</v>
      </c>
      <c r="C245" s="326">
        <v>0</v>
      </c>
      <c r="D245" s="325">
        <v>0</v>
      </c>
      <c r="E245" s="325">
        <v>0</v>
      </c>
      <c r="G245" s="325">
        <v>4</v>
      </c>
      <c r="H245" s="325">
        <v>223</v>
      </c>
    </row>
    <row r="246" spans="1:8">
      <c r="A246" s="103" t="s">
        <v>773</v>
      </c>
      <c r="B246" s="326">
        <v>32</v>
      </c>
      <c r="C246" s="326">
        <v>1</v>
      </c>
      <c r="D246" s="325">
        <v>18</v>
      </c>
      <c r="E246" s="325">
        <v>1</v>
      </c>
      <c r="G246" s="325">
        <v>20</v>
      </c>
      <c r="H246" s="325">
        <v>0</v>
      </c>
    </row>
    <row r="247" spans="1:8">
      <c r="A247" s="103" t="s">
        <v>782</v>
      </c>
      <c r="B247" s="326">
        <v>0</v>
      </c>
      <c r="C247" s="326">
        <v>0</v>
      </c>
      <c r="D247" s="325">
        <v>0</v>
      </c>
      <c r="E247" s="325">
        <v>0</v>
      </c>
      <c r="G247" s="325">
        <v>0</v>
      </c>
      <c r="H247" s="325">
        <v>1</v>
      </c>
    </row>
    <row r="248" spans="1:8">
      <c r="A248" s="103" t="s">
        <v>1231</v>
      </c>
      <c r="B248" s="326">
        <v>52</v>
      </c>
      <c r="C248" s="326">
        <v>0</v>
      </c>
      <c r="D248" s="325">
        <v>24</v>
      </c>
      <c r="E248" s="325">
        <v>0</v>
      </c>
      <c r="G248" s="325">
        <v>15</v>
      </c>
      <c r="H248" s="325">
        <v>311</v>
      </c>
    </row>
    <row r="249" spans="1:8">
      <c r="A249" s="103" t="s">
        <v>1023</v>
      </c>
      <c r="B249" s="326">
        <v>0</v>
      </c>
      <c r="C249" s="326">
        <v>0</v>
      </c>
      <c r="D249" s="325">
        <v>5</v>
      </c>
      <c r="E249" s="325">
        <v>0</v>
      </c>
      <c r="G249" s="325">
        <v>0</v>
      </c>
      <c r="H249" s="325">
        <v>69</v>
      </c>
    </row>
    <row r="250" spans="1:8">
      <c r="A250" s="103" t="s">
        <v>878</v>
      </c>
      <c r="B250" s="326">
        <v>52</v>
      </c>
      <c r="C250" s="326">
        <v>0</v>
      </c>
      <c r="D250" s="325">
        <v>27</v>
      </c>
      <c r="E250" s="325">
        <v>0</v>
      </c>
      <c r="G250" s="325">
        <v>0</v>
      </c>
      <c r="H250" s="325">
        <v>211</v>
      </c>
    </row>
    <row r="251" spans="1:8">
      <c r="A251" s="103" t="s">
        <v>911</v>
      </c>
      <c r="B251" s="326">
        <v>0</v>
      </c>
      <c r="C251" s="326">
        <v>0</v>
      </c>
      <c r="D251" s="325">
        <v>0</v>
      </c>
      <c r="E251" s="325">
        <v>0</v>
      </c>
      <c r="G251" s="325">
        <v>0</v>
      </c>
      <c r="H251" s="325">
        <v>0</v>
      </c>
    </row>
    <row r="252" spans="1:8">
      <c r="A252" s="103" t="s">
        <v>1082</v>
      </c>
      <c r="B252" s="326">
        <v>0</v>
      </c>
      <c r="C252" s="326">
        <v>0</v>
      </c>
      <c r="D252" s="325">
        <v>0</v>
      </c>
      <c r="E252" s="325">
        <v>2</v>
      </c>
      <c r="G252" s="325">
        <v>5</v>
      </c>
      <c r="H252" s="325">
        <v>11</v>
      </c>
    </row>
    <row r="253" spans="1:8">
      <c r="A253" s="103" t="s">
        <v>845</v>
      </c>
      <c r="B253" s="326">
        <v>0</v>
      </c>
      <c r="C253" s="326">
        <v>0</v>
      </c>
      <c r="D253" s="325">
        <v>0</v>
      </c>
      <c r="E253" s="325">
        <v>0</v>
      </c>
      <c r="G253" s="325">
        <v>0</v>
      </c>
      <c r="H253" s="325">
        <v>4</v>
      </c>
    </row>
    <row r="254" spans="1:8">
      <c r="A254" s="103" t="s">
        <v>1081</v>
      </c>
      <c r="B254" s="326">
        <v>158</v>
      </c>
      <c r="C254" s="326">
        <v>0</v>
      </c>
      <c r="D254" s="325">
        <v>4</v>
      </c>
      <c r="E254" s="325">
        <v>0</v>
      </c>
      <c r="G254" s="325">
        <v>0</v>
      </c>
      <c r="H254" s="325">
        <v>363</v>
      </c>
    </row>
    <row r="255" spans="1:8">
      <c r="A255" s="103" t="s">
        <v>1321</v>
      </c>
      <c r="B255" s="326">
        <v>0</v>
      </c>
      <c r="C255" s="326">
        <v>0</v>
      </c>
      <c r="D255" s="325">
        <v>0</v>
      </c>
      <c r="E255" s="325">
        <v>0</v>
      </c>
      <c r="G255" s="325">
        <v>1</v>
      </c>
      <c r="H255" s="325">
        <v>11</v>
      </c>
    </row>
    <row r="256" spans="1:8">
      <c r="A256" s="103" t="s">
        <v>978</v>
      </c>
      <c r="B256" s="326">
        <v>0</v>
      </c>
      <c r="C256" s="326">
        <v>0</v>
      </c>
      <c r="D256" s="325">
        <v>0</v>
      </c>
      <c r="E256" s="325">
        <v>0</v>
      </c>
      <c r="G256" s="325">
        <v>0</v>
      </c>
      <c r="H256" s="325">
        <v>5</v>
      </c>
    </row>
    <row r="257" spans="1:8">
      <c r="A257" s="103" t="s">
        <v>838</v>
      </c>
      <c r="B257" s="326">
        <v>0</v>
      </c>
      <c r="C257" s="326">
        <v>0</v>
      </c>
      <c r="D257" s="325">
        <v>0</v>
      </c>
      <c r="E257" s="325">
        <v>0</v>
      </c>
      <c r="G257" s="325">
        <v>0</v>
      </c>
      <c r="H257" s="325">
        <v>49</v>
      </c>
    </row>
    <row r="258" spans="1:8">
      <c r="A258" s="103" t="s">
        <v>1331</v>
      </c>
      <c r="B258" s="326">
        <v>5</v>
      </c>
      <c r="C258" s="326">
        <v>0</v>
      </c>
      <c r="D258" s="325">
        <v>2</v>
      </c>
      <c r="E258" s="325">
        <v>0</v>
      </c>
      <c r="G258" s="325">
        <v>2</v>
      </c>
      <c r="H258" s="325">
        <v>4</v>
      </c>
    </row>
    <row r="259" spans="1:8">
      <c r="A259" s="103" t="s">
        <v>1042</v>
      </c>
      <c r="B259" s="326">
        <v>697</v>
      </c>
      <c r="C259" s="326">
        <v>0</v>
      </c>
      <c r="D259" s="325">
        <v>255</v>
      </c>
      <c r="E259" s="325">
        <v>0</v>
      </c>
      <c r="G259" s="325">
        <v>27</v>
      </c>
      <c r="H259" s="325">
        <v>13040</v>
      </c>
    </row>
    <row r="260" spans="1:8">
      <c r="A260" s="103" t="s">
        <v>551</v>
      </c>
      <c r="B260" s="326">
        <v>354</v>
      </c>
      <c r="C260" s="326">
        <v>0</v>
      </c>
      <c r="D260" s="325">
        <v>108</v>
      </c>
      <c r="E260" s="325">
        <v>0</v>
      </c>
      <c r="G260" s="325">
        <v>0</v>
      </c>
      <c r="H260" s="325">
        <v>622</v>
      </c>
    </row>
    <row r="261" spans="1:8">
      <c r="A261" s="103" t="s">
        <v>1022</v>
      </c>
      <c r="B261" s="326">
        <v>0</v>
      </c>
      <c r="C261" s="326">
        <v>0</v>
      </c>
      <c r="D261" s="325">
        <v>0</v>
      </c>
      <c r="E261" s="325">
        <v>0</v>
      </c>
      <c r="G261" s="325">
        <v>0</v>
      </c>
      <c r="H261" s="325">
        <v>217</v>
      </c>
    </row>
    <row r="262" spans="1:8">
      <c r="A262" s="103" t="s">
        <v>1332</v>
      </c>
      <c r="B262" s="326">
        <v>0</v>
      </c>
      <c r="C262" s="326">
        <v>0</v>
      </c>
      <c r="D262" s="325">
        <v>0</v>
      </c>
      <c r="E262" s="325">
        <v>0</v>
      </c>
      <c r="G262" s="325">
        <v>4</v>
      </c>
      <c r="H262" s="325">
        <v>9</v>
      </c>
    </row>
    <row r="263" spans="1:8">
      <c r="A263" s="103" t="s">
        <v>819</v>
      </c>
      <c r="B263" s="326">
        <v>0</v>
      </c>
      <c r="C263" s="326">
        <v>0</v>
      </c>
      <c r="D263" s="325">
        <v>0</v>
      </c>
      <c r="E263" s="325">
        <v>0</v>
      </c>
      <c r="G263" s="325">
        <v>0</v>
      </c>
      <c r="H263" s="325">
        <v>0</v>
      </c>
    </row>
    <row r="264" spans="1:8">
      <c r="A264" s="103" t="s">
        <v>1080</v>
      </c>
      <c r="B264" s="326">
        <v>0</v>
      </c>
      <c r="C264" s="326">
        <v>0</v>
      </c>
      <c r="D264" s="325">
        <v>0</v>
      </c>
      <c r="E264" s="325">
        <v>0</v>
      </c>
      <c r="G264" s="325">
        <v>0</v>
      </c>
      <c r="H264" s="325">
        <v>0</v>
      </c>
    </row>
    <row r="265" spans="1:8">
      <c r="A265" s="103" t="s">
        <v>1039</v>
      </c>
      <c r="B265" s="326">
        <v>0</v>
      </c>
      <c r="C265" s="326">
        <v>6</v>
      </c>
      <c r="D265" s="325">
        <v>0</v>
      </c>
      <c r="E265" s="325">
        <v>56</v>
      </c>
      <c r="G265" s="325">
        <v>88</v>
      </c>
      <c r="H265" s="325">
        <v>0</v>
      </c>
    </row>
    <row r="266" spans="1:8">
      <c r="A266" s="103" t="s">
        <v>508</v>
      </c>
      <c r="B266" s="326">
        <v>0</v>
      </c>
      <c r="C266" s="326">
        <v>0</v>
      </c>
      <c r="D266" s="325">
        <v>0</v>
      </c>
      <c r="E266" s="325">
        <v>11</v>
      </c>
      <c r="G266" s="325">
        <v>0</v>
      </c>
      <c r="H266" s="325">
        <v>148</v>
      </c>
    </row>
    <row r="267" spans="1:8">
      <c r="A267" s="103" t="s">
        <v>1079</v>
      </c>
      <c r="B267" s="326">
        <v>0</v>
      </c>
      <c r="C267" s="326">
        <v>0</v>
      </c>
      <c r="D267" s="325">
        <v>0</v>
      </c>
      <c r="E267" s="325">
        <v>0</v>
      </c>
      <c r="G267" s="325">
        <v>0</v>
      </c>
      <c r="H267" s="325">
        <v>17</v>
      </c>
    </row>
    <row r="268" spans="1:8">
      <c r="A268" s="103" t="s">
        <v>1319</v>
      </c>
      <c r="B268" s="326">
        <v>0</v>
      </c>
      <c r="C268" s="326">
        <v>0</v>
      </c>
      <c r="D268" s="325">
        <v>0</v>
      </c>
      <c r="E268" s="325">
        <v>0</v>
      </c>
      <c r="G268" s="325">
        <v>0</v>
      </c>
      <c r="H268" s="325">
        <v>14</v>
      </c>
    </row>
    <row r="269" spans="1:8">
      <c r="A269" s="103" t="s">
        <v>1078</v>
      </c>
      <c r="B269" s="326">
        <v>0</v>
      </c>
      <c r="C269" s="326">
        <v>0</v>
      </c>
      <c r="D269" s="325">
        <v>0</v>
      </c>
      <c r="E269" s="325">
        <v>0</v>
      </c>
      <c r="G269" s="325">
        <v>0</v>
      </c>
      <c r="H269" s="325">
        <v>81</v>
      </c>
    </row>
    <row r="270" spans="1:8">
      <c r="A270" s="103" t="s">
        <v>877</v>
      </c>
      <c r="B270" s="326">
        <v>0</v>
      </c>
      <c r="C270" s="326">
        <v>0</v>
      </c>
      <c r="D270" s="325">
        <v>0</v>
      </c>
      <c r="E270" s="325">
        <v>0</v>
      </c>
      <c r="G270" s="325">
        <v>0</v>
      </c>
      <c r="H270" s="325">
        <v>0</v>
      </c>
    </row>
    <row r="271" spans="1:8">
      <c r="A271" s="103" t="s">
        <v>1146</v>
      </c>
      <c r="B271" s="326">
        <v>0</v>
      </c>
      <c r="C271" s="326">
        <v>0</v>
      </c>
      <c r="D271" s="325">
        <v>0</v>
      </c>
      <c r="E271" s="325">
        <v>0</v>
      </c>
      <c r="G271" s="325">
        <v>0</v>
      </c>
      <c r="H271" s="325">
        <v>0</v>
      </c>
    </row>
    <row r="272" spans="1:8">
      <c r="A272" s="103" t="s">
        <v>502</v>
      </c>
      <c r="B272" s="326">
        <v>0</v>
      </c>
      <c r="C272" s="326">
        <v>1</v>
      </c>
      <c r="D272" s="325">
        <v>2</v>
      </c>
      <c r="E272" s="325">
        <v>3</v>
      </c>
      <c r="G272" s="325">
        <v>1</v>
      </c>
      <c r="H272" s="325">
        <v>26</v>
      </c>
    </row>
    <row r="273" spans="1:8">
      <c r="A273" s="103" t="s">
        <v>1012</v>
      </c>
      <c r="B273" s="326">
        <v>1</v>
      </c>
      <c r="C273" s="326">
        <v>41</v>
      </c>
      <c r="D273" s="325">
        <v>1</v>
      </c>
      <c r="E273" s="325">
        <v>5</v>
      </c>
      <c r="G273" s="325">
        <v>147</v>
      </c>
      <c r="H273" s="325">
        <v>22</v>
      </c>
    </row>
    <row r="274" spans="1:8">
      <c r="A274" s="103" t="s">
        <v>1336</v>
      </c>
      <c r="B274" s="328">
        <v>0</v>
      </c>
      <c r="C274" s="326">
        <v>0</v>
      </c>
      <c r="D274" s="325">
        <v>0</v>
      </c>
      <c r="E274" s="325">
        <v>0</v>
      </c>
      <c r="G274" s="325">
        <v>28</v>
      </c>
      <c r="H274" s="325">
        <v>9</v>
      </c>
    </row>
    <row r="275" spans="1:8">
      <c r="A275" s="103" t="s">
        <v>1202</v>
      </c>
      <c r="B275" s="325">
        <v>0</v>
      </c>
      <c r="C275" s="326">
        <v>0</v>
      </c>
      <c r="D275" s="325">
        <v>0</v>
      </c>
      <c r="E275" s="325">
        <v>0</v>
      </c>
      <c r="G275" s="325">
        <v>0</v>
      </c>
      <c r="H275" s="325">
        <v>4</v>
      </c>
    </row>
    <row r="276" spans="1:8">
      <c r="A276" s="103" t="s">
        <v>750</v>
      </c>
      <c r="B276" s="325">
        <v>0</v>
      </c>
      <c r="C276" s="326">
        <v>0</v>
      </c>
      <c r="D276" s="325">
        <v>0</v>
      </c>
      <c r="E276" s="325">
        <v>0</v>
      </c>
      <c r="G276" s="325">
        <v>0</v>
      </c>
      <c r="H276" s="325">
        <v>1</v>
      </c>
    </row>
    <row r="277" spans="1:8">
      <c r="A277" s="103" t="s">
        <v>1077</v>
      </c>
      <c r="B277" s="325">
        <v>0</v>
      </c>
      <c r="C277" s="326">
        <v>0</v>
      </c>
      <c r="D277" s="325">
        <v>0</v>
      </c>
      <c r="E277" s="325">
        <v>0</v>
      </c>
      <c r="G277" s="325">
        <v>0</v>
      </c>
      <c r="H277" s="325">
        <v>0</v>
      </c>
    </row>
    <row r="278" spans="1:8">
      <c r="A278" s="103" t="s">
        <v>1313</v>
      </c>
      <c r="B278" s="325">
        <v>0</v>
      </c>
      <c r="C278" s="326">
        <v>0</v>
      </c>
      <c r="D278" s="325">
        <v>0</v>
      </c>
      <c r="E278" s="325">
        <v>0</v>
      </c>
      <c r="G278" s="325">
        <v>25</v>
      </c>
      <c r="H278" s="325">
        <v>0</v>
      </c>
    </row>
    <row r="279" spans="1:8">
      <c r="A279" s="103" t="s">
        <v>492</v>
      </c>
      <c r="B279" s="326">
        <v>0</v>
      </c>
      <c r="C279" s="326">
        <v>0</v>
      </c>
      <c r="D279" s="325">
        <v>0</v>
      </c>
      <c r="E279" s="325">
        <v>0</v>
      </c>
      <c r="G279" s="325">
        <v>0</v>
      </c>
      <c r="H279" s="325">
        <v>0</v>
      </c>
    </row>
    <row r="280" spans="1:8">
      <c r="A280" s="103" t="s">
        <v>1178</v>
      </c>
      <c r="B280" s="326">
        <v>0</v>
      </c>
      <c r="C280" s="326">
        <v>0</v>
      </c>
      <c r="D280" s="325">
        <v>0</v>
      </c>
      <c r="E280" s="325">
        <v>0</v>
      </c>
      <c r="G280" s="325">
        <v>0</v>
      </c>
      <c r="H280" s="325">
        <v>0</v>
      </c>
    </row>
    <row r="281" spans="1:8">
      <c r="A281" s="103" t="s">
        <v>942</v>
      </c>
      <c r="B281" s="326">
        <v>0</v>
      </c>
      <c r="C281" s="326">
        <v>3</v>
      </c>
      <c r="D281" s="325">
        <v>0</v>
      </c>
      <c r="E281" s="325">
        <v>9</v>
      </c>
      <c r="G281" s="325">
        <v>168</v>
      </c>
      <c r="H281" s="325">
        <v>514</v>
      </c>
    </row>
    <row r="282" spans="1:8">
      <c r="A282" s="103" t="s">
        <v>857</v>
      </c>
      <c r="B282" s="326">
        <v>0</v>
      </c>
      <c r="C282" s="326">
        <v>8</v>
      </c>
      <c r="D282" s="325">
        <v>2</v>
      </c>
      <c r="E282" s="325">
        <v>4</v>
      </c>
      <c r="G282" s="325">
        <v>1</v>
      </c>
      <c r="H282" s="325">
        <v>20</v>
      </c>
    </row>
    <row r="283" spans="1:8">
      <c r="A283" s="103" t="s">
        <v>1021</v>
      </c>
      <c r="B283" s="326">
        <v>0</v>
      </c>
      <c r="C283" s="326">
        <v>0</v>
      </c>
      <c r="D283" s="325">
        <v>0</v>
      </c>
      <c r="E283" s="325">
        <v>0</v>
      </c>
      <c r="G283" s="325">
        <v>145</v>
      </c>
      <c r="H283" s="325">
        <v>82</v>
      </c>
    </row>
    <row r="284" spans="1:8">
      <c r="A284" s="103" t="s">
        <v>480</v>
      </c>
      <c r="B284" s="326">
        <v>0</v>
      </c>
      <c r="C284" s="326">
        <v>0</v>
      </c>
      <c r="D284" s="325">
        <v>0</v>
      </c>
      <c r="E284" s="325">
        <v>0</v>
      </c>
      <c r="G284" s="325">
        <v>52</v>
      </c>
      <c r="H284" s="325">
        <v>118</v>
      </c>
    </row>
    <row r="285" spans="1:8">
      <c r="A285" s="103" t="s">
        <v>1036</v>
      </c>
      <c r="B285" s="326">
        <v>0</v>
      </c>
      <c r="C285" s="326">
        <v>6</v>
      </c>
      <c r="D285" s="325">
        <v>0</v>
      </c>
      <c r="E285" s="325">
        <v>6</v>
      </c>
      <c r="G285" s="325">
        <v>5</v>
      </c>
      <c r="H285" s="325">
        <v>4</v>
      </c>
    </row>
    <row r="286" spans="1:8">
      <c r="A286" s="103" t="s">
        <v>856</v>
      </c>
      <c r="B286" s="326">
        <v>0</v>
      </c>
      <c r="C286" s="326">
        <v>0</v>
      </c>
      <c r="D286" s="325">
        <v>0</v>
      </c>
      <c r="E286" s="325">
        <v>0</v>
      </c>
      <c r="G286" s="325">
        <v>0</v>
      </c>
      <c r="H286" s="325">
        <v>3</v>
      </c>
    </row>
    <row r="287" spans="1:8">
      <c r="A287" s="103" t="s">
        <v>837</v>
      </c>
      <c r="B287" s="326">
        <v>0</v>
      </c>
      <c r="C287" s="326">
        <v>0</v>
      </c>
      <c r="D287" s="325">
        <v>0</v>
      </c>
      <c r="E287" s="325">
        <v>0</v>
      </c>
      <c r="G287" s="325">
        <v>0</v>
      </c>
      <c r="H287" s="325">
        <v>111</v>
      </c>
    </row>
    <row r="288" spans="1:8">
      <c r="A288" s="103" t="s">
        <v>977</v>
      </c>
      <c r="B288" s="326">
        <v>0</v>
      </c>
      <c r="C288" s="326">
        <v>0</v>
      </c>
      <c r="D288" s="325">
        <v>0</v>
      </c>
      <c r="E288" s="325">
        <v>0</v>
      </c>
      <c r="G288" s="325">
        <v>0</v>
      </c>
      <c r="H288" s="325">
        <v>35</v>
      </c>
    </row>
    <row r="289" spans="1:8">
      <c r="A289" s="103" t="s">
        <v>790</v>
      </c>
      <c r="B289" s="326">
        <v>0</v>
      </c>
      <c r="C289" s="326">
        <v>0</v>
      </c>
      <c r="D289" s="325">
        <v>0</v>
      </c>
      <c r="E289" s="325">
        <v>0</v>
      </c>
      <c r="G289" s="325">
        <v>3</v>
      </c>
      <c r="H289" s="325">
        <v>137</v>
      </c>
    </row>
    <row r="290" spans="1:8">
      <c r="A290" s="103" t="s">
        <v>476</v>
      </c>
      <c r="B290" s="326">
        <v>0</v>
      </c>
      <c r="C290" s="326">
        <v>0</v>
      </c>
      <c r="D290" s="325">
        <v>0</v>
      </c>
      <c r="E290" s="325">
        <v>0</v>
      </c>
      <c r="G290" s="325">
        <v>0</v>
      </c>
      <c r="H290" s="325">
        <v>0</v>
      </c>
    </row>
    <row r="291" spans="1:8">
      <c r="A291" s="103" t="s">
        <v>473</v>
      </c>
      <c r="B291" s="326">
        <v>0</v>
      </c>
      <c r="C291" s="326">
        <v>0</v>
      </c>
      <c r="D291" s="325">
        <v>0</v>
      </c>
      <c r="E291" s="325">
        <v>6</v>
      </c>
      <c r="G291" s="325">
        <v>13</v>
      </c>
      <c r="H291" s="325">
        <v>10</v>
      </c>
    </row>
    <row r="292" spans="1:8">
      <c r="A292" s="103" t="s">
        <v>1076</v>
      </c>
      <c r="B292" s="326">
        <v>0</v>
      </c>
      <c r="C292" s="326">
        <v>0</v>
      </c>
      <c r="D292" s="325">
        <v>0</v>
      </c>
      <c r="E292" s="325">
        <v>0</v>
      </c>
      <c r="G292" s="325">
        <v>2</v>
      </c>
      <c r="H292" s="325">
        <v>22</v>
      </c>
    </row>
    <row r="293" spans="1:8">
      <c r="A293" s="103" t="s">
        <v>814</v>
      </c>
      <c r="B293" s="326">
        <v>0</v>
      </c>
      <c r="C293" s="326">
        <v>0</v>
      </c>
      <c r="D293" s="325">
        <v>0</v>
      </c>
      <c r="E293" s="325">
        <v>0</v>
      </c>
      <c r="G293" s="325">
        <v>0</v>
      </c>
      <c r="H293" s="325">
        <v>0</v>
      </c>
    </row>
    <row r="294" spans="1:8">
      <c r="A294" s="103" t="s">
        <v>910</v>
      </c>
      <c r="B294" s="326">
        <v>0</v>
      </c>
      <c r="C294" s="326">
        <v>0</v>
      </c>
      <c r="D294" s="325">
        <v>0</v>
      </c>
      <c r="E294" s="325">
        <v>0</v>
      </c>
      <c r="G294" s="325">
        <v>0</v>
      </c>
      <c r="H294" s="325">
        <v>66</v>
      </c>
    </row>
    <row r="295" spans="1:8">
      <c r="A295" s="103" t="s">
        <v>836</v>
      </c>
      <c r="B295" s="326">
        <v>0</v>
      </c>
      <c r="C295" s="326">
        <v>12</v>
      </c>
      <c r="D295" s="325">
        <v>0</v>
      </c>
      <c r="E295" s="325">
        <v>0</v>
      </c>
      <c r="G295" s="325">
        <v>0</v>
      </c>
      <c r="H295" s="325">
        <v>4</v>
      </c>
    </row>
    <row r="296" spans="1:8">
      <c r="A296" s="103" t="s">
        <v>1075</v>
      </c>
      <c r="B296" s="326">
        <v>0</v>
      </c>
      <c r="C296" s="326">
        <v>0</v>
      </c>
      <c r="D296" s="325">
        <v>0</v>
      </c>
      <c r="E296" s="325">
        <v>0</v>
      </c>
      <c r="G296" s="325">
        <v>0</v>
      </c>
      <c r="H296" s="325">
        <v>0</v>
      </c>
    </row>
    <row r="297" spans="1:8">
      <c r="A297" s="103" t="s">
        <v>1007</v>
      </c>
      <c r="B297" s="326">
        <v>0</v>
      </c>
      <c r="C297" s="326">
        <v>0</v>
      </c>
      <c r="D297" s="325">
        <v>0</v>
      </c>
      <c r="E297" s="325">
        <v>0</v>
      </c>
      <c r="G297" s="325">
        <v>0</v>
      </c>
      <c r="H297" s="325">
        <v>2</v>
      </c>
    </row>
    <row r="298" spans="1:8">
      <c r="A298" s="103" t="s">
        <v>466</v>
      </c>
      <c r="B298" s="326">
        <v>7</v>
      </c>
      <c r="C298" s="326">
        <v>75</v>
      </c>
      <c r="D298" s="325">
        <v>7</v>
      </c>
      <c r="E298" s="325">
        <v>0</v>
      </c>
      <c r="G298" s="325">
        <v>20</v>
      </c>
      <c r="H298" s="325">
        <v>316</v>
      </c>
    </row>
    <row r="299" spans="1:8">
      <c r="A299" s="103" t="s">
        <v>1074</v>
      </c>
      <c r="B299" s="326">
        <v>0</v>
      </c>
      <c r="C299" s="326">
        <v>0</v>
      </c>
      <c r="D299" s="325">
        <v>0</v>
      </c>
      <c r="E299" s="325">
        <v>0</v>
      </c>
      <c r="G299" s="325">
        <v>0</v>
      </c>
      <c r="H299" s="325">
        <v>14</v>
      </c>
    </row>
    <row r="300" spans="1:8">
      <c r="A300" s="103" t="s">
        <v>764</v>
      </c>
      <c r="B300" s="326">
        <v>0</v>
      </c>
      <c r="C300" s="326">
        <v>0</v>
      </c>
      <c r="D300" s="325">
        <v>0</v>
      </c>
      <c r="E300" s="325">
        <v>0</v>
      </c>
      <c r="G300" s="325">
        <v>0</v>
      </c>
      <c r="H300" s="325">
        <v>88</v>
      </c>
    </row>
    <row r="301" spans="1:8">
      <c r="A301" s="103" t="s">
        <v>1201</v>
      </c>
      <c r="B301" s="326">
        <v>0</v>
      </c>
      <c r="C301" s="326">
        <v>0</v>
      </c>
      <c r="D301" s="325">
        <v>0</v>
      </c>
      <c r="E301" s="325">
        <v>0</v>
      </c>
      <c r="G301" s="325">
        <v>0</v>
      </c>
      <c r="H301" s="325">
        <v>31</v>
      </c>
    </row>
    <row r="302" spans="1:8">
      <c r="A302" s="103" t="s">
        <v>941</v>
      </c>
      <c r="B302" s="328">
        <v>0</v>
      </c>
      <c r="C302" s="326">
        <v>0</v>
      </c>
      <c r="D302" s="325">
        <v>0</v>
      </c>
      <c r="E302" s="325">
        <v>0</v>
      </c>
      <c r="G302" s="325">
        <v>84</v>
      </c>
      <c r="H302" s="325">
        <v>341</v>
      </c>
    </row>
    <row r="303" spans="1:8">
      <c r="A303" s="103" t="s">
        <v>835</v>
      </c>
      <c r="B303" s="325">
        <v>0</v>
      </c>
      <c r="C303" s="326">
        <v>0</v>
      </c>
      <c r="D303" s="325">
        <v>13</v>
      </c>
      <c r="E303" s="325">
        <v>0</v>
      </c>
      <c r="G303" s="325">
        <v>9</v>
      </c>
      <c r="H303" s="325">
        <v>192</v>
      </c>
    </row>
    <row r="304" spans="1:8">
      <c r="A304" s="103" t="s">
        <v>868</v>
      </c>
      <c r="B304" s="325">
        <v>0</v>
      </c>
      <c r="C304" s="326">
        <v>0</v>
      </c>
      <c r="D304" s="325">
        <v>0</v>
      </c>
      <c r="E304" s="325">
        <v>0</v>
      </c>
      <c r="G304" s="325">
        <v>0</v>
      </c>
      <c r="H304" s="325">
        <v>0</v>
      </c>
    </row>
    <row r="305" spans="1:8">
      <c r="A305" s="103" t="s">
        <v>813</v>
      </c>
      <c r="B305" s="325">
        <v>0</v>
      </c>
      <c r="C305" s="326">
        <v>0</v>
      </c>
      <c r="D305" s="325">
        <v>0</v>
      </c>
      <c r="E305" s="325">
        <v>0</v>
      </c>
      <c r="G305" s="325">
        <v>0</v>
      </c>
      <c r="H305" s="325">
        <v>0</v>
      </c>
    </row>
    <row r="306" spans="1:8">
      <c r="A306" s="103" t="s">
        <v>834</v>
      </c>
      <c r="B306" s="325">
        <v>98</v>
      </c>
      <c r="C306" s="326">
        <v>0</v>
      </c>
      <c r="D306" s="325">
        <v>23</v>
      </c>
      <c r="E306" s="325">
        <v>0</v>
      </c>
      <c r="G306" s="325">
        <v>0</v>
      </c>
      <c r="H306" s="325">
        <v>1418</v>
      </c>
    </row>
    <row r="307" spans="1:8">
      <c r="A307" s="103" t="s">
        <v>940</v>
      </c>
      <c r="B307" s="326">
        <v>0</v>
      </c>
      <c r="C307" s="326">
        <v>0</v>
      </c>
      <c r="D307" s="325">
        <v>0</v>
      </c>
      <c r="E307" s="325">
        <v>0</v>
      </c>
      <c r="G307" s="325">
        <v>0</v>
      </c>
      <c r="H307" s="325">
        <v>0</v>
      </c>
    </row>
    <row r="308" spans="1:8">
      <c r="A308" s="103" t="s">
        <v>1002</v>
      </c>
      <c r="B308" s="326">
        <v>0</v>
      </c>
      <c r="C308" s="326">
        <v>0</v>
      </c>
      <c r="D308" s="325">
        <v>1</v>
      </c>
      <c r="E308" s="325">
        <v>0</v>
      </c>
      <c r="G308" s="325">
        <v>0</v>
      </c>
      <c r="H308" s="325">
        <v>37</v>
      </c>
    </row>
    <row r="309" spans="1:8">
      <c r="A309" s="103" t="s">
        <v>456</v>
      </c>
      <c r="B309" s="326">
        <v>0</v>
      </c>
      <c r="C309" s="326">
        <v>0</v>
      </c>
      <c r="D309" s="325">
        <v>0</v>
      </c>
      <c r="E309" s="325">
        <v>0</v>
      </c>
      <c r="G309" s="325">
        <v>16</v>
      </c>
      <c r="H309" s="325">
        <v>14</v>
      </c>
    </row>
    <row r="310" spans="1:8">
      <c r="A310" s="103" t="s">
        <v>888</v>
      </c>
      <c r="B310" s="326">
        <v>0</v>
      </c>
      <c r="C310" s="326">
        <v>0</v>
      </c>
      <c r="D310" s="325">
        <v>0</v>
      </c>
      <c r="E310" s="325">
        <v>0</v>
      </c>
      <c r="G310" s="325">
        <v>116</v>
      </c>
      <c r="H310" s="325">
        <v>7</v>
      </c>
    </row>
    <row r="311" spans="1:8">
      <c r="A311" s="103" t="s">
        <v>909</v>
      </c>
      <c r="B311" s="326">
        <v>0</v>
      </c>
      <c r="C311" s="326">
        <v>0</v>
      </c>
      <c r="D311" s="325">
        <v>0</v>
      </c>
      <c r="E311" s="325">
        <v>0</v>
      </c>
      <c r="G311" s="325">
        <v>0</v>
      </c>
      <c r="H311" s="325">
        <v>3</v>
      </c>
    </row>
    <row r="312" spans="1:8">
      <c r="A312" s="103" t="s">
        <v>1000</v>
      </c>
      <c r="B312" s="326">
        <v>0</v>
      </c>
      <c r="C312" s="326">
        <v>0</v>
      </c>
      <c r="D312" s="325">
        <v>0</v>
      </c>
      <c r="E312" s="325">
        <v>0</v>
      </c>
      <c r="G312" s="325">
        <v>0</v>
      </c>
      <c r="H312" s="325">
        <v>0</v>
      </c>
    </row>
    <row r="313" spans="1:8">
      <c r="A313" s="103" t="s">
        <v>451</v>
      </c>
      <c r="B313" s="326">
        <v>0</v>
      </c>
      <c r="C313" s="326">
        <v>8</v>
      </c>
      <c r="D313" s="325">
        <v>0</v>
      </c>
      <c r="E313" s="325">
        <v>18</v>
      </c>
      <c r="G313" s="325">
        <v>27</v>
      </c>
      <c r="H313" s="325">
        <v>60</v>
      </c>
    </row>
    <row r="314" spans="1:8">
      <c r="A314" s="103" t="s">
        <v>1230</v>
      </c>
      <c r="B314" s="326">
        <v>0</v>
      </c>
      <c r="C314" s="326">
        <v>0</v>
      </c>
      <c r="D314" s="325">
        <v>0</v>
      </c>
      <c r="E314" s="325">
        <v>0</v>
      </c>
      <c r="G314" s="325">
        <v>0</v>
      </c>
      <c r="H314" s="325">
        <v>0</v>
      </c>
    </row>
    <row r="315" spans="1:8">
      <c r="A315" s="103" t="s">
        <v>789</v>
      </c>
      <c r="B315" s="328">
        <v>0</v>
      </c>
      <c r="C315" s="326">
        <v>0</v>
      </c>
      <c r="D315" s="325">
        <v>0</v>
      </c>
      <c r="E315" s="325">
        <v>0</v>
      </c>
      <c r="G315" s="325">
        <v>0</v>
      </c>
      <c r="H315" s="325">
        <v>0</v>
      </c>
    </row>
    <row r="316" spans="1:8">
      <c r="A316" s="103" t="s">
        <v>976</v>
      </c>
      <c r="B316" s="325">
        <v>0</v>
      </c>
      <c r="C316" s="326">
        <v>0</v>
      </c>
      <c r="D316" s="325">
        <v>0</v>
      </c>
      <c r="E316" s="325">
        <v>0</v>
      </c>
      <c r="G316" s="325">
        <v>0</v>
      </c>
      <c r="H316" s="325">
        <v>716</v>
      </c>
    </row>
    <row r="317" spans="1:8">
      <c r="A317" s="103" t="s">
        <v>939</v>
      </c>
      <c r="B317" s="325">
        <v>0</v>
      </c>
      <c r="C317" s="326">
        <v>0</v>
      </c>
      <c r="D317" s="325">
        <v>0</v>
      </c>
      <c r="E317" s="325">
        <v>0</v>
      </c>
      <c r="G317" s="325">
        <v>0</v>
      </c>
      <c r="H317" s="325">
        <v>2</v>
      </c>
    </row>
    <row r="318" spans="1:8">
      <c r="A318" s="103" t="s">
        <v>1073</v>
      </c>
      <c r="B318" s="325">
        <v>0</v>
      </c>
      <c r="C318" s="326">
        <v>1</v>
      </c>
      <c r="D318" s="325">
        <v>0</v>
      </c>
      <c r="E318" s="325">
        <v>0</v>
      </c>
      <c r="G318" s="325">
        <v>7</v>
      </c>
      <c r="H318" s="325">
        <v>49</v>
      </c>
    </row>
    <row r="319" spans="1:8">
      <c r="A319" s="103" t="s">
        <v>1035</v>
      </c>
      <c r="B319" s="326">
        <v>0</v>
      </c>
      <c r="C319" s="326">
        <v>2</v>
      </c>
      <c r="D319" s="325">
        <v>0</v>
      </c>
      <c r="E319" s="325">
        <v>1</v>
      </c>
      <c r="G319" s="325">
        <v>0</v>
      </c>
      <c r="H319" s="325">
        <v>6</v>
      </c>
    </row>
    <row r="320" spans="1:8">
      <c r="A320" s="103" t="s">
        <v>788</v>
      </c>
      <c r="B320" s="326">
        <v>0</v>
      </c>
      <c r="C320" s="326">
        <v>0</v>
      </c>
      <c r="D320" s="325">
        <v>0</v>
      </c>
      <c r="E320" s="325">
        <v>0</v>
      </c>
      <c r="G320" s="325">
        <v>76</v>
      </c>
      <c r="H320" s="325">
        <v>34</v>
      </c>
    </row>
    <row r="321" spans="1:8">
      <c r="A321" s="103" t="s">
        <v>1229</v>
      </c>
      <c r="B321" s="326">
        <v>247</v>
      </c>
      <c r="C321" s="326">
        <v>0</v>
      </c>
      <c r="D321" s="325">
        <v>66</v>
      </c>
      <c r="E321" s="325">
        <v>0</v>
      </c>
      <c r="G321" s="325">
        <v>11</v>
      </c>
      <c r="H321" s="325">
        <v>4019</v>
      </c>
    </row>
    <row r="322" spans="1:8">
      <c r="A322" s="103" t="s">
        <v>1200</v>
      </c>
      <c r="B322" s="326">
        <v>8</v>
      </c>
      <c r="C322" s="326">
        <v>0</v>
      </c>
      <c r="D322" s="325">
        <v>66</v>
      </c>
      <c r="E322" s="325">
        <v>0</v>
      </c>
      <c r="G322" s="325">
        <v>51</v>
      </c>
      <c r="H322" s="325">
        <v>117</v>
      </c>
    </row>
    <row r="323" spans="1:8">
      <c r="A323" s="103" t="s">
        <v>887</v>
      </c>
      <c r="B323" s="326">
        <v>43</v>
      </c>
      <c r="C323" s="326">
        <v>0</v>
      </c>
      <c r="D323" s="325">
        <v>117</v>
      </c>
      <c r="E323" s="325">
        <v>0</v>
      </c>
      <c r="G323" s="325">
        <v>0</v>
      </c>
      <c r="H323" s="325">
        <v>39</v>
      </c>
    </row>
    <row r="324" spans="1:8">
      <c r="A324" s="103" t="s">
        <v>763</v>
      </c>
      <c r="B324" s="326">
        <v>0</v>
      </c>
      <c r="C324" s="326">
        <v>0</v>
      </c>
      <c r="D324" s="325">
        <v>0</v>
      </c>
      <c r="E324" s="325">
        <v>0</v>
      </c>
      <c r="G324" s="325">
        <v>2</v>
      </c>
      <c r="H324" s="325">
        <v>9</v>
      </c>
    </row>
    <row r="325" spans="1:8">
      <c r="A325" s="103" t="s">
        <v>908</v>
      </c>
      <c r="B325" s="326">
        <v>0</v>
      </c>
      <c r="C325" s="326">
        <v>0</v>
      </c>
      <c r="D325" s="325">
        <v>0</v>
      </c>
      <c r="E325" s="325">
        <v>0</v>
      </c>
      <c r="G325" s="325">
        <v>520</v>
      </c>
      <c r="H325" s="325">
        <v>1136</v>
      </c>
    </row>
    <row r="326" spans="1:8">
      <c r="A326" s="103" t="s">
        <v>965</v>
      </c>
      <c r="B326" s="326">
        <v>7</v>
      </c>
      <c r="C326" s="326">
        <v>0</v>
      </c>
      <c r="D326" s="325">
        <v>2</v>
      </c>
      <c r="E326" s="325">
        <v>0</v>
      </c>
      <c r="G326" s="325">
        <v>72</v>
      </c>
      <c r="H326" s="325">
        <v>393</v>
      </c>
    </row>
    <row r="327" spans="1:8">
      <c r="A327" s="103" t="s">
        <v>425</v>
      </c>
      <c r="B327" s="326">
        <v>0</v>
      </c>
      <c r="C327" s="326">
        <v>0</v>
      </c>
      <c r="D327" s="325">
        <v>0</v>
      </c>
      <c r="E327" s="325">
        <v>0</v>
      </c>
      <c r="G327" s="325">
        <v>0</v>
      </c>
      <c r="H327" s="325">
        <v>1388</v>
      </c>
    </row>
    <row r="328" spans="1:8">
      <c r="A328" s="103" t="s">
        <v>1177</v>
      </c>
      <c r="B328" s="326">
        <v>0</v>
      </c>
      <c r="C328" s="326">
        <v>0</v>
      </c>
      <c r="D328" s="325">
        <v>0</v>
      </c>
      <c r="E328" s="325">
        <v>0</v>
      </c>
      <c r="G328" s="325">
        <v>0</v>
      </c>
      <c r="H328" s="325">
        <v>0</v>
      </c>
    </row>
    <row r="329" spans="1:8">
      <c r="A329" s="103" t="s">
        <v>1199</v>
      </c>
      <c r="B329" s="326">
        <v>0</v>
      </c>
      <c r="C329" s="326">
        <v>0</v>
      </c>
      <c r="D329" s="325">
        <v>0</v>
      </c>
      <c r="E329" s="325">
        <v>0</v>
      </c>
      <c r="G329" s="325">
        <v>7</v>
      </c>
      <c r="H329" s="325">
        <v>37</v>
      </c>
    </row>
    <row r="330" spans="1:8">
      <c r="A330" s="103" t="s">
        <v>1171</v>
      </c>
      <c r="B330" s="326">
        <v>0</v>
      </c>
      <c r="C330" s="326">
        <v>0</v>
      </c>
      <c r="D330" s="325">
        <v>0</v>
      </c>
      <c r="E330" s="325">
        <v>0</v>
      </c>
      <c r="G330" s="325">
        <v>7</v>
      </c>
      <c r="H330" s="325">
        <v>0</v>
      </c>
    </row>
    <row r="331" spans="1:8">
      <c r="A331" s="103" t="s">
        <v>1214</v>
      </c>
      <c r="B331" s="326">
        <v>0</v>
      </c>
      <c r="C331" s="326">
        <v>0</v>
      </c>
      <c r="D331" s="325">
        <v>0</v>
      </c>
      <c r="E331" s="325">
        <v>0</v>
      </c>
      <c r="G331" s="325">
        <v>0</v>
      </c>
      <c r="H331" s="325">
        <v>3</v>
      </c>
    </row>
    <row r="332" spans="1:8">
      <c r="A332" s="103" t="s">
        <v>762</v>
      </c>
      <c r="B332" s="326">
        <v>30</v>
      </c>
      <c r="C332" s="326">
        <v>0</v>
      </c>
      <c r="D332" s="325">
        <v>234</v>
      </c>
      <c r="E332" s="325">
        <v>0</v>
      </c>
      <c r="G332" s="325">
        <v>371</v>
      </c>
      <c r="H332" s="325">
        <v>138</v>
      </c>
    </row>
    <row r="333" spans="1:8">
      <c r="A333" s="103" t="s">
        <v>1011</v>
      </c>
      <c r="B333" s="326">
        <v>0</v>
      </c>
      <c r="C333" s="326">
        <v>0</v>
      </c>
      <c r="D333" s="325">
        <v>0</v>
      </c>
      <c r="E333" s="325">
        <v>0</v>
      </c>
      <c r="G333" s="325">
        <v>0</v>
      </c>
      <c r="H333" s="325">
        <v>1</v>
      </c>
    </row>
    <row r="334" spans="1:8">
      <c r="A334" s="103" t="s">
        <v>855</v>
      </c>
      <c r="B334" s="326">
        <v>0</v>
      </c>
      <c r="C334" s="326">
        <v>0</v>
      </c>
      <c r="D334" s="325">
        <v>0</v>
      </c>
      <c r="E334" s="325">
        <v>0</v>
      </c>
      <c r="G334" s="325">
        <v>4</v>
      </c>
      <c r="H334" s="325">
        <v>5</v>
      </c>
    </row>
    <row r="335" spans="1:8">
      <c r="A335" s="103" t="s">
        <v>938</v>
      </c>
      <c r="B335" s="326">
        <v>0</v>
      </c>
      <c r="C335" s="326">
        <v>0</v>
      </c>
      <c r="D335" s="325">
        <v>0</v>
      </c>
      <c r="E335" s="325">
        <v>0</v>
      </c>
      <c r="G335" s="325">
        <v>0</v>
      </c>
      <c r="H335" s="325">
        <v>95</v>
      </c>
    </row>
    <row r="336" spans="1:8">
      <c r="A336" s="103" t="s">
        <v>937</v>
      </c>
      <c r="B336" s="326">
        <v>0</v>
      </c>
      <c r="C336" s="326">
        <v>0</v>
      </c>
      <c r="D336" s="325">
        <v>0</v>
      </c>
      <c r="E336" s="325">
        <v>0</v>
      </c>
      <c r="G336" s="325">
        <v>0</v>
      </c>
      <c r="H336" s="325">
        <v>394</v>
      </c>
    </row>
    <row r="337" spans="1:8">
      <c r="A337" s="103" t="s">
        <v>1072</v>
      </c>
      <c r="B337" s="326">
        <v>91</v>
      </c>
      <c r="C337" s="326">
        <v>0</v>
      </c>
      <c r="D337" s="325">
        <v>70</v>
      </c>
      <c r="E337" s="325">
        <v>0</v>
      </c>
      <c r="G337" s="325">
        <v>86</v>
      </c>
      <c r="H337" s="325">
        <v>0</v>
      </c>
    </row>
    <row r="338" spans="1:8">
      <c r="A338" s="103" t="s">
        <v>833</v>
      </c>
      <c r="B338" s="326">
        <v>0</v>
      </c>
      <c r="C338" s="326">
        <v>0</v>
      </c>
      <c r="D338" s="325">
        <v>0</v>
      </c>
      <c r="E338" s="325">
        <v>0</v>
      </c>
      <c r="G338" s="325">
        <v>28</v>
      </c>
      <c r="H338" s="325">
        <v>61</v>
      </c>
    </row>
    <row r="339" spans="1:8">
      <c r="A339" s="103" t="s">
        <v>1071</v>
      </c>
      <c r="B339" s="326">
        <v>0</v>
      </c>
      <c r="C339" s="326">
        <v>0</v>
      </c>
      <c r="D339" s="325">
        <v>0</v>
      </c>
      <c r="E339" s="325">
        <v>0</v>
      </c>
      <c r="G339" s="325">
        <v>0</v>
      </c>
      <c r="H339" s="325">
        <v>0</v>
      </c>
    </row>
    <row r="340" spans="1:8">
      <c r="A340" s="103" t="s">
        <v>1311</v>
      </c>
      <c r="B340" s="326">
        <v>0</v>
      </c>
      <c r="C340" s="326">
        <v>0</v>
      </c>
      <c r="D340" s="325">
        <v>2</v>
      </c>
      <c r="E340" s="325">
        <v>0</v>
      </c>
      <c r="G340" s="325">
        <v>1</v>
      </c>
      <c r="H340" s="325">
        <v>16</v>
      </c>
    </row>
    <row r="341" spans="1:8">
      <c r="A341" s="103" t="s">
        <v>1070</v>
      </c>
      <c r="B341" s="326">
        <v>0</v>
      </c>
      <c r="C341" s="326">
        <v>0</v>
      </c>
      <c r="D341" s="325">
        <v>0</v>
      </c>
      <c r="E341" s="325">
        <v>0</v>
      </c>
      <c r="G341" s="325">
        <v>0</v>
      </c>
      <c r="H341" s="325">
        <v>1</v>
      </c>
    </row>
    <row r="342" spans="1:8">
      <c r="A342" s="103" t="s">
        <v>1176</v>
      </c>
      <c r="B342" s="326">
        <v>4</v>
      </c>
      <c r="C342" s="326">
        <v>3</v>
      </c>
      <c r="D342" s="325">
        <v>17</v>
      </c>
      <c r="E342" s="325">
        <v>10</v>
      </c>
      <c r="G342" s="325">
        <v>0</v>
      </c>
      <c r="H342" s="325">
        <v>0</v>
      </c>
    </row>
    <row r="343" spans="1:8">
      <c r="A343" s="103" t="s">
        <v>1069</v>
      </c>
      <c r="B343" s="326">
        <v>9</v>
      </c>
      <c r="C343" s="326">
        <v>0</v>
      </c>
      <c r="D343" s="325">
        <v>0</v>
      </c>
      <c r="E343" s="325">
        <v>0</v>
      </c>
      <c r="G343" s="325">
        <v>0</v>
      </c>
      <c r="H343" s="325">
        <v>213</v>
      </c>
    </row>
    <row r="344" spans="1:8">
      <c r="A344" s="103" t="s">
        <v>867</v>
      </c>
      <c r="B344" s="326">
        <v>52</v>
      </c>
      <c r="C344" s="326">
        <v>0</v>
      </c>
      <c r="D344" s="325">
        <v>23</v>
      </c>
      <c r="E344" s="325">
        <v>0</v>
      </c>
      <c r="G344" s="325">
        <v>150</v>
      </c>
      <c r="H344" s="325">
        <v>17</v>
      </c>
    </row>
    <row r="345" spans="1:8">
      <c r="A345" s="103" t="s">
        <v>787</v>
      </c>
      <c r="B345" s="326">
        <v>0</v>
      </c>
      <c r="C345" s="326">
        <v>0</v>
      </c>
      <c r="D345" s="325">
        <v>0</v>
      </c>
      <c r="E345" s="325">
        <v>0</v>
      </c>
      <c r="G345" s="325">
        <v>0</v>
      </c>
      <c r="H345" s="325">
        <v>0</v>
      </c>
    </row>
    <row r="346" spans="1:8">
      <c r="A346" s="103" t="s">
        <v>936</v>
      </c>
      <c r="B346" s="326">
        <v>0</v>
      </c>
      <c r="C346" s="326">
        <v>0</v>
      </c>
      <c r="D346" s="325">
        <v>0</v>
      </c>
      <c r="E346" s="325">
        <v>0</v>
      </c>
      <c r="G346" s="325">
        <v>0</v>
      </c>
      <c r="H346" s="325">
        <v>0</v>
      </c>
    </row>
    <row r="347" spans="1:8">
      <c r="A347" s="103" t="s">
        <v>797</v>
      </c>
      <c r="B347" s="326">
        <v>9</v>
      </c>
      <c r="C347" s="326">
        <v>0</v>
      </c>
      <c r="D347" s="325">
        <v>14</v>
      </c>
      <c r="E347" s="325">
        <v>0</v>
      </c>
      <c r="G347" s="325">
        <v>9</v>
      </c>
      <c r="H347" s="325">
        <v>150</v>
      </c>
    </row>
    <row r="348" spans="1:8">
      <c r="A348" s="103" t="s">
        <v>1068</v>
      </c>
      <c r="B348" s="326">
        <v>0</v>
      </c>
      <c r="C348" s="326">
        <v>0</v>
      </c>
      <c r="D348" s="325">
        <v>0</v>
      </c>
      <c r="E348" s="325">
        <v>0</v>
      </c>
      <c r="G348" s="325">
        <v>0</v>
      </c>
      <c r="H348" s="325">
        <v>0</v>
      </c>
    </row>
    <row r="349" spans="1:8">
      <c r="A349" s="103" t="s">
        <v>1228</v>
      </c>
      <c r="B349" s="326">
        <v>1</v>
      </c>
      <c r="C349" s="326">
        <v>0</v>
      </c>
      <c r="D349" s="325">
        <v>0</v>
      </c>
      <c r="E349" s="325">
        <v>2</v>
      </c>
      <c r="G349" s="325">
        <v>3</v>
      </c>
      <c r="H349" s="325">
        <v>1</v>
      </c>
    </row>
    <row r="350" spans="1:8">
      <c r="A350" s="103" t="s">
        <v>1198</v>
      </c>
      <c r="B350" s="326">
        <v>0</v>
      </c>
      <c r="C350" s="326">
        <v>0</v>
      </c>
      <c r="D350" s="325">
        <v>0</v>
      </c>
      <c r="E350" s="325">
        <v>0</v>
      </c>
      <c r="G350" s="325">
        <v>0</v>
      </c>
      <c r="H350" s="325">
        <v>2</v>
      </c>
    </row>
    <row r="351" spans="1:8">
      <c r="A351" s="103" t="s">
        <v>866</v>
      </c>
      <c r="B351" s="326">
        <v>0</v>
      </c>
      <c r="C351" s="326">
        <v>0</v>
      </c>
      <c r="D351" s="325">
        <v>0</v>
      </c>
      <c r="E351" s="325">
        <v>0</v>
      </c>
      <c r="G351" s="325">
        <v>0</v>
      </c>
      <c r="H351" s="325">
        <v>32</v>
      </c>
    </row>
    <row r="352" spans="1:8">
      <c r="A352" s="103" t="s">
        <v>1197</v>
      </c>
      <c r="B352" s="326">
        <v>0</v>
      </c>
      <c r="C352" s="326">
        <v>0</v>
      </c>
      <c r="D352" s="325">
        <v>6</v>
      </c>
      <c r="E352" s="325">
        <v>0</v>
      </c>
      <c r="G352" s="325">
        <v>0</v>
      </c>
      <c r="H352" s="325">
        <v>147</v>
      </c>
    </row>
    <row r="353" spans="1:8">
      <c r="A353" s="103" t="s">
        <v>975</v>
      </c>
      <c r="B353" s="326">
        <v>0</v>
      </c>
      <c r="C353" s="326">
        <v>0</v>
      </c>
      <c r="D353" s="325">
        <v>0</v>
      </c>
      <c r="E353" s="325">
        <v>0</v>
      </c>
      <c r="G353" s="325">
        <v>0</v>
      </c>
      <c r="H353" s="325">
        <v>9</v>
      </c>
    </row>
    <row r="354" spans="1:8">
      <c r="A354" s="103" t="s">
        <v>409</v>
      </c>
      <c r="B354" s="326">
        <v>0</v>
      </c>
      <c r="C354" s="326">
        <v>0</v>
      </c>
      <c r="D354" s="325">
        <v>3</v>
      </c>
      <c r="E354" s="325">
        <v>0</v>
      </c>
      <c r="G354" s="325">
        <v>50</v>
      </c>
      <c r="H354" s="325">
        <v>283</v>
      </c>
    </row>
    <row r="355" spans="1:8">
      <c r="A355" s="103" t="s">
        <v>1188</v>
      </c>
      <c r="B355" s="326">
        <v>0</v>
      </c>
      <c r="C355" s="326">
        <v>0</v>
      </c>
      <c r="D355" s="325">
        <v>0</v>
      </c>
      <c r="E355" s="325">
        <v>0</v>
      </c>
      <c r="G355" s="325">
        <v>18</v>
      </c>
      <c r="H355" s="325">
        <v>1</v>
      </c>
    </row>
    <row r="356" spans="1:8">
      <c r="A356" s="103" t="s">
        <v>1196</v>
      </c>
      <c r="B356" s="328">
        <v>0</v>
      </c>
      <c r="C356" s="326">
        <v>0</v>
      </c>
      <c r="D356" s="325">
        <v>0</v>
      </c>
      <c r="E356" s="325">
        <v>0</v>
      </c>
      <c r="G356" s="325">
        <v>2</v>
      </c>
      <c r="H356" s="325">
        <v>5</v>
      </c>
    </row>
    <row r="357" spans="1:8">
      <c r="A357" s="103" t="s">
        <v>1227</v>
      </c>
      <c r="B357" s="325">
        <v>0</v>
      </c>
      <c r="C357" s="326">
        <v>0</v>
      </c>
      <c r="D357" s="325">
        <v>6</v>
      </c>
      <c r="E357" s="325">
        <v>1</v>
      </c>
      <c r="G357" s="325">
        <v>6</v>
      </c>
      <c r="H357" s="325">
        <v>102</v>
      </c>
    </row>
    <row r="358" spans="1:8">
      <c r="A358" s="103" t="s">
        <v>405</v>
      </c>
      <c r="B358" s="325">
        <v>0</v>
      </c>
      <c r="C358" s="326">
        <v>0</v>
      </c>
      <c r="D358" s="325">
        <v>0</v>
      </c>
      <c r="E358" s="325">
        <v>0</v>
      </c>
      <c r="G358" s="325">
        <v>15</v>
      </c>
      <c r="H358" s="325">
        <v>25</v>
      </c>
    </row>
    <row r="359" spans="1:8">
      <c r="A359" s="103" t="s">
        <v>1220</v>
      </c>
      <c r="B359" s="325">
        <v>0</v>
      </c>
      <c r="C359" s="326">
        <v>0</v>
      </c>
      <c r="D359" s="325">
        <v>0</v>
      </c>
      <c r="E359" s="325">
        <v>0</v>
      </c>
      <c r="G359" s="325">
        <v>0</v>
      </c>
      <c r="H359" s="325">
        <v>18</v>
      </c>
    </row>
    <row r="360" spans="1:8">
      <c r="A360" s="103" t="s">
        <v>1030</v>
      </c>
      <c r="B360" s="326">
        <v>0</v>
      </c>
      <c r="C360" s="326">
        <v>0</v>
      </c>
      <c r="D360" s="325">
        <v>0</v>
      </c>
      <c r="E360" s="325">
        <v>0</v>
      </c>
      <c r="G360" s="325">
        <v>0</v>
      </c>
      <c r="H360" s="325">
        <v>0</v>
      </c>
    </row>
    <row r="361" spans="1:8">
      <c r="A361" s="103" t="s">
        <v>1067</v>
      </c>
      <c r="B361" s="326">
        <v>0</v>
      </c>
      <c r="C361" s="326">
        <v>0</v>
      </c>
      <c r="D361" s="325">
        <v>0</v>
      </c>
      <c r="E361" s="325">
        <v>0</v>
      </c>
      <c r="G361" s="325">
        <v>0</v>
      </c>
      <c r="H361" s="325">
        <v>0</v>
      </c>
    </row>
    <row r="362" spans="1:8">
      <c r="A362" s="103" t="s">
        <v>761</v>
      </c>
      <c r="B362" s="326">
        <v>0</v>
      </c>
      <c r="C362" s="326">
        <v>0</v>
      </c>
      <c r="D362" s="325">
        <v>0</v>
      </c>
      <c r="E362" s="325">
        <v>0</v>
      </c>
      <c r="G362" s="325">
        <v>0</v>
      </c>
      <c r="H362" s="325">
        <v>0</v>
      </c>
    </row>
    <row r="363" spans="1:8">
      <c r="A363" s="103" t="s">
        <v>772</v>
      </c>
      <c r="B363" s="326">
        <v>0</v>
      </c>
      <c r="C363" s="326">
        <v>0</v>
      </c>
      <c r="D363" s="325">
        <v>2</v>
      </c>
      <c r="E363" s="325">
        <v>0</v>
      </c>
      <c r="G363" s="325">
        <v>15</v>
      </c>
      <c r="H363" s="325">
        <v>2</v>
      </c>
    </row>
    <row r="364" spans="1:8">
      <c r="A364" s="103" t="s">
        <v>956</v>
      </c>
      <c r="B364" s="326">
        <v>0</v>
      </c>
      <c r="C364" s="326">
        <v>0</v>
      </c>
      <c r="D364" s="325">
        <v>0</v>
      </c>
      <c r="E364" s="325">
        <v>0</v>
      </c>
      <c r="G364" s="325">
        <v>0</v>
      </c>
      <c r="H364" s="325">
        <v>0</v>
      </c>
    </row>
    <row r="365" spans="1:8">
      <c r="A365" s="103" t="s">
        <v>1329</v>
      </c>
      <c r="B365" s="326">
        <v>0</v>
      </c>
      <c r="C365" s="326">
        <v>0</v>
      </c>
      <c r="D365" s="325">
        <v>0</v>
      </c>
      <c r="E365" s="325">
        <v>0</v>
      </c>
      <c r="G365" s="325">
        <v>2</v>
      </c>
      <c r="H365" s="325">
        <v>6</v>
      </c>
    </row>
    <row r="366" spans="1:8">
      <c r="A366" s="103" t="s">
        <v>886</v>
      </c>
      <c r="B366" s="326">
        <v>0</v>
      </c>
      <c r="C366" s="326">
        <v>0</v>
      </c>
      <c r="D366" s="325">
        <v>0</v>
      </c>
      <c r="E366" s="325">
        <v>0</v>
      </c>
      <c r="G366" s="325">
        <v>0</v>
      </c>
      <c r="H366" s="325">
        <v>24</v>
      </c>
    </row>
    <row r="367" spans="1:8">
      <c r="A367" s="103" t="s">
        <v>926</v>
      </c>
      <c r="B367" s="326">
        <v>50</v>
      </c>
      <c r="C367" s="326">
        <v>0</v>
      </c>
      <c r="D367" s="325">
        <v>0</v>
      </c>
      <c r="E367" s="325">
        <v>0</v>
      </c>
      <c r="G367" s="325">
        <v>110</v>
      </c>
      <c r="H367" s="325">
        <v>306</v>
      </c>
    </row>
    <row r="368" spans="1:8">
      <c r="A368" s="103" t="s">
        <v>907</v>
      </c>
      <c r="B368" s="326">
        <v>18</v>
      </c>
      <c r="C368" s="326">
        <v>0</v>
      </c>
      <c r="D368" s="325">
        <v>11</v>
      </c>
      <c r="E368" s="325">
        <v>0</v>
      </c>
      <c r="G368" s="325">
        <v>31</v>
      </c>
      <c r="H368" s="325">
        <v>296</v>
      </c>
    </row>
    <row r="369" spans="1:8">
      <c r="A369" s="103" t="s">
        <v>935</v>
      </c>
      <c r="B369" s="326">
        <v>0</v>
      </c>
      <c r="C369" s="326">
        <v>0</v>
      </c>
      <c r="D369" s="325">
        <v>0</v>
      </c>
      <c r="E369" s="325">
        <v>0</v>
      </c>
      <c r="G369" s="325">
        <v>1</v>
      </c>
      <c r="H369" s="325">
        <v>36</v>
      </c>
    </row>
    <row r="370" spans="1:8">
      <c r="A370" s="103" t="s">
        <v>1066</v>
      </c>
      <c r="B370" s="326">
        <v>1</v>
      </c>
      <c r="C370" s="326">
        <v>0</v>
      </c>
      <c r="D370" s="325">
        <v>0</v>
      </c>
      <c r="E370" s="325">
        <v>0</v>
      </c>
      <c r="G370" s="325">
        <v>0</v>
      </c>
      <c r="H370" s="325">
        <v>26</v>
      </c>
    </row>
    <row r="371" spans="1:8">
      <c r="A371" s="103" t="s">
        <v>974</v>
      </c>
      <c r="B371" s="326">
        <v>0</v>
      </c>
      <c r="C371" s="326">
        <v>0</v>
      </c>
      <c r="D371" s="325">
        <v>0</v>
      </c>
      <c r="E371" s="325">
        <v>0</v>
      </c>
      <c r="G371" s="325">
        <v>0</v>
      </c>
      <c r="H371" s="325">
        <v>0</v>
      </c>
    </row>
    <row r="372" spans="1:8">
      <c r="A372" s="103" t="s">
        <v>778</v>
      </c>
      <c r="B372" s="326">
        <v>0</v>
      </c>
      <c r="C372" s="326">
        <v>0</v>
      </c>
      <c r="D372" s="325">
        <v>0</v>
      </c>
      <c r="E372" s="325">
        <v>18</v>
      </c>
      <c r="G372" s="325">
        <v>20</v>
      </c>
      <c r="H372" s="325">
        <v>0</v>
      </c>
    </row>
    <row r="373" spans="1:8">
      <c r="A373" s="103" t="s">
        <v>823</v>
      </c>
      <c r="B373" s="326">
        <v>0</v>
      </c>
      <c r="C373" s="326">
        <v>0</v>
      </c>
      <c r="D373" s="325">
        <v>0</v>
      </c>
      <c r="E373" s="325">
        <v>0</v>
      </c>
      <c r="G373" s="325">
        <v>17</v>
      </c>
      <c r="H373" s="325">
        <v>135</v>
      </c>
    </row>
    <row r="374" spans="1:8">
      <c r="A374" s="103" t="s">
        <v>906</v>
      </c>
      <c r="B374" s="326">
        <v>0</v>
      </c>
      <c r="C374" s="326">
        <v>0</v>
      </c>
      <c r="D374" s="325">
        <v>0</v>
      </c>
      <c r="E374" s="325">
        <v>0</v>
      </c>
      <c r="G374" s="325">
        <v>0</v>
      </c>
      <c r="H374" s="325">
        <v>96</v>
      </c>
    </row>
    <row r="375" spans="1:8">
      <c r="A375" s="103" t="s">
        <v>1065</v>
      </c>
      <c r="B375" s="326">
        <v>0</v>
      </c>
      <c r="C375" s="326">
        <v>0</v>
      </c>
      <c r="D375" s="325">
        <v>0</v>
      </c>
      <c r="E375" s="325">
        <v>0</v>
      </c>
      <c r="G375" s="325">
        <v>0</v>
      </c>
      <c r="H375" s="325">
        <v>0</v>
      </c>
    </row>
    <row r="376" spans="1:8">
      <c r="A376" s="103" t="s">
        <v>854</v>
      </c>
      <c r="B376" s="326">
        <v>0</v>
      </c>
      <c r="C376" s="326">
        <v>0</v>
      </c>
      <c r="D376" s="325">
        <v>36</v>
      </c>
      <c r="E376" s="325">
        <v>0</v>
      </c>
      <c r="G376" s="325">
        <v>0</v>
      </c>
      <c r="H376" s="325">
        <v>8</v>
      </c>
    </row>
    <row r="377" spans="1:8">
      <c r="A377" s="103" t="s">
        <v>1175</v>
      </c>
      <c r="B377" s="326">
        <v>0</v>
      </c>
      <c r="C377" s="326">
        <v>0</v>
      </c>
      <c r="D377" s="325">
        <v>0</v>
      </c>
      <c r="E377" s="325">
        <v>0</v>
      </c>
      <c r="G377" s="325">
        <v>3</v>
      </c>
      <c r="H377" s="325">
        <v>1</v>
      </c>
    </row>
    <row r="378" spans="1:8">
      <c r="A378" s="103" t="s">
        <v>905</v>
      </c>
      <c r="B378" s="326">
        <v>0</v>
      </c>
      <c r="C378" s="326">
        <v>0</v>
      </c>
      <c r="D378" s="325">
        <v>0</v>
      </c>
      <c r="E378" s="325">
        <v>0</v>
      </c>
      <c r="G378" s="325">
        <v>0</v>
      </c>
      <c r="H378" s="325">
        <v>7</v>
      </c>
    </row>
    <row r="379" spans="1:8">
      <c r="A379" s="103" t="s">
        <v>1195</v>
      </c>
      <c r="B379" s="326">
        <v>79</v>
      </c>
      <c r="C379" s="326">
        <v>0</v>
      </c>
      <c r="D379" s="325">
        <v>0</v>
      </c>
      <c r="E379" s="325">
        <v>0</v>
      </c>
      <c r="G379" s="325">
        <v>0</v>
      </c>
      <c r="H379" s="325">
        <v>59</v>
      </c>
    </row>
    <row r="380" spans="1:8">
      <c r="A380" s="103" t="s">
        <v>1144</v>
      </c>
      <c r="B380" s="326">
        <v>0</v>
      </c>
      <c r="C380" s="326">
        <v>0</v>
      </c>
      <c r="D380" s="325">
        <v>0</v>
      </c>
      <c r="E380" s="325">
        <v>0</v>
      </c>
      <c r="G380" s="325">
        <v>0</v>
      </c>
      <c r="H380" s="325">
        <v>0</v>
      </c>
    </row>
    <row r="381" spans="1:8">
      <c r="A381" s="103" t="s">
        <v>1163</v>
      </c>
      <c r="B381" s="326">
        <v>0</v>
      </c>
      <c r="C381" s="326">
        <v>0</v>
      </c>
      <c r="D381" s="325">
        <v>0</v>
      </c>
      <c r="E381" s="325">
        <v>0</v>
      </c>
      <c r="G381" s="325">
        <v>0</v>
      </c>
      <c r="H381" s="325">
        <v>0</v>
      </c>
    </row>
    <row r="382" spans="1:8">
      <c r="A382" s="103" t="s">
        <v>805</v>
      </c>
      <c r="B382" s="326">
        <v>0</v>
      </c>
      <c r="C382" s="326">
        <v>0</v>
      </c>
      <c r="D382" s="325">
        <v>0</v>
      </c>
      <c r="E382" s="325">
        <v>4</v>
      </c>
      <c r="G382" s="325">
        <v>73</v>
      </c>
      <c r="H382" s="325">
        <v>75</v>
      </c>
    </row>
    <row r="383" spans="1:8">
      <c r="A383" s="103" t="s">
        <v>876</v>
      </c>
      <c r="B383" s="326">
        <v>0</v>
      </c>
      <c r="C383" s="326">
        <v>0</v>
      </c>
      <c r="D383" s="325">
        <v>0</v>
      </c>
      <c r="E383" s="325">
        <v>0</v>
      </c>
      <c r="G383" s="325">
        <v>0</v>
      </c>
      <c r="H383" s="325">
        <v>0</v>
      </c>
    </row>
    <row r="384" spans="1:8">
      <c r="A384" s="103" t="s">
        <v>786</v>
      </c>
      <c r="B384" s="326">
        <v>0</v>
      </c>
      <c r="C384" s="326">
        <v>0</v>
      </c>
      <c r="D384" s="325">
        <v>0</v>
      </c>
      <c r="E384" s="325">
        <v>0</v>
      </c>
      <c r="G384" s="325">
        <v>0</v>
      </c>
      <c r="H384" s="325">
        <v>13</v>
      </c>
    </row>
    <row r="385" spans="1:8">
      <c r="A385" s="103" t="s">
        <v>932</v>
      </c>
      <c r="B385" s="326">
        <v>0</v>
      </c>
      <c r="C385" s="326">
        <v>0</v>
      </c>
      <c r="D385" s="325">
        <v>0</v>
      </c>
      <c r="E385" s="325">
        <v>0</v>
      </c>
      <c r="G385" s="325">
        <v>12</v>
      </c>
      <c r="H385" s="325">
        <v>70</v>
      </c>
    </row>
    <row r="386" spans="1:8">
      <c r="A386" s="103" t="s">
        <v>377</v>
      </c>
      <c r="B386" s="326">
        <v>86</v>
      </c>
      <c r="C386" s="326">
        <v>0</v>
      </c>
      <c r="D386" s="325">
        <v>27</v>
      </c>
      <c r="E386" s="325">
        <v>0</v>
      </c>
      <c r="G386" s="325">
        <v>505</v>
      </c>
      <c r="H386" s="325">
        <v>62</v>
      </c>
    </row>
    <row r="387" spans="1:8">
      <c r="A387" s="103" t="s">
        <v>960</v>
      </c>
      <c r="B387" s="326">
        <v>0</v>
      </c>
      <c r="C387" s="326">
        <v>0</v>
      </c>
      <c r="D387" s="325">
        <v>0</v>
      </c>
      <c r="E387" s="325">
        <v>0</v>
      </c>
      <c r="G387" s="325">
        <v>181</v>
      </c>
      <c r="H387" s="325">
        <v>643</v>
      </c>
    </row>
    <row r="388" spans="1:8">
      <c r="A388" s="103" t="s">
        <v>796</v>
      </c>
      <c r="B388" s="326">
        <v>0</v>
      </c>
      <c r="C388" s="326">
        <v>0</v>
      </c>
      <c r="D388" s="325">
        <v>0</v>
      </c>
      <c r="E388" s="325">
        <v>0</v>
      </c>
      <c r="G388" s="325">
        <v>13</v>
      </c>
      <c r="H388" s="325">
        <v>165</v>
      </c>
    </row>
    <row r="389" spans="1:8">
      <c r="A389" s="103" t="s">
        <v>1064</v>
      </c>
      <c r="B389" s="326">
        <v>0</v>
      </c>
      <c r="C389" s="326">
        <v>0</v>
      </c>
      <c r="D389" s="325">
        <v>0</v>
      </c>
      <c r="E389" s="325">
        <v>0</v>
      </c>
      <c r="G389" s="325">
        <v>0</v>
      </c>
      <c r="H389" s="325">
        <v>0</v>
      </c>
    </row>
    <row r="390" spans="1:8">
      <c r="A390" s="103" t="s">
        <v>1063</v>
      </c>
      <c r="B390" s="326">
        <v>0</v>
      </c>
      <c r="C390" s="326">
        <v>0</v>
      </c>
      <c r="D390" s="325">
        <v>0</v>
      </c>
      <c r="E390" s="325">
        <v>0</v>
      </c>
      <c r="G390" s="325">
        <v>1</v>
      </c>
      <c r="H390" s="325">
        <v>4</v>
      </c>
    </row>
    <row r="391" spans="1:8">
      <c r="A391" s="103" t="s">
        <v>1062</v>
      </c>
      <c r="B391" s="326">
        <v>0</v>
      </c>
      <c r="C391" s="326">
        <v>0</v>
      </c>
      <c r="D391" s="325">
        <v>0</v>
      </c>
      <c r="E391" s="325">
        <v>0</v>
      </c>
      <c r="G391" s="325">
        <v>0</v>
      </c>
      <c r="H391" s="325">
        <v>0</v>
      </c>
    </row>
    <row r="392" spans="1:8">
      <c r="A392" s="103" t="s">
        <v>958</v>
      </c>
      <c r="B392" s="326">
        <v>43</v>
      </c>
      <c r="C392" s="326">
        <v>0</v>
      </c>
      <c r="D392" s="325">
        <v>0</v>
      </c>
      <c r="E392" s="325">
        <v>0</v>
      </c>
      <c r="G392" s="325">
        <v>1000</v>
      </c>
      <c r="H392" s="325">
        <v>644</v>
      </c>
    </row>
    <row r="393" spans="1:8">
      <c r="A393" s="103" t="s">
        <v>1316</v>
      </c>
      <c r="B393" s="326">
        <v>0</v>
      </c>
      <c r="C393" s="326">
        <v>0</v>
      </c>
      <c r="D393" s="325">
        <v>0</v>
      </c>
      <c r="E393" s="325">
        <v>0</v>
      </c>
      <c r="G393" s="325">
        <v>1</v>
      </c>
      <c r="H393" s="325">
        <v>0</v>
      </c>
    </row>
    <row r="394" spans="1:8">
      <c r="A394" s="103" t="s">
        <v>925</v>
      </c>
      <c r="B394" s="326">
        <v>0</v>
      </c>
      <c r="C394" s="326">
        <v>0</v>
      </c>
      <c r="D394" s="325">
        <v>0</v>
      </c>
      <c r="E394" s="325">
        <v>3</v>
      </c>
      <c r="G394" s="325">
        <v>1757</v>
      </c>
      <c r="H394" s="325">
        <v>1121</v>
      </c>
    </row>
    <row r="395" spans="1:8">
      <c r="A395" s="103" t="s">
        <v>364</v>
      </c>
      <c r="B395" s="326">
        <v>0</v>
      </c>
      <c r="C395" s="326">
        <v>0</v>
      </c>
      <c r="D395" s="325">
        <v>0</v>
      </c>
      <c r="E395" s="325">
        <v>0</v>
      </c>
      <c r="G395" s="325">
        <v>247</v>
      </c>
      <c r="H395" s="325">
        <v>414</v>
      </c>
    </row>
    <row r="396" spans="1:8">
      <c r="A396" s="103" t="s">
        <v>1010</v>
      </c>
      <c r="B396" s="326">
        <v>50</v>
      </c>
      <c r="C396" s="326">
        <v>0</v>
      </c>
      <c r="D396" s="325">
        <v>0</v>
      </c>
      <c r="E396" s="325">
        <v>0</v>
      </c>
      <c r="G396" s="325">
        <v>3</v>
      </c>
      <c r="H396" s="325">
        <v>25</v>
      </c>
    </row>
    <row r="397" spans="1:8">
      <c r="A397" s="103" t="s">
        <v>1317</v>
      </c>
      <c r="B397" s="326">
        <v>0</v>
      </c>
      <c r="C397" s="326">
        <v>1</v>
      </c>
      <c r="D397" s="325">
        <v>2</v>
      </c>
      <c r="E397" s="325">
        <v>0</v>
      </c>
      <c r="G397" s="325">
        <v>4</v>
      </c>
      <c r="H397" s="325">
        <v>5</v>
      </c>
    </row>
    <row r="398" spans="1:8">
      <c r="A398" s="103" t="s">
        <v>362</v>
      </c>
      <c r="B398" s="326">
        <v>0</v>
      </c>
      <c r="C398" s="326">
        <v>0</v>
      </c>
      <c r="D398" s="325">
        <v>0</v>
      </c>
      <c r="E398" s="325">
        <v>0</v>
      </c>
      <c r="G398" s="325">
        <v>0</v>
      </c>
      <c r="H398" s="325">
        <v>96</v>
      </c>
    </row>
    <row r="399" spans="1:8">
      <c r="A399" s="103" t="s">
        <v>900</v>
      </c>
      <c r="B399" s="326">
        <v>0</v>
      </c>
      <c r="C399" s="326">
        <v>0</v>
      </c>
      <c r="D399" s="325">
        <v>0</v>
      </c>
      <c r="E399" s="325">
        <v>0</v>
      </c>
      <c r="G399" s="325">
        <v>12</v>
      </c>
      <c r="H399" s="325">
        <v>0</v>
      </c>
    </row>
    <row r="400" spans="1:8">
      <c r="A400" s="103" t="s">
        <v>340</v>
      </c>
      <c r="B400" s="326">
        <v>51</v>
      </c>
      <c r="C400" s="326">
        <v>0</v>
      </c>
      <c r="D400" s="325">
        <v>23</v>
      </c>
      <c r="E400" s="325">
        <v>0</v>
      </c>
      <c r="G400" s="325">
        <v>9</v>
      </c>
      <c r="H400" s="325">
        <v>1</v>
      </c>
    </row>
    <row r="401" spans="1:8">
      <c r="A401" s="103" t="s">
        <v>853</v>
      </c>
      <c r="B401" s="326">
        <v>0</v>
      </c>
      <c r="C401" s="326">
        <v>0</v>
      </c>
      <c r="D401" s="325">
        <v>14</v>
      </c>
      <c r="E401" s="325">
        <v>0</v>
      </c>
      <c r="G401" s="325">
        <v>0</v>
      </c>
      <c r="H401" s="325">
        <v>1</v>
      </c>
    </row>
    <row r="402" spans="1:8">
      <c r="A402" s="103" t="s">
        <v>760</v>
      </c>
      <c r="B402" s="326">
        <v>36</v>
      </c>
      <c r="C402" s="326">
        <v>0</v>
      </c>
      <c r="D402" s="325">
        <v>34</v>
      </c>
      <c r="E402" s="325">
        <v>0</v>
      </c>
      <c r="G402" s="325">
        <v>19</v>
      </c>
      <c r="H402" s="325">
        <v>646</v>
      </c>
    </row>
    <row r="403" spans="1:8">
      <c r="A403" s="103" t="s">
        <v>852</v>
      </c>
      <c r="B403" s="326">
        <v>1</v>
      </c>
      <c r="C403" s="326">
        <v>0</v>
      </c>
      <c r="D403" s="325">
        <v>0</v>
      </c>
      <c r="E403" s="325">
        <v>0</v>
      </c>
      <c r="G403" s="325">
        <v>1</v>
      </c>
      <c r="H403" s="325">
        <v>44</v>
      </c>
    </row>
    <row r="404" spans="1:8">
      <c r="A404" s="103" t="s">
        <v>973</v>
      </c>
      <c r="B404" s="326">
        <v>0</v>
      </c>
      <c r="C404" s="326">
        <v>0</v>
      </c>
      <c r="D404" s="325">
        <v>0</v>
      </c>
      <c r="E404" s="325">
        <v>0</v>
      </c>
      <c r="G404" s="325">
        <v>4</v>
      </c>
      <c r="H404" s="325">
        <v>96</v>
      </c>
    </row>
    <row r="405" spans="1:8">
      <c r="A405" s="103" t="s">
        <v>882</v>
      </c>
      <c r="B405" s="326">
        <v>324</v>
      </c>
      <c r="C405" s="326">
        <v>0</v>
      </c>
      <c r="D405" s="325">
        <v>295</v>
      </c>
      <c r="E405" s="325">
        <v>6</v>
      </c>
      <c r="G405" s="325">
        <v>0</v>
      </c>
      <c r="H405" s="325">
        <v>4395</v>
      </c>
    </row>
    <row r="406" spans="1:8">
      <c r="A406" s="103" t="s">
        <v>319</v>
      </c>
      <c r="B406" s="326">
        <v>0</v>
      </c>
      <c r="C406" s="326">
        <v>0</v>
      </c>
      <c r="D406" s="325">
        <v>0</v>
      </c>
      <c r="E406" s="325">
        <v>52</v>
      </c>
      <c r="G406" s="325">
        <v>71</v>
      </c>
      <c r="H406" s="325">
        <v>532</v>
      </c>
    </row>
    <row r="407" spans="1:8">
      <c r="A407" s="103" t="s">
        <v>1061</v>
      </c>
      <c r="B407" s="326">
        <v>0</v>
      </c>
      <c r="C407" s="326">
        <v>0</v>
      </c>
      <c r="D407" s="325">
        <v>0</v>
      </c>
      <c r="E407" s="325">
        <v>0</v>
      </c>
      <c r="G407" s="325">
        <v>0</v>
      </c>
      <c r="H407" s="325">
        <v>7</v>
      </c>
    </row>
    <row r="408" spans="1:8">
      <c r="A408" s="103" t="s">
        <v>1060</v>
      </c>
      <c r="B408" s="326">
        <v>0</v>
      </c>
      <c r="C408" s="326">
        <v>0</v>
      </c>
      <c r="D408" s="325">
        <v>0</v>
      </c>
      <c r="E408" s="325">
        <v>24</v>
      </c>
      <c r="G408" s="325">
        <v>3</v>
      </c>
      <c r="H408" s="325">
        <v>2</v>
      </c>
    </row>
    <row r="409" spans="1:8">
      <c r="A409" s="103" t="s">
        <v>746</v>
      </c>
      <c r="B409" s="326">
        <v>468</v>
      </c>
      <c r="C409" s="326">
        <v>0</v>
      </c>
      <c r="D409" s="325">
        <v>427</v>
      </c>
      <c r="E409" s="325">
        <v>0</v>
      </c>
      <c r="G409" s="325">
        <v>268</v>
      </c>
      <c r="H409" s="325">
        <v>4641</v>
      </c>
    </row>
    <row r="410" spans="1:8">
      <c r="A410" s="103" t="s">
        <v>1059</v>
      </c>
      <c r="B410" s="326">
        <v>0</v>
      </c>
      <c r="C410" s="326">
        <v>0</v>
      </c>
      <c r="D410" s="325">
        <v>0</v>
      </c>
      <c r="E410" s="325">
        <v>0</v>
      </c>
      <c r="G410" s="325">
        <v>2</v>
      </c>
      <c r="H410" s="325">
        <v>102</v>
      </c>
    </row>
    <row r="411" spans="1:8">
      <c r="A411" s="103" t="s">
        <v>934</v>
      </c>
      <c r="B411" s="326">
        <v>0</v>
      </c>
      <c r="C411" s="326">
        <v>0</v>
      </c>
      <c r="D411" s="325">
        <v>0</v>
      </c>
      <c r="E411" s="325">
        <v>0</v>
      </c>
      <c r="G411" s="325">
        <v>0</v>
      </c>
      <c r="H411" s="325">
        <v>216</v>
      </c>
    </row>
    <row r="412" spans="1:8">
      <c r="A412" s="103" t="s">
        <v>874</v>
      </c>
      <c r="B412" s="326">
        <v>0</v>
      </c>
      <c r="C412" s="326">
        <v>0</v>
      </c>
      <c r="D412" s="325">
        <v>0</v>
      </c>
      <c r="E412" s="325">
        <v>0</v>
      </c>
      <c r="G412" s="325">
        <v>0</v>
      </c>
      <c r="H412" s="325">
        <v>0</v>
      </c>
    </row>
    <row r="413" spans="1:8">
      <c r="A413" s="103" t="s">
        <v>872</v>
      </c>
      <c r="B413" s="326">
        <v>0</v>
      </c>
      <c r="C413" s="326">
        <v>0</v>
      </c>
      <c r="D413" s="325">
        <v>70</v>
      </c>
      <c r="E413" s="325">
        <v>0</v>
      </c>
      <c r="G413" s="325">
        <v>93</v>
      </c>
      <c r="H413" s="325">
        <v>180</v>
      </c>
    </row>
    <row r="414" spans="1:8">
      <c r="A414" s="103" t="s">
        <v>832</v>
      </c>
      <c r="B414" s="326">
        <v>190</v>
      </c>
      <c r="C414" s="326">
        <v>0</v>
      </c>
      <c r="D414" s="325">
        <v>0</v>
      </c>
      <c r="E414" s="325">
        <v>0</v>
      </c>
      <c r="G414" s="325">
        <v>285</v>
      </c>
      <c r="H414" s="325">
        <v>2622</v>
      </c>
    </row>
    <row r="415" spans="1:8">
      <c r="A415" s="103" t="s">
        <v>922</v>
      </c>
      <c r="B415" s="326">
        <v>0</v>
      </c>
      <c r="C415" s="326">
        <v>0</v>
      </c>
      <c r="D415" s="325">
        <v>0</v>
      </c>
      <c r="E415" s="325">
        <v>0</v>
      </c>
      <c r="G415" s="325">
        <v>0</v>
      </c>
      <c r="H415" s="325">
        <v>0</v>
      </c>
    </row>
    <row r="416" spans="1:8">
      <c r="A416" s="103" t="s">
        <v>972</v>
      </c>
      <c r="B416" s="328">
        <v>0</v>
      </c>
      <c r="C416" s="326">
        <v>0</v>
      </c>
      <c r="D416" s="325">
        <v>0</v>
      </c>
      <c r="E416" s="325">
        <v>0</v>
      </c>
      <c r="G416" s="325">
        <v>0</v>
      </c>
      <c r="H416" s="325">
        <v>103</v>
      </c>
    </row>
    <row r="417" spans="1:8">
      <c r="A417" s="103" t="s">
        <v>1226</v>
      </c>
      <c r="B417" s="325">
        <v>27</v>
      </c>
      <c r="C417" s="326">
        <v>0</v>
      </c>
      <c r="D417" s="325">
        <v>57</v>
      </c>
      <c r="E417" s="325">
        <v>0</v>
      </c>
      <c r="G417" s="325">
        <v>0</v>
      </c>
      <c r="H417" s="325">
        <v>8</v>
      </c>
    </row>
    <row r="418" spans="1:8">
      <c r="A418" s="103" t="s">
        <v>865</v>
      </c>
      <c r="B418" s="325">
        <v>41</v>
      </c>
      <c r="C418" s="326">
        <v>0</v>
      </c>
      <c r="D418" s="325">
        <v>9</v>
      </c>
      <c r="E418" s="325">
        <v>0</v>
      </c>
      <c r="G418" s="325">
        <v>0</v>
      </c>
      <c r="H418" s="325">
        <v>164</v>
      </c>
    </row>
    <row r="419" spans="1:8">
      <c r="A419" s="103" t="s">
        <v>293</v>
      </c>
      <c r="B419" s="325">
        <v>0</v>
      </c>
      <c r="C419" s="326">
        <v>0</v>
      </c>
      <c r="D419" s="325">
        <v>0</v>
      </c>
      <c r="E419" s="325">
        <v>0</v>
      </c>
      <c r="G419" s="325">
        <v>0</v>
      </c>
      <c r="H419" s="325">
        <v>0</v>
      </c>
    </row>
    <row r="420" spans="1:8">
      <c r="A420" s="103" t="s">
        <v>885</v>
      </c>
      <c r="B420" s="326">
        <v>31</v>
      </c>
      <c r="C420" s="326">
        <v>0</v>
      </c>
      <c r="D420" s="325">
        <v>11</v>
      </c>
      <c r="E420" s="325">
        <v>0</v>
      </c>
      <c r="G420" s="325">
        <v>0</v>
      </c>
      <c r="H420" s="325">
        <v>436</v>
      </c>
    </row>
    <row r="421" spans="1:8">
      <c r="A421" s="103" t="s">
        <v>1058</v>
      </c>
      <c r="B421" s="326">
        <v>1</v>
      </c>
      <c r="C421" s="326">
        <v>0</v>
      </c>
      <c r="D421" s="325">
        <v>0</v>
      </c>
      <c r="E421" s="325">
        <v>0</v>
      </c>
      <c r="G421" s="325">
        <v>2</v>
      </c>
      <c r="H421" s="325">
        <v>7</v>
      </c>
    </row>
    <row r="422" spans="1:8">
      <c r="A422" s="103" t="s">
        <v>850</v>
      </c>
      <c r="B422" s="326">
        <v>37</v>
      </c>
      <c r="C422" s="326">
        <v>0</v>
      </c>
      <c r="D422" s="325">
        <v>0</v>
      </c>
      <c r="E422" s="325">
        <v>0</v>
      </c>
      <c r="G422" s="325">
        <v>4</v>
      </c>
      <c r="H422" s="325">
        <v>424</v>
      </c>
    </row>
    <row r="423" spans="1:8">
      <c r="A423" s="103" t="s">
        <v>274</v>
      </c>
      <c r="B423" s="326">
        <v>0</v>
      </c>
      <c r="C423" s="326">
        <v>1</v>
      </c>
      <c r="D423" s="325">
        <v>7</v>
      </c>
      <c r="E423" s="325">
        <v>1</v>
      </c>
      <c r="G423" s="325">
        <v>4</v>
      </c>
      <c r="H423" s="325">
        <v>44</v>
      </c>
    </row>
    <row r="424" spans="1:8">
      <c r="A424" s="103" t="s">
        <v>1194</v>
      </c>
      <c r="B424" s="326">
        <v>0</v>
      </c>
      <c r="C424" s="326">
        <v>0</v>
      </c>
      <c r="D424" s="325">
        <v>0</v>
      </c>
      <c r="E424" s="325">
        <v>0</v>
      </c>
      <c r="G424" s="325">
        <v>7</v>
      </c>
      <c r="H424" s="325">
        <v>0</v>
      </c>
    </row>
    <row r="425" spans="1:8">
      <c r="A425" s="103" t="s">
        <v>1034</v>
      </c>
      <c r="B425" s="328">
        <v>0</v>
      </c>
      <c r="C425" s="326">
        <v>0</v>
      </c>
      <c r="D425" s="325">
        <v>0</v>
      </c>
      <c r="E425" s="325">
        <v>7</v>
      </c>
      <c r="G425" s="325">
        <v>0</v>
      </c>
      <c r="H425" s="325">
        <v>20</v>
      </c>
    </row>
    <row r="426" spans="1:8">
      <c r="A426" s="103" t="s">
        <v>1193</v>
      </c>
      <c r="B426" s="325">
        <v>0</v>
      </c>
      <c r="C426" s="326">
        <v>0</v>
      </c>
      <c r="D426" s="325">
        <v>0</v>
      </c>
      <c r="E426" s="325">
        <v>0</v>
      </c>
      <c r="G426" s="325">
        <v>0</v>
      </c>
      <c r="H426" s="325">
        <v>188</v>
      </c>
    </row>
    <row r="427" spans="1:8">
      <c r="A427" s="103" t="s">
        <v>1009</v>
      </c>
      <c r="B427" s="325">
        <v>0</v>
      </c>
      <c r="C427" s="326">
        <v>0</v>
      </c>
      <c r="D427" s="325">
        <v>0</v>
      </c>
      <c r="E427" s="325">
        <v>0</v>
      </c>
      <c r="G427" s="325">
        <v>0</v>
      </c>
      <c r="H427" s="325">
        <v>0</v>
      </c>
    </row>
    <row r="428" spans="1:8">
      <c r="A428" s="103" t="s">
        <v>1174</v>
      </c>
      <c r="B428" s="325">
        <v>0</v>
      </c>
      <c r="C428" s="326">
        <v>0</v>
      </c>
      <c r="D428" s="325">
        <v>0</v>
      </c>
      <c r="E428" s="325">
        <v>0</v>
      </c>
      <c r="G428" s="325">
        <v>0</v>
      </c>
      <c r="H428" s="325">
        <v>0</v>
      </c>
    </row>
    <row r="429" spans="1:8">
      <c r="A429" s="103" t="s">
        <v>971</v>
      </c>
      <c r="B429" s="325">
        <v>49</v>
      </c>
      <c r="C429" s="326">
        <v>0</v>
      </c>
      <c r="D429" s="325">
        <v>20</v>
      </c>
      <c r="E429" s="325">
        <v>0</v>
      </c>
      <c r="G429" s="325">
        <v>11</v>
      </c>
      <c r="H429" s="325">
        <v>115</v>
      </c>
    </row>
    <row r="430" spans="1:8">
      <c r="A430" s="103" t="s">
        <v>843</v>
      </c>
      <c r="B430" s="328">
        <v>0</v>
      </c>
      <c r="C430" s="326">
        <v>0</v>
      </c>
      <c r="D430" s="325">
        <v>0</v>
      </c>
      <c r="E430" s="325">
        <v>0</v>
      </c>
      <c r="G430" s="325">
        <v>0</v>
      </c>
      <c r="H430" s="325">
        <v>117</v>
      </c>
    </row>
    <row r="431" spans="1:8">
      <c r="A431" s="103" t="s">
        <v>264</v>
      </c>
      <c r="B431" s="325">
        <v>8</v>
      </c>
      <c r="C431" s="326">
        <v>0</v>
      </c>
      <c r="D431" s="325">
        <v>0</v>
      </c>
      <c r="E431" s="325">
        <v>1</v>
      </c>
      <c r="G431" s="325">
        <v>54</v>
      </c>
      <c r="H431" s="325">
        <v>145</v>
      </c>
    </row>
    <row r="432" spans="1:8">
      <c r="A432" s="103" t="s">
        <v>830</v>
      </c>
      <c r="B432" s="325">
        <v>0</v>
      </c>
      <c r="C432" s="326">
        <v>0</v>
      </c>
      <c r="D432" s="325">
        <v>0</v>
      </c>
      <c r="E432" s="325">
        <v>0</v>
      </c>
      <c r="G432" s="325">
        <v>6</v>
      </c>
      <c r="H432" s="325">
        <v>1609</v>
      </c>
    </row>
    <row r="433" spans="1:8">
      <c r="A433" s="103" t="s">
        <v>245</v>
      </c>
      <c r="B433" s="325">
        <v>0</v>
      </c>
      <c r="C433" s="326">
        <v>13</v>
      </c>
      <c r="D433" s="325">
        <v>0</v>
      </c>
      <c r="E433" s="325">
        <v>0</v>
      </c>
      <c r="G433" s="325">
        <v>0</v>
      </c>
      <c r="H433" s="325">
        <v>43</v>
      </c>
    </row>
    <row r="434" spans="1:8">
      <c r="A434" s="103" t="s">
        <v>1057</v>
      </c>
      <c r="B434" s="326">
        <v>0</v>
      </c>
      <c r="C434" s="326">
        <v>0</v>
      </c>
      <c r="D434" s="325">
        <v>0</v>
      </c>
      <c r="E434" s="325">
        <v>0</v>
      </c>
      <c r="G434" s="325">
        <v>0</v>
      </c>
      <c r="H434" s="325">
        <v>578</v>
      </c>
    </row>
    <row r="435" spans="1:8">
      <c r="A435" s="103" t="s">
        <v>826</v>
      </c>
      <c r="B435" s="326">
        <v>0</v>
      </c>
      <c r="C435" s="326">
        <v>0</v>
      </c>
      <c r="D435" s="325">
        <v>13</v>
      </c>
      <c r="E435" s="325">
        <v>0</v>
      </c>
      <c r="G435" s="325">
        <v>41</v>
      </c>
      <c r="H435" s="325">
        <v>109</v>
      </c>
    </row>
    <row r="436" spans="1:8">
      <c r="A436" s="103" t="s">
        <v>239</v>
      </c>
      <c r="B436" s="326">
        <v>0</v>
      </c>
      <c r="C436" s="326">
        <v>0</v>
      </c>
      <c r="D436" s="325">
        <v>0</v>
      </c>
      <c r="E436" s="325">
        <v>0</v>
      </c>
      <c r="G436" s="325">
        <v>66</v>
      </c>
      <c r="H436" s="325">
        <v>38</v>
      </c>
    </row>
    <row r="437" spans="1:8">
      <c r="A437" s="103" t="s">
        <v>1056</v>
      </c>
      <c r="B437" s="326">
        <v>0</v>
      </c>
      <c r="C437" s="326">
        <v>0</v>
      </c>
      <c r="D437" s="325">
        <v>0</v>
      </c>
      <c r="E437" s="325">
        <v>1</v>
      </c>
      <c r="G437" s="325">
        <v>0</v>
      </c>
      <c r="H437" s="325">
        <v>14</v>
      </c>
    </row>
    <row r="438" spans="1:8">
      <c r="A438" s="103" t="s">
        <v>844</v>
      </c>
      <c r="B438" s="326">
        <v>0</v>
      </c>
      <c r="C438" s="326">
        <v>0</v>
      </c>
      <c r="D438" s="325">
        <v>0</v>
      </c>
      <c r="E438" s="325">
        <v>0</v>
      </c>
      <c r="G438" s="325">
        <v>391</v>
      </c>
      <c r="H438" s="325">
        <v>125</v>
      </c>
    </row>
    <row r="439" spans="1:8">
      <c r="A439" s="103" t="s">
        <v>1055</v>
      </c>
      <c r="B439" s="326">
        <v>93</v>
      </c>
      <c r="C439" s="326">
        <v>0</v>
      </c>
      <c r="D439" s="325">
        <v>21</v>
      </c>
      <c r="E439" s="325">
        <v>0</v>
      </c>
      <c r="G439" s="325">
        <v>8</v>
      </c>
      <c r="H439" s="325">
        <v>569</v>
      </c>
    </row>
    <row r="440" spans="1:8">
      <c r="A440" s="103" t="s">
        <v>759</v>
      </c>
      <c r="B440" s="326">
        <v>0</v>
      </c>
      <c r="C440" s="326">
        <v>0</v>
      </c>
      <c r="D440" s="325">
        <v>10</v>
      </c>
      <c r="E440" s="325">
        <v>0</v>
      </c>
      <c r="G440" s="325">
        <v>6</v>
      </c>
      <c r="H440" s="325">
        <v>1</v>
      </c>
    </row>
    <row r="441" spans="1:8">
      <c r="A441" s="103" t="s">
        <v>795</v>
      </c>
      <c r="B441" s="326">
        <v>56</v>
      </c>
      <c r="C441" s="326">
        <v>0</v>
      </c>
      <c r="D441" s="325">
        <v>22</v>
      </c>
      <c r="E441" s="325">
        <v>0</v>
      </c>
      <c r="G441" s="325">
        <v>16</v>
      </c>
      <c r="H441" s="325">
        <v>251</v>
      </c>
    </row>
    <row r="442" spans="1:8">
      <c r="A442" s="103" t="s">
        <v>884</v>
      </c>
      <c r="B442" s="328">
        <v>0</v>
      </c>
      <c r="C442" s="326">
        <v>0</v>
      </c>
      <c r="D442" s="325">
        <v>0</v>
      </c>
      <c r="E442" s="325">
        <v>0</v>
      </c>
      <c r="G442" s="325">
        <v>16</v>
      </c>
      <c r="H442" s="325">
        <v>128</v>
      </c>
    </row>
    <row r="443" spans="1:8">
      <c r="A443" s="103" t="s">
        <v>831</v>
      </c>
      <c r="B443" s="325">
        <v>0</v>
      </c>
      <c r="C443" s="326">
        <v>0</v>
      </c>
      <c r="D443" s="325">
        <v>14</v>
      </c>
      <c r="E443" s="325">
        <v>0</v>
      </c>
      <c r="G443" s="325">
        <v>4</v>
      </c>
      <c r="H443" s="325">
        <v>7</v>
      </c>
    </row>
    <row r="444" spans="1:8">
      <c r="A444" s="103" t="s">
        <v>1033</v>
      </c>
      <c r="B444" s="325">
        <v>1</v>
      </c>
      <c r="C444" s="326">
        <v>0</v>
      </c>
      <c r="D444" s="325">
        <v>0</v>
      </c>
      <c r="E444" s="325">
        <v>2</v>
      </c>
      <c r="G444" s="325">
        <v>1</v>
      </c>
      <c r="H444" s="325">
        <v>1</v>
      </c>
    </row>
    <row r="445" spans="1:8">
      <c r="A445" s="103" t="s">
        <v>827</v>
      </c>
      <c r="B445" s="325">
        <v>0</v>
      </c>
      <c r="C445" s="326">
        <v>0</v>
      </c>
      <c r="D445" s="325">
        <v>3</v>
      </c>
      <c r="E445" s="325">
        <v>0</v>
      </c>
      <c r="G445" s="325">
        <v>4</v>
      </c>
      <c r="H445" s="325">
        <v>38</v>
      </c>
    </row>
    <row r="446" spans="1:8">
      <c r="A446" s="103" t="s">
        <v>970</v>
      </c>
      <c r="B446" s="328">
        <v>0</v>
      </c>
      <c r="C446" s="326">
        <v>0</v>
      </c>
      <c r="D446" s="325">
        <v>0</v>
      </c>
      <c r="E446" s="325">
        <v>0</v>
      </c>
      <c r="G446" s="325">
        <v>0</v>
      </c>
      <c r="H446" s="325">
        <v>0</v>
      </c>
    </row>
    <row r="447" spans="1:8">
      <c r="A447" s="103" t="s">
        <v>1008</v>
      </c>
      <c r="B447" s="325">
        <v>0</v>
      </c>
      <c r="C447" s="326">
        <v>0</v>
      </c>
      <c r="D447" s="325">
        <v>0</v>
      </c>
      <c r="E447" s="325">
        <v>0</v>
      </c>
      <c r="G447" s="325">
        <v>1</v>
      </c>
      <c r="H447" s="325">
        <v>0</v>
      </c>
    </row>
    <row r="448" spans="1:8">
      <c r="A448" s="103" t="s">
        <v>794</v>
      </c>
      <c r="B448" s="325">
        <v>0</v>
      </c>
      <c r="C448" s="326">
        <v>0</v>
      </c>
      <c r="D448" s="325">
        <v>2</v>
      </c>
      <c r="E448" s="325">
        <v>0</v>
      </c>
      <c r="G448" s="325">
        <v>4</v>
      </c>
      <c r="H448" s="325">
        <v>7</v>
      </c>
    </row>
    <row r="449" spans="1:8">
      <c r="A449" s="103" t="s">
        <v>1172</v>
      </c>
      <c r="B449" s="325">
        <v>0</v>
      </c>
      <c r="C449" s="326">
        <v>0</v>
      </c>
      <c r="D449" s="325">
        <v>0</v>
      </c>
      <c r="E449" s="325">
        <v>0</v>
      </c>
      <c r="G449" s="325">
        <v>5</v>
      </c>
      <c r="H449" s="325">
        <v>2</v>
      </c>
    </row>
    <row r="450" spans="1:8">
      <c r="A450" s="103" t="s">
        <v>1143</v>
      </c>
      <c r="B450" s="325">
        <v>0</v>
      </c>
      <c r="C450" s="326">
        <v>0</v>
      </c>
      <c r="D450" s="325">
        <v>0</v>
      </c>
      <c r="E450" s="325">
        <v>0</v>
      </c>
      <c r="G450" s="325">
        <v>0</v>
      </c>
      <c r="H450" s="325">
        <v>0</v>
      </c>
    </row>
    <row r="451" spans="1:8">
      <c r="A451" s="103" t="s">
        <v>232</v>
      </c>
      <c r="B451" s="326">
        <v>0</v>
      </c>
      <c r="C451" s="326">
        <v>4</v>
      </c>
      <c r="D451" s="325">
        <v>0</v>
      </c>
      <c r="E451" s="325">
        <v>9</v>
      </c>
      <c r="G451" s="325">
        <v>132</v>
      </c>
      <c r="H451" s="325">
        <v>1</v>
      </c>
    </row>
    <row r="452" spans="1:8">
      <c r="A452" s="103" t="s">
        <v>821</v>
      </c>
      <c r="B452" s="326">
        <v>0</v>
      </c>
      <c r="C452" s="326">
        <v>0</v>
      </c>
      <c r="D452" s="325">
        <v>1</v>
      </c>
      <c r="E452" s="325">
        <v>3</v>
      </c>
      <c r="G452" s="325">
        <v>29</v>
      </c>
      <c r="H452" s="325">
        <v>2</v>
      </c>
    </row>
    <row r="453" spans="1:8">
      <c r="A453" s="103" t="s">
        <v>227</v>
      </c>
      <c r="B453" s="326">
        <v>0</v>
      </c>
      <c r="C453" s="326">
        <v>0</v>
      </c>
      <c r="D453" s="325">
        <v>0</v>
      </c>
      <c r="E453" s="325">
        <v>0</v>
      </c>
      <c r="G453" s="325">
        <v>0</v>
      </c>
      <c r="H453" s="325">
        <v>0</v>
      </c>
    </row>
    <row r="454" spans="1:8">
      <c r="A454" s="103" t="s">
        <v>1054</v>
      </c>
      <c r="B454" s="326">
        <v>0</v>
      </c>
      <c r="C454" s="326">
        <v>0</v>
      </c>
      <c r="D454" s="325">
        <v>0</v>
      </c>
      <c r="E454" s="325">
        <v>1</v>
      </c>
      <c r="G454" s="325">
        <v>3</v>
      </c>
      <c r="H454" s="325">
        <v>0</v>
      </c>
    </row>
    <row r="455" spans="1:8">
      <c r="A455" s="103" t="s">
        <v>1053</v>
      </c>
      <c r="B455" s="326">
        <v>0</v>
      </c>
      <c r="C455" s="326">
        <v>0</v>
      </c>
      <c r="D455" s="325">
        <v>0</v>
      </c>
      <c r="E455" s="325">
        <v>0</v>
      </c>
      <c r="G455" s="325">
        <v>0</v>
      </c>
      <c r="H455" s="325">
        <v>24</v>
      </c>
    </row>
    <row r="456" spans="1:8">
      <c r="A456" s="103" t="s">
        <v>758</v>
      </c>
      <c r="B456" s="326">
        <v>30</v>
      </c>
      <c r="C456" s="326">
        <v>0</v>
      </c>
      <c r="D456" s="325">
        <v>0</v>
      </c>
      <c r="E456" s="325">
        <v>0</v>
      </c>
      <c r="G456" s="325">
        <v>12</v>
      </c>
      <c r="H456" s="325">
        <v>59</v>
      </c>
    </row>
    <row r="457" spans="1:8">
      <c r="A457" s="103" t="s">
        <v>220</v>
      </c>
      <c r="B457" s="326">
        <v>0</v>
      </c>
      <c r="C457" s="326">
        <v>0</v>
      </c>
      <c r="D457" s="325">
        <v>0</v>
      </c>
      <c r="E457" s="325">
        <v>0</v>
      </c>
      <c r="G457" s="325">
        <v>0</v>
      </c>
      <c r="H457" s="325">
        <v>0</v>
      </c>
    </row>
    <row r="458" spans="1:8">
      <c r="A458" s="103" t="s">
        <v>883</v>
      </c>
      <c r="B458" s="326">
        <v>0</v>
      </c>
      <c r="C458" s="326">
        <v>0</v>
      </c>
      <c r="D458" s="325">
        <v>2</v>
      </c>
      <c r="E458" s="325">
        <v>0</v>
      </c>
      <c r="G458" s="325">
        <v>3</v>
      </c>
      <c r="H458" s="325">
        <v>12</v>
      </c>
    </row>
    <row r="459" spans="1:8">
      <c r="A459" s="103" t="s">
        <v>211</v>
      </c>
      <c r="B459" s="326">
        <v>0</v>
      </c>
      <c r="C459" s="326">
        <v>0</v>
      </c>
      <c r="D459" s="325">
        <v>0</v>
      </c>
      <c r="E459" s="325">
        <v>6</v>
      </c>
      <c r="G459" s="325">
        <v>5</v>
      </c>
      <c r="H459" s="325">
        <v>9</v>
      </c>
    </row>
    <row r="460" spans="1:8">
      <c r="A460" s="103" t="s">
        <v>1006</v>
      </c>
      <c r="B460" s="326">
        <v>0</v>
      </c>
      <c r="C460" s="326">
        <v>0</v>
      </c>
      <c r="D460" s="325">
        <v>0</v>
      </c>
      <c r="E460" s="325">
        <v>0</v>
      </c>
      <c r="G460" s="325">
        <v>0</v>
      </c>
      <c r="H460" s="325">
        <v>79</v>
      </c>
    </row>
    <row r="461" spans="1:8">
      <c r="A461" s="103" t="s">
        <v>842</v>
      </c>
      <c r="B461" s="326">
        <v>0</v>
      </c>
      <c r="C461" s="326">
        <v>0</v>
      </c>
      <c r="D461" s="325">
        <v>0</v>
      </c>
      <c r="E461" s="325">
        <v>0</v>
      </c>
      <c r="G461" s="325">
        <v>1</v>
      </c>
      <c r="H461" s="325">
        <v>23</v>
      </c>
    </row>
    <row r="462" spans="1:8">
      <c r="A462" s="103" t="s">
        <v>793</v>
      </c>
      <c r="B462" s="326">
        <v>0</v>
      </c>
      <c r="C462" s="326">
        <v>0</v>
      </c>
      <c r="D462" s="325">
        <v>0</v>
      </c>
      <c r="E462" s="325">
        <v>0</v>
      </c>
      <c r="G462" s="325">
        <v>1</v>
      </c>
      <c r="H462" s="325">
        <v>9</v>
      </c>
    </row>
    <row r="463" spans="1:8">
      <c r="A463" s="103" t="s">
        <v>198</v>
      </c>
      <c r="B463" s="326">
        <v>0</v>
      </c>
      <c r="C463" s="326">
        <v>0</v>
      </c>
      <c r="D463" s="325">
        <v>10</v>
      </c>
      <c r="E463" s="325">
        <v>0</v>
      </c>
      <c r="G463" s="325">
        <v>57</v>
      </c>
      <c r="H463" s="325">
        <v>168</v>
      </c>
    </row>
    <row r="464" spans="1:8">
      <c r="A464" s="103" t="s">
        <v>767</v>
      </c>
      <c r="B464" s="326">
        <v>0</v>
      </c>
      <c r="C464" s="326">
        <v>0</v>
      </c>
      <c r="D464" s="325">
        <v>0</v>
      </c>
      <c r="E464" s="325">
        <v>0</v>
      </c>
      <c r="G464" s="325">
        <v>1</v>
      </c>
      <c r="H464" s="325">
        <v>0</v>
      </c>
    </row>
    <row r="465" spans="1:8">
      <c r="A465" s="103" t="s">
        <v>1052</v>
      </c>
      <c r="B465" s="326">
        <v>0</v>
      </c>
      <c r="C465" s="326">
        <v>0</v>
      </c>
      <c r="D465" s="325">
        <v>0</v>
      </c>
      <c r="E465" s="325">
        <v>0</v>
      </c>
      <c r="G465" s="325">
        <v>0</v>
      </c>
      <c r="H465" s="325">
        <v>0</v>
      </c>
    </row>
    <row r="466" spans="1:8">
      <c r="A466" s="103" t="s">
        <v>1051</v>
      </c>
      <c r="B466" s="326">
        <v>0</v>
      </c>
      <c r="C466" s="326">
        <v>0</v>
      </c>
      <c r="D466" s="325">
        <v>0</v>
      </c>
      <c r="E466" s="325">
        <v>0</v>
      </c>
      <c r="G466" s="325">
        <v>14</v>
      </c>
      <c r="H466" s="325">
        <v>4</v>
      </c>
    </row>
    <row r="467" spans="1:8">
      <c r="A467" s="103" t="s">
        <v>1186</v>
      </c>
      <c r="B467" s="326">
        <v>0</v>
      </c>
      <c r="C467" s="326">
        <v>0</v>
      </c>
      <c r="D467" s="325">
        <v>0</v>
      </c>
      <c r="E467" s="325">
        <v>0</v>
      </c>
      <c r="G467" s="325">
        <v>4</v>
      </c>
      <c r="H467" s="325">
        <v>35</v>
      </c>
    </row>
    <row r="468" spans="1:8">
      <c r="A468" s="103" t="s">
        <v>1050</v>
      </c>
      <c r="B468" s="326">
        <v>0</v>
      </c>
      <c r="C468" s="326">
        <v>0</v>
      </c>
      <c r="D468" s="325">
        <v>0</v>
      </c>
      <c r="E468" s="325">
        <v>0</v>
      </c>
      <c r="G468" s="325">
        <v>1</v>
      </c>
      <c r="H468" s="325">
        <v>18</v>
      </c>
    </row>
    <row r="469" spans="1:8">
      <c r="A469" s="103" t="s">
        <v>851</v>
      </c>
      <c r="B469" s="326">
        <v>80</v>
      </c>
      <c r="C469" s="326">
        <v>0</v>
      </c>
      <c r="D469" s="325">
        <v>0</v>
      </c>
      <c r="E469" s="325">
        <v>0</v>
      </c>
      <c r="G469" s="325">
        <v>5</v>
      </c>
      <c r="H469" s="325">
        <v>283</v>
      </c>
    </row>
    <row r="470" spans="1:8">
      <c r="A470" s="103" t="s">
        <v>1003</v>
      </c>
      <c r="B470" s="326">
        <v>0</v>
      </c>
      <c r="C470" s="326">
        <v>0</v>
      </c>
      <c r="D470" s="325">
        <v>0</v>
      </c>
      <c r="E470" s="325">
        <v>0</v>
      </c>
      <c r="G470" s="325">
        <v>0</v>
      </c>
      <c r="H470" s="325">
        <v>0</v>
      </c>
    </row>
    <row r="471" spans="1:8">
      <c r="A471" s="103" t="s">
        <v>186</v>
      </c>
      <c r="B471" s="326">
        <v>0</v>
      </c>
      <c r="C471" s="326">
        <v>0</v>
      </c>
      <c r="D471" s="325">
        <v>0</v>
      </c>
      <c r="E471" s="325">
        <v>0</v>
      </c>
      <c r="G471" s="325">
        <v>11</v>
      </c>
      <c r="H471" s="325">
        <v>120</v>
      </c>
    </row>
    <row r="472" spans="1:8">
      <c r="A472" s="103" t="s">
        <v>969</v>
      </c>
      <c r="B472" s="326">
        <v>0</v>
      </c>
      <c r="C472" s="326">
        <v>0</v>
      </c>
      <c r="D472" s="325">
        <v>0</v>
      </c>
      <c r="E472" s="325">
        <v>0</v>
      </c>
      <c r="G472" s="325">
        <v>2</v>
      </c>
      <c r="H472" s="325">
        <v>0</v>
      </c>
    </row>
    <row r="473" spans="1:8">
      <c r="A473" s="103" t="s">
        <v>875</v>
      </c>
      <c r="B473" s="326">
        <v>164</v>
      </c>
      <c r="C473" s="326">
        <v>0</v>
      </c>
      <c r="D473" s="325">
        <v>0</v>
      </c>
      <c r="E473" s="325">
        <v>0</v>
      </c>
      <c r="G473" s="325">
        <v>47</v>
      </c>
      <c r="H473" s="325">
        <v>175</v>
      </c>
    </row>
    <row r="474" spans="1:8">
      <c r="A474" s="103" t="s">
        <v>804</v>
      </c>
      <c r="B474" s="328">
        <v>0</v>
      </c>
      <c r="C474" s="326">
        <v>0</v>
      </c>
      <c r="D474" s="325">
        <v>0</v>
      </c>
      <c r="E474" s="325">
        <v>0</v>
      </c>
      <c r="G474" s="325">
        <v>0</v>
      </c>
      <c r="H474" s="325">
        <v>19</v>
      </c>
    </row>
    <row r="475" spans="1:8">
      <c r="A475" s="103" t="s">
        <v>829</v>
      </c>
      <c r="B475" s="325">
        <v>46</v>
      </c>
      <c r="C475" s="326">
        <v>0</v>
      </c>
      <c r="D475" s="325">
        <v>20</v>
      </c>
      <c r="E475" s="325">
        <v>0</v>
      </c>
      <c r="G475" s="325">
        <v>47</v>
      </c>
      <c r="H475" s="325">
        <v>381</v>
      </c>
    </row>
    <row r="476" spans="1:8">
      <c r="A476" s="103" t="s">
        <v>1129</v>
      </c>
      <c r="B476" s="325">
        <v>0</v>
      </c>
      <c r="C476" s="326">
        <v>0</v>
      </c>
      <c r="D476" s="325">
        <v>0</v>
      </c>
      <c r="E476" s="325">
        <v>0</v>
      </c>
      <c r="G476" s="325">
        <v>0</v>
      </c>
      <c r="H476" s="325">
        <v>0</v>
      </c>
    </row>
    <row r="477" spans="1:8">
      <c r="A477" s="103" t="s">
        <v>181</v>
      </c>
      <c r="B477" s="325">
        <v>0</v>
      </c>
      <c r="C477" s="326">
        <v>0</v>
      </c>
      <c r="D477" s="325">
        <v>0</v>
      </c>
      <c r="E477" s="325">
        <v>0</v>
      </c>
      <c r="G477" s="325">
        <v>3</v>
      </c>
      <c r="H477" s="325">
        <v>13</v>
      </c>
    </row>
    <row r="478" spans="1:8">
      <c r="A478" s="103" t="s">
        <v>1218</v>
      </c>
      <c r="B478" s="328">
        <v>0</v>
      </c>
      <c r="C478" s="326">
        <v>0</v>
      </c>
      <c r="D478" s="325">
        <v>0</v>
      </c>
      <c r="E478" s="325">
        <v>0</v>
      </c>
      <c r="G478" s="325">
        <v>17</v>
      </c>
      <c r="H478" s="325">
        <v>2</v>
      </c>
    </row>
    <row r="479" spans="1:8">
      <c r="A479" s="103" t="s">
        <v>1142</v>
      </c>
      <c r="B479" s="325">
        <v>0</v>
      </c>
      <c r="C479" s="326">
        <v>0</v>
      </c>
      <c r="D479" s="325">
        <v>0</v>
      </c>
      <c r="E479" s="325">
        <v>0</v>
      </c>
      <c r="G479" s="325">
        <v>3</v>
      </c>
      <c r="H479" s="325">
        <v>12</v>
      </c>
    </row>
    <row r="480" spans="1:8">
      <c r="A480" s="103" t="s">
        <v>1141</v>
      </c>
      <c r="B480" s="325">
        <v>0</v>
      </c>
      <c r="C480" s="326">
        <v>0</v>
      </c>
      <c r="D480" s="325">
        <v>0</v>
      </c>
      <c r="E480" s="325">
        <v>0</v>
      </c>
      <c r="G480" s="325">
        <v>0</v>
      </c>
      <c r="H480" s="325">
        <v>0</v>
      </c>
    </row>
    <row r="481" spans="1:8">
      <c r="A481" s="103" t="s">
        <v>777</v>
      </c>
      <c r="B481" s="325">
        <v>0</v>
      </c>
      <c r="C481" s="326">
        <v>0</v>
      </c>
      <c r="D481" s="325">
        <v>0</v>
      </c>
      <c r="E481" s="325">
        <v>0</v>
      </c>
      <c r="G481" s="325">
        <v>0</v>
      </c>
      <c r="H481" s="325">
        <v>0</v>
      </c>
    </row>
    <row r="482" spans="1:8">
      <c r="A482" s="103" t="s">
        <v>174</v>
      </c>
      <c r="B482" s="325">
        <v>0</v>
      </c>
      <c r="C482" s="326">
        <v>0</v>
      </c>
      <c r="D482" s="325">
        <v>0</v>
      </c>
      <c r="E482" s="325">
        <v>40</v>
      </c>
      <c r="G482" s="325">
        <v>55</v>
      </c>
      <c r="H482" s="325">
        <v>0</v>
      </c>
    </row>
    <row r="483" spans="1:8">
      <c r="A483" s="103" t="s">
        <v>933</v>
      </c>
      <c r="B483" s="326">
        <v>15</v>
      </c>
      <c r="C483" s="326">
        <v>0</v>
      </c>
      <c r="D483" s="325">
        <v>0</v>
      </c>
      <c r="E483" s="325">
        <v>0</v>
      </c>
      <c r="G483" s="325">
        <v>15</v>
      </c>
      <c r="H483" s="325">
        <v>84</v>
      </c>
    </row>
    <row r="484" spans="1:8">
      <c r="A484" s="103" t="s">
        <v>1049</v>
      </c>
      <c r="B484" s="326">
        <v>0</v>
      </c>
      <c r="C484" s="326">
        <v>0</v>
      </c>
      <c r="D484" s="325">
        <v>1</v>
      </c>
      <c r="E484" s="325">
        <v>0</v>
      </c>
      <c r="G484" s="325">
        <v>5</v>
      </c>
      <c r="H484" s="325">
        <v>92</v>
      </c>
    </row>
    <row r="485" spans="1:8">
      <c r="A485" s="103" t="s">
        <v>756</v>
      </c>
      <c r="B485" s="326">
        <v>0</v>
      </c>
      <c r="C485" s="326">
        <v>0</v>
      </c>
      <c r="D485" s="325">
        <v>0</v>
      </c>
      <c r="E485" s="325">
        <v>0</v>
      </c>
      <c r="G485" s="325">
        <v>50</v>
      </c>
      <c r="H485" s="325">
        <v>16</v>
      </c>
    </row>
    <row r="486" spans="1:8">
      <c r="A486" s="103" t="s">
        <v>1318</v>
      </c>
      <c r="B486" s="326">
        <v>0</v>
      </c>
      <c r="C486" s="326">
        <v>0</v>
      </c>
      <c r="D486" s="325">
        <v>0</v>
      </c>
      <c r="E486" s="325">
        <v>0</v>
      </c>
      <c r="G486" s="325">
        <v>0</v>
      </c>
      <c r="H486" s="325">
        <v>7</v>
      </c>
    </row>
    <row r="487" spans="1:8">
      <c r="A487" s="103" t="s">
        <v>1048</v>
      </c>
      <c r="B487" s="326">
        <v>0</v>
      </c>
      <c r="C487" s="326">
        <v>0</v>
      </c>
      <c r="D487" s="325">
        <v>0</v>
      </c>
      <c r="E487" s="325">
        <v>0</v>
      </c>
      <c r="G487" s="325">
        <v>4</v>
      </c>
      <c r="H487" s="325">
        <v>9</v>
      </c>
    </row>
    <row r="488" spans="1:8">
      <c r="A488" s="103" t="s">
        <v>873</v>
      </c>
      <c r="B488" s="326">
        <v>0</v>
      </c>
      <c r="C488" s="326">
        <v>0</v>
      </c>
      <c r="D488" s="325">
        <v>0</v>
      </c>
      <c r="E488" s="325">
        <v>0</v>
      </c>
      <c r="G488" s="325">
        <v>3</v>
      </c>
      <c r="H488" s="325">
        <v>301</v>
      </c>
    </row>
    <row r="489" spans="1:8">
      <c r="A489" s="103" t="s">
        <v>1161</v>
      </c>
      <c r="B489" s="326">
        <v>0</v>
      </c>
      <c r="C489" s="326">
        <v>0</v>
      </c>
      <c r="D489" s="325">
        <v>0</v>
      </c>
      <c r="E489" s="325">
        <v>0</v>
      </c>
      <c r="G489" s="325">
        <v>0</v>
      </c>
      <c r="H489" s="325">
        <v>0</v>
      </c>
    </row>
    <row r="490" spans="1:8">
      <c r="A490" s="103" t="s">
        <v>1353</v>
      </c>
      <c r="B490" s="326">
        <v>0</v>
      </c>
      <c r="C490" s="326">
        <v>0</v>
      </c>
      <c r="D490" s="325">
        <v>0</v>
      </c>
      <c r="E490" s="325">
        <v>0</v>
      </c>
      <c r="G490" s="325">
        <v>0</v>
      </c>
      <c r="H490" s="325">
        <v>0</v>
      </c>
    </row>
    <row r="491" spans="1:8">
      <c r="A491" s="103" t="s">
        <v>998</v>
      </c>
      <c r="B491" s="326">
        <v>0</v>
      </c>
      <c r="C491" s="326">
        <v>0</v>
      </c>
      <c r="D491" s="325">
        <v>0</v>
      </c>
      <c r="E491" s="325">
        <v>0</v>
      </c>
      <c r="G491" s="325">
        <v>0</v>
      </c>
      <c r="H491" s="325">
        <v>93</v>
      </c>
    </row>
    <row r="492" spans="1:8">
      <c r="A492" s="103" t="s">
        <v>770</v>
      </c>
      <c r="B492" s="326">
        <v>0</v>
      </c>
      <c r="C492" s="326">
        <v>0</v>
      </c>
      <c r="D492" s="325">
        <v>7</v>
      </c>
      <c r="E492" s="325">
        <v>0</v>
      </c>
      <c r="G492" s="325">
        <v>0</v>
      </c>
      <c r="H492" s="325">
        <v>354</v>
      </c>
    </row>
    <row r="493" spans="1:8">
      <c r="A493" s="103" t="s">
        <v>168</v>
      </c>
      <c r="B493" s="326">
        <v>0</v>
      </c>
      <c r="C493" s="326">
        <v>33</v>
      </c>
      <c r="D493" s="325">
        <v>0</v>
      </c>
      <c r="E493" s="325">
        <v>84</v>
      </c>
      <c r="G493" s="325">
        <v>16</v>
      </c>
      <c r="H493" s="325">
        <v>13</v>
      </c>
    </row>
    <row r="494" spans="1:8">
      <c r="A494" s="103" t="s">
        <v>812</v>
      </c>
      <c r="B494" s="326">
        <v>0</v>
      </c>
      <c r="C494" s="326">
        <v>0</v>
      </c>
      <c r="D494" s="325">
        <v>0</v>
      </c>
      <c r="E494" s="325">
        <v>0</v>
      </c>
      <c r="G494" s="325">
        <v>0</v>
      </c>
      <c r="H494" s="325">
        <v>0</v>
      </c>
    </row>
    <row r="495" spans="1:8">
      <c r="A495" s="103" t="s">
        <v>160</v>
      </c>
      <c r="B495" s="326">
        <v>0</v>
      </c>
      <c r="C495" s="326">
        <v>0</v>
      </c>
      <c r="D495" s="325">
        <v>2</v>
      </c>
      <c r="E495" s="325">
        <v>0</v>
      </c>
      <c r="G495" s="325">
        <v>0</v>
      </c>
      <c r="H495" s="325">
        <v>71</v>
      </c>
    </row>
    <row r="496" spans="1:8">
      <c r="A496" s="103" t="s">
        <v>785</v>
      </c>
      <c r="B496" s="326">
        <v>0</v>
      </c>
      <c r="C496" s="326">
        <v>0</v>
      </c>
      <c r="D496" s="325">
        <v>0</v>
      </c>
      <c r="E496" s="325">
        <v>0</v>
      </c>
      <c r="G496" s="325">
        <v>3</v>
      </c>
      <c r="H496" s="325">
        <v>18</v>
      </c>
    </row>
    <row r="497" spans="1:8">
      <c r="A497" s="103" t="s">
        <v>968</v>
      </c>
      <c r="B497" s="326">
        <v>1</v>
      </c>
      <c r="C497" s="326">
        <v>0</v>
      </c>
      <c r="D497" s="325">
        <v>0</v>
      </c>
      <c r="E497" s="325">
        <v>0</v>
      </c>
      <c r="G497" s="325">
        <v>0</v>
      </c>
      <c r="H497" s="325">
        <v>13</v>
      </c>
    </row>
    <row r="498" spans="1:8">
      <c r="A498" s="103" t="s">
        <v>904</v>
      </c>
      <c r="B498" s="326">
        <v>0</v>
      </c>
      <c r="C498" s="326">
        <v>0</v>
      </c>
      <c r="D498" s="325">
        <v>0</v>
      </c>
      <c r="E498" s="325">
        <v>0</v>
      </c>
      <c r="G498" s="325">
        <v>10</v>
      </c>
      <c r="H498" s="325">
        <v>0</v>
      </c>
    </row>
    <row r="499" spans="1:8">
      <c r="A499" s="103" t="s">
        <v>1029</v>
      </c>
      <c r="B499" s="326">
        <v>0</v>
      </c>
      <c r="C499" s="326">
        <v>0</v>
      </c>
      <c r="D499" s="325">
        <v>0</v>
      </c>
      <c r="E499" s="325">
        <v>0</v>
      </c>
      <c r="G499" s="325">
        <v>0</v>
      </c>
      <c r="H499" s="325">
        <v>4</v>
      </c>
    </row>
    <row r="500" spans="1:8">
      <c r="A500" s="103" t="s">
        <v>1224</v>
      </c>
      <c r="B500" s="326">
        <v>0</v>
      </c>
      <c r="C500" s="326">
        <v>0</v>
      </c>
      <c r="D500" s="325">
        <v>0</v>
      </c>
      <c r="E500" s="325">
        <v>0</v>
      </c>
      <c r="G500" s="325">
        <v>3</v>
      </c>
      <c r="H500" s="325">
        <v>27</v>
      </c>
    </row>
    <row r="501" spans="1:8">
      <c r="A501" s="103" t="s">
        <v>903</v>
      </c>
      <c r="B501" s="326">
        <v>0</v>
      </c>
      <c r="C501" s="326">
        <v>0</v>
      </c>
      <c r="D501" s="325">
        <v>0</v>
      </c>
      <c r="E501" s="325">
        <v>0</v>
      </c>
      <c r="G501" s="325">
        <v>0</v>
      </c>
      <c r="H501" s="325">
        <v>99</v>
      </c>
    </row>
    <row r="502" spans="1:8">
      <c r="A502" s="103" t="s">
        <v>803</v>
      </c>
      <c r="B502" s="326">
        <v>14</v>
      </c>
      <c r="C502" s="326">
        <v>0</v>
      </c>
      <c r="D502" s="325">
        <v>24</v>
      </c>
      <c r="E502" s="325">
        <v>2</v>
      </c>
      <c r="G502" s="325">
        <v>214</v>
      </c>
      <c r="H502" s="325">
        <v>63</v>
      </c>
    </row>
    <row r="503" spans="1:8">
      <c r="A503" s="103" t="s">
        <v>801</v>
      </c>
      <c r="B503" s="326">
        <v>0</v>
      </c>
      <c r="C503" s="326">
        <v>0</v>
      </c>
      <c r="D503" s="325">
        <v>0</v>
      </c>
      <c r="E503" s="325">
        <v>0</v>
      </c>
      <c r="G503" s="325">
        <v>0</v>
      </c>
      <c r="H503" s="325">
        <v>44</v>
      </c>
    </row>
    <row r="504" spans="1:8">
      <c r="A504" s="103" t="s">
        <v>146</v>
      </c>
      <c r="B504" s="326">
        <v>0</v>
      </c>
      <c r="C504" s="326">
        <v>0</v>
      </c>
      <c r="D504" s="325">
        <v>0</v>
      </c>
      <c r="E504" s="325">
        <v>0</v>
      </c>
      <c r="G504" s="325">
        <v>0</v>
      </c>
      <c r="H504" s="325">
        <v>0</v>
      </c>
    </row>
    <row r="505" spans="1:8">
      <c r="A505" s="103" t="s">
        <v>1047</v>
      </c>
      <c r="B505" s="326">
        <v>0</v>
      </c>
      <c r="C505" s="326">
        <v>0</v>
      </c>
      <c r="D505" s="325">
        <v>0</v>
      </c>
      <c r="E505" s="325">
        <v>0</v>
      </c>
      <c r="G505" s="325">
        <v>0</v>
      </c>
      <c r="H505" s="325">
        <v>0</v>
      </c>
    </row>
    <row r="506" spans="1:8">
      <c r="A506" s="103" t="s">
        <v>902</v>
      </c>
      <c r="B506" s="326">
        <v>0</v>
      </c>
      <c r="C506" s="326">
        <v>0</v>
      </c>
      <c r="D506" s="325">
        <v>0</v>
      </c>
      <c r="E506" s="325">
        <v>0</v>
      </c>
      <c r="G506" s="325">
        <v>104</v>
      </c>
      <c r="H506" s="325">
        <v>14</v>
      </c>
    </row>
    <row r="507" spans="1:8">
      <c r="A507" s="103" t="s">
        <v>967</v>
      </c>
      <c r="B507" s="326">
        <v>0</v>
      </c>
      <c r="C507" s="326">
        <v>0</v>
      </c>
      <c r="D507" s="325">
        <v>0</v>
      </c>
      <c r="E507" s="325">
        <v>0</v>
      </c>
      <c r="G507" s="325">
        <v>0</v>
      </c>
      <c r="H507" s="325">
        <v>1</v>
      </c>
    </row>
    <row r="508" spans="1:8">
      <c r="A508" s="103" t="s">
        <v>771</v>
      </c>
      <c r="B508" s="326">
        <v>2</v>
      </c>
      <c r="C508" s="326">
        <v>0</v>
      </c>
      <c r="D508" s="325">
        <v>72</v>
      </c>
      <c r="E508" s="325">
        <v>0</v>
      </c>
      <c r="G508" s="325">
        <v>29</v>
      </c>
      <c r="H508" s="325">
        <v>403</v>
      </c>
    </row>
    <row r="509" spans="1:8">
      <c r="A509" s="103" t="s">
        <v>881</v>
      </c>
      <c r="B509" s="326">
        <v>0</v>
      </c>
      <c r="C509" s="326">
        <v>0</v>
      </c>
      <c r="D509" s="325">
        <v>0</v>
      </c>
      <c r="E509" s="325">
        <v>0</v>
      </c>
      <c r="G509" s="325">
        <v>0</v>
      </c>
      <c r="H509" s="325">
        <v>154</v>
      </c>
    </row>
    <row r="510" spans="1:8">
      <c r="A510" s="103" t="s">
        <v>1046</v>
      </c>
      <c r="B510" s="326">
        <v>0</v>
      </c>
      <c r="C510" s="326">
        <v>0</v>
      </c>
      <c r="D510" s="325">
        <v>0</v>
      </c>
      <c r="E510" s="325">
        <v>0</v>
      </c>
      <c r="G510" s="325">
        <v>0</v>
      </c>
      <c r="H510" s="325">
        <v>87</v>
      </c>
    </row>
    <row r="511" spans="1:8">
      <c r="A511" s="103" t="s">
        <v>1191</v>
      </c>
      <c r="B511" s="326">
        <v>0</v>
      </c>
      <c r="C511" s="326">
        <v>0</v>
      </c>
      <c r="D511" s="325">
        <v>0</v>
      </c>
      <c r="E511" s="325">
        <v>0</v>
      </c>
      <c r="G511" s="325">
        <v>6</v>
      </c>
      <c r="H511" s="325">
        <v>119</v>
      </c>
    </row>
    <row r="512" spans="1:8">
      <c r="A512" s="103" t="s">
        <v>1139</v>
      </c>
      <c r="B512" s="326">
        <v>0</v>
      </c>
      <c r="C512" s="326">
        <v>0</v>
      </c>
      <c r="D512" s="325">
        <v>0</v>
      </c>
      <c r="E512" s="325">
        <v>37</v>
      </c>
      <c r="G512" s="325">
        <v>1</v>
      </c>
      <c r="H512" s="325">
        <v>82</v>
      </c>
    </row>
    <row r="513" spans="1:8">
      <c r="A513" s="103" t="s">
        <v>783</v>
      </c>
      <c r="B513" s="326">
        <v>0</v>
      </c>
      <c r="C513" s="326">
        <v>0</v>
      </c>
      <c r="D513" s="325">
        <v>0</v>
      </c>
      <c r="E513" s="325">
        <v>0</v>
      </c>
      <c r="G513" s="325">
        <v>0</v>
      </c>
      <c r="H513" s="325">
        <v>0</v>
      </c>
    </row>
    <row r="514" spans="1:8">
      <c r="A514" s="103" t="s">
        <v>825</v>
      </c>
      <c r="B514" s="326">
        <v>1</v>
      </c>
      <c r="C514" s="326">
        <v>0</v>
      </c>
      <c r="D514" s="325">
        <v>3</v>
      </c>
      <c r="E514" s="325">
        <v>0</v>
      </c>
      <c r="G514" s="325">
        <v>7</v>
      </c>
      <c r="H514" s="325">
        <v>103</v>
      </c>
    </row>
    <row r="515" spans="1:8">
      <c r="A515" s="103" t="s">
        <v>811</v>
      </c>
      <c r="B515" s="326">
        <v>0</v>
      </c>
      <c r="C515" s="326">
        <v>0</v>
      </c>
      <c r="D515" s="325">
        <v>0</v>
      </c>
      <c r="E515" s="325">
        <v>0</v>
      </c>
      <c r="G515" s="325">
        <v>0</v>
      </c>
      <c r="H515" s="325">
        <v>0</v>
      </c>
    </row>
    <row r="516" spans="1:8">
      <c r="A516" s="103" t="s">
        <v>1045</v>
      </c>
      <c r="B516" s="326">
        <v>0</v>
      </c>
      <c r="C516" s="326">
        <v>0</v>
      </c>
      <c r="D516" s="325">
        <v>0</v>
      </c>
      <c r="E516" s="325">
        <v>0</v>
      </c>
      <c r="G516" s="325">
        <v>0</v>
      </c>
      <c r="H516" s="325">
        <v>2</v>
      </c>
    </row>
    <row r="517" spans="1:8">
      <c r="A517" s="103" t="s">
        <v>1044</v>
      </c>
      <c r="B517" s="326">
        <v>0</v>
      </c>
      <c r="C517" s="326">
        <v>0</v>
      </c>
      <c r="D517" s="325">
        <v>15</v>
      </c>
      <c r="E517" s="325">
        <v>0</v>
      </c>
      <c r="G517" s="325">
        <v>8</v>
      </c>
      <c r="H517" s="325">
        <v>161</v>
      </c>
    </row>
    <row r="518" spans="1:8">
      <c r="A518" s="103" t="s">
        <v>754</v>
      </c>
      <c r="B518" s="326">
        <v>0</v>
      </c>
      <c r="C518" s="326">
        <v>0</v>
      </c>
      <c r="D518" s="325">
        <v>0</v>
      </c>
      <c r="E518" s="325">
        <v>0</v>
      </c>
      <c r="G518" s="325">
        <v>125</v>
      </c>
      <c r="H518" s="325">
        <v>12</v>
      </c>
    </row>
    <row r="519" spans="1:8">
      <c r="A519" s="103" t="s">
        <v>1043</v>
      </c>
      <c r="B519" s="326">
        <v>0</v>
      </c>
      <c r="C519" s="326">
        <v>0</v>
      </c>
      <c r="D519" s="325">
        <v>0</v>
      </c>
      <c r="E519" s="325">
        <v>0</v>
      </c>
      <c r="G519" s="325">
        <v>0</v>
      </c>
      <c r="H519" s="325">
        <v>0</v>
      </c>
    </row>
    <row r="520" spans="1:8">
      <c r="A520" s="103" t="s">
        <v>966</v>
      </c>
      <c r="B520" s="326">
        <v>0</v>
      </c>
      <c r="C520" s="326">
        <v>0</v>
      </c>
      <c r="D520" s="325">
        <v>0</v>
      </c>
      <c r="E520" s="325">
        <v>0</v>
      </c>
      <c r="G520" s="325">
        <v>0</v>
      </c>
      <c r="H520" s="325">
        <v>80</v>
      </c>
    </row>
    <row r="521" spans="1:8">
      <c r="A521" s="103" t="s">
        <v>1154</v>
      </c>
      <c r="B521" s="326">
        <v>0</v>
      </c>
      <c r="C521" s="326">
        <v>0</v>
      </c>
      <c r="D521" s="325">
        <v>0</v>
      </c>
      <c r="E521" s="325">
        <v>0</v>
      </c>
      <c r="G521" s="325">
        <v>0</v>
      </c>
      <c r="H521" s="325">
        <v>0</v>
      </c>
    </row>
    <row r="522" spans="1:8">
      <c r="A522" s="103" t="s">
        <v>748</v>
      </c>
      <c r="B522" s="326">
        <v>0</v>
      </c>
      <c r="C522" s="326">
        <v>0</v>
      </c>
      <c r="D522" s="325">
        <v>0</v>
      </c>
      <c r="E522" s="325">
        <v>0</v>
      </c>
      <c r="G522" s="325">
        <v>0</v>
      </c>
      <c r="H522" s="325">
        <v>0</v>
      </c>
    </row>
    <row r="523" spans="1:8">
      <c r="A523" s="103" t="s">
        <v>1041</v>
      </c>
      <c r="B523" s="326">
        <v>0</v>
      </c>
      <c r="C523" s="326">
        <v>0</v>
      </c>
      <c r="D523" s="325">
        <v>0</v>
      </c>
      <c r="E523" s="325">
        <v>0</v>
      </c>
      <c r="G523" s="325">
        <v>52</v>
      </c>
      <c r="H523" s="325">
        <v>3</v>
      </c>
    </row>
    <row r="524" spans="1:8">
      <c r="A524" s="103" t="s">
        <v>1324</v>
      </c>
      <c r="B524" s="326">
        <v>0</v>
      </c>
      <c r="C524" s="326">
        <v>0</v>
      </c>
      <c r="D524" s="325">
        <v>0</v>
      </c>
      <c r="E524" s="325">
        <v>0</v>
      </c>
      <c r="G524" s="325">
        <v>10</v>
      </c>
      <c r="H524" s="325">
        <v>110</v>
      </c>
    </row>
    <row r="525" spans="1:8">
      <c r="A525" s="103" t="s">
        <v>1210</v>
      </c>
      <c r="B525" s="326">
        <v>0</v>
      </c>
      <c r="C525" s="326">
        <v>0</v>
      </c>
      <c r="D525" s="325">
        <v>0</v>
      </c>
      <c r="E525" s="325">
        <v>0</v>
      </c>
      <c r="G525" s="325">
        <v>0</v>
      </c>
      <c r="H525" s="325">
        <v>0</v>
      </c>
    </row>
    <row r="526" spans="1:8">
      <c r="A526" s="103" t="s">
        <v>1027</v>
      </c>
      <c r="B526" s="326">
        <v>0</v>
      </c>
      <c r="C526" s="326">
        <v>0</v>
      </c>
      <c r="D526" s="325">
        <v>0</v>
      </c>
      <c r="E526" s="325">
        <v>0</v>
      </c>
      <c r="G526" s="325">
        <v>0</v>
      </c>
      <c r="H526" s="325">
        <v>0</v>
      </c>
    </row>
    <row r="527" spans="1:8">
      <c r="A527" s="103" t="s">
        <v>1169</v>
      </c>
      <c r="B527" s="326">
        <v>0</v>
      </c>
      <c r="C527" s="326">
        <v>0</v>
      </c>
      <c r="D527" s="325">
        <v>0</v>
      </c>
      <c r="E527" s="325">
        <v>0</v>
      </c>
      <c r="G527" s="325">
        <v>0</v>
      </c>
      <c r="H527" s="325">
        <v>2</v>
      </c>
    </row>
    <row r="528" spans="1:8">
      <c r="A528" s="103" t="s">
        <v>1333</v>
      </c>
      <c r="B528" s="328">
        <v>0</v>
      </c>
      <c r="C528" s="326">
        <v>0</v>
      </c>
      <c r="D528" s="325">
        <v>0</v>
      </c>
      <c r="E528" s="325">
        <v>0</v>
      </c>
      <c r="G528" s="325">
        <v>0</v>
      </c>
      <c r="H528" s="325">
        <v>5</v>
      </c>
    </row>
    <row r="529" spans="1:8">
      <c r="A529" s="103" t="s">
        <v>753</v>
      </c>
      <c r="B529" s="325">
        <v>0</v>
      </c>
      <c r="C529" s="326">
        <v>0</v>
      </c>
      <c r="D529" s="325">
        <v>0</v>
      </c>
      <c r="E529" s="325">
        <v>0</v>
      </c>
      <c r="G529" s="325">
        <v>0</v>
      </c>
      <c r="H529" s="325">
        <v>11</v>
      </c>
    </row>
    <row r="530" spans="1:8">
      <c r="A530" s="103" t="s">
        <v>769</v>
      </c>
      <c r="B530" s="325">
        <v>0</v>
      </c>
      <c r="C530" s="326">
        <v>2</v>
      </c>
      <c r="D530" s="325">
        <v>0</v>
      </c>
      <c r="E530" s="325">
        <v>1</v>
      </c>
      <c r="G530" s="325">
        <v>0</v>
      </c>
      <c r="H530" s="325">
        <v>1</v>
      </c>
    </row>
    <row r="531" spans="1:8">
      <c r="A531" s="103" t="s">
        <v>751</v>
      </c>
      <c r="B531" s="325">
        <v>79</v>
      </c>
      <c r="C531" s="326">
        <v>0</v>
      </c>
      <c r="D531" s="325">
        <v>0</v>
      </c>
      <c r="E531" s="325">
        <v>0</v>
      </c>
      <c r="G531" s="325">
        <v>32</v>
      </c>
      <c r="H531" s="325">
        <v>99</v>
      </c>
    </row>
    <row r="532" spans="1:8">
      <c r="A532" s="103" t="s">
        <v>1330</v>
      </c>
      <c r="B532" s="325">
        <v>0</v>
      </c>
      <c r="C532" s="326">
        <v>6</v>
      </c>
      <c r="D532" s="325">
        <v>0</v>
      </c>
      <c r="E532" s="325">
        <v>1</v>
      </c>
      <c r="G532" s="325">
        <v>1</v>
      </c>
      <c r="H532" s="325">
        <v>5</v>
      </c>
    </row>
    <row r="533" spans="1:8">
      <c r="A533" s="103" t="s">
        <v>138</v>
      </c>
      <c r="B533" s="325">
        <v>0</v>
      </c>
      <c r="C533" s="326">
        <v>3</v>
      </c>
      <c r="D533" s="325">
        <v>0</v>
      </c>
      <c r="E533" s="325">
        <v>4</v>
      </c>
      <c r="G533" s="325">
        <v>3</v>
      </c>
      <c r="H533" s="325">
        <v>0</v>
      </c>
    </row>
    <row r="534" spans="1:8">
      <c r="A534" s="103" t="s">
        <v>964</v>
      </c>
      <c r="B534" s="326">
        <v>0</v>
      </c>
      <c r="C534" s="326">
        <v>0</v>
      </c>
      <c r="D534" s="325">
        <v>0</v>
      </c>
      <c r="E534" s="325">
        <v>0</v>
      </c>
      <c r="G534" s="325">
        <v>0</v>
      </c>
      <c r="H534" s="325">
        <v>0</v>
      </c>
    </row>
    <row r="535" spans="1:8">
      <c r="A535" s="103" t="s">
        <v>1320</v>
      </c>
      <c r="B535" s="326">
        <v>0</v>
      </c>
      <c r="C535" s="326">
        <v>0</v>
      </c>
      <c r="D535" s="325">
        <v>0</v>
      </c>
      <c r="E535" s="325">
        <v>0</v>
      </c>
      <c r="G535" s="325">
        <v>2</v>
      </c>
      <c r="H535" s="325">
        <v>3</v>
      </c>
    </row>
    <row r="536" spans="1:8">
      <c r="A536" s="103" t="s">
        <v>809</v>
      </c>
      <c r="B536" s="326">
        <v>0</v>
      </c>
      <c r="C536" s="326">
        <v>0</v>
      </c>
      <c r="D536" s="325">
        <v>0</v>
      </c>
      <c r="E536" s="325">
        <v>0</v>
      </c>
      <c r="G536" s="325">
        <v>3</v>
      </c>
      <c r="H536" s="325">
        <v>0</v>
      </c>
    </row>
    <row r="537" spans="1:8">
      <c r="A537" s="103" t="s">
        <v>780</v>
      </c>
      <c r="B537" s="326">
        <v>2</v>
      </c>
      <c r="C537" s="326">
        <v>0</v>
      </c>
      <c r="D537" s="325">
        <v>4</v>
      </c>
      <c r="E537" s="325">
        <v>0</v>
      </c>
      <c r="G537" s="325">
        <v>38</v>
      </c>
      <c r="H537" s="325">
        <v>0</v>
      </c>
    </row>
    <row r="538" spans="1:8">
      <c r="A538" s="103" t="s">
        <v>747</v>
      </c>
      <c r="B538" s="326">
        <v>0</v>
      </c>
      <c r="C538" s="326">
        <v>0</v>
      </c>
      <c r="D538" s="325">
        <v>0</v>
      </c>
      <c r="E538" s="325">
        <v>0</v>
      </c>
      <c r="G538" s="325">
        <v>0</v>
      </c>
      <c r="H538" s="325">
        <v>0</v>
      </c>
    </row>
    <row r="539" spans="1:8">
      <c r="A539" s="103" t="s">
        <v>901</v>
      </c>
      <c r="B539" s="326">
        <v>0</v>
      </c>
      <c r="C539" s="326">
        <v>0</v>
      </c>
      <c r="D539" s="325">
        <v>30</v>
      </c>
      <c r="E539" s="325">
        <v>0</v>
      </c>
      <c r="G539" s="325">
        <v>18</v>
      </c>
      <c r="H539" s="325">
        <v>9</v>
      </c>
    </row>
    <row r="540" spans="1:8">
      <c r="A540" s="103" t="s">
        <v>899</v>
      </c>
      <c r="B540" s="326">
        <v>0</v>
      </c>
      <c r="C540" s="326">
        <v>0</v>
      </c>
      <c r="D540" s="325">
        <v>0</v>
      </c>
      <c r="E540" s="325">
        <v>0</v>
      </c>
      <c r="G540" s="325">
        <v>0</v>
      </c>
      <c r="H540" s="325">
        <v>37</v>
      </c>
    </row>
    <row r="541" spans="1:8">
      <c r="A541" s="103"/>
      <c r="B541" s="326"/>
      <c r="C541" s="326" t="s">
        <v>1538</v>
      </c>
      <c r="D541" t="s">
        <v>1538</v>
      </c>
      <c r="E541" s="325" t="s">
        <v>1538</v>
      </c>
      <c r="G541" s="325" t="s">
        <v>1538</v>
      </c>
      <c r="H541" s="325" t="s">
        <v>1538</v>
      </c>
    </row>
    <row r="542" spans="1:8">
      <c r="A542" s="103"/>
      <c r="B542" s="326"/>
      <c r="C542" s="326" t="s">
        <v>1538</v>
      </c>
      <c r="D542" t="s">
        <v>1538</v>
      </c>
      <c r="E542" s="325" t="s">
        <v>1538</v>
      </c>
      <c r="G542" s="325" t="s">
        <v>1538</v>
      </c>
      <c r="H542" s="325" t="s">
        <v>1538</v>
      </c>
    </row>
    <row r="543" spans="1:8">
      <c r="A543" s="103"/>
      <c r="B543" s="326"/>
      <c r="C543" s="326" t="s">
        <v>1538</v>
      </c>
      <c r="D543" t="s">
        <v>1538</v>
      </c>
      <c r="E543" s="325" t="s">
        <v>1538</v>
      </c>
      <c r="G543" s="325" t="s">
        <v>1538</v>
      </c>
      <c r="H543" s="325" t="s">
        <v>1538</v>
      </c>
    </row>
    <row r="544" spans="1:8">
      <c r="A544" s="103"/>
      <c r="B544" s="326"/>
      <c r="C544" s="326" t="s">
        <v>1538</v>
      </c>
      <c r="D544" t="s">
        <v>1538</v>
      </c>
      <c r="E544" s="325" t="s">
        <v>1538</v>
      </c>
      <c r="G544" s="325" t="s">
        <v>1538</v>
      </c>
      <c r="H544" s="325" t="s">
        <v>1538</v>
      </c>
    </row>
    <row r="545" spans="1:8">
      <c r="A545" s="103"/>
      <c r="B545" s="326"/>
      <c r="C545" s="326" t="s">
        <v>1538</v>
      </c>
      <c r="D545" t="s">
        <v>1538</v>
      </c>
      <c r="E545" s="325" t="s">
        <v>1538</v>
      </c>
      <c r="G545" s="325" t="s">
        <v>1538</v>
      </c>
      <c r="H545" s="325" t="s">
        <v>1538</v>
      </c>
    </row>
    <row r="546" spans="1:8">
      <c r="A546" s="103"/>
      <c r="B546" s="326"/>
      <c r="C546" s="326" t="s">
        <v>1538</v>
      </c>
      <c r="D546" t="s">
        <v>1538</v>
      </c>
      <c r="E546" s="325" t="s">
        <v>1538</v>
      </c>
      <c r="G546" s="325" t="s">
        <v>1538</v>
      </c>
      <c r="H546" s="325" t="s">
        <v>1538</v>
      </c>
    </row>
    <row r="547" spans="1:8">
      <c r="A547" s="103"/>
      <c r="B547" s="326"/>
      <c r="C547" s="326" t="s">
        <v>1538</v>
      </c>
      <c r="D547" t="s">
        <v>1538</v>
      </c>
      <c r="E547" s="325" t="s">
        <v>1538</v>
      </c>
      <c r="G547" s="325" t="s">
        <v>1538</v>
      </c>
      <c r="H547" s="325" t="s">
        <v>1538</v>
      </c>
    </row>
    <row r="548" spans="1:8">
      <c r="A548" s="103"/>
      <c r="B548" s="326"/>
      <c r="C548" s="326" t="s">
        <v>1538</v>
      </c>
      <c r="D548" t="s">
        <v>1538</v>
      </c>
      <c r="E548" s="325" t="s">
        <v>1538</v>
      </c>
      <c r="G548" s="325" t="s">
        <v>1538</v>
      </c>
      <c r="H548" s="325" t="s">
        <v>1538</v>
      </c>
    </row>
    <row r="549" spans="1:8">
      <c r="A549" s="103"/>
      <c r="B549" s="326"/>
      <c r="C549" s="326" t="s">
        <v>1538</v>
      </c>
      <c r="D549" t="s">
        <v>1538</v>
      </c>
      <c r="E549" s="325" t="s">
        <v>1538</v>
      </c>
      <c r="G549" s="325" t="s">
        <v>1538</v>
      </c>
      <c r="H549" s="325" t="s">
        <v>1538</v>
      </c>
    </row>
    <row r="550" spans="1:8">
      <c r="A550" s="103"/>
      <c r="B550" s="326"/>
      <c r="C550" s="326" t="s">
        <v>1538</v>
      </c>
      <c r="D550" t="s">
        <v>1538</v>
      </c>
      <c r="E550" s="325" t="s">
        <v>1538</v>
      </c>
      <c r="G550" s="325" t="s">
        <v>1538</v>
      </c>
      <c r="H550" s="325" t="s">
        <v>1538</v>
      </c>
    </row>
    <row r="551" spans="1:8">
      <c r="A551" s="103"/>
      <c r="B551" s="326"/>
      <c r="C551" s="326" t="s">
        <v>1538</v>
      </c>
      <c r="D551" t="s">
        <v>1538</v>
      </c>
      <c r="E551" s="325" t="s">
        <v>1538</v>
      </c>
      <c r="G551" s="325" t="s">
        <v>1538</v>
      </c>
      <c r="H551" s="325" t="s">
        <v>1538</v>
      </c>
    </row>
    <row r="552" spans="1:8">
      <c r="A552" s="103"/>
      <c r="B552" s="326"/>
      <c r="C552" s="326" t="s">
        <v>1538</v>
      </c>
      <c r="D552" t="s">
        <v>1538</v>
      </c>
      <c r="E552" s="325" t="s">
        <v>1538</v>
      </c>
      <c r="G552" s="325" t="s">
        <v>1538</v>
      </c>
      <c r="H552" s="325" t="s">
        <v>1538</v>
      </c>
    </row>
    <row r="553" spans="1:8">
      <c r="A553" s="103"/>
      <c r="B553" s="326"/>
      <c r="C553" s="326" t="s">
        <v>1538</v>
      </c>
      <c r="D553" t="s">
        <v>1538</v>
      </c>
      <c r="E553" s="325" t="s">
        <v>1538</v>
      </c>
      <c r="G553" s="325" t="s">
        <v>1538</v>
      </c>
      <c r="H553" s="325" t="s">
        <v>1538</v>
      </c>
    </row>
    <row r="554" spans="1:8">
      <c r="A554" s="103"/>
      <c r="B554" s="326"/>
      <c r="C554" s="326" t="s">
        <v>1538</v>
      </c>
      <c r="D554" t="s">
        <v>1538</v>
      </c>
      <c r="E554" s="325" t="s">
        <v>1538</v>
      </c>
      <c r="G554" s="325" t="s">
        <v>1538</v>
      </c>
      <c r="H554" s="325" t="s">
        <v>1538</v>
      </c>
    </row>
    <row r="555" spans="1:8">
      <c r="A555" s="103"/>
      <c r="B555" s="326"/>
      <c r="C555" s="326" t="s">
        <v>1538</v>
      </c>
      <c r="D555" t="s">
        <v>1538</v>
      </c>
      <c r="E555" s="325" t="s">
        <v>1538</v>
      </c>
      <c r="G555" s="325" t="s">
        <v>1538</v>
      </c>
      <c r="H555" s="325" t="s">
        <v>1538</v>
      </c>
    </row>
    <row r="556" spans="1:8">
      <c r="A556" s="103"/>
      <c r="B556" s="326"/>
      <c r="C556" s="326" t="s">
        <v>1538</v>
      </c>
      <c r="D556" t="s">
        <v>1538</v>
      </c>
      <c r="E556" s="325" t="s">
        <v>1538</v>
      </c>
      <c r="G556" s="325" t="s">
        <v>1538</v>
      </c>
      <c r="H556" s="325" t="s">
        <v>1538</v>
      </c>
    </row>
    <row r="557" spans="1:8">
      <c r="A557" s="103"/>
      <c r="B557" s="326"/>
      <c r="C557" s="326" t="s">
        <v>1538</v>
      </c>
      <c r="D557" t="s">
        <v>1538</v>
      </c>
      <c r="E557" s="325" t="s">
        <v>1538</v>
      </c>
      <c r="G557" s="325" t="s">
        <v>1538</v>
      </c>
      <c r="H557" s="325" t="s">
        <v>1538</v>
      </c>
    </row>
    <row r="558" spans="1:8">
      <c r="A558" s="103"/>
      <c r="B558" s="326"/>
      <c r="C558" s="326" t="s">
        <v>1538</v>
      </c>
      <c r="D558" t="s">
        <v>1538</v>
      </c>
      <c r="E558" s="325" t="s">
        <v>1538</v>
      </c>
      <c r="G558" s="325" t="s">
        <v>1538</v>
      </c>
      <c r="H558" s="325" t="s">
        <v>1538</v>
      </c>
    </row>
    <row r="559" spans="1:8">
      <c r="A559" s="103"/>
      <c r="B559" s="328"/>
      <c r="C559" s="326" t="s">
        <v>1538</v>
      </c>
      <c r="D559" t="s">
        <v>1538</v>
      </c>
      <c r="E559" s="325" t="s">
        <v>1538</v>
      </c>
      <c r="G559" s="325" t="s">
        <v>1538</v>
      </c>
      <c r="H559" s="325" t="s">
        <v>1538</v>
      </c>
    </row>
    <row r="560" spans="1:8">
      <c r="A560" s="103"/>
      <c r="C560" s="326" t="s">
        <v>1538</v>
      </c>
      <c r="D560" t="s">
        <v>1538</v>
      </c>
      <c r="E560" s="325" t="s">
        <v>1538</v>
      </c>
      <c r="G560" s="325" t="s">
        <v>1538</v>
      </c>
      <c r="H560" s="325" t="s">
        <v>1538</v>
      </c>
    </row>
    <row r="561" spans="1:8">
      <c r="A561" s="103"/>
      <c r="C561" s="326" t="s">
        <v>1538</v>
      </c>
      <c r="D561" t="s">
        <v>1538</v>
      </c>
      <c r="E561" s="325" t="s">
        <v>1538</v>
      </c>
      <c r="G561" s="325" t="s">
        <v>1538</v>
      </c>
      <c r="H561" s="325" t="s">
        <v>1538</v>
      </c>
    </row>
    <row r="562" spans="1:8">
      <c r="A562" s="103"/>
      <c r="C562" s="326" t="s">
        <v>1538</v>
      </c>
      <c r="D562" t="s">
        <v>1538</v>
      </c>
      <c r="E562" s="325" t="s">
        <v>1538</v>
      </c>
      <c r="G562" s="325" t="s">
        <v>1538</v>
      </c>
      <c r="H562" s="325" t="s">
        <v>1538</v>
      </c>
    </row>
    <row r="563" spans="1:8">
      <c r="A563" s="103"/>
      <c r="C563" s="326" t="s">
        <v>1538</v>
      </c>
      <c r="D563" t="s">
        <v>1538</v>
      </c>
      <c r="E563" s="325" t="s">
        <v>1538</v>
      </c>
      <c r="G563" s="325" t="s">
        <v>1538</v>
      </c>
      <c r="H563" s="325" t="s">
        <v>1538</v>
      </c>
    </row>
    <row r="564" spans="1:8">
      <c r="A564" s="103"/>
      <c r="B564" s="326"/>
      <c r="C564" s="326" t="s">
        <v>1538</v>
      </c>
      <c r="D564" t="s">
        <v>1538</v>
      </c>
      <c r="E564" s="325" t="s">
        <v>1538</v>
      </c>
      <c r="G564" s="325" t="s">
        <v>1538</v>
      </c>
      <c r="H564" s="325" t="s">
        <v>1538</v>
      </c>
    </row>
    <row r="565" spans="1:8">
      <c r="A565" s="103"/>
      <c r="B565" s="326"/>
      <c r="C565" s="326" t="s">
        <v>1538</v>
      </c>
      <c r="D565" t="s">
        <v>1538</v>
      </c>
      <c r="E565" s="325" t="s">
        <v>1538</v>
      </c>
      <c r="G565" s="325" t="s">
        <v>1538</v>
      </c>
      <c r="H565" s="325" t="s">
        <v>1538</v>
      </c>
    </row>
    <row r="566" spans="1:8">
      <c r="A566" s="103"/>
      <c r="B566" s="326"/>
      <c r="C566" s="326" t="s">
        <v>1538</v>
      </c>
      <c r="D566" t="s">
        <v>1538</v>
      </c>
      <c r="E566" s="325" t="s">
        <v>1538</v>
      </c>
      <c r="G566" s="325" t="s">
        <v>1538</v>
      </c>
      <c r="H566" s="325" t="s">
        <v>1538</v>
      </c>
    </row>
    <row r="567" spans="1:8">
      <c r="A567" s="103"/>
      <c r="B567" s="326"/>
      <c r="C567" s="326" t="s">
        <v>1538</v>
      </c>
      <c r="D567" t="s">
        <v>1538</v>
      </c>
      <c r="E567" s="325" t="s">
        <v>1538</v>
      </c>
      <c r="G567" s="325" t="s">
        <v>1538</v>
      </c>
      <c r="H567" s="325" t="s">
        <v>1538</v>
      </c>
    </row>
    <row r="568" spans="1:8">
      <c r="A568" s="103"/>
      <c r="B568" s="326"/>
      <c r="C568" s="326" t="s">
        <v>1538</v>
      </c>
      <c r="D568" t="s">
        <v>1538</v>
      </c>
      <c r="E568" s="325" t="s">
        <v>1538</v>
      </c>
      <c r="G568" s="325" t="s">
        <v>1538</v>
      </c>
      <c r="H568" s="325" t="s">
        <v>1538</v>
      </c>
    </row>
    <row r="569" spans="1:8">
      <c r="A569" s="103"/>
      <c r="B569" s="326"/>
      <c r="C569" s="326" t="s">
        <v>1538</v>
      </c>
      <c r="D569" t="s">
        <v>1538</v>
      </c>
      <c r="E569" s="325" t="s">
        <v>1538</v>
      </c>
      <c r="G569" s="325" t="s">
        <v>1538</v>
      </c>
      <c r="H569" s="325" t="s">
        <v>1538</v>
      </c>
    </row>
    <row r="570" spans="1:8">
      <c r="A570" s="103"/>
      <c r="B570" s="326"/>
      <c r="C570" s="326" t="s">
        <v>1538</v>
      </c>
      <c r="D570" t="s">
        <v>1538</v>
      </c>
      <c r="E570" s="325" t="s">
        <v>1538</v>
      </c>
      <c r="G570" s="325" t="s">
        <v>1538</v>
      </c>
      <c r="H570" s="325" t="s">
        <v>1538</v>
      </c>
    </row>
    <row r="571" spans="1:8">
      <c r="A571" s="103"/>
      <c r="B571" s="326"/>
      <c r="C571" s="326" t="s">
        <v>1538</v>
      </c>
      <c r="D571" t="s">
        <v>1538</v>
      </c>
      <c r="E571" s="325" t="s">
        <v>1538</v>
      </c>
      <c r="G571" s="325" t="s">
        <v>1538</v>
      </c>
      <c r="H571" s="325" t="s">
        <v>1538</v>
      </c>
    </row>
    <row r="572" spans="1:8">
      <c r="A572" s="103"/>
      <c r="B572" s="326"/>
      <c r="C572" s="326" t="s">
        <v>1538</v>
      </c>
      <c r="D572" t="s">
        <v>1538</v>
      </c>
      <c r="E572" s="325" t="s">
        <v>1538</v>
      </c>
      <c r="G572" s="325" t="s">
        <v>1538</v>
      </c>
      <c r="H572" s="325" t="s">
        <v>1538</v>
      </c>
    </row>
    <row r="573" spans="1:8">
      <c r="A573" s="103"/>
      <c r="B573" s="326"/>
      <c r="C573" s="326" t="s">
        <v>1538</v>
      </c>
      <c r="D573" t="s">
        <v>1538</v>
      </c>
      <c r="E573" s="325" t="s">
        <v>1538</v>
      </c>
      <c r="G573" s="325" t="s">
        <v>1538</v>
      </c>
      <c r="H573" s="325" t="s">
        <v>1538</v>
      </c>
    </row>
    <row r="574" spans="1:8">
      <c r="A574" s="103"/>
      <c r="B574" s="326"/>
      <c r="C574" s="326" t="s">
        <v>1538</v>
      </c>
      <c r="D574" t="s">
        <v>1538</v>
      </c>
      <c r="E574" s="325" t="s">
        <v>1538</v>
      </c>
      <c r="G574" s="325" t="s">
        <v>1538</v>
      </c>
      <c r="H574" s="325" t="s">
        <v>1538</v>
      </c>
    </row>
    <row r="575" spans="1:8">
      <c r="A575" s="103"/>
      <c r="B575" s="326"/>
      <c r="C575" s="326" t="s">
        <v>1538</v>
      </c>
      <c r="D575" t="s">
        <v>1538</v>
      </c>
      <c r="E575" s="325" t="s">
        <v>1538</v>
      </c>
      <c r="G575" s="325" t="s">
        <v>1538</v>
      </c>
      <c r="H575" s="325" t="s">
        <v>1538</v>
      </c>
    </row>
    <row r="576" spans="1:8">
      <c r="A576" s="103"/>
      <c r="B576" s="326"/>
      <c r="C576" s="326" t="s">
        <v>1538</v>
      </c>
      <c r="D576" t="s">
        <v>1538</v>
      </c>
      <c r="E576" s="325" t="s">
        <v>1538</v>
      </c>
      <c r="G576" s="325" t="s">
        <v>1538</v>
      </c>
      <c r="H576" s="325" t="s">
        <v>1538</v>
      </c>
    </row>
    <row r="577" spans="1:8">
      <c r="A577" s="103"/>
      <c r="B577" s="328"/>
      <c r="C577" s="326" t="s">
        <v>1538</v>
      </c>
      <c r="D577" t="s">
        <v>1538</v>
      </c>
      <c r="E577" s="325" t="s">
        <v>1538</v>
      </c>
      <c r="G577" s="325" t="s">
        <v>1538</v>
      </c>
      <c r="H577" s="325" t="s">
        <v>1538</v>
      </c>
    </row>
    <row r="578" spans="1:8">
      <c r="A578" s="103"/>
      <c r="C578" s="326" t="s">
        <v>1538</v>
      </c>
      <c r="D578" t="s">
        <v>1538</v>
      </c>
      <c r="E578" s="325" t="s">
        <v>1538</v>
      </c>
      <c r="G578" s="325" t="s">
        <v>1538</v>
      </c>
      <c r="H578" s="325" t="s">
        <v>1538</v>
      </c>
    </row>
    <row r="579" spans="1:8">
      <c r="A579" s="103"/>
      <c r="C579" s="326" t="s">
        <v>1538</v>
      </c>
      <c r="D579" t="s">
        <v>1538</v>
      </c>
      <c r="E579" s="325" t="s">
        <v>1538</v>
      </c>
      <c r="G579" s="325" t="s">
        <v>1538</v>
      </c>
      <c r="H579" s="325" t="s">
        <v>1538</v>
      </c>
    </row>
    <row r="580" spans="1:8">
      <c r="A580" s="103"/>
      <c r="C580" s="326" t="s">
        <v>1538</v>
      </c>
      <c r="D580" t="s">
        <v>1538</v>
      </c>
      <c r="E580" s="325" t="s">
        <v>1538</v>
      </c>
      <c r="G580" s="325" t="s">
        <v>1538</v>
      </c>
      <c r="H580" s="325" t="s">
        <v>1538</v>
      </c>
    </row>
    <row r="581" spans="1:8">
      <c r="A581" s="103"/>
      <c r="C581" s="326" t="s">
        <v>1538</v>
      </c>
      <c r="D581" t="s">
        <v>1538</v>
      </c>
      <c r="E581" s="325" t="s">
        <v>1538</v>
      </c>
      <c r="G581" s="325" t="s">
        <v>1538</v>
      </c>
      <c r="H581" s="325" t="s">
        <v>1538</v>
      </c>
    </row>
    <row r="582" spans="1:8">
      <c r="A582" s="103"/>
      <c r="B582" s="326"/>
      <c r="C582" s="326" t="s">
        <v>1538</v>
      </c>
      <c r="D582" t="s">
        <v>1538</v>
      </c>
      <c r="E582" s="325" t="s">
        <v>1538</v>
      </c>
      <c r="G582" s="325" t="s">
        <v>1538</v>
      </c>
      <c r="H582" s="325" t="s">
        <v>1538</v>
      </c>
    </row>
    <row r="583" spans="1:8">
      <c r="A583" s="103"/>
      <c r="B583" s="326"/>
      <c r="C583" s="326" t="s">
        <v>1538</v>
      </c>
      <c r="D583" t="s">
        <v>1538</v>
      </c>
      <c r="E583" s="325" t="s">
        <v>1538</v>
      </c>
      <c r="G583" s="325" t="s">
        <v>1538</v>
      </c>
      <c r="H583" s="325" t="s">
        <v>1538</v>
      </c>
    </row>
    <row r="584" spans="1:8">
      <c r="A584" s="103"/>
      <c r="B584" s="326"/>
      <c r="C584" s="326" t="s">
        <v>1538</v>
      </c>
      <c r="D584" t="s">
        <v>1538</v>
      </c>
      <c r="E584" s="325" t="s">
        <v>1538</v>
      </c>
      <c r="G584" s="325" t="s">
        <v>1538</v>
      </c>
      <c r="H584" s="325" t="s">
        <v>1538</v>
      </c>
    </row>
    <row r="585" spans="1:8">
      <c r="A585" s="103"/>
      <c r="B585" s="326"/>
      <c r="C585" s="326" t="s">
        <v>1538</v>
      </c>
      <c r="D585" t="s">
        <v>1538</v>
      </c>
      <c r="E585" s="325" t="s">
        <v>1538</v>
      </c>
      <c r="G585" s="325" t="s">
        <v>1538</v>
      </c>
      <c r="H585" s="325" t="s">
        <v>1538</v>
      </c>
    </row>
    <row r="586" spans="1:8">
      <c r="A586" s="103"/>
      <c r="B586" s="326"/>
      <c r="C586" s="326" t="s">
        <v>1538</v>
      </c>
      <c r="D586" t="s">
        <v>1538</v>
      </c>
      <c r="E586" s="325" t="s">
        <v>1538</v>
      </c>
      <c r="G586" s="325" t="s">
        <v>1538</v>
      </c>
      <c r="H586" s="325" t="s">
        <v>1538</v>
      </c>
    </row>
    <row r="587" spans="1:8">
      <c r="A587" s="103"/>
      <c r="B587" s="326"/>
      <c r="C587" s="326" t="s">
        <v>1538</v>
      </c>
      <c r="D587" t="s">
        <v>1538</v>
      </c>
      <c r="E587" s="325" t="s">
        <v>1538</v>
      </c>
      <c r="G587" s="325" t="s">
        <v>1538</v>
      </c>
      <c r="H587" s="325" t="s">
        <v>1538</v>
      </c>
    </row>
    <row r="588" spans="1:8">
      <c r="A588" s="103"/>
      <c r="B588" s="326"/>
      <c r="C588" s="326" t="s">
        <v>1538</v>
      </c>
      <c r="D588" t="s">
        <v>1538</v>
      </c>
      <c r="E588" s="325" t="s">
        <v>1538</v>
      </c>
      <c r="G588" s="325" t="s">
        <v>1538</v>
      </c>
      <c r="H588" s="325" t="s">
        <v>1538</v>
      </c>
    </row>
    <row r="589" spans="1:8">
      <c r="A589" s="103"/>
      <c r="B589" s="326"/>
      <c r="C589" s="326" t="s">
        <v>1538</v>
      </c>
      <c r="D589" t="s">
        <v>1538</v>
      </c>
      <c r="E589" s="325" t="s">
        <v>1538</v>
      </c>
      <c r="G589" s="325" t="s">
        <v>1538</v>
      </c>
      <c r="H589" s="325" t="s">
        <v>1538</v>
      </c>
    </row>
    <row r="590" spans="1:8">
      <c r="A590" s="103"/>
      <c r="B590" s="326"/>
      <c r="C590" s="326" t="s">
        <v>1538</v>
      </c>
      <c r="D590" t="s">
        <v>1538</v>
      </c>
      <c r="E590" s="325" t="s">
        <v>1538</v>
      </c>
      <c r="G590" s="325" t="s">
        <v>1538</v>
      </c>
      <c r="H590" s="325" t="s">
        <v>1538</v>
      </c>
    </row>
    <row r="591" spans="1:8">
      <c r="A591" s="103"/>
      <c r="B591" s="326"/>
      <c r="C591" s="326" t="s">
        <v>1538</v>
      </c>
      <c r="D591" t="s">
        <v>1538</v>
      </c>
      <c r="E591" s="325" t="s">
        <v>1538</v>
      </c>
      <c r="G591" s="325" t="s">
        <v>1538</v>
      </c>
      <c r="H591" s="325" t="s">
        <v>1538</v>
      </c>
    </row>
    <row r="592" spans="1:8">
      <c r="A592" s="103"/>
      <c r="B592" s="326"/>
      <c r="C592" s="326" t="s">
        <v>1538</v>
      </c>
      <c r="D592" t="s">
        <v>1538</v>
      </c>
      <c r="E592" s="325" t="s">
        <v>1538</v>
      </c>
      <c r="G592" s="325" t="s">
        <v>1538</v>
      </c>
      <c r="H592" s="325" t="s">
        <v>1538</v>
      </c>
    </row>
    <row r="593" spans="1:8">
      <c r="A593" s="103"/>
      <c r="B593" s="326"/>
      <c r="C593" s="326" t="s">
        <v>1538</v>
      </c>
      <c r="D593" t="s">
        <v>1538</v>
      </c>
      <c r="E593" s="325" t="s">
        <v>1538</v>
      </c>
      <c r="G593" s="325" t="s">
        <v>1538</v>
      </c>
      <c r="H593" s="325" t="s">
        <v>1538</v>
      </c>
    </row>
    <row r="594" spans="1:8">
      <c r="A594" s="103"/>
      <c r="B594" s="326"/>
      <c r="C594" s="326" t="s">
        <v>1538</v>
      </c>
      <c r="D594" t="s">
        <v>1538</v>
      </c>
      <c r="E594" s="325" t="s">
        <v>1538</v>
      </c>
      <c r="G594" s="325" t="s">
        <v>1538</v>
      </c>
      <c r="H594" s="325" t="s">
        <v>1538</v>
      </c>
    </row>
    <row r="595" spans="1:8">
      <c r="A595" s="103"/>
      <c r="B595" s="326"/>
      <c r="C595" s="326" t="s">
        <v>1538</v>
      </c>
      <c r="D595" t="s">
        <v>1538</v>
      </c>
      <c r="E595" s="325" t="s">
        <v>1538</v>
      </c>
      <c r="G595" s="325" t="s">
        <v>1538</v>
      </c>
      <c r="H595" s="325" t="s">
        <v>1538</v>
      </c>
    </row>
    <row r="596" spans="1:8">
      <c r="A596" s="103"/>
      <c r="B596" s="326"/>
      <c r="C596" s="326" t="s">
        <v>1538</v>
      </c>
      <c r="D596" t="s">
        <v>1538</v>
      </c>
      <c r="E596" s="325" t="s">
        <v>1538</v>
      </c>
      <c r="G596" s="325" t="s">
        <v>1538</v>
      </c>
      <c r="H596" s="325" t="s">
        <v>1538</v>
      </c>
    </row>
    <row r="597" spans="1:8">
      <c r="A597" s="103"/>
      <c r="B597" s="326"/>
      <c r="C597" s="326" t="s">
        <v>1538</v>
      </c>
      <c r="D597" t="s">
        <v>1538</v>
      </c>
      <c r="E597" s="325" t="s">
        <v>1538</v>
      </c>
      <c r="G597" s="325" t="s">
        <v>1538</v>
      </c>
      <c r="H597" s="325" t="s">
        <v>1538</v>
      </c>
    </row>
    <row r="598" spans="1:8">
      <c r="A598" s="103"/>
      <c r="B598" s="326"/>
      <c r="C598" s="326" t="s">
        <v>1538</v>
      </c>
      <c r="D598" t="s">
        <v>1538</v>
      </c>
      <c r="E598" s="325" t="s">
        <v>1538</v>
      </c>
      <c r="G598" s="325" t="s">
        <v>1538</v>
      </c>
      <c r="H598" s="325" t="s">
        <v>1538</v>
      </c>
    </row>
    <row r="599" spans="1:8">
      <c r="A599" s="103"/>
      <c r="B599" s="326"/>
      <c r="C599" s="326" t="s">
        <v>1538</v>
      </c>
      <c r="D599" t="s">
        <v>1538</v>
      </c>
      <c r="E599" s="325" t="s">
        <v>1538</v>
      </c>
      <c r="G599" s="325" t="s">
        <v>1538</v>
      </c>
      <c r="H599" s="325" t="s">
        <v>1538</v>
      </c>
    </row>
    <row r="600" spans="1:8">
      <c r="A600" s="103"/>
      <c r="B600" s="326"/>
      <c r="C600" s="326" t="s">
        <v>1538</v>
      </c>
      <c r="D600" t="s">
        <v>1538</v>
      </c>
      <c r="E600" s="325" t="s">
        <v>1538</v>
      </c>
      <c r="G600" s="325" t="s">
        <v>1538</v>
      </c>
      <c r="H600" s="325" t="s">
        <v>1538</v>
      </c>
    </row>
    <row r="601" spans="1:8">
      <c r="A601" s="103"/>
      <c r="B601" s="326"/>
      <c r="C601" s="326" t="s">
        <v>1538</v>
      </c>
      <c r="D601" t="s">
        <v>1538</v>
      </c>
      <c r="E601" s="325" t="s">
        <v>1538</v>
      </c>
      <c r="G601" s="325" t="s">
        <v>1538</v>
      </c>
      <c r="H601" s="325" t="s">
        <v>1538</v>
      </c>
    </row>
    <row r="602" spans="1:8">
      <c r="A602" s="103"/>
      <c r="B602" s="326"/>
      <c r="C602" s="326" t="s">
        <v>1538</v>
      </c>
      <c r="D602" t="s">
        <v>1538</v>
      </c>
      <c r="E602" s="325" t="s">
        <v>1538</v>
      </c>
      <c r="G602" s="325" t="s">
        <v>1538</v>
      </c>
      <c r="H602" s="325" t="s">
        <v>1538</v>
      </c>
    </row>
    <row r="603" spans="1:8">
      <c r="A603" s="103"/>
      <c r="B603" s="326"/>
      <c r="C603" s="326" t="s">
        <v>1538</v>
      </c>
      <c r="D603" t="s">
        <v>1538</v>
      </c>
      <c r="E603" s="325" t="s">
        <v>1538</v>
      </c>
      <c r="G603" s="325" t="s">
        <v>1538</v>
      </c>
      <c r="H603" s="325" t="s">
        <v>1538</v>
      </c>
    </row>
    <row r="604" spans="1:8">
      <c r="A604" s="103"/>
      <c r="B604" s="326"/>
      <c r="C604" s="326" t="s">
        <v>1538</v>
      </c>
      <c r="D604" t="s">
        <v>1538</v>
      </c>
      <c r="E604" s="325" t="s">
        <v>1538</v>
      </c>
      <c r="G604" s="325" t="s">
        <v>1538</v>
      </c>
      <c r="H604" s="325" t="s">
        <v>1538</v>
      </c>
    </row>
    <row r="605" spans="1:8">
      <c r="A605" s="103"/>
      <c r="B605" s="326"/>
      <c r="C605" s="326" t="s">
        <v>1538</v>
      </c>
      <c r="D605" t="s">
        <v>1538</v>
      </c>
      <c r="E605" s="325" t="s">
        <v>1538</v>
      </c>
      <c r="G605" s="325" t="s">
        <v>1538</v>
      </c>
      <c r="H605" s="325" t="s">
        <v>1538</v>
      </c>
    </row>
    <row r="606" spans="1:8">
      <c r="A606" s="103"/>
      <c r="B606" s="326"/>
      <c r="C606" s="326" t="s">
        <v>1538</v>
      </c>
      <c r="D606" t="s">
        <v>1538</v>
      </c>
      <c r="E606" s="325" t="s">
        <v>1538</v>
      </c>
      <c r="G606" s="325" t="s">
        <v>1538</v>
      </c>
      <c r="H606" s="325" t="s">
        <v>1538</v>
      </c>
    </row>
    <row r="607" spans="1:8">
      <c r="A607" s="103"/>
      <c r="B607" s="326"/>
      <c r="C607" s="326" t="s">
        <v>1538</v>
      </c>
      <c r="D607" t="s">
        <v>1538</v>
      </c>
      <c r="E607" s="325" t="s">
        <v>1538</v>
      </c>
      <c r="G607" s="325" t="s">
        <v>1538</v>
      </c>
      <c r="H607" s="325" t="s">
        <v>1538</v>
      </c>
    </row>
    <row r="608" spans="1:8">
      <c r="A608" s="103"/>
      <c r="B608" s="326"/>
      <c r="C608" s="326" t="s">
        <v>1538</v>
      </c>
      <c r="D608" t="s">
        <v>1538</v>
      </c>
      <c r="E608" s="325" t="s">
        <v>1538</v>
      </c>
      <c r="G608" s="325" t="s">
        <v>1538</v>
      </c>
      <c r="H608" s="325" t="s">
        <v>1538</v>
      </c>
    </row>
    <row r="609" spans="1:8">
      <c r="A609" s="103"/>
      <c r="B609" s="326"/>
      <c r="C609" s="326" t="s">
        <v>1538</v>
      </c>
      <c r="D609" t="s">
        <v>1538</v>
      </c>
      <c r="E609" s="325" t="s">
        <v>1538</v>
      </c>
      <c r="G609" s="325" t="s">
        <v>1538</v>
      </c>
      <c r="H609" s="325" t="s">
        <v>1538</v>
      </c>
    </row>
    <row r="610" spans="1:8">
      <c r="A610" s="103"/>
      <c r="B610" s="326"/>
      <c r="C610" s="326" t="s">
        <v>1538</v>
      </c>
      <c r="D610" t="s">
        <v>1538</v>
      </c>
      <c r="E610" s="325" t="s">
        <v>1538</v>
      </c>
      <c r="G610" s="325" t="s">
        <v>1538</v>
      </c>
      <c r="H610" s="325" t="s">
        <v>1538</v>
      </c>
    </row>
    <row r="611" spans="1:8">
      <c r="A611" s="103"/>
      <c r="B611" s="326"/>
      <c r="C611" s="326" t="s">
        <v>1538</v>
      </c>
      <c r="D611" t="s">
        <v>1538</v>
      </c>
      <c r="E611" s="325" t="s">
        <v>1538</v>
      </c>
      <c r="G611" s="325" t="s">
        <v>1538</v>
      </c>
      <c r="H611" s="325" t="s">
        <v>1538</v>
      </c>
    </row>
    <row r="612" spans="1:8">
      <c r="A612" s="103"/>
      <c r="B612" s="326"/>
      <c r="C612" s="326" t="s">
        <v>1538</v>
      </c>
      <c r="D612" t="s">
        <v>1538</v>
      </c>
      <c r="E612" s="325" t="s">
        <v>1538</v>
      </c>
      <c r="G612" s="325" t="s">
        <v>1538</v>
      </c>
      <c r="H612" s="325" t="s">
        <v>1538</v>
      </c>
    </row>
    <row r="613" spans="1:8">
      <c r="A613" s="103"/>
      <c r="B613" s="326"/>
      <c r="C613" s="326" t="s">
        <v>1538</v>
      </c>
      <c r="D613" t="s">
        <v>1538</v>
      </c>
      <c r="E613" s="325" t="s">
        <v>1538</v>
      </c>
      <c r="G613" s="325" t="s">
        <v>1538</v>
      </c>
      <c r="H613" s="325" t="s">
        <v>1538</v>
      </c>
    </row>
    <row r="614" spans="1:8">
      <c r="A614" s="103"/>
      <c r="B614" s="326"/>
      <c r="C614" s="326" t="s">
        <v>1538</v>
      </c>
      <c r="D614" t="s">
        <v>1538</v>
      </c>
      <c r="E614" s="325" t="s">
        <v>1538</v>
      </c>
      <c r="G614" s="325" t="s">
        <v>1538</v>
      </c>
      <c r="H614" s="325" t="s">
        <v>1538</v>
      </c>
    </row>
    <row r="615" spans="1:8">
      <c r="A615" s="103"/>
      <c r="B615" s="328"/>
      <c r="C615" s="326" t="s">
        <v>1538</v>
      </c>
      <c r="D615" t="s">
        <v>1538</v>
      </c>
      <c r="E615" s="325" t="s">
        <v>1538</v>
      </c>
      <c r="G615" s="325" t="s">
        <v>1538</v>
      </c>
      <c r="H615" s="325" t="s">
        <v>1538</v>
      </c>
    </row>
    <row r="616" spans="1:8">
      <c r="A616" s="103"/>
      <c r="C616" s="326" t="s">
        <v>1538</v>
      </c>
      <c r="D616" t="s">
        <v>1538</v>
      </c>
      <c r="E616" s="325" t="s">
        <v>1538</v>
      </c>
      <c r="G616" s="325" t="s">
        <v>1538</v>
      </c>
      <c r="H616" s="325" t="s">
        <v>1538</v>
      </c>
    </row>
    <row r="617" spans="1:8">
      <c r="A617" s="103"/>
      <c r="C617" s="326" t="s">
        <v>1538</v>
      </c>
      <c r="D617" t="s">
        <v>1538</v>
      </c>
      <c r="E617" s="325" t="s">
        <v>1538</v>
      </c>
      <c r="G617" s="325" t="s">
        <v>1538</v>
      </c>
      <c r="H617" s="325" t="s">
        <v>1538</v>
      </c>
    </row>
    <row r="618" spans="1:8">
      <c r="A618" s="103"/>
      <c r="C618" s="326" t="s">
        <v>1538</v>
      </c>
      <c r="D618" t="s">
        <v>1538</v>
      </c>
      <c r="E618" s="325" t="s">
        <v>1538</v>
      </c>
      <c r="G618" s="325" t="s">
        <v>1538</v>
      </c>
      <c r="H618" s="325" t="s">
        <v>1538</v>
      </c>
    </row>
    <row r="619" spans="1:8">
      <c r="A619" s="103"/>
      <c r="B619" s="326"/>
      <c r="C619" s="326" t="s">
        <v>1538</v>
      </c>
      <c r="D619" t="s">
        <v>1538</v>
      </c>
      <c r="E619" s="325" t="s">
        <v>1538</v>
      </c>
      <c r="G619" s="325" t="s">
        <v>1538</v>
      </c>
      <c r="H619" s="325" t="s">
        <v>1538</v>
      </c>
    </row>
    <row r="620" spans="1:8">
      <c r="A620" s="103"/>
      <c r="B620" s="326"/>
      <c r="C620" s="326" t="s">
        <v>1538</v>
      </c>
      <c r="D620" t="s">
        <v>1538</v>
      </c>
      <c r="E620" s="325" t="s">
        <v>1538</v>
      </c>
      <c r="G620" s="325" t="s">
        <v>1538</v>
      </c>
      <c r="H620" s="325" t="s">
        <v>1538</v>
      </c>
    </row>
    <row r="621" spans="1:8">
      <c r="A621" s="103"/>
      <c r="B621" s="326"/>
      <c r="C621" s="326" t="s">
        <v>1538</v>
      </c>
      <c r="D621" t="s">
        <v>1538</v>
      </c>
      <c r="E621" s="325" t="s">
        <v>1538</v>
      </c>
      <c r="G621" s="325" t="s">
        <v>1538</v>
      </c>
      <c r="H621" s="325" t="s">
        <v>1538</v>
      </c>
    </row>
    <row r="622" spans="1:8">
      <c r="A622" s="103"/>
      <c r="B622" s="326"/>
      <c r="C622" s="326" t="s">
        <v>1538</v>
      </c>
      <c r="D622" t="s">
        <v>1538</v>
      </c>
      <c r="E622" s="325" t="s">
        <v>1538</v>
      </c>
      <c r="G622" s="325" t="s">
        <v>1538</v>
      </c>
      <c r="H622" s="325" t="s">
        <v>1538</v>
      </c>
    </row>
    <row r="623" spans="1:8">
      <c r="A623" s="103"/>
      <c r="B623" s="326"/>
      <c r="C623" s="326" t="s">
        <v>1538</v>
      </c>
      <c r="D623" t="s">
        <v>1538</v>
      </c>
      <c r="E623" s="325" t="s">
        <v>1538</v>
      </c>
      <c r="G623" s="325" t="s">
        <v>1538</v>
      </c>
      <c r="H623" s="325" t="s">
        <v>1538</v>
      </c>
    </row>
    <row r="624" spans="1:8">
      <c r="A624" s="103"/>
      <c r="B624" s="326"/>
      <c r="C624" s="326" t="s">
        <v>1538</v>
      </c>
      <c r="D624" t="s">
        <v>1538</v>
      </c>
      <c r="E624" s="325" t="s">
        <v>1538</v>
      </c>
      <c r="G624" s="325" t="s">
        <v>1538</v>
      </c>
      <c r="H624" s="325" t="s">
        <v>1538</v>
      </c>
    </row>
    <row r="625" spans="1:8">
      <c r="A625" s="103"/>
      <c r="B625" s="326"/>
      <c r="C625" s="326" t="s">
        <v>1538</v>
      </c>
      <c r="D625" t="s">
        <v>1538</v>
      </c>
      <c r="E625" s="325" t="s">
        <v>1538</v>
      </c>
      <c r="G625" s="325" t="s">
        <v>1538</v>
      </c>
      <c r="H625" s="325" t="s">
        <v>1538</v>
      </c>
    </row>
    <row r="626" spans="1:8">
      <c r="A626" s="103"/>
      <c r="B626" s="326"/>
      <c r="C626" s="326" t="s">
        <v>1538</v>
      </c>
      <c r="D626" t="s">
        <v>1538</v>
      </c>
      <c r="E626" s="325" t="s">
        <v>1538</v>
      </c>
      <c r="G626" s="325" t="s">
        <v>1538</v>
      </c>
      <c r="H626" s="325" t="s">
        <v>1538</v>
      </c>
    </row>
    <row r="627" spans="1:8">
      <c r="A627" s="103"/>
      <c r="B627" s="326"/>
      <c r="C627" s="326" t="s">
        <v>1538</v>
      </c>
      <c r="D627" t="s">
        <v>1538</v>
      </c>
      <c r="E627" s="325" t="s">
        <v>1538</v>
      </c>
      <c r="G627" s="325" t="s">
        <v>1538</v>
      </c>
      <c r="H627" s="325" t="s">
        <v>1538</v>
      </c>
    </row>
    <row r="628" spans="1:8">
      <c r="A628" s="103"/>
      <c r="B628" s="326"/>
      <c r="C628" s="326" t="s">
        <v>1538</v>
      </c>
      <c r="D628" t="s">
        <v>1538</v>
      </c>
      <c r="E628" s="325" t="s">
        <v>1538</v>
      </c>
      <c r="G628" s="325" t="s">
        <v>1538</v>
      </c>
      <c r="H628" s="325" t="s">
        <v>1538</v>
      </c>
    </row>
    <row r="629" spans="1:8">
      <c r="A629" s="103"/>
      <c r="B629" s="326"/>
      <c r="C629" s="326" t="s">
        <v>1538</v>
      </c>
      <c r="D629" t="s">
        <v>1538</v>
      </c>
      <c r="E629" s="325" t="s">
        <v>1538</v>
      </c>
      <c r="G629" s="325" t="s">
        <v>1538</v>
      </c>
      <c r="H629" s="325" t="s">
        <v>1538</v>
      </c>
    </row>
    <row r="630" spans="1:8">
      <c r="A630" s="103"/>
      <c r="B630" s="326"/>
      <c r="C630" s="326" t="s">
        <v>1538</v>
      </c>
      <c r="D630" t="s">
        <v>1538</v>
      </c>
      <c r="E630" s="325" t="s">
        <v>1538</v>
      </c>
      <c r="G630" s="325" t="s">
        <v>1538</v>
      </c>
      <c r="H630" s="325" t="s">
        <v>1538</v>
      </c>
    </row>
    <row r="631" spans="1:8">
      <c r="A631" s="103"/>
      <c r="B631" s="326"/>
      <c r="C631" s="326" t="s">
        <v>1538</v>
      </c>
      <c r="D631" t="s">
        <v>1538</v>
      </c>
      <c r="E631" s="325" t="s">
        <v>1538</v>
      </c>
      <c r="G631" s="325" t="s">
        <v>1538</v>
      </c>
      <c r="H631" s="325" t="s">
        <v>1538</v>
      </c>
    </row>
    <row r="632" spans="1:8">
      <c r="A632" s="103"/>
      <c r="B632" s="326"/>
      <c r="C632" s="326" t="s">
        <v>1538</v>
      </c>
      <c r="D632" t="s">
        <v>1538</v>
      </c>
      <c r="E632" s="325" t="s">
        <v>1538</v>
      </c>
      <c r="G632" s="325" t="s">
        <v>1538</v>
      </c>
      <c r="H632" s="325" t="s">
        <v>1538</v>
      </c>
    </row>
    <row r="633" spans="1:8">
      <c r="A633" s="103"/>
      <c r="B633" s="328"/>
      <c r="C633" s="326" t="s">
        <v>1538</v>
      </c>
      <c r="D633" t="s">
        <v>1538</v>
      </c>
      <c r="E633" s="325" t="s">
        <v>1538</v>
      </c>
      <c r="G633" s="325" t="s">
        <v>1538</v>
      </c>
      <c r="H633" s="325" t="s">
        <v>1538</v>
      </c>
    </row>
    <row r="634" spans="1:8">
      <c r="A634" s="103"/>
      <c r="C634" s="326" t="s">
        <v>1538</v>
      </c>
      <c r="D634" t="s">
        <v>1538</v>
      </c>
      <c r="E634" s="325" t="s">
        <v>1538</v>
      </c>
      <c r="G634" s="325" t="s">
        <v>1538</v>
      </c>
      <c r="H634" s="325" t="s">
        <v>1538</v>
      </c>
    </row>
    <row r="635" spans="1:8">
      <c r="A635" s="103"/>
      <c r="C635" s="326" t="s">
        <v>1538</v>
      </c>
      <c r="D635" t="s">
        <v>1538</v>
      </c>
      <c r="E635" s="325" t="s">
        <v>1538</v>
      </c>
      <c r="G635" s="325" t="s">
        <v>1538</v>
      </c>
      <c r="H635" s="325" t="s">
        <v>1538</v>
      </c>
    </row>
    <row r="636" spans="1:8">
      <c r="A636" s="103"/>
      <c r="C636" s="326" t="s">
        <v>1538</v>
      </c>
      <c r="D636" t="s">
        <v>1538</v>
      </c>
      <c r="E636" s="325" t="s">
        <v>1538</v>
      </c>
      <c r="G636" s="325" t="s">
        <v>1538</v>
      </c>
      <c r="H636" s="325" t="s">
        <v>1538</v>
      </c>
    </row>
    <row r="637" spans="1:8">
      <c r="A637" s="103"/>
      <c r="B637" s="326"/>
      <c r="C637" s="326" t="s">
        <v>1538</v>
      </c>
      <c r="D637" t="s">
        <v>1538</v>
      </c>
      <c r="E637" s="325" t="s">
        <v>1538</v>
      </c>
      <c r="G637" s="325" t="s">
        <v>1538</v>
      </c>
      <c r="H637" s="325" t="s">
        <v>1538</v>
      </c>
    </row>
    <row r="638" spans="1:8">
      <c r="A638" s="103"/>
      <c r="B638" s="326"/>
      <c r="C638" s="326" t="s">
        <v>1538</v>
      </c>
      <c r="D638" t="s">
        <v>1538</v>
      </c>
      <c r="E638" s="325" t="s">
        <v>1538</v>
      </c>
      <c r="G638" s="325" t="s">
        <v>1538</v>
      </c>
      <c r="H638" s="325" t="s">
        <v>1538</v>
      </c>
    </row>
    <row r="639" spans="1:8">
      <c r="A639" s="103"/>
      <c r="B639" s="326"/>
      <c r="C639" s="326" t="s">
        <v>1538</v>
      </c>
      <c r="D639" t="s">
        <v>1538</v>
      </c>
      <c r="E639" s="325" t="s">
        <v>1538</v>
      </c>
      <c r="G639" s="325" t="s">
        <v>1538</v>
      </c>
      <c r="H639" s="325" t="s">
        <v>1538</v>
      </c>
    </row>
    <row r="640" spans="1:8">
      <c r="A640" s="103"/>
      <c r="B640" s="326"/>
      <c r="C640" s="326" t="s">
        <v>1538</v>
      </c>
      <c r="D640" t="s">
        <v>1538</v>
      </c>
      <c r="E640" s="325" t="s">
        <v>1538</v>
      </c>
      <c r="G640" s="325" t="s">
        <v>1538</v>
      </c>
      <c r="H640" s="325" t="s">
        <v>1538</v>
      </c>
    </row>
    <row r="641" spans="1:8">
      <c r="A641" s="103"/>
      <c r="B641" s="326"/>
      <c r="C641" s="326" t="s">
        <v>1538</v>
      </c>
      <c r="D641" t="s">
        <v>1538</v>
      </c>
      <c r="E641" s="325" t="s">
        <v>1538</v>
      </c>
      <c r="G641" s="325" t="s">
        <v>1538</v>
      </c>
      <c r="H641" s="325" t="s">
        <v>1538</v>
      </c>
    </row>
    <row r="642" spans="1:8">
      <c r="A642" s="103"/>
      <c r="B642" s="326"/>
      <c r="C642" s="326" t="s">
        <v>1538</v>
      </c>
      <c r="D642" t="s">
        <v>1538</v>
      </c>
      <c r="E642" s="325" t="s">
        <v>1538</v>
      </c>
      <c r="G642" s="325" t="s">
        <v>1538</v>
      </c>
      <c r="H642" s="325" t="s">
        <v>1538</v>
      </c>
    </row>
    <row r="643" spans="1:8">
      <c r="A643" s="103"/>
      <c r="B643" s="326"/>
      <c r="C643" s="326" t="s">
        <v>1538</v>
      </c>
      <c r="D643" t="s">
        <v>1538</v>
      </c>
      <c r="E643" s="325" t="s">
        <v>1538</v>
      </c>
      <c r="G643" s="325" t="s">
        <v>1538</v>
      </c>
      <c r="H643" s="325" t="s">
        <v>1538</v>
      </c>
    </row>
    <row r="644" spans="1:8">
      <c r="A644" s="103"/>
      <c r="B644" s="326"/>
      <c r="C644" s="326" t="s">
        <v>1538</v>
      </c>
      <c r="D644" t="s">
        <v>1538</v>
      </c>
      <c r="E644" s="325" t="s">
        <v>1538</v>
      </c>
      <c r="G644" s="325" t="s">
        <v>1538</v>
      </c>
      <c r="H644" s="325" t="s">
        <v>1538</v>
      </c>
    </row>
    <row r="645" spans="1:8">
      <c r="A645" s="103"/>
      <c r="B645" s="326"/>
      <c r="C645" s="326" t="s">
        <v>1538</v>
      </c>
      <c r="D645" t="s">
        <v>1538</v>
      </c>
      <c r="E645" s="325" t="s">
        <v>1538</v>
      </c>
      <c r="G645" s="325" t="s">
        <v>1538</v>
      </c>
      <c r="H645" s="325" t="s">
        <v>1538</v>
      </c>
    </row>
    <row r="646" spans="1:8">
      <c r="A646" s="103"/>
      <c r="B646" s="326"/>
      <c r="C646" s="326" t="s">
        <v>1538</v>
      </c>
      <c r="D646" t="s">
        <v>1538</v>
      </c>
      <c r="E646" s="325" t="s">
        <v>1538</v>
      </c>
      <c r="G646" s="325" t="s">
        <v>1538</v>
      </c>
      <c r="H646" s="325" t="s">
        <v>1538</v>
      </c>
    </row>
    <row r="647" spans="1:8">
      <c r="A647" s="103"/>
      <c r="B647" s="326"/>
      <c r="C647" s="326" t="s">
        <v>1538</v>
      </c>
      <c r="D647" t="s">
        <v>1538</v>
      </c>
      <c r="E647" s="325" t="s">
        <v>1538</v>
      </c>
      <c r="G647" s="325" t="s">
        <v>1538</v>
      </c>
      <c r="H647" s="325" t="s">
        <v>1538</v>
      </c>
    </row>
    <row r="648" spans="1:8">
      <c r="A648" s="103"/>
      <c r="B648" s="326"/>
      <c r="C648" s="326" t="s">
        <v>1538</v>
      </c>
      <c r="D648" t="s">
        <v>1538</v>
      </c>
      <c r="E648" s="325" t="s">
        <v>1538</v>
      </c>
      <c r="G648" s="325" t="s">
        <v>1538</v>
      </c>
      <c r="H648" s="325" t="s">
        <v>1538</v>
      </c>
    </row>
    <row r="649" spans="1:8">
      <c r="A649" s="103"/>
      <c r="B649" s="326"/>
      <c r="C649" s="326" t="s">
        <v>1538</v>
      </c>
      <c r="D649" t="s">
        <v>1538</v>
      </c>
      <c r="E649" s="325" t="s">
        <v>1538</v>
      </c>
      <c r="G649" s="325" t="s">
        <v>1538</v>
      </c>
      <c r="H649" s="325" t="s">
        <v>1538</v>
      </c>
    </row>
    <row r="650" spans="1:8">
      <c r="A650" s="103"/>
      <c r="B650" s="326"/>
      <c r="C650" s="326" t="s">
        <v>1538</v>
      </c>
      <c r="D650" t="s">
        <v>1538</v>
      </c>
      <c r="E650" s="325" t="s">
        <v>1538</v>
      </c>
      <c r="G650" s="325" t="s">
        <v>1538</v>
      </c>
      <c r="H650" s="325" t="s">
        <v>1538</v>
      </c>
    </row>
    <row r="651" spans="1:8">
      <c r="A651" s="103"/>
      <c r="B651" s="326"/>
      <c r="C651" s="326" t="s">
        <v>1538</v>
      </c>
      <c r="D651" t="s">
        <v>1538</v>
      </c>
      <c r="E651" s="325" t="s">
        <v>1538</v>
      </c>
      <c r="G651" s="325" t="s">
        <v>1538</v>
      </c>
      <c r="H651" s="325" t="s">
        <v>1538</v>
      </c>
    </row>
    <row r="652" spans="1:8">
      <c r="A652" s="103"/>
      <c r="B652" s="326"/>
      <c r="C652" s="326" t="s">
        <v>1538</v>
      </c>
      <c r="D652" t="s">
        <v>1538</v>
      </c>
      <c r="E652" s="325" t="s">
        <v>1538</v>
      </c>
      <c r="G652" s="325" t="s">
        <v>1538</v>
      </c>
      <c r="H652" s="325" t="s">
        <v>1538</v>
      </c>
    </row>
    <row r="653" spans="1:8">
      <c r="A653" s="103"/>
      <c r="B653" s="326"/>
      <c r="C653" s="326" t="s">
        <v>1538</v>
      </c>
      <c r="D653" t="s">
        <v>1538</v>
      </c>
      <c r="E653" s="325" t="s">
        <v>1538</v>
      </c>
      <c r="G653" s="325" t="s">
        <v>1538</v>
      </c>
      <c r="H653" s="325" t="s">
        <v>1538</v>
      </c>
    </row>
    <row r="654" spans="1:8">
      <c r="A654" s="103"/>
      <c r="B654" s="326"/>
      <c r="C654" s="326" t="s">
        <v>1538</v>
      </c>
      <c r="D654" t="s">
        <v>1538</v>
      </c>
      <c r="E654" s="325" t="s">
        <v>1538</v>
      </c>
      <c r="G654" s="325" t="s">
        <v>1538</v>
      </c>
      <c r="H654" s="325" t="s">
        <v>1538</v>
      </c>
    </row>
    <row r="655" spans="1:8">
      <c r="A655" s="103"/>
      <c r="B655" s="326"/>
      <c r="C655" s="326" t="s">
        <v>1538</v>
      </c>
      <c r="D655" t="s">
        <v>1538</v>
      </c>
      <c r="E655" s="325" t="s">
        <v>1538</v>
      </c>
      <c r="G655" s="325" t="s">
        <v>1538</v>
      </c>
      <c r="H655" s="325" t="s">
        <v>1538</v>
      </c>
    </row>
    <row r="656" spans="1:8">
      <c r="A656" s="103"/>
      <c r="B656" s="326"/>
      <c r="C656" s="326" t="s">
        <v>1538</v>
      </c>
      <c r="D656" t="s">
        <v>1538</v>
      </c>
      <c r="E656" s="325" t="s">
        <v>1538</v>
      </c>
      <c r="G656" s="325" t="s">
        <v>1538</v>
      </c>
      <c r="H656" s="325" t="s">
        <v>1538</v>
      </c>
    </row>
    <row r="657" spans="1:8">
      <c r="A657" s="103"/>
      <c r="B657" s="326"/>
      <c r="C657" s="326" t="s">
        <v>1538</v>
      </c>
      <c r="D657" t="s">
        <v>1538</v>
      </c>
      <c r="E657" s="325" t="s">
        <v>1538</v>
      </c>
      <c r="G657" s="325" t="s">
        <v>1538</v>
      </c>
      <c r="H657" s="325" t="s">
        <v>1538</v>
      </c>
    </row>
    <row r="658" spans="1:8">
      <c r="A658" s="103"/>
      <c r="B658" s="326"/>
      <c r="C658" s="326" t="s">
        <v>1538</v>
      </c>
      <c r="D658" t="s">
        <v>1538</v>
      </c>
      <c r="E658" s="325" t="s">
        <v>1538</v>
      </c>
      <c r="G658" s="325" t="s">
        <v>1538</v>
      </c>
      <c r="H658" s="325" t="s">
        <v>1538</v>
      </c>
    </row>
    <row r="659" spans="1:8">
      <c r="A659" s="103"/>
      <c r="B659" s="326"/>
      <c r="C659" s="326" t="s">
        <v>1538</v>
      </c>
      <c r="D659" t="s">
        <v>1538</v>
      </c>
      <c r="E659" s="325" t="s">
        <v>1538</v>
      </c>
      <c r="G659" s="325" t="s">
        <v>1538</v>
      </c>
      <c r="H659" s="325" t="s">
        <v>1538</v>
      </c>
    </row>
    <row r="660" spans="1:8">
      <c r="A660" s="103"/>
      <c r="B660" s="326"/>
      <c r="C660" s="326" t="s">
        <v>1538</v>
      </c>
      <c r="D660" t="s">
        <v>1538</v>
      </c>
      <c r="E660" s="325" t="s">
        <v>1538</v>
      </c>
      <c r="G660" s="325" t="s">
        <v>1538</v>
      </c>
      <c r="H660" s="325" t="s">
        <v>1538</v>
      </c>
    </row>
    <row r="661" spans="1:8">
      <c r="A661" s="103"/>
      <c r="B661" s="326"/>
      <c r="C661" s="326" t="s">
        <v>1538</v>
      </c>
      <c r="D661" t="s">
        <v>1538</v>
      </c>
      <c r="E661" s="325" t="s">
        <v>1538</v>
      </c>
      <c r="G661" s="325" t="s">
        <v>1538</v>
      </c>
      <c r="H661" s="325" t="s">
        <v>1538</v>
      </c>
    </row>
    <row r="662" spans="1:8">
      <c r="A662" s="103"/>
      <c r="B662" s="326"/>
      <c r="C662" s="326" t="s">
        <v>1538</v>
      </c>
      <c r="D662" t="s">
        <v>1538</v>
      </c>
      <c r="E662" s="325" t="s">
        <v>1538</v>
      </c>
      <c r="G662" s="325" t="s">
        <v>1538</v>
      </c>
      <c r="H662" s="325" t="s">
        <v>1538</v>
      </c>
    </row>
    <row r="663" spans="1:8">
      <c r="A663" s="103"/>
      <c r="B663" s="326"/>
      <c r="C663" s="326" t="s">
        <v>1538</v>
      </c>
      <c r="D663" t="s">
        <v>1538</v>
      </c>
      <c r="E663" s="325" t="s">
        <v>1538</v>
      </c>
      <c r="G663" s="325" t="s">
        <v>1538</v>
      </c>
      <c r="H663" s="325" t="s">
        <v>1538</v>
      </c>
    </row>
    <row r="664" spans="1:8">
      <c r="A664" s="103"/>
      <c r="B664" s="326"/>
      <c r="C664" s="326" t="s">
        <v>1538</v>
      </c>
      <c r="D664" t="s">
        <v>1538</v>
      </c>
      <c r="E664" s="325" t="s">
        <v>1538</v>
      </c>
      <c r="G664" s="325" t="s">
        <v>1538</v>
      </c>
      <c r="H664" s="325" t="s">
        <v>1538</v>
      </c>
    </row>
    <row r="665" spans="1:8">
      <c r="A665" s="103"/>
      <c r="B665" s="326"/>
      <c r="C665" s="326" t="s">
        <v>1538</v>
      </c>
      <c r="D665" t="s">
        <v>1538</v>
      </c>
      <c r="E665" s="325" t="s">
        <v>1538</v>
      </c>
      <c r="G665" s="325" t="s">
        <v>1538</v>
      </c>
      <c r="H665" s="325" t="s">
        <v>1538</v>
      </c>
    </row>
    <row r="666" spans="1:8">
      <c r="A666" s="103"/>
      <c r="B666" s="328"/>
      <c r="C666" s="326" t="s">
        <v>1538</v>
      </c>
      <c r="D666" t="s">
        <v>1538</v>
      </c>
      <c r="E666" s="325" t="s">
        <v>1538</v>
      </c>
      <c r="G666" s="325" t="s">
        <v>1538</v>
      </c>
      <c r="H666" s="325" t="s">
        <v>1538</v>
      </c>
    </row>
    <row r="667" spans="1:8">
      <c r="A667" s="103"/>
      <c r="C667" s="326" t="s">
        <v>1538</v>
      </c>
      <c r="D667" t="s">
        <v>1538</v>
      </c>
      <c r="E667" s="325" t="s">
        <v>1538</v>
      </c>
      <c r="G667" s="325" t="s">
        <v>1538</v>
      </c>
      <c r="H667" s="325" t="s">
        <v>1538</v>
      </c>
    </row>
    <row r="668" spans="1:8">
      <c r="A668" s="103"/>
      <c r="C668" s="326" t="s">
        <v>1538</v>
      </c>
      <c r="D668" t="s">
        <v>1538</v>
      </c>
      <c r="E668" s="325" t="s">
        <v>1538</v>
      </c>
      <c r="G668" s="325" t="s">
        <v>1538</v>
      </c>
      <c r="H668" s="325" t="s">
        <v>1538</v>
      </c>
    </row>
    <row r="669" spans="1:8">
      <c r="A669" s="103"/>
      <c r="C669" s="326" t="s">
        <v>1538</v>
      </c>
      <c r="D669" t="s">
        <v>1538</v>
      </c>
      <c r="E669" s="325" t="s">
        <v>1538</v>
      </c>
      <c r="G669" s="325" t="s">
        <v>1538</v>
      </c>
      <c r="H669" s="325" t="s">
        <v>1538</v>
      </c>
    </row>
    <row r="670" spans="1:8">
      <c r="A670" s="103"/>
      <c r="C670" s="326" t="s">
        <v>1538</v>
      </c>
      <c r="D670" t="s">
        <v>1538</v>
      </c>
      <c r="E670" s="325" t="s">
        <v>1538</v>
      </c>
      <c r="G670" s="325" t="s">
        <v>1538</v>
      </c>
      <c r="H670" s="325" t="s">
        <v>1538</v>
      </c>
    </row>
    <row r="671" spans="1:8">
      <c r="A671" s="103"/>
      <c r="B671" s="328"/>
      <c r="C671" s="326" t="s">
        <v>1538</v>
      </c>
      <c r="D671" t="s">
        <v>1538</v>
      </c>
      <c r="E671" s="325" t="s">
        <v>1538</v>
      </c>
      <c r="G671" s="325" t="s">
        <v>1538</v>
      </c>
      <c r="H671" s="325" t="s">
        <v>1538</v>
      </c>
    </row>
    <row r="672" spans="1:8">
      <c r="A672" s="103"/>
      <c r="C672" s="326" t="s">
        <v>1538</v>
      </c>
      <c r="D672" t="s">
        <v>1538</v>
      </c>
      <c r="E672" s="325" t="s">
        <v>1538</v>
      </c>
      <c r="G672" s="325" t="s">
        <v>1538</v>
      </c>
      <c r="H672" s="325" t="s">
        <v>1538</v>
      </c>
    </row>
    <row r="673" spans="1:8">
      <c r="A673" s="103"/>
      <c r="C673" s="326" t="s">
        <v>1538</v>
      </c>
      <c r="D673" t="s">
        <v>1538</v>
      </c>
      <c r="E673" s="325" t="s">
        <v>1538</v>
      </c>
      <c r="G673" s="325" t="s">
        <v>1538</v>
      </c>
      <c r="H673" s="325" t="s">
        <v>1538</v>
      </c>
    </row>
    <row r="674" spans="1:8">
      <c r="A674" s="103"/>
      <c r="C674" s="326" t="s">
        <v>1538</v>
      </c>
      <c r="D674" t="s">
        <v>1538</v>
      </c>
      <c r="E674" s="325" t="s">
        <v>1538</v>
      </c>
      <c r="G674" s="325" t="s">
        <v>1538</v>
      </c>
      <c r="H674" s="325" t="s">
        <v>1538</v>
      </c>
    </row>
    <row r="675" spans="1:8">
      <c r="A675" s="103"/>
      <c r="C675" s="326" t="s">
        <v>1538</v>
      </c>
      <c r="D675" t="s">
        <v>1538</v>
      </c>
      <c r="E675" s="325" t="s">
        <v>1538</v>
      </c>
      <c r="G675" s="325" t="s">
        <v>1538</v>
      </c>
      <c r="H675" s="325" t="s">
        <v>1538</v>
      </c>
    </row>
    <row r="676" spans="1:8">
      <c r="A676" s="103"/>
      <c r="C676" s="326" t="s">
        <v>1538</v>
      </c>
      <c r="D676" t="s">
        <v>1538</v>
      </c>
      <c r="E676" s="325" t="s">
        <v>1538</v>
      </c>
      <c r="G676" s="325" t="s">
        <v>1538</v>
      </c>
      <c r="H676" s="325" t="s">
        <v>1538</v>
      </c>
    </row>
    <row r="677" spans="1:8">
      <c r="A677" s="103"/>
      <c r="C677" s="326" t="s">
        <v>1538</v>
      </c>
      <c r="D677" t="s">
        <v>1538</v>
      </c>
      <c r="E677" s="325" t="s">
        <v>1538</v>
      </c>
      <c r="G677" s="325" t="s">
        <v>1538</v>
      </c>
      <c r="H677" s="325" t="s">
        <v>1538</v>
      </c>
    </row>
    <row r="678" spans="1:8">
      <c r="A678" s="103"/>
      <c r="B678" s="326"/>
      <c r="C678" s="326" t="s">
        <v>1538</v>
      </c>
      <c r="D678" t="s">
        <v>1538</v>
      </c>
      <c r="E678" s="325" t="s">
        <v>1538</v>
      </c>
      <c r="G678" s="325" t="s">
        <v>1538</v>
      </c>
      <c r="H678" s="325" t="s">
        <v>1538</v>
      </c>
    </row>
    <row r="679" spans="1:8">
      <c r="A679" s="103"/>
      <c r="B679" s="326"/>
      <c r="C679" s="326" t="s">
        <v>1538</v>
      </c>
      <c r="D679" t="s">
        <v>1538</v>
      </c>
      <c r="E679" s="325" t="s">
        <v>1538</v>
      </c>
      <c r="G679" s="325" t="s">
        <v>1538</v>
      </c>
      <c r="H679" s="325" t="s">
        <v>1538</v>
      </c>
    </row>
    <row r="680" spans="1:8">
      <c r="A680" s="103"/>
      <c r="B680" s="326"/>
      <c r="C680" s="326" t="s">
        <v>1538</v>
      </c>
      <c r="D680" t="s">
        <v>1538</v>
      </c>
      <c r="E680" s="325" t="s">
        <v>1538</v>
      </c>
      <c r="G680" s="325" t="s">
        <v>1538</v>
      </c>
      <c r="H680" s="325" t="s">
        <v>1538</v>
      </c>
    </row>
    <row r="681" spans="1:8">
      <c r="A681" s="103"/>
      <c r="B681" s="326"/>
      <c r="C681" s="326" t="s">
        <v>1538</v>
      </c>
      <c r="D681" t="s">
        <v>1538</v>
      </c>
      <c r="E681" s="325" t="s">
        <v>1538</v>
      </c>
      <c r="G681" s="325" t="s">
        <v>1538</v>
      </c>
      <c r="H681" s="325" t="s">
        <v>1538</v>
      </c>
    </row>
    <row r="682" spans="1:8">
      <c r="A682" s="103"/>
      <c r="B682" s="326"/>
      <c r="C682" s="326" t="s">
        <v>1538</v>
      </c>
      <c r="D682" t="s">
        <v>1538</v>
      </c>
      <c r="E682" s="325" t="s">
        <v>1538</v>
      </c>
      <c r="G682" s="325" t="s">
        <v>1538</v>
      </c>
      <c r="H682" s="325" t="s">
        <v>1538</v>
      </c>
    </row>
    <row r="683" spans="1:8">
      <c r="A683" s="103"/>
      <c r="B683" s="326"/>
      <c r="C683" s="326" t="s">
        <v>1538</v>
      </c>
      <c r="D683" t="s">
        <v>1538</v>
      </c>
      <c r="E683" s="325" t="s">
        <v>1538</v>
      </c>
      <c r="G683" s="325" t="s">
        <v>1538</v>
      </c>
      <c r="H683" s="325" t="s">
        <v>1538</v>
      </c>
    </row>
    <row r="684" spans="1:8">
      <c r="A684" s="103"/>
      <c r="B684" s="326"/>
      <c r="C684" s="326" t="s">
        <v>1538</v>
      </c>
      <c r="D684" t="s">
        <v>1538</v>
      </c>
      <c r="E684" s="325" t="s">
        <v>1538</v>
      </c>
      <c r="G684" s="325" t="s">
        <v>1538</v>
      </c>
      <c r="H684" s="325" t="s">
        <v>1538</v>
      </c>
    </row>
    <row r="685" spans="1:8">
      <c r="A685" s="103"/>
      <c r="B685" s="326"/>
      <c r="C685" s="326" t="s">
        <v>1538</v>
      </c>
      <c r="D685" t="s">
        <v>1538</v>
      </c>
      <c r="E685" s="325" t="s">
        <v>1538</v>
      </c>
      <c r="G685" s="325" t="s">
        <v>1538</v>
      </c>
      <c r="H685" s="325" t="s">
        <v>1538</v>
      </c>
    </row>
    <row r="686" spans="1:8">
      <c r="A686" s="103"/>
      <c r="B686" s="326"/>
      <c r="C686" s="326" t="s">
        <v>1538</v>
      </c>
      <c r="D686" t="s">
        <v>1538</v>
      </c>
      <c r="E686" s="325" t="s">
        <v>1538</v>
      </c>
      <c r="G686" s="325" t="s">
        <v>1538</v>
      </c>
      <c r="H686" s="325" t="s">
        <v>1538</v>
      </c>
    </row>
    <row r="687" spans="1:8">
      <c r="A687" s="103"/>
      <c r="B687" s="326"/>
      <c r="C687" s="326" t="s">
        <v>1538</v>
      </c>
      <c r="D687" t="s">
        <v>1538</v>
      </c>
      <c r="E687" s="325" t="s">
        <v>1538</v>
      </c>
      <c r="G687" s="325" t="s">
        <v>1538</v>
      </c>
      <c r="H687" s="325" t="s">
        <v>1538</v>
      </c>
    </row>
    <row r="688" spans="1:8">
      <c r="A688" s="103"/>
      <c r="B688" s="326"/>
      <c r="C688" s="326" t="s">
        <v>1538</v>
      </c>
      <c r="D688" t="s">
        <v>1538</v>
      </c>
      <c r="E688" s="325" t="s">
        <v>1538</v>
      </c>
      <c r="G688" s="325" t="s">
        <v>1538</v>
      </c>
      <c r="H688" s="325" t="s">
        <v>1538</v>
      </c>
    </row>
    <row r="689" spans="1:8">
      <c r="A689" s="103"/>
      <c r="B689" s="326"/>
      <c r="C689" s="326" t="s">
        <v>1538</v>
      </c>
      <c r="D689" t="s">
        <v>1538</v>
      </c>
      <c r="E689" s="325" t="s">
        <v>1538</v>
      </c>
      <c r="G689" s="325" t="s">
        <v>1538</v>
      </c>
      <c r="H689" s="325" t="s">
        <v>1538</v>
      </c>
    </row>
    <row r="690" spans="1:8">
      <c r="A690" s="103"/>
      <c r="B690" s="326"/>
      <c r="C690" s="326" t="s">
        <v>1538</v>
      </c>
      <c r="D690" t="s">
        <v>1538</v>
      </c>
      <c r="E690" s="325" t="s">
        <v>1538</v>
      </c>
      <c r="G690" s="325" t="s">
        <v>1538</v>
      </c>
      <c r="H690" s="325" t="s">
        <v>1538</v>
      </c>
    </row>
    <row r="691" spans="1:8">
      <c r="A691" s="103"/>
      <c r="B691" s="326"/>
      <c r="C691" s="326" t="s">
        <v>1538</v>
      </c>
      <c r="D691" t="s">
        <v>1538</v>
      </c>
      <c r="E691" s="325" t="s">
        <v>1538</v>
      </c>
      <c r="G691" s="325" t="s">
        <v>1538</v>
      </c>
      <c r="H691" s="325" t="s">
        <v>1538</v>
      </c>
    </row>
    <row r="692" spans="1:8">
      <c r="A692" s="103"/>
      <c r="B692" s="326"/>
      <c r="C692" s="326" t="s">
        <v>1538</v>
      </c>
      <c r="D692" t="s">
        <v>1538</v>
      </c>
      <c r="E692" s="325" t="s">
        <v>1538</v>
      </c>
      <c r="G692" s="325" t="s">
        <v>1538</v>
      </c>
      <c r="H692" s="325" t="s">
        <v>1538</v>
      </c>
    </row>
    <row r="693" spans="1:8">
      <c r="A693" s="103"/>
      <c r="B693" s="326"/>
      <c r="C693" s="326" t="s">
        <v>1538</v>
      </c>
      <c r="D693" t="s">
        <v>1538</v>
      </c>
      <c r="E693" s="325" t="s">
        <v>1538</v>
      </c>
      <c r="G693" s="325" t="s">
        <v>1538</v>
      </c>
      <c r="H693" s="325" t="s">
        <v>1538</v>
      </c>
    </row>
    <row r="694" spans="1:8">
      <c r="A694" s="103"/>
      <c r="B694" s="328"/>
      <c r="C694" s="326" t="s">
        <v>1538</v>
      </c>
      <c r="D694" t="s">
        <v>1538</v>
      </c>
      <c r="E694" s="325" t="s">
        <v>1538</v>
      </c>
      <c r="G694" s="325" t="s">
        <v>1538</v>
      </c>
      <c r="H694" s="325" t="s">
        <v>1538</v>
      </c>
    </row>
    <row r="695" spans="1:8">
      <c r="A695" s="103"/>
      <c r="C695" s="326" t="s">
        <v>1538</v>
      </c>
      <c r="D695" t="s">
        <v>1538</v>
      </c>
      <c r="E695" s="325" t="s">
        <v>1538</v>
      </c>
      <c r="G695" s="325" t="s">
        <v>1538</v>
      </c>
      <c r="H695" s="325" t="s">
        <v>1538</v>
      </c>
    </row>
    <row r="696" spans="1:8">
      <c r="A696" s="103"/>
      <c r="C696" s="326" t="s">
        <v>1538</v>
      </c>
      <c r="D696" t="s">
        <v>1538</v>
      </c>
      <c r="E696" s="325" t="s">
        <v>1538</v>
      </c>
      <c r="G696" s="325" t="s">
        <v>1538</v>
      </c>
      <c r="H696" s="325" t="s">
        <v>1538</v>
      </c>
    </row>
    <row r="697" spans="1:8">
      <c r="A697" s="103"/>
      <c r="C697" s="326" t="s">
        <v>1538</v>
      </c>
      <c r="D697" t="s">
        <v>1538</v>
      </c>
      <c r="E697" s="325" t="s">
        <v>1538</v>
      </c>
      <c r="G697" s="325" t="s">
        <v>1538</v>
      </c>
      <c r="H697" s="325" t="s">
        <v>1538</v>
      </c>
    </row>
    <row r="698" spans="1:8">
      <c r="A698" s="103"/>
      <c r="B698" s="326"/>
      <c r="C698" s="326" t="s">
        <v>1538</v>
      </c>
      <c r="D698" t="s">
        <v>1538</v>
      </c>
      <c r="E698" s="325" t="s">
        <v>1538</v>
      </c>
      <c r="G698" s="325" t="s">
        <v>1538</v>
      </c>
      <c r="H698" s="325" t="s">
        <v>1538</v>
      </c>
    </row>
    <row r="699" spans="1:8">
      <c r="A699" s="103"/>
      <c r="B699" s="326"/>
      <c r="C699" s="326" t="s">
        <v>1538</v>
      </c>
      <c r="D699" t="s">
        <v>1538</v>
      </c>
      <c r="E699" s="325" t="s">
        <v>1538</v>
      </c>
      <c r="G699" s="325" t="s">
        <v>1538</v>
      </c>
      <c r="H699" s="325" t="s">
        <v>1538</v>
      </c>
    </row>
    <row r="700" spans="1:8">
      <c r="A700" s="103"/>
      <c r="B700" s="326"/>
      <c r="C700" s="326" t="s">
        <v>1538</v>
      </c>
      <c r="D700" t="s">
        <v>1538</v>
      </c>
      <c r="E700" s="325" t="s">
        <v>1538</v>
      </c>
      <c r="G700" s="325" t="s">
        <v>1538</v>
      </c>
      <c r="H700" s="325" t="s">
        <v>1538</v>
      </c>
    </row>
    <row r="701" spans="1:8">
      <c r="A701" s="103"/>
      <c r="B701" s="326"/>
      <c r="C701" s="326" t="s">
        <v>1538</v>
      </c>
      <c r="D701" t="s">
        <v>1538</v>
      </c>
      <c r="E701" s="325" t="s">
        <v>1538</v>
      </c>
      <c r="G701" s="325" t="s">
        <v>1538</v>
      </c>
      <c r="H701" s="325" t="s">
        <v>1538</v>
      </c>
    </row>
    <row r="702" spans="1:8">
      <c r="A702" s="103"/>
      <c r="B702" s="326"/>
      <c r="C702" s="326" t="s">
        <v>1538</v>
      </c>
      <c r="D702" t="s">
        <v>1538</v>
      </c>
      <c r="E702" s="325" t="s">
        <v>1538</v>
      </c>
      <c r="G702" s="325" t="s">
        <v>1538</v>
      </c>
      <c r="H702" s="325" t="s">
        <v>1538</v>
      </c>
    </row>
    <row r="703" spans="1:8">
      <c r="A703" s="103"/>
      <c r="B703" s="326"/>
      <c r="C703" s="326" t="s">
        <v>1538</v>
      </c>
      <c r="D703" t="s">
        <v>1538</v>
      </c>
      <c r="E703" s="325" t="s">
        <v>1538</v>
      </c>
      <c r="G703" s="325" t="s">
        <v>1538</v>
      </c>
      <c r="H703" s="325" t="s">
        <v>1538</v>
      </c>
    </row>
    <row r="704" spans="1:8">
      <c r="A704" s="103"/>
      <c r="B704" s="326"/>
      <c r="C704" s="326" t="s">
        <v>1538</v>
      </c>
      <c r="D704" t="s">
        <v>1538</v>
      </c>
      <c r="E704" s="325" t="s">
        <v>1538</v>
      </c>
      <c r="G704" s="325" t="s">
        <v>1538</v>
      </c>
      <c r="H704" s="325" t="s">
        <v>1538</v>
      </c>
    </row>
    <row r="705" spans="1:8">
      <c r="A705" s="103"/>
      <c r="B705" s="326"/>
      <c r="C705" s="326" t="s">
        <v>1538</v>
      </c>
      <c r="D705" t="s">
        <v>1538</v>
      </c>
      <c r="E705" s="325" t="s">
        <v>1538</v>
      </c>
      <c r="G705" s="325" t="s">
        <v>1538</v>
      </c>
      <c r="H705" s="325" t="s">
        <v>1538</v>
      </c>
    </row>
    <row r="706" spans="1:8">
      <c r="A706" s="103"/>
      <c r="B706" s="326"/>
      <c r="C706" s="326" t="s">
        <v>1538</v>
      </c>
      <c r="D706" t="s">
        <v>1538</v>
      </c>
      <c r="E706" s="325" t="s">
        <v>1538</v>
      </c>
      <c r="G706" s="325" t="s">
        <v>1538</v>
      </c>
      <c r="H706" s="325" t="s">
        <v>1538</v>
      </c>
    </row>
    <row r="707" spans="1:8">
      <c r="A707" s="103"/>
      <c r="B707" s="326"/>
      <c r="C707" s="326" t="s">
        <v>1538</v>
      </c>
      <c r="D707" t="s">
        <v>1538</v>
      </c>
      <c r="E707" s="325" t="s">
        <v>1538</v>
      </c>
      <c r="G707" s="325" t="s">
        <v>1538</v>
      </c>
      <c r="H707" s="325" t="s">
        <v>1538</v>
      </c>
    </row>
    <row r="708" spans="1:8">
      <c r="A708" s="103"/>
      <c r="B708" s="326"/>
      <c r="C708" s="326" t="s">
        <v>1538</v>
      </c>
      <c r="D708" t="s">
        <v>1538</v>
      </c>
      <c r="E708" s="325" t="s">
        <v>1538</v>
      </c>
      <c r="G708" s="325" t="s">
        <v>1538</v>
      </c>
      <c r="H708" s="325" t="s">
        <v>1538</v>
      </c>
    </row>
    <row r="709" spans="1:8">
      <c r="A709" s="103"/>
      <c r="B709" s="326"/>
      <c r="C709" s="326" t="s">
        <v>1538</v>
      </c>
      <c r="D709" t="s">
        <v>1538</v>
      </c>
      <c r="E709" s="325" t="s">
        <v>1538</v>
      </c>
      <c r="G709" s="325" t="s">
        <v>1538</v>
      </c>
      <c r="H709" s="325" t="s">
        <v>1538</v>
      </c>
    </row>
    <row r="710" spans="1:8">
      <c r="A710" s="103"/>
      <c r="B710" s="326"/>
      <c r="C710" s="326" t="s">
        <v>1538</v>
      </c>
      <c r="D710" t="s">
        <v>1538</v>
      </c>
      <c r="E710" s="325" t="s">
        <v>1538</v>
      </c>
      <c r="G710" s="325" t="s">
        <v>1538</v>
      </c>
      <c r="H710" s="325" t="s">
        <v>1538</v>
      </c>
    </row>
    <row r="711" spans="1:8">
      <c r="A711" s="103"/>
      <c r="B711" s="326"/>
      <c r="C711" s="326" t="s">
        <v>1538</v>
      </c>
      <c r="D711" t="s">
        <v>1538</v>
      </c>
      <c r="E711" s="325" t="s">
        <v>1538</v>
      </c>
      <c r="G711" s="325" t="s">
        <v>1538</v>
      </c>
      <c r="H711" s="325" t="s">
        <v>1538</v>
      </c>
    </row>
    <row r="712" spans="1:8">
      <c r="A712" s="103"/>
      <c r="B712" s="328"/>
      <c r="C712" s="326" t="s">
        <v>1538</v>
      </c>
      <c r="D712" t="s">
        <v>1538</v>
      </c>
      <c r="E712" s="325" t="s">
        <v>1538</v>
      </c>
      <c r="G712" s="325" t="s">
        <v>1538</v>
      </c>
      <c r="H712" s="325" t="s">
        <v>1538</v>
      </c>
    </row>
    <row r="713" spans="1:8">
      <c r="A713" s="103"/>
      <c r="C713" s="326" t="s">
        <v>1538</v>
      </c>
      <c r="D713" t="s">
        <v>1538</v>
      </c>
      <c r="E713" s="325" t="s">
        <v>1538</v>
      </c>
      <c r="G713" s="325" t="s">
        <v>1538</v>
      </c>
      <c r="H713" s="325" t="s">
        <v>1538</v>
      </c>
    </row>
    <row r="714" spans="1:8">
      <c r="A714" s="103"/>
      <c r="C714" s="326" t="s">
        <v>1538</v>
      </c>
      <c r="D714" t="s">
        <v>1538</v>
      </c>
      <c r="E714" s="325" t="s">
        <v>1538</v>
      </c>
      <c r="G714" s="325" t="s">
        <v>1538</v>
      </c>
      <c r="H714" s="325" t="s">
        <v>1538</v>
      </c>
    </row>
    <row r="715" spans="1:8">
      <c r="A715" s="103"/>
      <c r="C715" s="326" t="s">
        <v>1538</v>
      </c>
      <c r="D715" t="s">
        <v>1538</v>
      </c>
      <c r="E715" s="325" t="s">
        <v>1538</v>
      </c>
      <c r="G715" s="325" t="s">
        <v>1538</v>
      </c>
      <c r="H715" s="325" t="s">
        <v>1538</v>
      </c>
    </row>
    <row r="716" spans="1:8">
      <c r="A716" s="103"/>
      <c r="B716" s="326"/>
      <c r="C716" s="326" t="s">
        <v>1538</v>
      </c>
      <c r="D716" t="s">
        <v>1538</v>
      </c>
      <c r="E716" s="325" t="s">
        <v>1538</v>
      </c>
      <c r="G716" s="325" t="s">
        <v>1538</v>
      </c>
      <c r="H716" s="325" t="s">
        <v>1538</v>
      </c>
    </row>
    <row r="717" spans="1:8">
      <c r="A717" s="103"/>
      <c r="B717" s="326"/>
      <c r="C717" s="326" t="s">
        <v>1538</v>
      </c>
      <c r="D717" t="s">
        <v>1538</v>
      </c>
      <c r="E717" s="325" t="s">
        <v>1538</v>
      </c>
      <c r="G717" s="325" t="s">
        <v>1538</v>
      </c>
      <c r="H717" s="325" t="s">
        <v>1538</v>
      </c>
    </row>
    <row r="718" spans="1:8">
      <c r="A718" s="103"/>
      <c r="B718" s="326"/>
      <c r="C718" s="326" t="s">
        <v>1538</v>
      </c>
      <c r="D718" t="s">
        <v>1538</v>
      </c>
      <c r="E718" s="325" t="s">
        <v>1538</v>
      </c>
      <c r="G718" s="325" t="s">
        <v>1538</v>
      </c>
      <c r="H718" s="325" t="s">
        <v>1538</v>
      </c>
    </row>
    <row r="719" spans="1:8">
      <c r="A719" s="103"/>
      <c r="B719" s="326"/>
      <c r="C719" s="326" t="s">
        <v>1538</v>
      </c>
      <c r="D719" t="s">
        <v>1538</v>
      </c>
      <c r="E719" s="325" t="s">
        <v>1538</v>
      </c>
      <c r="G719" s="325" t="s">
        <v>1538</v>
      </c>
      <c r="H719" s="325" t="s">
        <v>1538</v>
      </c>
    </row>
    <row r="720" spans="1:8">
      <c r="A720" s="103"/>
      <c r="B720" s="326"/>
      <c r="C720" s="326" t="s">
        <v>1538</v>
      </c>
      <c r="D720" t="s">
        <v>1538</v>
      </c>
      <c r="E720" s="325" t="s">
        <v>1538</v>
      </c>
      <c r="G720" s="325" t="s">
        <v>1538</v>
      </c>
      <c r="H720" s="325" t="s">
        <v>1538</v>
      </c>
    </row>
    <row r="721" spans="1:8">
      <c r="A721" s="103"/>
      <c r="B721" s="326"/>
      <c r="C721" s="326" t="s">
        <v>1538</v>
      </c>
      <c r="D721" t="s">
        <v>1538</v>
      </c>
      <c r="E721" s="325" t="s">
        <v>1538</v>
      </c>
      <c r="G721" s="325" t="s">
        <v>1538</v>
      </c>
      <c r="H721" s="325" t="s">
        <v>1538</v>
      </c>
    </row>
    <row r="722" spans="1:8">
      <c r="A722" s="103"/>
      <c r="B722" s="326"/>
      <c r="C722" s="326" t="s">
        <v>1538</v>
      </c>
      <c r="D722" t="s">
        <v>1538</v>
      </c>
      <c r="E722" s="325" t="s">
        <v>1538</v>
      </c>
      <c r="G722" s="325" t="s">
        <v>1538</v>
      </c>
      <c r="H722" s="325" t="s">
        <v>1538</v>
      </c>
    </row>
    <row r="723" spans="1:8">
      <c r="A723" s="103"/>
      <c r="B723" s="326"/>
      <c r="C723" s="326" t="s">
        <v>1538</v>
      </c>
      <c r="D723" t="s">
        <v>1538</v>
      </c>
      <c r="E723" s="325" t="s">
        <v>1538</v>
      </c>
      <c r="G723" s="325" t="s">
        <v>1538</v>
      </c>
      <c r="H723" s="325" t="s">
        <v>1538</v>
      </c>
    </row>
    <row r="724" spans="1:8">
      <c r="A724" s="103"/>
      <c r="B724" s="326"/>
      <c r="C724" s="326" t="s">
        <v>1538</v>
      </c>
      <c r="D724" t="s">
        <v>1538</v>
      </c>
      <c r="E724" s="325" t="s">
        <v>1538</v>
      </c>
      <c r="G724" s="325" t="s">
        <v>1538</v>
      </c>
      <c r="H724" s="325" t="s">
        <v>1538</v>
      </c>
    </row>
    <row r="725" spans="1:8">
      <c r="A725" s="103"/>
      <c r="B725" s="326"/>
      <c r="C725" s="326" t="s">
        <v>1538</v>
      </c>
      <c r="D725" t="s">
        <v>1538</v>
      </c>
      <c r="E725" s="325" t="s">
        <v>1538</v>
      </c>
      <c r="G725" s="325" t="s">
        <v>1538</v>
      </c>
      <c r="H725" s="325" t="s">
        <v>1538</v>
      </c>
    </row>
    <row r="726" spans="1:8">
      <c r="A726" s="103"/>
      <c r="B726" s="326"/>
      <c r="C726" s="326" t="s">
        <v>1538</v>
      </c>
      <c r="D726" t="s">
        <v>1538</v>
      </c>
      <c r="E726" s="325" t="s">
        <v>1538</v>
      </c>
      <c r="G726" s="325" t="s">
        <v>1538</v>
      </c>
      <c r="H726" s="325" t="s">
        <v>1538</v>
      </c>
    </row>
    <row r="727" spans="1:8">
      <c r="A727" s="103"/>
      <c r="B727" s="326"/>
      <c r="C727" s="326" t="s">
        <v>1538</v>
      </c>
      <c r="D727" t="s">
        <v>1538</v>
      </c>
      <c r="E727" s="325" t="s">
        <v>1538</v>
      </c>
      <c r="G727" s="325" t="s">
        <v>1538</v>
      </c>
      <c r="H727" s="325" t="s">
        <v>1538</v>
      </c>
    </row>
    <row r="728" spans="1:8">
      <c r="A728" s="103"/>
      <c r="B728" s="326"/>
      <c r="C728" s="326" t="s">
        <v>1538</v>
      </c>
      <c r="D728" t="s">
        <v>1538</v>
      </c>
      <c r="E728" s="325" t="s">
        <v>1538</v>
      </c>
      <c r="G728" s="325" t="s">
        <v>1538</v>
      </c>
      <c r="H728" s="325" t="s">
        <v>1538</v>
      </c>
    </row>
    <row r="729" spans="1:8">
      <c r="A729" s="103"/>
      <c r="B729" s="326"/>
      <c r="C729" s="326" t="s">
        <v>1538</v>
      </c>
      <c r="D729" t="s">
        <v>1538</v>
      </c>
      <c r="E729" s="325" t="s">
        <v>1538</v>
      </c>
      <c r="G729" s="325" t="s">
        <v>1538</v>
      </c>
      <c r="H729" s="325" t="s">
        <v>1538</v>
      </c>
    </row>
    <row r="730" spans="1:8">
      <c r="A730" s="103"/>
      <c r="B730" s="326"/>
      <c r="C730" s="326" t="s">
        <v>1538</v>
      </c>
      <c r="D730" t="s">
        <v>1538</v>
      </c>
      <c r="E730" s="325" t="s">
        <v>1538</v>
      </c>
      <c r="G730" s="325" t="s">
        <v>1538</v>
      </c>
      <c r="H730" s="325" t="s">
        <v>1538</v>
      </c>
    </row>
    <row r="731" spans="1:8">
      <c r="A731" s="103"/>
      <c r="B731" s="326"/>
      <c r="C731" s="326" t="s">
        <v>1538</v>
      </c>
      <c r="D731" t="s">
        <v>1538</v>
      </c>
      <c r="E731" s="325" t="s">
        <v>1538</v>
      </c>
      <c r="G731" s="325" t="s">
        <v>1538</v>
      </c>
      <c r="H731" s="325" t="s">
        <v>1538</v>
      </c>
    </row>
    <row r="732" spans="1:8">
      <c r="A732" s="103"/>
      <c r="B732" s="326"/>
      <c r="C732" s="326" t="s">
        <v>1538</v>
      </c>
      <c r="D732" t="s">
        <v>1538</v>
      </c>
      <c r="E732" s="325" t="s">
        <v>1538</v>
      </c>
      <c r="G732" s="325" t="s">
        <v>1538</v>
      </c>
      <c r="H732" s="325" t="s">
        <v>1538</v>
      </c>
    </row>
    <row r="733" spans="1:8">
      <c r="A733" s="103"/>
      <c r="B733" s="326"/>
      <c r="C733" s="326" t="s">
        <v>1538</v>
      </c>
      <c r="D733" t="s">
        <v>1538</v>
      </c>
      <c r="E733" s="325" t="s">
        <v>1538</v>
      </c>
      <c r="G733" s="325" t="s">
        <v>1538</v>
      </c>
      <c r="H733" s="325" t="s">
        <v>1538</v>
      </c>
    </row>
    <row r="734" spans="1:8">
      <c r="A734" s="103"/>
      <c r="B734" s="326"/>
      <c r="C734" s="326" t="s">
        <v>1538</v>
      </c>
      <c r="D734" t="s">
        <v>1538</v>
      </c>
      <c r="E734" s="325" t="s">
        <v>1538</v>
      </c>
      <c r="G734" s="325" t="s">
        <v>1538</v>
      </c>
      <c r="H734" s="325" t="s">
        <v>1538</v>
      </c>
    </row>
    <row r="735" spans="1:8">
      <c r="A735" s="103"/>
      <c r="B735" s="326"/>
      <c r="C735" s="326" t="s">
        <v>1538</v>
      </c>
      <c r="D735" t="s">
        <v>1538</v>
      </c>
      <c r="E735" s="325" t="s">
        <v>1538</v>
      </c>
      <c r="G735" s="325" t="s">
        <v>1538</v>
      </c>
      <c r="H735" s="325" t="s">
        <v>1538</v>
      </c>
    </row>
    <row r="736" spans="1:8">
      <c r="A736" s="103"/>
      <c r="B736" s="326"/>
      <c r="C736" s="326" t="s">
        <v>1538</v>
      </c>
      <c r="D736" t="s">
        <v>1538</v>
      </c>
      <c r="E736" s="325" t="s">
        <v>1538</v>
      </c>
      <c r="G736" s="325" t="s">
        <v>1538</v>
      </c>
      <c r="H736" s="325" t="s">
        <v>1538</v>
      </c>
    </row>
    <row r="737" spans="1:8">
      <c r="A737" s="103"/>
      <c r="B737" s="326"/>
      <c r="C737" s="326" t="s">
        <v>1538</v>
      </c>
      <c r="D737" t="s">
        <v>1538</v>
      </c>
      <c r="E737" s="325" t="s">
        <v>1538</v>
      </c>
      <c r="G737" s="325" t="s">
        <v>1538</v>
      </c>
      <c r="H737" s="325" t="s">
        <v>1538</v>
      </c>
    </row>
    <row r="738" spans="1:8">
      <c r="A738" s="103"/>
      <c r="B738" s="326"/>
      <c r="C738" s="326" t="s">
        <v>1538</v>
      </c>
      <c r="D738" t="s">
        <v>1538</v>
      </c>
      <c r="E738" s="325" t="s">
        <v>1538</v>
      </c>
      <c r="G738" s="325" t="s">
        <v>1538</v>
      </c>
      <c r="H738" s="325" t="s">
        <v>1538</v>
      </c>
    </row>
    <row r="739" spans="1:8">
      <c r="A739" s="103"/>
      <c r="B739" s="326"/>
      <c r="C739" s="326" t="s">
        <v>1538</v>
      </c>
      <c r="D739" t="s">
        <v>1538</v>
      </c>
      <c r="E739" s="325" t="s">
        <v>1538</v>
      </c>
      <c r="G739" s="325" t="s">
        <v>1538</v>
      </c>
      <c r="H739" s="325" t="s">
        <v>1538</v>
      </c>
    </row>
    <row r="740" spans="1:8">
      <c r="A740" s="103"/>
      <c r="B740" s="326"/>
      <c r="C740" s="326" t="s">
        <v>1538</v>
      </c>
      <c r="D740" t="s">
        <v>1538</v>
      </c>
      <c r="E740" s="325" t="s">
        <v>1538</v>
      </c>
      <c r="G740" s="325" t="s">
        <v>1538</v>
      </c>
      <c r="H740" s="325" t="s">
        <v>1538</v>
      </c>
    </row>
    <row r="741" spans="1:8">
      <c r="A741" s="103"/>
      <c r="B741" s="326"/>
      <c r="C741" s="326" t="s">
        <v>1538</v>
      </c>
      <c r="D741" t="s">
        <v>1538</v>
      </c>
      <c r="E741" s="325" t="s">
        <v>1538</v>
      </c>
      <c r="G741" s="325" t="s">
        <v>1538</v>
      </c>
      <c r="H741" s="325" t="s">
        <v>1538</v>
      </c>
    </row>
    <row r="742" spans="1:8">
      <c r="A742" s="103"/>
      <c r="B742" s="326"/>
      <c r="C742" s="326" t="s">
        <v>1538</v>
      </c>
      <c r="D742" t="s">
        <v>1538</v>
      </c>
      <c r="E742" s="325" t="s">
        <v>1538</v>
      </c>
      <c r="G742" s="325" t="s">
        <v>1538</v>
      </c>
      <c r="H742" s="325" t="s">
        <v>1538</v>
      </c>
    </row>
    <row r="743" spans="1:8">
      <c r="A743" s="103"/>
      <c r="B743" s="326"/>
      <c r="C743" s="326" t="s">
        <v>1538</v>
      </c>
      <c r="D743" t="s">
        <v>1538</v>
      </c>
      <c r="E743" s="325" t="s">
        <v>1538</v>
      </c>
      <c r="G743" s="325" t="s">
        <v>1538</v>
      </c>
      <c r="H743" s="325" t="s">
        <v>1538</v>
      </c>
    </row>
    <row r="744" spans="1:8">
      <c r="A744" s="103"/>
      <c r="B744" s="326"/>
      <c r="C744" s="326" t="s">
        <v>1538</v>
      </c>
      <c r="D744" t="s">
        <v>1538</v>
      </c>
      <c r="E744" s="325" t="s">
        <v>1538</v>
      </c>
      <c r="G744" s="325" t="s">
        <v>1538</v>
      </c>
      <c r="H744" s="325" t="s">
        <v>1538</v>
      </c>
    </row>
    <row r="745" spans="1:8">
      <c r="A745" s="103"/>
      <c r="B745" s="326"/>
      <c r="C745" s="326" t="s">
        <v>1538</v>
      </c>
      <c r="D745" t="s">
        <v>1538</v>
      </c>
      <c r="E745" s="325" t="s">
        <v>1538</v>
      </c>
      <c r="G745" s="325" t="s">
        <v>1538</v>
      </c>
      <c r="H745" s="325" t="s">
        <v>1538</v>
      </c>
    </row>
    <row r="746" spans="1:8">
      <c r="A746" s="103"/>
      <c r="B746" s="326"/>
      <c r="C746" s="326" t="s">
        <v>1538</v>
      </c>
      <c r="D746" t="s">
        <v>1538</v>
      </c>
      <c r="E746" s="325" t="s">
        <v>1538</v>
      </c>
      <c r="G746" s="325" t="s">
        <v>1538</v>
      </c>
      <c r="H746" s="325" t="s">
        <v>1538</v>
      </c>
    </row>
    <row r="747" spans="1:8">
      <c r="A747" s="103"/>
      <c r="B747" s="326"/>
      <c r="C747" s="326" t="s">
        <v>1538</v>
      </c>
      <c r="D747" t="s">
        <v>1538</v>
      </c>
      <c r="E747" s="325" t="s">
        <v>1538</v>
      </c>
      <c r="G747" s="325" t="s">
        <v>1538</v>
      </c>
      <c r="H747" s="325" t="s">
        <v>1538</v>
      </c>
    </row>
    <row r="748" spans="1:8">
      <c r="A748" s="103"/>
      <c r="B748" s="326"/>
      <c r="C748" s="326" t="s">
        <v>1538</v>
      </c>
      <c r="D748" t="s">
        <v>1538</v>
      </c>
      <c r="E748" s="325" t="s">
        <v>1538</v>
      </c>
      <c r="G748" s="325" t="s">
        <v>1538</v>
      </c>
      <c r="H748" s="325" t="s">
        <v>1538</v>
      </c>
    </row>
    <row r="749" spans="1:8">
      <c r="A749" s="103"/>
      <c r="B749" s="326"/>
      <c r="C749" s="326" t="s">
        <v>1538</v>
      </c>
      <c r="D749" t="s">
        <v>1538</v>
      </c>
      <c r="E749" s="325" t="s">
        <v>1538</v>
      </c>
      <c r="G749" s="325" t="s">
        <v>1538</v>
      </c>
      <c r="H749" s="325" t="s">
        <v>1538</v>
      </c>
    </row>
    <row r="750" spans="1:8">
      <c r="A750" s="103"/>
      <c r="B750" s="326"/>
      <c r="C750" s="326" t="s">
        <v>1538</v>
      </c>
      <c r="D750" t="s">
        <v>1538</v>
      </c>
      <c r="E750" s="325" t="s">
        <v>1538</v>
      </c>
      <c r="G750" s="325" t="s">
        <v>1538</v>
      </c>
      <c r="H750" s="325" t="s">
        <v>1538</v>
      </c>
    </row>
    <row r="751" spans="1:8">
      <c r="A751" s="103"/>
      <c r="B751" s="326"/>
      <c r="C751" s="326" t="s">
        <v>1538</v>
      </c>
      <c r="D751" t="s">
        <v>1538</v>
      </c>
      <c r="E751" s="325" t="s">
        <v>1538</v>
      </c>
      <c r="G751" s="325" t="s">
        <v>1538</v>
      </c>
      <c r="H751" s="325" t="s">
        <v>1538</v>
      </c>
    </row>
    <row r="752" spans="1:8">
      <c r="A752" s="103"/>
      <c r="B752" s="326"/>
      <c r="C752" s="326" t="s">
        <v>1538</v>
      </c>
      <c r="D752" t="s">
        <v>1538</v>
      </c>
      <c r="E752" s="325" t="s">
        <v>1538</v>
      </c>
      <c r="G752" s="325" t="s">
        <v>1538</v>
      </c>
      <c r="H752" s="325" t="s">
        <v>1538</v>
      </c>
    </row>
    <row r="753" spans="1:8">
      <c r="A753" s="103"/>
      <c r="B753" s="326"/>
      <c r="C753" s="326" t="s">
        <v>1538</v>
      </c>
      <c r="D753" t="s">
        <v>1538</v>
      </c>
      <c r="E753" s="325" t="s">
        <v>1538</v>
      </c>
      <c r="G753" s="325" t="s">
        <v>1538</v>
      </c>
      <c r="H753" s="325" t="s">
        <v>1538</v>
      </c>
    </row>
    <row r="754" spans="1:8">
      <c r="A754" s="103"/>
      <c r="B754" s="326"/>
      <c r="C754" s="326" t="s">
        <v>1538</v>
      </c>
      <c r="D754" t="s">
        <v>1538</v>
      </c>
      <c r="E754" s="325" t="s">
        <v>1538</v>
      </c>
      <c r="G754" s="325" t="s">
        <v>1538</v>
      </c>
      <c r="H754" s="325" t="s">
        <v>1538</v>
      </c>
    </row>
    <row r="755" spans="1:8">
      <c r="A755" s="103"/>
      <c r="B755" s="326"/>
      <c r="C755" s="326" t="s">
        <v>1538</v>
      </c>
      <c r="D755" t="s">
        <v>1538</v>
      </c>
      <c r="E755" s="325" t="s">
        <v>1538</v>
      </c>
      <c r="G755" s="325" t="s">
        <v>1538</v>
      </c>
      <c r="H755" s="325" t="s">
        <v>1538</v>
      </c>
    </row>
    <row r="756" spans="1:8">
      <c r="A756" s="103"/>
      <c r="B756" s="326"/>
      <c r="C756" s="326" t="s">
        <v>1538</v>
      </c>
      <c r="D756" t="s">
        <v>1538</v>
      </c>
      <c r="E756" s="325" t="s">
        <v>1538</v>
      </c>
      <c r="G756" s="325" t="s">
        <v>1538</v>
      </c>
      <c r="H756" s="325" t="s">
        <v>1538</v>
      </c>
    </row>
    <row r="757" spans="1:8">
      <c r="A757" s="103"/>
      <c r="B757" s="326"/>
      <c r="C757" s="326" t="s">
        <v>1538</v>
      </c>
      <c r="D757" t="s">
        <v>1538</v>
      </c>
      <c r="E757" s="325" t="s">
        <v>1538</v>
      </c>
      <c r="G757" s="325" t="s">
        <v>1538</v>
      </c>
      <c r="H757" s="325" t="s">
        <v>1538</v>
      </c>
    </row>
    <row r="758" spans="1:8">
      <c r="A758" s="103"/>
      <c r="B758" s="326"/>
      <c r="C758" s="326" t="s">
        <v>1538</v>
      </c>
      <c r="D758" t="s">
        <v>1538</v>
      </c>
      <c r="E758" s="325" t="s">
        <v>1538</v>
      </c>
      <c r="G758" s="325" t="s">
        <v>1538</v>
      </c>
      <c r="H758" s="325" t="s">
        <v>1538</v>
      </c>
    </row>
    <row r="759" spans="1:8">
      <c r="A759" s="103"/>
      <c r="B759" s="326"/>
      <c r="C759" s="326" t="s">
        <v>1538</v>
      </c>
      <c r="D759" t="s">
        <v>1538</v>
      </c>
      <c r="E759" s="325" t="s">
        <v>1538</v>
      </c>
      <c r="G759" s="325" t="s">
        <v>1538</v>
      </c>
      <c r="H759" s="325" t="s">
        <v>1538</v>
      </c>
    </row>
    <row r="760" spans="1:8">
      <c r="A760" s="103"/>
      <c r="B760" s="326"/>
      <c r="C760" s="326" t="s">
        <v>1538</v>
      </c>
      <c r="D760" t="s">
        <v>1538</v>
      </c>
      <c r="E760" s="325" t="s">
        <v>1538</v>
      </c>
      <c r="G760" s="325" t="s">
        <v>1538</v>
      </c>
      <c r="H760" s="325" t="s">
        <v>1538</v>
      </c>
    </row>
    <row r="761" spans="1:8">
      <c r="A761" s="103"/>
      <c r="B761" s="326"/>
      <c r="C761" s="326" t="s">
        <v>1538</v>
      </c>
      <c r="D761" t="s">
        <v>1538</v>
      </c>
      <c r="E761" s="325" t="s">
        <v>1538</v>
      </c>
      <c r="G761" s="325" t="s">
        <v>1538</v>
      </c>
      <c r="H761" s="325" t="s">
        <v>1538</v>
      </c>
    </row>
    <row r="762" spans="1:8">
      <c r="A762" s="103"/>
      <c r="B762" s="326"/>
      <c r="C762" s="326" t="s">
        <v>1538</v>
      </c>
      <c r="D762" t="s">
        <v>1538</v>
      </c>
      <c r="E762" s="325" t="s">
        <v>1538</v>
      </c>
      <c r="G762" s="325" t="s">
        <v>1538</v>
      </c>
      <c r="H762" s="325" t="s">
        <v>1538</v>
      </c>
    </row>
    <row r="763" spans="1:8">
      <c r="A763" s="103"/>
      <c r="B763" s="326"/>
      <c r="C763" s="326" t="s">
        <v>1538</v>
      </c>
      <c r="D763" t="s">
        <v>1538</v>
      </c>
      <c r="E763" s="325" t="s">
        <v>1538</v>
      </c>
      <c r="G763" s="325" t="s">
        <v>1538</v>
      </c>
      <c r="H763" s="325" t="s">
        <v>1538</v>
      </c>
    </row>
    <row r="764" spans="1:8">
      <c r="A764" s="103"/>
      <c r="B764" s="326"/>
      <c r="C764" s="326" t="s">
        <v>1538</v>
      </c>
      <c r="D764" t="s">
        <v>1538</v>
      </c>
      <c r="E764" s="325" t="s">
        <v>1538</v>
      </c>
      <c r="G764" s="325" t="s">
        <v>1538</v>
      </c>
      <c r="H764" s="325" t="s">
        <v>1538</v>
      </c>
    </row>
    <row r="765" spans="1:8">
      <c r="A765" s="103"/>
      <c r="B765" s="326"/>
      <c r="C765" s="326" t="s">
        <v>1538</v>
      </c>
      <c r="D765" t="s">
        <v>1538</v>
      </c>
      <c r="E765" s="325" t="s">
        <v>1538</v>
      </c>
      <c r="G765" s="325" t="s">
        <v>1538</v>
      </c>
      <c r="H765" s="325" t="s">
        <v>1538</v>
      </c>
    </row>
    <row r="766" spans="1:8">
      <c r="A766" s="103"/>
      <c r="B766" s="326"/>
      <c r="C766" s="326" t="s">
        <v>1538</v>
      </c>
      <c r="D766" t="s">
        <v>1538</v>
      </c>
      <c r="E766" s="325" t="s">
        <v>1538</v>
      </c>
      <c r="G766" s="325" t="s">
        <v>1538</v>
      </c>
      <c r="H766" s="325" t="s">
        <v>1538</v>
      </c>
    </row>
    <row r="767" spans="1:8">
      <c r="A767" s="103"/>
      <c r="B767" s="326"/>
      <c r="C767" s="326" t="s">
        <v>1538</v>
      </c>
      <c r="D767" t="s">
        <v>1538</v>
      </c>
      <c r="E767" s="325" t="s">
        <v>1538</v>
      </c>
      <c r="G767" s="325" t="s">
        <v>1538</v>
      </c>
      <c r="H767" s="325" t="s">
        <v>1538</v>
      </c>
    </row>
    <row r="768" spans="1:8">
      <c r="A768" s="103"/>
      <c r="B768" s="326"/>
      <c r="C768" s="326" t="s">
        <v>1538</v>
      </c>
      <c r="D768" t="s">
        <v>1538</v>
      </c>
      <c r="E768" s="325" t="s">
        <v>1538</v>
      </c>
      <c r="G768" s="325" t="s">
        <v>1538</v>
      </c>
      <c r="H768" s="325" t="s">
        <v>1538</v>
      </c>
    </row>
    <row r="769" spans="1:8">
      <c r="A769" s="103"/>
      <c r="B769" s="326"/>
      <c r="C769" s="326" t="s">
        <v>1538</v>
      </c>
      <c r="D769" t="s">
        <v>1538</v>
      </c>
      <c r="E769" s="325" t="s">
        <v>1538</v>
      </c>
      <c r="G769" s="325" t="s">
        <v>1538</v>
      </c>
      <c r="H769" s="325" t="s">
        <v>1538</v>
      </c>
    </row>
    <row r="770" spans="1:8">
      <c r="A770" s="103"/>
      <c r="B770" s="326"/>
      <c r="C770" s="326" t="s">
        <v>1538</v>
      </c>
      <c r="D770" t="s">
        <v>1538</v>
      </c>
      <c r="E770" s="325" t="s">
        <v>1538</v>
      </c>
      <c r="G770" s="325" t="s">
        <v>1538</v>
      </c>
      <c r="H770" s="325" t="s">
        <v>1538</v>
      </c>
    </row>
    <row r="771" spans="1:8">
      <c r="A771" s="103"/>
      <c r="B771" s="326"/>
      <c r="C771" s="326" t="s">
        <v>1538</v>
      </c>
      <c r="D771" t="s">
        <v>1538</v>
      </c>
      <c r="E771" s="325" t="s">
        <v>1538</v>
      </c>
      <c r="G771" s="325" t="s">
        <v>1538</v>
      </c>
      <c r="H771" s="325" t="s">
        <v>1538</v>
      </c>
    </row>
    <row r="772" spans="1:8">
      <c r="A772" s="103"/>
      <c r="B772" s="328"/>
      <c r="C772" s="326" t="s">
        <v>1538</v>
      </c>
      <c r="D772" t="s">
        <v>1538</v>
      </c>
      <c r="E772" s="325" t="s">
        <v>1538</v>
      </c>
      <c r="G772" s="325" t="s">
        <v>1538</v>
      </c>
      <c r="H772" s="325" t="s">
        <v>1538</v>
      </c>
    </row>
    <row r="773" spans="1:8">
      <c r="A773" s="103"/>
      <c r="C773" s="326" t="s">
        <v>1538</v>
      </c>
      <c r="D773" t="s">
        <v>1538</v>
      </c>
      <c r="E773" s="325" t="s">
        <v>1538</v>
      </c>
      <c r="G773" s="325" t="s">
        <v>1538</v>
      </c>
      <c r="H773" s="325" t="s">
        <v>1538</v>
      </c>
    </row>
    <row r="774" spans="1:8">
      <c r="A774" s="103"/>
      <c r="C774" s="326" t="s">
        <v>1538</v>
      </c>
      <c r="D774" t="s">
        <v>1538</v>
      </c>
      <c r="E774" s="325" t="s">
        <v>1538</v>
      </c>
      <c r="G774" s="325" t="s">
        <v>1538</v>
      </c>
      <c r="H774" s="325" t="s">
        <v>1538</v>
      </c>
    </row>
    <row r="775" spans="1:8">
      <c r="A775" s="103"/>
      <c r="C775" s="326" t="s">
        <v>1538</v>
      </c>
      <c r="D775" t="s">
        <v>1538</v>
      </c>
      <c r="E775" s="325" t="s">
        <v>1538</v>
      </c>
      <c r="G775" s="325" t="s">
        <v>1538</v>
      </c>
      <c r="H775" s="325" t="s">
        <v>1538</v>
      </c>
    </row>
    <row r="776" spans="1:8">
      <c r="A776" s="103"/>
      <c r="C776" s="326" t="s">
        <v>1538</v>
      </c>
      <c r="D776" t="s">
        <v>1538</v>
      </c>
      <c r="E776" s="325" t="s">
        <v>1538</v>
      </c>
      <c r="G776" s="325" t="s">
        <v>1538</v>
      </c>
      <c r="H776" s="325" t="s">
        <v>1538</v>
      </c>
    </row>
    <row r="777" spans="1:8">
      <c r="A777" s="103"/>
      <c r="B777" s="326"/>
      <c r="C777" s="326" t="s">
        <v>1538</v>
      </c>
      <c r="D777" t="s">
        <v>1538</v>
      </c>
      <c r="E777" s="325" t="s">
        <v>1538</v>
      </c>
      <c r="G777" s="325" t="s">
        <v>1538</v>
      </c>
      <c r="H777" s="325" t="s">
        <v>1538</v>
      </c>
    </row>
    <row r="778" spans="1:8">
      <c r="A778" s="103"/>
      <c r="B778" s="326"/>
      <c r="C778" s="326" t="s">
        <v>1538</v>
      </c>
      <c r="D778" t="s">
        <v>1538</v>
      </c>
      <c r="E778" s="325" t="s">
        <v>1538</v>
      </c>
      <c r="G778" s="325" t="s">
        <v>1538</v>
      </c>
      <c r="H778" s="325" t="s">
        <v>1538</v>
      </c>
    </row>
    <row r="779" spans="1:8">
      <c r="A779" s="103"/>
      <c r="B779" s="326"/>
      <c r="C779" s="326" t="s">
        <v>1538</v>
      </c>
      <c r="D779" t="s">
        <v>1538</v>
      </c>
      <c r="E779" s="325" t="s">
        <v>1538</v>
      </c>
      <c r="G779" s="325" t="s">
        <v>1538</v>
      </c>
      <c r="H779" s="325" t="s">
        <v>1538</v>
      </c>
    </row>
    <row r="780" spans="1:8">
      <c r="A780" s="103"/>
      <c r="B780" s="326"/>
      <c r="C780" s="326" t="s">
        <v>1538</v>
      </c>
      <c r="D780" t="s">
        <v>1538</v>
      </c>
      <c r="E780" s="325" t="s">
        <v>1538</v>
      </c>
      <c r="G780" s="325" t="s">
        <v>1538</v>
      </c>
      <c r="H780" s="325" t="s">
        <v>1538</v>
      </c>
    </row>
    <row r="781" spans="1:8">
      <c r="A781" s="103"/>
      <c r="B781" s="326"/>
      <c r="C781" s="326" t="s">
        <v>1538</v>
      </c>
      <c r="D781" t="s">
        <v>1538</v>
      </c>
      <c r="E781" s="325" t="s">
        <v>1538</v>
      </c>
      <c r="G781" s="325" t="s">
        <v>1538</v>
      </c>
      <c r="H781" s="325" t="s">
        <v>1538</v>
      </c>
    </row>
    <row r="782" spans="1:8">
      <c r="A782" s="103"/>
      <c r="B782" s="326"/>
      <c r="C782" s="326" t="s">
        <v>1538</v>
      </c>
      <c r="D782" t="s">
        <v>1538</v>
      </c>
      <c r="E782" s="325" t="s">
        <v>1538</v>
      </c>
      <c r="G782" s="325" t="s">
        <v>1538</v>
      </c>
      <c r="H782" s="325" t="s">
        <v>1538</v>
      </c>
    </row>
    <row r="783" spans="1:8">
      <c r="A783" s="103"/>
      <c r="B783" s="326"/>
      <c r="C783" s="326" t="s">
        <v>1538</v>
      </c>
      <c r="D783" t="s">
        <v>1538</v>
      </c>
      <c r="E783" s="325" t="s">
        <v>1538</v>
      </c>
      <c r="G783" s="325" t="s">
        <v>1538</v>
      </c>
      <c r="H783" s="325" t="s">
        <v>1538</v>
      </c>
    </row>
    <row r="784" spans="1:8">
      <c r="A784" s="103"/>
      <c r="B784" s="326"/>
      <c r="C784" s="326" t="s">
        <v>1538</v>
      </c>
      <c r="D784" t="s">
        <v>1538</v>
      </c>
      <c r="E784" s="325" t="s">
        <v>1538</v>
      </c>
      <c r="G784" s="325" t="s">
        <v>1538</v>
      </c>
      <c r="H784" s="325" t="s">
        <v>1538</v>
      </c>
    </row>
    <row r="785" spans="1:8">
      <c r="A785" s="103"/>
      <c r="B785" s="328"/>
      <c r="C785" s="326" t="s">
        <v>1538</v>
      </c>
      <c r="D785" t="s">
        <v>1538</v>
      </c>
      <c r="E785" s="325" t="s">
        <v>1538</v>
      </c>
      <c r="G785" s="325" t="s">
        <v>1538</v>
      </c>
      <c r="H785" s="325" t="s">
        <v>1538</v>
      </c>
    </row>
    <row r="786" spans="1:8">
      <c r="A786" s="103"/>
      <c r="C786" s="326" t="s">
        <v>1538</v>
      </c>
      <c r="D786" t="s">
        <v>1538</v>
      </c>
      <c r="E786" s="325" t="s">
        <v>1538</v>
      </c>
      <c r="G786" s="325" t="s">
        <v>1538</v>
      </c>
      <c r="H786" s="325" t="s">
        <v>1538</v>
      </c>
    </row>
    <row r="787" spans="1:8">
      <c r="A787" s="103"/>
      <c r="C787" s="326" t="s">
        <v>1538</v>
      </c>
      <c r="D787" t="s">
        <v>1538</v>
      </c>
      <c r="E787" s="325" t="s">
        <v>1538</v>
      </c>
      <c r="G787" s="325" t="s">
        <v>1538</v>
      </c>
      <c r="H787" s="325" t="s">
        <v>1538</v>
      </c>
    </row>
    <row r="788" spans="1:8">
      <c r="A788" s="103"/>
      <c r="C788" s="326" t="s">
        <v>1538</v>
      </c>
      <c r="D788" t="s">
        <v>1538</v>
      </c>
      <c r="E788" s="325" t="s">
        <v>1538</v>
      </c>
      <c r="G788" s="325" t="s">
        <v>1538</v>
      </c>
      <c r="H788" s="325" t="s">
        <v>1538</v>
      </c>
    </row>
    <row r="789" spans="1:8">
      <c r="A789" s="103"/>
      <c r="B789" s="326"/>
      <c r="C789" s="326" t="s">
        <v>1538</v>
      </c>
      <c r="D789" t="s">
        <v>1538</v>
      </c>
      <c r="E789" s="325" t="s">
        <v>1538</v>
      </c>
      <c r="G789" s="325" t="s">
        <v>1538</v>
      </c>
      <c r="H789" s="325" t="s">
        <v>1538</v>
      </c>
    </row>
    <row r="790" spans="1:8">
      <c r="A790" s="103"/>
      <c r="B790" s="326"/>
      <c r="C790" s="326" t="s">
        <v>1538</v>
      </c>
      <c r="D790" t="s">
        <v>1538</v>
      </c>
      <c r="E790" s="325" t="s">
        <v>1538</v>
      </c>
      <c r="G790" s="325" t="s">
        <v>1538</v>
      </c>
      <c r="H790" s="325" t="s">
        <v>1538</v>
      </c>
    </row>
    <row r="791" spans="1:8">
      <c r="A791" s="103"/>
      <c r="B791" s="326"/>
      <c r="C791" s="326" t="s">
        <v>1538</v>
      </c>
      <c r="D791" t="s">
        <v>1538</v>
      </c>
      <c r="E791" s="325" t="s">
        <v>1538</v>
      </c>
      <c r="G791" s="325" t="s">
        <v>1538</v>
      </c>
      <c r="H791" s="325" t="s">
        <v>1538</v>
      </c>
    </row>
    <row r="792" spans="1:8">
      <c r="A792" s="103"/>
      <c r="B792" s="326"/>
      <c r="C792" s="326" t="s">
        <v>1538</v>
      </c>
      <c r="D792" t="s">
        <v>1538</v>
      </c>
      <c r="E792" s="325" t="s">
        <v>1538</v>
      </c>
      <c r="G792" s="325" t="s">
        <v>1538</v>
      </c>
      <c r="H792" s="325" t="s">
        <v>1538</v>
      </c>
    </row>
    <row r="793" spans="1:8">
      <c r="A793" s="103"/>
      <c r="B793" s="326"/>
      <c r="C793" s="326" t="s">
        <v>1538</v>
      </c>
      <c r="D793" t="s">
        <v>1538</v>
      </c>
      <c r="E793" s="325" t="s">
        <v>1538</v>
      </c>
      <c r="G793" s="325" t="s">
        <v>1538</v>
      </c>
      <c r="H793" s="325" t="s">
        <v>1538</v>
      </c>
    </row>
    <row r="794" spans="1:8">
      <c r="A794" s="103"/>
      <c r="B794" s="326"/>
      <c r="C794" s="326" t="s">
        <v>1538</v>
      </c>
      <c r="D794" t="s">
        <v>1538</v>
      </c>
      <c r="E794" s="325" t="s">
        <v>1538</v>
      </c>
      <c r="G794" s="325" t="s">
        <v>1538</v>
      </c>
      <c r="H794" s="325" t="s">
        <v>1538</v>
      </c>
    </row>
    <row r="795" spans="1:8">
      <c r="A795" s="103"/>
      <c r="B795" s="326"/>
      <c r="C795" s="326" t="s">
        <v>1538</v>
      </c>
      <c r="D795" t="s">
        <v>1538</v>
      </c>
      <c r="E795" s="325" t="s">
        <v>1538</v>
      </c>
      <c r="G795" s="325" t="s">
        <v>1538</v>
      </c>
      <c r="H795" s="325" t="s">
        <v>1538</v>
      </c>
    </row>
    <row r="796" spans="1:8">
      <c r="A796" s="103"/>
      <c r="B796" s="326"/>
      <c r="C796" s="326" t="s">
        <v>1538</v>
      </c>
      <c r="D796" t="s">
        <v>1538</v>
      </c>
      <c r="E796" s="325" t="s">
        <v>1538</v>
      </c>
      <c r="G796" s="325" t="s">
        <v>1538</v>
      </c>
      <c r="H796" s="325" t="s">
        <v>1538</v>
      </c>
    </row>
    <row r="797" spans="1:8">
      <c r="A797" s="103"/>
      <c r="B797" s="328"/>
      <c r="C797" s="326" t="s">
        <v>1538</v>
      </c>
      <c r="D797" t="s">
        <v>1538</v>
      </c>
      <c r="E797" s="325" t="s">
        <v>1538</v>
      </c>
      <c r="G797" s="325" t="s">
        <v>1538</v>
      </c>
      <c r="H797" s="325" t="s">
        <v>1538</v>
      </c>
    </row>
    <row r="798" spans="1:8">
      <c r="A798" s="103"/>
      <c r="C798" s="326" t="s">
        <v>1538</v>
      </c>
      <c r="D798" t="s">
        <v>1538</v>
      </c>
      <c r="E798" s="325" t="s">
        <v>1538</v>
      </c>
      <c r="G798" s="325" t="s">
        <v>1538</v>
      </c>
      <c r="H798" s="325" t="s">
        <v>1538</v>
      </c>
    </row>
    <row r="799" spans="1:8">
      <c r="A799" s="103"/>
      <c r="C799" s="326" t="s">
        <v>1538</v>
      </c>
      <c r="D799" t="s">
        <v>1538</v>
      </c>
      <c r="E799" s="325" t="s">
        <v>1538</v>
      </c>
      <c r="G799" s="325" t="s">
        <v>1538</v>
      </c>
      <c r="H799" s="325" t="s">
        <v>1538</v>
      </c>
    </row>
    <row r="800" spans="1:8">
      <c r="A800" s="103"/>
      <c r="C800" s="326" t="s">
        <v>1538</v>
      </c>
      <c r="D800" t="s">
        <v>1538</v>
      </c>
      <c r="E800" s="325" t="s">
        <v>1538</v>
      </c>
      <c r="G800" s="325" t="s">
        <v>1538</v>
      </c>
      <c r="H800" s="325" t="s">
        <v>1538</v>
      </c>
    </row>
    <row r="801" spans="1:8">
      <c r="A801" s="103"/>
      <c r="B801" s="328"/>
      <c r="C801" s="326" t="s">
        <v>1538</v>
      </c>
      <c r="D801" t="s">
        <v>1538</v>
      </c>
      <c r="E801" s="325" t="s">
        <v>1538</v>
      </c>
      <c r="G801" s="325" t="s">
        <v>1538</v>
      </c>
      <c r="H801" s="325" t="s">
        <v>1538</v>
      </c>
    </row>
    <row r="802" spans="1:8">
      <c r="A802" s="103"/>
      <c r="C802" s="326" t="s">
        <v>1538</v>
      </c>
      <c r="D802" t="s">
        <v>1538</v>
      </c>
      <c r="E802" s="325" t="s">
        <v>1538</v>
      </c>
      <c r="G802" s="325" t="s">
        <v>1538</v>
      </c>
      <c r="H802" s="325" t="s">
        <v>1538</v>
      </c>
    </row>
    <row r="803" spans="1:8">
      <c r="A803" s="103"/>
      <c r="C803" s="326" t="s">
        <v>1538</v>
      </c>
      <c r="D803" t="s">
        <v>1538</v>
      </c>
      <c r="E803" s="325" t="s">
        <v>1538</v>
      </c>
      <c r="G803" s="325" t="s">
        <v>1538</v>
      </c>
      <c r="H803" s="325" t="s">
        <v>1538</v>
      </c>
    </row>
    <row r="804" spans="1:8">
      <c r="A804" s="103"/>
      <c r="C804" s="326" t="s">
        <v>1538</v>
      </c>
      <c r="D804" t="s">
        <v>1538</v>
      </c>
      <c r="E804" s="325" t="s">
        <v>1538</v>
      </c>
      <c r="G804" s="325" t="s">
        <v>1538</v>
      </c>
      <c r="H804" s="325" t="s">
        <v>1538</v>
      </c>
    </row>
    <row r="805" spans="1:8">
      <c r="A805" s="103"/>
      <c r="B805" s="326"/>
      <c r="C805" s="326" t="s">
        <v>1538</v>
      </c>
      <c r="D805" t="s">
        <v>1538</v>
      </c>
      <c r="E805" s="325" t="s">
        <v>1538</v>
      </c>
      <c r="G805" s="325" t="s">
        <v>1538</v>
      </c>
      <c r="H805" s="325" t="s">
        <v>1538</v>
      </c>
    </row>
    <row r="806" spans="1:8">
      <c r="A806" s="103"/>
      <c r="B806" s="326"/>
      <c r="C806" s="326" t="s">
        <v>1538</v>
      </c>
      <c r="D806" t="s">
        <v>1538</v>
      </c>
      <c r="E806" s="325" t="s">
        <v>1538</v>
      </c>
      <c r="G806" s="325" t="s">
        <v>1538</v>
      </c>
      <c r="H806" s="325" t="s">
        <v>1538</v>
      </c>
    </row>
    <row r="807" spans="1:8">
      <c r="A807" s="103"/>
      <c r="B807" s="326"/>
      <c r="C807" s="326" t="s">
        <v>1538</v>
      </c>
      <c r="D807" t="s">
        <v>1538</v>
      </c>
      <c r="E807" s="325" t="s">
        <v>1538</v>
      </c>
      <c r="G807" s="325" t="s">
        <v>1538</v>
      </c>
      <c r="H807" s="325" t="s">
        <v>1538</v>
      </c>
    </row>
    <row r="808" spans="1:8">
      <c r="A808" s="103"/>
      <c r="B808" s="326"/>
      <c r="C808" s="326" t="s">
        <v>1538</v>
      </c>
      <c r="D808" t="s">
        <v>1538</v>
      </c>
      <c r="E808" s="325" t="s">
        <v>1538</v>
      </c>
      <c r="G808" s="325" t="s">
        <v>1538</v>
      </c>
      <c r="H808" s="325" t="s">
        <v>1538</v>
      </c>
    </row>
    <row r="809" spans="1:8">
      <c r="A809" s="103"/>
      <c r="B809" s="328"/>
      <c r="C809" s="326" t="s">
        <v>1538</v>
      </c>
      <c r="D809" t="s">
        <v>1538</v>
      </c>
      <c r="E809" s="325" t="s">
        <v>1538</v>
      </c>
      <c r="G809" s="325" t="s">
        <v>1538</v>
      </c>
      <c r="H809" s="325" t="s">
        <v>1538</v>
      </c>
    </row>
    <row r="810" spans="1:8">
      <c r="A810" s="103"/>
      <c r="C810" s="326" t="s">
        <v>1538</v>
      </c>
      <c r="D810" t="s">
        <v>1538</v>
      </c>
      <c r="E810" s="325" t="s">
        <v>1538</v>
      </c>
      <c r="G810" s="325" t="s">
        <v>1538</v>
      </c>
      <c r="H810" s="325" t="s">
        <v>1538</v>
      </c>
    </row>
    <row r="811" spans="1:8">
      <c r="A811" s="103"/>
      <c r="C811" s="326" t="s">
        <v>1538</v>
      </c>
      <c r="D811" t="s">
        <v>1538</v>
      </c>
      <c r="E811" s="325" t="s">
        <v>1538</v>
      </c>
      <c r="G811" s="325" t="s">
        <v>1538</v>
      </c>
      <c r="H811" s="325" t="s">
        <v>1538</v>
      </c>
    </row>
    <row r="812" spans="1:8">
      <c r="A812" s="103"/>
      <c r="C812" s="326" t="s">
        <v>1538</v>
      </c>
      <c r="D812" t="s">
        <v>1538</v>
      </c>
      <c r="E812" s="325" t="s">
        <v>1538</v>
      </c>
      <c r="G812" s="325" t="s">
        <v>1538</v>
      </c>
      <c r="H812" s="325" t="s">
        <v>1538</v>
      </c>
    </row>
    <row r="813" spans="1:8">
      <c r="A813" s="103"/>
      <c r="C813" s="326" t="s">
        <v>1538</v>
      </c>
      <c r="D813" t="s">
        <v>1538</v>
      </c>
      <c r="E813" s="325" t="s">
        <v>1538</v>
      </c>
      <c r="G813" s="325" t="s">
        <v>1538</v>
      </c>
      <c r="H813" s="325" t="s">
        <v>1538</v>
      </c>
    </row>
    <row r="814" spans="1:8">
      <c r="A814" s="103"/>
      <c r="B814" s="328"/>
      <c r="C814" s="326" t="s">
        <v>1538</v>
      </c>
      <c r="D814" t="s">
        <v>1538</v>
      </c>
      <c r="E814" s="325" t="s">
        <v>1538</v>
      </c>
      <c r="G814" s="325" t="s">
        <v>1538</v>
      </c>
      <c r="H814" s="325" t="s">
        <v>1538</v>
      </c>
    </row>
    <row r="815" spans="1:8">
      <c r="A815" s="103"/>
      <c r="C815" s="326" t="s">
        <v>1538</v>
      </c>
      <c r="D815" t="s">
        <v>1538</v>
      </c>
      <c r="E815" s="325" t="s">
        <v>1538</v>
      </c>
      <c r="G815" s="325" t="s">
        <v>1538</v>
      </c>
      <c r="H815" s="325" t="s">
        <v>1538</v>
      </c>
    </row>
    <row r="816" spans="1:8">
      <c r="A816" s="103"/>
      <c r="C816" s="326" t="s">
        <v>1538</v>
      </c>
      <c r="D816" t="s">
        <v>1538</v>
      </c>
      <c r="E816" s="325" t="s">
        <v>1538</v>
      </c>
      <c r="G816" s="325" t="s">
        <v>1538</v>
      </c>
      <c r="H816" s="325" t="s">
        <v>1538</v>
      </c>
    </row>
    <row r="817" spans="1:8">
      <c r="A817" s="103"/>
      <c r="C817" s="326" t="s">
        <v>1538</v>
      </c>
      <c r="D817" t="s">
        <v>1538</v>
      </c>
      <c r="E817" s="325" t="s">
        <v>1538</v>
      </c>
      <c r="G817" s="325" t="s">
        <v>1538</v>
      </c>
      <c r="H817" s="325" t="s">
        <v>1538</v>
      </c>
    </row>
    <row r="818" spans="1:8">
      <c r="A818" s="103"/>
      <c r="C818" s="326" t="s">
        <v>1538</v>
      </c>
      <c r="D818" t="s">
        <v>1538</v>
      </c>
      <c r="E818" s="325" t="s">
        <v>1538</v>
      </c>
      <c r="G818" s="325" t="s">
        <v>1538</v>
      </c>
      <c r="H818" s="325" t="s">
        <v>1538</v>
      </c>
    </row>
    <row r="819" spans="1:8">
      <c r="A819" s="103"/>
      <c r="B819" s="326"/>
      <c r="C819" s="326" t="s">
        <v>1538</v>
      </c>
      <c r="D819" t="s">
        <v>1538</v>
      </c>
      <c r="E819" s="325" t="s">
        <v>1538</v>
      </c>
      <c r="G819" s="325" t="s">
        <v>1538</v>
      </c>
      <c r="H819" s="325" t="s">
        <v>1538</v>
      </c>
    </row>
    <row r="820" spans="1:8">
      <c r="A820" s="103"/>
      <c r="B820" s="326"/>
      <c r="C820" s="326" t="s">
        <v>1538</v>
      </c>
      <c r="D820" t="s">
        <v>1538</v>
      </c>
      <c r="E820" s="325" t="s">
        <v>1538</v>
      </c>
      <c r="G820" s="325" t="s">
        <v>1538</v>
      </c>
      <c r="H820" s="325" t="s">
        <v>1538</v>
      </c>
    </row>
    <row r="821" spans="1:8">
      <c r="A821" s="103"/>
      <c r="B821" s="326"/>
      <c r="C821" s="326" t="s">
        <v>1538</v>
      </c>
      <c r="D821" t="s">
        <v>1538</v>
      </c>
      <c r="E821" s="325" t="s">
        <v>1538</v>
      </c>
      <c r="G821" s="325" t="s">
        <v>1538</v>
      </c>
      <c r="H821" s="325" t="s">
        <v>1538</v>
      </c>
    </row>
    <row r="822" spans="1:8">
      <c r="A822" s="103"/>
      <c r="B822" s="326"/>
      <c r="C822" s="326" t="s">
        <v>1538</v>
      </c>
      <c r="D822" t="s">
        <v>1538</v>
      </c>
      <c r="E822" s="325" t="s">
        <v>1538</v>
      </c>
      <c r="G822" s="325" t="s">
        <v>1538</v>
      </c>
      <c r="H822" s="325" t="s">
        <v>1538</v>
      </c>
    </row>
    <row r="823" spans="1:8">
      <c r="A823" s="103"/>
      <c r="B823" s="326"/>
      <c r="C823" s="326" t="s">
        <v>1538</v>
      </c>
      <c r="D823" t="s">
        <v>1538</v>
      </c>
      <c r="E823" s="325" t="s">
        <v>1538</v>
      </c>
      <c r="G823" s="325" t="s">
        <v>1538</v>
      </c>
      <c r="H823" s="325" t="s">
        <v>1538</v>
      </c>
    </row>
    <row r="824" spans="1:8">
      <c r="A824" s="103"/>
      <c r="B824" s="326"/>
      <c r="C824" s="326" t="s">
        <v>1538</v>
      </c>
      <c r="D824" t="s">
        <v>1538</v>
      </c>
      <c r="E824" s="325" t="s">
        <v>1538</v>
      </c>
      <c r="G824" s="325" t="s">
        <v>1538</v>
      </c>
      <c r="H824" s="325" t="s">
        <v>1538</v>
      </c>
    </row>
    <row r="825" spans="1:8">
      <c r="A825" s="103"/>
      <c r="B825" s="326"/>
      <c r="C825" s="326" t="s">
        <v>1538</v>
      </c>
      <c r="D825" t="s">
        <v>1538</v>
      </c>
      <c r="E825" s="325" t="s">
        <v>1538</v>
      </c>
      <c r="G825" s="325" t="s">
        <v>1538</v>
      </c>
      <c r="H825" s="325" t="s">
        <v>1538</v>
      </c>
    </row>
    <row r="826" spans="1:8">
      <c r="A826" s="103"/>
      <c r="B826" s="326"/>
      <c r="C826" s="326" t="s">
        <v>1538</v>
      </c>
      <c r="D826" t="s">
        <v>1538</v>
      </c>
      <c r="E826" s="325" t="s">
        <v>1538</v>
      </c>
      <c r="G826" s="325" t="s">
        <v>1538</v>
      </c>
      <c r="H826" s="325" t="s">
        <v>1538</v>
      </c>
    </row>
    <row r="827" spans="1:8">
      <c r="A827" s="103"/>
      <c r="B827" s="326"/>
      <c r="C827" s="326" t="s">
        <v>1538</v>
      </c>
      <c r="D827" t="s">
        <v>1538</v>
      </c>
      <c r="E827" s="325" t="s">
        <v>1538</v>
      </c>
      <c r="G827" s="325" t="s">
        <v>1538</v>
      </c>
      <c r="H827" s="325" t="s">
        <v>1538</v>
      </c>
    </row>
    <row r="828" spans="1:8">
      <c r="A828" s="103"/>
      <c r="B828" s="326"/>
      <c r="C828" s="326" t="s">
        <v>1538</v>
      </c>
      <c r="D828" t="s">
        <v>1538</v>
      </c>
      <c r="E828" s="325" t="s">
        <v>1538</v>
      </c>
      <c r="G828" s="325" t="s">
        <v>1538</v>
      </c>
      <c r="H828" s="325" t="s">
        <v>1538</v>
      </c>
    </row>
    <row r="829" spans="1:8">
      <c r="A829" s="103"/>
      <c r="B829" s="326"/>
      <c r="C829" s="326" t="s">
        <v>1538</v>
      </c>
      <c r="D829" t="s">
        <v>1538</v>
      </c>
      <c r="E829" s="325" t="s">
        <v>1538</v>
      </c>
      <c r="G829" s="325" t="s">
        <v>1538</v>
      </c>
      <c r="H829" s="325" t="s">
        <v>1538</v>
      </c>
    </row>
    <row r="830" spans="1:8">
      <c r="A830" s="103"/>
      <c r="B830" s="326"/>
      <c r="C830" s="326" t="s">
        <v>1538</v>
      </c>
      <c r="D830" t="s">
        <v>1538</v>
      </c>
      <c r="E830" s="325" t="s">
        <v>1538</v>
      </c>
      <c r="G830" s="325" t="s">
        <v>1538</v>
      </c>
      <c r="H830" s="325" t="s">
        <v>1538</v>
      </c>
    </row>
    <row r="831" spans="1:8">
      <c r="A831" s="103"/>
      <c r="B831" s="326"/>
      <c r="C831" s="326" t="s">
        <v>1538</v>
      </c>
      <c r="D831" t="s">
        <v>1538</v>
      </c>
      <c r="E831" s="325" t="s">
        <v>1538</v>
      </c>
      <c r="G831" s="325" t="s">
        <v>1538</v>
      </c>
      <c r="H831" s="325" t="s">
        <v>1538</v>
      </c>
    </row>
    <row r="832" spans="1:8">
      <c r="A832" s="103"/>
      <c r="B832" s="326"/>
      <c r="C832" s="326" t="s">
        <v>1538</v>
      </c>
      <c r="D832" t="s">
        <v>1538</v>
      </c>
      <c r="E832" s="325" t="s">
        <v>1538</v>
      </c>
      <c r="G832" s="325" t="s">
        <v>1538</v>
      </c>
      <c r="H832" s="325" t="s">
        <v>1538</v>
      </c>
    </row>
    <row r="833" spans="1:8">
      <c r="A833" s="103"/>
      <c r="B833" s="326"/>
      <c r="C833" s="326" t="s">
        <v>1538</v>
      </c>
      <c r="D833" t="s">
        <v>1538</v>
      </c>
      <c r="E833" s="325" t="s">
        <v>1538</v>
      </c>
      <c r="G833" s="325" t="s">
        <v>1538</v>
      </c>
      <c r="H833" s="325" t="s">
        <v>1538</v>
      </c>
    </row>
    <row r="834" spans="1:8">
      <c r="A834" s="103"/>
      <c r="B834" s="326"/>
      <c r="C834" s="326" t="s">
        <v>1538</v>
      </c>
      <c r="D834" t="s">
        <v>1538</v>
      </c>
      <c r="E834" s="325" t="s">
        <v>1538</v>
      </c>
      <c r="G834" s="325" t="s">
        <v>1538</v>
      </c>
      <c r="H834" s="325" t="s">
        <v>1538</v>
      </c>
    </row>
    <row r="835" spans="1:8">
      <c r="A835" s="103"/>
      <c r="B835" s="326"/>
      <c r="C835" s="326" t="s">
        <v>1538</v>
      </c>
      <c r="D835" t="s">
        <v>1538</v>
      </c>
      <c r="E835" s="325" t="s">
        <v>1538</v>
      </c>
      <c r="G835" s="325" t="s">
        <v>1538</v>
      </c>
      <c r="H835" s="325" t="s">
        <v>1538</v>
      </c>
    </row>
    <row r="836" spans="1:8">
      <c r="A836" s="103"/>
      <c r="B836" s="326"/>
      <c r="C836" s="326" t="s">
        <v>1538</v>
      </c>
      <c r="D836" t="s">
        <v>1538</v>
      </c>
      <c r="E836" s="325" t="s">
        <v>1538</v>
      </c>
      <c r="G836" s="325" t="s">
        <v>1538</v>
      </c>
      <c r="H836" s="325" t="s">
        <v>1538</v>
      </c>
    </row>
    <row r="837" spans="1:8">
      <c r="A837" s="103"/>
      <c r="B837" s="326"/>
      <c r="C837" s="326" t="s">
        <v>1538</v>
      </c>
      <c r="D837" t="s">
        <v>1538</v>
      </c>
      <c r="E837" s="325" t="s">
        <v>1538</v>
      </c>
      <c r="G837" s="325" t="s">
        <v>1538</v>
      </c>
      <c r="H837" s="325" t="s">
        <v>1538</v>
      </c>
    </row>
    <row r="838" spans="1:8">
      <c r="A838" s="103"/>
      <c r="B838" s="326"/>
      <c r="C838" s="326" t="s">
        <v>1538</v>
      </c>
      <c r="D838" t="s">
        <v>1538</v>
      </c>
      <c r="E838" s="325" t="s">
        <v>1538</v>
      </c>
      <c r="G838" s="325" t="s">
        <v>1538</v>
      </c>
      <c r="H838" s="325" t="s">
        <v>1538</v>
      </c>
    </row>
    <row r="839" spans="1:8">
      <c r="A839" s="103"/>
      <c r="B839" s="326"/>
      <c r="C839" s="326" t="s">
        <v>1538</v>
      </c>
      <c r="D839" t="s">
        <v>1538</v>
      </c>
      <c r="E839" s="325" t="s">
        <v>1538</v>
      </c>
      <c r="G839" s="325" t="s">
        <v>1538</v>
      </c>
      <c r="H839" s="325" t="s">
        <v>1538</v>
      </c>
    </row>
    <row r="840" spans="1:8">
      <c r="A840" s="103"/>
      <c r="B840" s="326"/>
      <c r="C840" s="326" t="s">
        <v>1538</v>
      </c>
      <c r="D840" t="s">
        <v>1538</v>
      </c>
      <c r="E840" s="325" t="s">
        <v>1538</v>
      </c>
      <c r="G840" s="325" t="s">
        <v>1538</v>
      </c>
      <c r="H840" s="325" t="s">
        <v>1538</v>
      </c>
    </row>
    <row r="841" spans="1:8">
      <c r="A841" s="103"/>
      <c r="B841" s="328"/>
      <c r="C841" s="326" t="s">
        <v>1538</v>
      </c>
      <c r="D841" t="s">
        <v>1538</v>
      </c>
      <c r="E841" s="325" t="s">
        <v>1538</v>
      </c>
      <c r="G841" s="325" t="s">
        <v>1538</v>
      </c>
      <c r="H841" s="325" t="s">
        <v>1538</v>
      </c>
    </row>
    <row r="842" spans="1:8">
      <c r="A842" s="103"/>
      <c r="C842" s="326" t="s">
        <v>1538</v>
      </c>
      <c r="D842" t="s">
        <v>1538</v>
      </c>
      <c r="E842" s="325" t="s">
        <v>1538</v>
      </c>
      <c r="G842" s="325" t="s">
        <v>1538</v>
      </c>
      <c r="H842" s="325" t="s">
        <v>1538</v>
      </c>
    </row>
    <row r="843" spans="1:8">
      <c r="A843" s="103"/>
      <c r="C843" s="326" t="s">
        <v>1538</v>
      </c>
      <c r="D843" t="s">
        <v>1538</v>
      </c>
      <c r="E843" s="325" t="s">
        <v>1538</v>
      </c>
      <c r="G843" s="325" t="s">
        <v>1538</v>
      </c>
      <c r="H843" s="325" t="s">
        <v>1538</v>
      </c>
    </row>
    <row r="844" spans="1:8">
      <c r="A844" s="103"/>
      <c r="C844" s="326" t="s">
        <v>1538</v>
      </c>
      <c r="D844" t="s">
        <v>1538</v>
      </c>
      <c r="E844" s="325" t="s">
        <v>1538</v>
      </c>
      <c r="G844" s="325" t="s">
        <v>1538</v>
      </c>
      <c r="H844" s="325" t="s">
        <v>1538</v>
      </c>
    </row>
    <row r="845" spans="1:8">
      <c r="A845" s="103"/>
      <c r="C845" s="326" t="s">
        <v>1538</v>
      </c>
      <c r="D845" t="s">
        <v>1538</v>
      </c>
      <c r="E845" s="325" t="s">
        <v>1538</v>
      </c>
      <c r="G845" s="325" t="s">
        <v>1538</v>
      </c>
      <c r="H845" s="325" t="s">
        <v>1538</v>
      </c>
    </row>
    <row r="846" spans="1:8">
      <c r="A846" s="103"/>
      <c r="B846" s="326"/>
      <c r="C846" s="326" t="s">
        <v>1538</v>
      </c>
      <c r="D846" t="s">
        <v>1538</v>
      </c>
      <c r="E846" s="325" t="s">
        <v>1538</v>
      </c>
      <c r="G846" s="325" t="s">
        <v>1538</v>
      </c>
      <c r="H846" s="325" t="s">
        <v>1538</v>
      </c>
    </row>
    <row r="847" spans="1:8">
      <c r="A847" s="103"/>
      <c r="B847" s="326"/>
      <c r="C847" s="326" t="s">
        <v>1538</v>
      </c>
      <c r="D847" t="s">
        <v>1538</v>
      </c>
      <c r="E847" s="325" t="s">
        <v>1538</v>
      </c>
      <c r="G847" s="325" t="s">
        <v>1538</v>
      </c>
      <c r="H847" s="325" t="s">
        <v>1538</v>
      </c>
    </row>
    <row r="848" spans="1:8">
      <c r="A848" s="103"/>
      <c r="B848" s="326"/>
      <c r="C848" s="326" t="s">
        <v>1538</v>
      </c>
      <c r="D848" t="s">
        <v>1538</v>
      </c>
      <c r="E848" s="325" t="s">
        <v>1538</v>
      </c>
      <c r="G848" s="325" t="s">
        <v>1538</v>
      </c>
      <c r="H848" s="325" t="s">
        <v>1538</v>
      </c>
    </row>
    <row r="849" spans="1:8">
      <c r="A849" s="103"/>
      <c r="B849" s="326"/>
      <c r="C849" s="326" t="s">
        <v>1538</v>
      </c>
      <c r="D849" t="s">
        <v>1538</v>
      </c>
      <c r="E849" s="325" t="s">
        <v>1538</v>
      </c>
      <c r="G849" s="325" t="s">
        <v>1538</v>
      </c>
      <c r="H849" s="325" t="s">
        <v>1538</v>
      </c>
    </row>
    <row r="850" spans="1:8">
      <c r="A850" s="103"/>
      <c r="B850" s="326"/>
      <c r="C850" s="326" t="s">
        <v>1538</v>
      </c>
      <c r="D850" t="s">
        <v>1538</v>
      </c>
      <c r="E850" s="325" t="s">
        <v>1538</v>
      </c>
      <c r="G850" s="325" t="s">
        <v>1538</v>
      </c>
      <c r="H850" s="325" t="s">
        <v>1538</v>
      </c>
    </row>
    <row r="851" spans="1:8">
      <c r="A851" s="103"/>
      <c r="B851" s="328"/>
      <c r="C851" s="326" t="s">
        <v>1538</v>
      </c>
      <c r="D851" t="s">
        <v>1538</v>
      </c>
      <c r="E851" s="325" t="s">
        <v>1538</v>
      </c>
      <c r="G851" s="325" t="s">
        <v>1538</v>
      </c>
      <c r="H851" s="325" t="s">
        <v>1538</v>
      </c>
    </row>
    <row r="852" spans="1:8">
      <c r="A852" s="103"/>
      <c r="C852" s="326" t="s">
        <v>1538</v>
      </c>
      <c r="D852" t="s">
        <v>1538</v>
      </c>
      <c r="E852" s="325" t="s">
        <v>1538</v>
      </c>
      <c r="G852" s="325" t="s">
        <v>1538</v>
      </c>
      <c r="H852" s="325" t="s">
        <v>1538</v>
      </c>
    </row>
    <row r="853" spans="1:8">
      <c r="A853" s="103"/>
      <c r="C853" s="326" t="s">
        <v>1538</v>
      </c>
      <c r="D853" t="s">
        <v>1538</v>
      </c>
      <c r="E853" s="325" t="s">
        <v>1538</v>
      </c>
      <c r="G853" s="325" t="s">
        <v>1538</v>
      </c>
      <c r="H853" s="325" t="s">
        <v>1538</v>
      </c>
    </row>
    <row r="854" spans="1:8">
      <c r="A854" s="103"/>
      <c r="C854" s="326" t="s">
        <v>1538</v>
      </c>
      <c r="D854" t="s">
        <v>1538</v>
      </c>
      <c r="E854" s="325" t="s">
        <v>1538</v>
      </c>
      <c r="G854" s="325" t="s">
        <v>1538</v>
      </c>
      <c r="H854" s="325" t="s">
        <v>1538</v>
      </c>
    </row>
    <row r="855" spans="1:8">
      <c r="A855" s="103"/>
      <c r="C855" s="326" t="s">
        <v>1538</v>
      </c>
      <c r="D855" t="s">
        <v>1538</v>
      </c>
      <c r="E855" s="325" t="s">
        <v>1538</v>
      </c>
      <c r="G855" s="325" t="s">
        <v>1538</v>
      </c>
      <c r="H855" s="325" t="s">
        <v>1538</v>
      </c>
    </row>
    <row r="856" spans="1:8">
      <c r="A856" s="103"/>
      <c r="B856" s="326"/>
      <c r="C856" s="326" t="s">
        <v>1538</v>
      </c>
      <c r="D856" t="s">
        <v>1538</v>
      </c>
      <c r="E856" s="325" t="s">
        <v>1538</v>
      </c>
      <c r="G856" s="325" t="s">
        <v>1538</v>
      </c>
      <c r="H856" s="325" t="s">
        <v>1538</v>
      </c>
    </row>
    <row r="857" spans="1:8">
      <c r="A857" s="103"/>
      <c r="B857" s="326"/>
      <c r="C857" s="326" t="s">
        <v>1538</v>
      </c>
      <c r="D857" t="s">
        <v>1538</v>
      </c>
      <c r="E857" s="325" t="s">
        <v>1538</v>
      </c>
      <c r="G857" s="325" t="s">
        <v>1538</v>
      </c>
      <c r="H857" s="325" t="s">
        <v>1538</v>
      </c>
    </row>
    <row r="858" spans="1:8">
      <c r="A858" s="103"/>
      <c r="B858" s="326"/>
      <c r="C858" s="326" t="s">
        <v>1538</v>
      </c>
      <c r="D858" t="s">
        <v>1538</v>
      </c>
      <c r="E858" s="325" t="s">
        <v>1538</v>
      </c>
      <c r="G858" s="325" t="s">
        <v>1538</v>
      </c>
      <c r="H858" s="325" t="s">
        <v>1538</v>
      </c>
    </row>
    <row r="859" spans="1:8">
      <c r="A859" s="103"/>
      <c r="B859" s="326"/>
      <c r="C859" s="326" t="s">
        <v>1538</v>
      </c>
      <c r="D859" t="s">
        <v>1538</v>
      </c>
      <c r="E859" s="325" t="s">
        <v>1538</v>
      </c>
      <c r="G859" s="325" t="s">
        <v>1538</v>
      </c>
      <c r="H859" s="325" t="s">
        <v>1538</v>
      </c>
    </row>
    <row r="860" spans="1:8">
      <c r="A860" s="103"/>
      <c r="B860" s="326"/>
      <c r="C860" s="326" t="s">
        <v>1538</v>
      </c>
      <c r="D860" t="s">
        <v>1538</v>
      </c>
      <c r="E860" s="325" t="s">
        <v>1538</v>
      </c>
      <c r="G860" s="325" t="s">
        <v>1538</v>
      </c>
      <c r="H860" s="325" t="s">
        <v>1538</v>
      </c>
    </row>
    <row r="861" spans="1:8">
      <c r="A861" s="103"/>
      <c r="B861" s="326"/>
      <c r="C861" s="326" t="s">
        <v>1538</v>
      </c>
      <c r="D861" t="s">
        <v>1538</v>
      </c>
      <c r="E861" s="325" t="s">
        <v>1538</v>
      </c>
      <c r="G861" s="325" t="s">
        <v>1538</v>
      </c>
      <c r="H861" s="325" t="s">
        <v>1538</v>
      </c>
    </row>
    <row r="862" spans="1:8">
      <c r="A862" s="103"/>
      <c r="B862" s="326"/>
      <c r="C862" s="326" t="s">
        <v>1538</v>
      </c>
      <c r="D862" t="s">
        <v>1538</v>
      </c>
      <c r="E862" s="325" t="s">
        <v>1538</v>
      </c>
      <c r="G862" s="325" t="s">
        <v>1538</v>
      </c>
      <c r="H862" s="325" t="s">
        <v>1538</v>
      </c>
    </row>
    <row r="863" spans="1:8">
      <c r="A863" s="103"/>
      <c r="B863" s="326"/>
      <c r="C863" s="326" t="s">
        <v>1538</v>
      </c>
      <c r="D863" t="s">
        <v>1538</v>
      </c>
      <c r="E863" s="325" t="s">
        <v>1538</v>
      </c>
      <c r="G863" s="325" t="s">
        <v>1538</v>
      </c>
      <c r="H863" s="325" t="s">
        <v>1538</v>
      </c>
    </row>
    <row r="864" spans="1:8">
      <c r="A864" s="103"/>
      <c r="B864" s="326"/>
      <c r="C864" s="326" t="s">
        <v>1538</v>
      </c>
      <c r="D864" t="s">
        <v>1538</v>
      </c>
      <c r="E864" s="325" t="s">
        <v>1538</v>
      </c>
      <c r="G864" s="325" t="s">
        <v>1538</v>
      </c>
      <c r="H864" s="325" t="s">
        <v>1538</v>
      </c>
    </row>
    <row r="865" spans="1:8">
      <c r="A865" s="103"/>
      <c r="B865" s="326"/>
      <c r="C865" s="326" t="s">
        <v>1538</v>
      </c>
      <c r="D865" t="s">
        <v>1538</v>
      </c>
      <c r="E865" s="325" t="s">
        <v>1538</v>
      </c>
      <c r="G865" s="325" t="s">
        <v>1538</v>
      </c>
      <c r="H865" s="325" t="s">
        <v>1538</v>
      </c>
    </row>
    <row r="866" spans="1:8">
      <c r="A866" s="103"/>
      <c r="B866" s="326"/>
      <c r="C866" s="326" t="s">
        <v>1538</v>
      </c>
      <c r="D866" t="s">
        <v>1538</v>
      </c>
      <c r="E866" s="325" t="s">
        <v>1538</v>
      </c>
      <c r="G866" s="325" t="s">
        <v>1538</v>
      </c>
      <c r="H866" s="325" t="s">
        <v>1538</v>
      </c>
    </row>
    <row r="867" spans="1:8">
      <c r="A867" s="103"/>
      <c r="B867" s="326"/>
      <c r="C867" s="326" t="s">
        <v>1538</v>
      </c>
      <c r="D867" t="s">
        <v>1538</v>
      </c>
      <c r="E867" s="325" t="s">
        <v>1538</v>
      </c>
      <c r="G867" s="325" t="s">
        <v>1538</v>
      </c>
      <c r="H867" s="325" t="s">
        <v>1538</v>
      </c>
    </row>
    <row r="868" spans="1:8">
      <c r="A868" s="103"/>
      <c r="B868" s="326"/>
      <c r="C868" s="326" t="s">
        <v>1538</v>
      </c>
      <c r="D868" t="s">
        <v>1538</v>
      </c>
      <c r="E868" s="325" t="s">
        <v>1538</v>
      </c>
      <c r="G868" s="325" t="s">
        <v>1538</v>
      </c>
      <c r="H868" s="325" t="s">
        <v>1538</v>
      </c>
    </row>
    <row r="869" spans="1:8">
      <c r="A869" s="103"/>
      <c r="B869" s="326"/>
      <c r="C869" s="326" t="s">
        <v>1538</v>
      </c>
      <c r="D869" t="s">
        <v>1538</v>
      </c>
      <c r="E869" s="325" t="s">
        <v>1538</v>
      </c>
      <c r="G869" s="325" t="s">
        <v>1538</v>
      </c>
      <c r="H869" s="325" t="s">
        <v>1538</v>
      </c>
    </row>
    <row r="870" spans="1:8">
      <c r="A870" s="103"/>
      <c r="B870" s="326"/>
      <c r="C870" s="326" t="s">
        <v>1538</v>
      </c>
      <c r="D870" t="s">
        <v>1538</v>
      </c>
      <c r="E870" s="325" t="s">
        <v>1538</v>
      </c>
      <c r="G870" s="325" t="s">
        <v>1538</v>
      </c>
      <c r="H870" s="325" t="s">
        <v>1538</v>
      </c>
    </row>
    <row r="871" spans="1:8">
      <c r="A871" s="103"/>
      <c r="B871" s="326"/>
      <c r="C871" s="326" t="s">
        <v>1538</v>
      </c>
      <c r="D871" t="s">
        <v>1538</v>
      </c>
      <c r="E871" s="325" t="s">
        <v>1538</v>
      </c>
      <c r="G871" s="325" t="s">
        <v>1538</v>
      </c>
      <c r="H871" s="325" t="s">
        <v>1538</v>
      </c>
    </row>
    <row r="872" spans="1:8">
      <c r="A872" s="103"/>
      <c r="B872" s="326"/>
      <c r="C872" s="326" t="s">
        <v>1538</v>
      </c>
      <c r="D872" t="s">
        <v>1538</v>
      </c>
      <c r="E872" s="325" t="s">
        <v>1538</v>
      </c>
      <c r="G872" s="325" t="s">
        <v>1538</v>
      </c>
      <c r="H872" s="325" t="s">
        <v>1538</v>
      </c>
    </row>
    <row r="873" spans="1:8">
      <c r="A873" s="103"/>
      <c r="B873" s="326"/>
      <c r="C873" s="326" t="s">
        <v>1538</v>
      </c>
      <c r="D873" t="s">
        <v>1538</v>
      </c>
      <c r="E873" s="325" t="s">
        <v>1538</v>
      </c>
      <c r="G873" s="325" t="s">
        <v>1538</v>
      </c>
      <c r="H873" s="325" t="s">
        <v>1538</v>
      </c>
    </row>
    <row r="874" spans="1:8">
      <c r="A874" s="103"/>
      <c r="B874" s="326"/>
      <c r="C874" s="326" t="s">
        <v>1538</v>
      </c>
      <c r="D874" t="s">
        <v>1538</v>
      </c>
      <c r="E874" s="325" t="s">
        <v>1538</v>
      </c>
      <c r="G874" s="325" t="s">
        <v>1538</v>
      </c>
      <c r="H874" s="325" t="s">
        <v>1538</v>
      </c>
    </row>
    <row r="875" spans="1:8">
      <c r="A875" s="103"/>
      <c r="B875" s="326"/>
      <c r="C875" s="326" t="s">
        <v>1538</v>
      </c>
      <c r="D875" t="s">
        <v>1538</v>
      </c>
      <c r="E875" s="325" t="s">
        <v>1538</v>
      </c>
      <c r="G875" s="325" t="s">
        <v>1538</v>
      </c>
      <c r="H875" s="325" t="s">
        <v>1538</v>
      </c>
    </row>
    <row r="876" spans="1:8">
      <c r="A876" s="103"/>
      <c r="B876" s="326"/>
      <c r="C876" s="326" t="s">
        <v>1538</v>
      </c>
      <c r="D876" t="s">
        <v>1538</v>
      </c>
      <c r="E876" s="325" t="s">
        <v>1538</v>
      </c>
      <c r="G876" s="325" t="s">
        <v>1538</v>
      </c>
      <c r="H876" s="325" t="s">
        <v>1538</v>
      </c>
    </row>
    <row r="877" spans="1:8">
      <c r="A877" s="103"/>
      <c r="B877" s="326"/>
      <c r="C877" s="326" t="s">
        <v>1538</v>
      </c>
      <c r="D877" t="s">
        <v>1538</v>
      </c>
      <c r="E877" s="325" t="s">
        <v>1538</v>
      </c>
      <c r="G877" s="325" t="s">
        <v>1538</v>
      </c>
      <c r="H877" s="325" t="s">
        <v>1538</v>
      </c>
    </row>
    <row r="878" spans="1:8">
      <c r="A878" s="103"/>
      <c r="B878" s="326"/>
      <c r="C878" s="326" t="s">
        <v>1538</v>
      </c>
      <c r="D878" t="s">
        <v>1538</v>
      </c>
      <c r="E878" s="325" t="s">
        <v>1538</v>
      </c>
      <c r="G878" s="325" t="s">
        <v>1538</v>
      </c>
      <c r="H878" s="325" t="s">
        <v>1538</v>
      </c>
    </row>
    <row r="879" spans="1:8">
      <c r="A879" s="103"/>
      <c r="B879" s="326"/>
      <c r="C879" s="326" t="s">
        <v>1538</v>
      </c>
      <c r="D879" t="s">
        <v>1538</v>
      </c>
      <c r="E879" s="325" t="s">
        <v>1538</v>
      </c>
      <c r="G879" s="325" t="s">
        <v>1538</v>
      </c>
      <c r="H879" s="325" t="s">
        <v>1538</v>
      </c>
    </row>
    <row r="880" spans="1:8">
      <c r="A880" s="103"/>
      <c r="B880" s="326"/>
      <c r="C880" s="326" t="s">
        <v>1538</v>
      </c>
      <c r="D880" t="s">
        <v>1538</v>
      </c>
      <c r="E880" s="325" t="s">
        <v>1538</v>
      </c>
      <c r="G880" s="325" t="s">
        <v>1538</v>
      </c>
      <c r="H880" s="325" t="s">
        <v>1538</v>
      </c>
    </row>
    <row r="881" spans="1:8">
      <c r="A881" s="103"/>
      <c r="B881" s="326"/>
      <c r="C881" s="326" t="s">
        <v>1538</v>
      </c>
      <c r="D881" t="s">
        <v>1538</v>
      </c>
      <c r="E881" s="325" t="s">
        <v>1538</v>
      </c>
      <c r="G881" s="325" t="s">
        <v>1538</v>
      </c>
      <c r="H881" s="325" t="s">
        <v>1538</v>
      </c>
    </row>
    <row r="882" spans="1:8">
      <c r="A882" s="103"/>
      <c r="B882" s="328"/>
      <c r="C882" s="326" t="s">
        <v>1538</v>
      </c>
      <c r="D882" t="s">
        <v>1538</v>
      </c>
      <c r="E882" s="325" t="s">
        <v>1538</v>
      </c>
      <c r="G882" s="325" t="s">
        <v>1538</v>
      </c>
      <c r="H882" s="325" t="s">
        <v>1538</v>
      </c>
    </row>
    <row r="883" spans="1:8">
      <c r="A883" s="103"/>
      <c r="C883" s="326" t="s">
        <v>1538</v>
      </c>
      <c r="D883" t="s">
        <v>1538</v>
      </c>
      <c r="E883" s="325" t="s">
        <v>1538</v>
      </c>
      <c r="G883" s="325" t="s">
        <v>1538</v>
      </c>
      <c r="H883" s="325" t="s">
        <v>1538</v>
      </c>
    </row>
    <row r="884" spans="1:8">
      <c r="A884" s="103"/>
      <c r="C884" s="326" t="s">
        <v>1538</v>
      </c>
      <c r="D884" t="s">
        <v>1538</v>
      </c>
      <c r="E884" s="325" t="s">
        <v>1538</v>
      </c>
      <c r="G884" s="325" t="s">
        <v>1538</v>
      </c>
      <c r="H884" s="325" t="s">
        <v>1538</v>
      </c>
    </row>
    <row r="885" spans="1:8">
      <c r="A885" s="103"/>
      <c r="C885" s="326" t="s">
        <v>1538</v>
      </c>
      <c r="D885" t="s">
        <v>1538</v>
      </c>
      <c r="E885" s="325" t="s">
        <v>1538</v>
      </c>
      <c r="G885" s="325" t="s">
        <v>1538</v>
      </c>
      <c r="H885" s="325" t="s">
        <v>1538</v>
      </c>
    </row>
    <row r="886" spans="1:8">
      <c r="A886" s="103"/>
      <c r="C886" s="326" t="s">
        <v>1538</v>
      </c>
      <c r="D886" t="s">
        <v>1538</v>
      </c>
      <c r="E886" s="325" t="s">
        <v>1538</v>
      </c>
      <c r="G886" s="325" t="s">
        <v>1538</v>
      </c>
      <c r="H886" s="325" t="s">
        <v>1538</v>
      </c>
    </row>
    <row r="887" spans="1:8">
      <c r="A887" s="103"/>
      <c r="B887" s="328"/>
      <c r="C887" s="326" t="s">
        <v>1538</v>
      </c>
      <c r="D887" t="s">
        <v>1538</v>
      </c>
      <c r="E887" s="325" t="s">
        <v>1538</v>
      </c>
      <c r="G887" s="325" t="s">
        <v>1538</v>
      </c>
      <c r="H887" s="325" t="s">
        <v>1538</v>
      </c>
    </row>
    <row r="888" spans="1:8">
      <c r="A888" s="103"/>
      <c r="C888" s="326" t="s">
        <v>1538</v>
      </c>
      <c r="D888" t="s">
        <v>1538</v>
      </c>
      <c r="E888" s="325" t="s">
        <v>1538</v>
      </c>
      <c r="G888" s="325" t="s">
        <v>1538</v>
      </c>
      <c r="H888" s="325" t="s">
        <v>1538</v>
      </c>
    </row>
    <row r="889" spans="1:8">
      <c r="A889" s="103"/>
      <c r="C889" s="326" t="s">
        <v>1538</v>
      </c>
      <c r="D889" t="s">
        <v>1538</v>
      </c>
      <c r="E889" s="325" t="s">
        <v>1538</v>
      </c>
      <c r="G889" s="325" t="s">
        <v>1538</v>
      </c>
      <c r="H889" s="325" t="s">
        <v>1538</v>
      </c>
    </row>
    <row r="890" spans="1:8">
      <c r="A890" s="103"/>
      <c r="C890" s="326" t="s">
        <v>1538</v>
      </c>
      <c r="D890" t="s">
        <v>1538</v>
      </c>
      <c r="E890" s="325" t="s">
        <v>1538</v>
      </c>
      <c r="G890" s="325" t="s">
        <v>1538</v>
      </c>
      <c r="H890" s="325" t="s">
        <v>1538</v>
      </c>
    </row>
    <row r="891" spans="1:8">
      <c r="A891" s="103"/>
      <c r="C891" s="326" t="s">
        <v>1538</v>
      </c>
      <c r="D891" t="s">
        <v>1538</v>
      </c>
      <c r="E891" s="325" t="s">
        <v>1538</v>
      </c>
      <c r="G891" s="325" t="s">
        <v>1538</v>
      </c>
      <c r="H891" s="325" t="s">
        <v>1538</v>
      </c>
    </row>
    <row r="892" spans="1:8">
      <c r="A892" s="103"/>
      <c r="C892" s="326" t="s">
        <v>1538</v>
      </c>
      <c r="D892" t="s">
        <v>1538</v>
      </c>
      <c r="E892" s="325" t="s">
        <v>1538</v>
      </c>
      <c r="G892" s="325" t="s">
        <v>1538</v>
      </c>
      <c r="H892" s="325" t="s">
        <v>1538</v>
      </c>
    </row>
    <row r="893" spans="1:8">
      <c r="A893" s="103"/>
      <c r="B893" s="326"/>
      <c r="C893" s="326" t="s">
        <v>1538</v>
      </c>
      <c r="D893" t="s">
        <v>1538</v>
      </c>
      <c r="E893" s="325" t="s">
        <v>1538</v>
      </c>
      <c r="G893" s="325" t="s">
        <v>1538</v>
      </c>
      <c r="H893" s="325" t="s">
        <v>1538</v>
      </c>
    </row>
    <row r="894" spans="1:8">
      <c r="A894" s="103"/>
      <c r="B894" s="326"/>
      <c r="C894" s="326" t="s">
        <v>1538</v>
      </c>
      <c r="D894" t="s">
        <v>1538</v>
      </c>
      <c r="E894" s="325" t="s">
        <v>1538</v>
      </c>
      <c r="G894" s="325" t="s">
        <v>1538</v>
      </c>
      <c r="H894" s="325" t="s">
        <v>1538</v>
      </c>
    </row>
    <row r="895" spans="1:8">
      <c r="A895" s="103"/>
      <c r="B895" s="326"/>
      <c r="C895" s="326" t="s">
        <v>1538</v>
      </c>
      <c r="D895" t="s">
        <v>1538</v>
      </c>
      <c r="E895" s="325" t="s">
        <v>1538</v>
      </c>
      <c r="G895" s="325" t="s">
        <v>1538</v>
      </c>
      <c r="H895" s="325" t="s">
        <v>1538</v>
      </c>
    </row>
    <row r="896" spans="1:8">
      <c r="A896" s="103"/>
      <c r="B896" s="326"/>
      <c r="C896" s="326" t="s">
        <v>1538</v>
      </c>
      <c r="D896" t="s">
        <v>1538</v>
      </c>
      <c r="E896" s="325" t="s">
        <v>1538</v>
      </c>
      <c r="G896" s="325" t="s">
        <v>1538</v>
      </c>
      <c r="H896" s="325" t="s">
        <v>1538</v>
      </c>
    </row>
    <row r="897" spans="1:8">
      <c r="A897" s="103"/>
      <c r="B897" s="326"/>
      <c r="C897" s="326" t="s">
        <v>1538</v>
      </c>
      <c r="D897" t="s">
        <v>1538</v>
      </c>
      <c r="E897" s="325" t="s">
        <v>1538</v>
      </c>
      <c r="G897" s="325" t="s">
        <v>1538</v>
      </c>
      <c r="H897" s="325" t="s">
        <v>1538</v>
      </c>
    </row>
    <row r="898" spans="1:8">
      <c r="A898" s="103"/>
      <c r="B898" s="326"/>
      <c r="C898" s="326" t="s">
        <v>1538</v>
      </c>
      <c r="D898" t="s">
        <v>1538</v>
      </c>
      <c r="E898" s="325" t="s">
        <v>1538</v>
      </c>
      <c r="G898" s="325" t="s">
        <v>1538</v>
      </c>
      <c r="H898" s="325" t="s">
        <v>1538</v>
      </c>
    </row>
    <row r="899" spans="1:8">
      <c r="A899" s="103"/>
      <c r="B899" s="326"/>
      <c r="C899" s="326" t="s">
        <v>1538</v>
      </c>
      <c r="D899" t="s">
        <v>1538</v>
      </c>
      <c r="E899" s="325" t="s">
        <v>1538</v>
      </c>
      <c r="G899" s="325" t="s">
        <v>1538</v>
      </c>
      <c r="H899" s="325" t="s">
        <v>1538</v>
      </c>
    </row>
    <row r="900" spans="1:8">
      <c r="A900" s="103"/>
      <c r="B900" s="326"/>
      <c r="C900" s="326" t="s">
        <v>1538</v>
      </c>
      <c r="D900" t="s">
        <v>1538</v>
      </c>
      <c r="E900" s="325" t="s">
        <v>1538</v>
      </c>
      <c r="G900" s="325" t="s">
        <v>1538</v>
      </c>
      <c r="H900" s="325" t="s">
        <v>1538</v>
      </c>
    </row>
    <row r="901" spans="1:8">
      <c r="A901" s="103"/>
      <c r="B901" s="326"/>
      <c r="C901" s="326" t="s">
        <v>1538</v>
      </c>
      <c r="D901" t="s">
        <v>1538</v>
      </c>
      <c r="E901" s="325" t="s">
        <v>1538</v>
      </c>
      <c r="G901" s="325" t="s">
        <v>1538</v>
      </c>
      <c r="H901" s="325" t="s">
        <v>1538</v>
      </c>
    </row>
    <row r="902" spans="1:8">
      <c r="A902" s="103"/>
      <c r="B902" s="326"/>
      <c r="C902" s="326" t="s">
        <v>1538</v>
      </c>
      <c r="D902" t="s">
        <v>1538</v>
      </c>
      <c r="E902" s="325" t="s">
        <v>1538</v>
      </c>
      <c r="G902" s="325" t="s">
        <v>1538</v>
      </c>
      <c r="H902" s="325" t="s">
        <v>1538</v>
      </c>
    </row>
    <row r="903" spans="1:8">
      <c r="A903" s="103"/>
      <c r="B903" s="326"/>
      <c r="C903" s="326" t="s">
        <v>1538</v>
      </c>
      <c r="D903" t="s">
        <v>1538</v>
      </c>
      <c r="E903" s="325" t="s">
        <v>1538</v>
      </c>
      <c r="G903" s="325" t="s">
        <v>1538</v>
      </c>
      <c r="H903" s="325" t="s">
        <v>1538</v>
      </c>
    </row>
    <row r="904" spans="1:8">
      <c r="A904" s="103"/>
      <c r="B904" s="326"/>
      <c r="C904" s="326" t="s">
        <v>1538</v>
      </c>
      <c r="D904" t="s">
        <v>1538</v>
      </c>
      <c r="E904" s="325" t="s">
        <v>1538</v>
      </c>
      <c r="G904" s="325" t="s">
        <v>1538</v>
      </c>
      <c r="H904" s="325" t="s">
        <v>1538</v>
      </c>
    </row>
    <row r="905" spans="1:8">
      <c r="A905" s="103"/>
      <c r="B905" s="326"/>
      <c r="C905" s="326" t="s">
        <v>1538</v>
      </c>
      <c r="D905" t="s">
        <v>1538</v>
      </c>
      <c r="E905" s="325" t="s">
        <v>1538</v>
      </c>
      <c r="G905" s="325" t="s">
        <v>1538</v>
      </c>
      <c r="H905" s="325" t="s">
        <v>1538</v>
      </c>
    </row>
    <row r="906" spans="1:8">
      <c r="A906" s="103"/>
      <c r="B906" s="326"/>
      <c r="C906" s="326" t="s">
        <v>1538</v>
      </c>
      <c r="D906" t="s">
        <v>1538</v>
      </c>
      <c r="E906" s="325" t="s">
        <v>1538</v>
      </c>
      <c r="G906" s="325" t="s">
        <v>1538</v>
      </c>
      <c r="H906" s="325" t="s">
        <v>1538</v>
      </c>
    </row>
    <row r="907" spans="1:8">
      <c r="A907" s="103"/>
      <c r="B907" s="326"/>
      <c r="C907" s="326" t="s">
        <v>1538</v>
      </c>
      <c r="D907" t="s">
        <v>1538</v>
      </c>
      <c r="E907" s="325" t="s">
        <v>1538</v>
      </c>
      <c r="G907" s="325" t="s">
        <v>1538</v>
      </c>
      <c r="H907" s="325" t="s">
        <v>1538</v>
      </c>
    </row>
    <row r="908" spans="1:8">
      <c r="A908" s="103"/>
      <c r="B908" s="326"/>
      <c r="C908" s="326" t="s">
        <v>1538</v>
      </c>
      <c r="D908" t="s">
        <v>1538</v>
      </c>
      <c r="E908" s="325" t="s">
        <v>1538</v>
      </c>
      <c r="G908" s="325" t="s">
        <v>1538</v>
      </c>
      <c r="H908" s="325" t="s">
        <v>1538</v>
      </c>
    </row>
    <row r="909" spans="1:8">
      <c r="A909" s="103"/>
      <c r="B909" s="326"/>
      <c r="C909" s="326" t="s">
        <v>1538</v>
      </c>
      <c r="D909" t="s">
        <v>1538</v>
      </c>
      <c r="E909" s="325" t="s">
        <v>1538</v>
      </c>
      <c r="G909" s="325" t="s">
        <v>1538</v>
      </c>
      <c r="H909" s="325" t="s">
        <v>1538</v>
      </c>
    </row>
    <row r="910" spans="1:8">
      <c r="A910" s="103"/>
      <c r="B910" s="326"/>
      <c r="C910" s="326" t="s">
        <v>1538</v>
      </c>
      <c r="D910" t="s">
        <v>1538</v>
      </c>
      <c r="E910" s="325" t="s">
        <v>1538</v>
      </c>
      <c r="G910" s="325" t="s">
        <v>1538</v>
      </c>
      <c r="H910" s="325" t="s">
        <v>1538</v>
      </c>
    </row>
    <row r="911" spans="1:8">
      <c r="A911" s="103"/>
      <c r="B911" s="326"/>
      <c r="C911" s="326" t="s">
        <v>1538</v>
      </c>
      <c r="D911" t="s">
        <v>1538</v>
      </c>
      <c r="E911" s="325" t="s">
        <v>1538</v>
      </c>
      <c r="G911" s="325" t="s">
        <v>1538</v>
      </c>
      <c r="H911" s="325" t="s">
        <v>1538</v>
      </c>
    </row>
    <row r="912" spans="1:8">
      <c r="A912" s="103"/>
      <c r="B912" s="326"/>
      <c r="C912" s="326" t="s">
        <v>1538</v>
      </c>
      <c r="D912" t="s">
        <v>1538</v>
      </c>
      <c r="E912" s="325" t="s">
        <v>1538</v>
      </c>
      <c r="G912" s="325" t="s">
        <v>1538</v>
      </c>
      <c r="H912" s="325" t="s">
        <v>1538</v>
      </c>
    </row>
    <row r="913" spans="1:8">
      <c r="A913" s="103"/>
      <c r="B913" s="326"/>
      <c r="C913" s="326" t="s">
        <v>1538</v>
      </c>
      <c r="D913" t="s">
        <v>1538</v>
      </c>
      <c r="E913" s="325" t="s">
        <v>1538</v>
      </c>
      <c r="G913" s="325" t="s">
        <v>1538</v>
      </c>
      <c r="H913" s="325" t="s">
        <v>1538</v>
      </c>
    </row>
    <row r="914" spans="1:8">
      <c r="A914" s="103"/>
      <c r="B914" s="326"/>
      <c r="C914" s="326" t="s">
        <v>1538</v>
      </c>
      <c r="D914" t="s">
        <v>1538</v>
      </c>
      <c r="E914" s="325" t="s">
        <v>1538</v>
      </c>
      <c r="G914" s="325" t="s">
        <v>1538</v>
      </c>
      <c r="H914" s="325" t="s">
        <v>1538</v>
      </c>
    </row>
    <row r="915" spans="1:8">
      <c r="A915" s="103"/>
      <c r="B915" s="326"/>
      <c r="C915" s="326" t="s">
        <v>1538</v>
      </c>
      <c r="D915" t="s">
        <v>1538</v>
      </c>
      <c r="E915" s="325" t="s">
        <v>1538</v>
      </c>
      <c r="G915" s="325" t="s">
        <v>1538</v>
      </c>
      <c r="H915" s="325" t="s">
        <v>1538</v>
      </c>
    </row>
    <row r="916" spans="1:8">
      <c r="A916" s="103"/>
      <c r="B916" s="326"/>
      <c r="C916" s="326" t="s">
        <v>1538</v>
      </c>
      <c r="D916" t="s">
        <v>1538</v>
      </c>
      <c r="E916" s="325" t="s">
        <v>1538</v>
      </c>
      <c r="G916" s="325" t="s">
        <v>1538</v>
      </c>
      <c r="H916" s="325" t="s">
        <v>1538</v>
      </c>
    </row>
    <row r="917" spans="1:8">
      <c r="A917" s="103"/>
      <c r="B917" s="326"/>
      <c r="C917" s="326" t="s">
        <v>1538</v>
      </c>
      <c r="D917" t="s">
        <v>1538</v>
      </c>
      <c r="E917" s="325" t="s">
        <v>1538</v>
      </c>
      <c r="G917" s="325" t="s">
        <v>1538</v>
      </c>
      <c r="H917" s="325" t="s">
        <v>1538</v>
      </c>
    </row>
    <row r="918" spans="1:8">
      <c r="A918" s="103"/>
      <c r="B918" s="326"/>
      <c r="C918" s="326" t="s">
        <v>1538</v>
      </c>
      <c r="D918" t="s">
        <v>1538</v>
      </c>
      <c r="E918" s="325" t="s">
        <v>1538</v>
      </c>
      <c r="G918" s="325" t="s">
        <v>1538</v>
      </c>
      <c r="H918" s="325" t="s">
        <v>1538</v>
      </c>
    </row>
    <row r="919" spans="1:8">
      <c r="A919" s="103"/>
      <c r="B919" s="326"/>
      <c r="C919" s="326" t="s">
        <v>1538</v>
      </c>
      <c r="D919" t="s">
        <v>1538</v>
      </c>
      <c r="E919" s="325" t="s">
        <v>1538</v>
      </c>
      <c r="G919" s="325" t="s">
        <v>1538</v>
      </c>
      <c r="H919" s="325" t="s">
        <v>1538</v>
      </c>
    </row>
    <row r="920" spans="1:8">
      <c r="A920" s="103"/>
      <c r="B920" s="326"/>
      <c r="C920" s="326" t="s">
        <v>1538</v>
      </c>
      <c r="D920" t="s">
        <v>1538</v>
      </c>
      <c r="E920" s="325" t="s">
        <v>1538</v>
      </c>
      <c r="G920" s="325" t="s">
        <v>1538</v>
      </c>
      <c r="H920" s="325" t="s">
        <v>1538</v>
      </c>
    </row>
    <row r="921" spans="1:8">
      <c r="A921" s="103"/>
      <c r="B921" s="326"/>
      <c r="C921" s="326" t="s">
        <v>1538</v>
      </c>
      <c r="D921" t="s">
        <v>1538</v>
      </c>
      <c r="E921" s="325" t="s">
        <v>1538</v>
      </c>
      <c r="G921" s="325" t="s">
        <v>1538</v>
      </c>
      <c r="H921" s="325" t="s">
        <v>1538</v>
      </c>
    </row>
    <row r="922" spans="1:8">
      <c r="A922" s="103"/>
      <c r="B922" s="328"/>
      <c r="C922" s="326" t="s">
        <v>1538</v>
      </c>
      <c r="D922" t="s">
        <v>1538</v>
      </c>
      <c r="E922" s="325" t="s">
        <v>1538</v>
      </c>
      <c r="G922" s="325" t="s">
        <v>1538</v>
      </c>
      <c r="H922" s="325" t="s">
        <v>1538</v>
      </c>
    </row>
    <row r="923" spans="1:8">
      <c r="A923" s="103"/>
      <c r="C923" s="326" t="s">
        <v>1538</v>
      </c>
      <c r="D923" t="s">
        <v>1538</v>
      </c>
      <c r="E923" s="325" t="s">
        <v>1538</v>
      </c>
      <c r="G923" s="325" t="s">
        <v>1538</v>
      </c>
      <c r="H923" s="325" t="s">
        <v>1538</v>
      </c>
    </row>
    <row r="924" spans="1:8">
      <c r="A924" s="103"/>
      <c r="C924" s="326" t="s">
        <v>1538</v>
      </c>
      <c r="D924" t="s">
        <v>1538</v>
      </c>
      <c r="E924" s="325" t="s">
        <v>1538</v>
      </c>
      <c r="G924" s="325" t="s">
        <v>1538</v>
      </c>
      <c r="H924" s="325" t="s">
        <v>1538</v>
      </c>
    </row>
    <row r="925" spans="1:8">
      <c r="A925" s="103"/>
      <c r="C925" s="326" t="s">
        <v>1538</v>
      </c>
      <c r="D925" t="s">
        <v>1538</v>
      </c>
      <c r="E925" s="325" t="s">
        <v>1538</v>
      </c>
      <c r="G925" s="325" t="s">
        <v>1538</v>
      </c>
      <c r="H925" s="325" t="s">
        <v>1538</v>
      </c>
    </row>
    <row r="926" spans="1:8">
      <c r="A926" s="103"/>
      <c r="C926" s="326" t="s">
        <v>1538</v>
      </c>
      <c r="D926" t="s">
        <v>1538</v>
      </c>
      <c r="E926" s="325" t="s">
        <v>1538</v>
      </c>
      <c r="G926" s="325" t="s">
        <v>1538</v>
      </c>
      <c r="H926" s="325" t="s">
        <v>1538</v>
      </c>
    </row>
    <row r="927" spans="1:8">
      <c r="A927" s="103"/>
      <c r="B927" s="326"/>
      <c r="C927" s="326" t="s">
        <v>1538</v>
      </c>
      <c r="D927" t="s">
        <v>1538</v>
      </c>
      <c r="E927" s="325" t="s">
        <v>1538</v>
      </c>
      <c r="G927" s="325" t="s">
        <v>1538</v>
      </c>
      <c r="H927" s="325" t="s">
        <v>1538</v>
      </c>
    </row>
    <row r="928" spans="1:8">
      <c r="A928" s="103"/>
      <c r="B928" s="326"/>
      <c r="C928" s="326" t="s">
        <v>1538</v>
      </c>
      <c r="D928" t="s">
        <v>1538</v>
      </c>
      <c r="E928" s="325" t="s">
        <v>1538</v>
      </c>
      <c r="G928" s="325" t="s">
        <v>1538</v>
      </c>
      <c r="H928" s="325" t="s">
        <v>1538</v>
      </c>
    </row>
    <row r="929" spans="1:8">
      <c r="A929" s="103"/>
      <c r="B929" s="326"/>
      <c r="C929" s="326" t="s">
        <v>1538</v>
      </c>
      <c r="D929" t="s">
        <v>1538</v>
      </c>
      <c r="E929" s="325" t="s">
        <v>1538</v>
      </c>
      <c r="G929" s="325" t="s">
        <v>1538</v>
      </c>
      <c r="H929" s="325" t="s">
        <v>1538</v>
      </c>
    </row>
    <row r="930" spans="1:8">
      <c r="A930" s="103"/>
      <c r="B930" s="326"/>
      <c r="C930" s="326" t="s">
        <v>1538</v>
      </c>
      <c r="D930" t="s">
        <v>1538</v>
      </c>
      <c r="E930" s="325" t="s">
        <v>1538</v>
      </c>
      <c r="G930" s="325" t="s">
        <v>1538</v>
      </c>
      <c r="H930" s="325" t="s">
        <v>1538</v>
      </c>
    </row>
    <row r="931" spans="1:8">
      <c r="A931" s="103"/>
      <c r="B931" s="326"/>
      <c r="C931" s="326" t="s">
        <v>1538</v>
      </c>
      <c r="D931" t="s">
        <v>1538</v>
      </c>
      <c r="E931" s="325" t="s">
        <v>1538</v>
      </c>
      <c r="G931" s="325" t="s">
        <v>1538</v>
      </c>
      <c r="H931" s="325" t="s">
        <v>1538</v>
      </c>
    </row>
    <row r="932" spans="1:8">
      <c r="A932" s="103"/>
      <c r="B932" s="326"/>
      <c r="C932" s="326" t="s">
        <v>1538</v>
      </c>
      <c r="D932" t="s">
        <v>1538</v>
      </c>
      <c r="E932" s="325" t="s">
        <v>1538</v>
      </c>
      <c r="G932" s="325" t="s">
        <v>1538</v>
      </c>
      <c r="H932" s="325" t="s">
        <v>1538</v>
      </c>
    </row>
    <row r="933" spans="1:8">
      <c r="A933" s="103"/>
      <c r="B933" s="326"/>
      <c r="C933" s="326" t="s">
        <v>1538</v>
      </c>
      <c r="D933" t="s">
        <v>1538</v>
      </c>
      <c r="E933" s="325" t="s">
        <v>1538</v>
      </c>
      <c r="G933" s="325" t="s">
        <v>1538</v>
      </c>
      <c r="H933" s="325" t="s">
        <v>1538</v>
      </c>
    </row>
    <row r="934" spans="1:8">
      <c r="A934" s="103"/>
      <c r="B934" s="326"/>
      <c r="C934" s="326" t="s">
        <v>1538</v>
      </c>
      <c r="D934" t="s">
        <v>1538</v>
      </c>
      <c r="E934" s="325" t="s">
        <v>1538</v>
      </c>
      <c r="G934" s="325" t="s">
        <v>1538</v>
      </c>
      <c r="H934" s="325" t="s">
        <v>1538</v>
      </c>
    </row>
    <row r="935" spans="1:8">
      <c r="A935" s="103"/>
      <c r="B935" s="328"/>
      <c r="C935" s="326" t="s">
        <v>1538</v>
      </c>
      <c r="D935" t="s">
        <v>1538</v>
      </c>
      <c r="E935" s="325" t="s">
        <v>1538</v>
      </c>
      <c r="G935" s="325" t="s">
        <v>1538</v>
      </c>
      <c r="H935" s="325" t="s">
        <v>1538</v>
      </c>
    </row>
    <row r="936" spans="1:8">
      <c r="A936" s="103"/>
      <c r="C936" s="326" t="s">
        <v>1538</v>
      </c>
      <c r="D936" t="s">
        <v>1538</v>
      </c>
      <c r="E936" s="325" t="s">
        <v>1538</v>
      </c>
      <c r="G936" s="325" t="s">
        <v>1538</v>
      </c>
      <c r="H936" s="325" t="s">
        <v>1538</v>
      </c>
    </row>
    <row r="937" spans="1:8">
      <c r="A937" s="103"/>
      <c r="C937" s="326" t="s">
        <v>1538</v>
      </c>
      <c r="D937" t="s">
        <v>1538</v>
      </c>
      <c r="E937" s="325" t="s">
        <v>1538</v>
      </c>
      <c r="G937" s="325" t="s">
        <v>1538</v>
      </c>
      <c r="H937" s="325" t="s">
        <v>1538</v>
      </c>
    </row>
    <row r="938" spans="1:8">
      <c r="A938" s="103"/>
      <c r="C938" s="326" t="s">
        <v>1538</v>
      </c>
      <c r="D938" t="s">
        <v>1538</v>
      </c>
      <c r="E938" s="325" t="s">
        <v>1538</v>
      </c>
      <c r="G938" s="325" t="s">
        <v>1538</v>
      </c>
      <c r="H938" s="325" t="s">
        <v>1538</v>
      </c>
    </row>
    <row r="939" spans="1:8">
      <c r="A939" s="103"/>
      <c r="C939" s="326" t="s">
        <v>1538</v>
      </c>
      <c r="D939" t="s">
        <v>1538</v>
      </c>
      <c r="E939" s="325" t="s">
        <v>1538</v>
      </c>
      <c r="G939" s="325" t="s">
        <v>1538</v>
      </c>
      <c r="H939" s="325" t="s">
        <v>1538</v>
      </c>
    </row>
    <row r="940" spans="1:8">
      <c r="A940" s="103"/>
      <c r="B940" s="326"/>
      <c r="C940" s="326" t="s">
        <v>1538</v>
      </c>
      <c r="D940" t="s">
        <v>1538</v>
      </c>
      <c r="E940" s="325" t="s">
        <v>1538</v>
      </c>
      <c r="G940" s="325" t="s">
        <v>1538</v>
      </c>
      <c r="H940" s="325" t="s">
        <v>1538</v>
      </c>
    </row>
    <row r="941" spans="1:8">
      <c r="A941" s="103"/>
      <c r="B941" s="326"/>
      <c r="C941" s="326" t="s">
        <v>1538</v>
      </c>
      <c r="D941" t="s">
        <v>1538</v>
      </c>
      <c r="E941" s="325" t="s">
        <v>1538</v>
      </c>
      <c r="G941" s="325" t="s">
        <v>1538</v>
      </c>
      <c r="H941" s="325" t="s">
        <v>1538</v>
      </c>
    </row>
    <row r="942" spans="1:8">
      <c r="A942" s="103"/>
      <c r="B942" s="326"/>
      <c r="C942" s="326" t="s">
        <v>1538</v>
      </c>
      <c r="D942" t="s">
        <v>1538</v>
      </c>
      <c r="E942" s="325" t="s">
        <v>1538</v>
      </c>
      <c r="G942" s="325" t="s">
        <v>1538</v>
      </c>
      <c r="H942" s="325" t="s">
        <v>1538</v>
      </c>
    </row>
    <row r="943" spans="1:8">
      <c r="A943" s="103"/>
      <c r="B943" s="326"/>
      <c r="C943" s="326" t="s">
        <v>1538</v>
      </c>
      <c r="D943" t="s">
        <v>1538</v>
      </c>
      <c r="E943" s="325" t="s">
        <v>1538</v>
      </c>
      <c r="G943" s="325" t="s">
        <v>1538</v>
      </c>
      <c r="H943" s="325" t="s">
        <v>1538</v>
      </c>
    </row>
    <row r="944" spans="1:8">
      <c r="A944" s="103"/>
      <c r="B944" s="326"/>
      <c r="C944" s="326" t="s">
        <v>1538</v>
      </c>
      <c r="D944" t="s">
        <v>1538</v>
      </c>
      <c r="E944" s="325" t="s">
        <v>1538</v>
      </c>
      <c r="G944" s="325" t="s">
        <v>1538</v>
      </c>
      <c r="H944" s="325" t="s">
        <v>1538</v>
      </c>
    </row>
    <row r="945" spans="1:8">
      <c r="A945" s="103"/>
      <c r="B945" s="326"/>
      <c r="C945" s="326" t="s">
        <v>1538</v>
      </c>
      <c r="D945" t="s">
        <v>1538</v>
      </c>
      <c r="E945" s="325" t="s">
        <v>1538</v>
      </c>
      <c r="G945" s="325" t="s">
        <v>1538</v>
      </c>
      <c r="H945" s="325" t="s">
        <v>1538</v>
      </c>
    </row>
    <row r="946" spans="1:8">
      <c r="A946" s="103"/>
      <c r="B946" s="326"/>
      <c r="C946" s="326" t="s">
        <v>1538</v>
      </c>
      <c r="D946" t="s">
        <v>1538</v>
      </c>
      <c r="E946" s="325" t="s">
        <v>1538</v>
      </c>
      <c r="G946" s="325" t="s">
        <v>1538</v>
      </c>
      <c r="H946" s="325" t="s">
        <v>1538</v>
      </c>
    </row>
    <row r="947" spans="1:8">
      <c r="A947" s="103"/>
      <c r="B947" s="326"/>
      <c r="C947" s="326" t="s">
        <v>1538</v>
      </c>
      <c r="D947" t="s">
        <v>1538</v>
      </c>
      <c r="E947" s="325" t="s">
        <v>1538</v>
      </c>
      <c r="G947" s="325" t="s">
        <v>1538</v>
      </c>
      <c r="H947" s="325" t="s">
        <v>1538</v>
      </c>
    </row>
    <row r="948" spans="1:8">
      <c r="A948" s="103"/>
      <c r="B948" s="326"/>
      <c r="C948" s="326" t="s">
        <v>1538</v>
      </c>
      <c r="D948" t="s">
        <v>1538</v>
      </c>
      <c r="E948" s="325" t="s">
        <v>1538</v>
      </c>
      <c r="G948" s="325" t="s">
        <v>1538</v>
      </c>
      <c r="H948" s="325" t="s">
        <v>1538</v>
      </c>
    </row>
    <row r="949" spans="1:8">
      <c r="A949" s="103"/>
      <c r="B949" s="326"/>
      <c r="C949" s="326" t="s">
        <v>1538</v>
      </c>
      <c r="D949" t="s">
        <v>1538</v>
      </c>
      <c r="E949" s="325" t="s">
        <v>1538</v>
      </c>
      <c r="G949" s="325" t="s">
        <v>1538</v>
      </c>
      <c r="H949" s="325" t="s">
        <v>1538</v>
      </c>
    </row>
    <row r="950" spans="1:8">
      <c r="A950" s="103"/>
      <c r="B950" s="328"/>
      <c r="C950" s="326" t="s">
        <v>1538</v>
      </c>
      <c r="D950" t="s">
        <v>1538</v>
      </c>
      <c r="E950" s="325" t="s">
        <v>1538</v>
      </c>
      <c r="G950" s="325" t="s">
        <v>1538</v>
      </c>
      <c r="H950" s="325" t="s">
        <v>1538</v>
      </c>
    </row>
    <row r="951" spans="1:8">
      <c r="A951" s="103"/>
      <c r="C951" s="326" t="s">
        <v>1538</v>
      </c>
      <c r="D951" t="s">
        <v>1538</v>
      </c>
      <c r="E951" s="325" t="s">
        <v>1538</v>
      </c>
      <c r="G951" s="325" t="s">
        <v>1538</v>
      </c>
      <c r="H951" s="325" t="s">
        <v>1538</v>
      </c>
    </row>
    <row r="952" spans="1:8">
      <c r="A952" s="103"/>
      <c r="C952" s="326" t="s">
        <v>1538</v>
      </c>
      <c r="D952" t="s">
        <v>1538</v>
      </c>
      <c r="E952" s="325" t="s">
        <v>1538</v>
      </c>
      <c r="G952" s="325" t="s">
        <v>1538</v>
      </c>
      <c r="H952" s="325" t="s">
        <v>1538</v>
      </c>
    </row>
    <row r="953" spans="1:8">
      <c r="A953" s="103"/>
      <c r="C953" s="326" t="s">
        <v>1538</v>
      </c>
      <c r="D953" t="s">
        <v>1538</v>
      </c>
      <c r="E953" s="325" t="s">
        <v>1538</v>
      </c>
      <c r="G953" s="325" t="s">
        <v>1538</v>
      </c>
      <c r="H953" s="325" t="s">
        <v>1538</v>
      </c>
    </row>
    <row r="954" spans="1:8">
      <c r="A954" s="103"/>
      <c r="B954" s="326"/>
      <c r="C954" s="326" t="s">
        <v>1538</v>
      </c>
      <c r="D954" t="s">
        <v>1538</v>
      </c>
      <c r="E954" s="325" t="s">
        <v>1538</v>
      </c>
      <c r="G954" s="325" t="s">
        <v>1538</v>
      </c>
      <c r="H954" s="325" t="s">
        <v>1538</v>
      </c>
    </row>
    <row r="955" spans="1:8">
      <c r="A955" s="103"/>
      <c r="B955" s="326"/>
      <c r="C955" s="326" t="s">
        <v>1538</v>
      </c>
      <c r="D955" t="s">
        <v>1538</v>
      </c>
      <c r="E955" s="325" t="s">
        <v>1538</v>
      </c>
      <c r="G955" s="325" t="s">
        <v>1538</v>
      </c>
      <c r="H955" s="325" t="s">
        <v>1538</v>
      </c>
    </row>
    <row r="956" spans="1:8">
      <c r="A956" s="103"/>
      <c r="B956" s="326"/>
      <c r="C956" s="326" t="s">
        <v>1538</v>
      </c>
      <c r="D956" t="s">
        <v>1538</v>
      </c>
      <c r="E956" s="325" t="s">
        <v>1538</v>
      </c>
      <c r="G956" s="325" t="s">
        <v>1538</v>
      </c>
      <c r="H956" s="325" t="s">
        <v>1538</v>
      </c>
    </row>
    <row r="957" spans="1:8">
      <c r="A957" s="103"/>
      <c r="B957" s="326"/>
      <c r="C957" s="326" t="s">
        <v>1538</v>
      </c>
      <c r="D957" t="s">
        <v>1538</v>
      </c>
      <c r="E957" s="325" t="s">
        <v>1538</v>
      </c>
      <c r="G957" s="325" t="s">
        <v>1538</v>
      </c>
      <c r="H957" s="325" t="s">
        <v>1538</v>
      </c>
    </row>
    <row r="958" spans="1:8">
      <c r="A958" s="103"/>
      <c r="B958" s="326"/>
      <c r="C958" s="326" t="s">
        <v>1538</v>
      </c>
      <c r="D958" t="s">
        <v>1538</v>
      </c>
      <c r="E958" s="325" t="s">
        <v>1538</v>
      </c>
      <c r="G958" s="325" t="s">
        <v>1538</v>
      </c>
      <c r="H958" s="325" t="s">
        <v>1538</v>
      </c>
    </row>
    <row r="959" spans="1:8">
      <c r="A959" s="103"/>
      <c r="B959" s="328"/>
      <c r="C959" s="326" t="s">
        <v>1538</v>
      </c>
      <c r="D959" t="s">
        <v>1538</v>
      </c>
      <c r="E959" s="325" t="s">
        <v>1538</v>
      </c>
      <c r="G959" s="325" t="s">
        <v>1538</v>
      </c>
      <c r="H959" s="325" t="s">
        <v>1538</v>
      </c>
    </row>
    <row r="960" spans="1:8">
      <c r="A960" s="103"/>
      <c r="C960" s="326" t="s">
        <v>1538</v>
      </c>
      <c r="D960" t="s">
        <v>1538</v>
      </c>
      <c r="E960" s="325" t="s">
        <v>1538</v>
      </c>
      <c r="G960" s="325" t="s">
        <v>1538</v>
      </c>
      <c r="H960" s="325" t="s">
        <v>1538</v>
      </c>
    </row>
    <row r="961" spans="1:8">
      <c r="A961" s="103"/>
      <c r="C961" s="326" t="s">
        <v>1538</v>
      </c>
      <c r="D961" t="s">
        <v>1538</v>
      </c>
      <c r="E961" s="325" t="s">
        <v>1538</v>
      </c>
      <c r="G961" s="325" t="s">
        <v>1538</v>
      </c>
      <c r="H961" s="325" t="s">
        <v>1538</v>
      </c>
    </row>
    <row r="962" spans="1:8">
      <c r="A962" s="103"/>
      <c r="C962" s="326" t="s">
        <v>1538</v>
      </c>
      <c r="D962" t="s">
        <v>1538</v>
      </c>
      <c r="E962" s="325" t="s">
        <v>1538</v>
      </c>
      <c r="G962" s="325" t="s">
        <v>1538</v>
      </c>
      <c r="H962" s="325" t="s">
        <v>1538</v>
      </c>
    </row>
    <row r="963" spans="1:8">
      <c r="A963" s="103"/>
      <c r="C963" s="326" t="s">
        <v>1538</v>
      </c>
      <c r="D963" t="s">
        <v>1538</v>
      </c>
      <c r="E963" s="325" t="s">
        <v>1538</v>
      </c>
      <c r="G963" s="325" t="s">
        <v>1538</v>
      </c>
      <c r="H963" s="325" t="s">
        <v>1538</v>
      </c>
    </row>
    <row r="964" spans="1:8">
      <c r="A964" s="103"/>
      <c r="C964" s="326" t="s">
        <v>1538</v>
      </c>
      <c r="D964" t="s">
        <v>1538</v>
      </c>
      <c r="E964" s="325" t="s">
        <v>1538</v>
      </c>
      <c r="G964" s="325" t="s">
        <v>1538</v>
      </c>
      <c r="H964" s="325" t="s">
        <v>1538</v>
      </c>
    </row>
    <row r="965" spans="1:8">
      <c r="A965" s="103"/>
      <c r="B965" s="326"/>
      <c r="C965" s="326" t="s">
        <v>1538</v>
      </c>
      <c r="D965" t="s">
        <v>1538</v>
      </c>
      <c r="E965" s="325" t="s">
        <v>1538</v>
      </c>
      <c r="G965" s="325" t="s">
        <v>1538</v>
      </c>
      <c r="H965" s="325" t="s">
        <v>1538</v>
      </c>
    </row>
    <row r="966" spans="1:8">
      <c r="A966" s="103"/>
      <c r="B966" s="326"/>
      <c r="C966" s="326" t="s">
        <v>1538</v>
      </c>
      <c r="D966" t="s">
        <v>1538</v>
      </c>
      <c r="E966" s="325" t="s">
        <v>1538</v>
      </c>
      <c r="G966" s="325" t="s">
        <v>1538</v>
      </c>
      <c r="H966" s="325" t="s">
        <v>1538</v>
      </c>
    </row>
    <row r="967" spans="1:8">
      <c r="A967" s="103"/>
      <c r="B967" s="326"/>
      <c r="C967" s="326" t="s">
        <v>1538</v>
      </c>
      <c r="D967" t="s">
        <v>1538</v>
      </c>
      <c r="E967" s="325" t="s">
        <v>1538</v>
      </c>
      <c r="G967" s="325" t="s">
        <v>1538</v>
      </c>
      <c r="H967" s="325" t="s">
        <v>1538</v>
      </c>
    </row>
    <row r="968" spans="1:8">
      <c r="A968" s="103"/>
      <c r="B968" s="326"/>
      <c r="C968" s="326" t="s">
        <v>1538</v>
      </c>
      <c r="D968" t="s">
        <v>1538</v>
      </c>
      <c r="E968" s="325" t="s">
        <v>1538</v>
      </c>
      <c r="G968" s="325" t="s">
        <v>1538</v>
      </c>
      <c r="H968" s="325" t="s">
        <v>1538</v>
      </c>
    </row>
    <row r="969" spans="1:8">
      <c r="A969" s="103"/>
      <c r="B969" s="326"/>
      <c r="C969" s="326" t="s">
        <v>1538</v>
      </c>
      <c r="D969" t="s">
        <v>1538</v>
      </c>
      <c r="E969" s="325" t="s">
        <v>1538</v>
      </c>
      <c r="G969" s="325" t="s">
        <v>1538</v>
      </c>
      <c r="H969" s="325" t="s">
        <v>1538</v>
      </c>
    </row>
    <row r="970" spans="1:8">
      <c r="A970" s="103"/>
      <c r="B970" s="326"/>
      <c r="C970" s="326" t="s">
        <v>1538</v>
      </c>
      <c r="D970" t="s">
        <v>1538</v>
      </c>
      <c r="E970" s="325" t="s">
        <v>1538</v>
      </c>
      <c r="G970" s="325" t="s">
        <v>1538</v>
      </c>
      <c r="H970" s="325" t="s">
        <v>1538</v>
      </c>
    </row>
    <row r="971" spans="1:8">
      <c r="A971" s="103"/>
      <c r="B971" s="326"/>
      <c r="C971" s="326" t="s">
        <v>1538</v>
      </c>
      <c r="D971" t="s">
        <v>1538</v>
      </c>
      <c r="E971" s="325" t="s">
        <v>1538</v>
      </c>
      <c r="G971" s="325" t="s">
        <v>1538</v>
      </c>
      <c r="H971" s="325" t="s">
        <v>1538</v>
      </c>
    </row>
    <row r="972" spans="1:8">
      <c r="A972" s="103"/>
      <c r="B972" s="326"/>
      <c r="C972" s="326" t="s">
        <v>1538</v>
      </c>
      <c r="D972" t="s">
        <v>1538</v>
      </c>
      <c r="E972" s="325" t="s">
        <v>1538</v>
      </c>
      <c r="G972" s="325" t="s">
        <v>1538</v>
      </c>
      <c r="H972" s="325" t="s">
        <v>1538</v>
      </c>
    </row>
    <row r="973" spans="1:8">
      <c r="A973" s="103"/>
      <c r="B973" s="326"/>
      <c r="C973" s="326" t="s">
        <v>1538</v>
      </c>
      <c r="D973" t="s">
        <v>1538</v>
      </c>
      <c r="E973" s="325" t="s">
        <v>1538</v>
      </c>
      <c r="G973" s="325" t="s">
        <v>1538</v>
      </c>
      <c r="H973" s="325" t="s">
        <v>1538</v>
      </c>
    </row>
    <row r="974" spans="1:8">
      <c r="A974" s="103"/>
      <c r="B974" s="326"/>
      <c r="C974" s="326" t="s">
        <v>1538</v>
      </c>
      <c r="D974" t="s">
        <v>1538</v>
      </c>
      <c r="E974" s="325" t="s">
        <v>1538</v>
      </c>
      <c r="G974" s="325" t="s">
        <v>1538</v>
      </c>
      <c r="H974" s="325" t="s">
        <v>1538</v>
      </c>
    </row>
    <row r="975" spans="1:8">
      <c r="A975" s="103"/>
      <c r="B975" s="326"/>
      <c r="C975" s="326" t="s">
        <v>1538</v>
      </c>
      <c r="D975" t="s">
        <v>1538</v>
      </c>
      <c r="E975" s="325" t="s">
        <v>1538</v>
      </c>
      <c r="G975" s="325" t="s">
        <v>1538</v>
      </c>
      <c r="H975" s="325" t="s">
        <v>1538</v>
      </c>
    </row>
    <row r="976" spans="1:8">
      <c r="A976" s="103"/>
      <c r="B976" s="326"/>
      <c r="C976" s="326" t="s">
        <v>1538</v>
      </c>
      <c r="D976" t="s">
        <v>1538</v>
      </c>
      <c r="E976" s="325" t="s">
        <v>1538</v>
      </c>
      <c r="G976" s="325" t="s">
        <v>1538</v>
      </c>
      <c r="H976" s="325" t="s">
        <v>1538</v>
      </c>
    </row>
    <row r="977" spans="1:8">
      <c r="A977" s="103"/>
      <c r="B977" s="326"/>
      <c r="C977" s="326" t="s">
        <v>1538</v>
      </c>
      <c r="D977" t="s">
        <v>1538</v>
      </c>
      <c r="E977" s="325" t="s">
        <v>1538</v>
      </c>
      <c r="G977" s="325" t="s">
        <v>1538</v>
      </c>
      <c r="H977" s="325" t="s">
        <v>1538</v>
      </c>
    </row>
    <row r="978" spans="1:8">
      <c r="A978" s="103"/>
      <c r="B978" s="326"/>
      <c r="C978" s="326" t="s">
        <v>1538</v>
      </c>
      <c r="D978" t="s">
        <v>1538</v>
      </c>
      <c r="E978" s="325" t="s">
        <v>1538</v>
      </c>
      <c r="G978" s="325" t="s">
        <v>1538</v>
      </c>
      <c r="H978" s="325" t="s">
        <v>1538</v>
      </c>
    </row>
    <row r="979" spans="1:8">
      <c r="A979" s="103"/>
      <c r="B979" s="326"/>
      <c r="C979" s="326" t="s">
        <v>1538</v>
      </c>
      <c r="D979" t="s">
        <v>1538</v>
      </c>
      <c r="E979" s="325" t="s">
        <v>1538</v>
      </c>
      <c r="G979" s="325" t="s">
        <v>1538</v>
      </c>
      <c r="H979" s="325" t="s">
        <v>1538</v>
      </c>
    </row>
    <row r="980" spans="1:8">
      <c r="A980" s="103"/>
      <c r="B980" s="326"/>
      <c r="C980" s="326" t="s">
        <v>1538</v>
      </c>
      <c r="D980" t="s">
        <v>1538</v>
      </c>
      <c r="E980" s="325" t="s">
        <v>1538</v>
      </c>
      <c r="G980" s="325" t="s">
        <v>1538</v>
      </c>
      <c r="H980" s="325" t="s">
        <v>1538</v>
      </c>
    </row>
    <row r="981" spans="1:8">
      <c r="A981" s="103"/>
      <c r="B981" s="326"/>
      <c r="C981" s="326" t="s">
        <v>1538</v>
      </c>
      <c r="D981" t="s">
        <v>1538</v>
      </c>
      <c r="E981" s="325" t="s">
        <v>1538</v>
      </c>
      <c r="G981" s="325" t="s">
        <v>1538</v>
      </c>
      <c r="H981" s="325" t="s">
        <v>1538</v>
      </c>
    </row>
    <row r="982" spans="1:8">
      <c r="A982" s="103"/>
      <c r="B982" s="328"/>
      <c r="C982" s="326" t="s">
        <v>1538</v>
      </c>
      <c r="D982" t="s">
        <v>1538</v>
      </c>
      <c r="E982" s="325" t="s">
        <v>1538</v>
      </c>
      <c r="G982" s="325" t="s">
        <v>1538</v>
      </c>
      <c r="H982" s="325" t="s">
        <v>1538</v>
      </c>
    </row>
    <row r="983" spans="1:8">
      <c r="A983" s="103"/>
      <c r="C983" s="326" t="s">
        <v>1538</v>
      </c>
      <c r="D983" t="s">
        <v>1538</v>
      </c>
      <c r="E983" s="325" t="s">
        <v>1538</v>
      </c>
      <c r="G983" s="325" t="s">
        <v>1538</v>
      </c>
      <c r="H983" s="325" t="s">
        <v>1538</v>
      </c>
    </row>
    <row r="984" spans="1:8">
      <c r="A984" s="103"/>
      <c r="C984" s="326" t="s">
        <v>1538</v>
      </c>
      <c r="D984" t="s">
        <v>1538</v>
      </c>
      <c r="E984" s="325" t="s">
        <v>1538</v>
      </c>
      <c r="G984" s="325" t="s">
        <v>1538</v>
      </c>
      <c r="H984" s="325" t="s">
        <v>1538</v>
      </c>
    </row>
    <row r="985" spans="1:8">
      <c r="A985" s="103"/>
      <c r="C985" s="326" t="s">
        <v>1538</v>
      </c>
      <c r="D985" t="s">
        <v>1538</v>
      </c>
      <c r="E985" s="325" t="s">
        <v>1538</v>
      </c>
      <c r="G985" s="325" t="s">
        <v>1538</v>
      </c>
      <c r="H985" s="325" t="s">
        <v>1538</v>
      </c>
    </row>
    <row r="986" spans="1:8">
      <c r="A986" s="103"/>
      <c r="C986" s="326" t="s">
        <v>1538</v>
      </c>
      <c r="D986" t="s">
        <v>1538</v>
      </c>
      <c r="E986" s="325" t="s">
        <v>1538</v>
      </c>
      <c r="G986" s="325" t="s">
        <v>1538</v>
      </c>
      <c r="H986" s="325" t="s">
        <v>1538</v>
      </c>
    </row>
    <row r="987" spans="1:8">
      <c r="A987" s="103"/>
      <c r="B987" s="326"/>
      <c r="C987" s="326" t="s">
        <v>1538</v>
      </c>
      <c r="D987" t="s">
        <v>1538</v>
      </c>
      <c r="E987" s="325" t="s">
        <v>1538</v>
      </c>
      <c r="G987" s="325" t="s">
        <v>1538</v>
      </c>
      <c r="H987" s="325" t="s">
        <v>1538</v>
      </c>
    </row>
    <row r="988" spans="1:8">
      <c r="A988" s="103"/>
      <c r="B988" s="326"/>
      <c r="C988" s="326" t="s">
        <v>1538</v>
      </c>
      <c r="D988" t="s">
        <v>1538</v>
      </c>
      <c r="E988" s="325" t="s">
        <v>1538</v>
      </c>
      <c r="G988" s="325" t="s">
        <v>1538</v>
      </c>
      <c r="H988" s="325" t="s">
        <v>1538</v>
      </c>
    </row>
    <row r="989" spans="1:8">
      <c r="A989" s="103"/>
      <c r="B989" s="326"/>
      <c r="C989" s="326" t="s">
        <v>1538</v>
      </c>
      <c r="D989" t="s">
        <v>1538</v>
      </c>
      <c r="E989" s="325" t="s">
        <v>1538</v>
      </c>
      <c r="G989" s="325" t="s">
        <v>1538</v>
      </c>
      <c r="H989" s="325" t="s">
        <v>1538</v>
      </c>
    </row>
    <row r="990" spans="1:8">
      <c r="A990" s="103"/>
      <c r="B990" s="326"/>
      <c r="C990" s="326" t="s">
        <v>1538</v>
      </c>
      <c r="D990" t="s">
        <v>1538</v>
      </c>
      <c r="E990" s="325" t="s">
        <v>1538</v>
      </c>
      <c r="G990" s="325" t="s">
        <v>1538</v>
      </c>
      <c r="H990" s="325" t="s">
        <v>1538</v>
      </c>
    </row>
    <row r="991" spans="1:8">
      <c r="A991" s="103"/>
      <c r="B991" s="326"/>
      <c r="C991" s="326" t="s">
        <v>1538</v>
      </c>
      <c r="D991" t="s">
        <v>1538</v>
      </c>
      <c r="E991" s="325" t="s">
        <v>1538</v>
      </c>
      <c r="G991" s="325" t="s">
        <v>1538</v>
      </c>
      <c r="H991" s="325" t="s">
        <v>1538</v>
      </c>
    </row>
    <row r="992" spans="1:8">
      <c r="A992" s="103"/>
      <c r="B992" s="326"/>
      <c r="C992" s="326" t="s">
        <v>1538</v>
      </c>
      <c r="D992" t="s">
        <v>1538</v>
      </c>
      <c r="E992" s="325" t="s">
        <v>1538</v>
      </c>
      <c r="G992" s="325" t="s">
        <v>1538</v>
      </c>
      <c r="H992" s="325" t="s">
        <v>1538</v>
      </c>
    </row>
    <row r="993" spans="1:8">
      <c r="A993" s="103"/>
      <c r="B993" s="326"/>
      <c r="C993" s="326" t="s">
        <v>1538</v>
      </c>
      <c r="D993" t="s">
        <v>1538</v>
      </c>
      <c r="E993" s="325" t="s">
        <v>1538</v>
      </c>
      <c r="G993" s="325" t="s">
        <v>1538</v>
      </c>
      <c r="H993" s="325" t="s">
        <v>1538</v>
      </c>
    </row>
    <row r="994" spans="1:8">
      <c r="A994" s="103"/>
      <c r="B994" s="326"/>
      <c r="C994" s="326" t="s">
        <v>1538</v>
      </c>
      <c r="D994" t="s">
        <v>1538</v>
      </c>
      <c r="E994" s="325" t="s">
        <v>1538</v>
      </c>
      <c r="G994" s="325" t="s">
        <v>1538</v>
      </c>
      <c r="H994" s="325" t="s">
        <v>1538</v>
      </c>
    </row>
    <row r="995" spans="1:8">
      <c r="A995" s="103"/>
      <c r="B995" s="326"/>
      <c r="C995" s="326" t="s">
        <v>1538</v>
      </c>
      <c r="D995" t="s">
        <v>1538</v>
      </c>
      <c r="E995" s="325" t="s">
        <v>1538</v>
      </c>
      <c r="G995" s="325" t="s">
        <v>1538</v>
      </c>
      <c r="H995" s="325" t="s">
        <v>1538</v>
      </c>
    </row>
    <row r="996" spans="1:8">
      <c r="A996" s="103"/>
      <c r="B996" s="326"/>
      <c r="C996" s="326" t="s">
        <v>1538</v>
      </c>
      <c r="D996" t="s">
        <v>1538</v>
      </c>
      <c r="E996" s="325" t="s">
        <v>1538</v>
      </c>
      <c r="G996" s="325" t="s">
        <v>1538</v>
      </c>
      <c r="H996" s="325" t="s">
        <v>1538</v>
      </c>
    </row>
    <row r="997" spans="1:8">
      <c r="A997" s="103"/>
      <c r="B997" s="328"/>
      <c r="C997" s="326" t="s">
        <v>1538</v>
      </c>
      <c r="D997" t="s">
        <v>1538</v>
      </c>
      <c r="E997" s="325" t="s">
        <v>1538</v>
      </c>
      <c r="G997" s="325" t="s">
        <v>1538</v>
      </c>
      <c r="H997" s="325" t="s">
        <v>1538</v>
      </c>
    </row>
    <row r="998" spans="1:8">
      <c r="A998" s="103"/>
      <c r="C998" s="326" t="s">
        <v>1538</v>
      </c>
      <c r="D998" t="s">
        <v>1538</v>
      </c>
      <c r="E998" s="325" t="s">
        <v>1538</v>
      </c>
      <c r="G998" s="325" t="s">
        <v>1538</v>
      </c>
      <c r="H998" s="325" t="s">
        <v>1538</v>
      </c>
    </row>
    <row r="999" spans="1:8">
      <c r="A999" s="103"/>
      <c r="C999" s="326" t="s">
        <v>1538</v>
      </c>
      <c r="D999" t="s">
        <v>1538</v>
      </c>
      <c r="E999" s="325" t="s">
        <v>1538</v>
      </c>
      <c r="G999" s="325" t="s">
        <v>1538</v>
      </c>
      <c r="H999" s="325" t="s">
        <v>1538</v>
      </c>
    </row>
    <row r="1000" spans="1:8">
      <c r="A1000" s="103"/>
      <c r="C1000" s="326" t="s">
        <v>1538</v>
      </c>
      <c r="D1000" t="s">
        <v>1538</v>
      </c>
      <c r="E1000" s="325" t="s">
        <v>1538</v>
      </c>
      <c r="G1000" s="325" t="s">
        <v>1538</v>
      </c>
      <c r="H1000" s="325" t="s">
        <v>1538</v>
      </c>
    </row>
    <row r="1001" spans="1:8">
      <c r="A1001" s="103"/>
      <c r="B1001" s="326"/>
      <c r="C1001" s="326" t="s">
        <v>1538</v>
      </c>
      <c r="D1001" t="s">
        <v>1538</v>
      </c>
      <c r="E1001" s="325" t="s">
        <v>1538</v>
      </c>
      <c r="G1001" s="325" t="s">
        <v>1538</v>
      </c>
      <c r="H1001" s="325" t="s">
        <v>1538</v>
      </c>
    </row>
    <row r="1002" spans="1:8">
      <c r="A1002" s="103"/>
      <c r="B1002" s="326"/>
      <c r="C1002" s="326" t="s">
        <v>1538</v>
      </c>
      <c r="D1002" t="s">
        <v>1538</v>
      </c>
      <c r="E1002" s="325" t="s">
        <v>1538</v>
      </c>
      <c r="G1002" s="325" t="s">
        <v>1538</v>
      </c>
      <c r="H1002" s="325" t="s">
        <v>1538</v>
      </c>
    </row>
    <row r="1003" spans="1:8">
      <c r="A1003" s="103"/>
      <c r="B1003" s="326"/>
      <c r="C1003" s="326" t="s">
        <v>1538</v>
      </c>
      <c r="D1003" t="s">
        <v>1538</v>
      </c>
      <c r="E1003" s="325" t="s">
        <v>1538</v>
      </c>
      <c r="G1003" s="325" t="s">
        <v>1538</v>
      </c>
      <c r="H1003" s="325" t="s">
        <v>1538</v>
      </c>
    </row>
    <row r="1004" spans="1:8">
      <c r="A1004" s="103"/>
      <c r="B1004" s="326"/>
      <c r="C1004" s="326" t="s">
        <v>1538</v>
      </c>
      <c r="D1004" t="s">
        <v>1538</v>
      </c>
      <c r="E1004" s="325" t="s">
        <v>1538</v>
      </c>
      <c r="G1004" s="325" t="s">
        <v>1538</v>
      </c>
      <c r="H1004" s="325" t="s">
        <v>1538</v>
      </c>
    </row>
    <row r="1005" spans="1:8">
      <c r="A1005" s="103"/>
      <c r="B1005" s="326"/>
      <c r="C1005" s="326" t="s">
        <v>1538</v>
      </c>
      <c r="D1005" t="s">
        <v>1538</v>
      </c>
      <c r="E1005" s="325" t="s">
        <v>1538</v>
      </c>
      <c r="G1005" s="325" t="s">
        <v>1538</v>
      </c>
      <c r="H1005" s="325" t="s">
        <v>1538</v>
      </c>
    </row>
    <row r="1006" spans="1:8">
      <c r="A1006" s="103"/>
      <c r="B1006" s="326"/>
      <c r="C1006" s="326" t="s">
        <v>1538</v>
      </c>
      <c r="D1006" t="s">
        <v>1538</v>
      </c>
      <c r="E1006" s="325" t="s">
        <v>1538</v>
      </c>
      <c r="G1006" s="325" t="s">
        <v>1538</v>
      </c>
      <c r="H1006" s="325" t="s">
        <v>1538</v>
      </c>
    </row>
    <row r="1007" spans="1:8">
      <c r="A1007" s="103"/>
      <c r="B1007" s="326"/>
      <c r="C1007" s="326" t="s">
        <v>1538</v>
      </c>
      <c r="D1007" t="s">
        <v>1538</v>
      </c>
      <c r="E1007" s="325" t="s">
        <v>1538</v>
      </c>
      <c r="G1007" s="325" t="s">
        <v>1538</v>
      </c>
      <c r="H1007" s="325" t="s">
        <v>1538</v>
      </c>
    </row>
    <row r="1008" spans="1:8">
      <c r="A1008" s="103"/>
      <c r="B1008" s="326"/>
      <c r="C1008" s="326" t="s">
        <v>1538</v>
      </c>
      <c r="D1008" t="s">
        <v>1538</v>
      </c>
      <c r="E1008" s="325" t="s">
        <v>1538</v>
      </c>
      <c r="G1008" s="325" t="s">
        <v>1538</v>
      </c>
      <c r="H1008" s="325" t="s">
        <v>1538</v>
      </c>
    </row>
    <row r="1009" spans="1:8">
      <c r="A1009" s="103"/>
      <c r="B1009" s="326"/>
      <c r="C1009" s="326" t="s">
        <v>1538</v>
      </c>
      <c r="D1009" t="s">
        <v>1538</v>
      </c>
      <c r="E1009" s="325" t="s">
        <v>1538</v>
      </c>
      <c r="G1009" s="325" t="s">
        <v>1538</v>
      </c>
      <c r="H1009" s="325" t="s">
        <v>1538</v>
      </c>
    </row>
    <row r="1010" spans="1:8">
      <c r="A1010" s="103"/>
      <c r="B1010" s="326"/>
      <c r="C1010" s="326" t="s">
        <v>1538</v>
      </c>
      <c r="D1010" t="s">
        <v>1538</v>
      </c>
      <c r="E1010" s="325" t="s">
        <v>1538</v>
      </c>
      <c r="G1010" s="325" t="s">
        <v>1538</v>
      </c>
      <c r="H1010" s="325" t="s">
        <v>1538</v>
      </c>
    </row>
    <row r="1011" spans="1:8">
      <c r="A1011" s="103"/>
      <c r="B1011" s="326"/>
      <c r="C1011" s="326" t="s">
        <v>1538</v>
      </c>
      <c r="D1011" t="s">
        <v>1538</v>
      </c>
      <c r="E1011" s="325" t="s">
        <v>1538</v>
      </c>
      <c r="G1011" s="325" t="s">
        <v>1538</v>
      </c>
      <c r="H1011" s="325" t="s">
        <v>1538</v>
      </c>
    </row>
    <row r="1012" spans="1:8">
      <c r="A1012" s="103"/>
      <c r="B1012" s="326"/>
      <c r="C1012" s="326" t="s">
        <v>1538</v>
      </c>
      <c r="D1012" t="s">
        <v>1538</v>
      </c>
      <c r="E1012" s="325" t="s">
        <v>1538</v>
      </c>
      <c r="G1012" s="325" t="s">
        <v>1538</v>
      </c>
      <c r="H1012" s="325" t="s">
        <v>1538</v>
      </c>
    </row>
    <row r="1013" spans="1:8">
      <c r="A1013" s="103"/>
      <c r="B1013" s="326"/>
      <c r="C1013" s="326" t="s">
        <v>1538</v>
      </c>
      <c r="D1013" t="s">
        <v>1538</v>
      </c>
      <c r="E1013" s="325" t="s">
        <v>1538</v>
      </c>
      <c r="G1013" s="325" t="s">
        <v>1538</v>
      </c>
      <c r="H1013" s="325" t="s">
        <v>1538</v>
      </c>
    </row>
    <row r="1014" spans="1:8">
      <c r="A1014" s="103"/>
      <c r="B1014" s="326"/>
      <c r="C1014" s="326" t="s">
        <v>1538</v>
      </c>
      <c r="D1014" t="s">
        <v>1538</v>
      </c>
      <c r="E1014" s="325" t="s">
        <v>1538</v>
      </c>
      <c r="G1014" s="325" t="s">
        <v>1538</v>
      </c>
      <c r="H1014" s="325" t="s">
        <v>1538</v>
      </c>
    </row>
    <row r="1015" spans="1:8">
      <c r="A1015" s="103"/>
      <c r="B1015" s="326"/>
      <c r="C1015" s="326" t="s">
        <v>1538</v>
      </c>
      <c r="D1015" t="s">
        <v>1538</v>
      </c>
      <c r="E1015" s="325" t="s">
        <v>1538</v>
      </c>
      <c r="G1015" s="325" t="s">
        <v>1538</v>
      </c>
      <c r="H1015" s="325" t="s">
        <v>1538</v>
      </c>
    </row>
    <row r="1016" spans="1:8">
      <c r="A1016" s="103"/>
      <c r="B1016" s="326"/>
      <c r="C1016" s="326" t="s">
        <v>1538</v>
      </c>
      <c r="D1016" t="s">
        <v>1538</v>
      </c>
      <c r="E1016" s="325" t="s">
        <v>1538</v>
      </c>
      <c r="G1016" s="325" t="s">
        <v>1538</v>
      </c>
      <c r="H1016" s="325" t="s">
        <v>1538</v>
      </c>
    </row>
    <row r="1017" spans="1:8">
      <c r="A1017" s="103"/>
      <c r="B1017" s="328"/>
      <c r="C1017" s="326" t="s">
        <v>1538</v>
      </c>
      <c r="D1017" t="s">
        <v>1538</v>
      </c>
      <c r="E1017" s="325" t="s">
        <v>1538</v>
      </c>
      <c r="G1017" s="325" t="s">
        <v>1538</v>
      </c>
      <c r="H1017" s="325" t="s">
        <v>1538</v>
      </c>
    </row>
    <row r="1018" spans="1:8">
      <c r="A1018" s="103"/>
      <c r="C1018" s="326" t="s">
        <v>1538</v>
      </c>
      <c r="D1018" t="s">
        <v>1538</v>
      </c>
      <c r="E1018" s="325" t="s">
        <v>1538</v>
      </c>
      <c r="G1018" s="325" t="s">
        <v>1538</v>
      </c>
      <c r="H1018" s="325" t="s">
        <v>1538</v>
      </c>
    </row>
    <row r="1019" spans="1:8">
      <c r="A1019" s="103"/>
      <c r="C1019" s="326" t="s">
        <v>1538</v>
      </c>
      <c r="D1019" t="s">
        <v>1538</v>
      </c>
      <c r="E1019" s="325" t="s">
        <v>1538</v>
      </c>
      <c r="G1019" s="325" t="s">
        <v>1538</v>
      </c>
      <c r="H1019" s="325" t="s">
        <v>1538</v>
      </c>
    </row>
    <row r="1020" spans="1:8">
      <c r="A1020" s="103"/>
      <c r="C1020" s="326" t="s">
        <v>1538</v>
      </c>
      <c r="D1020" t="s">
        <v>1538</v>
      </c>
      <c r="E1020" s="325" t="s">
        <v>1538</v>
      </c>
      <c r="G1020" s="325" t="s">
        <v>1538</v>
      </c>
      <c r="H1020" s="325" t="s">
        <v>1538</v>
      </c>
    </row>
    <row r="1021" spans="1:8">
      <c r="A1021" s="103"/>
      <c r="C1021" s="326" t="s">
        <v>1538</v>
      </c>
      <c r="D1021" t="s">
        <v>1538</v>
      </c>
      <c r="E1021" s="325" t="s">
        <v>1538</v>
      </c>
      <c r="G1021" s="325" t="s">
        <v>1538</v>
      </c>
      <c r="H1021" s="325" t="s">
        <v>1538</v>
      </c>
    </row>
    <row r="1022" spans="1:8">
      <c r="A1022" s="103"/>
      <c r="B1022" s="326"/>
      <c r="C1022" s="326" t="s">
        <v>1538</v>
      </c>
      <c r="D1022" t="s">
        <v>1538</v>
      </c>
      <c r="E1022" s="325" t="s">
        <v>1538</v>
      </c>
      <c r="G1022" s="325" t="s">
        <v>1538</v>
      </c>
      <c r="H1022" s="325" t="s">
        <v>1538</v>
      </c>
    </row>
    <row r="1023" spans="1:8">
      <c r="A1023" s="103"/>
      <c r="B1023" s="326"/>
      <c r="C1023" s="326" t="s">
        <v>1538</v>
      </c>
      <c r="D1023" t="s">
        <v>1538</v>
      </c>
      <c r="E1023" s="325" t="s">
        <v>1538</v>
      </c>
      <c r="G1023" s="325" t="s">
        <v>1538</v>
      </c>
      <c r="H1023" s="325" t="s">
        <v>1538</v>
      </c>
    </row>
    <row r="1024" spans="1:8">
      <c r="A1024" s="103"/>
      <c r="B1024" s="326"/>
      <c r="C1024" s="326" t="s">
        <v>1538</v>
      </c>
      <c r="D1024" t="s">
        <v>1538</v>
      </c>
      <c r="E1024" s="325" t="s">
        <v>1538</v>
      </c>
      <c r="G1024" s="325" t="s">
        <v>1538</v>
      </c>
      <c r="H1024" s="325" t="s">
        <v>1538</v>
      </c>
    </row>
    <row r="1025" spans="1:8">
      <c r="A1025" s="103"/>
      <c r="B1025" s="326"/>
      <c r="C1025" s="326" t="s">
        <v>1538</v>
      </c>
      <c r="D1025" t="s">
        <v>1538</v>
      </c>
      <c r="E1025" s="325" t="s">
        <v>1538</v>
      </c>
      <c r="G1025" s="325" t="s">
        <v>1538</v>
      </c>
      <c r="H1025" s="325" t="s">
        <v>1538</v>
      </c>
    </row>
    <row r="1026" spans="1:8">
      <c r="A1026" s="103"/>
      <c r="B1026" s="326"/>
      <c r="C1026" s="326" t="s">
        <v>1538</v>
      </c>
      <c r="D1026" t="s">
        <v>1538</v>
      </c>
      <c r="E1026" s="325" t="s">
        <v>1538</v>
      </c>
      <c r="G1026" s="325" t="s">
        <v>1538</v>
      </c>
      <c r="H1026" s="325" t="s">
        <v>1538</v>
      </c>
    </row>
    <row r="1027" spans="1:8">
      <c r="A1027" s="103"/>
      <c r="B1027" s="326"/>
      <c r="C1027" s="326" t="s">
        <v>1538</v>
      </c>
      <c r="D1027" t="s">
        <v>1538</v>
      </c>
      <c r="E1027" s="325" t="s">
        <v>1538</v>
      </c>
      <c r="G1027" s="325" t="s">
        <v>1538</v>
      </c>
      <c r="H1027" s="325" t="s">
        <v>1538</v>
      </c>
    </row>
    <row r="1028" spans="1:8">
      <c r="A1028" s="103"/>
      <c r="B1028" s="326"/>
      <c r="C1028" s="326" t="s">
        <v>1538</v>
      </c>
      <c r="D1028" t="s">
        <v>1538</v>
      </c>
      <c r="E1028" s="325" t="s">
        <v>1538</v>
      </c>
      <c r="G1028" s="325" t="s">
        <v>1538</v>
      </c>
      <c r="H1028" s="325" t="s">
        <v>1538</v>
      </c>
    </row>
    <row r="1029" spans="1:8">
      <c r="A1029" s="103"/>
      <c r="B1029" s="326"/>
      <c r="C1029" s="326" t="s">
        <v>1538</v>
      </c>
      <c r="D1029" t="s">
        <v>1538</v>
      </c>
      <c r="E1029" s="325" t="s">
        <v>1538</v>
      </c>
      <c r="G1029" s="325" t="s">
        <v>1538</v>
      </c>
      <c r="H1029" s="325" t="s">
        <v>1538</v>
      </c>
    </row>
    <row r="1030" spans="1:8">
      <c r="A1030" s="103"/>
      <c r="B1030" s="326"/>
      <c r="C1030" s="326" t="s">
        <v>1538</v>
      </c>
      <c r="D1030" t="s">
        <v>1538</v>
      </c>
      <c r="E1030" s="325" t="s">
        <v>1538</v>
      </c>
      <c r="G1030" s="325" t="s">
        <v>1538</v>
      </c>
      <c r="H1030" s="325" t="s">
        <v>1538</v>
      </c>
    </row>
    <row r="1031" spans="1:8">
      <c r="A1031" s="103"/>
      <c r="B1031" s="326"/>
      <c r="C1031" s="326" t="s">
        <v>1538</v>
      </c>
      <c r="D1031" t="s">
        <v>1538</v>
      </c>
      <c r="E1031" s="325" t="s">
        <v>1538</v>
      </c>
      <c r="G1031" s="325" t="s">
        <v>1538</v>
      </c>
      <c r="H1031" s="325" t="s">
        <v>1538</v>
      </c>
    </row>
    <row r="1032" spans="1:8">
      <c r="A1032" s="103"/>
      <c r="B1032" s="326"/>
      <c r="C1032" s="326" t="s">
        <v>1538</v>
      </c>
      <c r="D1032" t="s">
        <v>1538</v>
      </c>
      <c r="E1032" s="325" t="s">
        <v>1538</v>
      </c>
      <c r="G1032" s="325" t="s">
        <v>1538</v>
      </c>
      <c r="H1032" s="325" t="s">
        <v>1538</v>
      </c>
    </row>
    <row r="1033" spans="1:8">
      <c r="A1033" s="103"/>
      <c r="B1033" s="326"/>
      <c r="C1033" s="326" t="s">
        <v>1538</v>
      </c>
      <c r="D1033" t="s">
        <v>1538</v>
      </c>
      <c r="E1033" s="325" t="s">
        <v>1538</v>
      </c>
      <c r="G1033" s="325" t="s">
        <v>1538</v>
      </c>
      <c r="H1033" s="325" t="s">
        <v>1538</v>
      </c>
    </row>
    <row r="1034" spans="1:8">
      <c r="A1034" s="103"/>
      <c r="B1034" s="326"/>
      <c r="C1034" s="326" t="s">
        <v>1538</v>
      </c>
      <c r="D1034" t="s">
        <v>1538</v>
      </c>
      <c r="E1034" s="325" t="s">
        <v>1538</v>
      </c>
      <c r="G1034" s="325" t="s">
        <v>1538</v>
      </c>
      <c r="H1034" s="325" t="s">
        <v>1538</v>
      </c>
    </row>
    <row r="1035" spans="1:8">
      <c r="A1035" s="103"/>
      <c r="B1035" s="326"/>
      <c r="C1035" s="326" t="s">
        <v>1538</v>
      </c>
      <c r="D1035" t="s">
        <v>1538</v>
      </c>
      <c r="E1035" s="325" t="s">
        <v>1538</v>
      </c>
      <c r="G1035" s="325" t="s">
        <v>1538</v>
      </c>
      <c r="H1035" s="325" t="s">
        <v>1538</v>
      </c>
    </row>
    <row r="1036" spans="1:8">
      <c r="A1036" s="103"/>
      <c r="B1036" s="326"/>
      <c r="C1036" s="326" t="s">
        <v>1538</v>
      </c>
      <c r="D1036" t="s">
        <v>1538</v>
      </c>
      <c r="E1036" s="325" t="s">
        <v>1538</v>
      </c>
      <c r="G1036" s="325" t="s">
        <v>1538</v>
      </c>
      <c r="H1036" s="325" t="s">
        <v>1538</v>
      </c>
    </row>
    <row r="1037" spans="1:8">
      <c r="A1037" s="103"/>
      <c r="B1037" s="326"/>
      <c r="C1037" s="326" t="s">
        <v>1538</v>
      </c>
      <c r="D1037" t="s">
        <v>1538</v>
      </c>
      <c r="E1037" s="325" t="s">
        <v>1538</v>
      </c>
      <c r="G1037" s="325" t="s">
        <v>1538</v>
      </c>
      <c r="H1037" s="325" t="s">
        <v>1538</v>
      </c>
    </row>
    <row r="1038" spans="1:8">
      <c r="A1038" s="103"/>
      <c r="B1038" s="326"/>
      <c r="C1038" s="326" t="s">
        <v>1538</v>
      </c>
      <c r="D1038" t="s">
        <v>1538</v>
      </c>
      <c r="E1038" s="325" t="s">
        <v>1538</v>
      </c>
      <c r="G1038" s="325" t="s">
        <v>1538</v>
      </c>
      <c r="H1038" s="325" t="s">
        <v>1538</v>
      </c>
    </row>
    <row r="1039" spans="1:8">
      <c r="A1039" s="103"/>
      <c r="B1039" s="326"/>
      <c r="C1039" s="326" t="s">
        <v>1538</v>
      </c>
      <c r="D1039" t="s">
        <v>1538</v>
      </c>
      <c r="E1039" s="325" t="s">
        <v>1538</v>
      </c>
      <c r="G1039" s="325" t="s">
        <v>1538</v>
      </c>
      <c r="H1039" s="325" t="s">
        <v>1538</v>
      </c>
    </row>
    <row r="1040" spans="1:8">
      <c r="A1040" s="103"/>
      <c r="B1040" s="326"/>
      <c r="C1040" s="326" t="s">
        <v>1538</v>
      </c>
      <c r="D1040" t="s">
        <v>1538</v>
      </c>
      <c r="E1040" s="325" t="s">
        <v>1538</v>
      </c>
      <c r="G1040" s="325" t="s">
        <v>1538</v>
      </c>
      <c r="H1040" s="325" t="s">
        <v>1538</v>
      </c>
    </row>
    <row r="1041" spans="1:8">
      <c r="A1041" s="103"/>
      <c r="B1041" s="326"/>
      <c r="C1041" s="326" t="s">
        <v>1538</v>
      </c>
      <c r="D1041" t="s">
        <v>1538</v>
      </c>
      <c r="E1041" s="325" t="s">
        <v>1538</v>
      </c>
      <c r="G1041" s="325" t="s">
        <v>1538</v>
      </c>
      <c r="H1041" s="325" t="s">
        <v>1538</v>
      </c>
    </row>
    <row r="1042" spans="1:8">
      <c r="A1042" s="103"/>
      <c r="B1042" s="326"/>
      <c r="C1042" s="326" t="s">
        <v>1538</v>
      </c>
      <c r="D1042" t="s">
        <v>1538</v>
      </c>
      <c r="E1042" s="325" t="s">
        <v>1538</v>
      </c>
      <c r="G1042" s="325" t="s">
        <v>1538</v>
      </c>
      <c r="H1042" s="325" t="s">
        <v>1538</v>
      </c>
    </row>
    <row r="1043" spans="1:8">
      <c r="A1043" s="103"/>
      <c r="B1043" s="326"/>
      <c r="C1043" s="326" t="s">
        <v>1538</v>
      </c>
      <c r="D1043" t="s">
        <v>1538</v>
      </c>
      <c r="E1043" s="325" t="s">
        <v>1538</v>
      </c>
      <c r="G1043" s="325" t="s">
        <v>1538</v>
      </c>
      <c r="H1043" s="325" t="s">
        <v>1538</v>
      </c>
    </row>
    <row r="1044" spans="1:8">
      <c r="A1044" s="103"/>
      <c r="B1044" s="326"/>
      <c r="C1044" s="326" t="s">
        <v>1538</v>
      </c>
      <c r="D1044" t="s">
        <v>1538</v>
      </c>
      <c r="E1044" s="325" t="s">
        <v>1538</v>
      </c>
      <c r="G1044" s="325" t="s">
        <v>1538</v>
      </c>
      <c r="H1044" s="325" t="s">
        <v>1538</v>
      </c>
    </row>
    <row r="1045" spans="1:8">
      <c r="A1045" s="103"/>
      <c r="B1045" s="326"/>
      <c r="C1045" s="326" t="s">
        <v>1538</v>
      </c>
      <c r="D1045" t="s">
        <v>1538</v>
      </c>
      <c r="E1045" s="325" t="s">
        <v>1538</v>
      </c>
      <c r="G1045" s="325" t="s">
        <v>1538</v>
      </c>
      <c r="H1045" s="325" t="s">
        <v>1538</v>
      </c>
    </row>
    <row r="1046" spans="1:8">
      <c r="A1046" s="103"/>
      <c r="B1046" s="326"/>
      <c r="C1046" s="326" t="s">
        <v>1538</v>
      </c>
      <c r="D1046" t="s">
        <v>1538</v>
      </c>
      <c r="E1046" s="325" t="s">
        <v>1538</v>
      </c>
      <c r="G1046" s="325" t="s">
        <v>1538</v>
      </c>
      <c r="H1046" s="325" t="s">
        <v>1538</v>
      </c>
    </row>
    <row r="1047" spans="1:8">
      <c r="A1047" s="103"/>
      <c r="B1047" s="326"/>
      <c r="C1047" s="326" t="s">
        <v>1538</v>
      </c>
      <c r="D1047" t="s">
        <v>1538</v>
      </c>
      <c r="E1047" s="325" t="s">
        <v>1538</v>
      </c>
      <c r="G1047" s="325" t="s">
        <v>1538</v>
      </c>
      <c r="H1047" s="325" t="s">
        <v>1538</v>
      </c>
    </row>
    <row r="1048" spans="1:8">
      <c r="A1048" s="103"/>
      <c r="B1048" s="326"/>
      <c r="C1048" s="326" t="s">
        <v>1538</v>
      </c>
      <c r="D1048" t="s">
        <v>1538</v>
      </c>
      <c r="E1048" s="325" t="s">
        <v>1538</v>
      </c>
      <c r="G1048" s="325" t="s">
        <v>1538</v>
      </c>
      <c r="H1048" s="325" t="s">
        <v>1538</v>
      </c>
    </row>
    <row r="1049" spans="1:8">
      <c r="A1049" s="103"/>
      <c r="B1049" s="326"/>
      <c r="C1049" s="326" t="s">
        <v>1538</v>
      </c>
      <c r="D1049" t="s">
        <v>1538</v>
      </c>
      <c r="E1049" s="325" t="s">
        <v>1538</v>
      </c>
      <c r="G1049" s="325" t="s">
        <v>1538</v>
      </c>
      <c r="H1049" s="325" t="s">
        <v>1538</v>
      </c>
    </row>
    <row r="1050" spans="1:8">
      <c r="A1050" s="103"/>
      <c r="B1050" s="326"/>
      <c r="C1050" s="326" t="s">
        <v>1538</v>
      </c>
      <c r="D1050" t="s">
        <v>1538</v>
      </c>
      <c r="E1050" s="325" t="s">
        <v>1538</v>
      </c>
      <c r="G1050" s="325" t="s">
        <v>1538</v>
      </c>
      <c r="H1050" s="325" t="s">
        <v>1538</v>
      </c>
    </row>
    <row r="1051" spans="1:8">
      <c r="A1051" s="103"/>
      <c r="B1051" s="326"/>
      <c r="C1051" s="326" t="s">
        <v>1538</v>
      </c>
      <c r="D1051" t="s">
        <v>1538</v>
      </c>
      <c r="E1051" s="325" t="s">
        <v>1538</v>
      </c>
      <c r="G1051" s="325" t="s">
        <v>1538</v>
      </c>
      <c r="H1051" s="325" t="s">
        <v>1538</v>
      </c>
    </row>
    <row r="1052" spans="1:8">
      <c r="A1052" s="103"/>
      <c r="B1052" s="326"/>
      <c r="C1052" s="326" t="s">
        <v>1538</v>
      </c>
      <c r="D1052" t="s">
        <v>1538</v>
      </c>
      <c r="E1052" s="325" t="s">
        <v>1538</v>
      </c>
      <c r="G1052" s="325" t="s">
        <v>1538</v>
      </c>
      <c r="H1052" s="325" t="s">
        <v>1538</v>
      </c>
    </row>
    <row r="1053" spans="1:8">
      <c r="A1053" s="103"/>
      <c r="B1053" s="326"/>
      <c r="C1053" s="326" t="s">
        <v>1538</v>
      </c>
      <c r="D1053" t="s">
        <v>1538</v>
      </c>
      <c r="E1053" s="325" t="s">
        <v>1538</v>
      </c>
      <c r="G1053" s="325" t="s">
        <v>1538</v>
      </c>
      <c r="H1053" s="325" t="s">
        <v>1538</v>
      </c>
    </row>
    <row r="1054" spans="1:8">
      <c r="A1054" s="103"/>
      <c r="B1054" s="326"/>
      <c r="C1054" s="326" t="s">
        <v>1538</v>
      </c>
      <c r="D1054" t="s">
        <v>1538</v>
      </c>
      <c r="E1054" s="325" t="s">
        <v>1538</v>
      </c>
      <c r="G1054" s="325" t="s">
        <v>1538</v>
      </c>
      <c r="H1054" s="325" t="s">
        <v>1538</v>
      </c>
    </row>
    <row r="1055" spans="1:8">
      <c r="A1055" s="103"/>
      <c r="B1055" s="328"/>
      <c r="C1055" s="326" t="s">
        <v>1538</v>
      </c>
      <c r="D1055" t="s">
        <v>1538</v>
      </c>
      <c r="E1055" s="325" t="s">
        <v>1538</v>
      </c>
      <c r="G1055" s="325" t="s">
        <v>1538</v>
      </c>
      <c r="H1055" s="325" t="s">
        <v>1538</v>
      </c>
    </row>
    <row r="1056" spans="1:8">
      <c r="A1056" s="103"/>
      <c r="C1056" s="326" t="s">
        <v>1538</v>
      </c>
      <c r="D1056" t="s">
        <v>1538</v>
      </c>
      <c r="E1056" s="325" t="s">
        <v>1538</v>
      </c>
      <c r="G1056" s="325" t="s">
        <v>1538</v>
      </c>
      <c r="H1056" s="325" t="s">
        <v>1538</v>
      </c>
    </row>
    <row r="1057" spans="1:8">
      <c r="A1057" s="103"/>
      <c r="C1057" s="326" t="s">
        <v>1538</v>
      </c>
      <c r="D1057" t="s">
        <v>1538</v>
      </c>
      <c r="E1057" s="325" t="s">
        <v>1538</v>
      </c>
      <c r="G1057" s="325" t="s">
        <v>1538</v>
      </c>
      <c r="H1057" s="325" t="s">
        <v>1538</v>
      </c>
    </row>
    <row r="1058" spans="1:8">
      <c r="A1058" s="103"/>
      <c r="C1058" s="326" t="s">
        <v>1538</v>
      </c>
      <c r="D1058" t="s">
        <v>1538</v>
      </c>
      <c r="E1058" s="325" t="s">
        <v>1538</v>
      </c>
      <c r="G1058" s="325" t="s">
        <v>1538</v>
      </c>
      <c r="H1058" s="325" t="s">
        <v>1538</v>
      </c>
    </row>
    <row r="1059" spans="1:8">
      <c r="A1059" s="103"/>
      <c r="C1059" s="326" t="s">
        <v>1538</v>
      </c>
      <c r="D1059" t="s">
        <v>1538</v>
      </c>
      <c r="E1059" s="325" t="s">
        <v>1538</v>
      </c>
      <c r="G1059" s="325" t="s">
        <v>1538</v>
      </c>
      <c r="H1059" s="325" t="s">
        <v>1538</v>
      </c>
    </row>
    <row r="1060" spans="1:8">
      <c r="A1060" s="103"/>
      <c r="B1060" s="326"/>
      <c r="C1060" s="326" t="s">
        <v>1538</v>
      </c>
      <c r="D1060" t="s">
        <v>1538</v>
      </c>
      <c r="E1060" s="325" t="s">
        <v>1538</v>
      </c>
      <c r="G1060" s="325" t="s">
        <v>1538</v>
      </c>
      <c r="H1060" s="325" t="s">
        <v>1538</v>
      </c>
    </row>
    <row r="1061" spans="1:8">
      <c r="A1061" s="103"/>
      <c r="B1061" s="326"/>
      <c r="C1061" s="326" t="s">
        <v>1538</v>
      </c>
      <c r="D1061" t="s">
        <v>1538</v>
      </c>
      <c r="E1061" s="325" t="s">
        <v>1538</v>
      </c>
      <c r="G1061" s="325" t="s">
        <v>1538</v>
      </c>
      <c r="H1061" s="325" t="s">
        <v>1538</v>
      </c>
    </row>
    <row r="1062" spans="1:8">
      <c r="A1062" s="103"/>
      <c r="B1062" s="326"/>
      <c r="C1062" s="326" t="s">
        <v>1538</v>
      </c>
      <c r="D1062" t="s">
        <v>1538</v>
      </c>
      <c r="E1062" s="325" t="s">
        <v>1538</v>
      </c>
      <c r="G1062" s="325" t="s">
        <v>1538</v>
      </c>
      <c r="H1062" s="325" t="s">
        <v>1538</v>
      </c>
    </row>
    <row r="1063" spans="1:8">
      <c r="A1063" s="103"/>
      <c r="B1063" s="326"/>
      <c r="C1063" s="326" t="s">
        <v>1538</v>
      </c>
      <c r="D1063" t="s">
        <v>1538</v>
      </c>
      <c r="E1063" s="325" t="s">
        <v>1538</v>
      </c>
      <c r="G1063" s="325" t="s">
        <v>1538</v>
      </c>
      <c r="H1063" s="325" t="s">
        <v>1538</v>
      </c>
    </row>
    <row r="1064" spans="1:8">
      <c r="A1064" s="103"/>
      <c r="B1064" s="326"/>
      <c r="C1064" s="326" t="s">
        <v>1538</v>
      </c>
      <c r="D1064" t="s">
        <v>1538</v>
      </c>
      <c r="E1064" s="325" t="s">
        <v>1538</v>
      </c>
      <c r="G1064" s="325" t="s">
        <v>1538</v>
      </c>
      <c r="H1064" s="325" t="s">
        <v>1538</v>
      </c>
    </row>
    <row r="1065" spans="1:8">
      <c r="A1065" s="103"/>
      <c r="B1065" s="326"/>
      <c r="C1065" s="326" t="s">
        <v>1538</v>
      </c>
      <c r="D1065" t="s">
        <v>1538</v>
      </c>
      <c r="E1065" s="325" t="s">
        <v>1538</v>
      </c>
      <c r="G1065" s="325" t="s">
        <v>1538</v>
      </c>
      <c r="H1065" s="325" t="s">
        <v>1538</v>
      </c>
    </row>
    <row r="1066" spans="1:8">
      <c r="A1066" s="103"/>
      <c r="B1066" s="326"/>
      <c r="C1066" s="326" t="s">
        <v>1538</v>
      </c>
      <c r="D1066" t="s">
        <v>1538</v>
      </c>
      <c r="E1066" s="325" t="s">
        <v>1538</v>
      </c>
      <c r="G1066" s="325" t="s">
        <v>1538</v>
      </c>
      <c r="H1066" s="325" t="s">
        <v>1538</v>
      </c>
    </row>
    <row r="1067" spans="1:8">
      <c r="A1067" s="103"/>
      <c r="B1067" s="326"/>
      <c r="C1067" s="326" t="s">
        <v>1538</v>
      </c>
      <c r="D1067" t="s">
        <v>1538</v>
      </c>
      <c r="E1067" s="325" t="s">
        <v>1538</v>
      </c>
      <c r="G1067" s="325" t="s">
        <v>1538</v>
      </c>
      <c r="H1067" s="325" t="s">
        <v>1538</v>
      </c>
    </row>
    <row r="1068" spans="1:8">
      <c r="A1068" s="103"/>
      <c r="B1068" s="326"/>
      <c r="C1068" s="326" t="s">
        <v>1538</v>
      </c>
      <c r="D1068" t="s">
        <v>1538</v>
      </c>
      <c r="E1068" s="325" t="s">
        <v>1538</v>
      </c>
      <c r="G1068" s="325" t="s">
        <v>1538</v>
      </c>
      <c r="H1068" s="325" t="s">
        <v>1538</v>
      </c>
    </row>
    <row r="1069" spans="1:8">
      <c r="A1069" s="103"/>
      <c r="B1069" s="326"/>
      <c r="C1069" s="326" t="s">
        <v>1538</v>
      </c>
      <c r="D1069" t="s">
        <v>1538</v>
      </c>
      <c r="E1069" s="325" t="s">
        <v>1538</v>
      </c>
      <c r="G1069" s="325" t="s">
        <v>1538</v>
      </c>
      <c r="H1069" s="325" t="s">
        <v>1538</v>
      </c>
    </row>
    <row r="1070" spans="1:8">
      <c r="A1070" s="103"/>
      <c r="B1070" s="326"/>
      <c r="C1070" s="326" t="s">
        <v>1538</v>
      </c>
      <c r="D1070" t="s">
        <v>1538</v>
      </c>
      <c r="E1070" s="325" t="s">
        <v>1538</v>
      </c>
      <c r="G1070" s="325" t="s">
        <v>1538</v>
      </c>
      <c r="H1070" s="325" t="s">
        <v>1538</v>
      </c>
    </row>
    <row r="1071" spans="1:8">
      <c r="A1071" s="103"/>
      <c r="B1071" s="326"/>
      <c r="C1071" s="326" t="s">
        <v>1538</v>
      </c>
      <c r="D1071" t="s">
        <v>1538</v>
      </c>
      <c r="E1071" s="325" t="s">
        <v>1538</v>
      </c>
      <c r="G1071" s="325" t="s">
        <v>1538</v>
      </c>
      <c r="H1071" s="325" t="s">
        <v>1538</v>
      </c>
    </row>
    <row r="1072" spans="1:8">
      <c r="A1072" s="103"/>
      <c r="B1072" s="326"/>
      <c r="C1072" s="326" t="s">
        <v>1538</v>
      </c>
      <c r="D1072" t="s">
        <v>1538</v>
      </c>
      <c r="E1072" s="325" t="s">
        <v>1538</v>
      </c>
      <c r="G1072" s="325" t="s">
        <v>1538</v>
      </c>
      <c r="H1072" s="325" t="s">
        <v>1538</v>
      </c>
    </row>
    <row r="1073" spans="1:8">
      <c r="A1073" s="103"/>
      <c r="B1073" s="326"/>
      <c r="C1073" s="326" t="s">
        <v>1538</v>
      </c>
      <c r="D1073" t="s">
        <v>1538</v>
      </c>
      <c r="E1073" s="325" t="s">
        <v>1538</v>
      </c>
      <c r="G1073" s="325" t="s">
        <v>1538</v>
      </c>
      <c r="H1073" s="325" t="s">
        <v>1538</v>
      </c>
    </row>
    <row r="1074" spans="1:8">
      <c r="A1074" s="103"/>
      <c r="B1074" s="326"/>
      <c r="C1074" s="326" t="s">
        <v>1538</v>
      </c>
      <c r="D1074" t="s">
        <v>1538</v>
      </c>
      <c r="E1074" s="325" t="s">
        <v>1538</v>
      </c>
      <c r="G1074" s="325" t="s">
        <v>1538</v>
      </c>
      <c r="H1074" s="325" t="s">
        <v>1538</v>
      </c>
    </row>
    <row r="1075" spans="1:8">
      <c r="A1075" s="103"/>
      <c r="B1075" s="326"/>
      <c r="C1075" s="326" t="s">
        <v>1538</v>
      </c>
      <c r="D1075" t="s">
        <v>1538</v>
      </c>
      <c r="E1075" s="325" t="s">
        <v>1538</v>
      </c>
      <c r="G1075" s="325" t="s">
        <v>1538</v>
      </c>
      <c r="H1075" s="325" t="s">
        <v>1538</v>
      </c>
    </row>
    <row r="1076" spans="1:8">
      <c r="A1076" s="103"/>
      <c r="B1076" s="326"/>
      <c r="C1076" s="326" t="s">
        <v>1538</v>
      </c>
      <c r="D1076" t="s">
        <v>1538</v>
      </c>
      <c r="E1076" s="325" t="s">
        <v>1538</v>
      </c>
      <c r="G1076" s="325" t="s">
        <v>1538</v>
      </c>
      <c r="H1076" s="325" t="s">
        <v>1538</v>
      </c>
    </row>
    <row r="1077" spans="1:8">
      <c r="A1077" s="103"/>
      <c r="B1077" s="326"/>
      <c r="C1077" s="326" t="s">
        <v>1538</v>
      </c>
      <c r="D1077" t="s">
        <v>1538</v>
      </c>
      <c r="E1077" s="325" t="s">
        <v>1538</v>
      </c>
      <c r="G1077" s="325" t="s">
        <v>1538</v>
      </c>
      <c r="H1077" s="325" t="s">
        <v>1538</v>
      </c>
    </row>
    <row r="1078" spans="1:8">
      <c r="A1078" s="103"/>
      <c r="B1078" s="326"/>
      <c r="C1078" s="326" t="s">
        <v>1538</v>
      </c>
      <c r="D1078" t="s">
        <v>1538</v>
      </c>
      <c r="E1078" s="325" t="s">
        <v>1538</v>
      </c>
      <c r="G1078" s="325" t="s">
        <v>1538</v>
      </c>
      <c r="H1078" s="325" t="s">
        <v>1538</v>
      </c>
    </row>
    <row r="1079" spans="1:8">
      <c r="A1079" s="103"/>
      <c r="B1079" s="328"/>
      <c r="C1079" s="326" t="s">
        <v>1538</v>
      </c>
      <c r="D1079" t="s">
        <v>1538</v>
      </c>
      <c r="E1079" s="325" t="s">
        <v>1538</v>
      </c>
      <c r="G1079" s="325" t="s">
        <v>1538</v>
      </c>
      <c r="H1079" s="325" t="s">
        <v>1538</v>
      </c>
    </row>
    <row r="1080" spans="1:8">
      <c r="A1080" s="103"/>
      <c r="C1080" s="326" t="s">
        <v>1538</v>
      </c>
      <c r="D1080" t="s">
        <v>1538</v>
      </c>
      <c r="E1080" s="325" t="s">
        <v>1538</v>
      </c>
      <c r="G1080" s="325" t="s">
        <v>1538</v>
      </c>
      <c r="H1080" s="325" t="s">
        <v>1538</v>
      </c>
    </row>
    <row r="1081" spans="1:8">
      <c r="A1081" s="103"/>
      <c r="C1081" s="326" t="s">
        <v>1538</v>
      </c>
      <c r="D1081" t="s">
        <v>1538</v>
      </c>
      <c r="E1081" s="325" t="s">
        <v>1538</v>
      </c>
      <c r="G1081" s="325" t="s">
        <v>1538</v>
      </c>
      <c r="H1081" s="325" t="s">
        <v>1538</v>
      </c>
    </row>
    <row r="1082" spans="1:8">
      <c r="A1082" s="103"/>
      <c r="C1082" s="326" t="s">
        <v>1538</v>
      </c>
      <c r="D1082" t="s">
        <v>1538</v>
      </c>
      <c r="E1082" s="325" t="s">
        <v>1538</v>
      </c>
      <c r="G1082" s="325" t="s">
        <v>1538</v>
      </c>
      <c r="H1082" s="325" t="s">
        <v>1538</v>
      </c>
    </row>
    <row r="1083" spans="1:8">
      <c r="A1083" s="103"/>
      <c r="B1083" s="326"/>
      <c r="C1083" s="326" t="s">
        <v>1538</v>
      </c>
      <c r="D1083" t="s">
        <v>1538</v>
      </c>
      <c r="E1083" s="325" t="s">
        <v>1538</v>
      </c>
      <c r="G1083" s="325" t="s">
        <v>1538</v>
      </c>
      <c r="H1083" s="325" t="s">
        <v>1538</v>
      </c>
    </row>
    <row r="1084" spans="1:8">
      <c r="A1084" s="103"/>
      <c r="B1084" s="326"/>
      <c r="C1084" s="326" t="s">
        <v>1538</v>
      </c>
      <c r="D1084" t="s">
        <v>1538</v>
      </c>
      <c r="E1084" s="325" t="s">
        <v>1538</v>
      </c>
      <c r="G1084" s="325" t="s">
        <v>1538</v>
      </c>
      <c r="H1084" s="325" t="s">
        <v>1538</v>
      </c>
    </row>
    <row r="1085" spans="1:8">
      <c r="A1085" s="103"/>
      <c r="B1085" s="326"/>
      <c r="C1085" s="326" t="s">
        <v>1538</v>
      </c>
      <c r="D1085" t="s">
        <v>1538</v>
      </c>
      <c r="E1085" s="325" t="s">
        <v>1538</v>
      </c>
      <c r="G1085" s="325" t="s">
        <v>1538</v>
      </c>
      <c r="H1085" s="325" t="s">
        <v>1538</v>
      </c>
    </row>
    <row r="1086" spans="1:8">
      <c r="A1086" s="103"/>
      <c r="B1086" s="326"/>
      <c r="C1086" s="326" t="s">
        <v>1538</v>
      </c>
      <c r="D1086" t="s">
        <v>1538</v>
      </c>
      <c r="E1086" s="325" t="s">
        <v>1538</v>
      </c>
      <c r="G1086" s="325" t="s">
        <v>1538</v>
      </c>
      <c r="H1086" s="325" t="s">
        <v>1538</v>
      </c>
    </row>
    <row r="1087" spans="1:8">
      <c r="A1087" s="103"/>
      <c r="B1087" s="328"/>
      <c r="C1087" s="326" t="s">
        <v>1538</v>
      </c>
      <c r="D1087" t="s">
        <v>1538</v>
      </c>
      <c r="E1087" s="325" t="s">
        <v>1538</v>
      </c>
      <c r="G1087" s="325" t="s">
        <v>1538</v>
      </c>
      <c r="H1087" s="325" t="s">
        <v>1538</v>
      </c>
    </row>
    <row r="1088" spans="1:8">
      <c r="A1088" s="103"/>
      <c r="C1088" s="326" t="s">
        <v>1538</v>
      </c>
      <c r="D1088" t="s">
        <v>1538</v>
      </c>
      <c r="E1088" s="325" t="s">
        <v>1538</v>
      </c>
      <c r="G1088" s="325" t="s">
        <v>1538</v>
      </c>
      <c r="H1088" s="325" t="s">
        <v>1538</v>
      </c>
    </row>
    <row r="1089" spans="1:8">
      <c r="A1089" s="103"/>
      <c r="C1089" s="326" t="s">
        <v>1538</v>
      </c>
      <c r="D1089" t="s">
        <v>1538</v>
      </c>
      <c r="E1089" s="325" t="s">
        <v>1538</v>
      </c>
      <c r="G1089" s="325" t="s">
        <v>1538</v>
      </c>
      <c r="H1089" s="325" t="s">
        <v>1538</v>
      </c>
    </row>
    <row r="1090" spans="1:8">
      <c r="A1090" s="103"/>
      <c r="C1090" s="326" t="s">
        <v>1538</v>
      </c>
      <c r="D1090" t="s">
        <v>1538</v>
      </c>
      <c r="E1090" s="325" t="s">
        <v>1538</v>
      </c>
      <c r="G1090" s="325" t="s">
        <v>1538</v>
      </c>
      <c r="H1090" s="325" t="s">
        <v>1538</v>
      </c>
    </row>
    <row r="1091" spans="1:8">
      <c r="A1091" s="103"/>
      <c r="C1091" s="326" t="s">
        <v>1538</v>
      </c>
      <c r="D1091" t="s">
        <v>1538</v>
      </c>
      <c r="E1091" s="325" t="s">
        <v>1538</v>
      </c>
      <c r="G1091" s="325" t="s">
        <v>1538</v>
      </c>
      <c r="H1091" s="325" t="s">
        <v>1538</v>
      </c>
    </row>
    <row r="1092" spans="1:8">
      <c r="A1092" s="103"/>
      <c r="C1092" s="326" t="s">
        <v>1538</v>
      </c>
      <c r="D1092" t="s">
        <v>1538</v>
      </c>
      <c r="E1092" s="325" t="s">
        <v>1538</v>
      </c>
      <c r="G1092" s="325" t="s">
        <v>1538</v>
      </c>
      <c r="H1092" s="325" t="s">
        <v>1538</v>
      </c>
    </row>
    <row r="1093" spans="1:8">
      <c r="A1093" s="103"/>
      <c r="B1093" s="326"/>
      <c r="C1093" s="326" t="s">
        <v>1538</v>
      </c>
      <c r="D1093" t="s">
        <v>1538</v>
      </c>
      <c r="E1093" s="325" t="s">
        <v>1538</v>
      </c>
      <c r="G1093" s="325" t="s">
        <v>1538</v>
      </c>
      <c r="H1093" s="325" t="s">
        <v>1538</v>
      </c>
    </row>
    <row r="1094" spans="1:8">
      <c r="A1094" s="103"/>
      <c r="B1094" s="326"/>
      <c r="C1094" s="326" t="s">
        <v>1538</v>
      </c>
      <c r="D1094" t="s">
        <v>1538</v>
      </c>
      <c r="E1094" s="325" t="s">
        <v>1538</v>
      </c>
      <c r="G1094" s="325" t="s">
        <v>1538</v>
      </c>
      <c r="H1094" s="325" t="s">
        <v>1538</v>
      </c>
    </row>
    <row r="1095" spans="1:8">
      <c r="A1095" s="103"/>
      <c r="B1095" s="326"/>
      <c r="C1095" s="326" t="s">
        <v>1538</v>
      </c>
      <c r="D1095" t="s">
        <v>1538</v>
      </c>
      <c r="E1095" s="325" t="s">
        <v>1538</v>
      </c>
      <c r="G1095" s="325" t="s">
        <v>1538</v>
      </c>
      <c r="H1095" s="325" t="s">
        <v>1538</v>
      </c>
    </row>
    <row r="1096" spans="1:8">
      <c r="A1096" s="103"/>
      <c r="B1096" s="326"/>
      <c r="C1096" s="326" t="s">
        <v>1538</v>
      </c>
      <c r="D1096" t="s">
        <v>1538</v>
      </c>
      <c r="E1096" s="325" t="s">
        <v>1538</v>
      </c>
      <c r="G1096" s="325" t="s">
        <v>1538</v>
      </c>
      <c r="H1096" s="325" t="s">
        <v>1538</v>
      </c>
    </row>
    <row r="1097" spans="1:8">
      <c r="A1097" s="103"/>
      <c r="B1097" s="326"/>
      <c r="C1097" s="326" t="s">
        <v>1538</v>
      </c>
      <c r="D1097" t="s">
        <v>1538</v>
      </c>
      <c r="E1097" s="325" t="s">
        <v>1538</v>
      </c>
      <c r="G1097" s="325" t="s">
        <v>1538</v>
      </c>
      <c r="H1097" s="325" t="s">
        <v>1538</v>
      </c>
    </row>
    <row r="1098" spans="1:8">
      <c r="A1098" s="103"/>
      <c r="B1098" s="326"/>
      <c r="C1098" s="326" t="s">
        <v>1538</v>
      </c>
      <c r="D1098" t="s">
        <v>1538</v>
      </c>
      <c r="E1098" s="325" t="s">
        <v>1538</v>
      </c>
      <c r="G1098" s="325" t="s">
        <v>1538</v>
      </c>
      <c r="H1098" s="325" t="s">
        <v>1538</v>
      </c>
    </row>
    <row r="1099" spans="1:8">
      <c r="A1099" s="103"/>
      <c r="B1099" s="326"/>
      <c r="C1099" s="326" t="s">
        <v>1538</v>
      </c>
      <c r="D1099" t="s">
        <v>1538</v>
      </c>
      <c r="E1099" s="325" t="s">
        <v>1538</v>
      </c>
      <c r="G1099" s="325" t="s">
        <v>1538</v>
      </c>
      <c r="H1099" s="325" t="s">
        <v>1538</v>
      </c>
    </row>
    <row r="1100" spans="1:8">
      <c r="A1100" s="103"/>
      <c r="B1100" s="326"/>
      <c r="C1100" s="326" t="s">
        <v>1538</v>
      </c>
      <c r="D1100" t="s">
        <v>1538</v>
      </c>
      <c r="E1100" s="325" t="s">
        <v>1538</v>
      </c>
      <c r="G1100" s="325" t="s">
        <v>1538</v>
      </c>
      <c r="H1100" s="325" t="s">
        <v>1538</v>
      </c>
    </row>
    <row r="1101" spans="1:8">
      <c r="A1101" s="103"/>
      <c r="B1101" s="326"/>
      <c r="C1101" s="326" t="s">
        <v>1538</v>
      </c>
      <c r="D1101" t="s">
        <v>1538</v>
      </c>
      <c r="E1101" s="325" t="s">
        <v>1538</v>
      </c>
      <c r="G1101" s="325" t="s">
        <v>1538</v>
      </c>
      <c r="H1101" s="325" t="s">
        <v>1538</v>
      </c>
    </row>
    <row r="1102" spans="1:8">
      <c r="A1102" s="103"/>
      <c r="B1102" s="326"/>
      <c r="C1102" s="326" t="s">
        <v>1538</v>
      </c>
      <c r="D1102" t="s">
        <v>1538</v>
      </c>
      <c r="E1102" s="325" t="s">
        <v>1538</v>
      </c>
      <c r="G1102" s="325" t="s">
        <v>1538</v>
      </c>
      <c r="H1102" s="325" t="s">
        <v>1538</v>
      </c>
    </row>
    <row r="1103" spans="1:8">
      <c r="A1103" s="103"/>
      <c r="B1103" s="326"/>
      <c r="C1103" s="326" t="s">
        <v>1538</v>
      </c>
      <c r="D1103" t="s">
        <v>1538</v>
      </c>
      <c r="E1103" s="325" t="s">
        <v>1538</v>
      </c>
      <c r="G1103" s="325" t="s">
        <v>1538</v>
      </c>
      <c r="H1103" s="325" t="s">
        <v>1538</v>
      </c>
    </row>
    <row r="1104" spans="1:8">
      <c r="A1104" s="103"/>
      <c r="B1104" s="326"/>
      <c r="C1104" s="326" t="s">
        <v>1538</v>
      </c>
      <c r="D1104" t="s">
        <v>1538</v>
      </c>
      <c r="E1104" s="325" t="s">
        <v>1538</v>
      </c>
      <c r="G1104" s="325" t="s">
        <v>1538</v>
      </c>
      <c r="H1104" s="325" t="s">
        <v>1538</v>
      </c>
    </row>
    <row r="1105" spans="1:8">
      <c r="A1105" s="103"/>
      <c r="B1105" s="328"/>
      <c r="C1105" s="326" t="s">
        <v>1538</v>
      </c>
      <c r="D1105" t="s">
        <v>1538</v>
      </c>
      <c r="E1105" s="325" t="s">
        <v>1538</v>
      </c>
      <c r="G1105" s="325" t="s">
        <v>1538</v>
      </c>
      <c r="H1105" s="325" t="s">
        <v>1538</v>
      </c>
    </row>
    <row r="1106" spans="1:8">
      <c r="A1106" s="103"/>
      <c r="C1106" s="326" t="s">
        <v>1538</v>
      </c>
      <c r="D1106" t="s">
        <v>1538</v>
      </c>
      <c r="E1106" s="325" t="s">
        <v>1538</v>
      </c>
      <c r="G1106" s="325" t="s">
        <v>1538</v>
      </c>
      <c r="H1106" s="325" t="s">
        <v>1538</v>
      </c>
    </row>
    <row r="1107" spans="1:8">
      <c r="A1107" s="103"/>
      <c r="C1107" s="326" t="s">
        <v>1538</v>
      </c>
      <c r="D1107" t="s">
        <v>1538</v>
      </c>
      <c r="E1107" s="325" t="s">
        <v>1538</v>
      </c>
      <c r="G1107" s="325" t="s">
        <v>1538</v>
      </c>
      <c r="H1107" s="325" t="s">
        <v>1538</v>
      </c>
    </row>
    <row r="1108" spans="1:8">
      <c r="A1108" s="103"/>
      <c r="C1108" s="326" t="s">
        <v>1538</v>
      </c>
      <c r="D1108" t="s">
        <v>1538</v>
      </c>
      <c r="E1108" s="325" t="s">
        <v>1538</v>
      </c>
      <c r="G1108" s="325" t="s">
        <v>1538</v>
      </c>
      <c r="H1108" s="325" t="s">
        <v>1538</v>
      </c>
    </row>
    <row r="1109" spans="1:8">
      <c r="A1109" s="103"/>
      <c r="B1109" s="326"/>
      <c r="C1109" s="326" t="s">
        <v>1538</v>
      </c>
      <c r="D1109" t="s">
        <v>1538</v>
      </c>
      <c r="E1109" s="325" t="s">
        <v>1538</v>
      </c>
      <c r="G1109" s="325" t="s">
        <v>1538</v>
      </c>
      <c r="H1109" s="325" t="s">
        <v>1538</v>
      </c>
    </row>
    <row r="1110" spans="1:8">
      <c r="A1110" s="103"/>
      <c r="B1110" s="326"/>
      <c r="C1110" s="326" t="s">
        <v>1538</v>
      </c>
      <c r="D1110" t="s">
        <v>1538</v>
      </c>
      <c r="E1110" s="325" t="s">
        <v>1538</v>
      </c>
      <c r="G1110" s="325" t="s">
        <v>1538</v>
      </c>
      <c r="H1110" s="325" t="s">
        <v>1538</v>
      </c>
    </row>
    <row r="1111" spans="1:8">
      <c r="A1111" s="103"/>
      <c r="B1111" s="326"/>
      <c r="C1111" s="326" t="s">
        <v>1538</v>
      </c>
      <c r="D1111" t="s">
        <v>1538</v>
      </c>
      <c r="E1111" s="325" t="s">
        <v>1538</v>
      </c>
      <c r="G1111" s="325" t="s">
        <v>1538</v>
      </c>
      <c r="H1111" s="325" t="s">
        <v>1538</v>
      </c>
    </row>
    <row r="1112" spans="1:8">
      <c r="A1112" s="103"/>
      <c r="B1112" s="326"/>
      <c r="C1112" s="326" t="s">
        <v>1538</v>
      </c>
      <c r="D1112" t="s">
        <v>1538</v>
      </c>
      <c r="E1112" s="325" t="s">
        <v>1538</v>
      </c>
      <c r="G1112" s="325" t="s">
        <v>1538</v>
      </c>
      <c r="H1112" s="325" t="s">
        <v>1538</v>
      </c>
    </row>
    <row r="1113" spans="1:8">
      <c r="A1113" s="103"/>
      <c r="B1113" s="326"/>
      <c r="C1113" s="326" t="s">
        <v>1538</v>
      </c>
      <c r="D1113" t="s">
        <v>1538</v>
      </c>
      <c r="E1113" s="325" t="s">
        <v>1538</v>
      </c>
      <c r="G1113" s="325" t="s">
        <v>1538</v>
      </c>
      <c r="H1113" s="325" t="s">
        <v>1538</v>
      </c>
    </row>
    <row r="1114" spans="1:8">
      <c r="A1114" s="103"/>
      <c r="B1114" s="326"/>
      <c r="C1114" s="326" t="s">
        <v>1538</v>
      </c>
      <c r="D1114" t="s">
        <v>1538</v>
      </c>
      <c r="E1114" s="325" t="s">
        <v>1538</v>
      </c>
      <c r="G1114" s="325" t="s">
        <v>1538</v>
      </c>
      <c r="H1114" s="325" t="s">
        <v>1538</v>
      </c>
    </row>
    <row r="1115" spans="1:8">
      <c r="A1115" s="103"/>
      <c r="B1115" s="326"/>
      <c r="C1115" s="326" t="s">
        <v>1538</v>
      </c>
      <c r="D1115" t="s">
        <v>1538</v>
      </c>
      <c r="E1115" s="325" t="s">
        <v>1538</v>
      </c>
      <c r="G1115" s="325" t="s">
        <v>1538</v>
      </c>
      <c r="H1115" s="325" t="s">
        <v>1538</v>
      </c>
    </row>
    <row r="1116" spans="1:8">
      <c r="A1116" s="103"/>
      <c r="B1116" s="326"/>
      <c r="C1116" s="326" t="s">
        <v>1538</v>
      </c>
      <c r="D1116" t="s">
        <v>1538</v>
      </c>
      <c r="E1116" s="325" t="s">
        <v>1538</v>
      </c>
      <c r="G1116" s="325" t="s">
        <v>1538</v>
      </c>
      <c r="H1116" s="325" t="s">
        <v>1538</v>
      </c>
    </row>
    <row r="1117" spans="1:8">
      <c r="A1117" s="103"/>
      <c r="B1117" s="326"/>
      <c r="C1117" s="326" t="s">
        <v>1538</v>
      </c>
      <c r="D1117" t="s">
        <v>1538</v>
      </c>
      <c r="E1117" s="325" t="s">
        <v>1538</v>
      </c>
      <c r="G1117" s="325" t="s">
        <v>1538</v>
      </c>
      <c r="H1117" s="325" t="s">
        <v>1538</v>
      </c>
    </row>
    <row r="1118" spans="1:8">
      <c r="A1118" s="103"/>
      <c r="B1118" s="326"/>
      <c r="C1118" s="326" t="s">
        <v>1538</v>
      </c>
      <c r="D1118" t="s">
        <v>1538</v>
      </c>
      <c r="E1118" s="325" t="s">
        <v>1538</v>
      </c>
      <c r="G1118" s="325" t="s">
        <v>1538</v>
      </c>
      <c r="H1118" s="325" t="s">
        <v>1538</v>
      </c>
    </row>
    <row r="1119" spans="1:8">
      <c r="A1119" s="103"/>
      <c r="B1119" s="326"/>
      <c r="C1119" s="326" t="s">
        <v>1538</v>
      </c>
      <c r="D1119" t="s">
        <v>1538</v>
      </c>
      <c r="E1119" s="325" t="s">
        <v>1538</v>
      </c>
      <c r="G1119" s="325" t="s">
        <v>1538</v>
      </c>
      <c r="H1119" s="325" t="s">
        <v>1538</v>
      </c>
    </row>
    <row r="1120" spans="1:8">
      <c r="A1120" s="103"/>
      <c r="B1120" s="326"/>
      <c r="C1120" s="326" t="s">
        <v>1538</v>
      </c>
      <c r="D1120" t="s">
        <v>1538</v>
      </c>
      <c r="E1120" s="325" t="s">
        <v>1538</v>
      </c>
      <c r="G1120" s="325" t="s">
        <v>1538</v>
      </c>
      <c r="H1120" s="325" t="s">
        <v>1538</v>
      </c>
    </row>
    <row r="1121" spans="1:8">
      <c r="A1121" s="103"/>
      <c r="B1121" s="326"/>
      <c r="C1121" s="326" t="s">
        <v>1538</v>
      </c>
      <c r="D1121" t="s">
        <v>1538</v>
      </c>
      <c r="E1121" s="325" t="s">
        <v>1538</v>
      </c>
      <c r="G1121" s="325" t="s">
        <v>1538</v>
      </c>
      <c r="H1121" s="325" t="s">
        <v>1538</v>
      </c>
    </row>
    <row r="1122" spans="1:8">
      <c r="A1122" s="103"/>
      <c r="B1122" s="326"/>
      <c r="C1122" s="326" t="s">
        <v>1538</v>
      </c>
      <c r="D1122" t="s">
        <v>1538</v>
      </c>
      <c r="E1122" s="325" t="s">
        <v>1538</v>
      </c>
      <c r="G1122" s="325" t="s">
        <v>1538</v>
      </c>
      <c r="H1122" s="325" t="s">
        <v>1538</v>
      </c>
    </row>
    <row r="1123" spans="1:8">
      <c r="A1123" s="103"/>
      <c r="B1123" s="326"/>
      <c r="C1123" s="326" t="s">
        <v>1538</v>
      </c>
      <c r="D1123" t="s">
        <v>1538</v>
      </c>
      <c r="E1123" s="325" t="s">
        <v>1538</v>
      </c>
      <c r="G1123" s="325" t="s">
        <v>1538</v>
      </c>
      <c r="H1123" s="325" t="s">
        <v>1538</v>
      </c>
    </row>
    <row r="1124" spans="1:8">
      <c r="A1124" s="103"/>
      <c r="B1124" s="326"/>
      <c r="C1124" s="326" t="s">
        <v>1538</v>
      </c>
      <c r="D1124" t="s">
        <v>1538</v>
      </c>
      <c r="E1124" s="325" t="s">
        <v>1538</v>
      </c>
      <c r="G1124" s="325" t="s">
        <v>1538</v>
      </c>
      <c r="H1124" s="325" t="s">
        <v>1538</v>
      </c>
    </row>
    <row r="1125" spans="1:8">
      <c r="A1125" s="103"/>
      <c r="B1125" s="326"/>
      <c r="C1125" s="326" t="s">
        <v>1538</v>
      </c>
      <c r="D1125" t="s">
        <v>1538</v>
      </c>
      <c r="E1125" s="325" t="s">
        <v>1538</v>
      </c>
      <c r="G1125" s="325" t="s">
        <v>1538</v>
      </c>
      <c r="H1125" s="325" t="s">
        <v>1538</v>
      </c>
    </row>
    <row r="1126" spans="1:8">
      <c r="A1126" s="103"/>
      <c r="B1126" s="326"/>
      <c r="C1126" s="326" t="s">
        <v>1538</v>
      </c>
      <c r="D1126" t="s">
        <v>1538</v>
      </c>
      <c r="E1126" s="325" t="s">
        <v>1538</v>
      </c>
      <c r="G1126" s="325" t="s">
        <v>1538</v>
      </c>
      <c r="H1126" s="325" t="s">
        <v>1538</v>
      </c>
    </row>
    <row r="1127" spans="1:8">
      <c r="A1127" s="103"/>
      <c r="B1127" s="326"/>
      <c r="C1127" s="326" t="s">
        <v>1538</v>
      </c>
      <c r="D1127" t="s">
        <v>1538</v>
      </c>
      <c r="E1127" s="325" t="s">
        <v>1538</v>
      </c>
      <c r="G1127" s="325" t="s">
        <v>1538</v>
      </c>
      <c r="H1127" s="325" t="s">
        <v>1538</v>
      </c>
    </row>
    <row r="1128" spans="1:8">
      <c r="A1128" s="103"/>
      <c r="B1128" s="326"/>
      <c r="C1128" s="326" t="s">
        <v>1538</v>
      </c>
      <c r="D1128" t="s">
        <v>1538</v>
      </c>
      <c r="E1128" s="325" t="s">
        <v>1538</v>
      </c>
      <c r="G1128" s="325" t="s">
        <v>1538</v>
      </c>
      <c r="H1128" s="325" t="s">
        <v>1538</v>
      </c>
    </row>
    <row r="1129" spans="1:8">
      <c r="A1129" s="103"/>
      <c r="B1129" s="326"/>
      <c r="C1129" s="326" t="s">
        <v>1538</v>
      </c>
      <c r="D1129" t="s">
        <v>1538</v>
      </c>
      <c r="E1129" s="325" t="s">
        <v>1538</v>
      </c>
      <c r="G1129" s="325" t="s">
        <v>1538</v>
      </c>
      <c r="H1129" s="325" t="s">
        <v>1538</v>
      </c>
    </row>
    <row r="1130" spans="1:8">
      <c r="A1130" s="103"/>
      <c r="B1130" s="326"/>
      <c r="C1130" s="326" t="s">
        <v>1538</v>
      </c>
      <c r="D1130" t="s">
        <v>1538</v>
      </c>
      <c r="E1130" s="325" t="s">
        <v>1538</v>
      </c>
      <c r="G1130" s="325" t="s">
        <v>1538</v>
      </c>
      <c r="H1130" s="325" t="s">
        <v>1538</v>
      </c>
    </row>
    <row r="1131" spans="1:8">
      <c r="A1131" s="103"/>
      <c r="B1131" s="326"/>
      <c r="C1131" s="326" t="s">
        <v>1538</v>
      </c>
      <c r="D1131" t="s">
        <v>1538</v>
      </c>
      <c r="E1131" s="325" t="s">
        <v>1538</v>
      </c>
      <c r="G1131" s="325" t="s">
        <v>1538</v>
      </c>
      <c r="H1131" s="325" t="s">
        <v>1538</v>
      </c>
    </row>
    <row r="1132" spans="1:8">
      <c r="A1132" s="103"/>
      <c r="B1132" s="326"/>
      <c r="C1132" s="326" t="s">
        <v>1538</v>
      </c>
      <c r="D1132" t="s">
        <v>1538</v>
      </c>
      <c r="E1132" s="325" t="s">
        <v>1538</v>
      </c>
      <c r="G1132" s="325" t="s">
        <v>1538</v>
      </c>
      <c r="H1132" s="325" t="s">
        <v>1538</v>
      </c>
    </row>
    <row r="1133" spans="1:8">
      <c r="A1133" s="103"/>
      <c r="B1133" s="326"/>
      <c r="C1133" s="326" t="s">
        <v>1538</v>
      </c>
      <c r="D1133" t="s">
        <v>1538</v>
      </c>
      <c r="E1133" s="325" t="s">
        <v>1538</v>
      </c>
      <c r="G1133" s="325" t="s">
        <v>1538</v>
      </c>
      <c r="H1133" s="325" t="s">
        <v>1538</v>
      </c>
    </row>
    <row r="1134" spans="1:8">
      <c r="A1134" s="103"/>
      <c r="B1134" s="326"/>
      <c r="C1134" s="326" t="s">
        <v>1538</v>
      </c>
      <c r="D1134" t="s">
        <v>1538</v>
      </c>
      <c r="E1134" s="325" t="s">
        <v>1538</v>
      </c>
      <c r="G1134" s="325" t="s">
        <v>1538</v>
      </c>
      <c r="H1134" s="325" t="s">
        <v>1538</v>
      </c>
    </row>
    <row r="1135" spans="1:8">
      <c r="A1135" s="103"/>
      <c r="B1135" s="326"/>
      <c r="C1135" s="326" t="s">
        <v>1538</v>
      </c>
      <c r="D1135" t="s">
        <v>1538</v>
      </c>
      <c r="E1135" s="325" t="s">
        <v>1538</v>
      </c>
      <c r="G1135" s="325" t="s">
        <v>1538</v>
      </c>
      <c r="H1135" s="325" t="s">
        <v>1538</v>
      </c>
    </row>
    <row r="1136" spans="1:8">
      <c r="A1136" s="103"/>
      <c r="B1136" s="328"/>
      <c r="C1136" s="326" t="s">
        <v>1538</v>
      </c>
      <c r="D1136" t="s">
        <v>1538</v>
      </c>
      <c r="E1136" s="325" t="s">
        <v>1538</v>
      </c>
      <c r="G1136" s="325" t="s">
        <v>1538</v>
      </c>
      <c r="H1136" s="325" t="s">
        <v>1538</v>
      </c>
    </row>
    <row r="1137" spans="1:8">
      <c r="A1137" s="103"/>
      <c r="C1137" s="326" t="s">
        <v>1538</v>
      </c>
      <c r="D1137" t="s">
        <v>1538</v>
      </c>
      <c r="E1137" s="325" t="s">
        <v>1538</v>
      </c>
      <c r="G1137" s="325" t="s">
        <v>1538</v>
      </c>
      <c r="H1137" s="325" t="s">
        <v>1538</v>
      </c>
    </row>
    <row r="1138" spans="1:8">
      <c r="A1138" s="103"/>
      <c r="C1138" s="326" t="s">
        <v>1538</v>
      </c>
      <c r="D1138" t="s">
        <v>1538</v>
      </c>
      <c r="E1138" s="325" t="s">
        <v>1538</v>
      </c>
      <c r="G1138" s="325" t="s">
        <v>1538</v>
      </c>
      <c r="H1138" s="325" t="s">
        <v>1538</v>
      </c>
    </row>
    <row r="1139" spans="1:8">
      <c r="A1139" s="103"/>
      <c r="C1139" s="326" t="s">
        <v>1538</v>
      </c>
      <c r="D1139" t="s">
        <v>1538</v>
      </c>
      <c r="E1139" s="325" t="s">
        <v>1538</v>
      </c>
      <c r="G1139" s="325" t="s">
        <v>1538</v>
      </c>
      <c r="H1139" s="325" t="s">
        <v>1538</v>
      </c>
    </row>
    <row r="1140" spans="1:8">
      <c r="A1140" s="103"/>
      <c r="C1140" s="326" t="s">
        <v>1538</v>
      </c>
      <c r="D1140" t="s">
        <v>1538</v>
      </c>
      <c r="E1140" s="325" t="s">
        <v>1538</v>
      </c>
      <c r="G1140" s="325" t="s">
        <v>1538</v>
      </c>
      <c r="H1140" s="325" t="s">
        <v>1538</v>
      </c>
    </row>
    <row r="1141" spans="1:8">
      <c r="A1141" s="103"/>
      <c r="B1141" s="326"/>
      <c r="C1141" s="326" t="s">
        <v>1538</v>
      </c>
      <c r="D1141" t="s">
        <v>1538</v>
      </c>
      <c r="E1141" s="325" t="s">
        <v>1538</v>
      </c>
      <c r="G1141" s="325" t="s">
        <v>1538</v>
      </c>
      <c r="H1141" s="325" t="s">
        <v>1538</v>
      </c>
    </row>
    <row r="1142" spans="1:8">
      <c r="A1142" s="103"/>
      <c r="B1142" s="326"/>
      <c r="C1142" s="326" t="s">
        <v>1538</v>
      </c>
      <c r="D1142" t="s">
        <v>1538</v>
      </c>
      <c r="E1142" s="325" t="s">
        <v>1538</v>
      </c>
      <c r="G1142" s="325" t="s">
        <v>1538</v>
      </c>
      <c r="H1142" s="325" t="s">
        <v>1538</v>
      </c>
    </row>
    <row r="1143" spans="1:8">
      <c r="A1143" s="103"/>
      <c r="B1143" s="326"/>
      <c r="C1143" s="326" t="s">
        <v>1538</v>
      </c>
      <c r="D1143" t="s">
        <v>1538</v>
      </c>
      <c r="E1143" s="325" t="s">
        <v>1538</v>
      </c>
      <c r="G1143" s="325" t="s">
        <v>1538</v>
      </c>
      <c r="H1143" s="325" t="s">
        <v>1538</v>
      </c>
    </row>
    <row r="1144" spans="1:8">
      <c r="A1144" s="103"/>
      <c r="B1144" s="326"/>
      <c r="C1144" s="326" t="s">
        <v>1538</v>
      </c>
      <c r="D1144" t="s">
        <v>1538</v>
      </c>
      <c r="E1144" s="325" t="s">
        <v>1538</v>
      </c>
      <c r="G1144" s="325" t="s">
        <v>1538</v>
      </c>
      <c r="H1144" s="325" t="s">
        <v>1538</v>
      </c>
    </row>
    <row r="1145" spans="1:8">
      <c r="A1145" s="103"/>
      <c r="B1145" s="326"/>
      <c r="C1145" s="326" t="s">
        <v>1538</v>
      </c>
      <c r="D1145" t="s">
        <v>1538</v>
      </c>
      <c r="E1145" s="325" t="s">
        <v>1538</v>
      </c>
      <c r="G1145" s="325" t="s">
        <v>1538</v>
      </c>
      <c r="H1145" s="325" t="s">
        <v>1538</v>
      </c>
    </row>
    <row r="1146" spans="1:8">
      <c r="A1146" s="103"/>
      <c r="B1146" s="326"/>
      <c r="C1146" s="326" t="s">
        <v>1538</v>
      </c>
      <c r="D1146" t="s">
        <v>1538</v>
      </c>
      <c r="E1146" s="325" t="s">
        <v>1538</v>
      </c>
      <c r="G1146" s="325" t="s">
        <v>1538</v>
      </c>
      <c r="H1146" s="325" t="s">
        <v>1538</v>
      </c>
    </row>
    <row r="1147" spans="1:8">
      <c r="A1147" s="103"/>
      <c r="B1147" s="326"/>
      <c r="C1147" s="326" t="s">
        <v>1538</v>
      </c>
      <c r="D1147" t="s">
        <v>1538</v>
      </c>
      <c r="E1147" s="325" t="s">
        <v>1538</v>
      </c>
      <c r="G1147" s="325" t="s">
        <v>1538</v>
      </c>
      <c r="H1147" s="325" t="s">
        <v>1538</v>
      </c>
    </row>
    <row r="1148" spans="1:8">
      <c r="A1148" s="103"/>
      <c r="B1148" s="326"/>
      <c r="C1148" s="326" t="s">
        <v>1538</v>
      </c>
      <c r="D1148" t="s">
        <v>1538</v>
      </c>
      <c r="E1148" s="325" t="s">
        <v>1538</v>
      </c>
      <c r="G1148" s="325" t="s">
        <v>1538</v>
      </c>
      <c r="H1148" s="325" t="s">
        <v>1538</v>
      </c>
    </row>
    <row r="1149" spans="1:8">
      <c r="A1149" s="103"/>
      <c r="B1149" s="326"/>
      <c r="C1149" s="326" t="s">
        <v>1538</v>
      </c>
      <c r="D1149" t="s">
        <v>1538</v>
      </c>
      <c r="E1149" s="325" t="s">
        <v>1538</v>
      </c>
      <c r="G1149" s="325" t="s">
        <v>1538</v>
      </c>
      <c r="H1149" s="325" t="s">
        <v>1538</v>
      </c>
    </row>
    <row r="1150" spans="1:8">
      <c r="A1150" s="103"/>
      <c r="B1150" s="326"/>
      <c r="C1150" s="326" t="s">
        <v>1538</v>
      </c>
      <c r="D1150" t="s">
        <v>1538</v>
      </c>
      <c r="E1150" s="325" t="s">
        <v>1538</v>
      </c>
      <c r="G1150" s="325" t="s">
        <v>1538</v>
      </c>
      <c r="H1150" s="325" t="s">
        <v>1538</v>
      </c>
    </row>
    <row r="1151" spans="1:8">
      <c r="A1151" s="103"/>
      <c r="B1151" s="326"/>
      <c r="C1151" s="326" t="s">
        <v>1538</v>
      </c>
      <c r="D1151" t="s">
        <v>1538</v>
      </c>
      <c r="E1151" s="325" t="s">
        <v>1538</v>
      </c>
      <c r="G1151" s="325" t="s">
        <v>1538</v>
      </c>
      <c r="H1151" s="325" t="s">
        <v>1538</v>
      </c>
    </row>
    <row r="1152" spans="1:8">
      <c r="A1152" s="103"/>
      <c r="B1152" s="326"/>
      <c r="C1152" s="326" t="s">
        <v>1538</v>
      </c>
      <c r="D1152" t="s">
        <v>1538</v>
      </c>
      <c r="E1152" s="325" t="s">
        <v>1538</v>
      </c>
      <c r="G1152" s="325" t="s">
        <v>1538</v>
      </c>
      <c r="H1152" s="325" t="s">
        <v>1538</v>
      </c>
    </row>
    <row r="1153" spans="1:8">
      <c r="A1153" s="103"/>
      <c r="B1153" s="326"/>
      <c r="C1153" s="326" t="s">
        <v>1538</v>
      </c>
      <c r="D1153" t="s">
        <v>1538</v>
      </c>
      <c r="E1153" s="325" t="s">
        <v>1538</v>
      </c>
      <c r="G1153" s="325" t="s">
        <v>1538</v>
      </c>
      <c r="H1153" s="325" t="s">
        <v>1538</v>
      </c>
    </row>
    <row r="1154" spans="1:8">
      <c r="A1154" s="103"/>
      <c r="B1154" s="326"/>
      <c r="C1154" s="326" t="s">
        <v>1538</v>
      </c>
      <c r="D1154" t="s">
        <v>1538</v>
      </c>
      <c r="E1154" s="325" t="s">
        <v>1538</v>
      </c>
      <c r="G1154" s="325" t="s">
        <v>1538</v>
      </c>
      <c r="H1154" s="325" t="s">
        <v>1538</v>
      </c>
    </row>
    <row r="1155" spans="1:8">
      <c r="A1155" s="103"/>
      <c r="B1155" s="326"/>
      <c r="C1155" s="326" t="s">
        <v>1538</v>
      </c>
      <c r="D1155" t="s">
        <v>1538</v>
      </c>
      <c r="E1155" s="325" t="s">
        <v>1538</v>
      </c>
      <c r="G1155" s="325" t="s">
        <v>1538</v>
      </c>
      <c r="H1155" s="325" t="s">
        <v>1538</v>
      </c>
    </row>
    <row r="1156" spans="1:8">
      <c r="A1156" s="103"/>
      <c r="B1156" s="326"/>
      <c r="C1156" s="326" t="s">
        <v>1538</v>
      </c>
      <c r="D1156" t="s">
        <v>1538</v>
      </c>
      <c r="E1156" s="325" t="s">
        <v>1538</v>
      </c>
      <c r="G1156" s="325" t="s">
        <v>1538</v>
      </c>
      <c r="H1156" s="325" t="s">
        <v>1538</v>
      </c>
    </row>
    <row r="1157" spans="1:8">
      <c r="A1157" s="103"/>
      <c r="B1157" s="326"/>
      <c r="C1157" s="326" t="s">
        <v>1538</v>
      </c>
      <c r="D1157" t="s">
        <v>1538</v>
      </c>
      <c r="E1157" s="325" t="s">
        <v>1538</v>
      </c>
      <c r="G1157" s="325" t="s">
        <v>1538</v>
      </c>
      <c r="H1157" s="325" t="s">
        <v>1538</v>
      </c>
    </row>
    <row r="1158" spans="1:8">
      <c r="A1158" s="103"/>
      <c r="B1158" s="326"/>
      <c r="C1158" s="326" t="s">
        <v>1538</v>
      </c>
      <c r="D1158" t="s">
        <v>1538</v>
      </c>
      <c r="E1158" s="325" t="s">
        <v>1538</v>
      </c>
      <c r="G1158" s="325" t="s">
        <v>1538</v>
      </c>
      <c r="H1158" s="325" t="s">
        <v>1538</v>
      </c>
    </row>
    <row r="1159" spans="1:8">
      <c r="A1159" s="103"/>
      <c r="B1159" s="326"/>
      <c r="C1159" s="326" t="s">
        <v>1538</v>
      </c>
      <c r="D1159" t="s">
        <v>1538</v>
      </c>
      <c r="E1159" s="325" t="s">
        <v>1538</v>
      </c>
      <c r="G1159" s="325" t="s">
        <v>1538</v>
      </c>
      <c r="H1159" s="325" t="s">
        <v>1538</v>
      </c>
    </row>
    <row r="1160" spans="1:8">
      <c r="A1160" s="103"/>
      <c r="B1160" s="326"/>
      <c r="C1160" s="326" t="s">
        <v>1538</v>
      </c>
      <c r="D1160" t="s">
        <v>1538</v>
      </c>
      <c r="E1160" s="325" t="s">
        <v>1538</v>
      </c>
      <c r="G1160" s="325" t="s">
        <v>1538</v>
      </c>
      <c r="H1160" s="325" t="s">
        <v>1538</v>
      </c>
    </row>
    <row r="1161" spans="1:8">
      <c r="A1161" s="103"/>
      <c r="B1161" s="326"/>
      <c r="C1161" s="326" t="s">
        <v>1538</v>
      </c>
      <c r="D1161" t="s">
        <v>1538</v>
      </c>
      <c r="E1161" s="325" t="s">
        <v>1538</v>
      </c>
      <c r="G1161" s="325" t="s">
        <v>1538</v>
      </c>
      <c r="H1161" s="325" t="s">
        <v>1538</v>
      </c>
    </row>
    <row r="1162" spans="1:8">
      <c r="A1162" s="103"/>
      <c r="B1162" s="326"/>
      <c r="C1162" s="326" t="s">
        <v>1538</v>
      </c>
      <c r="D1162" t="s">
        <v>1538</v>
      </c>
      <c r="E1162" s="325" t="s">
        <v>1538</v>
      </c>
      <c r="G1162" s="325" t="s">
        <v>1538</v>
      </c>
      <c r="H1162" s="325" t="s">
        <v>1538</v>
      </c>
    </row>
    <row r="1163" spans="1:8">
      <c r="A1163" s="103"/>
      <c r="B1163" s="326"/>
      <c r="C1163" s="326" t="s">
        <v>1538</v>
      </c>
      <c r="D1163" t="s">
        <v>1538</v>
      </c>
      <c r="E1163" s="325" t="s">
        <v>1538</v>
      </c>
      <c r="G1163" s="325" t="s">
        <v>1538</v>
      </c>
      <c r="H1163" s="325" t="s">
        <v>1538</v>
      </c>
    </row>
    <row r="1164" spans="1:8">
      <c r="A1164" s="103"/>
      <c r="B1164" s="326"/>
      <c r="C1164" s="326" t="s">
        <v>1538</v>
      </c>
      <c r="D1164" t="s">
        <v>1538</v>
      </c>
      <c r="E1164" s="325" t="s">
        <v>1538</v>
      </c>
      <c r="G1164" s="325" t="s">
        <v>1538</v>
      </c>
      <c r="H1164" s="325" t="s">
        <v>1538</v>
      </c>
    </row>
    <row r="1165" spans="1:8">
      <c r="A1165" s="103"/>
      <c r="B1165" s="326"/>
      <c r="C1165" s="326" t="s">
        <v>1538</v>
      </c>
      <c r="D1165" t="s">
        <v>1538</v>
      </c>
      <c r="E1165" s="325" t="s">
        <v>1538</v>
      </c>
      <c r="G1165" s="325" t="s">
        <v>1538</v>
      </c>
      <c r="H1165" s="325" t="s">
        <v>1538</v>
      </c>
    </row>
    <row r="1166" spans="1:8">
      <c r="A1166" s="103"/>
      <c r="B1166" s="326"/>
      <c r="C1166" s="326" t="s">
        <v>1538</v>
      </c>
      <c r="D1166" t="s">
        <v>1538</v>
      </c>
      <c r="E1166" s="325" t="s">
        <v>1538</v>
      </c>
      <c r="G1166" s="325" t="s">
        <v>1538</v>
      </c>
      <c r="H1166" s="325" t="s">
        <v>1538</v>
      </c>
    </row>
    <row r="1167" spans="1:8">
      <c r="A1167" s="103"/>
      <c r="B1167" s="326"/>
      <c r="C1167" s="326" t="s">
        <v>1538</v>
      </c>
      <c r="D1167" t="s">
        <v>1538</v>
      </c>
      <c r="E1167" s="325" t="s">
        <v>1538</v>
      </c>
      <c r="G1167" s="325" t="s">
        <v>1538</v>
      </c>
      <c r="H1167" s="325" t="s">
        <v>1538</v>
      </c>
    </row>
    <row r="1168" spans="1:8">
      <c r="A1168" s="103"/>
      <c r="B1168" s="326"/>
      <c r="C1168" s="326" t="s">
        <v>1538</v>
      </c>
      <c r="D1168" t="s">
        <v>1538</v>
      </c>
      <c r="E1168" s="325" t="s">
        <v>1538</v>
      </c>
      <c r="G1168" s="325" t="s">
        <v>1538</v>
      </c>
      <c r="H1168" s="325" t="s">
        <v>1538</v>
      </c>
    </row>
    <row r="1169" spans="1:8">
      <c r="A1169" s="103"/>
      <c r="B1169" s="326"/>
      <c r="C1169" s="326" t="s">
        <v>1538</v>
      </c>
      <c r="D1169" t="s">
        <v>1538</v>
      </c>
      <c r="E1169" s="325" t="s">
        <v>1538</v>
      </c>
      <c r="G1169" s="325" t="s">
        <v>1538</v>
      </c>
      <c r="H1169" s="325" t="s">
        <v>1538</v>
      </c>
    </row>
    <row r="1170" spans="1:8">
      <c r="A1170" s="103"/>
      <c r="B1170" s="326"/>
      <c r="C1170" s="326" t="s">
        <v>1538</v>
      </c>
      <c r="D1170" t="s">
        <v>1538</v>
      </c>
      <c r="E1170" s="325" t="s">
        <v>1538</v>
      </c>
      <c r="G1170" s="325" t="s">
        <v>1538</v>
      </c>
      <c r="H1170" s="325" t="s">
        <v>1538</v>
      </c>
    </row>
    <row r="1171" spans="1:8">
      <c r="A1171" s="103"/>
      <c r="B1171" s="326"/>
      <c r="C1171" s="326" t="s">
        <v>1538</v>
      </c>
      <c r="D1171" t="s">
        <v>1538</v>
      </c>
      <c r="E1171" s="325" t="s">
        <v>1538</v>
      </c>
      <c r="G1171" s="325" t="s">
        <v>1538</v>
      </c>
      <c r="H1171" s="325" t="s">
        <v>1538</v>
      </c>
    </row>
    <row r="1172" spans="1:8">
      <c r="A1172" s="103"/>
      <c r="B1172" s="326"/>
      <c r="C1172" s="326" t="s">
        <v>1538</v>
      </c>
      <c r="D1172" t="s">
        <v>1538</v>
      </c>
      <c r="E1172" s="325" t="s">
        <v>1538</v>
      </c>
      <c r="G1172" s="325" t="s">
        <v>1538</v>
      </c>
      <c r="H1172" s="325" t="s">
        <v>1538</v>
      </c>
    </row>
    <row r="1173" spans="1:8">
      <c r="A1173" s="103"/>
      <c r="B1173" s="326"/>
      <c r="C1173" s="326" t="s">
        <v>1538</v>
      </c>
      <c r="D1173" t="s">
        <v>1538</v>
      </c>
      <c r="E1173" s="325" t="s">
        <v>1538</v>
      </c>
      <c r="G1173" s="325" t="s">
        <v>1538</v>
      </c>
      <c r="H1173" s="325" t="s">
        <v>1538</v>
      </c>
    </row>
    <row r="1174" spans="1:8">
      <c r="A1174" s="103"/>
      <c r="B1174" s="326"/>
      <c r="C1174" s="326" t="s">
        <v>1538</v>
      </c>
      <c r="D1174" t="s">
        <v>1538</v>
      </c>
      <c r="E1174" s="325" t="s">
        <v>1538</v>
      </c>
      <c r="G1174" s="325" t="s">
        <v>1538</v>
      </c>
      <c r="H1174" s="325" t="s">
        <v>1538</v>
      </c>
    </row>
    <row r="1175" spans="1:8">
      <c r="A1175" s="103"/>
      <c r="B1175" s="326"/>
      <c r="C1175" s="326" t="s">
        <v>1538</v>
      </c>
      <c r="D1175" t="s">
        <v>1538</v>
      </c>
      <c r="E1175" s="325" t="s">
        <v>1538</v>
      </c>
      <c r="G1175" s="325" t="s">
        <v>1538</v>
      </c>
      <c r="H1175" s="325" t="s">
        <v>1538</v>
      </c>
    </row>
    <row r="1176" spans="1:8">
      <c r="A1176" s="103"/>
      <c r="B1176" s="326"/>
      <c r="C1176" s="326" t="s">
        <v>1538</v>
      </c>
      <c r="D1176" t="s">
        <v>1538</v>
      </c>
      <c r="E1176" s="325" t="s">
        <v>1538</v>
      </c>
      <c r="G1176" s="325" t="s">
        <v>1538</v>
      </c>
      <c r="H1176" s="325" t="s">
        <v>1538</v>
      </c>
    </row>
    <row r="1177" spans="1:8">
      <c r="A1177" s="103"/>
      <c r="B1177" s="326"/>
      <c r="C1177" s="326" t="s">
        <v>1538</v>
      </c>
      <c r="D1177" t="s">
        <v>1538</v>
      </c>
      <c r="E1177" s="325" t="s">
        <v>1538</v>
      </c>
      <c r="G1177" s="325" t="s">
        <v>1538</v>
      </c>
      <c r="H1177" s="325" t="s">
        <v>1538</v>
      </c>
    </row>
    <row r="1178" spans="1:8">
      <c r="A1178" s="103"/>
      <c r="B1178" s="326"/>
      <c r="C1178" s="326" t="s">
        <v>1538</v>
      </c>
      <c r="D1178" t="s">
        <v>1538</v>
      </c>
      <c r="E1178" s="325" t="s">
        <v>1538</v>
      </c>
      <c r="G1178" s="325" t="s">
        <v>1538</v>
      </c>
      <c r="H1178" s="325" t="s">
        <v>1538</v>
      </c>
    </row>
    <row r="1179" spans="1:8">
      <c r="A1179" s="103"/>
      <c r="B1179" s="326"/>
      <c r="C1179" s="326" t="s">
        <v>1538</v>
      </c>
      <c r="D1179" t="s">
        <v>1538</v>
      </c>
      <c r="E1179" s="325" t="s">
        <v>1538</v>
      </c>
      <c r="G1179" s="325" t="s">
        <v>1538</v>
      </c>
      <c r="H1179" s="325" t="s">
        <v>1538</v>
      </c>
    </row>
    <row r="1180" spans="1:8">
      <c r="A1180" s="103"/>
      <c r="B1180" s="326"/>
      <c r="C1180" s="326" t="s">
        <v>1538</v>
      </c>
      <c r="D1180" t="s">
        <v>1538</v>
      </c>
      <c r="E1180" s="325" t="s">
        <v>1538</v>
      </c>
      <c r="G1180" s="325" t="s">
        <v>1538</v>
      </c>
      <c r="H1180" s="325" t="s">
        <v>1538</v>
      </c>
    </row>
    <row r="1181" spans="1:8">
      <c r="A1181" s="103"/>
      <c r="B1181" s="326"/>
      <c r="C1181" s="326" t="s">
        <v>1538</v>
      </c>
      <c r="D1181" t="s">
        <v>1538</v>
      </c>
      <c r="E1181" s="325" t="s">
        <v>1538</v>
      </c>
      <c r="G1181" s="325" t="s">
        <v>1538</v>
      </c>
      <c r="H1181" s="325" t="s">
        <v>1538</v>
      </c>
    </row>
    <row r="1182" spans="1:8">
      <c r="A1182" s="103"/>
      <c r="B1182" s="326"/>
      <c r="C1182" s="326" t="s">
        <v>1538</v>
      </c>
      <c r="D1182" t="s">
        <v>1538</v>
      </c>
      <c r="E1182" s="325" t="s">
        <v>1538</v>
      </c>
      <c r="G1182" s="325" t="s">
        <v>1538</v>
      </c>
      <c r="H1182" s="325" t="s">
        <v>1538</v>
      </c>
    </row>
    <row r="1183" spans="1:8">
      <c r="A1183" s="103"/>
      <c r="B1183" s="326"/>
      <c r="C1183" s="326" t="s">
        <v>1538</v>
      </c>
      <c r="D1183" t="s">
        <v>1538</v>
      </c>
      <c r="E1183" s="325" t="s">
        <v>1538</v>
      </c>
      <c r="G1183" s="325" t="s">
        <v>1538</v>
      </c>
      <c r="H1183" s="325" t="s">
        <v>1538</v>
      </c>
    </row>
    <row r="1184" spans="1:8">
      <c r="A1184" s="103"/>
      <c r="B1184" s="326"/>
      <c r="C1184" s="326" t="s">
        <v>1538</v>
      </c>
      <c r="D1184" t="s">
        <v>1538</v>
      </c>
      <c r="E1184" s="325" t="s">
        <v>1538</v>
      </c>
      <c r="G1184" s="325" t="s">
        <v>1538</v>
      </c>
      <c r="H1184" s="325" t="s">
        <v>1538</v>
      </c>
    </row>
    <row r="1185" spans="1:8">
      <c r="A1185" s="103"/>
      <c r="B1185" s="326"/>
      <c r="C1185" s="326" t="s">
        <v>1538</v>
      </c>
      <c r="D1185" t="s">
        <v>1538</v>
      </c>
      <c r="E1185" s="325" t="s">
        <v>1538</v>
      </c>
      <c r="G1185" s="325" t="s">
        <v>1538</v>
      </c>
      <c r="H1185" s="325" t="s">
        <v>1538</v>
      </c>
    </row>
    <row r="1186" spans="1:8">
      <c r="A1186" s="103"/>
      <c r="B1186" s="326"/>
      <c r="C1186" s="326" t="s">
        <v>1538</v>
      </c>
      <c r="D1186" t="s">
        <v>1538</v>
      </c>
      <c r="E1186" s="325" t="s">
        <v>1538</v>
      </c>
      <c r="G1186" s="325" t="s">
        <v>1538</v>
      </c>
      <c r="H1186" s="325" t="s">
        <v>1538</v>
      </c>
    </row>
    <row r="1187" spans="1:8">
      <c r="A1187" s="103"/>
      <c r="B1187" s="326"/>
      <c r="C1187" s="326" t="s">
        <v>1538</v>
      </c>
      <c r="D1187" t="s">
        <v>1538</v>
      </c>
      <c r="E1187" s="325" t="s">
        <v>1538</v>
      </c>
      <c r="G1187" s="325" t="s">
        <v>1538</v>
      </c>
      <c r="H1187" s="325" t="s">
        <v>1538</v>
      </c>
    </row>
    <row r="1188" spans="1:8">
      <c r="A1188" s="103"/>
      <c r="B1188" s="326"/>
      <c r="C1188" s="326" t="s">
        <v>1538</v>
      </c>
      <c r="D1188" t="s">
        <v>1538</v>
      </c>
      <c r="E1188" s="325" t="s">
        <v>1538</v>
      </c>
      <c r="G1188" s="325" t="s">
        <v>1538</v>
      </c>
      <c r="H1188" s="325" t="s">
        <v>1538</v>
      </c>
    </row>
    <row r="1189" spans="1:8">
      <c r="A1189" s="103"/>
      <c r="B1189" s="326"/>
      <c r="C1189" s="326" t="s">
        <v>1538</v>
      </c>
      <c r="D1189" t="s">
        <v>1538</v>
      </c>
      <c r="E1189" s="325" t="s">
        <v>1538</v>
      </c>
      <c r="G1189" s="325" t="s">
        <v>1538</v>
      </c>
      <c r="H1189" s="325" t="s">
        <v>1538</v>
      </c>
    </row>
    <row r="1190" spans="1:8">
      <c r="A1190" s="103"/>
      <c r="B1190" s="328"/>
      <c r="C1190" s="326" t="s">
        <v>1538</v>
      </c>
      <c r="D1190" t="s">
        <v>1538</v>
      </c>
      <c r="E1190" s="325" t="s">
        <v>1538</v>
      </c>
      <c r="G1190" s="325" t="s">
        <v>1538</v>
      </c>
      <c r="H1190" s="325" t="s">
        <v>1538</v>
      </c>
    </row>
    <row r="1191" spans="1:8">
      <c r="A1191" s="103"/>
      <c r="C1191" s="326" t="s">
        <v>1538</v>
      </c>
      <c r="D1191" t="s">
        <v>1538</v>
      </c>
      <c r="E1191" s="325" t="s">
        <v>1538</v>
      </c>
      <c r="G1191" s="325" t="s">
        <v>1538</v>
      </c>
      <c r="H1191" s="325" t="s">
        <v>1538</v>
      </c>
    </row>
    <row r="1192" spans="1:8">
      <c r="A1192" s="103"/>
      <c r="C1192" s="326" t="s">
        <v>1538</v>
      </c>
      <c r="D1192" t="s">
        <v>1538</v>
      </c>
      <c r="E1192" s="325" t="s">
        <v>1538</v>
      </c>
      <c r="G1192" s="325" t="s">
        <v>1538</v>
      </c>
      <c r="H1192" s="325" t="s">
        <v>1538</v>
      </c>
    </row>
    <row r="1193" spans="1:8">
      <c r="A1193" s="103"/>
      <c r="C1193" s="326" t="s">
        <v>1538</v>
      </c>
      <c r="D1193" t="s">
        <v>1538</v>
      </c>
      <c r="E1193" s="325" t="s">
        <v>1538</v>
      </c>
      <c r="G1193" s="325" t="s">
        <v>1538</v>
      </c>
      <c r="H1193" s="325" t="s">
        <v>1538</v>
      </c>
    </row>
    <row r="1194" spans="1:8">
      <c r="A1194" s="103"/>
      <c r="C1194" s="326" t="s">
        <v>1538</v>
      </c>
      <c r="D1194" t="s">
        <v>1538</v>
      </c>
      <c r="E1194" s="325" t="s">
        <v>1538</v>
      </c>
      <c r="G1194" s="325" t="s">
        <v>1538</v>
      </c>
      <c r="H1194" s="325" t="s">
        <v>1538</v>
      </c>
    </row>
    <row r="1195" spans="1:8">
      <c r="A1195" s="103"/>
      <c r="B1195" s="328"/>
      <c r="C1195" s="326" t="s">
        <v>1538</v>
      </c>
      <c r="D1195" t="s">
        <v>1538</v>
      </c>
      <c r="E1195" s="325" t="s">
        <v>1538</v>
      </c>
      <c r="G1195" s="325" t="s">
        <v>1538</v>
      </c>
      <c r="H1195" s="325" t="s">
        <v>1538</v>
      </c>
    </row>
    <row r="1196" spans="1:8">
      <c r="A1196" s="103"/>
      <c r="C1196" s="326" t="s">
        <v>1538</v>
      </c>
      <c r="D1196" t="s">
        <v>1538</v>
      </c>
      <c r="E1196" s="325" t="s">
        <v>1538</v>
      </c>
      <c r="G1196" s="325" t="s">
        <v>1538</v>
      </c>
      <c r="H1196" s="325" t="s">
        <v>1538</v>
      </c>
    </row>
    <row r="1197" spans="1:8">
      <c r="A1197" s="103"/>
      <c r="C1197" s="326" t="s">
        <v>1538</v>
      </c>
      <c r="D1197" t="s">
        <v>1538</v>
      </c>
      <c r="E1197" s="325" t="s">
        <v>1538</v>
      </c>
      <c r="G1197" s="325" t="s">
        <v>1538</v>
      </c>
      <c r="H1197" s="325" t="s">
        <v>1538</v>
      </c>
    </row>
    <row r="1198" spans="1:8">
      <c r="A1198" s="103"/>
      <c r="C1198" s="326" t="s">
        <v>1538</v>
      </c>
      <c r="D1198" t="s">
        <v>1538</v>
      </c>
      <c r="E1198" s="325" t="s">
        <v>1538</v>
      </c>
      <c r="G1198" s="325" t="s">
        <v>1538</v>
      </c>
      <c r="H1198" s="325" t="s">
        <v>1538</v>
      </c>
    </row>
    <row r="1199" spans="1:8">
      <c r="A1199" s="103"/>
      <c r="B1199" s="326"/>
      <c r="C1199" s="326" t="s">
        <v>1538</v>
      </c>
      <c r="D1199" t="s">
        <v>1538</v>
      </c>
      <c r="E1199" s="325" t="s">
        <v>1538</v>
      </c>
      <c r="G1199" s="325" t="s">
        <v>1538</v>
      </c>
      <c r="H1199" s="325" t="s">
        <v>1538</v>
      </c>
    </row>
    <row r="1200" spans="1:8">
      <c r="A1200" s="103"/>
      <c r="B1200" s="326"/>
      <c r="C1200" s="326" t="s">
        <v>1538</v>
      </c>
      <c r="D1200" t="s">
        <v>1538</v>
      </c>
      <c r="E1200" s="325" t="s">
        <v>1538</v>
      </c>
      <c r="G1200" s="325" t="s">
        <v>1538</v>
      </c>
      <c r="H1200" s="325" t="s">
        <v>1538</v>
      </c>
    </row>
    <row r="1201" spans="1:8">
      <c r="A1201" s="103"/>
      <c r="B1201" s="326"/>
      <c r="C1201" s="326" t="s">
        <v>1538</v>
      </c>
      <c r="D1201" t="s">
        <v>1538</v>
      </c>
      <c r="E1201" s="325" t="s">
        <v>1538</v>
      </c>
      <c r="G1201" s="325" t="s">
        <v>1538</v>
      </c>
      <c r="H1201" s="325" t="s">
        <v>1538</v>
      </c>
    </row>
    <row r="1202" spans="1:8">
      <c r="A1202" s="103"/>
      <c r="B1202" s="326"/>
      <c r="C1202" s="326" t="s">
        <v>1538</v>
      </c>
      <c r="D1202" t="s">
        <v>1538</v>
      </c>
      <c r="E1202" s="325" t="s">
        <v>1538</v>
      </c>
      <c r="G1202" s="325" t="s">
        <v>1538</v>
      </c>
      <c r="H1202" s="325" t="s">
        <v>1538</v>
      </c>
    </row>
    <row r="1203" spans="1:8">
      <c r="A1203" s="103"/>
      <c r="B1203" s="326"/>
      <c r="C1203" s="326" t="s">
        <v>1538</v>
      </c>
      <c r="D1203" t="s">
        <v>1538</v>
      </c>
      <c r="E1203" s="325" t="s">
        <v>1538</v>
      </c>
      <c r="G1203" s="325" t="s">
        <v>1538</v>
      </c>
      <c r="H1203" s="325" t="s">
        <v>1538</v>
      </c>
    </row>
    <row r="1204" spans="1:8">
      <c r="A1204" s="103"/>
      <c r="B1204" s="326"/>
      <c r="C1204" s="326" t="s">
        <v>1538</v>
      </c>
      <c r="D1204" t="s">
        <v>1538</v>
      </c>
      <c r="E1204" s="325" t="s">
        <v>1538</v>
      </c>
      <c r="G1204" s="325" t="s">
        <v>1538</v>
      </c>
      <c r="H1204" s="325" t="s">
        <v>1538</v>
      </c>
    </row>
    <row r="1205" spans="1:8">
      <c r="A1205" s="103"/>
      <c r="B1205" s="326"/>
      <c r="C1205" s="326" t="s">
        <v>1538</v>
      </c>
      <c r="D1205" t="s">
        <v>1538</v>
      </c>
      <c r="E1205" s="325" t="s">
        <v>1538</v>
      </c>
      <c r="G1205" s="325" t="s">
        <v>1538</v>
      </c>
      <c r="H1205" s="325" t="s">
        <v>1538</v>
      </c>
    </row>
    <row r="1206" spans="1:8">
      <c r="A1206" s="103"/>
      <c r="B1206" s="326"/>
      <c r="C1206" s="326" t="s">
        <v>1538</v>
      </c>
      <c r="D1206" t="s">
        <v>1538</v>
      </c>
      <c r="E1206" s="325" t="s">
        <v>1538</v>
      </c>
      <c r="G1206" s="325" t="s">
        <v>1538</v>
      </c>
      <c r="H1206" s="325" t="s">
        <v>1538</v>
      </c>
    </row>
    <row r="1207" spans="1:8">
      <c r="A1207" s="103"/>
      <c r="B1207" s="326"/>
      <c r="C1207" s="326" t="s">
        <v>1538</v>
      </c>
      <c r="D1207" t="s">
        <v>1538</v>
      </c>
      <c r="E1207" s="325" t="s">
        <v>1538</v>
      </c>
      <c r="G1207" s="325" t="s">
        <v>1538</v>
      </c>
      <c r="H1207" s="325" t="s">
        <v>1538</v>
      </c>
    </row>
    <row r="1208" spans="1:8">
      <c r="A1208" s="103"/>
      <c r="B1208" s="326"/>
      <c r="C1208" s="326" t="s">
        <v>1538</v>
      </c>
      <c r="D1208" t="s">
        <v>1538</v>
      </c>
      <c r="E1208" s="325" t="s">
        <v>1538</v>
      </c>
      <c r="G1208" s="325" t="s">
        <v>1538</v>
      </c>
      <c r="H1208" s="325" t="s">
        <v>1538</v>
      </c>
    </row>
    <row r="1209" spans="1:8">
      <c r="A1209" s="103"/>
      <c r="B1209" s="326"/>
      <c r="C1209" s="326" t="s">
        <v>1538</v>
      </c>
      <c r="D1209" t="s">
        <v>1538</v>
      </c>
      <c r="E1209" s="325" t="s">
        <v>1538</v>
      </c>
      <c r="G1209" s="325" t="s">
        <v>1538</v>
      </c>
      <c r="H1209" s="325" t="s">
        <v>1538</v>
      </c>
    </row>
    <row r="1210" spans="1:8">
      <c r="A1210" s="103"/>
      <c r="B1210" s="326"/>
      <c r="C1210" s="326" t="s">
        <v>1538</v>
      </c>
      <c r="D1210" t="s">
        <v>1538</v>
      </c>
      <c r="E1210" s="325" t="s">
        <v>1538</v>
      </c>
      <c r="G1210" s="325" t="s">
        <v>1538</v>
      </c>
      <c r="H1210" s="325" t="s">
        <v>1538</v>
      </c>
    </row>
    <row r="1211" spans="1:8">
      <c r="A1211" s="103"/>
      <c r="B1211" s="326"/>
      <c r="C1211" s="326" t="s">
        <v>1538</v>
      </c>
      <c r="D1211" t="s">
        <v>1538</v>
      </c>
      <c r="E1211" s="325" t="s">
        <v>1538</v>
      </c>
      <c r="G1211" s="325" t="s">
        <v>1538</v>
      </c>
      <c r="H1211" s="325" t="s">
        <v>1538</v>
      </c>
    </row>
    <row r="1212" spans="1:8">
      <c r="A1212" s="103"/>
      <c r="B1212" s="326"/>
      <c r="C1212" s="326" t="s">
        <v>1538</v>
      </c>
      <c r="D1212" t="s">
        <v>1538</v>
      </c>
      <c r="E1212" s="325" t="s">
        <v>1538</v>
      </c>
      <c r="G1212" s="325" t="s">
        <v>1538</v>
      </c>
      <c r="H1212" s="325" t="s">
        <v>1538</v>
      </c>
    </row>
    <row r="1213" spans="1:8">
      <c r="A1213" s="103"/>
      <c r="B1213" s="326"/>
      <c r="C1213" s="326" t="s">
        <v>1538</v>
      </c>
      <c r="D1213" t="s">
        <v>1538</v>
      </c>
      <c r="E1213" s="325" t="s">
        <v>1538</v>
      </c>
      <c r="G1213" s="325" t="s">
        <v>1538</v>
      </c>
      <c r="H1213" s="325" t="s">
        <v>1538</v>
      </c>
    </row>
    <row r="1214" spans="1:8">
      <c r="A1214" s="103"/>
      <c r="B1214" s="326"/>
      <c r="C1214" s="326" t="s">
        <v>1538</v>
      </c>
      <c r="D1214" t="s">
        <v>1538</v>
      </c>
      <c r="E1214" s="325" t="s">
        <v>1538</v>
      </c>
      <c r="G1214" s="325" t="s">
        <v>1538</v>
      </c>
      <c r="H1214" s="325" t="s">
        <v>1538</v>
      </c>
    </row>
    <row r="1215" spans="1:8">
      <c r="A1215" s="103"/>
      <c r="B1215" s="326"/>
      <c r="C1215" s="326" t="s">
        <v>1538</v>
      </c>
      <c r="D1215" t="s">
        <v>1538</v>
      </c>
      <c r="E1215" s="325" t="s">
        <v>1538</v>
      </c>
      <c r="G1215" s="325" t="s">
        <v>1538</v>
      </c>
      <c r="H1215" s="325" t="s">
        <v>1538</v>
      </c>
    </row>
    <row r="1216" spans="1:8">
      <c r="A1216" s="103"/>
      <c r="B1216" s="326"/>
      <c r="C1216" s="326" t="s">
        <v>1538</v>
      </c>
      <c r="D1216" t="s">
        <v>1538</v>
      </c>
      <c r="E1216" s="325" t="s">
        <v>1538</v>
      </c>
      <c r="G1216" s="325" t="s">
        <v>1538</v>
      </c>
      <c r="H1216" s="325" t="s">
        <v>1538</v>
      </c>
    </row>
    <row r="1217" spans="1:8">
      <c r="A1217" s="103"/>
      <c r="B1217" s="328"/>
      <c r="C1217" s="326" t="s">
        <v>1538</v>
      </c>
      <c r="D1217" t="s">
        <v>1538</v>
      </c>
      <c r="E1217" s="325" t="s">
        <v>1538</v>
      </c>
      <c r="G1217" s="325" t="s">
        <v>1538</v>
      </c>
      <c r="H1217" s="325" t="s">
        <v>1538</v>
      </c>
    </row>
    <row r="1218" spans="1:8">
      <c r="A1218" s="103"/>
      <c r="C1218" s="326" t="s">
        <v>1538</v>
      </c>
      <c r="D1218" t="s">
        <v>1538</v>
      </c>
      <c r="E1218" s="325" t="s">
        <v>1538</v>
      </c>
      <c r="G1218" s="325" t="s">
        <v>1538</v>
      </c>
      <c r="H1218" s="325" t="s">
        <v>1538</v>
      </c>
    </row>
    <row r="1219" spans="1:8">
      <c r="A1219" s="103"/>
      <c r="C1219" s="326" t="s">
        <v>1538</v>
      </c>
      <c r="D1219" t="s">
        <v>1538</v>
      </c>
      <c r="E1219" s="325" t="s">
        <v>1538</v>
      </c>
      <c r="G1219" s="325" t="s">
        <v>1538</v>
      </c>
      <c r="H1219" s="325" t="s">
        <v>1538</v>
      </c>
    </row>
    <row r="1220" spans="1:8">
      <c r="A1220" s="103"/>
      <c r="C1220" s="326" t="s">
        <v>1538</v>
      </c>
      <c r="D1220" t="s">
        <v>1538</v>
      </c>
      <c r="E1220" s="325" t="s">
        <v>1538</v>
      </c>
      <c r="G1220" s="325" t="s">
        <v>1538</v>
      </c>
      <c r="H1220" s="325" t="s">
        <v>1538</v>
      </c>
    </row>
    <row r="1221" spans="1:8">
      <c r="A1221" s="103"/>
      <c r="B1221" s="328"/>
      <c r="C1221" s="326" t="s">
        <v>1538</v>
      </c>
      <c r="D1221" t="s">
        <v>1538</v>
      </c>
      <c r="E1221" s="325" t="s">
        <v>1538</v>
      </c>
      <c r="G1221" s="325" t="s">
        <v>1538</v>
      </c>
      <c r="H1221" s="325" t="s">
        <v>1538</v>
      </c>
    </row>
    <row r="1222" spans="1:8">
      <c r="A1222" s="103"/>
      <c r="C1222" s="326" t="s">
        <v>1538</v>
      </c>
      <c r="D1222" t="s">
        <v>1538</v>
      </c>
      <c r="E1222" s="325" t="s">
        <v>1538</v>
      </c>
      <c r="G1222" s="325" t="s">
        <v>1538</v>
      </c>
      <c r="H1222" s="325" t="s">
        <v>1538</v>
      </c>
    </row>
    <row r="1223" spans="1:8">
      <c r="A1223" s="103"/>
      <c r="C1223" s="326" t="s">
        <v>1538</v>
      </c>
      <c r="D1223" t="s">
        <v>1538</v>
      </c>
      <c r="E1223" s="325" t="s">
        <v>1538</v>
      </c>
      <c r="G1223" s="325" t="s">
        <v>1538</v>
      </c>
      <c r="H1223" s="325" t="s">
        <v>1538</v>
      </c>
    </row>
    <row r="1224" spans="1:8">
      <c r="A1224" s="103"/>
      <c r="C1224" s="326" t="s">
        <v>1538</v>
      </c>
      <c r="D1224" t="s">
        <v>1538</v>
      </c>
      <c r="E1224" s="325" t="s">
        <v>1538</v>
      </c>
      <c r="G1224" s="325" t="s">
        <v>1538</v>
      </c>
      <c r="H1224" s="325" t="s">
        <v>1538</v>
      </c>
    </row>
    <row r="1225" spans="1:8">
      <c r="A1225" s="103"/>
      <c r="C1225" s="326" t="s">
        <v>1538</v>
      </c>
      <c r="D1225" t="s">
        <v>1538</v>
      </c>
      <c r="E1225" s="325" t="s">
        <v>1538</v>
      </c>
      <c r="G1225" s="325" t="s">
        <v>1538</v>
      </c>
      <c r="H1225" s="325" t="s">
        <v>1538</v>
      </c>
    </row>
    <row r="1226" spans="1:8">
      <c r="A1226" s="103"/>
      <c r="B1226" s="328"/>
      <c r="C1226" s="326" t="s">
        <v>1538</v>
      </c>
      <c r="D1226" t="s">
        <v>1538</v>
      </c>
      <c r="E1226" s="325" t="s">
        <v>1538</v>
      </c>
      <c r="G1226" s="325" t="s">
        <v>1538</v>
      </c>
      <c r="H1226" s="325" t="s">
        <v>1538</v>
      </c>
    </row>
    <row r="1227" spans="1:8">
      <c r="A1227" s="103"/>
      <c r="C1227" s="326" t="s">
        <v>1538</v>
      </c>
      <c r="D1227" t="s">
        <v>1538</v>
      </c>
      <c r="E1227" s="325" t="s">
        <v>1538</v>
      </c>
      <c r="G1227" s="325" t="s">
        <v>1538</v>
      </c>
      <c r="H1227" s="325" t="s">
        <v>1538</v>
      </c>
    </row>
    <row r="1228" spans="1:8">
      <c r="A1228" s="103"/>
      <c r="C1228" s="326" t="s">
        <v>1538</v>
      </c>
      <c r="D1228" t="s">
        <v>1538</v>
      </c>
      <c r="E1228" s="325" t="s">
        <v>1538</v>
      </c>
      <c r="G1228" s="325" t="s">
        <v>1538</v>
      </c>
      <c r="H1228" s="325" t="s">
        <v>1538</v>
      </c>
    </row>
    <row r="1229" spans="1:8">
      <c r="A1229" s="103"/>
      <c r="C1229" s="326" t="s">
        <v>1538</v>
      </c>
      <c r="D1229" t="s">
        <v>1538</v>
      </c>
      <c r="E1229" s="325" t="s">
        <v>1538</v>
      </c>
      <c r="G1229" s="325" t="s">
        <v>1538</v>
      </c>
      <c r="H1229" s="325" t="s">
        <v>1538</v>
      </c>
    </row>
    <row r="1230" spans="1:8">
      <c r="A1230" s="103"/>
      <c r="B1230" s="326"/>
      <c r="C1230" s="326" t="s">
        <v>1538</v>
      </c>
      <c r="D1230" t="s">
        <v>1538</v>
      </c>
      <c r="E1230" s="325" t="s">
        <v>1538</v>
      </c>
      <c r="G1230" s="325" t="s">
        <v>1538</v>
      </c>
      <c r="H1230" s="325" t="s">
        <v>1538</v>
      </c>
    </row>
    <row r="1231" spans="1:8">
      <c r="A1231" s="103"/>
      <c r="B1231" s="326"/>
      <c r="C1231" s="326" t="s">
        <v>1538</v>
      </c>
      <c r="D1231" t="s">
        <v>1538</v>
      </c>
      <c r="E1231" s="325" t="s">
        <v>1538</v>
      </c>
      <c r="G1231" s="325" t="s">
        <v>1538</v>
      </c>
      <c r="H1231" s="325" t="s">
        <v>1538</v>
      </c>
    </row>
    <row r="1232" spans="1:8">
      <c r="A1232" s="103"/>
      <c r="B1232" s="326"/>
      <c r="C1232" s="326" t="s">
        <v>1538</v>
      </c>
      <c r="D1232" t="s">
        <v>1538</v>
      </c>
      <c r="E1232" s="325" t="s">
        <v>1538</v>
      </c>
      <c r="G1232" s="325" t="s">
        <v>1538</v>
      </c>
      <c r="H1232" s="325" t="s">
        <v>1538</v>
      </c>
    </row>
    <row r="1233" spans="1:8">
      <c r="A1233" s="103"/>
      <c r="B1233" s="326"/>
      <c r="C1233" s="326" t="s">
        <v>1538</v>
      </c>
      <c r="D1233" t="s">
        <v>1538</v>
      </c>
      <c r="E1233" s="325" t="s">
        <v>1538</v>
      </c>
      <c r="G1233" s="325" t="s">
        <v>1538</v>
      </c>
      <c r="H1233" s="325" t="s">
        <v>1538</v>
      </c>
    </row>
    <row r="1234" spans="1:8">
      <c r="A1234" s="103"/>
      <c r="B1234" s="326"/>
      <c r="C1234" s="326" t="s">
        <v>1538</v>
      </c>
      <c r="D1234" t="s">
        <v>1538</v>
      </c>
      <c r="E1234" s="325" t="s">
        <v>1538</v>
      </c>
      <c r="G1234" s="325" t="s">
        <v>1538</v>
      </c>
      <c r="H1234" s="325" t="s">
        <v>1538</v>
      </c>
    </row>
    <row r="1235" spans="1:8">
      <c r="A1235" s="103"/>
      <c r="B1235" s="326"/>
      <c r="C1235" s="326" t="s">
        <v>1538</v>
      </c>
      <c r="D1235" t="s">
        <v>1538</v>
      </c>
      <c r="E1235" s="325" t="s">
        <v>1538</v>
      </c>
      <c r="G1235" s="325" t="s">
        <v>1538</v>
      </c>
      <c r="H1235" s="325" t="s">
        <v>1538</v>
      </c>
    </row>
    <row r="1236" spans="1:8">
      <c r="A1236" s="103"/>
      <c r="B1236" s="326"/>
      <c r="C1236" s="326" t="s">
        <v>1538</v>
      </c>
      <c r="D1236" t="s">
        <v>1538</v>
      </c>
      <c r="E1236" s="325" t="s">
        <v>1538</v>
      </c>
      <c r="G1236" s="325" t="s">
        <v>1538</v>
      </c>
      <c r="H1236" s="325" t="s">
        <v>1538</v>
      </c>
    </row>
    <row r="1237" spans="1:8">
      <c r="A1237" s="103"/>
      <c r="B1237" s="326"/>
      <c r="C1237" s="326" t="s">
        <v>1538</v>
      </c>
      <c r="D1237" t="s">
        <v>1538</v>
      </c>
      <c r="E1237" s="325" t="s">
        <v>1538</v>
      </c>
      <c r="G1237" s="325" t="s">
        <v>1538</v>
      </c>
      <c r="H1237" s="325" t="s">
        <v>1538</v>
      </c>
    </row>
    <row r="1238" spans="1:8">
      <c r="A1238" s="103"/>
      <c r="B1238" s="326"/>
      <c r="C1238" s="326" t="s">
        <v>1538</v>
      </c>
      <c r="D1238" t="s">
        <v>1538</v>
      </c>
      <c r="E1238" s="325" t="s">
        <v>1538</v>
      </c>
      <c r="G1238" s="325" t="s">
        <v>1538</v>
      </c>
      <c r="H1238" s="325" t="s">
        <v>1538</v>
      </c>
    </row>
    <row r="1239" spans="1:8">
      <c r="A1239" s="103"/>
      <c r="B1239" s="326"/>
      <c r="C1239" s="326" t="s">
        <v>1538</v>
      </c>
      <c r="D1239" t="s">
        <v>1538</v>
      </c>
      <c r="E1239" s="325" t="s">
        <v>1538</v>
      </c>
      <c r="G1239" s="325" t="s">
        <v>1538</v>
      </c>
      <c r="H1239" s="325" t="s">
        <v>1538</v>
      </c>
    </row>
    <row r="1240" spans="1:8">
      <c r="A1240" s="103"/>
      <c r="B1240" s="326"/>
      <c r="C1240" s="326" t="s">
        <v>1538</v>
      </c>
      <c r="D1240" t="s">
        <v>1538</v>
      </c>
      <c r="E1240" s="325" t="s">
        <v>1538</v>
      </c>
      <c r="G1240" s="325" t="s">
        <v>1538</v>
      </c>
      <c r="H1240" s="325" t="s">
        <v>1538</v>
      </c>
    </row>
    <row r="1241" spans="1:8">
      <c r="A1241" s="103"/>
      <c r="B1241" s="326"/>
      <c r="C1241" s="326" t="s">
        <v>1538</v>
      </c>
      <c r="D1241" t="s">
        <v>1538</v>
      </c>
      <c r="E1241" s="325" t="s">
        <v>1538</v>
      </c>
      <c r="G1241" s="325" t="s">
        <v>1538</v>
      </c>
      <c r="H1241" s="325" t="s">
        <v>1538</v>
      </c>
    </row>
    <row r="1242" spans="1:8">
      <c r="A1242" s="103"/>
      <c r="B1242" s="326"/>
      <c r="C1242" s="326" t="s">
        <v>1538</v>
      </c>
      <c r="D1242" t="s">
        <v>1538</v>
      </c>
      <c r="E1242" s="325" t="s">
        <v>1538</v>
      </c>
      <c r="G1242" s="325" t="s">
        <v>1538</v>
      </c>
      <c r="H1242" s="325" t="s">
        <v>1538</v>
      </c>
    </row>
    <row r="1243" spans="1:8">
      <c r="A1243" s="103"/>
      <c r="B1243" s="326"/>
      <c r="C1243" s="326" t="s">
        <v>1538</v>
      </c>
      <c r="D1243" t="s">
        <v>1538</v>
      </c>
      <c r="E1243" s="325" t="s">
        <v>1538</v>
      </c>
      <c r="G1243" s="325" t="s">
        <v>1538</v>
      </c>
      <c r="H1243" s="325" t="s">
        <v>1538</v>
      </c>
    </row>
    <row r="1244" spans="1:8">
      <c r="A1244" s="103"/>
      <c r="B1244" s="326"/>
      <c r="C1244" s="326" t="s">
        <v>1538</v>
      </c>
      <c r="D1244" t="s">
        <v>1538</v>
      </c>
      <c r="E1244" s="325" t="s">
        <v>1538</v>
      </c>
      <c r="G1244" s="325" t="s">
        <v>1538</v>
      </c>
      <c r="H1244" s="325" t="s">
        <v>1538</v>
      </c>
    </row>
    <row r="1245" spans="1:8">
      <c r="A1245" s="103"/>
      <c r="B1245" s="326"/>
      <c r="C1245" s="326" t="s">
        <v>1538</v>
      </c>
      <c r="D1245" t="s">
        <v>1538</v>
      </c>
      <c r="E1245" s="325" t="s">
        <v>1538</v>
      </c>
      <c r="G1245" s="325" t="s">
        <v>1538</v>
      </c>
      <c r="H1245" s="325" t="s">
        <v>1538</v>
      </c>
    </row>
    <row r="1246" spans="1:8">
      <c r="A1246" s="103"/>
      <c r="B1246" s="326"/>
      <c r="C1246" s="326" t="s">
        <v>1538</v>
      </c>
      <c r="D1246" t="s">
        <v>1538</v>
      </c>
      <c r="E1246" s="325" t="s">
        <v>1538</v>
      </c>
      <c r="G1246" s="325" t="s">
        <v>1538</v>
      </c>
      <c r="H1246" s="325" t="s">
        <v>1538</v>
      </c>
    </row>
    <row r="1247" spans="1:8">
      <c r="A1247" s="103"/>
      <c r="B1247" s="328"/>
      <c r="C1247" s="326" t="s">
        <v>1538</v>
      </c>
      <c r="D1247" t="s">
        <v>1538</v>
      </c>
      <c r="E1247" s="325" t="s">
        <v>1538</v>
      </c>
      <c r="G1247" s="325" t="s">
        <v>1538</v>
      </c>
      <c r="H1247" s="325" t="s">
        <v>1538</v>
      </c>
    </row>
    <row r="1248" spans="1:8">
      <c r="A1248" s="103"/>
      <c r="C1248" s="326" t="s">
        <v>1538</v>
      </c>
      <c r="D1248" t="s">
        <v>1538</v>
      </c>
      <c r="E1248" s="325" t="s">
        <v>1538</v>
      </c>
      <c r="G1248" s="325" t="s">
        <v>1538</v>
      </c>
      <c r="H1248" s="325" t="s">
        <v>1538</v>
      </c>
    </row>
    <row r="1249" spans="1:8">
      <c r="A1249" s="103"/>
      <c r="C1249" s="326" t="s">
        <v>1538</v>
      </c>
      <c r="D1249" t="s">
        <v>1538</v>
      </c>
      <c r="E1249" s="325" t="s">
        <v>1538</v>
      </c>
      <c r="G1249" s="325" t="s">
        <v>1538</v>
      </c>
      <c r="H1249" s="325" t="s">
        <v>1538</v>
      </c>
    </row>
    <row r="1250" spans="1:8">
      <c r="A1250" s="103"/>
      <c r="C1250" s="326" t="s">
        <v>1538</v>
      </c>
      <c r="D1250" t="s">
        <v>1538</v>
      </c>
      <c r="E1250" s="325" t="s">
        <v>1538</v>
      </c>
      <c r="G1250" s="325" t="s">
        <v>1538</v>
      </c>
      <c r="H1250" s="325" t="s">
        <v>1538</v>
      </c>
    </row>
    <row r="1251" spans="1:8">
      <c r="A1251" s="103"/>
      <c r="C1251" s="326" t="s">
        <v>1538</v>
      </c>
      <c r="D1251" t="s">
        <v>1538</v>
      </c>
      <c r="E1251" s="325" t="s">
        <v>1538</v>
      </c>
      <c r="G1251" s="325" t="s">
        <v>1538</v>
      </c>
      <c r="H1251" s="325" t="s">
        <v>1538</v>
      </c>
    </row>
    <row r="1252" spans="1:8">
      <c r="A1252" s="103"/>
      <c r="B1252" s="328"/>
      <c r="C1252" s="326" t="s">
        <v>1538</v>
      </c>
      <c r="D1252" t="s">
        <v>1538</v>
      </c>
      <c r="E1252" s="325" t="s">
        <v>1538</v>
      </c>
      <c r="G1252" s="325" t="s">
        <v>1538</v>
      </c>
      <c r="H1252" s="325" t="s">
        <v>1538</v>
      </c>
    </row>
    <row r="1253" spans="1:8">
      <c r="A1253" s="103"/>
      <c r="C1253" s="326" t="s">
        <v>1538</v>
      </c>
      <c r="D1253" t="s">
        <v>1538</v>
      </c>
      <c r="E1253" s="325" t="s">
        <v>1538</v>
      </c>
      <c r="G1253" s="325" t="s">
        <v>1538</v>
      </c>
      <c r="H1253" s="325" t="s">
        <v>1538</v>
      </c>
    </row>
    <row r="1254" spans="1:8">
      <c r="A1254" s="103"/>
      <c r="C1254" s="326" t="s">
        <v>1538</v>
      </c>
      <c r="D1254" t="s">
        <v>1538</v>
      </c>
      <c r="E1254" s="325" t="s">
        <v>1538</v>
      </c>
      <c r="G1254" s="325" t="s">
        <v>1538</v>
      </c>
      <c r="H1254" s="325" t="s">
        <v>1538</v>
      </c>
    </row>
    <row r="1255" spans="1:8">
      <c r="A1255" s="103"/>
      <c r="C1255" s="326" t="s">
        <v>1538</v>
      </c>
      <c r="D1255" t="s">
        <v>1538</v>
      </c>
      <c r="E1255" s="325" t="s">
        <v>1538</v>
      </c>
      <c r="G1255" s="325" t="s">
        <v>1538</v>
      </c>
      <c r="H1255" s="325" t="s">
        <v>1538</v>
      </c>
    </row>
    <row r="1256" spans="1:8">
      <c r="A1256" s="103"/>
      <c r="C1256" s="326" t="s">
        <v>1538</v>
      </c>
      <c r="D1256" t="s">
        <v>1538</v>
      </c>
      <c r="E1256" s="325" t="s">
        <v>1538</v>
      </c>
      <c r="G1256" s="325" t="s">
        <v>1538</v>
      </c>
      <c r="H1256" s="325" t="s">
        <v>1538</v>
      </c>
    </row>
    <row r="1257" spans="1:8">
      <c r="A1257" s="103"/>
      <c r="C1257" s="326" t="s">
        <v>1538</v>
      </c>
      <c r="D1257" t="s">
        <v>1538</v>
      </c>
      <c r="E1257" s="325" t="s">
        <v>1538</v>
      </c>
      <c r="G1257" s="325" t="s">
        <v>1538</v>
      </c>
      <c r="H1257" s="325" t="s">
        <v>1538</v>
      </c>
    </row>
    <row r="1258" spans="1:8">
      <c r="A1258" s="103"/>
      <c r="B1258" s="326"/>
      <c r="C1258" s="326" t="s">
        <v>1538</v>
      </c>
      <c r="D1258" t="s">
        <v>1538</v>
      </c>
      <c r="E1258" s="325" t="s">
        <v>1538</v>
      </c>
      <c r="G1258" s="325" t="s">
        <v>1538</v>
      </c>
      <c r="H1258" s="325" t="s">
        <v>1538</v>
      </c>
    </row>
    <row r="1259" spans="1:8">
      <c r="A1259" s="103"/>
      <c r="B1259" s="326"/>
      <c r="C1259" s="326" t="s">
        <v>1538</v>
      </c>
      <c r="D1259" t="s">
        <v>1538</v>
      </c>
      <c r="E1259" s="325" t="s">
        <v>1538</v>
      </c>
      <c r="G1259" s="325" t="s">
        <v>1538</v>
      </c>
      <c r="H1259" s="325" t="s">
        <v>1538</v>
      </c>
    </row>
    <row r="1260" spans="1:8">
      <c r="A1260" s="103"/>
      <c r="B1260" s="326"/>
      <c r="C1260" s="326" t="s">
        <v>1538</v>
      </c>
      <c r="D1260" t="s">
        <v>1538</v>
      </c>
      <c r="E1260" s="325" t="s">
        <v>1538</v>
      </c>
      <c r="G1260" s="325" t="s">
        <v>1538</v>
      </c>
      <c r="H1260" s="325" t="s">
        <v>1538</v>
      </c>
    </row>
    <row r="1261" spans="1:8">
      <c r="A1261" s="103"/>
      <c r="B1261" s="326"/>
      <c r="C1261" s="326" t="s">
        <v>1538</v>
      </c>
      <c r="D1261" t="s">
        <v>1538</v>
      </c>
      <c r="E1261" s="325" t="s">
        <v>1538</v>
      </c>
      <c r="G1261" s="325" t="s">
        <v>1538</v>
      </c>
      <c r="H1261" s="325" t="s">
        <v>1538</v>
      </c>
    </row>
    <row r="1262" spans="1:8">
      <c r="A1262" s="103"/>
      <c r="B1262" s="326"/>
      <c r="C1262" s="326" t="s">
        <v>1538</v>
      </c>
      <c r="D1262" t="s">
        <v>1538</v>
      </c>
      <c r="E1262" s="325" t="s">
        <v>1538</v>
      </c>
      <c r="G1262" s="325" t="s">
        <v>1538</v>
      </c>
      <c r="H1262" s="325" t="s">
        <v>1538</v>
      </c>
    </row>
    <row r="1263" spans="1:8">
      <c r="A1263" s="103"/>
      <c r="B1263" s="326"/>
      <c r="C1263" s="326" t="s">
        <v>1538</v>
      </c>
      <c r="D1263" t="s">
        <v>1538</v>
      </c>
      <c r="E1263" s="325" t="s">
        <v>1538</v>
      </c>
      <c r="G1263" s="325" t="s">
        <v>1538</v>
      </c>
      <c r="H1263" s="325" t="s">
        <v>1538</v>
      </c>
    </row>
    <row r="1264" spans="1:8">
      <c r="A1264" s="103"/>
      <c r="B1264" s="326"/>
      <c r="C1264" s="326" t="s">
        <v>1538</v>
      </c>
      <c r="D1264" t="s">
        <v>1538</v>
      </c>
      <c r="E1264" s="325" t="s">
        <v>1538</v>
      </c>
      <c r="G1264" s="325" t="s">
        <v>1538</v>
      </c>
      <c r="H1264" s="325" t="s">
        <v>1538</v>
      </c>
    </row>
    <row r="1265" spans="1:8">
      <c r="A1265" s="103"/>
      <c r="B1265" s="326"/>
      <c r="C1265" s="326" t="s">
        <v>1538</v>
      </c>
      <c r="D1265" t="s">
        <v>1538</v>
      </c>
      <c r="E1265" s="325" t="s">
        <v>1538</v>
      </c>
      <c r="G1265" s="325" t="s">
        <v>1538</v>
      </c>
      <c r="H1265" s="325" t="s">
        <v>1538</v>
      </c>
    </row>
    <row r="1266" spans="1:8">
      <c r="A1266" s="103"/>
      <c r="B1266" s="328"/>
      <c r="C1266" s="326" t="s">
        <v>1538</v>
      </c>
      <c r="D1266" t="s">
        <v>1538</v>
      </c>
      <c r="E1266" s="325" t="s">
        <v>1538</v>
      </c>
      <c r="G1266" s="325" t="s">
        <v>1538</v>
      </c>
      <c r="H1266" s="325" t="s">
        <v>1538</v>
      </c>
    </row>
    <row r="1267" spans="1:8">
      <c r="A1267" s="103"/>
      <c r="C1267" s="326" t="s">
        <v>1538</v>
      </c>
      <c r="D1267" t="s">
        <v>1538</v>
      </c>
      <c r="E1267" s="325" t="s">
        <v>1538</v>
      </c>
      <c r="G1267" s="325" t="s">
        <v>1538</v>
      </c>
      <c r="H1267" s="325" t="s">
        <v>1538</v>
      </c>
    </row>
    <row r="1268" spans="1:8">
      <c r="A1268" s="103"/>
      <c r="C1268" s="326" t="s">
        <v>1538</v>
      </c>
      <c r="D1268" t="s">
        <v>1538</v>
      </c>
      <c r="E1268" s="325" t="s">
        <v>1538</v>
      </c>
      <c r="G1268" s="325" t="s">
        <v>1538</v>
      </c>
      <c r="H1268" s="325" t="s">
        <v>1538</v>
      </c>
    </row>
    <row r="1269" spans="1:8">
      <c r="A1269" s="103"/>
      <c r="C1269" s="326" t="s">
        <v>1538</v>
      </c>
      <c r="D1269" t="s">
        <v>1538</v>
      </c>
      <c r="E1269" s="325" t="s">
        <v>1538</v>
      </c>
      <c r="G1269" s="325" t="s">
        <v>1538</v>
      </c>
      <c r="H1269" s="325" t="s">
        <v>1538</v>
      </c>
    </row>
    <row r="1270" spans="1:8">
      <c r="A1270" s="103"/>
      <c r="C1270" s="326" t="s">
        <v>1538</v>
      </c>
      <c r="D1270" t="s">
        <v>1538</v>
      </c>
      <c r="E1270" s="325" t="s">
        <v>1538</v>
      </c>
      <c r="G1270" s="325" t="s">
        <v>1538</v>
      </c>
      <c r="H1270" s="325" t="s">
        <v>1538</v>
      </c>
    </row>
    <row r="1271" spans="1:8">
      <c r="A1271" s="103"/>
      <c r="B1271" s="326"/>
      <c r="C1271" s="326" t="s">
        <v>1538</v>
      </c>
      <c r="D1271" t="s">
        <v>1538</v>
      </c>
      <c r="E1271" s="325" t="s">
        <v>1538</v>
      </c>
      <c r="G1271" s="325" t="s">
        <v>1538</v>
      </c>
      <c r="H1271" s="325" t="s">
        <v>1538</v>
      </c>
    </row>
    <row r="1272" spans="1:8">
      <c r="A1272" s="103"/>
      <c r="B1272" s="326"/>
      <c r="C1272" s="326" t="s">
        <v>1538</v>
      </c>
      <c r="D1272" t="s">
        <v>1538</v>
      </c>
      <c r="E1272" s="325" t="s">
        <v>1538</v>
      </c>
      <c r="G1272" s="325" t="s">
        <v>1538</v>
      </c>
      <c r="H1272" s="325" t="s">
        <v>1538</v>
      </c>
    </row>
    <row r="1273" spans="1:8">
      <c r="A1273" s="103"/>
      <c r="B1273" s="326"/>
      <c r="C1273" s="326" t="s">
        <v>1538</v>
      </c>
      <c r="D1273" t="s">
        <v>1538</v>
      </c>
      <c r="E1273" s="325" t="s">
        <v>1538</v>
      </c>
      <c r="G1273" s="325" t="s">
        <v>1538</v>
      </c>
      <c r="H1273" s="325" t="s">
        <v>1538</v>
      </c>
    </row>
    <row r="1274" spans="1:8">
      <c r="A1274" s="103"/>
      <c r="B1274" s="326"/>
      <c r="C1274" s="326" t="s">
        <v>1538</v>
      </c>
      <c r="D1274" t="s">
        <v>1538</v>
      </c>
      <c r="E1274" s="325" t="s">
        <v>1538</v>
      </c>
      <c r="G1274" s="325" t="s">
        <v>1538</v>
      </c>
      <c r="H1274" s="325" t="s">
        <v>1538</v>
      </c>
    </row>
    <row r="1275" spans="1:8">
      <c r="A1275" s="103"/>
      <c r="B1275" s="326"/>
      <c r="C1275" s="326" t="s">
        <v>1538</v>
      </c>
      <c r="D1275" t="s">
        <v>1538</v>
      </c>
      <c r="E1275" s="325" t="s">
        <v>1538</v>
      </c>
      <c r="G1275" s="325" t="s">
        <v>1538</v>
      </c>
      <c r="H1275" s="325" t="s">
        <v>1538</v>
      </c>
    </row>
    <row r="1276" spans="1:8">
      <c r="A1276" s="103"/>
      <c r="B1276" s="326"/>
      <c r="C1276" s="326" t="s">
        <v>1538</v>
      </c>
      <c r="D1276" t="s">
        <v>1538</v>
      </c>
      <c r="E1276" s="325" t="s">
        <v>1538</v>
      </c>
      <c r="G1276" s="325" t="s">
        <v>1538</v>
      </c>
      <c r="H1276" s="325" t="s">
        <v>1538</v>
      </c>
    </row>
    <row r="1277" spans="1:8">
      <c r="A1277" s="103"/>
      <c r="B1277" s="326"/>
      <c r="C1277" s="326" t="s">
        <v>1538</v>
      </c>
      <c r="D1277" t="s">
        <v>1538</v>
      </c>
      <c r="E1277" s="325" t="s">
        <v>1538</v>
      </c>
      <c r="G1277" s="325" t="s">
        <v>1538</v>
      </c>
      <c r="H1277" s="325" t="s">
        <v>1538</v>
      </c>
    </row>
    <row r="1278" spans="1:8">
      <c r="A1278" s="103"/>
      <c r="B1278" s="326"/>
      <c r="C1278" s="326" t="s">
        <v>1538</v>
      </c>
      <c r="D1278" t="s">
        <v>1538</v>
      </c>
      <c r="E1278" s="325" t="s">
        <v>1538</v>
      </c>
      <c r="G1278" s="325" t="s">
        <v>1538</v>
      </c>
      <c r="H1278" s="325" t="s">
        <v>1538</v>
      </c>
    </row>
    <row r="1279" spans="1:8">
      <c r="A1279" s="103"/>
      <c r="B1279" s="326"/>
      <c r="C1279" s="326" t="s">
        <v>1538</v>
      </c>
      <c r="D1279" t="s">
        <v>1538</v>
      </c>
      <c r="E1279" s="325" t="s">
        <v>1538</v>
      </c>
      <c r="G1279" s="325" t="s">
        <v>1538</v>
      </c>
      <c r="H1279" s="325" t="s">
        <v>1538</v>
      </c>
    </row>
    <row r="1280" spans="1:8">
      <c r="A1280" s="103"/>
      <c r="B1280" s="326"/>
      <c r="C1280" s="326" t="s">
        <v>1538</v>
      </c>
      <c r="D1280" t="s">
        <v>1538</v>
      </c>
      <c r="E1280" s="325" t="s">
        <v>1538</v>
      </c>
      <c r="G1280" s="325" t="s">
        <v>1538</v>
      </c>
      <c r="H1280" s="325" t="s">
        <v>1538</v>
      </c>
    </row>
    <row r="1281" spans="1:8">
      <c r="A1281" s="103"/>
      <c r="B1281" s="326"/>
      <c r="C1281" s="326" t="s">
        <v>1538</v>
      </c>
      <c r="D1281" t="s">
        <v>1538</v>
      </c>
      <c r="E1281" s="325" t="s">
        <v>1538</v>
      </c>
      <c r="G1281" s="325" t="s">
        <v>1538</v>
      </c>
      <c r="H1281" s="325" t="s">
        <v>1538</v>
      </c>
    </row>
    <row r="1282" spans="1:8">
      <c r="A1282" s="103"/>
      <c r="B1282" s="326"/>
      <c r="C1282" s="326" t="s">
        <v>1538</v>
      </c>
      <c r="D1282" t="s">
        <v>1538</v>
      </c>
      <c r="E1282" s="325" t="s">
        <v>1538</v>
      </c>
      <c r="G1282" s="325" t="s">
        <v>1538</v>
      </c>
      <c r="H1282" s="325" t="s">
        <v>1538</v>
      </c>
    </row>
    <row r="1283" spans="1:8">
      <c r="A1283" s="103"/>
      <c r="B1283" s="326"/>
      <c r="C1283" s="326" t="s">
        <v>1538</v>
      </c>
      <c r="D1283" t="s">
        <v>1538</v>
      </c>
      <c r="E1283" s="325" t="s">
        <v>1538</v>
      </c>
      <c r="G1283" s="325" t="s">
        <v>1538</v>
      </c>
      <c r="H1283" s="325" t="s">
        <v>1538</v>
      </c>
    </row>
    <row r="1284" spans="1:8">
      <c r="A1284" s="103"/>
      <c r="B1284" s="326"/>
      <c r="C1284" s="326" t="s">
        <v>1538</v>
      </c>
      <c r="D1284" t="s">
        <v>1538</v>
      </c>
      <c r="E1284" s="325" t="s">
        <v>1538</v>
      </c>
      <c r="G1284" s="325" t="s">
        <v>1538</v>
      </c>
      <c r="H1284" s="325" t="s">
        <v>1538</v>
      </c>
    </row>
    <row r="1285" spans="1:8">
      <c r="A1285" s="103"/>
      <c r="B1285" s="326"/>
      <c r="C1285" s="326" t="s">
        <v>1538</v>
      </c>
      <c r="D1285" t="s">
        <v>1538</v>
      </c>
      <c r="E1285" s="325" t="s">
        <v>1538</v>
      </c>
      <c r="G1285" s="325" t="s">
        <v>1538</v>
      </c>
      <c r="H1285" s="325" t="s">
        <v>1538</v>
      </c>
    </row>
    <row r="1286" spans="1:8">
      <c r="A1286" s="103"/>
      <c r="B1286" s="326"/>
      <c r="C1286" s="326" t="s">
        <v>1538</v>
      </c>
      <c r="D1286" t="s">
        <v>1538</v>
      </c>
      <c r="E1286" s="325" t="s">
        <v>1538</v>
      </c>
      <c r="G1286" s="325" t="s">
        <v>1538</v>
      </c>
      <c r="H1286" s="325" t="s">
        <v>1538</v>
      </c>
    </row>
    <row r="1287" spans="1:8">
      <c r="A1287" s="103"/>
      <c r="B1287" s="326"/>
      <c r="C1287" s="326" t="s">
        <v>1538</v>
      </c>
      <c r="D1287" t="s">
        <v>1538</v>
      </c>
      <c r="E1287" s="325" t="s">
        <v>1538</v>
      </c>
      <c r="G1287" s="325" t="s">
        <v>1538</v>
      </c>
      <c r="H1287" s="325" t="s">
        <v>1538</v>
      </c>
    </row>
    <row r="1288" spans="1:8">
      <c r="A1288" s="103"/>
      <c r="B1288" s="326"/>
      <c r="C1288" s="326" t="s">
        <v>1538</v>
      </c>
      <c r="D1288" t="s">
        <v>1538</v>
      </c>
      <c r="E1288" s="325" t="s">
        <v>1538</v>
      </c>
      <c r="G1288" s="325" t="s">
        <v>1538</v>
      </c>
      <c r="H1288" s="325" t="s">
        <v>1538</v>
      </c>
    </row>
    <row r="1289" spans="1:8">
      <c r="A1289" s="103"/>
      <c r="B1289" s="326"/>
      <c r="C1289" s="326" t="s">
        <v>1538</v>
      </c>
      <c r="D1289" t="s">
        <v>1538</v>
      </c>
      <c r="E1289" s="325" t="s">
        <v>1538</v>
      </c>
      <c r="G1289" s="325" t="s">
        <v>1538</v>
      </c>
      <c r="H1289" s="325" t="s">
        <v>1538</v>
      </c>
    </row>
    <row r="1290" spans="1:8">
      <c r="A1290" s="103"/>
      <c r="B1290" s="326"/>
      <c r="C1290" s="326" t="s">
        <v>1538</v>
      </c>
      <c r="D1290" t="s">
        <v>1538</v>
      </c>
      <c r="E1290" s="325" t="s">
        <v>1538</v>
      </c>
      <c r="G1290" s="325" t="s">
        <v>1538</v>
      </c>
      <c r="H1290" s="325" t="s">
        <v>1538</v>
      </c>
    </row>
    <row r="1291" spans="1:8">
      <c r="A1291" s="103"/>
      <c r="B1291" s="326"/>
      <c r="C1291" s="326" t="s">
        <v>1538</v>
      </c>
      <c r="D1291" t="s">
        <v>1538</v>
      </c>
      <c r="E1291" s="325" t="s">
        <v>1538</v>
      </c>
      <c r="G1291" s="325" t="s">
        <v>1538</v>
      </c>
      <c r="H1291" s="325" t="s">
        <v>1538</v>
      </c>
    </row>
    <row r="1292" spans="1:8">
      <c r="A1292" s="103"/>
      <c r="B1292" s="326"/>
      <c r="C1292" s="326" t="s">
        <v>1538</v>
      </c>
      <c r="D1292" t="s">
        <v>1538</v>
      </c>
      <c r="E1292" s="325" t="s">
        <v>1538</v>
      </c>
      <c r="G1292" s="325" t="s">
        <v>1538</v>
      </c>
      <c r="H1292" s="325" t="s">
        <v>1538</v>
      </c>
    </row>
    <row r="1293" spans="1:8">
      <c r="A1293" s="103"/>
      <c r="B1293" s="326"/>
      <c r="C1293" s="326" t="s">
        <v>1538</v>
      </c>
      <c r="D1293" t="s">
        <v>1538</v>
      </c>
      <c r="E1293" s="325" t="s">
        <v>1538</v>
      </c>
      <c r="G1293" s="325" t="s">
        <v>1538</v>
      </c>
      <c r="H1293" s="325" t="s">
        <v>1538</v>
      </c>
    </row>
    <row r="1294" spans="1:8">
      <c r="A1294" s="103"/>
      <c r="B1294" s="326"/>
      <c r="C1294" s="326" t="s">
        <v>1538</v>
      </c>
      <c r="D1294" t="s">
        <v>1538</v>
      </c>
      <c r="E1294" s="325" t="s">
        <v>1538</v>
      </c>
      <c r="G1294" s="325" t="s">
        <v>1538</v>
      </c>
      <c r="H1294" s="325" t="s">
        <v>1538</v>
      </c>
    </row>
    <row r="1295" spans="1:8">
      <c r="A1295" s="103"/>
      <c r="B1295" s="326"/>
      <c r="C1295" s="326" t="s">
        <v>1538</v>
      </c>
      <c r="D1295" t="s">
        <v>1538</v>
      </c>
      <c r="E1295" s="325" t="s">
        <v>1538</v>
      </c>
      <c r="G1295" s="325" t="s">
        <v>1538</v>
      </c>
      <c r="H1295" s="325" t="s">
        <v>1538</v>
      </c>
    </row>
    <row r="1296" spans="1:8">
      <c r="A1296" s="103"/>
      <c r="B1296" s="326"/>
      <c r="C1296" s="326" t="s">
        <v>1538</v>
      </c>
      <c r="D1296" t="s">
        <v>1538</v>
      </c>
      <c r="E1296" s="325" t="s">
        <v>1538</v>
      </c>
      <c r="G1296" s="325" t="s">
        <v>1538</v>
      </c>
      <c r="H1296" s="325" t="s">
        <v>1538</v>
      </c>
    </row>
    <row r="1297" spans="1:8">
      <c r="A1297" s="103"/>
      <c r="B1297" s="326"/>
      <c r="C1297" s="326" t="s">
        <v>1538</v>
      </c>
      <c r="D1297" t="s">
        <v>1538</v>
      </c>
      <c r="E1297" s="325" t="s">
        <v>1538</v>
      </c>
      <c r="G1297" s="325" t="s">
        <v>1538</v>
      </c>
      <c r="H1297" s="325" t="s">
        <v>1538</v>
      </c>
    </row>
    <row r="1298" spans="1:8">
      <c r="A1298" s="103"/>
      <c r="B1298" s="326"/>
      <c r="C1298" s="326" t="s">
        <v>1538</v>
      </c>
      <c r="D1298" t="s">
        <v>1538</v>
      </c>
      <c r="E1298" s="325" t="s">
        <v>1538</v>
      </c>
      <c r="G1298" s="325" t="s">
        <v>1538</v>
      </c>
      <c r="H1298" s="325" t="s">
        <v>1538</v>
      </c>
    </row>
    <row r="1299" spans="1:8">
      <c r="A1299" s="103"/>
      <c r="B1299" s="326"/>
      <c r="C1299" s="326" t="s">
        <v>1538</v>
      </c>
      <c r="D1299" t="s">
        <v>1538</v>
      </c>
      <c r="E1299" s="325" t="s">
        <v>1538</v>
      </c>
      <c r="G1299" s="325" t="s">
        <v>1538</v>
      </c>
      <c r="H1299" s="325" t="s">
        <v>1538</v>
      </c>
    </row>
    <row r="1300" spans="1:8">
      <c r="A1300" s="103"/>
      <c r="B1300" s="326"/>
      <c r="C1300" s="326" t="s">
        <v>1538</v>
      </c>
      <c r="D1300" t="s">
        <v>1538</v>
      </c>
      <c r="E1300" s="325" t="s">
        <v>1538</v>
      </c>
      <c r="G1300" s="325" t="s">
        <v>1538</v>
      </c>
      <c r="H1300" s="325" t="s">
        <v>1538</v>
      </c>
    </row>
    <row r="1301" spans="1:8">
      <c r="A1301" s="103"/>
      <c r="B1301" s="326"/>
      <c r="C1301" s="326" t="s">
        <v>1538</v>
      </c>
      <c r="D1301" t="s">
        <v>1538</v>
      </c>
      <c r="E1301" s="325" t="s">
        <v>1538</v>
      </c>
      <c r="G1301" s="325" t="s">
        <v>1538</v>
      </c>
      <c r="H1301" s="325" t="s">
        <v>1538</v>
      </c>
    </row>
    <row r="1302" spans="1:8">
      <c r="A1302" s="103"/>
      <c r="B1302" s="326"/>
      <c r="C1302" s="326" t="s">
        <v>1538</v>
      </c>
      <c r="D1302" t="s">
        <v>1538</v>
      </c>
      <c r="E1302" s="325" t="s">
        <v>1538</v>
      </c>
      <c r="G1302" s="325" t="s">
        <v>1538</v>
      </c>
      <c r="H1302" s="325" t="s">
        <v>1538</v>
      </c>
    </row>
    <row r="1303" spans="1:8">
      <c r="A1303" s="103"/>
      <c r="B1303" s="326"/>
      <c r="C1303" s="326" t="s">
        <v>1538</v>
      </c>
      <c r="D1303" t="s">
        <v>1538</v>
      </c>
      <c r="E1303" s="325" t="s">
        <v>1538</v>
      </c>
      <c r="G1303" s="325" t="s">
        <v>1538</v>
      </c>
      <c r="H1303" s="325" t="s">
        <v>1538</v>
      </c>
    </row>
    <row r="1304" spans="1:8">
      <c r="A1304" s="103"/>
      <c r="B1304" s="326"/>
      <c r="C1304" s="326" t="s">
        <v>1538</v>
      </c>
      <c r="D1304" t="s">
        <v>1538</v>
      </c>
      <c r="E1304" s="325" t="s">
        <v>1538</v>
      </c>
      <c r="G1304" s="325" t="s">
        <v>1538</v>
      </c>
      <c r="H1304" s="325" t="s">
        <v>1538</v>
      </c>
    </row>
    <row r="1305" spans="1:8">
      <c r="A1305" s="103"/>
      <c r="B1305" s="326"/>
      <c r="C1305" s="326" t="s">
        <v>1538</v>
      </c>
      <c r="D1305" t="s">
        <v>1538</v>
      </c>
      <c r="E1305" s="325" t="s">
        <v>1538</v>
      </c>
      <c r="G1305" s="325" t="s">
        <v>1538</v>
      </c>
      <c r="H1305" s="325" t="s">
        <v>1538</v>
      </c>
    </row>
    <row r="1306" spans="1:8">
      <c r="A1306" s="103"/>
      <c r="B1306" s="326"/>
      <c r="C1306" s="326" t="s">
        <v>1538</v>
      </c>
      <c r="D1306" t="s">
        <v>1538</v>
      </c>
      <c r="E1306" s="325" t="s">
        <v>1538</v>
      </c>
      <c r="G1306" s="325" t="s">
        <v>1538</v>
      </c>
      <c r="H1306" s="325" t="s">
        <v>1538</v>
      </c>
    </row>
    <row r="1307" spans="1:8">
      <c r="A1307" s="103"/>
      <c r="B1307" s="326"/>
      <c r="C1307" s="326" t="s">
        <v>1538</v>
      </c>
      <c r="D1307" t="s">
        <v>1538</v>
      </c>
      <c r="E1307" s="325" t="s">
        <v>1538</v>
      </c>
      <c r="G1307" s="325" t="s">
        <v>1538</v>
      </c>
      <c r="H1307" s="325" t="s">
        <v>1538</v>
      </c>
    </row>
    <row r="1308" spans="1:8">
      <c r="A1308" s="103"/>
      <c r="B1308" s="328"/>
      <c r="C1308" s="326" t="s">
        <v>1538</v>
      </c>
      <c r="D1308" t="s">
        <v>1538</v>
      </c>
      <c r="E1308" s="325" t="s">
        <v>1538</v>
      </c>
      <c r="G1308" s="325" t="s">
        <v>1538</v>
      </c>
      <c r="H1308" s="325" t="s">
        <v>1538</v>
      </c>
    </row>
    <row r="1309" spans="1:8">
      <c r="A1309" s="103"/>
      <c r="C1309" s="326" t="s">
        <v>1538</v>
      </c>
      <c r="D1309" t="s">
        <v>1538</v>
      </c>
      <c r="E1309" s="325" t="s">
        <v>1538</v>
      </c>
      <c r="G1309" s="325" t="s">
        <v>1538</v>
      </c>
      <c r="H1309" s="325" t="s">
        <v>1538</v>
      </c>
    </row>
    <row r="1310" spans="1:8">
      <c r="A1310" s="103"/>
      <c r="C1310" s="326" t="s">
        <v>1538</v>
      </c>
      <c r="D1310" t="s">
        <v>1538</v>
      </c>
      <c r="E1310" s="325" t="s">
        <v>1538</v>
      </c>
      <c r="G1310" s="325" t="s">
        <v>1538</v>
      </c>
      <c r="H1310" s="325" t="s">
        <v>1538</v>
      </c>
    </row>
    <row r="1311" spans="1:8">
      <c r="A1311" s="103"/>
      <c r="C1311" s="326" t="s">
        <v>1538</v>
      </c>
      <c r="D1311" t="s">
        <v>1538</v>
      </c>
      <c r="E1311" s="325" t="s">
        <v>1538</v>
      </c>
      <c r="G1311" s="325" t="s">
        <v>1538</v>
      </c>
      <c r="H1311" s="325" t="s">
        <v>1538</v>
      </c>
    </row>
    <row r="1312" spans="1:8">
      <c r="A1312" s="103"/>
      <c r="B1312" s="326"/>
      <c r="C1312" s="326" t="s">
        <v>1538</v>
      </c>
      <c r="D1312" t="s">
        <v>1538</v>
      </c>
      <c r="E1312" s="325" t="s">
        <v>1538</v>
      </c>
      <c r="G1312" s="325" t="s">
        <v>1538</v>
      </c>
      <c r="H1312" s="325" t="s">
        <v>1538</v>
      </c>
    </row>
    <row r="1313" spans="1:8">
      <c r="A1313" s="103"/>
      <c r="B1313" s="326"/>
      <c r="C1313" s="326" t="s">
        <v>1538</v>
      </c>
      <c r="D1313" t="s">
        <v>1538</v>
      </c>
      <c r="E1313" s="325" t="s">
        <v>1538</v>
      </c>
      <c r="G1313" s="325" t="s">
        <v>1538</v>
      </c>
      <c r="H1313" s="325" t="s">
        <v>1538</v>
      </c>
    </row>
    <row r="1314" spans="1:8">
      <c r="A1314" s="103"/>
      <c r="B1314" s="326"/>
      <c r="C1314" s="326" t="s">
        <v>1538</v>
      </c>
      <c r="D1314" t="s">
        <v>1538</v>
      </c>
      <c r="E1314" s="325" t="s">
        <v>1538</v>
      </c>
      <c r="G1314" s="325" t="s">
        <v>1538</v>
      </c>
      <c r="H1314" s="325" t="s">
        <v>1538</v>
      </c>
    </row>
    <row r="1315" spans="1:8">
      <c r="A1315" s="103"/>
      <c r="B1315" s="326"/>
      <c r="C1315" s="326" t="s">
        <v>1538</v>
      </c>
      <c r="D1315" t="s">
        <v>1538</v>
      </c>
      <c r="E1315" s="325" t="s">
        <v>1538</v>
      </c>
      <c r="G1315" s="325" t="s">
        <v>1538</v>
      </c>
      <c r="H1315" s="325" t="s">
        <v>1538</v>
      </c>
    </row>
    <row r="1316" spans="1:8">
      <c r="A1316" s="103"/>
      <c r="B1316" s="326"/>
      <c r="C1316" s="326" t="s">
        <v>1538</v>
      </c>
      <c r="D1316" t="s">
        <v>1538</v>
      </c>
      <c r="E1316" s="325" t="s">
        <v>1538</v>
      </c>
      <c r="G1316" s="325" t="s">
        <v>1538</v>
      </c>
      <c r="H1316" s="325" t="s">
        <v>1538</v>
      </c>
    </row>
    <row r="1317" spans="1:8">
      <c r="A1317" s="103"/>
      <c r="B1317" s="326"/>
      <c r="C1317" s="326" t="s">
        <v>1538</v>
      </c>
      <c r="D1317" t="s">
        <v>1538</v>
      </c>
      <c r="E1317" s="325" t="s">
        <v>1538</v>
      </c>
      <c r="G1317" s="325" t="s">
        <v>1538</v>
      </c>
      <c r="H1317" s="325" t="s">
        <v>1538</v>
      </c>
    </row>
    <row r="1318" spans="1:8">
      <c r="A1318" s="103"/>
      <c r="B1318" s="326"/>
      <c r="C1318" s="326" t="s">
        <v>1538</v>
      </c>
      <c r="D1318" t="s">
        <v>1538</v>
      </c>
      <c r="E1318" s="325" t="s">
        <v>1538</v>
      </c>
      <c r="G1318" s="325" t="s">
        <v>1538</v>
      </c>
      <c r="H1318" s="325" t="s">
        <v>1538</v>
      </c>
    </row>
    <row r="1319" spans="1:8">
      <c r="A1319" s="103"/>
      <c r="B1319" s="326"/>
      <c r="C1319" s="326" t="s">
        <v>1538</v>
      </c>
      <c r="D1319" t="s">
        <v>1538</v>
      </c>
      <c r="E1319" s="325" t="s">
        <v>1538</v>
      </c>
      <c r="G1319" s="325" t="s">
        <v>1538</v>
      </c>
      <c r="H1319" s="325" t="s">
        <v>1538</v>
      </c>
    </row>
    <row r="1320" spans="1:8">
      <c r="A1320" s="103"/>
      <c r="B1320" s="326"/>
      <c r="C1320" s="326" t="s">
        <v>1538</v>
      </c>
      <c r="D1320" t="s">
        <v>1538</v>
      </c>
      <c r="E1320" s="325" t="s">
        <v>1538</v>
      </c>
      <c r="G1320" s="325" t="s">
        <v>1538</v>
      </c>
      <c r="H1320" s="325" t="s">
        <v>1538</v>
      </c>
    </row>
    <row r="1321" spans="1:8">
      <c r="A1321" s="103"/>
      <c r="B1321" s="326"/>
      <c r="C1321" s="326" t="s">
        <v>1538</v>
      </c>
      <c r="D1321" t="s">
        <v>1538</v>
      </c>
      <c r="E1321" s="325" t="s">
        <v>1538</v>
      </c>
      <c r="G1321" s="325" t="s">
        <v>1538</v>
      </c>
      <c r="H1321" s="325" t="s">
        <v>1538</v>
      </c>
    </row>
    <row r="1322" spans="1:8">
      <c r="A1322" s="103"/>
      <c r="B1322" s="326"/>
      <c r="C1322" s="326" t="s">
        <v>1538</v>
      </c>
      <c r="D1322" t="s">
        <v>1538</v>
      </c>
      <c r="E1322" s="325" t="s">
        <v>1538</v>
      </c>
      <c r="G1322" s="325" t="s">
        <v>1538</v>
      </c>
      <c r="H1322" s="325" t="s">
        <v>1538</v>
      </c>
    </row>
    <row r="1323" spans="1:8">
      <c r="A1323" s="103"/>
      <c r="B1323" s="326"/>
      <c r="C1323" s="326" t="s">
        <v>1538</v>
      </c>
      <c r="D1323" t="s">
        <v>1538</v>
      </c>
      <c r="E1323" s="325" t="s">
        <v>1538</v>
      </c>
      <c r="G1323" s="325" t="s">
        <v>1538</v>
      </c>
      <c r="H1323" s="325" t="s">
        <v>1538</v>
      </c>
    </row>
    <row r="1324" spans="1:8">
      <c r="A1324" s="103"/>
      <c r="B1324" s="326"/>
      <c r="C1324" s="326" t="s">
        <v>1538</v>
      </c>
      <c r="D1324" t="s">
        <v>1538</v>
      </c>
      <c r="E1324" s="325" t="s">
        <v>1538</v>
      </c>
      <c r="G1324" s="325" t="s">
        <v>1538</v>
      </c>
      <c r="H1324" s="325" t="s">
        <v>1538</v>
      </c>
    </row>
    <row r="1325" spans="1:8">
      <c r="A1325" s="103"/>
      <c r="B1325" s="326"/>
      <c r="C1325" s="326" t="s">
        <v>1538</v>
      </c>
      <c r="D1325" t="s">
        <v>1538</v>
      </c>
      <c r="E1325" s="325" t="s">
        <v>1538</v>
      </c>
      <c r="G1325" s="325" t="s">
        <v>1538</v>
      </c>
      <c r="H1325" s="325" t="s">
        <v>1538</v>
      </c>
    </row>
    <row r="1326" spans="1:8">
      <c r="A1326" s="103"/>
      <c r="B1326" s="328"/>
      <c r="C1326" s="326" t="s">
        <v>1538</v>
      </c>
      <c r="D1326" t="s">
        <v>1538</v>
      </c>
      <c r="E1326" s="325" t="s">
        <v>1538</v>
      </c>
      <c r="G1326" s="325" t="s">
        <v>1538</v>
      </c>
      <c r="H1326" s="325" t="s">
        <v>1538</v>
      </c>
    </row>
    <row r="1327" spans="1:8">
      <c r="A1327" s="103"/>
      <c r="C1327" s="326" t="s">
        <v>1538</v>
      </c>
      <c r="D1327" t="s">
        <v>1538</v>
      </c>
      <c r="E1327" s="325" t="s">
        <v>1538</v>
      </c>
      <c r="G1327" s="325" t="s">
        <v>1538</v>
      </c>
      <c r="H1327" s="325" t="s">
        <v>1538</v>
      </c>
    </row>
    <row r="1328" spans="1:8">
      <c r="A1328" s="103"/>
      <c r="C1328" s="326" t="s">
        <v>1538</v>
      </c>
      <c r="D1328" t="s">
        <v>1538</v>
      </c>
      <c r="E1328" s="325" t="s">
        <v>1538</v>
      </c>
      <c r="G1328" s="325" t="s">
        <v>1538</v>
      </c>
      <c r="H1328" s="325" t="s">
        <v>1538</v>
      </c>
    </row>
    <row r="1329" spans="1:8">
      <c r="A1329" s="103"/>
      <c r="C1329" s="326" t="s">
        <v>1538</v>
      </c>
      <c r="D1329" t="s">
        <v>1538</v>
      </c>
      <c r="E1329" s="325" t="s">
        <v>1538</v>
      </c>
      <c r="G1329" s="325" t="s">
        <v>1538</v>
      </c>
      <c r="H1329" s="325" t="s">
        <v>1538</v>
      </c>
    </row>
    <row r="1330" spans="1:8">
      <c r="A1330" s="103"/>
      <c r="B1330" s="326"/>
      <c r="C1330" s="326" t="s">
        <v>1538</v>
      </c>
      <c r="D1330" t="s">
        <v>1538</v>
      </c>
      <c r="E1330" s="325" t="s">
        <v>1538</v>
      </c>
      <c r="G1330" s="325" t="s">
        <v>1538</v>
      </c>
      <c r="H1330" s="325" t="s">
        <v>1538</v>
      </c>
    </row>
    <row r="1331" spans="1:8">
      <c r="A1331" s="103"/>
      <c r="B1331" s="326"/>
      <c r="C1331" s="326" t="s">
        <v>1538</v>
      </c>
      <c r="D1331" t="s">
        <v>1538</v>
      </c>
      <c r="E1331" s="325" t="s">
        <v>1538</v>
      </c>
      <c r="G1331" s="325" t="s">
        <v>1538</v>
      </c>
      <c r="H1331" s="325" t="s">
        <v>1538</v>
      </c>
    </row>
    <row r="1332" spans="1:8">
      <c r="A1332" s="103"/>
      <c r="B1332" s="326"/>
      <c r="C1332" s="326" t="s">
        <v>1538</v>
      </c>
      <c r="D1332" t="s">
        <v>1538</v>
      </c>
      <c r="E1332" s="325" t="s">
        <v>1538</v>
      </c>
      <c r="G1332" s="325" t="s">
        <v>1538</v>
      </c>
      <c r="H1332" s="325" t="s">
        <v>1538</v>
      </c>
    </row>
    <row r="1333" spans="1:8">
      <c r="A1333" s="103"/>
      <c r="B1333" s="326"/>
      <c r="C1333" s="326" t="s">
        <v>1538</v>
      </c>
      <c r="D1333" t="s">
        <v>1538</v>
      </c>
      <c r="E1333" s="325" t="s">
        <v>1538</v>
      </c>
      <c r="G1333" s="325" t="s">
        <v>1538</v>
      </c>
      <c r="H1333" s="325" t="s">
        <v>1538</v>
      </c>
    </row>
    <row r="1334" spans="1:8">
      <c r="A1334" s="103"/>
      <c r="B1334" s="326"/>
      <c r="C1334" s="326" t="s">
        <v>1538</v>
      </c>
      <c r="D1334" t="s">
        <v>1538</v>
      </c>
      <c r="E1334" s="325" t="s">
        <v>1538</v>
      </c>
      <c r="G1334" s="325" t="s">
        <v>1538</v>
      </c>
      <c r="H1334" s="325" t="s">
        <v>1538</v>
      </c>
    </row>
    <row r="1335" spans="1:8">
      <c r="A1335" s="103"/>
      <c r="B1335" s="328"/>
      <c r="C1335" s="326" t="s">
        <v>1538</v>
      </c>
      <c r="D1335" t="s">
        <v>1538</v>
      </c>
      <c r="E1335" s="325" t="s">
        <v>1538</v>
      </c>
      <c r="G1335" s="325" t="s">
        <v>1538</v>
      </c>
      <c r="H1335" s="325" t="s">
        <v>1538</v>
      </c>
    </row>
    <row r="1336" spans="1:8">
      <c r="A1336" s="103"/>
      <c r="C1336" s="326" t="s">
        <v>1538</v>
      </c>
      <c r="D1336" t="s">
        <v>1538</v>
      </c>
      <c r="E1336" s="325" t="s">
        <v>1538</v>
      </c>
      <c r="G1336" s="325" t="s">
        <v>1538</v>
      </c>
      <c r="H1336" s="325" t="s">
        <v>1538</v>
      </c>
    </row>
    <row r="1337" spans="1:8">
      <c r="A1337" s="103"/>
      <c r="C1337" s="326" t="s">
        <v>1538</v>
      </c>
      <c r="D1337" t="s">
        <v>1538</v>
      </c>
      <c r="E1337" s="325" t="s">
        <v>1538</v>
      </c>
      <c r="G1337" s="325" t="s">
        <v>1538</v>
      </c>
      <c r="H1337" s="325" t="s">
        <v>1538</v>
      </c>
    </row>
    <row r="1338" spans="1:8">
      <c r="A1338" s="103"/>
      <c r="C1338" s="326" t="s">
        <v>1538</v>
      </c>
      <c r="D1338" t="s">
        <v>1538</v>
      </c>
      <c r="E1338" s="325" t="s">
        <v>1538</v>
      </c>
      <c r="G1338" s="325" t="s">
        <v>1538</v>
      </c>
      <c r="H1338" s="325" t="s">
        <v>1538</v>
      </c>
    </row>
    <row r="1339" spans="1:8">
      <c r="A1339" s="103"/>
      <c r="C1339" s="326" t="s">
        <v>1538</v>
      </c>
      <c r="D1339" t="s">
        <v>1538</v>
      </c>
      <c r="E1339" s="325" t="s">
        <v>1538</v>
      </c>
      <c r="G1339" s="325" t="s">
        <v>1538</v>
      </c>
      <c r="H1339" s="325" t="s">
        <v>1538</v>
      </c>
    </row>
    <row r="1340" spans="1:8">
      <c r="A1340" s="103"/>
      <c r="C1340" s="326" t="s">
        <v>1538</v>
      </c>
      <c r="D1340" t="s">
        <v>1538</v>
      </c>
      <c r="E1340" s="325" t="s">
        <v>1538</v>
      </c>
      <c r="G1340" s="325" t="s">
        <v>1538</v>
      </c>
      <c r="H1340" s="325" t="s">
        <v>1538</v>
      </c>
    </row>
    <row r="1341" spans="1:8">
      <c r="A1341" s="103"/>
      <c r="B1341" s="326"/>
      <c r="C1341" s="326" t="s">
        <v>1538</v>
      </c>
      <c r="D1341" t="s">
        <v>1538</v>
      </c>
      <c r="E1341" s="325" t="s">
        <v>1538</v>
      </c>
      <c r="G1341" s="325" t="s">
        <v>1538</v>
      </c>
      <c r="H1341" s="325" t="s">
        <v>1538</v>
      </c>
    </row>
    <row r="1342" spans="1:8">
      <c r="A1342" s="103"/>
      <c r="B1342" s="326"/>
      <c r="C1342" s="326" t="s">
        <v>1538</v>
      </c>
      <c r="D1342" t="s">
        <v>1538</v>
      </c>
      <c r="E1342" s="325" t="s">
        <v>1538</v>
      </c>
      <c r="G1342" s="325" t="s">
        <v>1538</v>
      </c>
      <c r="H1342" s="325" t="s">
        <v>1538</v>
      </c>
    </row>
    <row r="1343" spans="1:8">
      <c r="A1343" s="103"/>
      <c r="B1343" s="326"/>
      <c r="C1343" s="326" t="s">
        <v>1538</v>
      </c>
      <c r="D1343" t="s">
        <v>1538</v>
      </c>
      <c r="E1343" s="325" t="s">
        <v>1538</v>
      </c>
      <c r="G1343" s="325" t="s">
        <v>1538</v>
      </c>
      <c r="H1343" s="325" t="s">
        <v>1538</v>
      </c>
    </row>
    <row r="1344" spans="1:8">
      <c r="A1344" s="103"/>
      <c r="B1344" s="326"/>
      <c r="C1344" s="326" t="s">
        <v>1538</v>
      </c>
      <c r="D1344" t="s">
        <v>1538</v>
      </c>
      <c r="E1344" s="325" t="s">
        <v>1538</v>
      </c>
      <c r="G1344" s="325" t="s">
        <v>1538</v>
      </c>
      <c r="H1344" s="325" t="s">
        <v>1538</v>
      </c>
    </row>
    <row r="1345" spans="1:8">
      <c r="A1345" s="103"/>
      <c r="B1345" s="326"/>
      <c r="C1345" s="326" t="s">
        <v>1538</v>
      </c>
      <c r="D1345" t="s">
        <v>1538</v>
      </c>
      <c r="E1345" s="325" t="s">
        <v>1538</v>
      </c>
      <c r="G1345" s="325" t="s">
        <v>1538</v>
      </c>
      <c r="H1345" s="325" t="s">
        <v>1538</v>
      </c>
    </row>
    <row r="1346" spans="1:8">
      <c r="A1346" s="103"/>
      <c r="B1346" s="326"/>
      <c r="C1346" s="326" t="s">
        <v>1538</v>
      </c>
      <c r="D1346" t="s">
        <v>1538</v>
      </c>
      <c r="E1346" s="325" t="s">
        <v>1538</v>
      </c>
      <c r="G1346" s="325" t="s">
        <v>1538</v>
      </c>
      <c r="H1346" s="325" t="s">
        <v>1538</v>
      </c>
    </row>
    <row r="1347" spans="1:8">
      <c r="A1347" s="103"/>
      <c r="B1347" s="326"/>
      <c r="C1347" s="326" t="s">
        <v>1538</v>
      </c>
      <c r="D1347" t="s">
        <v>1538</v>
      </c>
      <c r="E1347" s="325" t="s">
        <v>1538</v>
      </c>
      <c r="G1347" s="325" t="s">
        <v>1538</v>
      </c>
      <c r="H1347" s="325" t="s">
        <v>1538</v>
      </c>
    </row>
    <row r="1348" spans="1:8">
      <c r="A1348" s="103"/>
      <c r="B1348" s="326"/>
      <c r="C1348" s="326" t="s">
        <v>1538</v>
      </c>
      <c r="D1348" t="s">
        <v>1538</v>
      </c>
      <c r="E1348" s="325" t="s">
        <v>1538</v>
      </c>
      <c r="G1348" s="325" t="s">
        <v>1538</v>
      </c>
      <c r="H1348" s="325" t="s">
        <v>1538</v>
      </c>
    </row>
    <row r="1349" spans="1:8">
      <c r="A1349" s="103"/>
      <c r="B1349" s="326"/>
      <c r="C1349" s="326" t="s">
        <v>1538</v>
      </c>
      <c r="D1349" t="s">
        <v>1538</v>
      </c>
      <c r="E1349" s="325" t="s">
        <v>1538</v>
      </c>
      <c r="G1349" s="325" t="s">
        <v>1538</v>
      </c>
      <c r="H1349" s="325" t="s">
        <v>1538</v>
      </c>
    </row>
    <row r="1350" spans="1:8">
      <c r="A1350" s="103"/>
      <c r="B1350" s="326"/>
      <c r="C1350" s="326" t="s">
        <v>1538</v>
      </c>
      <c r="D1350" t="s">
        <v>1538</v>
      </c>
      <c r="E1350" s="325" t="s">
        <v>1538</v>
      </c>
      <c r="G1350" s="325" t="s">
        <v>1538</v>
      </c>
      <c r="H1350" s="325" t="s">
        <v>1538</v>
      </c>
    </row>
    <row r="1351" spans="1:8">
      <c r="A1351" s="103"/>
      <c r="B1351" s="326"/>
      <c r="C1351" s="326" t="s">
        <v>1538</v>
      </c>
      <c r="D1351" t="s">
        <v>1538</v>
      </c>
      <c r="E1351" s="325" t="s">
        <v>1538</v>
      </c>
      <c r="G1351" s="325" t="s">
        <v>1538</v>
      </c>
      <c r="H1351" s="325" t="s">
        <v>1538</v>
      </c>
    </row>
    <row r="1352" spans="1:8">
      <c r="A1352" s="103"/>
      <c r="B1352" s="326"/>
      <c r="C1352" s="326" t="s">
        <v>1538</v>
      </c>
      <c r="D1352" t="s">
        <v>1538</v>
      </c>
      <c r="E1352" s="325" t="s">
        <v>1538</v>
      </c>
      <c r="G1352" s="325" t="s">
        <v>1538</v>
      </c>
      <c r="H1352" s="325" t="s">
        <v>1538</v>
      </c>
    </row>
    <row r="1353" spans="1:8">
      <c r="A1353" s="103"/>
      <c r="B1353" s="326"/>
      <c r="C1353" s="326" t="s">
        <v>1538</v>
      </c>
      <c r="D1353" t="s">
        <v>1538</v>
      </c>
      <c r="E1353" s="325" t="s">
        <v>1538</v>
      </c>
      <c r="G1353" s="325" t="s">
        <v>1538</v>
      </c>
      <c r="H1353" s="325" t="s">
        <v>1538</v>
      </c>
    </row>
    <row r="1354" spans="1:8">
      <c r="A1354" s="103"/>
      <c r="B1354" s="326"/>
      <c r="C1354" s="326" t="s">
        <v>1538</v>
      </c>
      <c r="D1354" t="s">
        <v>1538</v>
      </c>
      <c r="E1354" s="325" t="s">
        <v>1538</v>
      </c>
      <c r="G1354" s="325" t="s">
        <v>1538</v>
      </c>
      <c r="H1354" s="325" t="s">
        <v>1538</v>
      </c>
    </row>
    <row r="1355" spans="1:8">
      <c r="A1355" s="103"/>
      <c r="B1355" s="326"/>
      <c r="C1355" s="326" t="s">
        <v>1538</v>
      </c>
      <c r="D1355" t="s">
        <v>1538</v>
      </c>
      <c r="E1355" s="325" t="s">
        <v>1538</v>
      </c>
      <c r="G1355" s="325" t="s">
        <v>1538</v>
      </c>
      <c r="H1355" s="325" t="s">
        <v>1538</v>
      </c>
    </row>
    <row r="1356" spans="1:8">
      <c r="A1356" s="103"/>
      <c r="B1356" s="326"/>
      <c r="C1356" s="326" t="s">
        <v>1538</v>
      </c>
      <c r="D1356" t="s">
        <v>1538</v>
      </c>
      <c r="E1356" s="325" t="s">
        <v>1538</v>
      </c>
      <c r="G1356" s="325" t="s">
        <v>1538</v>
      </c>
      <c r="H1356" s="325" t="s">
        <v>1538</v>
      </c>
    </row>
    <row r="1357" spans="1:8">
      <c r="A1357" s="103"/>
      <c r="B1357" s="326"/>
      <c r="C1357" s="326" t="s">
        <v>1538</v>
      </c>
      <c r="D1357" t="s">
        <v>1538</v>
      </c>
      <c r="E1357" s="325" t="s">
        <v>1538</v>
      </c>
      <c r="G1357" s="325" t="s">
        <v>1538</v>
      </c>
      <c r="H1357" s="325" t="s">
        <v>1538</v>
      </c>
    </row>
    <row r="1358" spans="1:8">
      <c r="A1358" s="103"/>
      <c r="B1358" s="326"/>
      <c r="C1358" s="326" t="s">
        <v>1538</v>
      </c>
      <c r="D1358" t="s">
        <v>1538</v>
      </c>
      <c r="E1358" s="325" t="s">
        <v>1538</v>
      </c>
      <c r="G1358" s="325" t="s">
        <v>1538</v>
      </c>
      <c r="H1358" s="325" t="s">
        <v>1538</v>
      </c>
    </row>
    <row r="1359" spans="1:8">
      <c r="A1359" s="103"/>
      <c r="B1359" s="326"/>
      <c r="C1359" s="326" t="s">
        <v>1538</v>
      </c>
      <c r="D1359" t="s">
        <v>1538</v>
      </c>
      <c r="E1359" s="325" t="s">
        <v>1538</v>
      </c>
      <c r="G1359" s="325" t="s">
        <v>1538</v>
      </c>
      <c r="H1359" s="325" t="s">
        <v>1538</v>
      </c>
    </row>
    <row r="1360" spans="1:8">
      <c r="A1360" s="103"/>
      <c r="B1360" s="326"/>
      <c r="C1360" s="326" t="s">
        <v>1538</v>
      </c>
      <c r="D1360" t="s">
        <v>1538</v>
      </c>
      <c r="E1360" s="325" t="s">
        <v>1538</v>
      </c>
      <c r="G1360" s="325" t="s">
        <v>1538</v>
      </c>
      <c r="H1360" s="325" t="s">
        <v>1538</v>
      </c>
    </row>
    <row r="1361" spans="1:8">
      <c r="A1361" s="103"/>
      <c r="B1361" s="326"/>
      <c r="C1361" s="326" t="s">
        <v>1538</v>
      </c>
      <c r="D1361" t="s">
        <v>1538</v>
      </c>
      <c r="E1361" s="325" t="s">
        <v>1538</v>
      </c>
      <c r="G1361" s="325" t="s">
        <v>1538</v>
      </c>
      <c r="H1361" s="325" t="s">
        <v>1538</v>
      </c>
    </row>
    <row r="1362" spans="1:8">
      <c r="A1362" s="103"/>
      <c r="B1362" s="326"/>
      <c r="C1362" s="326" t="s">
        <v>1538</v>
      </c>
      <c r="D1362" t="s">
        <v>1538</v>
      </c>
      <c r="E1362" s="325" t="s">
        <v>1538</v>
      </c>
      <c r="G1362" s="325" t="s">
        <v>1538</v>
      </c>
      <c r="H1362" s="325" t="s">
        <v>1538</v>
      </c>
    </row>
    <row r="1363" spans="1:8">
      <c r="A1363" s="103"/>
      <c r="B1363" s="326"/>
      <c r="C1363" s="326" t="s">
        <v>1538</v>
      </c>
      <c r="D1363" t="s">
        <v>1538</v>
      </c>
      <c r="E1363" s="325" t="s">
        <v>1538</v>
      </c>
      <c r="G1363" s="325" t="s">
        <v>1538</v>
      </c>
      <c r="H1363" s="325" t="s">
        <v>1538</v>
      </c>
    </row>
    <row r="1364" spans="1:8">
      <c r="A1364" s="103"/>
      <c r="B1364" s="326"/>
      <c r="C1364" s="326" t="s">
        <v>1538</v>
      </c>
      <c r="D1364" t="s">
        <v>1538</v>
      </c>
      <c r="E1364" s="325" t="s">
        <v>1538</v>
      </c>
      <c r="G1364" s="325" t="s">
        <v>1538</v>
      </c>
      <c r="H1364" s="325" t="s">
        <v>1538</v>
      </c>
    </row>
    <row r="1365" spans="1:8">
      <c r="A1365" s="103"/>
      <c r="B1365" s="326"/>
      <c r="C1365" s="326" t="s">
        <v>1538</v>
      </c>
      <c r="D1365" t="s">
        <v>1538</v>
      </c>
      <c r="E1365" s="325" t="s">
        <v>1538</v>
      </c>
      <c r="G1365" s="325" t="s">
        <v>1538</v>
      </c>
      <c r="H1365" s="325" t="s">
        <v>1538</v>
      </c>
    </row>
    <row r="1366" spans="1:8">
      <c r="A1366" s="103"/>
      <c r="B1366" s="326"/>
      <c r="C1366" s="326" t="s">
        <v>1538</v>
      </c>
      <c r="D1366" t="s">
        <v>1538</v>
      </c>
      <c r="E1366" s="325" t="s">
        <v>1538</v>
      </c>
      <c r="G1366" s="325" t="s">
        <v>1538</v>
      </c>
      <c r="H1366" s="325" t="s">
        <v>1538</v>
      </c>
    </row>
    <row r="1367" spans="1:8">
      <c r="A1367" s="103"/>
      <c r="B1367" s="326"/>
      <c r="C1367" s="326" t="s">
        <v>1538</v>
      </c>
      <c r="D1367" t="s">
        <v>1538</v>
      </c>
      <c r="E1367" s="325" t="s">
        <v>1538</v>
      </c>
      <c r="G1367" s="325" t="s">
        <v>1538</v>
      </c>
      <c r="H1367" s="325" t="s">
        <v>1538</v>
      </c>
    </row>
    <row r="1368" spans="1:8">
      <c r="A1368" s="103"/>
      <c r="B1368" s="326"/>
      <c r="C1368" s="326" t="s">
        <v>1538</v>
      </c>
      <c r="D1368" t="s">
        <v>1538</v>
      </c>
      <c r="E1368" s="325" t="s">
        <v>1538</v>
      </c>
      <c r="G1368" s="325" t="s">
        <v>1538</v>
      </c>
      <c r="H1368" s="325" t="s">
        <v>1538</v>
      </c>
    </row>
    <row r="1369" spans="1:8">
      <c r="A1369" s="103"/>
      <c r="B1369" s="326"/>
      <c r="C1369" s="326" t="s">
        <v>1538</v>
      </c>
      <c r="D1369" t="s">
        <v>1538</v>
      </c>
      <c r="E1369" s="325" t="s">
        <v>1538</v>
      </c>
      <c r="G1369" s="325" t="s">
        <v>1538</v>
      </c>
      <c r="H1369" s="325" t="s">
        <v>1538</v>
      </c>
    </row>
    <row r="1370" spans="1:8">
      <c r="A1370" s="103"/>
      <c r="B1370" s="328"/>
      <c r="C1370" s="326" t="s">
        <v>1538</v>
      </c>
      <c r="D1370" t="s">
        <v>1538</v>
      </c>
      <c r="E1370" s="325" t="s">
        <v>1538</v>
      </c>
      <c r="G1370" s="325" t="s">
        <v>1538</v>
      </c>
      <c r="H1370" s="325" t="s">
        <v>1538</v>
      </c>
    </row>
    <row r="1371" spans="1:8">
      <c r="A1371" s="103"/>
      <c r="C1371" s="326" t="s">
        <v>1538</v>
      </c>
      <c r="D1371" t="s">
        <v>1538</v>
      </c>
      <c r="E1371" s="325" t="s">
        <v>1538</v>
      </c>
      <c r="G1371" s="325" t="s">
        <v>1538</v>
      </c>
      <c r="H1371" s="325" t="s">
        <v>1538</v>
      </c>
    </row>
    <row r="1372" spans="1:8">
      <c r="A1372" s="103"/>
      <c r="C1372" s="326" t="s">
        <v>1538</v>
      </c>
      <c r="D1372" t="s">
        <v>1538</v>
      </c>
      <c r="E1372" s="325" t="s">
        <v>1538</v>
      </c>
      <c r="G1372" s="325" t="s">
        <v>1538</v>
      </c>
      <c r="H1372" s="325" t="s">
        <v>1538</v>
      </c>
    </row>
    <row r="1373" spans="1:8">
      <c r="A1373" s="103"/>
      <c r="C1373" s="326" t="s">
        <v>1538</v>
      </c>
      <c r="D1373" t="s">
        <v>1538</v>
      </c>
      <c r="E1373" s="325" t="s">
        <v>1538</v>
      </c>
      <c r="G1373" s="325" t="s">
        <v>1538</v>
      </c>
      <c r="H1373" s="325" t="s">
        <v>1538</v>
      </c>
    </row>
    <row r="1374" spans="1:8">
      <c r="A1374" s="103"/>
      <c r="B1374" s="326"/>
      <c r="C1374" s="326" t="s">
        <v>1538</v>
      </c>
      <c r="D1374" t="s">
        <v>1538</v>
      </c>
      <c r="E1374" s="325" t="s">
        <v>1538</v>
      </c>
      <c r="G1374" s="325" t="s">
        <v>1538</v>
      </c>
      <c r="H1374" s="325" t="s">
        <v>1538</v>
      </c>
    </row>
    <row r="1375" spans="1:8">
      <c r="A1375" s="103"/>
      <c r="B1375" s="326"/>
      <c r="C1375" s="326" t="s">
        <v>1538</v>
      </c>
      <c r="D1375" t="s">
        <v>1538</v>
      </c>
      <c r="E1375" s="325" t="s">
        <v>1538</v>
      </c>
      <c r="G1375" s="325" t="s">
        <v>1538</v>
      </c>
      <c r="H1375" s="325" t="s">
        <v>1538</v>
      </c>
    </row>
    <row r="1376" spans="1:8">
      <c r="A1376" s="103"/>
      <c r="B1376" s="326"/>
      <c r="C1376" s="326" t="s">
        <v>1538</v>
      </c>
      <c r="D1376" t="s">
        <v>1538</v>
      </c>
      <c r="E1376" s="325" t="s">
        <v>1538</v>
      </c>
      <c r="G1376" s="325" t="s">
        <v>1538</v>
      </c>
      <c r="H1376" s="325" t="s">
        <v>1538</v>
      </c>
    </row>
    <row r="1377" spans="1:8">
      <c r="A1377" s="103"/>
      <c r="B1377" s="326"/>
      <c r="C1377" s="326" t="s">
        <v>1538</v>
      </c>
      <c r="D1377" t="s">
        <v>1538</v>
      </c>
      <c r="E1377" s="325" t="s">
        <v>1538</v>
      </c>
      <c r="G1377" s="325" t="s">
        <v>1538</v>
      </c>
      <c r="H1377" s="325" t="s">
        <v>1538</v>
      </c>
    </row>
    <row r="1378" spans="1:8">
      <c r="A1378" s="103"/>
      <c r="B1378" s="326"/>
      <c r="C1378" s="326" t="s">
        <v>1538</v>
      </c>
      <c r="D1378" t="s">
        <v>1538</v>
      </c>
      <c r="E1378" s="325" t="s">
        <v>1538</v>
      </c>
      <c r="G1378" s="325" t="s">
        <v>1538</v>
      </c>
      <c r="H1378" s="325" t="s">
        <v>1538</v>
      </c>
    </row>
    <row r="1379" spans="1:8">
      <c r="A1379" s="103"/>
      <c r="B1379" s="326"/>
      <c r="C1379" s="326" t="s">
        <v>1538</v>
      </c>
      <c r="D1379" t="s">
        <v>1538</v>
      </c>
      <c r="E1379" s="325" t="s">
        <v>1538</v>
      </c>
      <c r="G1379" s="325" t="s">
        <v>1538</v>
      </c>
      <c r="H1379" s="325" t="s">
        <v>1538</v>
      </c>
    </row>
    <row r="1380" spans="1:8">
      <c r="A1380" s="103"/>
      <c r="B1380" s="326"/>
      <c r="C1380" s="326" t="s">
        <v>1538</v>
      </c>
      <c r="D1380" t="s">
        <v>1538</v>
      </c>
      <c r="E1380" s="325" t="s">
        <v>1538</v>
      </c>
      <c r="G1380" s="325" t="s">
        <v>1538</v>
      </c>
      <c r="H1380" s="325" t="s">
        <v>1538</v>
      </c>
    </row>
    <row r="1381" spans="1:8">
      <c r="A1381" s="103"/>
      <c r="B1381" s="326"/>
      <c r="C1381" s="326" t="s">
        <v>1538</v>
      </c>
      <c r="D1381" t="s">
        <v>1538</v>
      </c>
      <c r="E1381" s="325" t="s">
        <v>1538</v>
      </c>
      <c r="G1381" s="325" t="s">
        <v>1538</v>
      </c>
      <c r="H1381" s="325" t="s">
        <v>1538</v>
      </c>
    </row>
    <row r="1382" spans="1:8">
      <c r="A1382" s="103"/>
      <c r="B1382" s="326"/>
      <c r="C1382" s="326" t="s">
        <v>1538</v>
      </c>
      <c r="D1382" t="s">
        <v>1538</v>
      </c>
      <c r="E1382" s="325" t="s">
        <v>1538</v>
      </c>
      <c r="G1382" s="325" t="s">
        <v>1538</v>
      </c>
      <c r="H1382" s="325" t="s">
        <v>1538</v>
      </c>
    </row>
    <row r="1383" spans="1:8">
      <c r="A1383" s="103"/>
      <c r="B1383" s="326"/>
      <c r="C1383" s="326" t="s">
        <v>1538</v>
      </c>
      <c r="D1383" t="s">
        <v>1538</v>
      </c>
      <c r="E1383" s="325" t="s">
        <v>1538</v>
      </c>
      <c r="G1383" s="325" t="s">
        <v>1538</v>
      </c>
      <c r="H1383" s="325" t="s">
        <v>1538</v>
      </c>
    </row>
    <row r="1384" spans="1:8">
      <c r="A1384" s="103"/>
      <c r="B1384" s="326"/>
      <c r="C1384" s="326" t="s">
        <v>1538</v>
      </c>
      <c r="D1384" t="s">
        <v>1538</v>
      </c>
      <c r="E1384" s="325" t="s">
        <v>1538</v>
      </c>
      <c r="G1384" s="325" t="s">
        <v>1538</v>
      </c>
      <c r="H1384" s="325" t="s">
        <v>1538</v>
      </c>
    </row>
    <row r="1385" spans="1:8">
      <c r="A1385" s="103"/>
      <c r="B1385" s="326"/>
      <c r="C1385" s="326" t="s">
        <v>1538</v>
      </c>
      <c r="D1385" t="s">
        <v>1538</v>
      </c>
      <c r="E1385" s="325" t="s">
        <v>1538</v>
      </c>
      <c r="G1385" s="325" t="s">
        <v>1538</v>
      </c>
      <c r="H1385" s="325" t="s">
        <v>1538</v>
      </c>
    </row>
    <row r="1386" spans="1:8">
      <c r="A1386" s="103"/>
      <c r="B1386" s="326"/>
      <c r="C1386" s="326" t="s">
        <v>1538</v>
      </c>
      <c r="D1386" t="s">
        <v>1538</v>
      </c>
      <c r="E1386" s="325" t="s">
        <v>1538</v>
      </c>
      <c r="G1386" s="325" t="s">
        <v>1538</v>
      </c>
      <c r="H1386" s="325" t="s">
        <v>1538</v>
      </c>
    </row>
    <row r="1387" spans="1:8">
      <c r="A1387" s="103"/>
      <c r="B1387" s="326"/>
      <c r="C1387" s="326" t="s">
        <v>1538</v>
      </c>
      <c r="D1387" t="s">
        <v>1538</v>
      </c>
      <c r="E1387" s="325" t="s">
        <v>1538</v>
      </c>
      <c r="G1387" s="325" t="s">
        <v>1538</v>
      </c>
      <c r="H1387" s="325" t="s">
        <v>1538</v>
      </c>
    </row>
    <row r="1388" spans="1:8">
      <c r="A1388" s="103"/>
      <c r="B1388" s="326"/>
      <c r="C1388" s="326" t="s">
        <v>1538</v>
      </c>
      <c r="D1388" t="s">
        <v>1538</v>
      </c>
      <c r="E1388" s="325" t="s">
        <v>1538</v>
      </c>
      <c r="G1388" s="325" t="s">
        <v>1538</v>
      </c>
      <c r="H1388" s="325" t="s">
        <v>1538</v>
      </c>
    </row>
    <row r="1389" spans="1:8">
      <c r="A1389" s="103"/>
      <c r="B1389" s="326"/>
      <c r="C1389" s="326" t="s">
        <v>1538</v>
      </c>
      <c r="D1389" t="s">
        <v>1538</v>
      </c>
      <c r="E1389" s="325" t="s">
        <v>1538</v>
      </c>
      <c r="G1389" s="325" t="s">
        <v>1538</v>
      </c>
      <c r="H1389" s="325" t="s">
        <v>1538</v>
      </c>
    </row>
    <row r="1390" spans="1:8">
      <c r="A1390" s="103"/>
      <c r="B1390" s="326"/>
      <c r="C1390" s="326" t="s">
        <v>1538</v>
      </c>
      <c r="D1390" t="s">
        <v>1538</v>
      </c>
      <c r="E1390" s="325" t="s">
        <v>1538</v>
      </c>
      <c r="G1390" s="325" t="s">
        <v>1538</v>
      </c>
      <c r="H1390" s="325" t="s">
        <v>1538</v>
      </c>
    </row>
    <row r="1391" spans="1:8">
      <c r="A1391" s="103"/>
      <c r="B1391" s="326"/>
      <c r="C1391" s="326" t="s">
        <v>1538</v>
      </c>
      <c r="D1391" t="s">
        <v>1538</v>
      </c>
      <c r="E1391" s="325" t="s">
        <v>1538</v>
      </c>
      <c r="G1391" s="325" t="s">
        <v>1538</v>
      </c>
      <c r="H1391" s="325" t="s">
        <v>1538</v>
      </c>
    </row>
    <row r="1392" spans="1:8">
      <c r="A1392" s="103"/>
      <c r="B1392" s="326"/>
      <c r="C1392" s="326" t="s">
        <v>1538</v>
      </c>
      <c r="D1392" t="s">
        <v>1538</v>
      </c>
      <c r="E1392" s="325" t="s">
        <v>1538</v>
      </c>
      <c r="G1392" s="325" t="s">
        <v>1538</v>
      </c>
      <c r="H1392" s="325" t="s">
        <v>1538</v>
      </c>
    </row>
    <row r="1393" spans="1:8">
      <c r="A1393" s="103"/>
      <c r="B1393" s="326"/>
      <c r="C1393" s="326" t="s">
        <v>1538</v>
      </c>
      <c r="D1393" t="s">
        <v>1538</v>
      </c>
      <c r="E1393" s="325" t="s">
        <v>1538</v>
      </c>
      <c r="G1393" s="325" t="s">
        <v>1538</v>
      </c>
      <c r="H1393" s="325" t="s">
        <v>1538</v>
      </c>
    </row>
    <row r="1394" spans="1:8">
      <c r="A1394" s="103"/>
      <c r="B1394" s="326"/>
      <c r="C1394" s="326" t="s">
        <v>1538</v>
      </c>
      <c r="D1394" t="s">
        <v>1538</v>
      </c>
      <c r="E1394" s="325" t="s">
        <v>1538</v>
      </c>
      <c r="G1394" s="325" t="s">
        <v>1538</v>
      </c>
      <c r="H1394" s="325" t="s">
        <v>1538</v>
      </c>
    </row>
    <row r="1395" spans="1:8">
      <c r="A1395" s="103"/>
      <c r="B1395" s="326"/>
      <c r="C1395" s="326" t="s">
        <v>1538</v>
      </c>
      <c r="D1395" t="s">
        <v>1538</v>
      </c>
      <c r="E1395" s="325" t="s">
        <v>1538</v>
      </c>
      <c r="G1395" s="325" t="s">
        <v>1538</v>
      </c>
      <c r="H1395" s="325" t="s">
        <v>1538</v>
      </c>
    </row>
    <row r="1396" spans="1:8">
      <c r="A1396" s="103"/>
      <c r="B1396" s="326"/>
      <c r="C1396" s="326" t="s">
        <v>1538</v>
      </c>
      <c r="D1396" t="s">
        <v>1538</v>
      </c>
      <c r="E1396" s="325" t="s">
        <v>1538</v>
      </c>
      <c r="G1396" s="325" t="s">
        <v>1538</v>
      </c>
      <c r="H1396" s="325" t="s">
        <v>1538</v>
      </c>
    </row>
    <row r="1397" spans="1:8">
      <c r="A1397" s="103"/>
      <c r="B1397" s="326"/>
      <c r="C1397" s="326" t="s">
        <v>1538</v>
      </c>
      <c r="D1397" t="s">
        <v>1538</v>
      </c>
      <c r="E1397" s="325" t="s">
        <v>1538</v>
      </c>
      <c r="G1397" s="325" t="s">
        <v>1538</v>
      </c>
      <c r="H1397" s="325" t="s">
        <v>1538</v>
      </c>
    </row>
    <row r="1398" spans="1:8">
      <c r="A1398" s="103"/>
      <c r="B1398" s="326"/>
      <c r="C1398" s="326" t="s">
        <v>1538</v>
      </c>
      <c r="D1398" t="s">
        <v>1538</v>
      </c>
      <c r="E1398" s="325" t="s">
        <v>1538</v>
      </c>
      <c r="G1398" s="325" t="s">
        <v>1538</v>
      </c>
      <c r="H1398" s="325" t="s">
        <v>1538</v>
      </c>
    </row>
    <row r="1399" spans="1:8">
      <c r="A1399" s="103"/>
      <c r="B1399" s="326"/>
      <c r="C1399" s="326" t="s">
        <v>1538</v>
      </c>
      <c r="D1399" t="s">
        <v>1538</v>
      </c>
      <c r="E1399" s="325" t="s">
        <v>1538</v>
      </c>
      <c r="G1399" s="325" t="s">
        <v>1538</v>
      </c>
      <c r="H1399" s="325" t="s">
        <v>1538</v>
      </c>
    </row>
    <row r="1400" spans="1:8">
      <c r="A1400" s="103"/>
      <c r="B1400" s="326"/>
      <c r="C1400" s="326" t="s">
        <v>1538</v>
      </c>
      <c r="D1400" t="s">
        <v>1538</v>
      </c>
      <c r="E1400" s="325" t="s">
        <v>1538</v>
      </c>
      <c r="G1400" s="325" t="s">
        <v>1538</v>
      </c>
      <c r="H1400" s="325" t="s">
        <v>1538</v>
      </c>
    </row>
    <row r="1401" spans="1:8">
      <c r="A1401" s="103"/>
      <c r="B1401" s="326"/>
      <c r="C1401" s="326" t="s">
        <v>1538</v>
      </c>
      <c r="D1401" t="s">
        <v>1538</v>
      </c>
      <c r="E1401" s="325" t="s">
        <v>1538</v>
      </c>
      <c r="G1401" s="325" t="s">
        <v>1538</v>
      </c>
      <c r="H1401" s="325" t="s">
        <v>1538</v>
      </c>
    </row>
    <row r="1402" spans="1:8">
      <c r="A1402" s="103"/>
      <c r="B1402" s="326"/>
      <c r="C1402" s="326" t="s">
        <v>1538</v>
      </c>
      <c r="D1402" t="s">
        <v>1538</v>
      </c>
      <c r="E1402" s="325" t="s">
        <v>1538</v>
      </c>
      <c r="G1402" s="325" t="s">
        <v>1538</v>
      </c>
      <c r="H1402" s="325" t="s">
        <v>1538</v>
      </c>
    </row>
    <row r="1403" spans="1:8">
      <c r="A1403" s="103"/>
      <c r="B1403" s="326"/>
      <c r="C1403" s="326" t="s">
        <v>1538</v>
      </c>
      <c r="D1403" t="s">
        <v>1538</v>
      </c>
      <c r="E1403" s="325" t="s">
        <v>1538</v>
      </c>
      <c r="G1403" s="325" t="s">
        <v>1538</v>
      </c>
      <c r="H1403" s="325" t="s">
        <v>1538</v>
      </c>
    </row>
    <row r="1404" spans="1:8">
      <c r="A1404" s="103"/>
      <c r="B1404" s="326"/>
      <c r="C1404" s="326" t="s">
        <v>1538</v>
      </c>
      <c r="D1404" t="s">
        <v>1538</v>
      </c>
      <c r="E1404" s="325" t="s">
        <v>1538</v>
      </c>
      <c r="G1404" s="325" t="s">
        <v>1538</v>
      </c>
      <c r="H1404" s="325" t="s">
        <v>1538</v>
      </c>
    </row>
    <row r="1405" spans="1:8">
      <c r="A1405" s="103"/>
      <c r="B1405" s="328"/>
      <c r="C1405" s="326" t="s">
        <v>1538</v>
      </c>
      <c r="D1405" t="s">
        <v>1538</v>
      </c>
      <c r="E1405" s="325" t="s">
        <v>1538</v>
      </c>
      <c r="G1405" s="325" t="s">
        <v>1538</v>
      </c>
      <c r="H1405" s="325" t="s">
        <v>1538</v>
      </c>
    </row>
    <row r="1406" spans="1:8">
      <c r="A1406" s="103"/>
      <c r="C1406" s="326" t="s">
        <v>1538</v>
      </c>
      <c r="D1406" t="s">
        <v>1538</v>
      </c>
      <c r="E1406" s="325" t="s">
        <v>1538</v>
      </c>
      <c r="G1406" s="325" t="s">
        <v>1538</v>
      </c>
      <c r="H1406" s="325" t="s">
        <v>1538</v>
      </c>
    </row>
    <row r="1407" spans="1:8">
      <c r="A1407" s="103"/>
      <c r="C1407" s="326" t="s">
        <v>1538</v>
      </c>
      <c r="D1407" t="s">
        <v>1538</v>
      </c>
      <c r="E1407" s="325" t="s">
        <v>1538</v>
      </c>
      <c r="G1407" s="325" t="s">
        <v>1538</v>
      </c>
      <c r="H1407" s="325" t="s">
        <v>1538</v>
      </c>
    </row>
    <row r="1408" spans="1:8">
      <c r="A1408" s="103"/>
      <c r="C1408" s="326" t="s">
        <v>1538</v>
      </c>
      <c r="D1408" t="s">
        <v>1538</v>
      </c>
      <c r="E1408" s="325" t="s">
        <v>1538</v>
      </c>
      <c r="G1408" s="325" t="s">
        <v>1538</v>
      </c>
      <c r="H1408" s="325" t="s">
        <v>1538</v>
      </c>
    </row>
    <row r="1409" spans="1:8">
      <c r="A1409" s="103"/>
      <c r="B1409" s="326"/>
      <c r="C1409" s="326" t="s">
        <v>1538</v>
      </c>
      <c r="D1409" t="s">
        <v>1538</v>
      </c>
      <c r="E1409" s="325" t="s">
        <v>1538</v>
      </c>
      <c r="G1409" s="325" t="s">
        <v>1538</v>
      </c>
      <c r="H1409" s="325" t="s">
        <v>1538</v>
      </c>
    </row>
    <row r="1410" spans="1:8">
      <c r="A1410" s="103"/>
      <c r="B1410" s="326"/>
      <c r="C1410" s="326" t="s">
        <v>1538</v>
      </c>
      <c r="D1410" t="s">
        <v>1538</v>
      </c>
      <c r="E1410" s="325" t="s">
        <v>1538</v>
      </c>
      <c r="G1410" s="325" t="s">
        <v>1538</v>
      </c>
      <c r="H1410" s="325" t="s">
        <v>1538</v>
      </c>
    </row>
    <row r="1411" spans="1:8">
      <c r="A1411" s="103"/>
      <c r="B1411" s="326"/>
      <c r="C1411" s="326" t="s">
        <v>1538</v>
      </c>
      <c r="D1411" t="s">
        <v>1538</v>
      </c>
      <c r="E1411" s="325" t="s">
        <v>1538</v>
      </c>
      <c r="G1411" s="325" t="s">
        <v>1538</v>
      </c>
      <c r="H1411" s="325" t="s">
        <v>1538</v>
      </c>
    </row>
    <row r="1412" spans="1:8">
      <c r="A1412" s="103"/>
      <c r="B1412" s="326"/>
      <c r="C1412" s="326" t="s">
        <v>1538</v>
      </c>
      <c r="D1412" t="s">
        <v>1538</v>
      </c>
      <c r="E1412" s="325" t="s">
        <v>1538</v>
      </c>
      <c r="G1412" s="325" t="s">
        <v>1538</v>
      </c>
      <c r="H1412" s="325" t="s">
        <v>1538</v>
      </c>
    </row>
    <row r="1413" spans="1:8">
      <c r="A1413" s="103"/>
      <c r="B1413" s="326"/>
      <c r="C1413" s="326" t="s">
        <v>1538</v>
      </c>
      <c r="D1413" t="s">
        <v>1538</v>
      </c>
      <c r="E1413" s="325" t="s">
        <v>1538</v>
      </c>
      <c r="G1413" s="325" t="s">
        <v>1538</v>
      </c>
      <c r="H1413" s="325" t="s">
        <v>1538</v>
      </c>
    </row>
    <row r="1414" spans="1:8">
      <c r="A1414" s="103"/>
      <c r="B1414" s="326"/>
      <c r="C1414" s="326" t="s">
        <v>1538</v>
      </c>
      <c r="D1414" t="s">
        <v>1538</v>
      </c>
      <c r="E1414" s="325" t="s">
        <v>1538</v>
      </c>
      <c r="G1414" s="325" t="s">
        <v>1538</v>
      </c>
      <c r="H1414" s="325" t="s">
        <v>1538</v>
      </c>
    </row>
    <row r="1415" spans="1:8">
      <c r="A1415" s="103"/>
      <c r="B1415" s="326"/>
      <c r="C1415" s="326" t="s">
        <v>1538</v>
      </c>
      <c r="D1415" t="s">
        <v>1538</v>
      </c>
      <c r="E1415" s="325" t="s">
        <v>1538</v>
      </c>
      <c r="G1415" s="325" t="s">
        <v>1538</v>
      </c>
      <c r="H1415" s="325" t="s">
        <v>1538</v>
      </c>
    </row>
    <row r="1416" spans="1:8">
      <c r="A1416" s="103"/>
      <c r="B1416" s="326"/>
      <c r="C1416" s="326" t="s">
        <v>1538</v>
      </c>
      <c r="D1416" t="s">
        <v>1538</v>
      </c>
      <c r="E1416" s="325" t="s">
        <v>1538</v>
      </c>
      <c r="G1416" s="325" t="s">
        <v>1538</v>
      </c>
      <c r="H1416" s="325" t="s">
        <v>1538</v>
      </c>
    </row>
    <row r="1417" spans="1:8">
      <c r="A1417" s="103"/>
      <c r="B1417" s="328"/>
      <c r="C1417" s="326" t="s">
        <v>1538</v>
      </c>
      <c r="D1417" t="s">
        <v>1538</v>
      </c>
      <c r="E1417" s="325" t="s">
        <v>1538</v>
      </c>
      <c r="G1417" s="325" t="s">
        <v>1538</v>
      </c>
      <c r="H1417" s="325" t="s">
        <v>1538</v>
      </c>
    </row>
    <row r="1418" spans="1:8">
      <c r="A1418" s="103"/>
      <c r="C1418" s="326" t="s">
        <v>1538</v>
      </c>
      <c r="D1418" t="s">
        <v>1538</v>
      </c>
      <c r="E1418" s="325" t="s">
        <v>1538</v>
      </c>
      <c r="G1418" s="325" t="s">
        <v>1538</v>
      </c>
      <c r="H1418" s="325" t="s">
        <v>1538</v>
      </c>
    </row>
    <row r="1419" spans="1:8">
      <c r="A1419" s="103"/>
      <c r="C1419" s="326" t="s">
        <v>1538</v>
      </c>
      <c r="D1419" t="s">
        <v>1538</v>
      </c>
      <c r="E1419" s="325" t="s">
        <v>1538</v>
      </c>
      <c r="G1419" s="325" t="s">
        <v>1538</v>
      </c>
      <c r="H1419" s="325" t="s">
        <v>1538</v>
      </c>
    </row>
    <row r="1420" spans="1:8">
      <c r="A1420" s="103"/>
      <c r="C1420" s="326" t="s">
        <v>1538</v>
      </c>
      <c r="D1420" t="s">
        <v>1538</v>
      </c>
      <c r="E1420" s="325" t="s">
        <v>1538</v>
      </c>
      <c r="G1420" s="325" t="s">
        <v>1538</v>
      </c>
      <c r="H1420" s="325" t="s">
        <v>1538</v>
      </c>
    </row>
    <row r="1421" spans="1:8">
      <c r="A1421" s="103"/>
      <c r="C1421" s="326" t="s">
        <v>1538</v>
      </c>
      <c r="D1421" t="s">
        <v>1538</v>
      </c>
      <c r="E1421" s="325" t="s">
        <v>1538</v>
      </c>
      <c r="G1421" s="325" t="s">
        <v>1538</v>
      </c>
      <c r="H1421" s="325" t="s">
        <v>1538</v>
      </c>
    </row>
    <row r="1422" spans="1:8">
      <c r="A1422" s="103"/>
      <c r="B1422" s="326"/>
      <c r="C1422" s="326" t="s">
        <v>1538</v>
      </c>
      <c r="D1422" t="s">
        <v>1538</v>
      </c>
      <c r="E1422" s="325" t="s">
        <v>1538</v>
      </c>
      <c r="G1422" s="325" t="s">
        <v>1538</v>
      </c>
      <c r="H1422" s="325" t="s">
        <v>1538</v>
      </c>
    </row>
    <row r="1423" spans="1:8">
      <c r="A1423" s="103"/>
      <c r="B1423" s="326"/>
      <c r="C1423" s="326" t="s">
        <v>1538</v>
      </c>
      <c r="D1423" t="s">
        <v>1538</v>
      </c>
      <c r="E1423" s="325" t="s">
        <v>1538</v>
      </c>
      <c r="G1423" s="325" t="s">
        <v>1538</v>
      </c>
      <c r="H1423" s="325" t="s">
        <v>1538</v>
      </c>
    </row>
    <row r="1424" spans="1:8">
      <c r="A1424" s="103"/>
      <c r="B1424" s="326"/>
      <c r="C1424" s="326" t="s">
        <v>1538</v>
      </c>
      <c r="D1424" t="s">
        <v>1538</v>
      </c>
      <c r="E1424" s="325" t="s">
        <v>1538</v>
      </c>
      <c r="G1424" s="325" t="s">
        <v>1538</v>
      </c>
      <c r="H1424" s="325" t="s">
        <v>1538</v>
      </c>
    </row>
    <row r="1425" spans="1:8">
      <c r="A1425" s="103"/>
      <c r="B1425" s="326"/>
      <c r="C1425" s="326" t="s">
        <v>1538</v>
      </c>
      <c r="D1425" t="s">
        <v>1538</v>
      </c>
      <c r="E1425" s="325" t="s">
        <v>1538</v>
      </c>
      <c r="G1425" s="325" t="s">
        <v>1538</v>
      </c>
      <c r="H1425" s="325" t="s">
        <v>1538</v>
      </c>
    </row>
    <row r="1426" spans="1:8">
      <c r="A1426" s="103"/>
      <c r="B1426" s="326"/>
      <c r="C1426" s="326" t="s">
        <v>1538</v>
      </c>
      <c r="D1426" t="s">
        <v>1538</v>
      </c>
      <c r="E1426" s="325" t="s">
        <v>1538</v>
      </c>
      <c r="G1426" s="325" t="s">
        <v>1538</v>
      </c>
      <c r="H1426" s="325" t="s">
        <v>1538</v>
      </c>
    </row>
    <row r="1427" spans="1:8">
      <c r="A1427" s="103"/>
      <c r="B1427" s="326"/>
      <c r="C1427" s="326" t="s">
        <v>1538</v>
      </c>
      <c r="D1427" t="s">
        <v>1538</v>
      </c>
      <c r="E1427" s="325" t="s">
        <v>1538</v>
      </c>
      <c r="G1427" s="325" t="s">
        <v>1538</v>
      </c>
      <c r="H1427" s="325" t="s">
        <v>1538</v>
      </c>
    </row>
    <row r="1428" spans="1:8">
      <c r="A1428" s="103"/>
      <c r="B1428" s="326"/>
      <c r="C1428" s="326" t="s">
        <v>1538</v>
      </c>
      <c r="D1428" t="s">
        <v>1538</v>
      </c>
      <c r="E1428" s="325" t="s">
        <v>1538</v>
      </c>
      <c r="G1428" s="325" t="s">
        <v>1538</v>
      </c>
      <c r="H1428" s="325" t="s">
        <v>1538</v>
      </c>
    </row>
    <row r="1429" spans="1:8">
      <c r="A1429" s="103"/>
      <c r="B1429" s="326"/>
      <c r="C1429" s="326" t="s">
        <v>1538</v>
      </c>
      <c r="D1429" t="s">
        <v>1538</v>
      </c>
      <c r="E1429" s="325" t="s">
        <v>1538</v>
      </c>
      <c r="G1429" s="325" t="s">
        <v>1538</v>
      </c>
      <c r="H1429" s="325" t="s">
        <v>1538</v>
      </c>
    </row>
    <row r="1430" spans="1:8">
      <c r="A1430" s="103"/>
      <c r="B1430" s="326"/>
      <c r="C1430" s="326" t="s">
        <v>1538</v>
      </c>
      <c r="D1430" t="s">
        <v>1538</v>
      </c>
      <c r="E1430" s="325" t="s">
        <v>1538</v>
      </c>
      <c r="G1430" s="325" t="s">
        <v>1538</v>
      </c>
      <c r="H1430" s="325" t="s">
        <v>1538</v>
      </c>
    </row>
    <row r="1431" spans="1:8">
      <c r="A1431" s="103"/>
      <c r="B1431" s="326"/>
      <c r="C1431" s="326" t="s">
        <v>1538</v>
      </c>
      <c r="D1431" t="s">
        <v>1538</v>
      </c>
      <c r="E1431" s="325" t="s">
        <v>1538</v>
      </c>
      <c r="G1431" s="325" t="s">
        <v>1538</v>
      </c>
      <c r="H1431" s="325" t="s">
        <v>1538</v>
      </c>
    </row>
    <row r="1432" spans="1:8">
      <c r="A1432" s="103"/>
      <c r="B1432" s="326"/>
      <c r="C1432" s="326" t="s">
        <v>1538</v>
      </c>
      <c r="D1432" t="s">
        <v>1538</v>
      </c>
      <c r="E1432" s="325" t="s">
        <v>1538</v>
      </c>
      <c r="G1432" s="325" t="s">
        <v>1538</v>
      </c>
      <c r="H1432" s="325" t="s">
        <v>1538</v>
      </c>
    </row>
    <row r="1433" spans="1:8">
      <c r="A1433" s="103"/>
      <c r="B1433" s="326"/>
      <c r="C1433" s="326" t="s">
        <v>1538</v>
      </c>
      <c r="D1433" t="s">
        <v>1538</v>
      </c>
      <c r="E1433" s="325" t="s">
        <v>1538</v>
      </c>
      <c r="G1433" s="325" t="s">
        <v>1538</v>
      </c>
      <c r="H1433" s="325" t="s">
        <v>1538</v>
      </c>
    </row>
    <row r="1434" spans="1:8">
      <c r="A1434" s="103"/>
      <c r="B1434" s="326"/>
      <c r="C1434" s="326" t="s">
        <v>1538</v>
      </c>
      <c r="D1434" t="s">
        <v>1538</v>
      </c>
      <c r="E1434" s="325" t="s">
        <v>1538</v>
      </c>
      <c r="G1434" s="325" t="s">
        <v>1538</v>
      </c>
      <c r="H1434" s="325" t="s">
        <v>1538</v>
      </c>
    </row>
    <row r="1435" spans="1:8">
      <c r="A1435" s="103"/>
      <c r="B1435" s="326"/>
      <c r="C1435" s="326" t="s">
        <v>1538</v>
      </c>
      <c r="D1435" t="s">
        <v>1538</v>
      </c>
      <c r="E1435" s="325" t="s">
        <v>1538</v>
      </c>
      <c r="G1435" s="325" t="s">
        <v>1538</v>
      </c>
      <c r="H1435" s="325" t="s">
        <v>1538</v>
      </c>
    </row>
    <row r="1436" spans="1:8">
      <c r="A1436" s="103"/>
      <c r="B1436" s="326"/>
      <c r="C1436" s="326" t="s">
        <v>1538</v>
      </c>
      <c r="D1436" t="s">
        <v>1538</v>
      </c>
      <c r="E1436" s="325" t="s">
        <v>1538</v>
      </c>
      <c r="G1436" s="325" t="s">
        <v>1538</v>
      </c>
      <c r="H1436" s="325" t="s">
        <v>1538</v>
      </c>
    </row>
    <row r="1437" spans="1:8">
      <c r="A1437" s="103"/>
      <c r="B1437" s="326"/>
      <c r="C1437" s="326" t="s">
        <v>1538</v>
      </c>
      <c r="D1437" t="s">
        <v>1538</v>
      </c>
      <c r="E1437" s="325" t="s">
        <v>1538</v>
      </c>
      <c r="G1437" s="325" t="s">
        <v>1538</v>
      </c>
      <c r="H1437" s="325" t="s">
        <v>1538</v>
      </c>
    </row>
    <row r="1438" spans="1:8">
      <c r="A1438" s="103"/>
      <c r="B1438" s="326"/>
      <c r="C1438" s="326" t="s">
        <v>1538</v>
      </c>
      <c r="D1438" t="s">
        <v>1538</v>
      </c>
      <c r="E1438" s="325" t="s">
        <v>1538</v>
      </c>
      <c r="G1438" s="325" t="s">
        <v>1538</v>
      </c>
      <c r="H1438" s="325" t="s">
        <v>1538</v>
      </c>
    </row>
    <row r="1439" spans="1:8">
      <c r="A1439" s="103"/>
      <c r="B1439" s="326"/>
      <c r="C1439" s="326" t="s">
        <v>1538</v>
      </c>
      <c r="D1439" t="s">
        <v>1538</v>
      </c>
      <c r="E1439" s="325" t="s">
        <v>1538</v>
      </c>
      <c r="G1439" s="325" t="s">
        <v>1538</v>
      </c>
      <c r="H1439" s="325" t="s">
        <v>1538</v>
      </c>
    </row>
    <row r="1440" spans="1:8">
      <c r="A1440" s="103"/>
      <c r="B1440" s="326"/>
      <c r="C1440" s="326" t="s">
        <v>1538</v>
      </c>
      <c r="D1440" t="s">
        <v>1538</v>
      </c>
      <c r="E1440" s="325" t="s">
        <v>1538</v>
      </c>
      <c r="G1440" s="325" t="s">
        <v>1538</v>
      </c>
      <c r="H1440" s="325" t="s">
        <v>1538</v>
      </c>
    </row>
    <row r="1441" spans="1:8">
      <c r="A1441" s="103"/>
      <c r="B1441" s="326"/>
      <c r="C1441" s="326" t="s">
        <v>1538</v>
      </c>
      <c r="D1441" t="s">
        <v>1538</v>
      </c>
      <c r="E1441" s="325" t="s">
        <v>1538</v>
      </c>
      <c r="G1441" s="325" t="s">
        <v>1538</v>
      </c>
      <c r="H1441" s="325" t="s">
        <v>1538</v>
      </c>
    </row>
    <row r="1442" spans="1:8">
      <c r="A1442" s="103"/>
      <c r="B1442" s="326"/>
      <c r="C1442" s="326" t="s">
        <v>1538</v>
      </c>
      <c r="D1442" t="s">
        <v>1538</v>
      </c>
      <c r="E1442" s="325" t="s">
        <v>1538</v>
      </c>
      <c r="G1442" s="325" t="s">
        <v>1538</v>
      </c>
      <c r="H1442" s="325" t="s">
        <v>1538</v>
      </c>
    </row>
    <row r="1443" spans="1:8">
      <c r="A1443" s="103"/>
      <c r="B1443" s="326"/>
      <c r="C1443" s="326" t="s">
        <v>1538</v>
      </c>
      <c r="D1443" t="s">
        <v>1538</v>
      </c>
      <c r="E1443" s="325" t="s">
        <v>1538</v>
      </c>
      <c r="G1443" s="325" t="s">
        <v>1538</v>
      </c>
      <c r="H1443" s="325" t="s">
        <v>1538</v>
      </c>
    </row>
    <row r="1444" spans="1:8">
      <c r="A1444" s="103"/>
      <c r="B1444" s="326"/>
      <c r="C1444" s="326" t="s">
        <v>1538</v>
      </c>
      <c r="D1444" t="s">
        <v>1538</v>
      </c>
      <c r="E1444" s="325" t="s">
        <v>1538</v>
      </c>
      <c r="G1444" s="325" t="s">
        <v>1538</v>
      </c>
      <c r="H1444" s="325" t="s">
        <v>1538</v>
      </c>
    </row>
    <row r="1445" spans="1:8">
      <c r="A1445" s="103"/>
      <c r="B1445" s="326"/>
      <c r="C1445" s="326" t="s">
        <v>1538</v>
      </c>
      <c r="D1445" t="s">
        <v>1538</v>
      </c>
      <c r="E1445" s="325" t="s">
        <v>1538</v>
      </c>
      <c r="G1445" s="325" t="s">
        <v>1538</v>
      </c>
      <c r="H1445" s="325" t="s">
        <v>1538</v>
      </c>
    </row>
    <row r="1446" spans="1:8">
      <c r="A1446" s="103"/>
      <c r="B1446" s="326"/>
      <c r="C1446" s="326" t="s">
        <v>1538</v>
      </c>
      <c r="D1446" t="s">
        <v>1538</v>
      </c>
      <c r="E1446" s="325" t="s">
        <v>1538</v>
      </c>
      <c r="G1446" s="325" t="s">
        <v>1538</v>
      </c>
      <c r="H1446" s="325" t="s">
        <v>1538</v>
      </c>
    </row>
    <row r="1447" spans="1:8">
      <c r="A1447" s="103"/>
      <c r="B1447" s="326"/>
      <c r="C1447" s="326" t="s">
        <v>1538</v>
      </c>
      <c r="D1447" t="s">
        <v>1538</v>
      </c>
      <c r="E1447" s="325" t="s">
        <v>1538</v>
      </c>
      <c r="G1447" s="325" t="s">
        <v>1538</v>
      </c>
      <c r="H1447" s="325" t="s">
        <v>1538</v>
      </c>
    </row>
    <row r="1448" spans="1:8">
      <c r="A1448" s="103"/>
      <c r="B1448" s="326"/>
      <c r="C1448" s="326" t="s">
        <v>1538</v>
      </c>
      <c r="D1448" t="s">
        <v>1538</v>
      </c>
      <c r="E1448" s="325" t="s">
        <v>1538</v>
      </c>
      <c r="G1448" s="325" t="s">
        <v>1538</v>
      </c>
      <c r="H1448" s="325" t="s">
        <v>1538</v>
      </c>
    </row>
    <row r="1449" spans="1:8">
      <c r="A1449" s="103"/>
      <c r="B1449" s="326"/>
      <c r="C1449" s="326" t="s">
        <v>1538</v>
      </c>
      <c r="D1449" t="s">
        <v>1538</v>
      </c>
      <c r="E1449" s="325" t="s">
        <v>1538</v>
      </c>
      <c r="G1449" s="325" t="s">
        <v>1538</v>
      </c>
      <c r="H1449" s="325" t="s">
        <v>1538</v>
      </c>
    </row>
    <row r="1450" spans="1:8">
      <c r="A1450" s="103"/>
      <c r="B1450" s="326"/>
      <c r="C1450" s="326" t="s">
        <v>1538</v>
      </c>
      <c r="D1450" t="s">
        <v>1538</v>
      </c>
      <c r="E1450" s="325" t="s">
        <v>1538</v>
      </c>
      <c r="G1450" s="325" t="s">
        <v>1538</v>
      </c>
      <c r="H1450" s="325" t="s">
        <v>1538</v>
      </c>
    </row>
    <row r="1451" spans="1:8">
      <c r="A1451" s="103"/>
      <c r="B1451" s="326"/>
      <c r="C1451" s="326" t="s">
        <v>1538</v>
      </c>
      <c r="D1451" t="s">
        <v>1538</v>
      </c>
      <c r="E1451" s="325" t="s">
        <v>1538</v>
      </c>
      <c r="G1451" s="325" t="s">
        <v>1538</v>
      </c>
      <c r="H1451" s="325" t="s">
        <v>1538</v>
      </c>
    </row>
    <row r="1452" spans="1:8">
      <c r="A1452" s="103"/>
      <c r="B1452" s="326"/>
      <c r="C1452" s="326" t="s">
        <v>1538</v>
      </c>
      <c r="D1452" t="s">
        <v>1538</v>
      </c>
      <c r="E1452" s="325" t="s">
        <v>1538</v>
      </c>
      <c r="G1452" s="325" t="s">
        <v>1538</v>
      </c>
      <c r="H1452" s="325" t="s">
        <v>1538</v>
      </c>
    </row>
    <row r="1453" spans="1:8">
      <c r="A1453" s="103"/>
      <c r="B1453" s="326"/>
      <c r="C1453" s="326" t="s">
        <v>1538</v>
      </c>
      <c r="D1453" t="s">
        <v>1538</v>
      </c>
      <c r="E1453" s="325" t="s">
        <v>1538</v>
      </c>
      <c r="G1453" s="325" t="s">
        <v>1538</v>
      </c>
      <c r="H1453" s="325" t="s">
        <v>1538</v>
      </c>
    </row>
    <row r="1454" spans="1:8">
      <c r="A1454" s="103"/>
      <c r="B1454" s="326"/>
      <c r="C1454" s="326" t="s">
        <v>1538</v>
      </c>
      <c r="D1454" t="s">
        <v>1538</v>
      </c>
      <c r="E1454" s="325" t="s">
        <v>1538</v>
      </c>
      <c r="G1454" s="325" t="s">
        <v>1538</v>
      </c>
      <c r="H1454" s="325" t="s">
        <v>1538</v>
      </c>
    </row>
    <row r="1455" spans="1:8">
      <c r="A1455" s="103"/>
      <c r="B1455" s="329"/>
      <c r="C1455" s="326" t="s">
        <v>1538</v>
      </c>
      <c r="D1455" t="s">
        <v>1538</v>
      </c>
      <c r="E1455" s="325" t="s">
        <v>1538</v>
      </c>
      <c r="G1455" s="325" t="s">
        <v>1538</v>
      </c>
      <c r="H1455" s="325" t="s">
        <v>1538</v>
      </c>
    </row>
    <row r="1456" spans="1:8">
      <c r="A1456" s="103"/>
      <c r="B1456" s="326"/>
      <c r="C1456" s="326" t="s">
        <v>1538</v>
      </c>
      <c r="D1456" t="s">
        <v>1538</v>
      </c>
      <c r="E1456" s="325" t="s">
        <v>1538</v>
      </c>
      <c r="G1456" s="325" t="s">
        <v>1538</v>
      </c>
      <c r="H1456" s="325" t="s">
        <v>1538</v>
      </c>
    </row>
    <row r="1457" spans="1:8">
      <c r="A1457" s="103"/>
      <c r="B1457" s="326"/>
      <c r="C1457" s="326" t="s">
        <v>1538</v>
      </c>
      <c r="D1457" t="s">
        <v>1538</v>
      </c>
      <c r="E1457" s="325" t="s">
        <v>1538</v>
      </c>
      <c r="G1457" s="325" t="s">
        <v>1538</v>
      </c>
      <c r="H1457" s="325" t="s">
        <v>1538</v>
      </c>
    </row>
    <row r="1458" spans="1:8">
      <c r="A1458" s="103"/>
      <c r="B1458" s="326"/>
      <c r="C1458" s="326" t="s">
        <v>1538</v>
      </c>
      <c r="D1458" t="s">
        <v>1538</v>
      </c>
      <c r="E1458" s="325" t="s">
        <v>1538</v>
      </c>
      <c r="G1458" s="325" t="s">
        <v>1538</v>
      </c>
      <c r="H1458" s="325" t="s">
        <v>1538</v>
      </c>
    </row>
    <row r="1459" spans="1:8">
      <c r="A1459" s="103"/>
      <c r="B1459" s="326"/>
      <c r="C1459" s="326" t="s">
        <v>1538</v>
      </c>
      <c r="D1459" t="s">
        <v>1538</v>
      </c>
      <c r="E1459" s="325" t="s">
        <v>1538</v>
      </c>
      <c r="G1459" s="325" t="s">
        <v>1538</v>
      </c>
      <c r="H1459" s="325" t="s">
        <v>1538</v>
      </c>
    </row>
    <row r="1460" spans="1:8">
      <c r="A1460" s="103"/>
      <c r="B1460" s="326"/>
      <c r="C1460" s="326" t="s">
        <v>1538</v>
      </c>
      <c r="D1460" t="s">
        <v>1538</v>
      </c>
      <c r="E1460" s="325" t="s">
        <v>1538</v>
      </c>
      <c r="G1460" s="325" t="s">
        <v>1538</v>
      </c>
      <c r="H1460" s="325" t="s">
        <v>1538</v>
      </c>
    </row>
    <row r="1461" spans="1:8">
      <c r="A1461" s="103"/>
      <c r="B1461" s="326"/>
      <c r="C1461" s="326" t="s">
        <v>1538</v>
      </c>
      <c r="D1461" t="s">
        <v>1538</v>
      </c>
      <c r="E1461" s="325" t="s">
        <v>1538</v>
      </c>
      <c r="G1461" s="325" t="s">
        <v>1538</v>
      </c>
      <c r="H1461" s="325" t="s">
        <v>1538</v>
      </c>
    </row>
    <row r="1462" spans="1:8">
      <c r="A1462" s="103"/>
      <c r="B1462" s="326"/>
      <c r="C1462" s="326" t="s">
        <v>1538</v>
      </c>
      <c r="D1462" t="s">
        <v>1538</v>
      </c>
      <c r="E1462" s="325" t="s">
        <v>1538</v>
      </c>
      <c r="G1462" s="325" t="s">
        <v>1538</v>
      </c>
      <c r="H1462" s="325" t="s">
        <v>1538</v>
      </c>
    </row>
    <row r="1463" spans="1:8">
      <c r="A1463" s="103"/>
      <c r="B1463" s="326"/>
      <c r="C1463" s="326" t="s">
        <v>1538</v>
      </c>
      <c r="D1463" t="s">
        <v>1538</v>
      </c>
      <c r="E1463" s="325" t="s">
        <v>1538</v>
      </c>
      <c r="G1463" s="325" t="s">
        <v>1538</v>
      </c>
      <c r="H1463" s="325" t="s">
        <v>1538</v>
      </c>
    </row>
    <row r="1464" spans="1:8">
      <c r="A1464" s="103"/>
      <c r="B1464" s="326"/>
      <c r="C1464" s="326" t="s">
        <v>1538</v>
      </c>
      <c r="D1464" t="s">
        <v>1538</v>
      </c>
      <c r="E1464" s="325" t="s">
        <v>1538</v>
      </c>
      <c r="G1464" s="325" t="s">
        <v>1538</v>
      </c>
      <c r="H1464" s="325" t="s">
        <v>1538</v>
      </c>
    </row>
    <row r="1465" spans="1:8">
      <c r="A1465" s="103"/>
      <c r="B1465" s="326"/>
      <c r="C1465" s="326" t="s">
        <v>1538</v>
      </c>
      <c r="D1465" t="s">
        <v>1538</v>
      </c>
      <c r="E1465" s="325" t="s">
        <v>1538</v>
      </c>
      <c r="G1465" s="325" t="s">
        <v>1538</v>
      </c>
      <c r="H1465" s="325" t="s">
        <v>1538</v>
      </c>
    </row>
    <row r="1466" spans="1:8">
      <c r="A1466" s="103"/>
      <c r="B1466" s="326"/>
      <c r="C1466" s="326" t="s">
        <v>1538</v>
      </c>
      <c r="D1466" t="s">
        <v>1538</v>
      </c>
      <c r="E1466" s="325" t="s">
        <v>1538</v>
      </c>
      <c r="G1466" s="325" t="s">
        <v>1538</v>
      </c>
      <c r="H1466" s="325" t="s">
        <v>1538</v>
      </c>
    </row>
    <row r="1467" spans="1:8">
      <c r="A1467" s="103"/>
      <c r="B1467" s="326"/>
      <c r="C1467" s="326" t="s">
        <v>1538</v>
      </c>
      <c r="D1467" t="s">
        <v>1538</v>
      </c>
      <c r="E1467" s="325" t="s">
        <v>1538</v>
      </c>
      <c r="G1467" s="325" t="s">
        <v>1538</v>
      </c>
      <c r="H1467" s="325" t="s">
        <v>1538</v>
      </c>
    </row>
    <row r="1468" spans="1:8">
      <c r="A1468" s="103"/>
      <c r="B1468" s="326"/>
      <c r="C1468" s="326" t="s">
        <v>1538</v>
      </c>
      <c r="D1468" t="s">
        <v>1538</v>
      </c>
      <c r="E1468" s="325" t="s">
        <v>1538</v>
      </c>
      <c r="G1468" s="325" t="s">
        <v>1538</v>
      </c>
      <c r="H1468" s="325" t="s">
        <v>1538</v>
      </c>
    </row>
    <row r="1469" spans="1:8">
      <c r="A1469" s="103"/>
      <c r="B1469" s="326"/>
      <c r="C1469" s="326" t="s">
        <v>1538</v>
      </c>
      <c r="D1469" t="s">
        <v>1538</v>
      </c>
      <c r="E1469" s="325" t="s">
        <v>1538</v>
      </c>
      <c r="G1469" s="325" t="s">
        <v>1538</v>
      </c>
      <c r="H1469" s="325" t="s">
        <v>1538</v>
      </c>
    </row>
    <row r="1470" spans="1:8">
      <c r="A1470" s="103"/>
      <c r="B1470" s="326"/>
      <c r="C1470" s="326" t="s">
        <v>1538</v>
      </c>
      <c r="D1470" t="s">
        <v>1538</v>
      </c>
      <c r="E1470" s="325" t="s">
        <v>1538</v>
      </c>
      <c r="G1470" s="325" t="s">
        <v>1538</v>
      </c>
      <c r="H1470" s="325" t="s">
        <v>1538</v>
      </c>
    </row>
    <row r="1471" spans="1:8">
      <c r="A1471" s="103"/>
      <c r="B1471" s="326"/>
      <c r="C1471" s="326" t="s">
        <v>1538</v>
      </c>
      <c r="D1471" t="s">
        <v>1538</v>
      </c>
      <c r="E1471" s="325" t="s">
        <v>1538</v>
      </c>
      <c r="G1471" s="325" t="s">
        <v>1538</v>
      </c>
      <c r="H1471" s="325" t="s">
        <v>1538</v>
      </c>
    </row>
    <row r="1472" spans="1:8">
      <c r="A1472" s="103"/>
      <c r="B1472" s="326"/>
      <c r="C1472" s="326" t="s">
        <v>1538</v>
      </c>
      <c r="D1472" t="s">
        <v>1538</v>
      </c>
      <c r="E1472" s="325" t="s">
        <v>1538</v>
      </c>
      <c r="G1472" s="325" t="s">
        <v>1538</v>
      </c>
      <c r="H1472" s="325" t="s">
        <v>1538</v>
      </c>
    </row>
    <row r="1473" spans="1:8">
      <c r="A1473" s="103"/>
      <c r="B1473" s="326"/>
      <c r="C1473" s="326" t="s">
        <v>1538</v>
      </c>
      <c r="D1473" t="s">
        <v>1538</v>
      </c>
      <c r="E1473" s="325" t="s">
        <v>1538</v>
      </c>
      <c r="G1473" s="325" t="s">
        <v>1538</v>
      </c>
      <c r="H1473" s="325" t="s">
        <v>1538</v>
      </c>
    </row>
    <row r="1474" spans="1:8">
      <c r="A1474" s="103"/>
      <c r="B1474" s="326"/>
      <c r="C1474" s="326" t="s">
        <v>1538</v>
      </c>
      <c r="D1474" t="s">
        <v>1538</v>
      </c>
      <c r="E1474" s="325" t="s">
        <v>1538</v>
      </c>
      <c r="G1474" s="325" t="s">
        <v>1538</v>
      </c>
      <c r="H1474" s="325" t="s">
        <v>1538</v>
      </c>
    </row>
    <row r="1475" spans="1:8">
      <c r="A1475" s="103"/>
      <c r="B1475" s="326"/>
      <c r="C1475" s="326" t="s">
        <v>1538</v>
      </c>
      <c r="D1475" t="s">
        <v>1538</v>
      </c>
      <c r="E1475" s="325" t="s">
        <v>1538</v>
      </c>
      <c r="G1475" s="325" t="s">
        <v>1538</v>
      </c>
      <c r="H1475" s="325" t="s">
        <v>1538</v>
      </c>
    </row>
    <row r="1476" spans="1:8">
      <c r="A1476" s="103"/>
      <c r="B1476" s="326"/>
      <c r="C1476" s="326" t="s">
        <v>1538</v>
      </c>
      <c r="D1476" t="s">
        <v>1538</v>
      </c>
      <c r="E1476" s="325" t="s">
        <v>1538</v>
      </c>
      <c r="G1476" s="325" t="s">
        <v>1538</v>
      </c>
      <c r="H1476" s="325" t="s">
        <v>1538</v>
      </c>
    </row>
    <row r="1477" spans="1:8">
      <c r="A1477" s="103"/>
      <c r="B1477" s="326"/>
      <c r="C1477" s="326" t="s">
        <v>1538</v>
      </c>
      <c r="D1477" t="s">
        <v>1538</v>
      </c>
      <c r="E1477" s="325" t="s">
        <v>1538</v>
      </c>
      <c r="G1477" s="325" t="s">
        <v>1538</v>
      </c>
      <c r="H1477" s="325" t="s">
        <v>1538</v>
      </c>
    </row>
    <row r="1478" spans="1:8">
      <c r="A1478" s="103"/>
      <c r="B1478" s="328"/>
      <c r="C1478" s="326" t="s">
        <v>1538</v>
      </c>
      <c r="D1478" t="s">
        <v>1538</v>
      </c>
      <c r="E1478" s="325" t="s">
        <v>1538</v>
      </c>
      <c r="G1478" s="325" t="s">
        <v>1538</v>
      </c>
      <c r="H1478" s="325" t="s">
        <v>1538</v>
      </c>
    </row>
    <row r="1479" spans="1:8">
      <c r="A1479" s="103"/>
      <c r="C1479" s="326" t="s">
        <v>1538</v>
      </c>
      <c r="D1479" t="s">
        <v>1538</v>
      </c>
      <c r="E1479" s="325" t="s">
        <v>1538</v>
      </c>
      <c r="G1479" s="325" t="s">
        <v>1538</v>
      </c>
      <c r="H1479" s="325" t="s">
        <v>1538</v>
      </c>
    </row>
    <row r="1480" spans="1:8">
      <c r="A1480" s="103"/>
      <c r="C1480" s="326" t="s">
        <v>1538</v>
      </c>
      <c r="D1480" t="s">
        <v>1538</v>
      </c>
      <c r="E1480" s="325" t="s">
        <v>1538</v>
      </c>
      <c r="G1480" s="325" t="s">
        <v>1538</v>
      </c>
      <c r="H1480" s="325" t="s">
        <v>1538</v>
      </c>
    </row>
    <row r="1481" spans="1:8">
      <c r="A1481" s="103"/>
      <c r="C1481" s="326" t="s">
        <v>1538</v>
      </c>
      <c r="D1481" t="s">
        <v>1538</v>
      </c>
      <c r="E1481" s="325" t="s">
        <v>1538</v>
      </c>
      <c r="G1481" s="325" t="s">
        <v>1538</v>
      </c>
      <c r="H1481" s="325" t="s">
        <v>1538</v>
      </c>
    </row>
    <row r="1482" spans="1:8">
      <c r="A1482" s="103"/>
      <c r="B1482" s="326"/>
      <c r="C1482" s="326" t="s">
        <v>1538</v>
      </c>
      <c r="D1482" t="s">
        <v>1538</v>
      </c>
      <c r="E1482" s="325" t="s">
        <v>1538</v>
      </c>
      <c r="G1482" s="325" t="s">
        <v>1538</v>
      </c>
      <c r="H1482" s="325" t="s">
        <v>1538</v>
      </c>
    </row>
    <row r="1483" spans="1:8">
      <c r="A1483" s="103"/>
      <c r="B1483" s="326"/>
      <c r="C1483" s="326" t="s">
        <v>1538</v>
      </c>
      <c r="D1483" t="s">
        <v>1538</v>
      </c>
      <c r="E1483" s="325" t="s">
        <v>1538</v>
      </c>
      <c r="G1483" s="325" t="s">
        <v>1538</v>
      </c>
      <c r="H1483" s="325" t="s">
        <v>1538</v>
      </c>
    </row>
    <row r="1484" spans="1:8">
      <c r="A1484" s="103"/>
      <c r="B1484" s="326"/>
      <c r="C1484" s="326" t="s">
        <v>1538</v>
      </c>
      <c r="D1484" t="s">
        <v>1538</v>
      </c>
      <c r="E1484" s="325" t="s">
        <v>1538</v>
      </c>
      <c r="G1484" s="325" t="s">
        <v>1538</v>
      </c>
      <c r="H1484" s="325" t="s">
        <v>1538</v>
      </c>
    </row>
    <row r="1485" spans="1:8">
      <c r="A1485" s="103"/>
      <c r="B1485" s="326"/>
      <c r="C1485" s="326" t="s">
        <v>1538</v>
      </c>
      <c r="D1485" t="s">
        <v>1538</v>
      </c>
      <c r="E1485" s="325" t="s">
        <v>1538</v>
      </c>
      <c r="G1485" s="325" t="s">
        <v>1538</v>
      </c>
      <c r="H1485" s="325" t="s">
        <v>1538</v>
      </c>
    </row>
    <row r="1486" spans="1:8">
      <c r="A1486" s="103"/>
      <c r="B1486" s="326"/>
      <c r="C1486" s="326" t="s">
        <v>1538</v>
      </c>
      <c r="D1486" t="s">
        <v>1538</v>
      </c>
      <c r="E1486" s="325" t="s">
        <v>1538</v>
      </c>
      <c r="G1486" s="325" t="s">
        <v>1538</v>
      </c>
      <c r="H1486" s="325" t="s">
        <v>1538</v>
      </c>
    </row>
    <row r="1487" spans="1:8">
      <c r="A1487" s="103"/>
      <c r="B1487" s="326"/>
      <c r="C1487" s="326" t="s">
        <v>1538</v>
      </c>
      <c r="D1487" t="s">
        <v>1538</v>
      </c>
      <c r="E1487" s="325" t="s">
        <v>1538</v>
      </c>
      <c r="G1487" s="325" t="s">
        <v>1538</v>
      </c>
      <c r="H1487" s="325" t="s">
        <v>1538</v>
      </c>
    </row>
    <row r="1488" spans="1:8">
      <c r="A1488" s="103"/>
      <c r="B1488" s="326"/>
      <c r="C1488" s="326" t="s">
        <v>1538</v>
      </c>
      <c r="D1488" t="s">
        <v>1538</v>
      </c>
      <c r="E1488" s="325" t="s">
        <v>1538</v>
      </c>
      <c r="G1488" s="325" t="s">
        <v>1538</v>
      </c>
      <c r="H1488" s="325" t="s">
        <v>1538</v>
      </c>
    </row>
    <row r="1489" spans="1:8">
      <c r="A1489" s="103"/>
      <c r="B1489" s="326"/>
      <c r="C1489" s="326" t="s">
        <v>1538</v>
      </c>
      <c r="D1489" t="s">
        <v>1538</v>
      </c>
      <c r="E1489" s="325" t="s">
        <v>1538</v>
      </c>
      <c r="G1489" s="325" t="s">
        <v>1538</v>
      </c>
      <c r="H1489" s="325" t="s">
        <v>1538</v>
      </c>
    </row>
    <row r="1490" spans="1:8">
      <c r="A1490" s="103"/>
      <c r="B1490" s="326"/>
      <c r="C1490" s="326" t="s">
        <v>1538</v>
      </c>
      <c r="D1490" t="s">
        <v>1538</v>
      </c>
      <c r="E1490" s="325" t="s">
        <v>1538</v>
      </c>
      <c r="G1490" s="325" t="s">
        <v>1538</v>
      </c>
      <c r="H1490" s="325" t="s">
        <v>1538</v>
      </c>
    </row>
    <row r="1491" spans="1:8">
      <c r="A1491" s="103"/>
      <c r="B1491" s="326"/>
      <c r="C1491" s="326" t="s">
        <v>1538</v>
      </c>
      <c r="D1491" t="s">
        <v>1538</v>
      </c>
      <c r="E1491" s="325" t="s">
        <v>1538</v>
      </c>
      <c r="G1491" s="325" t="s">
        <v>1538</v>
      </c>
      <c r="H1491" s="325" t="s">
        <v>1538</v>
      </c>
    </row>
    <row r="1492" spans="1:8">
      <c r="A1492" s="103"/>
      <c r="B1492" s="326"/>
      <c r="C1492" s="326" t="s">
        <v>1538</v>
      </c>
      <c r="D1492" t="s">
        <v>1538</v>
      </c>
      <c r="E1492" s="325" t="s">
        <v>1538</v>
      </c>
      <c r="G1492" s="325" t="s">
        <v>1538</v>
      </c>
      <c r="H1492" s="325" t="s">
        <v>1538</v>
      </c>
    </row>
    <row r="1493" spans="1:8">
      <c r="A1493" s="103"/>
      <c r="B1493" s="326"/>
      <c r="C1493" s="326" t="s">
        <v>1538</v>
      </c>
      <c r="D1493" t="s">
        <v>1538</v>
      </c>
      <c r="E1493" s="325" t="s">
        <v>1538</v>
      </c>
      <c r="G1493" s="325" t="s">
        <v>1538</v>
      </c>
      <c r="H1493" s="325" t="s">
        <v>1538</v>
      </c>
    </row>
    <row r="1494" spans="1:8">
      <c r="A1494" s="103"/>
      <c r="B1494" s="326"/>
      <c r="C1494" s="326" t="s">
        <v>1538</v>
      </c>
      <c r="D1494" t="s">
        <v>1538</v>
      </c>
      <c r="E1494" s="325" t="s">
        <v>1538</v>
      </c>
      <c r="G1494" s="325" t="s">
        <v>1538</v>
      </c>
      <c r="H1494" s="325" t="s">
        <v>1538</v>
      </c>
    </row>
    <row r="1495" spans="1:8">
      <c r="A1495" s="103"/>
      <c r="B1495" s="326"/>
      <c r="C1495" s="326" t="s">
        <v>1538</v>
      </c>
      <c r="D1495" t="s">
        <v>1538</v>
      </c>
      <c r="E1495" s="325" t="s">
        <v>1538</v>
      </c>
      <c r="G1495" s="325" t="s">
        <v>1538</v>
      </c>
      <c r="H1495" s="325" t="s">
        <v>1538</v>
      </c>
    </row>
    <row r="1496" spans="1:8">
      <c r="A1496" s="103"/>
      <c r="B1496" s="326"/>
      <c r="C1496" s="326" t="s">
        <v>1538</v>
      </c>
      <c r="D1496" t="s">
        <v>1538</v>
      </c>
      <c r="E1496" s="325" t="s">
        <v>1538</v>
      </c>
      <c r="G1496" s="325" t="s">
        <v>1538</v>
      </c>
      <c r="H1496" s="325" t="s">
        <v>1538</v>
      </c>
    </row>
    <row r="1497" spans="1:8">
      <c r="A1497" s="103"/>
      <c r="B1497" s="326"/>
      <c r="C1497" s="326" t="s">
        <v>1538</v>
      </c>
      <c r="D1497" t="s">
        <v>1538</v>
      </c>
      <c r="E1497" s="325" t="s">
        <v>1538</v>
      </c>
      <c r="G1497" s="325" t="s">
        <v>1538</v>
      </c>
      <c r="H1497" s="325" t="s">
        <v>1538</v>
      </c>
    </row>
    <row r="1498" spans="1:8">
      <c r="A1498" s="103"/>
      <c r="B1498" s="326"/>
      <c r="C1498" s="326" t="s">
        <v>1538</v>
      </c>
      <c r="D1498" t="s">
        <v>1538</v>
      </c>
      <c r="E1498" s="325" t="s">
        <v>1538</v>
      </c>
      <c r="G1498" s="325" t="s">
        <v>1538</v>
      </c>
      <c r="H1498" s="325" t="s">
        <v>1538</v>
      </c>
    </row>
    <row r="1499" spans="1:8">
      <c r="A1499" s="103"/>
      <c r="B1499" s="326"/>
      <c r="C1499" s="326" t="s">
        <v>1538</v>
      </c>
      <c r="D1499" t="s">
        <v>1538</v>
      </c>
      <c r="E1499" s="325" t="s">
        <v>1538</v>
      </c>
      <c r="G1499" s="325" t="s">
        <v>1538</v>
      </c>
      <c r="H1499" s="325" t="s">
        <v>1538</v>
      </c>
    </row>
    <row r="1500" spans="1:8">
      <c r="A1500" s="103"/>
      <c r="B1500" s="326"/>
      <c r="C1500" s="326" t="s">
        <v>1538</v>
      </c>
      <c r="D1500" t="s">
        <v>1538</v>
      </c>
      <c r="E1500" s="325" t="s">
        <v>1538</v>
      </c>
      <c r="G1500" s="325" t="s">
        <v>1538</v>
      </c>
      <c r="H1500" s="325" t="s">
        <v>1538</v>
      </c>
    </row>
    <row r="1501" spans="1:8">
      <c r="A1501" s="103"/>
      <c r="B1501" s="326"/>
      <c r="C1501" s="326" t="s">
        <v>1538</v>
      </c>
      <c r="D1501" t="s">
        <v>1538</v>
      </c>
      <c r="E1501" s="325" t="s">
        <v>1538</v>
      </c>
      <c r="G1501" s="325" t="s">
        <v>1538</v>
      </c>
      <c r="H1501" s="325" t="s">
        <v>1538</v>
      </c>
    </row>
    <row r="1502" spans="1:8">
      <c r="A1502" s="103"/>
      <c r="B1502" s="326"/>
      <c r="C1502" s="326" t="s">
        <v>1538</v>
      </c>
      <c r="D1502" t="s">
        <v>1538</v>
      </c>
      <c r="E1502" s="325" t="s">
        <v>1538</v>
      </c>
      <c r="G1502" s="325" t="s">
        <v>1538</v>
      </c>
      <c r="H1502" s="325" t="s">
        <v>1538</v>
      </c>
    </row>
    <row r="1503" spans="1:8">
      <c r="A1503" s="103"/>
      <c r="B1503" s="326"/>
      <c r="C1503" s="326" t="s">
        <v>1538</v>
      </c>
      <c r="D1503" t="s">
        <v>1538</v>
      </c>
      <c r="E1503" s="325" t="s">
        <v>1538</v>
      </c>
      <c r="G1503" s="325" t="s">
        <v>1538</v>
      </c>
      <c r="H1503" s="325" t="s">
        <v>1538</v>
      </c>
    </row>
    <row r="1504" spans="1:8">
      <c r="A1504" s="103"/>
      <c r="B1504" s="326"/>
      <c r="C1504" s="326" t="s">
        <v>1538</v>
      </c>
      <c r="D1504" t="s">
        <v>1538</v>
      </c>
      <c r="E1504" s="325" t="s">
        <v>1538</v>
      </c>
      <c r="G1504" s="325" t="s">
        <v>1538</v>
      </c>
      <c r="H1504" s="325" t="s">
        <v>1538</v>
      </c>
    </row>
    <row r="1505" spans="1:8">
      <c r="A1505" s="103"/>
      <c r="B1505" s="326"/>
      <c r="C1505" s="326" t="s">
        <v>1538</v>
      </c>
      <c r="D1505" t="s">
        <v>1538</v>
      </c>
      <c r="E1505" s="325" t="s">
        <v>1538</v>
      </c>
      <c r="G1505" s="325" t="s">
        <v>1538</v>
      </c>
      <c r="H1505" s="325" t="s">
        <v>1538</v>
      </c>
    </row>
    <row r="1506" spans="1:8">
      <c r="A1506" s="103"/>
      <c r="B1506" s="326"/>
      <c r="C1506" s="326" t="s">
        <v>1538</v>
      </c>
      <c r="D1506" t="s">
        <v>1538</v>
      </c>
      <c r="E1506" s="325" t="s">
        <v>1538</v>
      </c>
      <c r="G1506" s="325" t="s">
        <v>1538</v>
      </c>
      <c r="H1506" s="325" t="s">
        <v>1538</v>
      </c>
    </row>
    <row r="1507" spans="1:8">
      <c r="A1507" s="103"/>
      <c r="B1507" s="326"/>
      <c r="C1507" s="326" t="s">
        <v>1538</v>
      </c>
      <c r="D1507" t="s">
        <v>1538</v>
      </c>
      <c r="E1507" s="325" t="s">
        <v>1538</v>
      </c>
      <c r="G1507" s="325" t="s">
        <v>1538</v>
      </c>
      <c r="H1507" s="325" t="s">
        <v>1538</v>
      </c>
    </row>
    <row r="1508" spans="1:8">
      <c r="A1508" s="103"/>
      <c r="B1508" s="326"/>
      <c r="C1508" s="326" t="s">
        <v>1538</v>
      </c>
      <c r="D1508" t="s">
        <v>1538</v>
      </c>
      <c r="E1508" s="325" t="s">
        <v>1538</v>
      </c>
      <c r="G1508" s="325" t="s">
        <v>1538</v>
      </c>
      <c r="H1508" s="325" t="s">
        <v>1538</v>
      </c>
    </row>
    <row r="1509" spans="1:8">
      <c r="A1509" s="103"/>
      <c r="B1509" s="326"/>
      <c r="C1509" s="326" t="s">
        <v>1538</v>
      </c>
      <c r="D1509" t="s">
        <v>1538</v>
      </c>
      <c r="E1509" s="325" t="s">
        <v>1538</v>
      </c>
      <c r="G1509" s="325" t="s">
        <v>1538</v>
      </c>
      <c r="H1509" s="325" t="s">
        <v>1538</v>
      </c>
    </row>
    <row r="1510" spans="1:8">
      <c r="A1510" s="103"/>
      <c r="B1510" s="326"/>
      <c r="C1510" s="326" t="s">
        <v>1538</v>
      </c>
      <c r="D1510" t="s">
        <v>1538</v>
      </c>
      <c r="E1510" s="325" t="s">
        <v>1538</v>
      </c>
      <c r="G1510" s="325" t="s">
        <v>1538</v>
      </c>
      <c r="H1510" s="325" t="s">
        <v>1538</v>
      </c>
    </row>
    <row r="1511" spans="1:8">
      <c r="A1511" s="103"/>
      <c r="B1511" s="326"/>
      <c r="C1511" s="326" t="s">
        <v>1538</v>
      </c>
      <c r="D1511" t="s">
        <v>1538</v>
      </c>
      <c r="E1511" s="325" t="s">
        <v>1538</v>
      </c>
      <c r="G1511" s="325" t="s">
        <v>1538</v>
      </c>
      <c r="H1511" s="325" t="s">
        <v>1538</v>
      </c>
    </row>
    <row r="1512" spans="1:8">
      <c r="A1512" s="103"/>
      <c r="B1512" s="326"/>
      <c r="C1512" s="326" t="s">
        <v>1538</v>
      </c>
      <c r="D1512" t="s">
        <v>1538</v>
      </c>
      <c r="E1512" s="325" t="s">
        <v>1538</v>
      </c>
      <c r="G1512" s="325" t="s">
        <v>1538</v>
      </c>
      <c r="H1512" s="325" t="s">
        <v>1538</v>
      </c>
    </row>
    <row r="1513" spans="1:8">
      <c r="A1513" s="103"/>
      <c r="B1513" s="326"/>
      <c r="C1513" s="326" t="s">
        <v>1538</v>
      </c>
      <c r="D1513" t="s">
        <v>1538</v>
      </c>
      <c r="E1513" s="325" t="s">
        <v>1538</v>
      </c>
      <c r="G1513" s="325" t="s">
        <v>1538</v>
      </c>
      <c r="H1513" s="325" t="s">
        <v>1538</v>
      </c>
    </row>
    <row r="1514" spans="1:8">
      <c r="A1514" s="103"/>
      <c r="B1514" s="326"/>
      <c r="C1514" s="326" t="s">
        <v>1538</v>
      </c>
      <c r="D1514" t="s">
        <v>1538</v>
      </c>
      <c r="E1514" s="325" t="s">
        <v>1538</v>
      </c>
      <c r="G1514" s="325" t="s">
        <v>1538</v>
      </c>
      <c r="H1514" s="325" t="s">
        <v>1538</v>
      </c>
    </row>
    <row r="1515" spans="1:8">
      <c r="A1515" s="103"/>
      <c r="B1515" s="326"/>
      <c r="C1515" s="326" t="s">
        <v>1538</v>
      </c>
      <c r="D1515" t="s">
        <v>1538</v>
      </c>
      <c r="E1515" s="325" t="s">
        <v>1538</v>
      </c>
      <c r="G1515" s="325" t="s">
        <v>1538</v>
      </c>
      <c r="H1515" s="325" t="s">
        <v>1538</v>
      </c>
    </row>
    <row r="1516" spans="1:8">
      <c r="A1516" s="103"/>
      <c r="B1516" s="326"/>
      <c r="C1516" s="326" t="s">
        <v>1538</v>
      </c>
      <c r="D1516" t="s">
        <v>1538</v>
      </c>
      <c r="E1516" s="325" t="s">
        <v>1538</v>
      </c>
      <c r="G1516" s="325" t="s">
        <v>1538</v>
      </c>
      <c r="H1516" s="325" t="s">
        <v>1538</v>
      </c>
    </row>
    <row r="1517" spans="1:8">
      <c r="A1517" s="103"/>
      <c r="B1517" s="326"/>
      <c r="C1517" s="326" t="s">
        <v>1538</v>
      </c>
      <c r="D1517" t="s">
        <v>1538</v>
      </c>
      <c r="E1517" s="325" t="s">
        <v>1538</v>
      </c>
      <c r="G1517" s="325" t="s">
        <v>1538</v>
      </c>
      <c r="H1517" s="325" t="s">
        <v>1538</v>
      </c>
    </row>
    <row r="1518" spans="1:8">
      <c r="A1518" s="103"/>
      <c r="B1518" s="326"/>
      <c r="C1518" s="326" t="s">
        <v>1538</v>
      </c>
      <c r="D1518" t="s">
        <v>1538</v>
      </c>
      <c r="E1518" s="325" t="s">
        <v>1538</v>
      </c>
      <c r="G1518" s="325" t="s">
        <v>1538</v>
      </c>
      <c r="H1518" s="325" t="s">
        <v>1538</v>
      </c>
    </row>
    <row r="1519" spans="1:8">
      <c r="A1519" s="103"/>
      <c r="B1519" s="326"/>
      <c r="C1519" s="326" t="s">
        <v>1538</v>
      </c>
      <c r="D1519" t="s">
        <v>1538</v>
      </c>
      <c r="E1519" s="325" t="s">
        <v>1538</v>
      </c>
      <c r="G1519" s="325" t="s">
        <v>1538</v>
      </c>
      <c r="H1519" s="325" t="s">
        <v>1538</v>
      </c>
    </row>
    <row r="1520" spans="1:8">
      <c r="A1520" s="103"/>
      <c r="B1520" s="326"/>
      <c r="C1520" s="326" t="s">
        <v>1538</v>
      </c>
      <c r="D1520" t="s">
        <v>1538</v>
      </c>
      <c r="E1520" s="325" t="s">
        <v>1538</v>
      </c>
      <c r="G1520" s="325" t="s">
        <v>1538</v>
      </c>
      <c r="H1520" s="325" t="s">
        <v>1538</v>
      </c>
    </row>
    <row r="1521" spans="1:8">
      <c r="A1521" s="103"/>
      <c r="B1521" s="326"/>
      <c r="C1521" s="326" t="s">
        <v>1538</v>
      </c>
      <c r="D1521" t="s">
        <v>1538</v>
      </c>
      <c r="E1521" s="325" t="s">
        <v>1538</v>
      </c>
      <c r="G1521" s="325" t="s">
        <v>1538</v>
      </c>
      <c r="H1521" s="325" t="s">
        <v>1538</v>
      </c>
    </row>
    <row r="1522" spans="1:8">
      <c r="A1522" s="103"/>
      <c r="B1522" s="326"/>
      <c r="C1522" s="326" t="s">
        <v>1538</v>
      </c>
      <c r="D1522" t="s">
        <v>1538</v>
      </c>
      <c r="E1522" s="325" t="s">
        <v>1538</v>
      </c>
      <c r="G1522" s="325" t="s">
        <v>1538</v>
      </c>
      <c r="H1522" s="325" t="s">
        <v>1538</v>
      </c>
    </row>
    <row r="1523" spans="1:8">
      <c r="A1523" s="103"/>
      <c r="B1523" s="326"/>
      <c r="C1523" s="326" t="s">
        <v>1538</v>
      </c>
      <c r="D1523" t="s">
        <v>1538</v>
      </c>
      <c r="E1523" s="325" t="s">
        <v>1538</v>
      </c>
      <c r="G1523" s="325" t="s">
        <v>1538</v>
      </c>
      <c r="H1523" s="325" t="s">
        <v>1538</v>
      </c>
    </row>
    <row r="1524" spans="1:8">
      <c r="A1524" s="103"/>
      <c r="B1524" s="326"/>
      <c r="C1524" s="326" t="s">
        <v>1538</v>
      </c>
      <c r="D1524" t="s">
        <v>1538</v>
      </c>
      <c r="E1524" s="325" t="s">
        <v>1538</v>
      </c>
      <c r="G1524" s="325" t="s">
        <v>1538</v>
      </c>
      <c r="H1524" s="325" t="s">
        <v>1538</v>
      </c>
    </row>
    <row r="1525" spans="1:8">
      <c r="A1525" s="103"/>
      <c r="B1525" s="326"/>
      <c r="C1525" s="326" t="s">
        <v>1538</v>
      </c>
      <c r="D1525" t="s">
        <v>1538</v>
      </c>
      <c r="E1525" s="325" t="s">
        <v>1538</v>
      </c>
      <c r="G1525" s="325" t="s">
        <v>1538</v>
      </c>
      <c r="H1525" s="325" t="s">
        <v>1538</v>
      </c>
    </row>
    <row r="1526" spans="1:8">
      <c r="A1526" s="103"/>
      <c r="B1526" s="326"/>
      <c r="C1526" s="326" t="s">
        <v>1538</v>
      </c>
      <c r="D1526" t="s">
        <v>1538</v>
      </c>
      <c r="E1526" s="325" t="s">
        <v>1538</v>
      </c>
      <c r="G1526" s="325" t="s">
        <v>1538</v>
      </c>
      <c r="H1526" s="325" t="s">
        <v>1538</v>
      </c>
    </row>
    <row r="1527" spans="1:8">
      <c r="A1527" s="103"/>
      <c r="B1527" s="328"/>
      <c r="C1527" s="326" t="s">
        <v>1538</v>
      </c>
      <c r="D1527" t="s">
        <v>1538</v>
      </c>
      <c r="E1527" s="325" t="s">
        <v>1538</v>
      </c>
      <c r="G1527" s="325" t="s">
        <v>1538</v>
      </c>
      <c r="H1527" s="325" t="s">
        <v>1538</v>
      </c>
    </row>
    <row r="1528" spans="1:8">
      <c r="A1528" s="103"/>
      <c r="C1528" s="326" t="s">
        <v>1538</v>
      </c>
      <c r="D1528" t="s">
        <v>1538</v>
      </c>
      <c r="E1528" s="325" t="s">
        <v>1538</v>
      </c>
      <c r="G1528" s="325" t="s">
        <v>1538</v>
      </c>
      <c r="H1528" s="325" t="s">
        <v>1538</v>
      </c>
    </row>
    <row r="1529" spans="1:8">
      <c r="A1529" s="103"/>
      <c r="C1529" s="326" t="s">
        <v>1538</v>
      </c>
      <c r="D1529" t="s">
        <v>1538</v>
      </c>
      <c r="E1529" s="325" t="s">
        <v>1538</v>
      </c>
      <c r="G1529" s="325" t="s">
        <v>1538</v>
      </c>
      <c r="H1529" s="325" t="s">
        <v>1538</v>
      </c>
    </row>
    <row r="1530" spans="1:8">
      <c r="A1530" s="103"/>
      <c r="C1530" s="326" t="s">
        <v>1538</v>
      </c>
      <c r="D1530" t="s">
        <v>1538</v>
      </c>
      <c r="E1530" s="325" t="s">
        <v>1538</v>
      </c>
      <c r="G1530" s="325" t="s">
        <v>1538</v>
      </c>
      <c r="H1530" s="325" t="s">
        <v>1538</v>
      </c>
    </row>
    <row r="1531" spans="1:8">
      <c r="A1531" s="103"/>
      <c r="B1531" s="326"/>
      <c r="C1531" s="326" t="s">
        <v>1538</v>
      </c>
      <c r="D1531" t="s">
        <v>1538</v>
      </c>
      <c r="E1531" s="325" t="s">
        <v>1538</v>
      </c>
      <c r="G1531" s="325" t="s">
        <v>1538</v>
      </c>
      <c r="H1531" s="325" t="s">
        <v>1538</v>
      </c>
    </row>
    <row r="1532" spans="1:8">
      <c r="A1532" s="103"/>
      <c r="B1532" s="326"/>
      <c r="C1532" s="326" t="s">
        <v>1538</v>
      </c>
      <c r="D1532" t="s">
        <v>1538</v>
      </c>
      <c r="E1532" s="325" t="s">
        <v>1538</v>
      </c>
      <c r="G1532" s="325" t="s">
        <v>1538</v>
      </c>
      <c r="H1532" s="325" t="s">
        <v>1538</v>
      </c>
    </row>
    <row r="1533" spans="1:8">
      <c r="A1533" s="103"/>
      <c r="B1533" s="326"/>
      <c r="C1533" s="326" t="s">
        <v>1538</v>
      </c>
      <c r="D1533" t="s">
        <v>1538</v>
      </c>
      <c r="E1533" s="325" t="s">
        <v>1538</v>
      </c>
      <c r="G1533" s="325" t="s">
        <v>1538</v>
      </c>
      <c r="H1533" s="325" t="s">
        <v>1538</v>
      </c>
    </row>
    <row r="1534" spans="1:8">
      <c r="A1534" s="103"/>
      <c r="B1534" s="326"/>
      <c r="C1534" s="326" t="s">
        <v>1538</v>
      </c>
      <c r="D1534" t="s">
        <v>1538</v>
      </c>
      <c r="E1534" s="325" t="s">
        <v>1538</v>
      </c>
      <c r="G1534" s="325" t="s">
        <v>1538</v>
      </c>
      <c r="H1534" s="325" t="s">
        <v>1538</v>
      </c>
    </row>
    <row r="1535" spans="1:8">
      <c r="A1535" s="103"/>
      <c r="B1535" s="326"/>
      <c r="C1535" s="326" t="s">
        <v>1538</v>
      </c>
      <c r="D1535" t="s">
        <v>1538</v>
      </c>
      <c r="E1535" s="325" t="s">
        <v>1538</v>
      </c>
      <c r="G1535" s="325" t="s">
        <v>1538</v>
      </c>
      <c r="H1535" s="325" t="s">
        <v>1538</v>
      </c>
    </row>
    <row r="1536" spans="1:8">
      <c r="A1536" s="103"/>
      <c r="B1536" s="326"/>
      <c r="C1536" s="326" t="s">
        <v>1538</v>
      </c>
      <c r="D1536" t="s">
        <v>1538</v>
      </c>
      <c r="E1536" s="325" t="s">
        <v>1538</v>
      </c>
      <c r="G1536" s="325" t="s">
        <v>1538</v>
      </c>
      <c r="H1536" s="325" t="s">
        <v>1538</v>
      </c>
    </row>
    <row r="1537" spans="1:8">
      <c r="A1537" s="103"/>
      <c r="B1537" s="326"/>
      <c r="C1537" s="326" t="s">
        <v>1538</v>
      </c>
      <c r="D1537" t="s">
        <v>1538</v>
      </c>
      <c r="E1537" s="325" t="s">
        <v>1538</v>
      </c>
      <c r="G1537" s="325" t="s">
        <v>1538</v>
      </c>
      <c r="H1537" s="325" t="s">
        <v>1538</v>
      </c>
    </row>
    <row r="1538" spans="1:8">
      <c r="A1538" s="103"/>
      <c r="B1538" s="326"/>
      <c r="C1538" s="326" t="s">
        <v>1538</v>
      </c>
      <c r="D1538" t="s">
        <v>1538</v>
      </c>
      <c r="E1538" s="325" t="s">
        <v>1538</v>
      </c>
      <c r="G1538" s="325" t="s">
        <v>1538</v>
      </c>
      <c r="H1538" s="325" t="s">
        <v>1538</v>
      </c>
    </row>
    <row r="1539" spans="1:8">
      <c r="A1539" s="103"/>
      <c r="B1539" s="326"/>
      <c r="C1539" s="326" t="s">
        <v>1538</v>
      </c>
      <c r="D1539" t="s">
        <v>1538</v>
      </c>
      <c r="E1539" s="325" t="s">
        <v>1538</v>
      </c>
      <c r="G1539" s="325" t="s">
        <v>1538</v>
      </c>
      <c r="H1539" s="325" t="s">
        <v>1538</v>
      </c>
    </row>
    <row r="1540" spans="1:8">
      <c r="A1540" s="103"/>
      <c r="B1540" s="326"/>
      <c r="C1540" s="326" t="s">
        <v>1538</v>
      </c>
      <c r="D1540" t="s">
        <v>1538</v>
      </c>
      <c r="E1540" s="325" t="s">
        <v>1538</v>
      </c>
      <c r="G1540" s="325" t="s">
        <v>1538</v>
      </c>
      <c r="H1540" s="325" t="s">
        <v>1538</v>
      </c>
    </row>
    <row r="1541" spans="1:8">
      <c r="A1541" s="103"/>
      <c r="B1541" s="326"/>
      <c r="C1541" s="326" t="s">
        <v>1538</v>
      </c>
      <c r="D1541" t="s">
        <v>1538</v>
      </c>
      <c r="E1541" s="325" t="s">
        <v>1538</v>
      </c>
      <c r="G1541" s="325" t="s">
        <v>1538</v>
      </c>
      <c r="H1541" s="325" t="s">
        <v>1538</v>
      </c>
    </row>
    <row r="1542" spans="1:8">
      <c r="A1542" s="103"/>
      <c r="B1542" s="326"/>
      <c r="C1542" s="326" t="s">
        <v>1538</v>
      </c>
      <c r="D1542" t="s">
        <v>1538</v>
      </c>
      <c r="E1542" s="325" t="s">
        <v>1538</v>
      </c>
      <c r="G1542" s="325" t="s">
        <v>1538</v>
      </c>
      <c r="H1542" s="325" t="s">
        <v>1538</v>
      </c>
    </row>
    <row r="1543" spans="1:8">
      <c r="A1543" s="103"/>
      <c r="B1543" s="326"/>
      <c r="C1543" s="326" t="s">
        <v>1538</v>
      </c>
      <c r="D1543" t="s">
        <v>1538</v>
      </c>
      <c r="E1543" s="325" t="s">
        <v>1538</v>
      </c>
      <c r="G1543" s="325" t="s">
        <v>1538</v>
      </c>
      <c r="H1543" s="325" t="s">
        <v>1538</v>
      </c>
    </row>
    <row r="1544" spans="1:8">
      <c r="A1544" s="103"/>
      <c r="B1544" s="326"/>
      <c r="C1544" s="326" t="s">
        <v>1538</v>
      </c>
      <c r="D1544" t="s">
        <v>1538</v>
      </c>
      <c r="E1544" s="325" t="s">
        <v>1538</v>
      </c>
      <c r="G1544" s="325" t="s">
        <v>1538</v>
      </c>
      <c r="H1544" s="325" t="s">
        <v>1538</v>
      </c>
    </row>
    <row r="1545" spans="1:8">
      <c r="A1545" s="103"/>
      <c r="B1545" s="326"/>
      <c r="C1545" s="326" t="s">
        <v>1538</v>
      </c>
      <c r="D1545" t="s">
        <v>1538</v>
      </c>
      <c r="E1545" s="325" t="s">
        <v>1538</v>
      </c>
      <c r="G1545" s="325" t="s">
        <v>1538</v>
      </c>
      <c r="H1545" s="325" t="s">
        <v>1538</v>
      </c>
    </row>
    <row r="1546" spans="1:8">
      <c r="A1546" s="103"/>
      <c r="B1546" s="326"/>
      <c r="C1546" s="326" t="s">
        <v>1538</v>
      </c>
      <c r="D1546" t="s">
        <v>1538</v>
      </c>
      <c r="E1546" s="325" t="s">
        <v>1538</v>
      </c>
      <c r="G1546" s="325" t="s">
        <v>1538</v>
      </c>
      <c r="H1546" s="325" t="s">
        <v>1538</v>
      </c>
    </row>
    <row r="1547" spans="1:8">
      <c r="A1547" s="103"/>
      <c r="B1547" s="326"/>
      <c r="C1547" s="326" t="s">
        <v>1538</v>
      </c>
      <c r="D1547" t="s">
        <v>1538</v>
      </c>
      <c r="E1547" s="325" t="s">
        <v>1538</v>
      </c>
      <c r="G1547" s="325" t="s">
        <v>1538</v>
      </c>
      <c r="H1547" s="325" t="s">
        <v>1538</v>
      </c>
    </row>
    <row r="1548" spans="1:8">
      <c r="A1548" s="103"/>
      <c r="B1548" s="326"/>
      <c r="C1548" s="326" t="s">
        <v>1538</v>
      </c>
      <c r="D1548" t="s">
        <v>1538</v>
      </c>
      <c r="E1548" s="325" t="s">
        <v>1538</v>
      </c>
      <c r="G1548" s="325" t="s">
        <v>1538</v>
      </c>
      <c r="H1548" s="325" t="s">
        <v>1538</v>
      </c>
    </row>
    <row r="1549" spans="1:8">
      <c r="A1549" s="103"/>
      <c r="B1549" s="326"/>
      <c r="C1549" s="326" t="s">
        <v>1538</v>
      </c>
      <c r="D1549" t="s">
        <v>1538</v>
      </c>
      <c r="E1549" s="325" t="s">
        <v>1538</v>
      </c>
      <c r="G1549" s="325" t="s">
        <v>1538</v>
      </c>
      <c r="H1549" s="325" t="s">
        <v>1538</v>
      </c>
    </row>
    <row r="1550" spans="1:8">
      <c r="A1550" s="103"/>
      <c r="B1550" s="326"/>
      <c r="C1550" s="326" t="s">
        <v>1538</v>
      </c>
      <c r="D1550" t="s">
        <v>1538</v>
      </c>
      <c r="E1550" s="325" t="s">
        <v>1538</v>
      </c>
      <c r="G1550" s="325" t="s">
        <v>1538</v>
      </c>
      <c r="H1550" s="325" t="s">
        <v>1538</v>
      </c>
    </row>
    <row r="1551" spans="1:8">
      <c r="A1551" s="103"/>
      <c r="B1551" s="326"/>
      <c r="C1551" s="326" t="s">
        <v>1538</v>
      </c>
      <c r="D1551" t="s">
        <v>1538</v>
      </c>
      <c r="E1551" s="325" t="s">
        <v>1538</v>
      </c>
      <c r="G1551" s="325" t="s">
        <v>1538</v>
      </c>
      <c r="H1551" s="325" t="s">
        <v>1538</v>
      </c>
    </row>
    <row r="1552" spans="1:8">
      <c r="A1552" s="103"/>
      <c r="B1552" s="326"/>
      <c r="C1552" s="326" t="s">
        <v>1538</v>
      </c>
      <c r="D1552" t="s">
        <v>1538</v>
      </c>
      <c r="E1552" s="325" t="s">
        <v>1538</v>
      </c>
      <c r="G1552" s="325" t="s">
        <v>1538</v>
      </c>
      <c r="H1552" s="325" t="s">
        <v>1538</v>
      </c>
    </row>
    <row r="1553" spans="1:8">
      <c r="A1553" s="103"/>
      <c r="B1553" s="326"/>
      <c r="C1553" s="326" t="s">
        <v>1538</v>
      </c>
      <c r="D1553" t="s">
        <v>1538</v>
      </c>
      <c r="E1553" s="325" t="s">
        <v>1538</v>
      </c>
      <c r="G1553" s="325" t="s">
        <v>1538</v>
      </c>
      <c r="H1553" s="325" t="s">
        <v>1538</v>
      </c>
    </row>
    <row r="1554" spans="1:8">
      <c r="A1554" s="103"/>
      <c r="B1554" s="328"/>
      <c r="C1554" s="326" t="s">
        <v>1538</v>
      </c>
      <c r="D1554" t="s">
        <v>1538</v>
      </c>
      <c r="E1554" s="325" t="s">
        <v>1538</v>
      </c>
      <c r="G1554" s="325" t="s">
        <v>1538</v>
      </c>
      <c r="H1554" s="325" t="s">
        <v>1538</v>
      </c>
    </row>
    <row r="1555" spans="1:8">
      <c r="A1555" s="103"/>
      <c r="C1555" s="326" t="s">
        <v>1538</v>
      </c>
      <c r="D1555" t="s">
        <v>1538</v>
      </c>
      <c r="E1555" s="325" t="s">
        <v>1538</v>
      </c>
      <c r="G1555" s="325" t="s">
        <v>1538</v>
      </c>
      <c r="H1555" s="325" t="s">
        <v>1538</v>
      </c>
    </row>
    <row r="1556" spans="1:8">
      <c r="A1556" s="103"/>
      <c r="C1556" s="326" t="s">
        <v>1538</v>
      </c>
      <c r="D1556" t="s">
        <v>1538</v>
      </c>
      <c r="E1556" s="325" t="s">
        <v>1538</v>
      </c>
      <c r="G1556" s="325" t="s">
        <v>1538</v>
      </c>
      <c r="H1556" s="325" t="s">
        <v>1538</v>
      </c>
    </row>
    <row r="1557" spans="1:8">
      <c r="A1557" s="103"/>
      <c r="C1557" s="326" t="s">
        <v>1538</v>
      </c>
      <c r="D1557" t="s">
        <v>1538</v>
      </c>
      <c r="E1557" s="325" t="s">
        <v>1538</v>
      </c>
      <c r="G1557" s="325" t="s">
        <v>1538</v>
      </c>
      <c r="H1557" s="325" t="s">
        <v>1538</v>
      </c>
    </row>
    <row r="1558" spans="1:8">
      <c r="A1558" s="103"/>
      <c r="C1558" s="326" t="s">
        <v>1538</v>
      </c>
      <c r="D1558" t="s">
        <v>1538</v>
      </c>
      <c r="E1558" s="325" t="s">
        <v>1538</v>
      </c>
      <c r="G1558" s="325" t="s">
        <v>1538</v>
      </c>
      <c r="H1558" s="325" t="s">
        <v>1538</v>
      </c>
    </row>
    <row r="1559" spans="1:8">
      <c r="A1559" s="103"/>
      <c r="B1559" s="326"/>
      <c r="C1559" s="326" t="s">
        <v>1538</v>
      </c>
      <c r="D1559" t="s">
        <v>1538</v>
      </c>
      <c r="E1559" s="325" t="s">
        <v>1538</v>
      </c>
      <c r="G1559" s="325" t="s">
        <v>1538</v>
      </c>
      <c r="H1559" s="325" t="s">
        <v>1538</v>
      </c>
    </row>
    <row r="1560" spans="1:8">
      <c r="A1560" s="103"/>
      <c r="B1560" s="326"/>
      <c r="C1560" s="326" t="s">
        <v>1538</v>
      </c>
      <c r="D1560" t="s">
        <v>1538</v>
      </c>
      <c r="E1560" s="325" t="s">
        <v>1538</v>
      </c>
      <c r="G1560" s="325" t="s">
        <v>1538</v>
      </c>
      <c r="H1560" s="325" t="s">
        <v>1538</v>
      </c>
    </row>
    <row r="1561" spans="1:8">
      <c r="A1561" s="103"/>
      <c r="B1561" s="326"/>
      <c r="C1561" s="326" t="s">
        <v>1538</v>
      </c>
      <c r="D1561" t="s">
        <v>1538</v>
      </c>
      <c r="E1561" s="325" t="s">
        <v>1538</v>
      </c>
      <c r="G1561" s="325" t="s">
        <v>1538</v>
      </c>
      <c r="H1561" s="325" t="s">
        <v>1538</v>
      </c>
    </row>
    <row r="1562" spans="1:8">
      <c r="A1562" s="103"/>
      <c r="B1562" s="326"/>
      <c r="C1562" s="326" t="s">
        <v>1538</v>
      </c>
      <c r="D1562" t="s">
        <v>1538</v>
      </c>
      <c r="E1562" s="325" t="s">
        <v>1538</v>
      </c>
      <c r="G1562" s="325" t="s">
        <v>1538</v>
      </c>
      <c r="H1562" s="325" t="s">
        <v>1538</v>
      </c>
    </row>
    <row r="1563" spans="1:8">
      <c r="A1563" s="103"/>
      <c r="B1563" s="326"/>
      <c r="C1563" s="326" t="s">
        <v>1538</v>
      </c>
      <c r="D1563" t="s">
        <v>1538</v>
      </c>
      <c r="E1563" s="325" t="s">
        <v>1538</v>
      </c>
      <c r="G1563" s="325" t="s">
        <v>1538</v>
      </c>
      <c r="H1563" s="325" t="s">
        <v>1538</v>
      </c>
    </row>
    <row r="1564" spans="1:8">
      <c r="A1564" s="103"/>
      <c r="B1564" s="326"/>
      <c r="C1564" s="326" t="s">
        <v>1538</v>
      </c>
      <c r="D1564" t="s">
        <v>1538</v>
      </c>
      <c r="E1564" s="325" t="s">
        <v>1538</v>
      </c>
      <c r="G1564" s="325" t="s">
        <v>1538</v>
      </c>
      <c r="H1564" s="325" t="s">
        <v>1538</v>
      </c>
    </row>
    <row r="1565" spans="1:8">
      <c r="A1565" s="103"/>
      <c r="B1565" s="326"/>
      <c r="C1565" s="326" t="s">
        <v>1538</v>
      </c>
      <c r="D1565" t="s">
        <v>1538</v>
      </c>
      <c r="E1565" s="325" t="s">
        <v>1538</v>
      </c>
      <c r="G1565" s="325" t="s">
        <v>1538</v>
      </c>
      <c r="H1565" s="325" t="s">
        <v>1538</v>
      </c>
    </row>
    <row r="1566" spans="1:8">
      <c r="A1566" s="103"/>
      <c r="B1566" s="326"/>
      <c r="C1566" s="326" t="s">
        <v>1538</v>
      </c>
      <c r="D1566" t="s">
        <v>1538</v>
      </c>
      <c r="E1566" s="325" t="s">
        <v>1538</v>
      </c>
      <c r="G1566" s="325" t="s">
        <v>1538</v>
      </c>
      <c r="H1566" s="325" t="s">
        <v>1538</v>
      </c>
    </row>
    <row r="1567" spans="1:8">
      <c r="A1567" s="103"/>
      <c r="B1567" s="326"/>
      <c r="C1567" s="326" t="s">
        <v>1538</v>
      </c>
      <c r="D1567" t="s">
        <v>1538</v>
      </c>
      <c r="E1567" s="325" t="s">
        <v>1538</v>
      </c>
      <c r="G1567" s="325" t="s">
        <v>1538</v>
      </c>
      <c r="H1567" s="325" t="s">
        <v>1538</v>
      </c>
    </row>
    <row r="1568" spans="1:8">
      <c r="A1568" s="103"/>
      <c r="B1568" s="328"/>
      <c r="C1568" s="326" t="s">
        <v>1538</v>
      </c>
      <c r="D1568" t="s">
        <v>1538</v>
      </c>
      <c r="E1568" s="325" t="s">
        <v>1538</v>
      </c>
      <c r="G1568" s="325" t="s">
        <v>1538</v>
      </c>
      <c r="H1568" s="325" t="s">
        <v>1538</v>
      </c>
    </row>
    <row r="1569" spans="1:8">
      <c r="A1569" s="103"/>
      <c r="C1569" s="326" t="s">
        <v>1538</v>
      </c>
      <c r="D1569" t="s">
        <v>1538</v>
      </c>
      <c r="E1569" s="325" t="s">
        <v>1538</v>
      </c>
      <c r="G1569" s="325" t="s">
        <v>1538</v>
      </c>
      <c r="H1569" s="325" t="s">
        <v>1538</v>
      </c>
    </row>
    <row r="1570" spans="1:8">
      <c r="A1570" s="103"/>
      <c r="C1570" s="326" t="s">
        <v>1538</v>
      </c>
      <c r="D1570" t="s">
        <v>1538</v>
      </c>
      <c r="E1570" s="325" t="s">
        <v>1538</v>
      </c>
      <c r="G1570" s="325" t="s">
        <v>1538</v>
      </c>
      <c r="H1570" s="325" t="s">
        <v>1538</v>
      </c>
    </row>
    <row r="1571" spans="1:8">
      <c r="A1571" s="103"/>
      <c r="C1571" s="326" t="s">
        <v>1538</v>
      </c>
      <c r="D1571" t="s">
        <v>1538</v>
      </c>
      <c r="E1571" s="325" t="s">
        <v>1538</v>
      </c>
      <c r="G1571" s="325" t="s">
        <v>1538</v>
      </c>
      <c r="H1571" s="325" t="s">
        <v>1538</v>
      </c>
    </row>
    <row r="1572" spans="1:8">
      <c r="A1572" s="103"/>
      <c r="B1572" s="326"/>
      <c r="C1572" s="326" t="s">
        <v>1538</v>
      </c>
      <c r="D1572" t="s">
        <v>1538</v>
      </c>
      <c r="E1572" s="325" t="s">
        <v>1538</v>
      </c>
      <c r="G1572" s="325" t="s">
        <v>1538</v>
      </c>
      <c r="H1572" s="325" t="s">
        <v>1538</v>
      </c>
    </row>
    <row r="1573" spans="1:8">
      <c r="A1573" s="103"/>
      <c r="B1573" s="326"/>
      <c r="C1573" s="326" t="s">
        <v>1538</v>
      </c>
      <c r="D1573" t="s">
        <v>1538</v>
      </c>
      <c r="E1573" s="325" t="s">
        <v>1538</v>
      </c>
      <c r="G1573" s="325" t="s">
        <v>1538</v>
      </c>
      <c r="H1573" s="325" t="s">
        <v>1538</v>
      </c>
    </row>
    <row r="1574" spans="1:8">
      <c r="A1574" s="103"/>
      <c r="B1574" s="326"/>
      <c r="C1574" s="326" t="s">
        <v>1538</v>
      </c>
      <c r="D1574" t="s">
        <v>1538</v>
      </c>
      <c r="E1574" s="325" t="s">
        <v>1538</v>
      </c>
      <c r="G1574" s="325" t="s">
        <v>1538</v>
      </c>
      <c r="H1574" s="325" t="s">
        <v>1538</v>
      </c>
    </row>
    <row r="1575" spans="1:8">
      <c r="A1575" s="103"/>
      <c r="B1575" s="326"/>
      <c r="C1575" s="326" t="s">
        <v>1538</v>
      </c>
      <c r="D1575" t="s">
        <v>1538</v>
      </c>
      <c r="E1575" s="325" t="s">
        <v>1538</v>
      </c>
      <c r="G1575" s="325" t="s">
        <v>1538</v>
      </c>
      <c r="H1575" s="325" t="s">
        <v>1538</v>
      </c>
    </row>
    <row r="1576" spans="1:8">
      <c r="A1576" s="103"/>
      <c r="B1576" s="326"/>
      <c r="C1576" s="326" t="s">
        <v>1538</v>
      </c>
      <c r="D1576" t="s">
        <v>1538</v>
      </c>
      <c r="E1576" s="325" t="s">
        <v>1538</v>
      </c>
      <c r="G1576" s="325" t="s">
        <v>1538</v>
      </c>
      <c r="H1576" s="325" t="s">
        <v>1538</v>
      </c>
    </row>
    <row r="1577" spans="1:8">
      <c r="A1577" s="103"/>
      <c r="B1577" s="326"/>
      <c r="C1577" s="326" t="s">
        <v>1538</v>
      </c>
      <c r="D1577" t="s">
        <v>1538</v>
      </c>
      <c r="E1577" s="325" t="s">
        <v>1538</v>
      </c>
      <c r="G1577" s="325" t="s">
        <v>1538</v>
      </c>
      <c r="H1577" s="325" t="s">
        <v>1538</v>
      </c>
    </row>
    <row r="1578" spans="1:8">
      <c r="A1578" s="103"/>
      <c r="B1578" s="326"/>
      <c r="C1578" s="326" t="s">
        <v>1538</v>
      </c>
      <c r="D1578" t="s">
        <v>1538</v>
      </c>
      <c r="E1578" s="325" t="s">
        <v>1538</v>
      </c>
      <c r="G1578" s="325" t="s">
        <v>1538</v>
      </c>
      <c r="H1578" s="325" t="s">
        <v>1538</v>
      </c>
    </row>
    <row r="1579" spans="1:8">
      <c r="A1579" s="103"/>
      <c r="B1579" s="326"/>
      <c r="C1579" s="326" t="s">
        <v>1538</v>
      </c>
      <c r="D1579" t="s">
        <v>1538</v>
      </c>
      <c r="E1579" s="325" t="s">
        <v>1538</v>
      </c>
      <c r="G1579" s="325" t="s">
        <v>1538</v>
      </c>
      <c r="H1579" s="325" t="s">
        <v>1538</v>
      </c>
    </row>
    <row r="1580" spans="1:8">
      <c r="A1580" s="103"/>
      <c r="B1580" s="328"/>
      <c r="C1580" s="326" t="s">
        <v>1538</v>
      </c>
      <c r="D1580" t="s">
        <v>1538</v>
      </c>
      <c r="E1580" s="325" t="s">
        <v>1538</v>
      </c>
      <c r="G1580" s="325" t="s">
        <v>1538</v>
      </c>
      <c r="H1580" s="325" t="s">
        <v>1538</v>
      </c>
    </row>
    <row r="1581" spans="1:8">
      <c r="A1581" s="103"/>
      <c r="C1581" s="326" t="s">
        <v>1538</v>
      </c>
      <c r="D1581" t="s">
        <v>1538</v>
      </c>
      <c r="E1581" s="325" t="s">
        <v>1538</v>
      </c>
      <c r="G1581" s="325" t="s">
        <v>1538</v>
      </c>
      <c r="H1581" s="325" t="s">
        <v>1538</v>
      </c>
    </row>
    <row r="1582" spans="1:8">
      <c r="A1582" s="103"/>
      <c r="C1582" s="326" t="s">
        <v>1538</v>
      </c>
      <c r="D1582" t="s">
        <v>1538</v>
      </c>
      <c r="E1582" s="325" t="s">
        <v>1538</v>
      </c>
      <c r="G1582" s="325" t="s">
        <v>1538</v>
      </c>
      <c r="H1582" s="325" t="s">
        <v>1538</v>
      </c>
    </row>
    <row r="1583" spans="1:8">
      <c r="A1583" s="103"/>
      <c r="C1583" s="326" t="s">
        <v>1538</v>
      </c>
      <c r="D1583" t="s">
        <v>1538</v>
      </c>
      <c r="E1583" s="325" t="s">
        <v>1538</v>
      </c>
      <c r="G1583" s="325" t="s">
        <v>1538</v>
      </c>
      <c r="H1583" s="325" t="s">
        <v>1538</v>
      </c>
    </row>
    <row r="1584" spans="1:8">
      <c r="A1584" s="103"/>
      <c r="B1584" s="326"/>
      <c r="C1584" s="326" t="s">
        <v>1538</v>
      </c>
      <c r="D1584" t="s">
        <v>1538</v>
      </c>
      <c r="E1584" s="325" t="s">
        <v>1538</v>
      </c>
      <c r="G1584" s="325" t="s">
        <v>1538</v>
      </c>
      <c r="H1584" s="325" t="s">
        <v>1538</v>
      </c>
    </row>
    <row r="1585" spans="1:8">
      <c r="A1585" s="103"/>
      <c r="B1585" s="326"/>
      <c r="C1585" s="326" t="s">
        <v>1538</v>
      </c>
      <c r="D1585" t="s">
        <v>1538</v>
      </c>
      <c r="E1585" s="325" t="s">
        <v>1538</v>
      </c>
      <c r="G1585" s="325" t="s">
        <v>1538</v>
      </c>
      <c r="H1585" s="325" t="s">
        <v>1538</v>
      </c>
    </row>
    <row r="1586" spans="1:8">
      <c r="A1586" s="103"/>
      <c r="B1586" s="326"/>
      <c r="C1586" s="326" t="s">
        <v>1538</v>
      </c>
      <c r="D1586" t="s">
        <v>1538</v>
      </c>
      <c r="E1586" s="325" t="s">
        <v>1538</v>
      </c>
      <c r="G1586" s="325" t="s">
        <v>1538</v>
      </c>
      <c r="H1586" s="325" t="s">
        <v>1538</v>
      </c>
    </row>
    <row r="1587" spans="1:8">
      <c r="A1587" s="103"/>
      <c r="B1587" s="326"/>
      <c r="C1587" s="326" t="s">
        <v>1538</v>
      </c>
      <c r="D1587" t="s">
        <v>1538</v>
      </c>
      <c r="E1587" s="325" t="s">
        <v>1538</v>
      </c>
      <c r="G1587" s="325" t="s">
        <v>1538</v>
      </c>
      <c r="H1587" s="325" t="s">
        <v>1538</v>
      </c>
    </row>
    <row r="1588" spans="1:8">
      <c r="A1588" s="103"/>
      <c r="B1588" s="326"/>
      <c r="C1588" s="326" t="s">
        <v>1538</v>
      </c>
      <c r="D1588" t="s">
        <v>1538</v>
      </c>
      <c r="E1588" s="325" t="s">
        <v>1538</v>
      </c>
      <c r="G1588" s="325" t="s">
        <v>1538</v>
      </c>
      <c r="H1588" s="325" t="s">
        <v>1538</v>
      </c>
    </row>
    <row r="1589" spans="1:8">
      <c r="A1589" s="103"/>
      <c r="B1589" s="326"/>
      <c r="C1589" s="326" t="s">
        <v>1538</v>
      </c>
      <c r="D1589" t="s">
        <v>1538</v>
      </c>
      <c r="E1589" s="325" t="s">
        <v>1538</v>
      </c>
      <c r="G1589" s="325" t="s">
        <v>1538</v>
      </c>
      <c r="H1589" s="325" t="s">
        <v>1538</v>
      </c>
    </row>
    <row r="1590" spans="1:8">
      <c r="A1590" s="103"/>
      <c r="B1590" s="326"/>
      <c r="C1590" s="326" t="s">
        <v>1538</v>
      </c>
      <c r="D1590" t="s">
        <v>1538</v>
      </c>
      <c r="E1590" s="325" t="s">
        <v>1538</v>
      </c>
      <c r="G1590" s="325" t="s">
        <v>1538</v>
      </c>
      <c r="H1590" s="325" t="s">
        <v>1538</v>
      </c>
    </row>
    <row r="1591" spans="1:8">
      <c r="A1591" s="103"/>
      <c r="B1591" s="326"/>
      <c r="C1591" s="326" t="s">
        <v>1538</v>
      </c>
      <c r="D1591" t="s">
        <v>1538</v>
      </c>
      <c r="E1591" s="325" t="s">
        <v>1538</v>
      </c>
      <c r="G1591" s="325" t="s">
        <v>1538</v>
      </c>
      <c r="H1591" s="325" t="s">
        <v>1538</v>
      </c>
    </row>
    <row r="1592" spans="1:8">
      <c r="A1592" s="103"/>
      <c r="B1592" s="326"/>
      <c r="C1592" s="326" t="s">
        <v>1538</v>
      </c>
      <c r="D1592" t="s">
        <v>1538</v>
      </c>
      <c r="E1592" s="325" t="s">
        <v>1538</v>
      </c>
      <c r="G1592" s="325" t="s">
        <v>1538</v>
      </c>
      <c r="H1592" s="325" t="s">
        <v>1538</v>
      </c>
    </row>
    <row r="1593" spans="1:8">
      <c r="A1593" s="103"/>
      <c r="B1593" s="326"/>
      <c r="C1593" s="326" t="s">
        <v>1538</v>
      </c>
      <c r="D1593" t="s">
        <v>1538</v>
      </c>
      <c r="E1593" s="325" t="s">
        <v>1538</v>
      </c>
      <c r="G1593" s="325" t="s">
        <v>1538</v>
      </c>
      <c r="H1593" s="325" t="s">
        <v>1538</v>
      </c>
    </row>
    <row r="1594" spans="1:8">
      <c r="A1594" s="103"/>
      <c r="B1594" s="326"/>
      <c r="C1594" s="326" t="s">
        <v>1538</v>
      </c>
      <c r="D1594" t="s">
        <v>1538</v>
      </c>
      <c r="E1594" s="325" t="s">
        <v>1538</v>
      </c>
      <c r="G1594" s="325" t="s">
        <v>1538</v>
      </c>
      <c r="H1594" s="325" t="s">
        <v>1538</v>
      </c>
    </row>
    <row r="1595" spans="1:8">
      <c r="A1595" s="103"/>
      <c r="B1595" s="326"/>
      <c r="C1595" s="326" t="s">
        <v>1538</v>
      </c>
      <c r="D1595" t="s">
        <v>1538</v>
      </c>
      <c r="E1595" s="325" t="s">
        <v>1538</v>
      </c>
      <c r="G1595" s="325" t="s">
        <v>1538</v>
      </c>
      <c r="H1595" s="325" t="s">
        <v>1538</v>
      </c>
    </row>
    <row r="1596" spans="1:8">
      <c r="A1596" s="103"/>
      <c r="B1596" s="326"/>
      <c r="C1596" s="326" t="s">
        <v>1538</v>
      </c>
      <c r="D1596" t="s">
        <v>1538</v>
      </c>
      <c r="E1596" s="325" t="s">
        <v>1538</v>
      </c>
      <c r="G1596" s="325" t="s">
        <v>1538</v>
      </c>
      <c r="H1596" s="325" t="s">
        <v>1538</v>
      </c>
    </row>
    <row r="1597" spans="1:8">
      <c r="A1597" s="103"/>
      <c r="B1597" s="326"/>
      <c r="C1597" s="326" t="s">
        <v>1538</v>
      </c>
      <c r="D1597" t="s">
        <v>1538</v>
      </c>
      <c r="E1597" s="325" t="s">
        <v>1538</v>
      </c>
      <c r="G1597" s="325" t="s">
        <v>1538</v>
      </c>
      <c r="H1597" s="325" t="s">
        <v>1538</v>
      </c>
    </row>
    <row r="1598" spans="1:8">
      <c r="A1598" s="103"/>
      <c r="B1598" s="326"/>
      <c r="C1598" s="326" t="s">
        <v>1538</v>
      </c>
      <c r="D1598" t="s">
        <v>1538</v>
      </c>
      <c r="E1598" s="325" t="s">
        <v>1538</v>
      </c>
      <c r="G1598" s="325" t="s">
        <v>1538</v>
      </c>
      <c r="H1598" s="325" t="s">
        <v>1538</v>
      </c>
    </row>
    <row r="1599" spans="1:8">
      <c r="A1599" s="103"/>
      <c r="B1599" s="326"/>
      <c r="C1599" s="326" t="s">
        <v>1538</v>
      </c>
      <c r="D1599" t="s">
        <v>1538</v>
      </c>
      <c r="E1599" s="325" t="s">
        <v>1538</v>
      </c>
      <c r="G1599" s="325" t="s">
        <v>1538</v>
      </c>
      <c r="H1599" s="325" t="s">
        <v>1538</v>
      </c>
    </row>
    <row r="1600" spans="1:8">
      <c r="A1600" s="103"/>
      <c r="B1600" s="326"/>
      <c r="C1600" s="326" t="s">
        <v>1538</v>
      </c>
      <c r="D1600" t="s">
        <v>1538</v>
      </c>
      <c r="E1600" s="325" t="s">
        <v>1538</v>
      </c>
      <c r="G1600" s="325" t="s">
        <v>1538</v>
      </c>
      <c r="H1600" s="325" t="s">
        <v>1538</v>
      </c>
    </row>
    <row r="1601" spans="1:8">
      <c r="A1601" s="103"/>
      <c r="B1601" s="326"/>
      <c r="C1601" s="326" t="s">
        <v>1538</v>
      </c>
      <c r="D1601" t="s">
        <v>1538</v>
      </c>
      <c r="E1601" s="325" t="s">
        <v>1538</v>
      </c>
      <c r="G1601" s="325" t="s">
        <v>1538</v>
      </c>
      <c r="H1601" s="325" t="s">
        <v>1538</v>
      </c>
    </row>
    <row r="1602" spans="1:8">
      <c r="A1602" s="103"/>
      <c r="B1602" s="326"/>
      <c r="C1602" s="326" t="s">
        <v>1538</v>
      </c>
      <c r="D1602" t="s">
        <v>1538</v>
      </c>
      <c r="E1602" s="325" t="s">
        <v>1538</v>
      </c>
      <c r="G1602" s="325" t="s">
        <v>1538</v>
      </c>
      <c r="H1602" s="325" t="s">
        <v>1538</v>
      </c>
    </row>
    <row r="1603" spans="1:8">
      <c r="A1603" s="103"/>
      <c r="B1603" s="326"/>
      <c r="C1603" s="326" t="s">
        <v>1538</v>
      </c>
      <c r="D1603" t="s">
        <v>1538</v>
      </c>
      <c r="E1603" s="325" t="s">
        <v>1538</v>
      </c>
      <c r="G1603" s="325" t="s">
        <v>1538</v>
      </c>
      <c r="H1603" s="325" t="s">
        <v>1538</v>
      </c>
    </row>
    <row r="1604" spans="1:8">
      <c r="A1604" s="103"/>
      <c r="B1604" s="326"/>
      <c r="C1604" s="326" t="s">
        <v>1538</v>
      </c>
      <c r="D1604" t="s">
        <v>1538</v>
      </c>
      <c r="E1604" s="325" t="s">
        <v>1538</v>
      </c>
      <c r="G1604" s="325" t="s">
        <v>1538</v>
      </c>
      <c r="H1604" s="325" t="s">
        <v>1538</v>
      </c>
    </row>
    <row r="1605" spans="1:8">
      <c r="A1605" s="103"/>
      <c r="B1605" s="326"/>
      <c r="C1605" s="326" t="s">
        <v>1538</v>
      </c>
      <c r="D1605" t="s">
        <v>1538</v>
      </c>
      <c r="E1605" s="325" t="s">
        <v>1538</v>
      </c>
      <c r="G1605" s="325" t="s">
        <v>1538</v>
      </c>
      <c r="H1605" s="325" t="s">
        <v>1538</v>
      </c>
    </row>
    <row r="1606" spans="1:8">
      <c r="A1606" s="103"/>
      <c r="B1606" s="326"/>
      <c r="C1606" s="326" t="s">
        <v>1538</v>
      </c>
      <c r="D1606" t="s">
        <v>1538</v>
      </c>
      <c r="E1606" s="325" t="s">
        <v>1538</v>
      </c>
      <c r="G1606" s="325" t="s">
        <v>1538</v>
      </c>
      <c r="H1606" s="325" t="s">
        <v>1538</v>
      </c>
    </row>
    <row r="1607" spans="1:8">
      <c r="A1607" s="103"/>
      <c r="B1607" s="326"/>
      <c r="C1607" s="326" t="s">
        <v>1538</v>
      </c>
      <c r="D1607" t="s">
        <v>1538</v>
      </c>
      <c r="E1607" s="325" t="s">
        <v>1538</v>
      </c>
      <c r="G1607" s="325" t="s">
        <v>1538</v>
      </c>
      <c r="H1607" s="325" t="s">
        <v>1538</v>
      </c>
    </row>
    <row r="1608" spans="1:8">
      <c r="A1608" s="103"/>
      <c r="B1608" s="326"/>
      <c r="C1608" s="326" t="s">
        <v>1538</v>
      </c>
      <c r="D1608" t="s">
        <v>1538</v>
      </c>
      <c r="E1608" s="325" t="s">
        <v>1538</v>
      </c>
      <c r="G1608" s="325" t="s">
        <v>1538</v>
      </c>
      <c r="H1608" s="325" t="s">
        <v>1538</v>
      </c>
    </row>
    <row r="1609" spans="1:8">
      <c r="A1609" s="103"/>
      <c r="B1609" s="326"/>
      <c r="C1609" s="326" t="s">
        <v>1538</v>
      </c>
      <c r="D1609" t="s">
        <v>1538</v>
      </c>
      <c r="E1609" s="325" t="s">
        <v>1538</v>
      </c>
      <c r="G1609" s="325" t="s">
        <v>1538</v>
      </c>
      <c r="H1609" s="325" t="s">
        <v>1538</v>
      </c>
    </row>
    <row r="1610" spans="1:8">
      <c r="A1610" s="103"/>
      <c r="B1610" s="326"/>
      <c r="C1610" s="326" t="s">
        <v>1538</v>
      </c>
      <c r="D1610" t="s">
        <v>1538</v>
      </c>
      <c r="E1610" s="325" t="s">
        <v>1538</v>
      </c>
      <c r="G1610" s="325" t="s">
        <v>1538</v>
      </c>
      <c r="H1610" s="325" t="s">
        <v>1538</v>
      </c>
    </row>
    <row r="1611" spans="1:8">
      <c r="A1611" s="103"/>
      <c r="B1611" s="326"/>
      <c r="C1611" s="326" t="s">
        <v>1538</v>
      </c>
      <c r="D1611" t="s">
        <v>1538</v>
      </c>
      <c r="E1611" s="325" t="s">
        <v>1538</v>
      </c>
      <c r="G1611" s="325" t="s">
        <v>1538</v>
      </c>
      <c r="H1611" s="325" t="s">
        <v>1538</v>
      </c>
    </row>
    <row r="1612" spans="1:8">
      <c r="A1612" s="103"/>
      <c r="B1612" s="326"/>
      <c r="C1612" s="326" t="s">
        <v>1538</v>
      </c>
      <c r="D1612" t="s">
        <v>1538</v>
      </c>
      <c r="E1612" s="325" t="s">
        <v>1538</v>
      </c>
      <c r="G1612" s="325" t="s">
        <v>1538</v>
      </c>
      <c r="H1612" s="325" t="s">
        <v>1538</v>
      </c>
    </row>
    <row r="1613" spans="1:8">
      <c r="A1613" s="103"/>
      <c r="B1613" s="326"/>
      <c r="C1613" s="326" t="s">
        <v>1538</v>
      </c>
      <c r="D1613" t="s">
        <v>1538</v>
      </c>
      <c r="E1613" s="325" t="s">
        <v>1538</v>
      </c>
      <c r="G1613" s="325" t="s">
        <v>1538</v>
      </c>
      <c r="H1613" s="325" t="s">
        <v>1538</v>
      </c>
    </row>
    <row r="1614" spans="1:8">
      <c r="A1614" s="103"/>
      <c r="B1614" s="326"/>
      <c r="C1614" s="326" t="s">
        <v>1538</v>
      </c>
      <c r="D1614" t="s">
        <v>1538</v>
      </c>
      <c r="E1614" s="325" t="s">
        <v>1538</v>
      </c>
      <c r="G1614" s="325" t="s">
        <v>1538</v>
      </c>
      <c r="H1614" s="325" t="s">
        <v>1538</v>
      </c>
    </row>
    <row r="1615" spans="1:8">
      <c r="A1615" s="103"/>
      <c r="B1615" s="326"/>
      <c r="C1615" s="326" t="s">
        <v>1538</v>
      </c>
      <c r="D1615" t="s">
        <v>1538</v>
      </c>
      <c r="E1615" s="325" t="s">
        <v>1538</v>
      </c>
      <c r="G1615" s="325" t="s">
        <v>1538</v>
      </c>
      <c r="H1615" s="325" t="s">
        <v>1538</v>
      </c>
    </row>
    <row r="1616" spans="1:8">
      <c r="A1616" s="103"/>
      <c r="B1616" s="326"/>
      <c r="C1616" s="326" t="s">
        <v>1538</v>
      </c>
      <c r="D1616" t="s">
        <v>1538</v>
      </c>
      <c r="E1616" s="325" t="s">
        <v>1538</v>
      </c>
      <c r="G1616" s="325" t="s">
        <v>1538</v>
      </c>
      <c r="H1616" s="325" t="s">
        <v>1538</v>
      </c>
    </row>
    <row r="1617" spans="1:8">
      <c r="A1617" s="103"/>
      <c r="B1617" s="326"/>
      <c r="C1617" s="326" t="s">
        <v>1538</v>
      </c>
      <c r="D1617" t="s">
        <v>1538</v>
      </c>
      <c r="E1617" s="325" t="s">
        <v>1538</v>
      </c>
      <c r="G1617" s="325" t="s">
        <v>1538</v>
      </c>
      <c r="H1617" s="325" t="s">
        <v>1538</v>
      </c>
    </row>
    <row r="1618" spans="1:8">
      <c r="A1618" s="103"/>
      <c r="B1618" s="326"/>
      <c r="C1618" s="326" t="s">
        <v>1538</v>
      </c>
      <c r="D1618" t="s">
        <v>1538</v>
      </c>
      <c r="E1618" s="325" t="s">
        <v>1538</v>
      </c>
      <c r="G1618" s="325" t="s">
        <v>1538</v>
      </c>
      <c r="H1618" s="325" t="s">
        <v>1538</v>
      </c>
    </row>
    <row r="1619" spans="1:8">
      <c r="A1619" s="103"/>
      <c r="B1619" s="326"/>
      <c r="C1619" s="326" t="s">
        <v>1538</v>
      </c>
      <c r="D1619" t="s">
        <v>1538</v>
      </c>
      <c r="E1619" s="325" t="s">
        <v>1538</v>
      </c>
      <c r="G1619" s="325" t="s">
        <v>1538</v>
      </c>
      <c r="H1619" s="325" t="s">
        <v>1538</v>
      </c>
    </row>
    <row r="1620" spans="1:8">
      <c r="A1620" s="103"/>
      <c r="B1620" s="326"/>
      <c r="C1620" s="326" t="s">
        <v>1538</v>
      </c>
      <c r="D1620" t="s">
        <v>1538</v>
      </c>
      <c r="E1620" s="325" t="s">
        <v>1538</v>
      </c>
      <c r="G1620" s="325" t="s">
        <v>1538</v>
      </c>
      <c r="H1620" s="325" t="s">
        <v>1538</v>
      </c>
    </row>
    <row r="1621" spans="1:8">
      <c r="A1621" s="103"/>
      <c r="B1621" s="326"/>
      <c r="C1621" s="326" t="s">
        <v>1538</v>
      </c>
      <c r="D1621" t="s">
        <v>1538</v>
      </c>
      <c r="E1621" s="325" t="s">
        <v>1538</v>
      </c>
      <c r="G1621" s="325" t="s">
        <v>1538</v>
      </c>
      <c r="H1621" s="325" t="s">
        <v>1538</v>
      </c>
    </row>
    <row r="1622" spans="1:8">
      <c r="A1622" s="103"/>
      <c r="B1622" s="326"/>
      <c r="C1622" s="326" t="s">
        <v>1538</v>
      </c>
      <c r="D1622" t="s">
        <v>1538</v>
      </c>
      <c r="E1622" s="325" t="s">
        <v>1538</v>
      </c>
      <c r="G1622" s="325" t="s">
        <v>1538</v>
      </c>
      <c r="H1622" s="325" t="s">
        <v>1538</v>
      </c>
    </row>
    <row r="1623" spans="1:8">
      <c r="A1623" s="103"/>
      <c r="B1623" s="326"/>
      <c r="C1623" s="326" t="s">
        <v>1538</v>
      </c>
      <c r="D1623" t="s">
        <v>1538</v>
      </c>
      <c r="E1623" s="325" t="s">
        <v>1538</v>
      </c>
      <c r="G1623" s="325" t="s">
        <v>1538</v>
      </c>
      <c r="H1623" s="325" t="s">
        <v>1538</v>
      </c>
    </row>
    <row r="1624" spans="1:8">
      <c r="A1624" s="103"/>
      <c r="B1624" s="328"/>
      <c r="C1624" s="326" t="s">
        <v>1538</v>
      </c>
      <c r="D1624" t="s">
        <v>1538</v>
      </c>
      <c r="E1624" s="325" t="s">
        <v>1538</v>
      </c>
      <c r="G1624" s="325" t="s">
        <v>1538</v>
      </c>
      <c r="H1624" s="325" t="s">
        <v>1538</v>
      </c>
    </row>
    <row r="1625" spans="1:8">
      <c r="A1625" s="103"/>
      <c r="C1625" s="326" t="s">
        <v>1538</v>
      </c>
      <c r="D1625" t="s">
        <v>1538</v>
      </c>
      <c r="E1625" s="325" t="s">
        <v>1538</v>
      </c>
      <c r="G1625" s="325" t="s">
        <v>1538</v>
      </c>
      <c r="H1625" s="325" t="s">
        <v>1538</v>
      </c>
    </row>
    <row r="1626" spans="1:8">
      <c r="A1626" s="103"/>
      <c r="C1626" s="326" t="s">
        <v>1538</v>
      </c>
      <c r="D1626" t="s">
        <v>1538</v>
      </c>
      <c r="E1626" s="325" t="s">
        <v>1538</v>
      </c>
      <c r="G1626" s="325" t="s">
        <v>1538</v>
      </c>
      <c r="H1626" s="325" t="s">
        <v>1538</v>
      </c>
    </row>
    <row r="1627" spans="1:8">
      <c r="A1627" s="103"/>
      <c r="C1627" s="326" t="s">
        <v>1538</v>
      </c>
      <c r="D1627" t="s">
        <v>1538</v>
      </c>
      <c r="E1627" s="325" t="s">
        <v>1538</v>
      </c>
      <c r="G1627" s="325" t="s">
        <v>1538</v>
      </c>
      <c r="H1627" s="325" t="s">
        <v>1538</v>
      </c>
    </row>
    <row r="1628" spans="1:8">
      <c r="A1628" s="103"/>
      <c r="C1628" s="326" t="s">
        <v>1538</v>
      </c>
      <c r="D1628" t="s">
        <v>1538</v>
      </c>
      <c r="E1628" s="325" t="s">
        <v>1538</v>
      </c>
      <c r="G1628" s="325" t="s">
        <v>1538</v>
      </c>
      <c r="H1628" s="325" t="s">
        <v>1538</v>
      </c>
    </row>
    <row r="1629" spans="1:8">
      <c r="A1629" s="103"/>
      <c r="B1629" s="326"/>
      <c r="C1629" s="326" t="s">
        <v>1538</v>
      </c>
      <c r="D1629" t="s">
        <v>1538</v>
      </c>
      <c r="E1629" s="325" t="s">
        <v>1538</v>
      </c>
      <c r="G1629" s="325" t="s">
        <v>1538</v>
      </c>
      <c r="H1629" s="325" t="s">
        <v>1538</v>
      </c>
    </row>
    <row r="1630" spans="1:8">
      <c r="A1630" s="103"/>
      <c r="B1630" s="326"/>
      <c r="C1630" s="326" t="s">
        <v>1538</v>
      </c>
      <c r="D1630" t="s">
        <v>1538</v>
      </c>
      <c r="E1630" s="325" t="s">
        <v>1538</v>
      </c>
      <c r="G1630" s="325" t="s">
        <v>1538</v>
      </c>
      <c r="H1630" s="325" t="s">
        <v>1538</v>
      </c>
    </row>
    <row r="1631" spans="1:8">
      <c r="A1631" s="103"/>
      <c r="B1631" s="326"/>
      <c r="C1631" s="326" t="s">
        <v>1538</v>
      </c>
      <c r="D1631" t="s">
        <v>1538</v>
      </c>
      <c r="E1631" s="325" t="s">
        <v>1538</v>
      </c>
      <c r="G1631" s="325" t="s">
        <v>1538</v>
      </c>
      <c r="H1631" s="325" t="s">
        <v>1538</v>
      </c>
    </row>
    <row r="1632" spans="1:8">
      <c r="A1632" s="103"/>
      <c r="B1632" s="326"/>
      <c r="C1632" s="326" t="s">
        <v>1538</v>
      </c>
      <c r="D1632" t="s">
        <v>1538</v>
      </c>
      <c r="E1632" s="325" t="s">
        <v>1538</v>
      </c>
      <c r="G1632" s="325" t="s">
        <v>1538</v>
      </c>
      <c r="H1632" s="325" t="s">
        <v>1538</v>
      </c>
    </row>
    <row r="1633" spans="1:8">
      <c r="A1633" s="103"/>
      <c r="B1633" s="326"/>
      <c r="C1633" s="326" t="s">
        <v>1538</v>
      </c>
      <c r="D1633" t="s">
        <v>1538</v>
      </c>
      <c r="E1633" s="325" t="s">
        <v>1538</v>
      </c>
      <c r="G1633" s="325" t="s">
        <v>1538</v>
      </c>
      <c r="H1633" s="325" t="s">
        <v>1538</v>
      </c>
    </row>
    <row r="1634" spans="1:8">
      <c r="A1634" s="103"/>
      <c r="B1634" s="326"/>
      <c r="C1634" s="326" t="s">
        <v>1538</v>
      </c>
      <c r="D1634" t="s">
        <v>1538</v>
      </c>
      <c r="E1634" s="325" t="s">
        <v>1538</v>
      </c>
      <c r="G1634" s="325" t="s">
        <v>1538</v>
      </c>
      <c r="H1634" s="325" t="s">
        <v>1538</v>
      </c>
    </row>
    <row r="1635" spans="1:8">
      <c r="A1635" s="103"/>
      <c r="B1635" s="326"/>
      <c r="C1635" s="326" t="s">
        <v>1538</v>
      </c>
      <c r="D1635" t="s">
        <v>1538</v>
      </c>
      <c r="E1635" s="325" t="s">
        <v>1538</v>
      </c>
      <c r="G1635" s="325" t="s">
        <v>1538</v>
      </c>
      <c r="H1635" s="325" t="s">
        <v>1538</v>
      </c>
    </row>
    <row r="1636" spans="1:8">
      <c r="A1636" s="103"/>
      <c r="B1636" s="326"/>
      <c r="C1636" s="326" t="s">
        <v>1538</v>
      </c>
      <c r="D1636" t="s">
        <v>1538</v>
      </c>
      <c r="E1636" s="325" t="s">
        <v>1538</v>
      </c>
      <c r="G1636" s="325" t="s">
        <v>1538</v>
      </c>
      <c r="H1636" s="325" t="s">
        <v>1538</v>
      </c>
    </row>
    <row r="1637" spans="1:8">
      <c r="A1637" s="103"/>
      <c r="B1637" s="328"/>
      <c r="C1637" s="326" t="s">
        <v>1538</v>
      </c>
      <c r="D1637" t="s">
        <v>1538</v>
      </c>
      <c r="E1637" s="325" t="s">
        <v>1538</v>
      </c>
      <c r="G1637" s="325" t="s">
        <v>1538</v>
      </c>
      <c r="H1637" s="325" t="s">
        <v>1538</v>
      </c>
    </row>
    <row r="1638" spans="1:8">
      <c r="A1638" s="103"/>
      <c r="C1638" s="326" t="s">
        <v>1538</v>
      </c>
      <c r="D1638" t="s">
        <v>1538</v>
      </c>
      <c r="E1638" s="325" t="s">
        <v>1538</v>
      </c>
      <c r="G1638" s="325" t="s">
        <v>1538</v>
      </c>
      <c r="H1638" s="325" t="s">
        <v>1538</v>
      </c>
    </row>
    <row r="1639" spans="1:8">
      <c r="A1639" s="103"/>
      <c r="C1639" s="326" t="s">
        <v>1538</v>
      </c>
      <c r="D1639" t="s">
        <v>1538</v>
      </c>
      <c r="E1639" s="325" t="s">
        <v>1538</v>
      </c>
      <c r="G1639" s="325" t="s">
        <v>1538</v>
      </c>
      <c r="H1639" s="325" t="s">
        <v>1538</v>
      </c>
    </row>
    <row r="1640" spans="1:8">
      <c r="A1640" s="103"/>
      <c r="C1640" s="326" t="s">
        <v>1538</v>
      </c>
      <c r="D1640" t="s">
        <v>1538</v>
      </c>
      <c r="E1640" s="325" t="s">
        <v>1538</v>
      </c>
      <c r="G1640" s="325" t="s">
        <v>1538</v>
      </c>
      <c r="H1640" s="325" t="s">
        <v>1538</v>
      </c>
    </row>
    <row r="1641" spans="1:8">
      <c r="A1641" s="103"/>
      <c r="C1641" s="326" t="s">
        <v>1538</v>
      </c>
      <c r="D1641" t="s">
        <v>1538</v>
      </c>
      <c r="E1641" s="325" t="s">
        <v>1538</v>
      </c>
      <c r="G1641" s="325" t="s">
        <v>1538</v>
      </c>
      <c r="H1641" s="325" t="s">
        <v>1538</v>
      </c>
    </row>
    <row r="1642" spans="1:8">
      <c r="A1642" s="103"/>
      <c r="B1642" s="326"/>
      <c r="C1642" s="326" t="s">
        <v>1538</v>
      </c>
      <c r="D1642" t="s">
        <v>1538</v>
      </c>
      <c r="E1642" s="325" t="s">
        <v>1538</v>
      </c>
      <c r="G1642" s="325" t="s">
        <v>1538</v>
      </c>
      <c r="H1642" s="325" t="s">
        <v>1538</v>
      </c>
    </row>
    <row r="1643" spans="1:8">
      <c r="A1643" s="103"/>
      <c r="B1643" s="326"/>
      <c r="C1643" s="326" t="s">
        <v>1538</v>
      </c>
      <c r="D1643" t="s">
        <v>1538</v>
      </c>
      <c r="E1643" s="325" t="s">
        <v>1538</v>
      </c>
      <c r="G1643" s="325" t="s">
        <v>1538</v>
      </c>
      <c r="H1643" s="325" t="s">
        <v>1538</v>
      </c>
    </row>
    <row r="1644" spans="1:8">
      <c r="A1644" s="103"/>
      <c r="B1644" s="326"/>
      <c r="C1644" s="326" t="s">
        <v>1538</v>
      </c>
      <c r="D1644" t="s">
        <v>1538</v>
      </c>
      <c r="E1644" s="325" t="s">
        <v>1538</v>
      </c>
      <c r="G1644" s="325" t="s">
        <v>1538</v>
      </c>
      <c r="H1644" s="325" t="s">
        <v>1538</v>
      </c>
    </row>
    <row r="1645" spans="1:8">
      <c r="A1645" s="103"/>
      <c r="B1645" s="326"/>
      <c r="C1645" s="326" t="s">
        <v>1538</v>
      </c>
      <c r="D1645" t="s">
        <v>1538</v>
      </c>
      <c r="E1645" s="325" t="s">
        <v>1538</v>
      </c>
      <c r="G1645" s="325" t="s">
        <v>1538</v>
      </c>
      <c r="H1645" s="325" t="s">
        <v>1538</v>
      </c>
    </row>
    <row r="1646" spans="1:8">
      <c r="A1646" s="103"/>
      <c r="B1646" s="326"/>
      <c r="C1646" s="326" t="s">
        <v>1538</v>
      </c>
      <c r="D1646" t="s">
        <v>1538</v>
      </c>
      <c r="E1646" s="325" t="s">
        <v>1538</v>
      </c>
      <c r="G1646" s="325" t="s">
        <v>1538</v>
      </c>
      <c r="H1646" s="325" t="s">
        <v>1538</v>
      </c>
    </row>
    <row r="1647" spans="1:8">
      <c r="A1647" s="103"/>
      <c r="B1647" s="326"/>
      <c r="C1647" s="326" t="s">
        <v>1538</v>
      </c>
      <c r="D1647" t="s">
        <v>1538</v>
      </c>
      <c r="E1647" s="325" t="s">
        <v>1538</v>
      </c>
      <c r="G1647" s="325" t="s">
        <v>1538</v>
      </c>
      <c r="H1647" s="325" t="s">
        <v>1538</v>
      </c>
    </row>
    <row r="1648" spans="1:8">
      <c r="A1648" s="103"/>
      <c r="B1648" s="326"/>
      <c r="C1648" s="326" t="s">
        <v>1538</v>
      </c>
      <c r="D1648" t="s">
        <v>1538</v>
      </c>
      <c r="E1648" s="325" t="s">
        <v>1538</v>
      </c>
      <c r="G1648" s="325" t="s">
        <v>1538</v>
      </c>
      <c r="H1648" s="325" t="s">
        <v>1538</v>
      </c>
    </row>
    <row r="1649" spans="1:8">
      <c r="A1649" s="103"/>
      <c r="B1649" s="326"/>
      <c r="C1649" s="326" t="s">
        <v>1538</v>
      </c>
      <c r="D1649" t="s">
        <v>1538</v>
      </c>
      <c r="E1649" s="325" t="s">
        <v>1538</v>
      </c>
      <c r="G1649" s="325" t="s">
        <v>1538</v>
      </c>
      <c r="H1649" s="325" t="s">
        <v>1538</v>
      </c>
    </row>
    <row r="1650" spans="1:8">
      <c r="A1650" s="103"/>
      <c r="B1650" s="326"/>
      <c r="C1650" s="326" t="s">
        <v>1538</v>
      </c>
      <c r="D1650" t="s">
        <v>1538</v>
      </c>
      <c r="E1650" s="325" t="s">
        <v>1538</v>
      </c>
      <c r="G1650" s="325" t="s">
        <v>1538</v>
      </c>
      <c r="H1650" s="325" t="s">
        <v>1538</v>
      </c>
    </row>
    <row r="1651" spans="1:8">
      <c r="A1651" s="103"/>
      <c r="B1651" s="326"/>
      <c r="C1651" s="326" t="s">
        <v>1538</v>
      </c>
      <c r="D1651" t="s">
        <v>1538</v>
      </c>
      <c r="E1651" s="325" t="s">
        <v>1538</v>
      </c>
      <c r="G1651" s="325" t="s">
        <v>1538</v>
      </c>
      <c r="H1651" s="325" t="s">
        <v>1538</v>
      </c>
    </row>
    <row r="1652" spans="1:8">
      <c r="A1652" s="103"/>
      <c r="B1652" s="326"/>
      <c r="C1652" s="326" t="s">
        <v>1538</v>
      </c>
      <c r="D1652" t="s">
        <v>1538</v>
      </c>
      <c r="E1652" s="325" t="s">
        <v>1538</v>
      </c>
      <c r="G1652" s="325" t="s">
        <v>1538</v>
      </c>
      <c r="H1652" s="325" t="s">
        <v>1538</v>
      </c>
    </row>
    <row r="1653" spans="1:8">
      <c r="A1653" s="103"/>
      <c r="B1653" s="326"/>
      <c r="C1653" s="326" t="s">
        <v>1538</v>
      </c>
      <c r="D1653" t="s">
        <v>1538</v>
      </c>
      <c r="E1653" s="325" t="s">
        <v>1538</v>
      </c>
      <c r="G1653" s="325" t="s">
        <v>1538</v>
      </c>
      <c r="H1653" s="325" t="s">
        <v>1538</v>
      </c>
    </row>
    <row r="1654" spans="1:8">
      <c r="A1654" s="103"/>
      <c r="B1654" s="326"/>
      <c r="C1654" s="326" t="s">
        <v>1538</v>
      </c>
      <c r="D1654" t="s">
        <v>1538</v>
      </c>
      <c r="E1654" s="325" t="s">
        <v>1538</v>
      </c>
      <c r="G1654" s="325" t="s">
        <v>1538</v>
      </c>
      <c r="H1654" s="325" t="s">
        <v>1538</v>
      </c>
    </row>
    <row r="1655" spans="1:8">
      <c r="A1655" s="103"/>
      <c r="B1655" s="326"/>
      <c r="C1655" s="326" t="s">
        <v>1538</v>
      </c>
      <c r="D1655" t="s">
        <v>1538</v>
      </c>
      <c r="E1655" s="325" t="s">
        <v>1538</v>
      </c>
      <c r="G1655" s="325" t="s">
        <v>1538</v>
      </c>
      <c r="H1655" s="325" t="s">
        <v>1538</v>
      </c>
    </row>
    <row r="1656" spans="1:8">
      <c r="A1656" s="103"/>
      <c r="B1656" s="326"/>
      <c r="C1656" s="326" t="s">
        <v>1538</v>
      </c>
      <c r="D1656" t="s">
        <v>1538</v>
      </c>
      <c r="E1656" s="325" t="s">
        <v>1538</v>
      </c>
      <c r="G1656" s="325" t="s">
        <v>1538</v>
      </c>
      <c r="H1656" s="325" t="s">
        <v>1538</v>
      </c>
    </row>
    <row r="1657" spans="1:8">
      <c r="A1657" s="103"/>
      <c r="B1657" s="326"/>
      <c r="C1657" s="326" t="s">
        <v>1538</v>
      </c>
      <c r="D1657" t="s">
        <v>1538</v>
      </c>
      <c r="E1657" s="325" t="s">
        <v>1538</v>
      </c>
      <c r="G1657" s="325" t="s">
        <v>1538</v>
      </c>
      <c r="H1657" s="325" t="s">
        <v>1538</v>
      </c>
    </row>
    <row r="1658" spans="1:8">
      <c r="A1658" s="103"/>
      <c r="B1658" s="326"/>
      <c r="C1658" s="326" t="s">
        <v>1538</v>
      </c>
      <c r="D1658" t="s">
        <v>1538</v>
      </c>
      <c r="E1658" s="325" t="s">
        <v>1538</v>
      </c>
      <c r="G1658" s="325" t="s">
        <v>1538</v>
      </c>
      <c r="H1658" s="325" t="s">
        <v>1538</v>
      </c>
    </row>
    <row r="1659" spans="1:8">
      <c r="A1659" s="103"/>
      <c r="B1659" s="326"/>
      <c r="C1659" s="326" t="s">
        <v>1538</v>
      </c>
      <c r="D1659" t="s">
        <v>1538</v>
      </c>
      <c r="E1659" s="325" t="s">
        <v>1538</v>
      </c>
      <c r="G1659" s="325" t="s">
        <v>1538</v>
      </c>
      <c r="H1659" s="325" t="s">
        <v>1538</v>
      </c>
    </row>
    <row r="1660" spans="1:8">
      <c r="A1660" s="103"/>
      <c r="B1660" s="326"/>
      <c r="C1660" s="326" t="s">
        <v>1538</v>
      </c>
      <c r="D1660" t="s">
        <v>1538</v>
      </c>
      <c r="E1660" s="325" t="s">
        <v>1538</v>
      </c>
      <c r="G1660" s="325" t="s">
        <v>1538</v>
      </c>
      <c r="H1660" s="325" t="s">
        <v>1538</v>
      </c>
    </row>
    <row r="1661" spans="1:8">
      <c r="A1661" s="103"/>
      <c r="B1661" s="326"/>
      <c r="C1661" s="326" t="s">
        <v>1538</v>
      </c>
      <c r="D1661" t="s">
        <v>1538</v>
      </c>
      <c r="E1661" s="325" t="s">
        <v>1538</v>
      </c>
      <c r="G1661" s="325" t="s">
        <v>1538</v>
      </c>
      <c r="H1661" s="325" t="s">
        <v>1538</v>
      </c>
    </row>
    <row r="1662" spans="1:8">
      <c r="A1662" s="103"/>
      <c r="B1662" s="326"/>
      <c r="C1662" s="326" t="s">
        <v>1538</v>
      </c>
      <c r="D1662" t="s">
        <v>1538</v>
      </c>
      <c r="E1662" s="325" t="s">
        <v>1538</v>
      </c>
      <c r="G1662" s="325" t="s">
        <v>1538</v>
      </c>
      <c r="H1662" s="325" t="s">
        <v>1538</v>
      </c>
    </row>
    <row r="1663" spans="1:8">
      <c r="A1663" s="103"/>
      <c r="B1663" s="326"/>
      <c r="C1663" s="326" t="s">
        <v>1538</v>
      </c>
      <c r="D1663" t="s">
        <v>1538</v>
      </c>
      <c r="E1663" s="325" t="s">
        <v>1538</v>
      </c>
      <c r="G1663" s="325" t="s">
        <v>1538</v>
      </c>
      <c r="H1663" s="325" t="s">
        <v>1538</v>
      </c>
    </row>
    <row r="1664" spans="1:8">
      <c r="A1664" s="103"/>
      <c r="B1664" s="326"/>
      <c r="C1664" s="326" t="s">
        <v>1538</v>
      </c>
      <c r="D1664" t="s">
        <v>1538</v>
      </c>
      <c r="E1664" s="325" t="s">
        <v>1538</v>
      </c>
      <c r="G1664" s="325" t="s">
        <v>1538</v>
      </c>
      <c r="H1664" s="325" t="s">
        <v>1538</v>
      </c>
    </row>
    <row r="1665" spans="1:8">
      <c r="A1665" s="103"/>
      <c r="B1665" s="326"/>
      <c r="C1665" s="326" t="s">
        <v>1538</v>
      </c>
      <c r="D1665" t="s">
        <v>1538</v>
      </c>
      <c r="E1665" s="325" t="s">
        <v>1538</v>
      </c>
      <c r="G1665" s="325" t="s">
        <v>1538</v>
      </c>
      <c r="H1665" s="325" t="s">
        <v>1538</v>
      </c>
    </row>
    <row r="1666" spans="1:8">
      <c r="A1666" s="103"/>
      <c r="B1666" s="326"/>
      <c r="C1666" s="326" t="s">
        <v>1538</v>
      </c>
      <c r="D1666" t="s">
        <v>1538</v>
      </c>
      <c r="E1666" s="325" t="s">
        <v>1538</v>
      </c>
      <c r="G1666" s="325" t="s">
        <v>1538</v>
      </c>
      <c r="H1666" s="325" t="s">
        <v>1538</v>
      </c>
    </row>
    <row r="1667" spans="1:8">
      <c r="A1667" s="103"/>
      <c r="B1667" s="326"/>
      <c r="C1667" s="326" t="s">
        <v>1538</v>
      </c>
      <c r="D1667" t="s">
        <v>1538</v>
      </c>
      <c r="E1667" s="325" t="s">
        <v>1538</v>
      </c>
      <c r="G1667" s="325" t="s">
        <v>1538</v>
      </c>
      <c r="H1667" s="325" t="s">
        <v>1538</v>
      </c>
    </row>
    <row r="1668" spans="1:8">
      <c r="A1668" s="103"/>
      <c r="B1668" s="326"/>
      <c r="C1668" s="326" t="s">
        <v>1538</v>
      </c>
      <c r="D1668" t="s">
        <v>1538</v>
      </c>
      <c r="E1668" s="325" t="s">
        <v>1538</v>
      </c>
      <c r="G1668" s="325" t="s">
        <v>1538</v>
      </c>
      <c r="H1668" s="325" t="s">
        <v>1538</v>
      </c>
    </row>
    <row r="1669" spans="1:8">
      <c r="A1669" s="103"/>
      <c r="B1669" s="326"/>
      <c r="C1669" s="326" t="s">
        <v>1538</v>
      </c>
      <c r="D1669" t="s">
        <v>1538</v>
      </c>
      <c r="E1669" s="325" t="s">
        <v>1538</v>
      </c>
      <c r="G1669" s="325" t="s">
        <v>1538</v>
      </c>
      <c r="H1669" s="325" t="s">
        <v>1538</v>
      </c>
    </row>
    <row r="1670" spans="1:8">
      <c r="A1670" s="103"/>
      <c r="B1670" s="326"/>
      <c r="C1670" s="326" t="s">
        <v>1538</v>
      </c>
      <c r="D1670" t="s">
        <v>1538</v>
      </c>
      <c r="E1670" s="325" t="s">
        <v>1538</v>
      </c>
      <c r="G1670" s="325" t="s">
        <v>1538</v>
      </c>
      <c r="H1670" s="325" t="s">
        <v>1538</v>
      </c>
    </row>
    <row r="1671" spans="1:8">
      <c r="A1671" s="103"/>
      <c r="B1671" s="326"/>
      <c r="C1671" s="326" t="s">
        <v>1538</v>
      </c>
      <c r="D1671" t="s">
        <v>1538</v>
      </c>
      <c r="E1671" s="325" t="s">
        <v>1538</v>
      </c>
      <c r="G1671" s="325" t="s">
        <v>1538</v>
      </c>
      <c r="H1671" s="325" t="s">
        <v>1538</v>
      </c>
    </row>
    <row r="1672" spans="1:8">
      <c r="A1672" s="103"/>
      <c r="B1672" s="326"/>
      <c r="C1672" s="326" t="s">
        <v>1538</v>
      </c>
      <c r="D1672" t="s">
        <v>1538</v>
      </c>
      <c r="E1672" s="325" t="s">
        <v>1538</v>
      </c>
      <c r="G1672" s="325" t="s">
        <v>1538</v>
      </c>
      <c r="H1672" s="325" t="s">
        <v>1538</v>
      </c>
    </row>
    <row r="1673" spans="1:8">
      <c r="A1673" s="103"/>
      <c r="B1673" s="326"/>
      <c r="C1673" s="326" t="s">
        <v>1538</v>
      </c>
      <c r="D1673" t="s">
        <v>1538</v>
      </c>
      <c r="E1673" s="325" t="s">
        <v>1538</v>
      </c>
      <c r="G1673" s="325" t="s">
        <v>1538</v>
      </c>
      <c r="H1673" s="325" t="s">
        <v>1538</v>
      </c>
    </row>
    <row r="1674" spans="1:8">
      <c r="A1674" s="103"/>
      <c r="B1674" s="326"/>
      <c r="C1674" s="326" t="s">
        <v>1538</v>
      </c>
      <c r="D1674" t="s">
        <v>1538</v>
      </c>
      <c r="E1674" s="325" t="s">
        <v>1538</v>
      </c>
      <c r="G1674" s="325" t="s">
        <v>1538</v>
      </c>
      <c r="H1674" s="325" t="s">
        <v>1538</v>
      </c>
    </row>
    <row r="1675" spans="1:8">
      <c r="A1675" s="103"/>
      <c r="B1675" s="326"/>
      <c r="C1675" s="326" t="s">
        <v>1538</v>
      </c>
      <c r="D1675" t="s">
        <v>1538</v>
      </c>
      <c r="E1675" s="325" t="s">
        <v>1538</v>
      </c>
      <c r="G1675" s="325" t="s">
        <v>1538</v>
      </c>
      <c r="H1675" s="325" t="s">
        <v>1538</v>
      </c>
    </row>
    <row r="1676" spans="1:8">
      <c r="A1676" s="103"/>
      <c r="B1676" s="326"/>
      <c r="C1676" s="326" t="s">
        <v>1538</v>
      </c>
      <c r="D1676" t="s">
        <v>1538</v>
      </c>
      <c r="E1676" s="325" t="s">
        <v>1538</v>
      </c>
      <c r="G1676" s="325" t="s">
        <v>1538</v>
      </c>
      <c r="H1676" s="325" t="s">
        <v>1538</v>
      </c>
    </row>
    <row r="1677" spans="1:8">
      <c r="A1677" s="103"/>
      <c r="B1677" s="326"/>
      <c r="C1677" s="326" t="s">
        <v>1538</v>
      </c>
      <c r="D1677" t="s">
        <v>1538</v>
      </c>
      <c r="E1677" s="325" t="s">
        <v>1538</v>
      </c>
      <c r="G1677" s="325" t="s">
        <v>1538</v>
      </c>
      <c r="H1677" s="325" t="s">
        <v>1538</v>
      </c>
    </row>
    <row r="1678" spans="1:8">
      <c r="A1678" s="103"/>
      <c r="B1678" s="326"/>
      <c r="C1678" s="326" t="s">
        <v>1538</v>
      </c>
      <c r="D1678" t="s">
        <v>1538</v>
      </c>
      <c r="E1678" s="325" t="s">
        <v>1538</v>
      </c>
      <c r="G1678" s="325" t="s">
        <v>1538</v>
      </c>
      <c r="H1678" s="325" t="s">
        <v>1538</v>
      </c>
    </row>
    <row r="1679" spans="1:8">
      <c r="A1679" s="103"/>
      <c r="B1679" s="326"/>
      <c r="C1679" s="326" t="s">
        <v>1538</v>
      </c>
      <c r="D1679" t="s">
        <v>1538</v>
      </c>
      <c r="E1679" s="325" t="s">
        <v>1538</v>
      </c>
      <c r="G1679" s="325" t="s">
        <v>1538</v>
      </c>
      <c r="H1679" s="325" t="s">
        <v>1538</v>
      </c>
    </row>
    <row r="1680" spans="1:8">
      <c r="A1680" s="103"/>
      <c r="B1680" s="326"/>
      <c r="C1680" s="326" t="s">
        <v>1538</v>
      </c>
      <c r="D1680" t="s">
        <v>1538</v>
      </c>
      <c r="E1680" s="325" t="s">
        <v>1538</v>
      </c>
      <c r="G1680" s="325" t="s">
        <v>1538</v>
      </c>
      <c r="H1680" s="325" t="s">
        <v>1538</v>
      </c>
    </row>
    <row r="1681" spans="1:8">
      <c r="A1681" s="103"/>
      <c r="B1681" s="326"/>
      <c r="C1681" s="326" t="s">
        <v>1538</v>
      </c>
      <c r="D1681" t="s">
        <v>1538</v>
      </c>
      <c r="E1681" s="325" t="s">
        <v>1538</v>
      </c>
      <c r="G1681" s="325" t="s">
        <v>1538</v>
      </c>
      <c r="H1681" s="325" t="s">
        <v>1538</v>
      </c>
    </row>
    <row r="1682" spans="1:8">
      <c r="A1682" s="103"/>
      <c r="B1682" s="326"/>
      <c r="C1682" s="326" t="s">
        <v>1538</v>
      </c>
      <c r="D1682" t="s">
        <v>1538</v>
      </c>
      <c r="E1682" s="325" t="s">
        <v>1538</v>
      </c>
      <c r="G1682" s="325" t="s">
        <v>1538</v>
      </c>
      <c r="H1682" s="325" t="s">
        <v>1538</v>
      </c>
    </row>
    <row r="1683" spans="1:8">
      <c r="A1683" s="103"/>
      <c r="B1683" s="326"/>
      <c r="C1683" s="326" t="s">
        <v>1538</v>
      </c>
      <c r="D1683" t="s">
        <v>1538</v>
      </c>
      <c r="E1683" s="325" t="s">
        <v>1538</v>
      </c>
      <c r="G1683" s="325" t="s">
        <v>1538</v>
      </c>
      <c r="H1683" s="325" t="s">
        <v>1538</v>
      </c>
    </row>
    <row r="1684" spans="1:8">
      <c r="A1684" s="103"/>
      <c r="B1684" s="326"/>
      <c r="C1684" s="326" t="s">
        <v>1538</v>
      </c>
      <c r="D1684" t="s">
        <v>1538</v>
      </c>
      <c r="E1684" s="325" t="s">
        <v>1538</v>
      </c>
      <c r="G1684" s="325" t="s">
        <v>1538</v>
      </c>
      <c r="H1684" s="325" t="s">
        <v>1538</v>
      </c>
    </row>
    <row r="1685" spans="1:8">
      <c r="A1685" s="103"/>
      <c r="B1685" s="326"/>
      <c r="C1685" s="326" t="s">
        <v>1538</v>
      </c>
      <c r="D1685" t="s">
        <v>1538</v>
      </c>
      <c r="E1685" s="325" t="s">
        <v>1538</v>
      </c>
      <c r="G1685" s="325" t="s">
        <v>1538</v>
      </c>
      <c r="H1685" s="325" t="s">
        <v>1538</v>
      </c>
    </row>
    <row r="1686" spans="1:8">
      <c r="A1686" s="103"/>
      <c r="B1686" s="326"/>
      <c r="C1686" s="326" t="s">
        <v>1538</v>
      </c>
      <c r="D1686" t="s">
        <v>1538</v>
      </c>
      <c r="E1686" s="325" t="s">
        <v>1538</v>
      </c>
      <c r="G1686" s="325" t="s">
        <v>1538</v>
      </c>
      <c r="H1686" s="325" t="s">
        <v>1538</v>
      </c>
    </row>
    <row r="1687" spans="1:8">
      <c r="A1687" s="103"/>
      <c r="B1687" s="326"/>
      <c r="C1687" s="326" t="s">
        <v>1538</v>
      </c>
      <c r="D1687" t="s">
        <v>1538</v>
      </c>
      <c r="E1687" s="325" t="s">
        <v>1538</v>
      </c>
      <c r="G1687" s="325" t="s">
        <v>1538</v>
      </c>
      <c r="H1687" s="325" t="s">
        <v>1538</v>
      </c>
    </row>
    <row r="1688" spans="1:8">
      <c r="A1688" s="103"/>
      <c r="B1688" s="326"/>
      <c r="C1688" s="326" t="s">
        <v>1538</v>
      </c>
      <c r="D1688" t="s">
        <v>1538</v>
      </c>
      <c r="E1688" s="325" t="s">
        <v>1538</v>
      </c>
      <c r="G1688" s="325" t="s">
        <v>1538</v>
      </c>
      <c r="H1688" s="325" t="s">
        <v>1538</v>
      </c>
    </row>
    <row r="1689" spans="1:8">
      <c r="A1689" s="103"/>
      <c r="B1689" s="326"/>
      <c r="C1689" s="326" t="s">
        <v>1538</v>
      </c>
      <c r="D1689" t="s">
        <v>1538</v>
      </c>
      <c r="E1689" s="325" t="s">
        <v>1538</v>
      </c>
      <c r="G1689" s="325" t="s">
        <v>1538</v>
      </c>
      <c r="H1689" s="325" t="s">
        <v>1538</v>
      </c>
    </row>
    <row r="1690" spans="1:8">
      <c r="A1690" s="103"/>
      <c r="B1690" s="326"/>
      <c r="C1690" s="326" t="s">
        <v>1538</v>
      </c>
      <c r="D1690" t="s">
        <v>1538</v>
      </c>
      <c r="E1690" s="325" t="s">
        <v>1538</v>
      </c>
      <c r="G1690" s="325" t="s">
        <v>1538</v>
      </c>
      <c r="H1690" s="325" t="s">
        <v>1538</v>
      </c>
    </row>
    <row r="1691" spans="1:8">
      <c r="A1691" s="103"/>
      <c r="B1691" s="326"/>
      <c r="C1691" s="326" t="s">
        <v>1538</v>
      </c>
      <c r="D1691" t="s">
        <v>1538</v>
      </c>
      <c r="E1691" s="325" t="s">
        <v>1538</v>
      </c>
      <c r="G1691" s="325" t="s">
        <v>1538</v>
      </c>
      <c r="H1691" s="325" t="s">
        <v>1538</v>
      </c>
    </row>
    <row r="1692" spans="1:8">
      <c r="A1692" s="103"/>
      <c r="B1692" s="326"/>
      <c r="C1692" s="326" t="s">
        <v>1538</v>
      </c>
      <c r="D1692" t="s">
        <v>1538</v>
      </c>
      <c r="E1692" s="325" t="s">
        <v>1538</v>
      </c>
      <c r="G1692" s="325" t="s">
        <v>1538</v>
      </c>
      <c r="H1692" s="325" t="s">
        <v>1538</v>
      </c>
    </row>
    <row r="1693" spans="1:8">
      <c r="A1693" s="103"/>
      <c r="B1693" s="326"/>
      <c r="C1693" s="326" t="s">
        <v>1538</v>
      </c>
      <c r="D1693" t="s">
        <v>1538</v>
      </c>
      <c r="E1693" s="325" t="s">
        <v>1538</v>
      </c>
      <c r="G1693" s="325" t="s">
        <v>1538</v>
      </c>
      <c r="H1693" s="325" t="s">
        <v>1538</v>
      </c>
    </row>
    <row r="1694" spans="1:8">
      <c r="A1694" s="103"/>
      <c r="B1694" s="326"/>
      <c r="C1694" s="326" t="s">
        <v>1538</v>
      </c>
      <c r="D1694" t="s">
        <v>1538</v>
      </c>
      <c r="E1694" s="325" t="s">
        <v>1538</v>
      </c>
      <c r="G1694" s="325" t="s">
        <v>1538</v>
      </c>
      <c r="H1694" s="325" t="s">
        <v>1538</v>
      </c>
    </row>
    <row r="1695" spans="1:8">
      <c r="A1695" s="103"/>
      <c r="B1695" s="326"/>
      <c r="C1695" s="326" t="s">
        <v>1538</v>
      </c>
      <c r="D1695" t="s">
        <v>1538</v>
      </c>
      <c r="E1695" s="325" t="s">
        <v>1538</v>
      </c>
      <c r="G1695" s="325" t="s">
        <v>1538</v>
      </c>
      <c r="H1695" s="325" t="s">
        <v>1538</v>
      </c>
    </row>
    <row r="1696" spans="1:8">
      <c r="A1696" s="103"/>
      <c r="B1696" s="326"/>
      <c r="C1696" s="326" t="s">
        <v>1538</v>
      </c>
      <c r="D1696" t="s">
        <v>1538</v>
      </c>
      <c r="E1696" s="325" t="s">
        <v>1538</v>
      </c>
      <c r="G1696" s="325" t="s">
        <v>1538</v>
      </c>
      <c r="H1696" s="325" t="s">
        <v>1538</v>
      </c>
    </row>
    <row r="1697" spans="1:8">
      <c r="A1697" s="103"/>
      <c r="B1697" s="326"/>
      <c r="C1697" s="326" t="s">
        <v>1538</v>
      </c>
      <c r="D1697" t="s">
        <v>1538</v>
      </c>
      <c r="E1697" s="325" t="s">
        <v>1538</v>
      </c>
      <c r="G1697" s="325" t="s">
        <v>1538</v>
      </c>
      <c r="H1697" s="325" t="s">
        <v>1538</v>
      </c>
    </row>
    <row r="1698" spans="1:8">
      <c r="A1698" s="103"/>
      <c r="B1698" s="326"/>
      <c r="C1698" s="326" t="s">
        <v>1538</v>
      </c>
      <c r="D1698" t="s">
        <v>1538</v>
      </c>
      <c r="E1698" s="325" t="s">
        <v>1538</v>
      </c>
      <c r="G1698" s="325" t="s">
        <v>1538</v>
      </c>
      <c r="H1698" s="325" t="s">
        <v>1538</v>
      </c>
    </row>
    <row r="1699" spans="1:8">
      <c r="A1699" s="103"/>
      <c r="B1699" s="326"/>
      <c r="C1699" s="326" t="s">
        <v>1538</v>
      </c>
      <c r="D1699" t="s">
        <v>1538</v>
      </c>
      <c r="E1699" s="325" t="s">
        <v>1538</v>
      </c>
      <c r="G1699" s="325" t="s">
        <v>1538</v>
      </c>
      <c r="H1699" s="325" t="s">
        <v>1538</v>
      </c>
    </row>
    <row r="1700" spans="1:8">
      <c r="A1700" s="103"/>
      <c r="B1700" s="326"/>
      <c r="C1700" s="326" t="s">
        <v>1538</v>
      </c>
      <c r="D1700" t="s">
        <v>1538</v>
      </c>
      <c r="E1700" s="325" t="s">
        <v>1538</v>
      </c>
      <c r="G1700" s="325" t="s">
        <v>1538</v>
      </c>
      <c r="H1700" s="325" t="s">
        <v>1538</v>
      </c>
    </row>
    <row r="1701" spans="1:8">
      <c r="A1701" s="103"/>
      <c r="B1701" s="326"/>
      <c r="C1701" s="326" t="s">
        <v>1538</v>
      </c>
      <c r="D1701" t="s">
        <v>1538</v>
      </c>
      <c r="E1701" s="325" t="s">
        <v>1538</v>
      </c>
      <c r="G1701" s="325" t="s">
        <v>1538</v>
      </c>
      <c r="H1701" s="325" t="s">
        <v>1538</v>
      </c>
    </row>
    <row r="1702" spans="1:8">
      <c r="A1702" s="103"/>
      <c r="B1702" s="326"/>
      <c r="C1702" s="326" t="s">
        <v>1538</v>
      </c>
      <c r="D1702" t="s">
        <v>1538</v>
      </c>
      <c r="E1702" s="325" t="s">
        <v>1538</v>
      </c>
      <c r="G1702" s="325" t="s">
        <v>1538</v>
      </c>
      <c r="H1702" s="325" t="s">
        <v>1538</v>
      </c>
    </row>
    <row r="1703" spans="1:8">
      <c r="A1703" s="103"/>
      <c r="B1703" s="326"/>
      <c r="C1703" s="326" t="s">
        <v>1538</v>
      </c>
      <c r="D1703" t="s">
        <v>1538</v>
      </c>
      <c r="E1703" s="325" t="s">
        <v>1538</v>
      </c>
      <c r="G1703" s="325" t="s">
        <v>1538</v>
      </c>
      <c r="H1703" s="325" t="s">
        <v>1538</v>
      </c>
    </row>
    <row r="1704" spans="1:8">
      <c r="A1704" s="103"/>
      <c r="B1704" s="326"/>
      <c r="C1704" s="326" t="s">
        <v>1538</v>
      </c>
      <c r="D1704" t="s">
        <v>1538</v>
      </c>
      <c r="E1704" s="325" t="s">
        <v>1538</v>
      </c>
      <c r="G1704" s="325" t="s">
        <v>1538</v>
      </c>
      <c r="H1704" s="325" t="s">
        <v>1538</v>
      </c>
    </row>
    <row r="1705" spans="1:8">
      <c r="A1705" s="103"/>
      <c r="B1705" s="326"/>
      <c r="C1705" s="326" t="s">
        <v>1538</v>
      </c>
      <c r="D1705" t="s">
        <v>1538</v>
      </c>
      <c r="E1705" s="325" t="s">
        <v>1538</v>
      </c>
      <c r="G1705" s="325" t="s">
        <v>1538</v>
      </c>
      <c r="H1705" s="325" t="s">
        <v>1538</v>
      </c>
    </row>
    <row r="1706" spans="1:8">
      <c r="A1706" s="103"/>
      <c r="B1706" s="326"/>
      <c r="C1706" s="326" t="s">
        <v>1538</v>
      </c>
      <c r="D1706" t="s">
        <v>1538</v>
      </c>
      <c r="E1706" s="325" t="s">
        <v>1538</v>
      </c>
      <c r="G1706" s="325" t="s">
        <v>1538</v>
      </c>
      <c r="H1706" s="325" t="s">
        <v>1538</v>
      </c>
    </row>
    <row r="1707" spans="1:8">
      <c r="A1707" s="103"/>
      <c r="B1707" s="326"/>
      <c r="C1707" s="326" t="s">
        <v>1538</v>
      </c>
      <c r="D1707" t="s">
        <v>1538</v>
      </c>
      <c r="E1707" s="325" t="s">
        <v>1538</v>
      </c>
      <c r="G1707" s="325" t="s">
        <v>1538</v>
      </c>
      <c r="H1707" s="325" t="s">
        <v>1538</v>
      </c>
    </row>
    <row r="1708" spans="1:8">
      <c r="A1708" s="103"/>
      <c r="B1708" s="326"/>
      <c r="C1708" s="326" t="s">
        <v>1538</v>
      </c>
      <c r="D1708" t="s">
        <v>1538</v>
      </c>
      <c r="E1708" s="325" t="s">
        <v>1538</v>
      </c>
      <c r="G1708" s="325" t="s">
        <v>1538</v>
      </c>
      <c r="H1708" s="325" t="s">
        <v>1538</v>
      </c>
    </row>
    <row r="1709" spans="1:8">
      <c r="A1709" s="103"/>
      <c r="B1709" s="326"/>
      <c r="C1709" s="326" t="s">
        <v>1538</v>
      </c>
      <c r="D1709" t="s">
        <v>1538</v>
      </c>
      <c r="E1709" s="325" t="s">
        <v>1538</v>
      </c>
      <c r="G1709" s="325" t="s">
        <v>1538</v>
      </c>
      <c r="H1709" s="325" t="s">
        <v>1538</v>
      </c>
    </row>
    <row r="1710" spans="1:8">
      <c r="A1710" s="103"/>
      <c r="B1710" s="326"/>
      <c r="C1710" s="326" t="s">
        <v>1538</v>
      </c>
      <c r="D1710" t="s">
        <v>1538</v>
      </c>
      <c r="E1710" s="325" t="s">
        <v>1538</v>
      </c>
      <c r="G1710" s="325" t="s">
        <v>1538</v>
      </c>
      <c r="H1710" s="325" t="s">
        <v>1538</v>
      </c>
    </row>
    <row r="1711" spans="1:8">
      <c r="A1711" s="103"/>
      <c r="B1711" s="326"/>
      <c r="C1711" s="326" t="s">
        <v>1538</v>
      </c>
      <c r="D1711" t="s">
        <v>1538</v>
      </c>
      <c r="E1711" s="325" t="s">
        <v>1538</v>
      </c>
      <c r="G1711" s="325" t="s">
        <v>1538</v>
      </c>
      <c r="H1711" s="325" t="s">
        <v>1538</v>
      </c>
    </row>
    <row r="1712" spans="1:8">
      <c r="A1712" s="103"/>
      <c r="B1712" s="328"/>
      <c r="C1712" s="326" t="s">
        <v>1538</v>
      </c>
      <c r="D1712" t="s">
        <v>1538</v>
      </c>
      <c r="E1712" s="325" t="s">
        <v>1538</v>
      </c>
      <c r="G1712" s="325" t="s">
        <v>1538</v>
      </c>
      <c r="H1712" s="325" t="s">
        <v>1538</v>
      </c>
    </row>
    <row r="1713" spans="1:8">
      <c r="A1713" s="103"/>
      <c r="C1713" s="326" t="s">
        <v>1538</v>
      </c>
      <c r="D1713" t="s">
        <v>1538</v>
      </c>
      <c r="E1713" s="325" t="s">
        <v>1538</v>
      </c>
      <c r="G1713" s="325" t="s">
        <v>1538</v>
      </c>
      <c r="H1713" s="325" t="s">
        <v>1538</v>
      </c>
    </row>
    <row r="1714" spans="1:8">
      <c r="A1714" s="103"/>
      <c r="C1714" s="326" t="s">
        <v>1538</v>
      </c>
      <c r="D1714" t="s">
        <v>1538</v>
      </c>
      <c r="E1714" s="325" t="s">
        <v>1538</v>
      </c>
      <c r="G1714" s="325" t="s">
        <v>1538</v>
      </c>
      <c r="H1714" s="325" t="s">
        <v>1538</v>
      </c>
    </row>
    <row r="1715" spans="1:8">
      <c r="A1715" s="103"/>
      <c r="C1715" s="326" t="s">
        <v>1538</v>
      </c>
      <c r="D1715" t="s">
        <v>1538</v>
      </c>
      <c r="E1715" s="325" t="s">
        <v>1538</v>
      </c>
      <c r="G1715" s="325" t="s">
        <v>1538</v>
      </c>
      <c r="H1715" s="325" t="s">
        <v>1538</v>
      </c>
    </row>
    <row r="1716" spans="1:8">
      <c r="A1716" s="103"/>
      <c r="B1716" s="328"/>
      <c r="C1716" s="326" t="s">
        <v>1538</v>
      </c>
      <c r="D1716" t="s">
        <v>1538</v>
      </c>
      <c r="E1716" s="325" t="s">
        <v>1538</v>
      </c>
      <c r="G1716" s="325" t="s">
        <v>1538</v>
      </c>
      <c r="H1716" s="325" t="s">
        <v>1538</v>
      </c>
    </row>
    <row r="1717" spans="1:8">
      <c r="A1717" s="103"/>
      <c r="C1717" s="326" t="s">
        <v>1538</v>
      </c>
      <c r="D1717" t="s">
        <v>1538</v>
      </c>
      <c r="E1717" s="325" t="s">
        <v>1538</v>
      </c>
      <c r="G1717" s="325" t="s">
        <v>1538</v>
      </c>
      <c r="H1717" s="325" t="s">
        <v>1538</v>
      </c>
    </row>
    <row r="1718" spans="1:8">
      <c r="A1718" s="103"/>
      <c r="C1718" s="326" t="s">
        <v>1538</v>
      </c>
      <c r="D1718" t="s">
        <v>1538</v>
      </c>
      <c r="E1718" s="325" t="s">
        <v>1538</v>
      </c>
      <c r="G1718" s="325" t="s">
        <v>1538</v>
      </c>
      <c r="H1718" s="325" t="s">
        <v>1538</v>
      </c>
    </row>
    <row r="1719" spans="1:8">
      <c r="A1719" s="103"/>
      <c r="C1719" s="326" t="s">
        <v>1538</v>
      </c>
      <c r="D1719" t="s">
        <v>1538</v>
      </c>
      <c r="E1719" s="325" t="s">
        <v>1538</v>
      </c>
      <c r="G1719" s="325" t="s">
        <v>1538</v>
      </c>
      <c r="H1719" s="325" t="s">
        <v>1538</v>
      </c>
    </row>
    <row r="1720" spans="1:8">
      <c r="A1720" s="103"/>
      <c r="B1720" s="328"/>
      <c r="C1720" s="326" t="s">
        <v>1538</v>
      </c>
      <c r="D1720" t="s">
        <v>1538</v>
      </c>
      <c r="E1720" s="325" t="s">
        <v>1538</v>
      </c>
      <c r="G1720" s="325" t="s">
        <v>1538</v>
      </c>
      <c r="H1720" s="325" t="s">
        <v>1538</v>
      </c>
    </row>
    <row r="1721" spans="1:8">
      <c r="A1721" s="103"/>
      <c r="C1721" s="326" t="s">
        <v>1538</v>
      </c>
      <c r="D1721" t="s">
        <v>1538</v>
      </c>
      <c r="E1721" s="325" t="s">
        <v>1538</v>
      </c>
      <c r="G1721" s="325" t="s">
        <v>1538</v>
      </c>
      <c r="H1721" s="325" t="s">
        <v>1538</v>
      </c>
    </row>
    <row r="1722" spans="1:8">
      <c r="A1722" s="103"/>
      <c r="C1722" s="326" t="s">
        <v>1538</v>
      </c>
      <c r="D1722" t="s">
        <v>1538</v>
      </c>
      <c r="E1722" s="325" t="s">
        <v>1538</v>
      </c>
      <c r="G1722" s="325" t="s">
        <v>1538</v>
      </c>
      <c r="H1722" s="325" t="s">
        <v>1538</v>
      </c>
    </row>
    <row r="1723" spans="1:8">
      <c r="A1723" s="103"/>
      <c r="C1723" s="326" t="s">
        <v>1538</v>
      </c>
      <c r="D1723" t="s">
        <v>1538</v>
      </c>
      <c r="E1723" s="325" t="s">
        <v>1538</v>
      </c>
      <c r="G1723" s="325" t="s">
        <v>1538</v>
      </c>
      <c r="H1723" s="325" t="s">
        <v>1538</v>
      </c>
    </row>
    <row r="1724" spans="1:8">
      <c r="A1724" s="103"/>
      <c r="B1724" s="328"/>
      <c r="C1724" s="326" t="s">
        <v>1538</v>
      </c>
      <c r="D1724" t="s">
        <v>1538</v>
      </c>
      <c r="E1724" s="325" t="s">
        <v>1538</v>
      </c>
      <c r="G1724" s="325" t="s">
        <v>1538</v>
      </c>
      <c r="H1724" s="325" t="s">
        <v>1538</v>
      </c>
    </row>
    <row r="1725" spans="1:8">
      <c r="A1725" s="103"/>
      <c r="C1725" s="326" t="s">
        <v>1538</v>
      </c>
      <c r="D1725" t="s">
        <v>1538</v>
      </c>
      <c r="E1725" s="325" t="s">
        <v>1538</v>
      </c>
      <c r="G1725" s="325" t="s">
        <v>1538</v>
      </c>
      <c r="H1725" s="325" t="s">
        <v>1538</v>
      </c>
    </row>
    <row r="1726" spans="1:8">
      <c r="A1726" s="103"/>
      <c r="C1726" s="326" t="s">
        <v>1538</v>
      </c>
      <c r="D1726" t="s">
        <v>1538</v>
      </c>
      <c r="E1726" s="325" t="s">
        <v>1538</v>
      </c>
      <c r="G1726" s="325" t="s">
        <v>1538</v>
      </c>
      <c r="H1726" s="325" t="s">
        <v>1538</v>
      </c>
    </row>
    <row r="1727" spans="1:8">
      <c r="A1727" s="103"/>
      <c r="C1727" s="326" t="s">
        <v>1538</v>
      </c>
      <c r="D1727" t="s">
        <v>1538</v>
      </c>
      <c r="E1727" s="325" t="s">
        <v>1538</v>
      </c>
      <c r="G1727" s="325" t="s">
        <v>1538</v>
      </c>
      <c r="H1727" s="325" t="s">
        <v>1538</v>
      </c>
    </row>
    <row r="1728" spans="1:8">
      <c r="A1728" s="103"/>
      <c r="C1728" s="326" t="s">
        <v>1538</v>
      </c>
      <c r="D1728" t="s">
        <v>1538</v>
      </c>
      <c r="E1728" s="325" t="s">
        <v>1538</v>
      </c>
      <c r="G1728" s="325" t="s">
        <v>1538</v>
      </c>
      <c r="H1728" s="325" t="s">
        <v>1538</v>
      </c>
    </row>
    <row r="1729" spans="1:8">
      <c r="A1729" s="103"/>
      <c r="B1729" s="326"/>
      <c r="C1729" s="326" t="s">
        <v>1538</v>
      </c>
      <c r="D1729" t="s">
        <v>1538</v>
      </c>
      <c r="E1729" s="325" t="s">
        <v>1538</v>
      </c>
      <c r="G1729" s="325" t="s">
        <v>1538</v>
      </c>
      <c r="H1729" s="325" t="s">
        <v>1538</v>
      </c>
    </row>
    <row r="1730" spans="1:8">
      <c r="A1730" s="103"/>
      <c r="B1730" s="326"/>
      <c r="C1730" s="326" t="s">
        <v>1538</v>
      </c>
      <c r="D1730" t="s">
        <v>1538</v>
      </c>
      <c r="E1730" s="325" t="s">
        <v>1538</v>
      </c>
      <c r="G1730" s="325" t="s">
        <v>1538</v>
      </c>
      <c r="H1730" s="325" t="s">
        <v>1538</v>
      </c>
    </row>
    <row r="1731" spans="1:8">
      <c r="A1731" s="103"/>
      <c r="B1731" s="326"/>
      <c r="C1731" s="326" t="s">
        <v>1538</v>
      </c>
      <c r="D1731" t="s">
        <v>1538</v>
      </c>
      <c r="E1731" s="325" t="s">
        <v>1538</v>
      </c>
      <c r="G1731" s="325" t="s">
        <v>1538</v>
      </c>
      <c r="H1731" s="325" t="s">
        <v>1538</v>
      </c>
    </row>
    <row r="1732" spans="1:8">
      <c r="A1732" s="103"/>
      <c r="B1732" s="326"/>
      <c r="C1732" s="326" t="s">
        <v>1538</v>
      </c>
      <c r="D1732" t="s">
        <v>1538</v>
      </c>
      <c r="E1732" s="325" t="s">
        <v>1538</v>
      </c>
      <c r="G1732" s="325" t="s">
        <v>1538</v>
      </c>
      <c r="H1732" s="325" t="s">
        <v>1538</v>
      </c>
    </row>
    <row r="1733" spans="1:8">
      <c r="A1733" s="103"/>
      <c r="B1733" s="326"/>
      <c r="C1733" s="326" t="s">
        <v>1538</v>
      </c>
      <c r="D1733" t="s">
        <v>1538</v>
      </c>
      <c r="E1733" s="325" t="s">
        <v>1538</v>
      </c>
      <c r="G1733" s="325" t="s">
        <v>1538</v>
      </c>
      <c r="H1733" s="325" t="s">
        <v>1538</v>
      </c>
    </row>
    <row r="1734" spans="1:8">
      <c r="A1734" s="103"/>
      <c r="B1734" s="326"/>
      <c r="C1734" s="326" t="s">
        <v>1538</v>
      </c>
      <c r="D1734" t="s">
        <v>1538</v>
      </c>
      <c r="E1734" s="325" t="s">
        <v>1538</v>
      </c>
      <c r="G1734" s="325" t="s">
        <v>1538</v>
      </c>
      <c r="H1734" s="325" t="s">
        <v>1538</v>
      </c>
    </row>
    <row r="1735" spans="1:8">
      <c r="A1735" s="103"/>
      <c r="B1735" s="326"/>
      <c r="C1735" s="326" t="s">
        <v>1538</v>
      </c>
      <c r="D1735" t="s">
        <v>1538</v>
      </c>
      <c r="E1735" s="325" t="s">
        <v>1538</v>
      </c>
      <c r="G1735" s="325" t="s">
        <v>1538</v>
      </c>
      <c r="H1735" s="325" t="s">
        <v>1538</v>
      </c>
    </row>
    <row r="1736" spans="1:8">
      <c r="A1736" s="103"/>
      <c r="B1736" s="326"/>
      <c r="C1736" s="326" t="s">
        <v>1538</v>
      </c>
      <c r="D1736" t="s">
        <v>1538</v>
      </c>
      <c r="E1736" s="325" t="s">
        <v>1538</v>
      </c>
      <c r="G1736" s="325" t="s">
        <v>1538</v>
      </c>
      <c r="H1736" s="325" t="s">
        <v>1538</v>
      </c>
    </row>
    <row r="1737" spans="1:8">
      <c r="A1737" s="103"/>
      <c r="B1737" s="326"/>
      <c r="C1737" s="326" t="s">
        <v>1538</v>
      </c>
      <c r="D1737" t="s">
        <v>1538</v>
      </c>
      <c r="E1737" s="325" t="s">
        <v>1538</v>
      </c>
      <c r="G1737" s="325" t="s">
        <v>1538</v>
      </c>
      <c r="H1737" s="325" t="s">
        <v>1538</v>
      </c>
    </row>
    <row r="1738" spans="1:8">
      <c r="A1738" s="103"/>
      <c r="B1738" s="326"/>
      <c r="C1738" s="326" t="s">
        <v>1538</v>
      </c>
      <c r="D1738" t="s">
        <v>1538</v>
      </c>
      <c r="E1738" s="325" t="s">
        <v>1538</v>
      </c>
      <c r="G1738" s="325" t="s">
        <v>1538</v>
      </c>
      <c r="H1738" s="325" t="s">
        <v>1538</v>
      </c>
    </row>
    <row r="1739" spans="1:8">
      <c r="A1739" s="103"/>
      <c r="B1739" s="326"/>
      <c r="C1739" s="326" t="s">
        <v>1538</v>
      </c>
      <c r="D1739" t="s">
        <v>1538</v>
      </c>
      <c r="E1739" s="325" t="s">
        <v>1538</v>
      </c>
      <c r="G1739" s="325" t="s">
        <v>1538</v>
      </c>
      <c r="H1739" s="325" t="s">
        <v>1538</v>
      </c>
    </row>
    <row r="1740" spans="1:8">
      <c r="A1740" s="103"/>
      <c r="B1740" s="326"/>
      <c r="C1740" s="326" t="s">
        <v>1538</v>
      </c>
      <c r="D1740" t="s">
        <v>1538</v>
      </c>
      <c r="E1740" s="325" t="s">
        <v>1538</v>
      </c>
      <c r="G1740" s="325" t="s">
        <v>1538</v>
      </c>
      <c r="H1740" s="325" t="s">
        <v>1538</v>
      </c>
    </row>
    <row r="1741" spans="1:8">
      <c r="A1741" s="103"/>
      <c r="B1741" s="326"/>
      <c r="C1741" s="326" t="s">
        <v>1538</v>
      </c>
      <c r="D1741" t="s">
        <v>1538</v>
      </c>
      <c r="E1741" s="325" t="s">
        <v>1538</v>
      </c>
      <c r="G1741" s="325" t="s">
        <v>1538</v>
      </c>
      <c r="H1741" s="325" t="s">
        <v>1538</v>
      </c>
    </row>
    <row r="1742" spans="1:8">
      <c r="A1742" s="103"/>
      <c r="B1742" s="326"/>
      <c r="C1742" s="326" t="s">
        <v>1538</v>
      </c>
      <c r="D1742" t="s">
        <v>1538</v>
      </c>
      <c r="E1742" s="325" t="s">
        <v>1538</v>
      </c>
      <c r="G1742" s="325" t="s">
        <v>1538</v>
      </c>
      <c r="H1742" s="325" t="s">
        <v>1538</v>
      </c>
    </row>
    <row r="1743" spans="1:8">
      <c r="A1743" s="103"/>
      <c r="B1743" s="326"/>
      <c r="C1743" s="326" t="s">
        <v>1538</v>
      </c>
      <c r="D1743" t="s">
        <v>1538</v>
      </c>
      <c r="E1743" s="325" t="s">
        <v>1538</v>
      </c>
      <c r="G1743" s="325" t="s">
        <v>1538</v>
      </c>
      <c r="H1743" s="325" t="s">
        <v>1538</v>
      </c>
    </row>
    <row r="1744" spans="1:8">
      <c r="A1744" s="103"/>
      <c r="B1744" s="326"/>
      <c r="C1744" s="326" t="s">
        <v>1538</v>
      </c>
      <c r="D1744" t="s">
        <v>1538</v>
      </c>
      <c r="E1744" s="325" t="s">
        <v>1538</v>
      </c>
      <c r="G1744" s="325" t="s">
        <v>1538</v>
      </c>
      <c r="H1744" s="325" t="s">
        <v>1538</v>
      </c>
    </row>
    <row r="1745" spans="1:8">
      <c r="A1745" s="103"/>
      <c r="B1745" s="326"/>
      <c r="C1745" s="326" t="s">
        <v>1538</v>
      </c>
      <c r="D1745" t="s">
        <v>1538</v>
      </c>
      <c r="E1745" s="325" t="s">
        <v>1538</v>
      </c>
      <c r="G1745" s="325" t="s">
        <v>1538</v>
      </c>
      <c r="H1745" s="325" t="s">
        <v>1538</v>
      </c>
    </row>
    <row r="1746" spans="1:8">
      <c r="A1746" s="103"/>
      <c r="B1746" s="326"/>
      <c r="C1746" s="326" t="s">
        <v>1538</v>
      </c>
      <c r="D1746" t="s">
        <v>1538</v>
      </c>
      <c r="E1746" s="325" t="s">
        <v>1538</v>
      </c>
      <c r="G1746" s="325" t="s">
        <v>1538</v>
      </c>
      <c r="H1746" s="325" t="s">
        <v>1538</v>
      </c>
    </row>
    <row r="1747" spans="1:8">
      <c r="A1747" s="103"/>
      <c r="B1747" s="326"/>
      <c r="C1747" s="326" t="s">
        <v>1538</v>
      </c>
      <c r="D1747" t="s">
        <v>1538</v>
      </c>
      <c r="E1747" s="325" t="s">
        <v>1538</v>
      </c>
      <c r="G1747" s="325" t="s">
        <v>1538</v>
      </c>
      <c r="H1747" s="325" t="s">
        <v>1538</v>
      </c>
    </row>
    <row r="1748" spans="1:8">
      <c r="A1748" s="103"/>
      <c r="B1748" s="326"/>
      <c r="C1748" s="326" t="s">
        <v>1538</v>
      </c>
      <c r="D1748" t="s">
        <v>1538</v>
      </c>
      <c r="E1748" s="325" t="s">
        <v>1538</v>
      </c>
      <c r="G1748" s="325" t="s">
        <v>1538</v>
      </c>
      <c r="H1748" s="325" t="s">
        <v>1538</v>
      </c>
    </row>
    <row r="1749" spans="1:8">
      <c r="A1749" s="103"/>
      <c r="B1749" s="326"/>
      <c r="C1749" s="326" t="s">
        <v>1538</v>
      </c>
      <c r="D1749" t="s">
        <v>1538</v>
      </c>
      <c r="E1749" s="325" t="s">
        <v>1538</v>
      </c>
      <c r="G1749" s="325" t="s">
        <v>1538</v>
      </c>
      <c r="H1749" s="325" t="s">
        <v>1538</v>
      </c>
    </row>
    <row r="1750" spans="1:8">
      <c r="A1750" s="103"/>
      <c r="B1750" s="326"/>
      <c r="C1750" s="326" t="s">
        <v>1538</v>
      </c>
      <c r="D1750" t="s">
        <v>1538</v>
      </c>
      <c r="E1750" s="325" t="s">
        <v>1538</v>
      </c>
      <c r="G1750" s="325" t="s">
        <v>1538</v>
      </c>
      <c r="H1750" s="325" t="s">
        <v>1538</v>
      </c>
    </row>
    <row r="1751" spans="1:8">
      <c r="A1751" s="103"/>
      <c r="B1751" s="326"/>
      <c r="C1751" s="326" t="s">
        <v>1538</v>
      </c>
      <c r="D1751" t="s">
        <v>1538</v>
      </c>
      <c r="E1751" s="325" t="s">
        <v>1538</v>
      </c>
      <c r="G1751" s="325" t="s">
        <v>1538</v>
      </c>
      <c r="H1751" s="325" t="s">
        <v>1538</v>
      </c>
    </row>
    <row r="1752" spans="1:8">
      <c r="A1752" s="103"/>
      <c r="B1752" s="328"/>
      <c r="C1752" s="326" t="s">
        <v>1538</v>
      </c>
      <c r="D1752" t="s">
        <v>1538</v>
      </c>
      <c r="E1752" s="325" t="s">
        <v>1538</v>
      </c>
      <c r="G1752" s="325" t="s">
        <v>1538</v>
      </c>
      <c r="H1752" s="325" t="s">
        <v>1538</v>
      </c>
    </row>
    <row r="1753" spans="1:8">
      <c r="A1753" s="103"/>
      <c r="C1753" s="326" t="s">
        <v>1538</v>
      </c>
      <c r="D1753" t="s">
        <v>1538</v>
      </c>
      <c r="E1753" s="325" t="s">
        <v>1538</v>
      </c>
      <c r="G1753" s="325" t="s">
        <v>1538</v>
      </c>
      <c r="H1753" s="325" t="s">
        <v>1538</v>
      </c>
    </row>
    <row r="1754" spans="1:8">
      <c r="A1754" s="103"/>
      <c r="C1754" s="326" t="s">
        <v>1538</v>
      </c>
      <c r="D1754" t="s">
        <v>1538</v>
      </c>
      <c r="E1754" s="325" t="s">
        <v>1538</v>
      </c>
      <c r="G1754" s="325" t="s">
        <v>1538</v>
      </c>
      <c r="H1754" s="325" t="s">
        <v>1538</v>
      </c>
    </row>
    <row r="1755" spans="1:8">
      <c r="A1755" s="103"/>
      <c r="C1755" s="326" t="s">
        <v>1538</v>
      </c>
      <c r="D1755" t="s">
        <v>1538</v>
      </c>
      <c r="E1755" s="325" t="s">
        <v>1538</v>
      </c>
      <c r="G1755" s="325" t="s">
        <v>1538</v>
      </c>
      <c r="H1755" s="325" t="s">
        <v>1538</v>
      </c>
    </row>
    <row r="1756" spans="1:8">
      <c r="A1756" s="103"/>
      <c r="C1756" s="326" t="s">
        <v>1538</v>
      </c>
      <c r="D1756" t="s">
        <v>1538</v>
      </c>
      <c r="E1756" s="325" t="s">
        <v>1538</v>
      </c>
      <c r="G1756" s="325" t="s">
        <v>1538</v>
      </c>
      <c r="H1756" s="325" t="s">
        <v>1538</v>
      </c>
    </row>
    <row r="1757" spans="1:8">
      <c r="A1757" s="103"/>
      <c r="B1757" s="326"/>
      <c r="C1757" s="326" t="s">
        <v>1538</v>
      </c>
      <c r="D1757" t="s">
        <v>1538</v>
      </c>
      <c r="E1757" s="325" t="s">
        <v>1538</v>
      </c>
      <c r="G1757" s="325" t="s">
        <v>1538</v>
      </c>
      <c r="H1757" s="325" t="s">
        <v>1538</v>
      </c>
    </row>
    <row r="1758" spans="1:8">
      <c r="A1758" s="103"/>
      <c r="B1758" s="326"/>
      <c r="C1758" s="326" t="s">
        <v>1538</v>
      </c>
      <c r="D1758" t="s">
        <v>1538</v>
      </c>
      <c r="E1758" s="325" t="s">
        <v>1538</v>
      </c>
      <c r="G1758" s="325" t="s">
        <v>1538</v>
      </c>
      <c r="H1758" s="325" t="s">
        <v>1538</v>
      </c>
    </row>
    <row r="1759" spans="1:8">
      <c r="A1759" s="103"/>
      <c r="B1759" s="326"/>
      <c r="C1759" s="326" t="s">
        <v>1538</v>
      </c>
      <c r="D1759" t="s">
        <v>1538</v>
      </c>
      <c r="E1759" s="325" t="s">
        <v>1538</v>
      </c>
      <c r="G1759" s="325" t="s">
        <v>1538</v>
      </c>
      <c r="H1759" s="325" t="s">
        <v>1538</v>
      </c>
    </row>
    <row r="1760" spans="1:8">
      <c r="A1760" s="103"/>
      <c r="B1760" s="326"/>
      <c r="C1760" s="326" t="s">
        <v>1538</v>
      </c>
      <c r="D1760" t="s">
        <v>1538</v>
      </c>
      <c r="E1760" s="325" t="s">
        <v>1538</v>
      </c>
      <c r="G1760" s="325" t="s">
        <v>1538</v>
      </c>
      <c r="H1760" s="325" t="s">
        <v>1538</v>
      </c>
    </row>
    <row r="1761" spans="1:8">
      <c r="A1761" s="103"/>
      <c r="B1761" s="326"/>
      <c r="C1761" s="326" t="s">
        <v>1538</v>
      </c>
      <c r="D1761" t="s">
        <v>1538</v>
      </c>
      <c r="E1761" s="325" t="s">
        <v>1538</v>
      </c>
      <c r="G1761" s="325" t="s">
        <v>1538</v>
      </c>
      <c r="H1761" s="325" t="s">
        <v>1538</v>
      </c>
    </row>
    <row r="1762" spans="1:8">
      <c r="A1762" s="103"/>
      <c r="B1762" s="326"/>
      <c r="C1762" s="326" t="s">
        <v>1538</v>
      </c>
      <c r="D1762" t="s">
        <v>1538</v>
      </c>
      <c r="E1762" s="325" t="s">
        <v>1538</v>
      </c>
      <c r="G1762" s="325" t="s">
        <v>1538</v>
      </c>
      <c r="H1762" s="325" t="s">
        <v>1538</v>
      </c>
    </row>
    <row r="1763" spans="1:8">
      <c r="A1763" s="103"/>
      <c r="B1763" s="326"/>
      <c r="C1763" s="326" t="s">
        <v>1538</v>
      </c>
      <c r="D1763" t="s">
        <v>1538</v>
      </c>
      <c r="E1763" s="325" t="s">
        <v>1538</v>
      </c>
      <c r="G1763" s="325" t="s">
        <v>1538</v>
      </c>
      <c r="H1763" s="325" t="s">
        <v>1538</v>
      </c>
    </row>
    <row r="1764" spans="1:8">
      <c r="A1764" s="103"/>
      <c r="B1764" s="326"/>
      <c r="C1764" s="326" t="s">
        <v>1538</v>
      </c>
      <c r="D1764" t="s">
        <v>1538</v>
      </c>
      <c r="E1764" s="325" t="s">
        <v>1538</v>
      </c>
      <c r="G1764" s="325" t="s">
        <v>1538</v>
      </c>
      <c r="H1764" s="325" t="s">
        <v>1538</v>
      </c>
    </row>
    <row r="1765" spans="1:8">
      <c r="A1765" s="103"/>
      <c r="B1765" s="326"/>
      <c r="C1765" s="326" t="s">
        <v>1538</v>
      </c>
      <c r="D1765" t="s">
        <v>1538</v>
      </c>
      <c r="E1765" s="325" t="s">
        <v>1538</v>
      </c>
      <c r="G1765" s="325" t="s">
        <v>1538</v>
      </c>
      <c r="H1765" s="325" t="s">
        <v>1538</v>
      </c>
    </row>
    <row r="1766" spans="1:8">
      <c r="A1766" s="103"/>
      <c r="B1766" s="326"/>
      <c r="C1766" s="326" t="s">
        <v>1538</v>
      </c>
      <c r="D1766" t="s">
        <v>1538</v>
      </c>
      <c r="E1766" s="325" t="s">
        <v>1538</v>
      </c>
      <c r="G1766" s="325" t="s">
        <v>1538</v>
      </c>
      <c r="H1766" s="325" t="s">
        <v>1538</v>
      </c>
    </row>
    <row r="1767" spans="1:8">
      <c r="A1767" s="103"/>
      <c r="B1767" s="326"/>
      <c r="C1767" s="326" t="s">
        <v>1538</v>
      </c>
      <c r="D1767" t="s">
        <v>1538</v>
      </c>
      <c r="E1767" s="325" t="s">
        <v>1538</v>
      </c>
      <c r="G1767" s="325" t="s">
        <v>1538</v>
      </c>
      <c r="H1767" s="325" t="s">
        <v>1538</v>
      </c>
    </row>
    <row r="1768" spans="1:8">
      <c r="A1768" s="103"/>
      <c r="B1768" s="326"/>
      <c r="C1768" s="326" t="s">
        <v>1538</v>
      </c>
      <c r="D1768" t="s">
        <v>1538</v>
      </c>
      <c r="E1768" s="325" t="s">
        <v>1538</v>
      </c>
      <c r="G1768" s="325" t="s">
        <v>1538</v>
      </c>
      <c r="H1768" s="325" t="s">
        <v>1538</v>
      </c>
    </row>
    <row r="1769" spans="1:8">
      <c r="A1769" s="103"/>
      <c r="B1769" s="326"/>
      <c r="C1769" s="326" t="s">
        <v>1538</v>
      </c>
      <c r="D1769" t="s">
        <v>1538</v>
      </c>
      <c r="E1769" s="325" t="s">
        <v>1538</v>
      </c>
      <c r="G1769" s="325" t="s">
        <v>1538</v>
      </c>
      <c r="H1769" s="325" t="s">
        <v>1538</v>
      </c>
    </row>
    <row r="1770" spans="1:8">
      <c r="A1770" s="103"/>
      <c r="B1770" s="326"/>
      <c r="C1770" s="326" t="s">
        <v>1538</v>
      </c>
      <c r="D1770" t="s">
        <v>1538</v>
      </c>
      <c r="E1770" s="325" t="s">
        <v>1538</v>
      </c>
      <c r="G1770" s="325" t="s">
        <v>1538</v>
      </c>
      <c r="H1770" s="325" t="s">
        <v>1538</v>
      </c>
    </row>
    <row r="1771" spans="1:8">
      <c r="A1771" s="103"/>
      <c r="B1771" s="326"/>
      <c r="C1771" s="326" t="s">
        <v>1538</v>
      </c>
      <c r="D1771" t="s">
        <v>1538</v>
      </c>
      <c r="E1771" s="325" t="s">
        <v>1538</v>
      </c>
      <c r="G1771" s="325" t="s">
        <v>1538</v>
      </c>
      <c r="H1771" s="325" t="s">
        <v>1538</v>
      </c>
    </row>
    <row r="1772" spans="1:8">
      <c r="A1772" s="103"/>
      <c r="B1772" s="326"/>
      <c r="C1772" s="326" t="s">
        <v>1538</v>
      </c>
      <c r="D1772" t="s">
        <v>1538</v>
      </c>
      <c r="E1772" s="325" t="s">
        <v>1538</v>
      </c>
      <c r="G1772" s="325" t="s">
        <v>1538</v>
      </c>
      <c r="H1772" s="325" t="s">
        <v>1538</v>
      </c>
    </row>
    <row r="1773" spans="1:8">
      <c r="A1773" s="103"/>
      <c r="B1773" s="326"/>
      <c r="C1773" s="326" t="s">
        <v>1538</v>
      </c>
      <c r="D1773" t="s">
        <v>1538</v>
      </c>
      <c r="E1773" s="325" t="s">
        <v>1538</v>
      </c>
      <c r="G1773" s="325" t="s">
        <v>1538</v>
      </c>
      <c r="H1773" s="325" t="s">
        <v>1538</v>
      </c>
    </row>
    <row r="1774" spans="1:8">
      <c r="A1774" s="103"/>
      <c r="B1774" s="326"/>
      <c r="C1774" s="326" t="s">
        <v>1538</v>
      </c>
      <c r="D1774" t="s">
        <v>1538</v>
      </c>
      <c r="E1774" s="325" t="s">
        <v>1538</v>
      </c>
      <c r="G1774" s="325" t="s">
        <v>1538</v>
      </c>
      <c r="H1774" s="325" t="s">
        <v>1538</v>
      </c>
    </row>
    <row r="1775" spans="1:8">
      <c r="A1775" s="103"/>
      <c r="B1775" s="326"/>
      <c r="C1775" s="326" t="s">
        <v>1538</v>
      </c>
      <c r="D1775" t="s">
        <v>1538</v>
      </c>
      <c r="E1775" s="325" t="s">
        <v>1538</v>
      </c>
      <c r="G1775" s="325" t="s">
        <v>1538</v>
      </c>
      <c r="H1775" s="325" t="s">
        <v>1538</v>
      </c>
    </row>
    <row r="1776" spans="1:8">
      <c r="A1776" s="103"/>
      <c r="B1776" s="326"/>
      <c r="C1776" s="326" t="s">
        <v>1538</v>
      </c>
      <c r="D1776" t="s">
        <v>1538</v>
      </c>
      <c r="E1776" s="325" t="s">
        <v>1538</v>
      </c>
      <c r="G1776" s="325" t="s">
        <v>1538</v>
      </c>
      <c r="H1776" s="325" t="s">
        <v>1538</v>
      </c>
    </row>
    <row r="1777" spans="1:8">
      <c r="A1777" s="103"/>
      <c r="B1777" s="326"/>
      <c r="C1777" s="326" t="s">
        <v>1538</v>
      </c>
      <c r="D1777" t="s">
        <v>1538</v>
      </c>
      <c r="E1777" s="325" t="s">
        <v>1538</v>
      </c>
      <c r="G1777" s="325" t="s">
        <v>1538</v>
      </c>
      <c r="H1777" s="325" t="s">
        <v>1538</v>
      </c>
    </row>
    <row r="1778" spans="1:8">
      <c r="A1778" s="103"/>
      <c r="B1778" s="326"/>
      <c r="C1778" s="326" t="s">
        <v>1538</v>
      </c>
      <c r="D1778" t="s">
        <v>1538</v>
      </c>
      <c r="E1778" s="325" t="s">
        <v>1538</v>
      </c>
      <c r="G1778" s="325" t="s">
        <v>1538</v>
      </c>
      <c r="H1778" s="325" t="s">
        <v>1538</v>
      </c>
    </row>
    <row r="1779" spans="1:8">
      <c r="A1779" s="103"/>
      <c r="B1779" s="326"/>
      <c r="C1779" s="326" t="s">
        <v>1538</v>
      </c>
      <c r="D1779" t="s">
        <v>1538</v>
      </c>
      <c r="E1779" s="325" t="s">
        <v>1538</v>
      </c>
      <c r="G1779" s="325" t="s">
        <v>1538</v>
      </c>
      <c r="H1779" s="325" t="s">
        <v>1538</v>
      </c>
    </row>
    <row r="1780" spans="1:8">
      <c r="A1780" s="103"/>
      <c r="B1780" s="326"/>
      <c r="C1780" s="326" t="s">
        <v>1538</v>
      </c>
      <c r="D1780" t="s">
        <v>1538</v>
      </c>
      <c r="E1780" s="325" t="s">
        <v>1538</v>
      </c>
      <c r="G1780" s="325" t="s">
        <v>1538</v>
      </c>
      <c r="H1780" s="325" t="s">
        <v>1538</v>
      </c>
    </row>
    <row r="1781" spans="1:8">
      <c r="A1781" s="103"/>
      <c r="B1781" s="326"/>
      <c r="C1781" s="326" t="s">
        <v>1538</v>
      </c>
      <c r="D1781" t="s">
        <v>1538</v>
      </c>
      <c r="E1781" s="325" t="s">
        <v>1538</v>
      </c>
      <c r="G1781" s="325" t="s">
        <v>1538</v>
      </c>
      <c r="H1781" s="325" t="s">
        <v>1538</v>
      </c>
    </row>
    <row r="1782" spans="1:8">
      <c r="A1782" s="103"/>
      <c r="B1782" s="326"/>
      <c r="C1782" s="326" t="s">
        <v>1538</v>
      </c>
      <c r="D1782" t="s">
        <v>1538</v>
      </c>
      <c r="E1782" s="325" t="s">
        <v>1538</v>
      </c>
      <c r="G1782" s="325" t="s">
        <v>1538</v>
      </c>
      <c r="H1782" s="325" t="s">
        <v>1538</v>
      </c>
    </row>
    <row r="1783" spans="1:8">
      <c r="A1783" s="103"/>
      <c r="B1783" s="326"/>
      <c r="C1783" s="326" t="s">
        <v>1538</v>
      </c>
      <c r="D1783" t="s">
        <v>1538</v>
      </c>
      <c r="E1783" s="325" t="s">
        <v>1538</v>
      </c>
      <c r="G1783" s="325" t="s">
        <v>1538</v>
      </c>
      <c r="H1783" s="325" t="s">
        <v>1538</v>
      </c>
    </row>
    <row r="1784" spans="1:8">
      <c r="A1784" s="103"/>
      <c r="B1784" s="326"/>
      <c r="C1784" s="326" t="s">
        <v>1538</v>
      </c>
      <c r="D1784" t="s">
        <v>1538</v>
      </c>
      <c r="E1784" s="325" t="s">
        <v>1538</v>
      </c>
      <c r="G1784" s="325" t="s">
        <v>1538</v>
      </c>
      <c r="H1784" s="325" t="s">
        <v>1538</v>
      </c>
    </row>
    <row r="1785" spans="1:8">
      <c r="A1785" s="103"/>
      <c r="B1785" s="326"/>
      <c r="C1785" s="326" t="s">
        <v>1538</v>
      </c>
      <c r="D1785" t="s">
        <v>1538</v>
      </c>
      <c r="E1785" s="325" t="s">
        <v>1538</v>
      </c>
      <c r="G1785" s="325" t="s">
        <v>1538</v>
      </c>
      <c r="H1785" s="325" t="s">
        <v>1538</v>
      </c>
    </row>
    <row r="1786" spans="1:8">
      <c r="A1786" s="103"/>
      <c r="B1786" s="326"/>
      <c r="C1786" s="326" t="s">
        <v>1538</v>
      </c>
      <c r="D1786" t="s">
        <v>1538</v>
      </c>
      <c r="E1786" s="325" t="s">
        <v>1538</v>
      </c>
      <c r="G1786" s="325" t="s">
        <v>1538</v>
      </c>
      <c r="H1786" s="325" t="s">
        <v>1538</v>
      </c>
    </row>
    <row r="1787" spans="1:8">
      <c r="A1787" s="103"/>
      <c r="B1787" s="326"/>
      <c r="C1787" s="326" t="s">
        <v>1538</v>
      </c>
      <c r="D1787" t="s">
        <v>1538</v>
      </c>
      <c r="E1787" s="325" t="s">
        <v>1538</v>
      </c>
      <c r="G1787" s="325" t="s">
        <v>1538</v>
      </c>
      <c r="H1787" s="325" t="s">
        <v>1538</v>
      </c>
    </row>
    <row r="1788" spans="1:8">
      <c r="A1788" s="103"/>
      <c r="B1788" s="326"/>
      <c r="C1788" s="326" t="s">
        <v>1538</v>
      </c>
      <c r="D1788" t="s">
        <v>1538</v>
      </c>
      <c r="E1788" s="325" t="s">
        <v>1538</v>
      </c>
      <c r="G1788" s="325" t="s">
        <v>1538</v>
      </c>
      <c r="H1788" s="325" t="s">
        <v>1538</v>
      </c>
    </row>
    <row r="1789" spans="1:8">
      <c r="A1789" s="103"/>
      <c r="B1789" s="329"/>
      <c r="C1789" s="326" t="s">
        <v>1538</v>
      </c>
      <c r="D1789" t="s">
        <v>1538</v>
      </c>
      <c r="E1789" s="325" t="s">
        <v>1538</v>
      </c>
      <c r="G1789" s="325" t="s">
        <v>1538</v>
      </c>
      <c r="H1789" s="325" t="s">
        <v>1538</v>
      </c>
    </row>
    <row r="1790" spans="1:8">
      <c r="A1790" s="103"/>
      <c r="B1790" s="329"/>
      <c r="C1790" s="326" t="s">
        <v>1538</v>
      </c>
      <c r="D1790" t="s">
        <v>1538</v>
      </c>
      <c r="E1790" s="325" t="s">
        <v>1538</v>
      </c>
      <c r="G1790" s="325" t="s">
        <v>1538</v>
      </c>
      <c r="H1790" s="325" t="s">
        <v>1538</v>
      </c>
    </row>
    <row r="1791" spans="1:8">
      <c r="A1791" s="103"/>
      <c r="B1791" s="329"/>
      <c r="C1791" s="326" t="s">
        <v>1538</v>
      </c>
      <c r="D1791" t="s">
        <v>1538</v>
      </c>
      <c r="E1791" s="325" t="s">
        <v>1538</v>
      </c>
      <c r="G1791" s="325" t="s">
        <v>1538</v>
      </c>
      <c r="H1791" s="325" t="s">
        <v>1538</v>
      </c>
    </row>
    <row r="1792" spans="1:8">
      <c r="A1792" s="103"/>
      <c r="B1792" s="329"/>
      <c r="C1792" s="326" t="s">
        <v>1538</v>
      </c>
      <c r="D1792" t="s">
        <v>1538</v>
      </c>
      <c r="E1792" s="325" t="s">
        <v>1538</v>
      </c>
      <c r="G1792" s="325" t="s">
        <v>1538</v>
      </c>
      <c r="H1792" s="325" t="s">
        <v>1538</v>
      </c>
    </row>
    <row r="1793" spans="1:8">
      <c r="A1793" s="103"/>
      <c r="B1793" s="329"/>
      <c r="C1793" s="326" t="s">
        <v>1538</v>
      </c>
      <c r="D1793" t="s">
        <v>1538</v>
      </c>
      <c r="E1793" s="325" t="s">
        <v>1538</v>
      </c>
      <c r="G1793" s="325" t="s">
        <v>1538</v>
      </c>
      <c r="H1793" s="325" t="s">
        <v>1538</v>
      </c>
    </row>
    <row r="1794" spans="1:8">
      <c r="A1794" s="103"/>
      <c r="B1794" s="326"/>
      <c r="C1794" s="326" t="s">
        <v>1538</v>
      </c>
      <c r="D1794" t="s">
        <v>1538</v>
      </c>
      <c r="E1794" s="325" t="s">
        <v>1538</v>
      </c>
      <c r="G1794" s="325" t="s">
        <v>1538</v>
      </c>
      <c r="H1794" s="325" t="s">
        <v>1538</v>
      </c>
    </row>
    <row r="1795" spans="1:8">
      <c r="A1795" s="103"/>
      <c r="B1795" s="326"/>
      <c r="C1795" s="326" t="s">
        <v>1538</v>
      </c>
      <c r="D1795" t="s">
        <v>1538</v>
      </c>
      <c r="E1795" s="325" t="s">
        <v>1538</v>
      </c>
      <c r="G1795" s="325" t="s">
        <v>1538</v>
      </c>
      <c r="H1795" s="325" t="s">
        <v>1538</v>
      </c>
    </row>
    <row r="1796" spans="1:8">
      <c r="A1796" s="103"/>
      <c r="B1796" s="326"/>
      <c r="C1796" s="326" t="s">
        <v>1538</v>
      </c>
      <c r="D1796" t="s">
        <v>1538</v>
      </c>
      <c r="E1796" s="325" t="s">
        <v>1538</v>
      </c>
      <c r="G1796" s="325" t="s">
        <v>1538</v>
      </c>
      <c r="H1796" s="325" t="s">
        <v>1538</v>
      </c>
    </row>
    <row r="1797" spans="1:8">
      <c r="A1797" s="103"/>
      <c r="B1797" s="326"/>
      <c r="C1797" s="326" t="s">
        <v>1538</v>
      </c>
      <c r="D1797" t="s">
        <v>1538</v>
      </c>
      <c r="E1797" s="325" t="s">
        <v>1538</v>
      </c>
      <c r="G1797" s="325" t="s">
        <v>1538</v>
      </c>
      <c r="H1797" s="325" t="s">
        <v>1538</v>
      </c>
    </row>
    <row r="1798" spans="1:8">
      <c r="A1798" s="103"/>
      <c r="B1798" s="326"/>
      <c r="C1798" s="326" t="s">
        <v>1538</v>
      </c>
      <c r="D1798" t="s">
        <v>1538</v>
      </c>
      <c r="E1798" s="325" t="s">
        <v>1538</v>
      </c>
      <c r="G1798" s="325" t="s">
        <v>1538</v>
      </c>
      <c r="H1798" s="325" t="s">
        <v>1538</v>
      </c>
    </row>
    <row r="1799" spans="1:8">
      <c r="A1799" s="103"/>
      <c r="B1799" s="326"/>
      <c r="C1799" s="326" t="s">
        <v>1538</v>
      </c>
      <c r="D1799" t="s">
        <v>1538</v>
      </c>
      <c r="E1799" s="325" t="s">
        <v>1538</v>
      </c>
      <c r="G1799" s="325" t="s">
        <v>1538</v>
      </c>
      <c r="H1799" s="325" t="s">
        <v>1538</v>
      </c>
    </row>
    <row r="1800" spans="1:8">
      <c r="A1800" s="103"/>
      <c r="B1800" s="326"/>
      <c r="C1800" s="326" t="s">
        <v>1538</v>
      </c>
      <c r="D1800" t="s">
        <v>1538</v>
      </c>
      <c r="E1800" s="325" t="s">
        <v>1538</v>
      </c>
      <c r="G1800" s="325" t="s">
        <v>1538</v>
      </c>
      <c r="H1800" s="325" t="s">
        <v>1538</v>
      </c>
    </row>
    <row r="1801" spans="1:8">
      <c r="A1801" s="103"/>
      <c r="B1801" s="326"/>
      <c r="C1801" s="326" t="s">
        <v>1538</v>
      </c>
      <c r="D1801" t="s">
        <v>1538</v>
      </c>
      <c r="E1801" s="325" t="s">
        <v>1538</v>
      </c>
      <c r="G1801" s="325" t="s">
        <v>1538</v>
      </c>
      <c r="H1801" s="325" t="s">
        <v>1538</v>
      </c>
    </row>
    <row r="1802" spans="1:8">
      <c r="A1802" s="103"/>
      <c r="B1802" s="326"/>
      <c r="C1802" s="326" t="s">
        <v>1538</v>
      </c>
      <c r="D1802" t="s">
        <v>1538</v>
      </c>
      <c r="E1802" s="325" t="s">
        <v>1538</v>
      </c>
      <c r="G1802" s="325" t="s">
        <v>1538</v>
      </c>
      <c r="H1802" s="325" t="s">
        <v>1538</v>
      </c>
    </row>
    <row r="1803" spans="1:8">
      <c r="A1803" s="103"/>
      <c r="B1803" s="326"/>
      <c r="C1803" s="326" t="s">
        <v>1538</v>
      </c>
      <c r="D1803" t="s">
        <v>1538</v>
      </c>
      <c r="E1803" s="325" t="s">
        <v>1538</v>
      </c>
      <c r="G1803" s="325" t="s">
        <v>1538</v>
      </c>
      <c r="H1803" s="325" t="s">
        <v>1538</v>
      </c>
    </row>
    <row r="1804" spans="1:8">
      <c r="A1804" s="103"/>
      <c r="B1804" s="326"/>
      <c r="C1804" s="326" t="s">
        <v>1538</v>
      </c>
      <c r="D1804" t="s">
        <v>1538</v>
      </c>
      <c r="E1804" s="325" t="s">
        <v>1538</v>
      </c>
      <c r="G1804" s="325" t="s">
        <v>1538</v>
      </c>
      <c r="H1804" s="325" t="s">
        <v>1538</v>
      </c>
    </row>
    <row r="1805" spans="1:8">
      <c r="A1805" s="103"/>
      <c r="B1805" s="326"/>
      <c r="C1805" s="326" t="s">
        <v>1538</v>
      </c>
      <c r="D1805" t="s">
        <v>1538</v>
      </c>
      <c r="E1805" s="325" t="s">
        <v>1538</v>
      </c>
      <c r="G1805" s="325" t="s">
        <v>1538</v>
      </c>
      <c r="H1805" s="325" t="s">
        <v>1538</v>
      </c>
    </row>
    <row r="1806" spans="1:8">
      <c r="A1806" s="103"/>
      <c r="B1806" s="326"/>
      <c r="C1806" s="326" t="s">
        <v>1538</v>
      </c>
      <c r="D1806" t="s">
        <v>1538</v>
      </c>
      <c r="E1806" s="325" t="s">
        <v>1538</v>
      </c>
      <c r="G1806" s="325" t="s">
        <v>1538</v>
      </c>
      <c r="H1806" s="325" t="s">
        <v>1538</v>
      </c>
    </row>
    <row r="1807" spans="1:8">
      <c r="A1807" s="103"/>
      <c r="B1807" s="326"/>
      <c r="C1807" s="326" t="s">
        <v>1538</v>
      </c>
      <c r="D1807" t="s">
        <v>1538</v>
      </c>
      <c r="E1807" s="325" t="s">
        <v>1538</v>
      </c>
      <c r="G1807" s="325" t="s">
        <v>1538</v>
      </c>
      <c r="H1807" s="325" t="s">
        <v>1538</v>
      </c>
    </row>
    <row r="1808" spans="1:8">
      <c r="A1808" s="103"/>
      <c r="B1808" s="326"/>
      <c r="C1808" s="326" t="s">
        <v>1538</v>
      </c>
      <c r="D1808" t="s">
        <v>1538</v>
      </c>
      <c r="E1808" s="325" t="s">
        <v>1538</v>
      </c>
      <c r="G1808" s="325" t="s">
        <v>1538</v>
      </c>
      <c r="H1808" s="325" t="s">
        <v>1538</v>
      </c>
    </row>
    <row r="1809" spans="1:8">
      <c r="A1809" s="103"/>
      <c r="B1809" s="326"/>
      <c r="C1809" s="326" t="s">
        <v>1538</v>
      </c>
      <c r="D1809" t="s">
        <v>1538</v>
      </c>
      <c r="E1809" s="325" t="s">
        <v>1538</v>
      </c>
      <c r="G1809" s="325" t="s">
        <v>1538</v>
      </c>
      <c r="H1809" s="325" t="s">
        <v>1538</v>
      </c>
    </row>
    <row r="1810" spans="1:8">
      <c r="A1810" s="103"/>
      <c r="B1810" s="326"/>
      <c r="C1810" s="326" t="s">
        <v>1538</v>
      </c>
      <c r="D1810" t="s">
        <v>1538</v>
      </c>
      <c r="E1810" s="325" t="s">
        <v>1538</v>
      </c>
      <c r="G1810" s="325" t="s">
        <v>1538</v>
      </c>
      <c r="H1810" s="325" t="s">
        <v>1538</v>
      </c>
    </row>
    <row r="1811" spans="1:8">
      <c r="A1811" s="103"/>
      <c r="B1811" s="326"/>
      <c r="C1811" s="326" t="s">
        <v>1538</v>
      </c>
      <c r="D1811" t="s">
        <v>1538</v>
      </c>
      <c r="E1811" s="325" t="s">
        <v>1538</v>
      </c>
      <c r="G1811" s="325" t="s">
        <v>1538</v>
      </c>
      <c r="H1811" s="325" t="s">
        <v>1538</v>
      </c>
    </row>
    <row r="1812" spans="1:8">
      <c r="A1812" s="103"/>
      <c r="B1812" s="326"/>
      <c r="C1812" s="326" t="s">
        <v>1538</v>
      </c>
      <c r="D1812" t="s">
        <v>1538</v>
      </c>
      <c r="E1812" s="325" t="s">
        <v>1538</v>
      </c>
      <c r="G1812" s="325" t="s">
        <v>1538</v>
      </c>
      <c r="H1812" s="325" t="s">
        <v>1538</v>
      </c>
    </row>
    <row r="1813" spans="1:8">
      <c r="A1813" s="103"/>
      <c r="B1813" s="326"/>
      <c r="C1813" s="326" t="s">
        <v>1538</v>
      </c>
      <c r="D1813" t="s">
        <v>1538</v>
      </c>
      <c r="E1813" s="325" t="s">
        <v>1538</v>
      </c>
      <c r="G1813" s="325" t="s">
        <v>1538</v>
      </c>
      <c r="H1813" s="325" t="s">
        <v>1538</v>
      </c>
    </row>
    <row r="1814" spans="1:8">
      <c r="A1814" s="103"/>
      <c r="B1814" s="326"/>
      <c r="C1814" s="326" t="s">
        <v>1538</v>
      </c>
      <c r="D1814" t="s">
        <v>1538</v>
      </c>
      <c r="E1814" s="325" t="s">
        <v>1538</v>
      </c>
      <c r="G1814" s="325" t="s">
        <v>1538</v>
      </c>
      <c r="H1814" s="325" t="s">
        <v>1538</v>
      </c>
    </row>
    <row r="1815" spans="1:8">
      <c r="A1815" s="103"/>
      <c r="B1815" s="326"/>
      <c r="C1815" s="326" t="s">
        <v>1538</v>
      </c>
      <c r="D1815" t="s">
        <v>1538</v>
      </c>
      <c r="E1815" s="325" t="s">
        <v>1538</v>
      </c>
      <c r="G1815" s="325" t="s">
        <v>1538</v>
      </c>
      <c r="H1815" s="325" t="s">
        <v>1538</v>
      </c>
    </row>
    <row r="1816" spans="1:8">
      <c r="A1816" s="103"/>
      <c r="B1816" s="326"/>
      <c r="C1816" s="326" t="s">
        <v>1538</v>
      </c>
      <c r="D1816" t="s">
        <v>1538</v>
      </c>
      <c r="E1816" s="325" t="s">
        <v>1538</v>
      </c>
      <c r="G1816" s="325" t="s">
        <v>1538</v>
      </c>
      <c r="H1816" s="325" t="s">
        <v>1538</v>
      </c>
    </row>
    <row r="1817" spans="1:8">
      <c r="A1817" s="103"/>
      <c r="B1817" s="326"/>
      <c r="C1817" s="326" t="s">
        <v>1538</v>
      </c>
      <c r="D1817" t="s">
        <v>1538</v>
      </c>
      <c r="E1817" s="325" t="s">
        <v>1538</v>
      </c>
      <c r="G1817" s="325" t="s">
        <v>1538</v>
      </c>
      <c r="H1817" s="325" t="s">
        <v>1538</v>
      </c>
    </row>
    <row r="1818" spans="1:8">
      <c r="A1818" s="103"/>
      <c r="B1818" s="326"/>
      <c r="C1818" s="326" t="s">
        <v>1538</v>
      </c>
      <c r="D1818" t="s">
        <v>1538</v>
      </c>
      <c r="E1818" s="325" t="s">
        <v>1538</v>
      </c>
      <c r="G1818" s="325" t="s">
        <v>1538</v>
      </c>
      <c r="H1818" s="325" t="s">
        <v>1538</v>
      </c>
    </row>
    <row r="1819" spans="1:8">
      <c r="A1819" s="103"/>
      <c r="B1819" s="326"/>
      <c r="C1819" s="326" t="s">
        <v>1538</v>
      </c>
      <c r="D1819" t="s">
        <v>1538</v>
      </c>
      <c r="E1819" s="325" t="s">
        <v>1538</v>
      </c>
      <c r="G1819" s="325" t="s">
        <v>1538</v>
      </c>
      <c r="H1819" s="325" t="s">
        <v>1538</v>
      </c>
    </row>
    <row r="1820" spans="1:8">
      <c r="A1820" s="103"/>
      <c r="B1820" s="326"/>
      <c r="C1820" s="326" t="s">
        <v>1538</v>
      </c>
      <c r="D1820" t="s">
        <v>1538</v>
      </c>
      <c r="E1820" s="325" t="s">
        <v>1538</v>
      </c>
      <c r="G1820" s="325" t="s">
        <v>1538</v>
      </c>
      <c r="H1820" s="325" t="s">
        <v>1538</v>
      </c>
    </row>
    <row r="1821" spans="1:8">
      <c r="A1821" s="103"/>
      <c r="B1821" s="326"/>
      <c r="C1821" s="326" t="s">
        <v>1538</v>
      </c>
      <c r="D1821" t="s">
        <v>1538</v>
      </c>
      <c r="E1821" s="325" t="s">
        <v>1538</v>
      </c>
      <c r="G1821" s="325" t="s">
        <v>1538</v>
      </c>
      <c r="H1821" s="325" t="s">
        <v>1538</v>
      </c>
    </row>
    <row r="1822" spans="1:8">
      <c r="A1822" s="103"/>
      <c r="B1822" s="326"/>
      <c r="C1822" s="326" t="s">
        <v>1538</v>
      </c>
      <c r="D1822" t="s">
        <v>1538</v>
      </c>
      <c r="E1822" s="325" t="s">
        <v>1538</v>
      </c>
      <c r="G1822" s="325" t="s">
        <v>1538</v>
      </c>
      <c r="H1822" s="325" t="s">
        <v>1538</v>
      </c>
    </row>
    <row r="1823" spans="1:8">
      <c r="A1823" s="103"/>
      <c r="B1823" s="326"/>
      <c r="C1823" s="326" t="s">
        <v>1538</v>
      </c>
      <c r="D1823" t="s">
        <v>1538</v>
      </c>
      <c r="E1823" s="325" t="s">
        <v>1538</v>
      </c>
      <c r="G1823" s="325" t="s">
        <v>1538</v>
      </c>
      <c r="H1823" s="325" t="s">
        <v>1538</v>
      </c>
    </row>
    <row r="1824" spans="1:8">
      <c r="A1824" s="103"/>
      <c r="B1824" s="326"/>
      <c r="C1824" s="326" t="s">
        <v>1538</v>
      </c>
      <c r="D1824" t="s">
        <v>1538</v>
      </c>
      <c r="E1824" s="325" t="s">
        <v>1538</v>
      </c>
      <c r="G1824" s="325" t="s">
        <v>1538</v>
      </c>
      <c r="H1824" s="325" t="s">
        <v>1538</v>
      </c>
    </row>
    <row r="1825" spans="1:8">
      <c r="A1825" s="103"/>
      <c r="B1825" s="326"/>
      <c r="C1825" s="326" t="s">
        <v>1538</v>
      </c>
      <c r="D1825" t="s">
        <v>1538</v>
      </c>
      <c r="E1825" s="325" t="s">
        <v>1538</v>
      </c>
      <c r="G1825" s="325" t="s">
        <v>1538</v>
      </c>
      <c r="H1825" s="325" t="s">
        <v>1538</v>
      </c>
    </row>
    <row r="1826" spans="1:8">
      <c r="A1826" s="103"/>
      <c r="B1826" s="326"/>
      <c r="C1826" s="326" t="s">
        <v>1538</v>
      </c>
      <c r="D1826" t="s">
        <v>1538</v>
      </c>
      <c r="E1826" s="325" t="s">
        <v>1538</v>
      </c>
      <c r="G1826" s="325" t="s">
        <v>1538</v>
      </c>
      <c r="H1826" s="325" t="s">
        <v>1538</v>
      </c>
    </row>
    <row r="1827" spans="1:8">
      <c r="A1827" s="103"/>
      <c r="B1827" s="326"/>
      <c r="C1827" s="326" t="s">
        <v>1538</v>
      </c>
      <c r="D1827" t="s">
        <v>1538</v>
      </c>
      <c r="E1827" s="325" t="s">
        <v>1538</v>
      </c>
      <c r="G1827" s="325" t="s">
        <v>1538</v>
      </c>
      <c r="H1827" s="325" t="s">
        <v>1538</v>
      </c>
    </row>
    <row r="1828" spans="1:8">
      <c r="A1828" s="103"/>
      <c r="B1828" s="326"/>
      <c r="C1828" s="326" t="s">
        <v>1538</v>
      </c>
      <c r="D1828" t="s">
        <v>1538</v>
      </c>
      <c r="E1828" s="325" t="s">
        <v>1538</v>
      </c>
      <c r="G1828" s="325" t="s">
        <v>1538</v>
      </c>
      <c r="H1828" s="325" t="s">
        <v>1538</v>
      </c>
    </row>
    <row r="1829" spans="1:8">
      <c r="A1829" s="103"/>
      <c r="B1829" s="326"/>
      <c r="C1829" s="326" t="s">
        <v>1538</v>
      </c>
      <c r="D1829" t="s">
        <v>1538</v>
      </c>
      <c r="E1829" s="325" t="s">
        <v>1538</v>
      </c>
      <c r="G1829" s="325" t="s">
        <v>1538</v>
      </c>
      <c r="H1829" s="325" t="s">
        <v>1538</v>
      </c>
    </row>
    <row r="1830" spans="1:8">
      <c r="A1830" s="103"/>
      <c r="B1830" s="326"/>
      <c r="C1830" s="326" t="s">
        <v>1538</v>
      </c>
      <c r="D1830" t="s">
        <v>1538</v>
      </c>
      <c r="E1830" s="325" t="s">
        <v>1538</v>
      </c>
      <c r="G1830" s="325" t="s">
        <v>1538</v>
      </c>
      <c r="H1830" s="325" t="s">
        <v>1538</v>
      </c>
    </row>
    <row r="1831" spans="1:8">
      <c r="A1831" s="103"/>
      <c r="B1831" s="326"/>
      <c r="C1831" s="326" t="s">
        <v>1538</v>
      </c>
      <c r="D1831" t="s">
        <v>1538</v>
      </c>
      <c r="E1831" s="325" t="s">
        <v>1538</v>
      </c>
      <c r="G1831" s="325" t="s">
        <v>1538</v>
      </c>
      <c r="H1831" s="325" t="s">
        <v>1538</v>
      </c>
    </row>
    <row r="1832" spans="1:8">
      <c r="A1832" s="103"/>
      <c r="B1832" s="326"/>
      <c r="C1832" s="326" t="s">
        <v>1538</v>
      </c>
      <c r="D1832" t="s">
        <v>1538</v>
      </c>
      <c r="E1832" s="325" t="s">
        <v>1538</v>
      </c>
      <c r="G1832" s="325" t="s">
        <v>1538</v>
      </c>
      <c r="H1832" s="325" t="s">
        <v>1538</v>
      </c>
    </row>
    <row r="1833" spans="1:8">
      <c r="A1833" s="103"/>
      <c r="B1833" s="326"/>
      <c r="C1833" s="326" t="s">
        <v>1538</v>
      </c>
      <c r="D1833" t="s">
        <v>1538</v>
      </c>
      <c r="E1833" s="325" t="s">
        <v>1538</v>
      </c>
      <c r="G1833" s="325" t="s">
        <v>1538</v>
      </c>
      <c r="H1833" s="325" t="s">
        <v>1538</v>
      </c>
    </row>
    <row r="1834" spans="1:8">
      <c r="A1834" s="103"/>
      <c r="B1834" s="326"/>
      <c r="C1834" s="326" t="s">
        <v>1538</v>
      </c>
      <c r="D1834" t="s">
        <v>1538</v>
      </c>
      <c r="E1834" s="325" t="s">
        <v>1538</v>
      </c>
      <c r="G1834" s="325" t="s">
        <v>1538</v>
      </c>
      <c r="H1834" s="325" t="s">
        <v>1538</v>
      </c>
    </row>
    <row r="1835" spans="1:8">
      <c r="A1835" s="103"/>
      <c r="B1835" s="326"/>
      <c r="C1835" s="326" t="s">
        <v>1538</v>
      </c>
      <c r="D1835" t="s">
        <v>1538</v>
      </c>
      <c r="E1835" s="325" t="s">
        <v>1538</v>
      </c>
      <c r="G1835" s="325" t="s">
        <v>1538</v>
      </c>
      <c r="H1835" s="325" t="s">
        <v>1538</v>
      </c>
    </row>
    <row r="1836" spans="1:8">
      <c r="A1836" s="103"/>
      <c r="B1836" s="326"/>
      <c r="C1836" s="326" t="s">
        <v>1538</v>
      </c>
      <c r="D1836" t="s">
        <v>1538</v>
      </c>
      <c r="E1836" s="325" t="s">
        <v>1538</v>
      </c>
      <c r="G1836" s="325" t="s">
        <v>1538</v>
      </c>
      <c r="H1836" s="325" t="s">
        <v>1538</v>
      </c>
    </row>
    <row r="1837" spans="1:8">
      <c r="A1837" s="103"/>
      <c r="B1837" s="326"/>
      <c r="C1837" s="326" t="s">
        <v>1538</v>
      </c>
      <c r="D1837" t="s">
        <v>1538</v>
      </c>
      <c r="E1837" s="325" t="s">
        <v>1538</v>
      </c>
      <c r="G1837" s="325" t="s">
        <v>1538</v>
      </c>
      <c r="H1837" s="325" t="s">
        <v>1538</v>
      </c>
    </row>
    <row r="1838" spans="1:8">
      <c r="A1838" s="103"/>
      <c r="B1838" s="326"/>
      <c r="C1838" s="326" t="s">
        <v>1538</v>
      </c>
      <c r="D1838" t="s">
        <v>1538</v>
      </c>
      <c r="E1838" s="325" t="s">
        <v>1538</v>
      </c>
      <c r="G1838" s="325" t="s">
        <v>1538</v>
      </c>
      <c r="H1838" s="325" t="s">
        <v>1538</v>
      </c>
    </row>
    <row r="1839" spans="1:8">
      <c r="A1839" s="103"/>
      <c r="B1839" s="326"/>
      <c r="C1839" s="326" t="s">
        <v>1538</v>
      </c>
      <c r="D1839" t="s">
        <v>1538</v>
      </c>
      <c r="E1839" s="325" t="s">
        <v>1538</v>
      </c>
      <c r="G1839" s="325" t="s">
        <v>1538</v>
      </c>
      <c r="H1839" s="325" t="s">
        <v>1538</v>
      </c>
    </row>
    <row r="1840" spans="1:8">
      <c r="A1840" s="103"/>
      <c r="B1840" s="326"/>
      <c r="C1840" s="326" t="s">
        <v>1538</v>
      </c>
      <c r="D1840" t="s">
        <v>1538</v>
      </c>
      <c r="E1840" s="325" t="s">
        <v>1538</v>
      </c>
      <c r="G1840" s="325" t="s">
        <v>1538</v>
      </c>
      <c r="H1840" s="325" t="s">
        <v>1538</v>
      </c>
    </row>
    <row r="1841" spans="1:8">
      <c r="A1841" s="103"/>
      <c r="B1841" s="326"/>
      <c r="C1841" s="326" t="s">
        <v>1538</v>
      </c>
      <c r="D1841" t="s">
        <v>1538</v>
      </c>
      <c r="E1841" s="325" t="s">
        <v>1538</v>
      </c>
      <c r="G1841" s="325" t="s">
        <v>1538</v>
      </c>
      <c r="H1841" s="325" t="s">
        <v>1538</v>
      </c>
    </row>
    <row r="1842" spans="1:8">
      <c r="A1842" s="103"/>
      <c r="B1842" s="326"/>
      <c r="C1842" s="326" t="s">
        <v>1538</v>
      </c>
      <c r="D1842" t="s">
        <v>1538</v>
      </c>
      <c r="E1842" s="325" t="s">
        <v>1538</v>
      </c>
      <c r="G1842" s="325" t="s">
        <v>1538</v>
      </c>
      <c r="H1842" s="325" t="s">
        <v>1538</v>
      </c>
    </row>
    <row r="1843" spans="1:8">
      <c r="A1843" s="103"/>
      <c r="B1843" s="326"/>
      <c r="C1843" s="326" t="s">
        <v>1538</v>
      </c>
      <c r="D1843" t="s">
        <v>1538</v>
      </c>
      <c r="E1843" s="325" t="s">
        <v>1538</v>
      </c>
      <c r="G1843" s="325" t="s">
        <v>1538</v>
      </c>
      <c r="H1843" s="325" t="s">
        <v>1538</v>
      </c>
    </row>
    <row r="1844" spans="1:8">
      <c r="A1844" s="103"/>
      <c r="B1844" s="326"/>
      <c r="C1844" s="326" t="s">
        <v>1538</v>
      </c>
      <c r="D1844" t="s">
        <v>1538</v>
      </c>
      <c r="E1844" s="325" t="s">
        <v>1538</v>
      </c>
      <c r="G1844" s="325" t="s">
        <v>1538</v>
      </c>
      <c r="H1844" s="325" t="s">
        <v>1538</v>
      </c>
    </row>
    <row r="1845" spans="1:8">
      <c r="A1845" s="103"/>
      <c r="B1845" s="326"/>
      <c r="C1845" s="326" t="s">
        <v>1538</v>
      </c>
      <c r="D1845" t="s">
        <v>1538</v>
      </c>
      <c r="E1845" s="325" t="s">
        <v>1538</v>
      </c>
      <c r="G1845" s="325" t="s">
        <v>1538</v>
      </c>
      <c r="H1845" s="325" t="s">
        <v>1538</v>
      </c>
    </row>
    <row r="1846" spans="1:8">
      <c r="A1846" s="103"/>
      <c r="B1846" s="326"/>
      <c r="C1846" s="326" t="s">
        <v>1538</v>
      </c>
      <c r="D1846" t="s">
        <v>1538</v>
      </c>
      <c r="E1846" s="325" t="s">
        <v>1538</v>
      </c>
      <c r="G1846" s="325" t="s">
        <v>1538</v>
      </c>
      <c r="H1846" s="325" t="s">
        <v>1538</v>
      </c>
    </row>
    <row r="1847" spans="1:8">
      <c r="A1847" s="103"/>
      <c r="B1847" s="326"/>
      <c r="C1847" s="326" t="s">
        <v>1538</v>
      </c>
      <c r="D1847" t="s">
        <v>1538</v>
      </c>
      <c r="E1847" s="325" t="s">
        <v>1538</v>
      </c>
      <c r="G1847" s="325" t="s">
        <v>1538</v>
      </c>
      <c r="H1847" s="325" t="s">
        <v>1538</v>
      </c>
    </row>
    <row r="1848" spans="1:8">
      <c r="A1848" s="103"/>
      <c r="B1848" s="326"/>
      <c r="C1848" s="326" t="s">
        <v>1538</v>
      </c>
      <c r="D1848" t="s">
        <v>1538</v>
      </c>
      <c r="E1848" s="325" t="s">
        <v>1538</v>
      </c>
      <c r="G1848" s="325" t="s">
        <v>1538</v>
      </c>
      <c r="H1848" s="325" t="s">
        <v>1538</v>
      </c>
    </row>
    <row r="1849" spans="1:8">
      <c r="A1849" s="103"/>
      <c r="B1849" s="326"/>
      <c r="C1849" s="326" t="s">
        <v>1538</v>
      </c>
      <c r="D1849" t="s">
        <v>1538</v>
      </c>
      <c r="E1849" s="325" t="s">
        <v>1538</v>
      </c>
      <c r="G1849" s="325" t="s">
        <v>1538</v>
      </c>
      <c r="H1849" s="325" t="s">
        <v>1538</v>
      </c>
    </row>
    <row r="1850" spans="1:8">
      <c r="A1850" s="103"/>
      <c r="B1850" s="326"/>
      <c r="C1850" s="326" t="s">
        <v>1538</v>
      </c>
      <c r="D1850" t="s">
        <v>1538</v>
      </c>
      <c r="E1850" s="325" t="s">
        <v>1538</v>
      </c>
      <c r="G1850" s="325" t="s">
        <v>1538</v>
      </c>
      <c r="H1850" s="325" t="s">
        <v>1538</v>
      </c>
    </row>
    <row r="1851" spans="1:8">
      <c r="A1851" s="103"/>
      <c r="B1851" s="326"/>
      <c r="C1851" s="326" t="s">
        <v>1538</v>
      </c>
      <c r="D1851" t="s">
        <v>1538</v>
      </c>
      <c r="E1851" s="325" t="s">
        <v>1538</v>
      </c>
      <c r="G1851" s="325" t="s">
        <v>1538</v>
      </c>
      <c r="H1851" s="325" t="s">
        <v>1538</v>
      </c>
    </row>
    <row r="1852" spans="1:8">
      <c r="A1852" s="103"/>
      <c r="B1852" s="326"/>
      <c r="C1852" s="326" t="s">
        <v>1538</v>
      </c>
      <c r="D1852" t="s">
        <v>1538</v>
      </c>
      <c r="E1852" s="325" t="s">
        <v>1538</v>
      </c>
      <c r="G1852" s="325" t="s">
        <v>1538</v>
      </c>
      <c r="H1852" s="325" t="s">
        <v>1538</v>
      </c>
    </row>
    <row r="1853" spans="1:8">
      <c r="A1853" s="103"/>
      <c r="B1853" s="326"/>
      <c r="C1853" s="326" t="s">
        <v>1538</v>
      </c>
      <c r="D1853" t="s">
        <v>1538</v>
      </c>
      <c r="E1853" s="325" t="s">
        <v>1538</v>
      </c>
      <c r="G1853" s="325" t="s">
        <v>1538</v>
      </c>
      <c r="H1853" s="325" t="s">
        <v>1538</v>
      </c>
    </row>
    <row r="1854" spans="1:8">
      <c r="A1854" s="103"/>
      <c r="B1854" s="326"/>
      <c r="C1854" s="326" t="s">
        <v>1538</v>
      </c>
      <c r="D1854" t="s">
        <v>1538</v>
      </c>
      <c r="E1854" s="325" t="s">
        <v>1538</v>
      </c>
      <c r="G1854" s="325" t="s">
        <v>1538</v>
      </c>
      <c r="H1854" s="325" t="s">
        <v>1538</v>
      </c>
    </row>
    <row r="1855" spans="1:8">
      <c r="A1855" s="103"/>
      <c r="B1855" s="326"/>
      <c r="C1855" s="326" t="s">
        <v>1538</v>
      </c>
      <c r="D1855" t="s">
        <v>1538</v>
      </c>
      <c r="E1855" s="325" t="s">
        <v>1538</v>
      </c>
      <c r="G1855" s="325" t="s">
        <v>1538</v>
      </c>
      <c r="H1855" s="325" t="s">
        <v>1538</v>
      </c>
    </row>
    <row r="1856" spans="1:8">
      <c r="A1856" s="103"/>
      <c r="B1856" s="326"/>
      <c r="C1856" s="326" t="s">
        <v>1538</v>
      </c>
      <c r="D1856" t="s">
        <v>1538</v>
      </c>
      <c r="E1856" s="325" t="s">
        <v>1538</v>
      </c>
      <c r="G1856" s="325" t="s">
        <v>1538</v>
      </c>
      <c r="H1856" s="325" t="s">
        <v>1538</v>
      </c>
    </row>
    <row r="1857" spans="1:8">
      <c r="A1857" s="103"/>
      <c r="B1857" s="326"/>
      <c r="C1857" s="326" t="s">
        <v>1538</v>
      </c>
      <c r="D1857" t="s">
        <v>1538</v>
      </c>
      <c r="E1857" s="325" t="s">
        <v>1538</v>
      </c>
      <c r="G1857" s="325" t="s">
        <v>1538</v>
      </c>
      <c r="H1857" s="325" t="s">
        <v>1538</v>
      </c>
    </row>
    <row r="1858" spans="1:8">
      <c r="A1858" s="103"/>
      <c r="B1858" s="326"/>
      <c r="C1858" s="326" t="s">
        <v>1538</v>
      </c>
      <c r="D1858" t="s">
        <v>1538</v>
      </c>
      <c r="E1858" s="325" t="s">
        <v>1538</v>
      </c>
      <c r="G1858" s="325" t="s">
        <v>1538</v>
      </c>
      <c r="H1858" s="325" t="s">
        <v>1538</v>
      </c>
    </row>
    <row r="1859" spans="1:8">
      <c r="A1859" s="103"/>
      <c r="B1859" s="326"/>
      <c r="C1859" s="326" t="s">
        <v>1538</v>
      </c>
      <c r="D1859" t="s">
        <v>1538</v>
      </c>
      <c r="E1859" s="325" t="s">
        <v>1538</v>
      </c>
      <c r="G1859" s="325" t="s">
        <v>1538</v>
      </c>
      <c r="H1859" s="325" t="s">
        <v>1538</v>
      </c>
    </row>
    <row r="1860" spans="1:8">
      <c r="A1860" s="103"/>
      <c r="B1860" s="328"/>
      <c r="C1860" s="326" t="s">
        <v>1538</v>
      </c>
      <c r="D1860" t="s">
        <v>1538</v>
      </c>
      <c r="E1860" s="325" t="s">
        <v>1538</v>
      </c>
      <c r="G1860" s="325" t="s">
        <v>1538</v>
      </c>
      <c r="H1860" s="325" t="s">
        <v>1538</v>
      </c>
    </row>
    <row r="1861" spans="1:8">
      <c r="A1861" s="103"/>
      <c r="C1861" s="326" t="s">
        <v>1538</v>
      </c>
      <c r="D1861" t="s">
        <v>1538</v>
      </c>
      <c r="E1861" s="325" t="s">
        <v>1538</v>
      </c>
      <c r="G1861" s="325" t="s">
        <v>1538</v>
      </c>
      <c r="H1861" s="325" t="s">
        <v>1538</v>
      </c>
    </row>
    <row r="1862" spans="1:8">
      <c r="A1862" s="103"/>
      <c r="C1862" s="326" t="s">
        <v>1538</v>
      </c>
      <c r="D1862" t="s">
        <v>1538</v>
      </c>
      <c r="E1862" s="325" t="s">
        <v>1538</v>
      </c>
      <c r="G1862" s="325" t="s">
        <v>1538</v>
      </c>
      <c r="H1862" s="325" t="s">
        <v>1538</v>
      </c>
    </row>
    <row r="1863" spans="1:8">
      <c r="A1863" s="103"/>
      <c r="C1863" s="326" t="s">
        <v>1538</v>
      </c>
      <c r="D1863" t="s">
        <v>1538</v>
      </c>
      <c r="E1863" s="325" t="s">
        <v>1538</v>
      </c>
      <c r="G1863" s="325" t="s">
        <v>1538</v>
      </c>
      <c r="H1863" s="325" t="s">
        <v>1538</v>
      </c>
    </row>
    <row r="1864" spans="1:8">
      <c r="A1864" s="103"/>
      <c r="C1864" s="326" t="s">
        <v>1538</v>
      </c>
      <c r="D1864" t="s">
        <v>1538</v>
      </c>
      <c r="E1864" s="325" t="s">
        <v>1538</v>
      </c>
      <c r="G1864" s="325" t="s">
        <v>1538</v>
      </c>
      <c r="H1864" s="325" t="s">
        <v>1538</v>
      </c>
    </row>
    <row r="1865" spans="1:8">
      <c r="A1865" s="103"/>
      <c r="B1865" s="326"/>
      <c r="C1865" s="326" t="s">
        <v>1538</v>
      </c>
      <c r="D1865" t="s">
        <v>1538</v>
      </c>
      <c r="E1865" s="325" t="s">
        <v>1538</v>
      </c>
      <c r="G1865" s="325" t="s">
        <v>1538</v>
      </c>
      <c r="H1865" s="325" t="s">
        <v>1538</v>
      </c>
    </row>
    <row r="1866" spans="1:8">
      <c r="A1866" s="103"/>
      <c r="B1866" s="326"/>
      <c r="C1866" s="326" t="s">
        <v>1538</v>
      </c>
      <c r="D1866" t="s">
        <v>1538</v>
      </c>
      <c r="E1866" s="325" t="s">
        <v>1538</v>
      </c>
      <c r="G1866" s="325" t="s">
        <v>1538</v>
      </c>
      <c r="H1866" s="325" t="s">
        <v>1538</v>
      </c>
    </row>
    <row r="1867" spans="1:8">
      <c r="A1867" s="103"/>
      <c r="B1867" s="326"/>
      <c r="C1867" s="326" t="s">
        <v>1538</v>
      </c>
      <c r="D1867" t="s">
        <v>1538</v>
      </c>
      <c r="E1867" s="325" t="s">
        <v>1538</v>
      </c>
      <c r="G1867" s="325" t="s">
        <v>1538</v>
      </c>
      <c r="H1867" s="325" t="s">
        <v>1538</v>
      </c>
    </row>
    <row r="1868" spans="1:8">
      <c r="A1868" s="103"/>
      <c r="B1868" s="326"/>
      <c r="C1868" s="326" t="s">
        <v>1538</v>
      </c>
      <c r="D1868" t="s">
        <v>1538</v>
      </c>
      <c r="E1868" s="325" t="s">
        <v>1538</v>
      </c>
      <c r="G1868" s="325" t="s">
        <v>1538</v>
      </c>
      <c r="H1868" s="325" t="s">
        <v>1538</v>
      </c>
    </row>
    <row r="1869" spans="1:8">
      <c r="A1869" s="103"/>
      <c r="B1869" s="326"/>
      <c r="C1869" s="326" t="s">
        <v>1538</v>
      </c>
      <c r="D1869" t="s">
        <v>1538</v>
      </c>
      <c r="E1869" s="325" t="s">
        <v>1538</v>
      </c>
      <c r="G1869" s="325" t="s">
        <v>1538</v>
      </c>
      <c r="H1869" s="325" t="s">
        <v>1538</v>
      </c>
    </row>
    <row r="1870" spans="1:8">
      <c r="A1870" s="103"/>
      <c r="B1870" s="326"/>
      <c r="C1870" s="326" t="s">
        <v>1538</v>
      </c>
      <c r="D1870" t="s">
        <v>1538</v>
      </c>
      <c r="E1870" s="325" t="s">
        <v>1538</v>
      </c>
      <c r="G1870" s="325" t="s">
        <v>1538</v>
      </c>
      <c r="H1870" s="325" t="s">
        <v>1538</v>
      </c>
    </row>
    <row r="1871" spans="1:8">
      <c r="A1871" s="103"/>
      <c r="B1871" s="326"/>
      <c r="C1871" s="326" t="s">
        <v>1538</v>
      </c>
      <c r="D1871" t="s">
        <v>1538</v>
      </c>
      <c r="E1871" s="325" t="s">
        <v>1538</v>
      </c>
      <c r="G1871" s="325" t="s">
        <v>1538</v>
      </c>
      <c r="H1871" s="325" t="s">
        <v>1538</v>
      </c>
    </row>
    <row r="1872" spans="1:8">
      <c r="A1872" s="103"/>
      <c r="B1872" s="328"/>
      <c r="C1872" s="326" t="s">
        <v>1538</v>
      </c>
      <c r="D1872" t="s">
        <v>1538</v>
      </c>
      <c r="E1872" s="325" t="s">
        <v>1538</v>
      </c>
      <c r="G1872" s="325" t="s">
        <v>1538</v>
      </c>
      <c r="H1872" s="325" t="s">
        <v>1538</v>
      </c>
    </row>
    <row r="1873" spans="1:8">
      <c r="A1873" s="103"/>
      <c r="C1873" s="326" t="s">
        <v>1538</v>
      </c>
      <c r="D1873" t="s">
        <v>1538</v>
      </c>
      <c r="E1873" s="325" t="s">
        <v>1538</v>
      </c>
      <c r="G1873" s="325" t="s">
        <v>1538</v>
      </c>
      <c r="H1873" s="325" t="s">
        <v>1538</v>
      </c>
    </row>
    <row r="1874" spans="1:8">
      <c r="A1874" s="103"/>
      <c r="C1874" s="326" t="s">
        <v>1538</v>
      </c>
      <c r="D1874" t="s">
        <v>1538</v>
      </c>
      <c r="E1874" s="325" t="s">
        <v>1538</v>
      </c>
      <c r="G1874" s="325" t="s">
        <v>1538</v>
      </c>
      <c r="H1874" s="325" t="s">
        <v>1538</v>
      </c>
    </row>
    <row r="1875" spans="1:8">
      <c r="A1875" s="103"/>
      <c r="C1875" s="326" t="s">
        <v>1538</v>
      </c>
      <c r="D1875" t="s">
        <v>1538</v>
      </c>
      <c r="E1875" s="325" t="s">
        <v>1538</v>
      </c>
      <c r="G1875" s="325" t="s">
        <v>1538</v>
      </c>
      <c r="H1875" s="325" t="s">
        <v>1538</v>
      </c>
    </row>
    <row r="1876" spans="1:8">
      <c r="A1876" s="103"/>
      <c r="C1876" s="326" t="s">
        <v>1538</v>
      </c>
      <c r="D1876" t="s">
        <v>1538</v>
      </c>
      <c r="E1876" s="325" t="s">
        <v>1538</v>
      </c>
      <c r="G1876" s="325" t="s">
        <v>1538</v>
      </c>
      <c r="H1876" s="325" t="s">
        <v>1538</v>
      </c>
    </row>
    <row r="1877" spans="1:8">
      <c r="A1877" s="103"/>
      <c r="B1877" s="326"/>
      <c r="C1877" s="326" t="s">
        <v>1538</v>
      </c>
      <c r="D1877" t="s">
        <v>1538</v>
      </c>
      <c r="E1877" s="325" t="s">
        <v>1538</v>
      </c>
      <c r="G1877" s="325" t="s">
        <v>1538</v>
      </c>
      <c r="H1877" s="325" t="s">
        <v>1538</v>
      </c>
    </row>
    <row r="1878" spans="1:8">
      <c r="A1878" s="103"/>
      <c r="B1878" s="326"/>
      <c r="C1878" s="326" t="s">
        <v>1538</v>
      </c>
      <c r="D1878" t="s">
        <v>1538</v>
      </c>
      <c r="E1878" s="325" t="s">
        <v>1538</v>
      </c>
      <c r="G1878" s="325" t="s">
        <v>1538</v>
      </c>
      <c r="H1878" s="325" t="s">
        <v>1538</v>
      </c>
    </row>
    <row r="1879" spans="1:8">
      <c r="A1879" s="103"/>
      <c r="B1879" s="326"/>
      <c r="C1879" s="326" t="s">
        <v>1538</v>
      </c>
      <c r="D1879" t="s">
        <v>1538</v>
      </c>
      <c r="E1879" s="325" t="s">
        <v>1538</v>
      </c>
      <c r="G1879" s="325" t="s">
        <v>1538</v>
      </c>
      <c r="H1879" s="325" t="s">
        <v>1538</v>
      </c>
    </row>
    <row r="1880" spans="1:8">
      <c r="A1880" s="103"/>
      <c r="B1880" s="326"/>
      <c r="C1880" s="326" t="s">
        <v>1538</v>
      </c>
      <c r="D1880" t="s">
        <v>1538</v>
      </c>
      <c r="E1880" s="325" t="s">
        <v>1538</v>
      </c>
      <c r="G1880" s="325" t="s">
        <v>1538</v>
      </c>
      <c r="H1880" s="325" t="s">
        <v>1538</v>
      </c>
    </row>
    <row r="1881" spans="1:8">
      <c r="A1881" s="103"/>
      <c r="B1881" s="326"/>
      <c r="C1881" s="326" t="s">
        <v>1538</v>
      </c>
      <c r="D1881" t="s">
        <v>1538</v>
      </c>
      <c r="E1881" s="325" t="s">
        <v>1538</v>
      </c>
      <c r="G1881" s="325" t="s">
        <v>1538</v>
      </c>
      <c r="H1881" s="325" t="s">
        <v>1538</v>
      </c>
    </row>
    <row r="1882" spans="1:8">
      <c r="A1882" s="103"/>
      <c r="B1882" s="326"/>
      <c r="C1882" s="326" t="s">
        <v>1538</v>
      </c>
      <c r="D1882" t="s">
        <v>1538</v>
      </c>
      <c r="E1882" s="325" t="s">
        <v>1538</v>
      </c>
      <c r="G1882" s="325" t="s">
        <v>1538</v>
      </c>
      <c r="H1882" s="325" t="s">
        <v>1538</v>
      </c>
    </row>
    <row r="1883" spans="1:8">
      <c r="A1883" s="103"/>
      <c r="B1883" s="326"/>
      <c r="C1883" s="326" t="s">
        <v>1538</v>
      </c>
      <c r="D1883" t="s">
        <v>1538</v>
      </c>
      <c r="E1883" s="325" t="s">
        <v>1538</v>
      </c>
      <c r="G1883" s="325" t="s">
        <v>1538</v>
      </c>
      <c r="H1883" s="325" t="s">
        <v>1538</v>
      </c>
    </row>
    <row r="1884" spans="1:8">
      <c r="A1884" s="103"/>
      <c r="B1884" s="326"/>
      <c r="C1884" s="326" t="s">
        <v>1538</v>
      </c>
      <c r="D1884" t="s">
        <v>1538</v>
      </c>
      <c r="E1884" s="325" t="s">
        <v>1538</v>
      </c>
      <c r="G1884" s="325" t="s">
        <v>1538</v>
      </c>
      <c r="H1884" s="325" t="s">
        <v>1538</v>
      </c>
    </row>
    <row r="1885" spans="1:8">
      <c r="A1885" s="103"/>
      <c r="B1885" s="326"/>
      <c r="C1885" s="326" t="s">
        <v>1538</v>
      </c>
      <c r="D1885" t="s">
        <v>1538</v>
      </c>
      <c r="E1885" s="325" t="s">
        <v>1538</v>
      </c>
      <c r="G1885" s="325" t="s">
        <v>1538</v>
      </c>
      <c r="H1885" s="325" t="s">
        <v>1538</v>
      </c>
    </row>
    <row r="1886" spans="1:8">
      <c r="A1886" s="103"/>
      <c r="B1886" s="326"/>
      <c r="C1886" s="326" t="s">
        <v>1538</v>
      </c>
      <c r="D1886" t="s">
        <v>1538</v>
      </c>
      <c r="E1886" s="325" t="s">
        <v>1538</v>
      </c>
      <c r="G1886" s="325" t="s">
        <v>1538</v>
      </c>
      <c r="H1886" s="325" t="s">
        <v>1538</v>
      </c>
    </row>
    <row r="1887" spans="1:8">
      <c r="A1887" s="103"/>
      <c r="B1887" s="326"/>
      <c r="C1887" s="326" t="s">
        <v>1538</v>
      </c>
      <c r="D1887" t="s">
        <v>1538</v>
      </c>
      <c r="E1887" s="325" t="s">
        <v>1538</v>
      </c>
      <c r="G1887" s="325" t="s">
        <v>1538</v>
      </c>
      <c r="H1887" s="325" t="s">
        <v>1538</v>
      </c>
    </row>
    <row r="1888" spans="1:8">
      <c r="A1888" s="103"/>
      <c r="B1888" s="326"/>
      <c r="C1888" s="326" t="s">
        <v>1538</v>
      </c>
      <c r="D1888" t="s">
        <v>1538</v>
      </c>
      <c r="E1888" s="325" t="s">
        <v>1538</v>
      </c>
      <c r="G1888" s="325" t="s">
        <v>1538</v>
      </c>
      <c r="H1888" s="325" t="s">
        <v>1538</v>
      </c>
    </row>
    <row r="1889" spans="1:8">
      <c r="A1889" s="103"/>
      <c r="B1889" s="326"/>
      <c r="C1889" s="326" t="s">
        <v>1538</v>
      </c>
      <c r="D1889" t="s">
        <v>1538</v>
      </c>
      <c r="E1889" s="325" t="s">
        <v>1538</v>
      </c>
      <c r="G1889" s="325" t="s">
        <v>1538</v>
      </c>
      <c r="H1889" s="325" t="s">
        <v>1538</v>
      </c>
    </row>
    <row r="1890" spans="1:8">
      <c r="A1890" s="103"/>
      <c r="B1890" s="326"/>
      <c r="C1890" s="326" t="s">
        <v>1538</v>
      </c>
      <c r="D1890" t="s">
        <v>1538</v>
      </c>
      <c r="E1890" s="325" t="s">
        <v>1538</v>
      </c>
      <c r="G1890" s="325" t="s">
        <v>1538</v>
      </c>
      <c r="H1890" s="325" t="s">
        <v>1538</v>
      </c>
    </row>
    <row r="1891" spans="1:8">
      <c r="A1891" s="103"/>
      <c r="B1891" s="326"/>
      <c r="C1891" s="326" t="s">
        <v>1538</v>
      </c>
      <c r="D1891" t="s">
        <v>1538</v>
      </c>
      <c r="E1891" s="325" t="s">
        <v>1538</v>
      </c>
      <c r="G1891" s="325" t="s">
        <v>1538</v>
      </c>
      <c r="H1891" s="325" t="s">
        <v>1538</v>
      </c>
    </row>
    <row r="1892" spans="1:8">
      <c r="A1892" s="103"/>
      <c r="B1892" s="326"/>
      <c r="C1892" s="326" t="s">
        <v>1538</v>
      </c>
      <c r="D1892" t="s">
        <v>1538</v>
      </c>
      <c r="E1892" s="325" t="s">
        <v>1538</v>
      </c>
      <c r="G1892" s="325" t="s">
        <v>1538</v>
      </c>
      <c r="H1892" s="325" t="s">
        <v>1538</v>
      </c>
    </row>
    <row r="1893" spans="1:8">
      <c r="A1893" s="103"/>
      <c r="B1893" s="326"/>
      <c r="C1893" s="326" t="s">
        <v>1538</v>
      </c>
      <c r="D1893" t="s">
        <v>1538</v>
      </c>
      <c r="E1893" s="325" t="s">
        <v>1538</v>
      </c>
      <c r="G1893" s="325" t="s">
        <v>1538</v>
      </c>
      <c r="H1893" s="325" t="s">
        <v>1538</v>
      </c>
    </row>
    <row r="1894" spans="1:8">
      <c r="A1894" s="103"/>
      <c r="B1894" s="326"/>
      <c r="C1894" s="326" t="s">
        <v>1538</v>
      </c>
      <c r="D1894" t="s">
        <v>1538</v>
      </c>
      <c r="E1894" s="325" t="s">
        <v>1538</v>
      </c>
      <c r="G1894" s="325" t="s">
        <v>1538</v>
      </c>
      <c r="H1894" s="325" t="s">
        <v>1538</v>
      </c>
    </row>
    <row r="1895" spans="1:8">
      <c r="A1895" s="103"/>
      <c r="B1895" s="326"/>
      <c r="C1895" s="326" t="s">
        <v>1538</v>
      </c>
      <c r="D1895" t="s">
        <v>1538</v>
      </c>
      <c r="E1895" s="325" t="s">
        <v>1538</v>
      </c>
      <c r="G1895" s="325" t="s">
        <v>1538</v>
      </c>
      <c r="H1895" s="325" t="s">
        <v>1538</v>
      </c>
    </row>
    <row r="1896" spans="1:8">
      <c r="A1896" s="103"/>
      <c r="B1896" s="326"/>
      <c r="C1896" s="326" t="s">
        <v>1538</v>
      </c>
      <c r="D1896" t="s">
        <v>1538</v>
      </c>
      <c r="E1896" s="325" t="s">
        <v>1538</v>
      </c>
      <c r="G1896" s="325" t="s">
        <v>1538</v>
      </c>
      <c r="H1896" s="325" t="s">
        <v>1538</v>
      </c>
    </row>
    <row r="1897" spans="1:8">
      <c r="A1897" s="103"/>
      <c r="B1897" s="326"/>
      <c r="C1897" s="326" t="s">
        <v>1538</v>
      </c>
      <c r="D1897" t="s">
        <v>1538</v>
      </c>
      <c r="E1897" s="325" t="s">
        <v>1538</v>
      </c>
      <c r="G1897" s="325" t="s">
        <v>1538</v>
      </c>
      <c r="H1897" s="325" t="s">
        <v>1538</v>
      </c>
    </row>
    <row r="1898" spans="1:8">
      <c r="A1898" s="103"/>
      <c r="B1898" s="326"/>
      <c r="C1898" s="326" t="s">
        <v>1538</v>
      </c>
      <c r="D1898" t="s">
        <v>1538</v>
      </c>
      <c r="E1898" s="325" t="s">
        <v>1538</v>
      </c>
      <c r="G1898" s="325" t="s">
        <v>1538</v>
      </c>
      <c r="H1898" s="325" t="s">
        <v>1538</v>
      </c>
    </row>
    <row r="1899" spans="1:8">
      <c r="A1899" s="103"/>
      <c r="B1899" s="326"/>
      <c r="C1899" s="326" t="s">
        <v>1538</v>
      </c>
      <c r="D1899" t="s">
        <v>1538</v>
      </c>
      <c r="E1899" s="325" t="s">
        <v>1538</v>
      </c>
      <c r="G1899" s="325" t="s">
        <v>1538</v>
      </c>
      <c r="H1899" s="325" t="s">
        <v>1538</v>
      </c>
    </row>
    <row r="1900" spans="1:8">
      <c r="A1900" s="103"/>
      <c r="B1900" s="326"/>
      <c r="C1900" s="326" t="s">
        <v>1538</v>
      </c>
      <c r="D1900" t="s">
        <v>1538</v>
      </c>
      <c r="E1900" s="325" t="s">
        <v>1538</v>
      </c>
      <c r="G1900" s="325" t="s">
        <v>1538</v>
      </c>
      <c r="H1900" s="325" t="s">
        <v>1538</v>
      </c>
    </row>
    <row r="1901" spans="1:8">
      <c r="A1901" s="103"/>
      <c r="B1901" s="326"/>
      <c r="C1901" s="326" t="s">
        <v>1538</v>
      </c>
      <c r="D1901" t="s">
        <v>1538</v>
      </c>
      <c r="E1901" s="325" t="s">
        <v>1538</v>
      </c>
      <c r="G1901" s="325" t="s">
        <v>1538</v>
      </c>
      <c r="H1901" s="325" t="s">
        <v>1538</v>
      </c>
    </row>
    <row r="1902" spans="1:8">
      <c r="A1902" s="103"/>
      <c r="B1902" s="326"/>
      <c r="C1902" s="326" t="s">
        <v>1538</v>
      </c>
      <c r="D1902" t="s">
        <v>1538</v>
      </c>
      <c r="E1902" s="325" t="s">
        <v>1538</v>
      </c>
      <c r="G1902" s="325" t="s">
        <v>1538</v>
      </c>
      <c r="H1902" s="325" t="s">
        <v>1538</v>
      </c>
    </row>
    <row r="1903" spans="1:8">
      <c r="A1903" s="103"/>
      <c r="B1903" s="326"/>
      <c r="C1903" s="326" t="s">
        <v>1538</v>
      </c>
      <c r="D1903" t="s">
        <v>1538</v>
      </c>
      <c r="E1903" s="325" t="s">
        <v>1538</v>
      </c>
      <c r="G1903" s="325" t="s">
        <v>1538</v>
      </c>
      <c r="H1903" s="325" t="s">
        <v>1538</v>
      </c>
    </row>
    <row r="1904" spans="1:8">
      <c r="A1904" s="103"/>
      <c r="B1904" s="326"/>
      <c r="C1904" s="326" t="s">
        <v>1538</v>
      </c>
      <c r="D1904" t="s">
        <v>1538</v>
      </c>
      <c r="E1904" s="325" t="s">
        <v>1538</v>
      </c>
      <c r="G1904" s="325" t="s">
        <v>1538</v>
      </c>
      <c r="H1904" s="325" t="s">
        <v>1538</v>
      </c>
    </row>
    <row r="1905" spans="1:8">
      <c r="A1905" s="103"/>
      <c r="B1905" s="326"/>
      <c r="C1905" s="326" t="s">
        <v>1538</v>
      </c>
      <c r="D1905" t="s">
        <v>1538</v>
      </c>
      <c r="E1905" s="325" t="s">
        <v>1538</v>
      </c>
      <c r="G1905" s="325" t="s">
        <v>1538</v>
      </c>
      <c r="H1905" s="325" t="s">
        <v>1538</v>
      </c>
    </row>
    <row r="1906" spans="1:8">
      <c r="A1906" s="103"/>
      <c r="B1906" s="326"/>
      <c r="C1906" s="326" t="s">
        <v>1538</v>
      </c>
      <c r="D1906" t="s">
        <v>1538</v>
      </c>
      <c r="E1906" s="325" t="s">
        <v>1538</v>
      </c>
      <c r="G1906" s="325" t="s">
        <v>1538</v>
      </c>
      <c r="H1906" s="325" t="s">
        <v>1538</v>
      </c>
    </row>
    <row r="1907" spans="1:8">
      <c r="A1907" s="103"/>
      <c r="B1907" s="326"/>
      <c r="C1907" s="326" t="s">
        <v>1538</v>
      </c>
      <c r="D1907" t="s">
        <v>1538</v>
      </c>
      <c r="E1907" s="325" t="s">
        <v>1538</v>
      </c>
      <c r="G1907" s="325" t="s">
        <v>1538</v>
      </c>
      <c r="H1907" s="325" t="s">
        <v>1538</v>
      </c>
    </row>
    <row r="1908" spans="1:8">
      <c r="A1908" s="103"/>
      <c r="B1908" s="326"/>
      <c r="C1908" s="326" t="s">
        <v>1538</v>
      </c>
      <c r="D1908" t="s">
        <v>1538</v>
      </c>
      <c r="E1908" s="325" t="s">
        <v>1538</v>
      </c>
      <c r="G1908" s="325" t="s">
        <v>1538</v>
      </c>
      <c r="H1908" s="325" t="s">
        <v>1538</v>
      </c>
    </row>
    <row r="1909" spans="1:8">
      <c r="A1909" s="103"/>
      <c r="B1909" s="326"/>
      <c r="C1909" s="326" t="s">
        <v>1538</v>
      </c>
      <c r="D1909" t="s">
        <v>1538</v>
      </c>
      <c r="E1909" s="325" t="s">
        <v>1538</v>
      </c>
      <c r="G1909" s="325" t="s">
        <v>1538</v>
      </c>
      <c r="H1909" s="325" t="s">
        <v>1538</v>
      </c>
    </row>
    <row r="1910" spans="1:8">
      <c r="A1910" s="103"/>
      <c r="B1910" s="326"/>
      <c r="C1910" s="326" t="s">
        <v>1538</v>
      </c>
      <c r="D1910" t="s">
        <v>1538</v>
      </c>
      <c r="E1910" s="325" t="s">
        <v>1538</v>
      </c>
      <c r="G1910" s="325" t="s">
        <v>1538</v>
      </c>
      <c r="H1910" s="325" t="s">
        <v>1538</v>
      </c>
    </row>
    <row r="1911" spans="1:8">
      <c r="A1911" s="103"/>
      <c r="B1911" s="326"/>
      <c r="C1911" s="326" t="s">
        <v>1538</v>
      </c>
      <c r="D1911" t="s">
        <v>1538</v>
      </c>
      <c r="E1911" s="325" t="s">
        <v>1538</v>
      </c>
      <c r="G1911" s="325" t="s">
        <v>1538</v>
      </c>
      <c r="H1911" s="325" t="s">
        <v>1538</v>
      </c>
    </row>
    <row r="1912" spans="1:8">
      <c r="A1912" s="103"/>
      <c r="B1912" s="326"/>
      <c r="C1912" s="326" t="s">
        <v>1538</v>
      </c>
      <c r="D1912" t="s">
        <v>1538</v>
      </c>
      <c r="E1912" s="325" t="s">
        <v>1538</v>
      </c>
      <c r="G1912" s="325" t="s">
        <v>1538</v>
      </c>
      <c r="H1912" s="325" t="s">
        <v>1538</v>
      </c>
    </row>
    <row r="1913" spans="1:8">
      <c r="A1913" s="103"/>
      <c r="B1913" s="326"/>
      <c r="C1913" s="326" t="s">
        <v>1538</v>
      </c>
      <c r="D1913" t="s">
        <v>1538</v>
      </c>
      <c r="E1913" s="325" t="s">
        <v>1538</v>
      </c>
      <c r="G1913" s="325" t="s">
        <v>1538</v>
      </c>
      <c r="H1913" s="325" t="s">
        <v>1538</v>
      </c>
    </row>
    <row r="1914" spans="1:8">
      <c r="A1914" s="103"/>
      <c r="B1914" s="326"/>
      <c r="C1914" s="326" t="s">
        <v>1538</v>
      </c>
      <c r="D1914" t="s">
        <v>1538</v>
      </c>
      <c r="E1914" s="325" t="s">
        <v>1538</v>
      </c>
      <c r="G1914" s="325" t="s">
        <v>1538</v>
      </c>
      <c r="H1914" s="325" t="s">
        <v>1538</v>
      </c>
    </row>
    <row r="1915" spans="1:8">
      <c r="A1915" s="103"/>
      <c r="B1915" s="326"/>
      <c r="C1915" s="326" t="s">
        <v>1538</v>
      </c>
      <c r="D1915" t="s">
        <v>1538</v>
      </c>
      <c r="E1915" s="325" t="s">
        <v>1538</v>
      </c>
      <c r="G1915" s="325" t="s">
        <v>1538</v>
      </c>
      <c r="H1915" s="325" t="s">
        <v>1538</v>
      </c>
    </row>
    <row r="1916" spans="1:8">
      <c r="A1916" s="103"/>
      <c r="B1916" s="326"/>
      <c r="C1916" s="326" t="s">
        <v>1538</v>
      </c>
      <c r="D1916" t="s">
        <v>1538</v>
      </c>
      <c r="E1916" s="325" t="s">
        <v>1538</v>
      </c>
      <c r="G1916" s="325" t="s">
        <v>1538</v>
      </c>
      <c r="H1916" s="325" t="s">
        <v>1538</v>
      </c>
    </row>
    <row r="1917" spans="1:8">
      <c r="A1917" s="103"/>
      <c r="B1917" s="326"/>
      <c r="C1917" s="326" t="s">
        <v>1538</v>
      </c>
      <c r="D1917" t="s">
        <v>1538</v>
      </c>
      <c r="E1917" s="325" t="s">
        <v>1538</v>
      </c>
      <c r="G1917" s="325" t="s">
        <v>1538</v>
      </c>
      <c r="H1917" s="325" t="s">
        <v>1538</v>
      </c>
    </row>
    <row r="1918" spans="1:8">
      <c r="A1918" s="103"/>
      <c r="B1918" s="326"/>
      <c r="C1918" s="326" t="s">
        <v>1538</v>
      </c>
      <c r="D1918" t="s">
        <v>1538</v>
      </c>
      <c r="E1918" s="325" t="s">
        <v>1538</v>
      </c>
      <c r="G1918" s="325" t="s">
        <v>1538</v>
      </c>
      <c r="H1918" s="325" t="s">
        <v>1538</v>
      </c>
    </row>
    <row r="1919" spans="1:8">
      <c r="A1919" s="103"/>
      <c r="B1919" s="326"/>
      <c r="C1919" s="326" t="s">
        <v>1538</v>
      </c>
      <c r="D1919" t="s">
        <v>1538</v>
      </c>
      <c r="E1919" s="325" t="s">
        <v>1538</v>
      </c>
      <c r="G1919" s="325" t="s">
        <v>1538</v>
      </c>
      <c r="H1919" s="325" t="s">
        <v>1538</v>
      </c>
    </row>
    <row r="1920" spans="1:8">
      <c r="A1920" s="103"/>
      <c r="B1920" s="326"/>
      <c r="C1920" s="326" t="s">
        <v>1538</v>
      </c>
      <c r="D1920" t="s">
        <v>1538</v>
      </c>
      <c r="E1920" s="325" t="s">
        <v>1538</v>
      </c>
      <c r="G1920" s="325" t="s">
        <v>1538</v>
      </c>
      <c r="H1920" s="325" t="s">
        <v>1538</v>
      </c>
    </row>
    <row r="1921" spans="1:8">
      <c r="A1921" s="103"/>
      <c r="B1921" s="326"/>
      <c r="C1921" s="326" t="s">
        <v>1538</v>
      </c>
      <c r="D1921" t="s">
        <v>1538</v>
      </c>
      <c r="E1921" s="325" t="s">
        <v>1538</v>
      </c>
      <c r="G1921" s="325" t="s">
        <v>1538</v>
      </c>
      <c r="H1921" s="325" t="s">
        <v>1538</v>
      </c>
    </row>
    <row r="1922" spans="1:8">
      <c r="A1922" s="103"/>
      <c r="B1922" s="326"/>
      <c r="C1922" s="326" t="s">
        <v>1538</v>
      </c>
      <c r="D1922" t="s">
        <v>1538</v>
      </c>
      <c r="E1922" s="325" t="s">
        <v>1538</v>
      </c>
      <c r="G1922" s="325" t="s">
        <v>1538</v>
      </c>
      <c r="H1922" s="325" t="s">
        <v>1538</v>
      </c>
    </row>
    <row r="1923" spans="1:8">
      <c r="A1923" s="103"/>
      <c r="B1923" s="326"/>
      <c r="C1923" s="326" t="s">
        <v>1538</v>
      </c>
      <c r="D1923" t="s">
        <v>1538</v>
      </c>
      <c r="E1923" s="325" t="s">
        <v>1538</v>
      </c>
      <c r="G1923" s="325" t="s">
        <v>1538</v>
      </c>
      <c r="H1923" s="325" t="s">
        <v>1538</v>
      </c>
    </row>
    <row r="1924" spans="1:8">
      <c r="A1924" s="103"/>
      <c r="B1924" s="326"/>
      <c r="C1924" s="326" t="s">
        <v>1538</v>
      </c>
      <c r="D1924" t="s">
        <v>1538</v>
      </c>
      <c r="E1924" s="325" t="s">
        <v>1538</v>
      </c>
      <c r="G1924" s="325" t="s">
        <v>1538</v>
      </c>
      <c r="H1924" s="325" t="s">
        <v>1538</v>
      </c>
    </row>
    <row r="1925" spans="1:8">
      <c r="A1925" s="103"/>
      <c r="B1925" s="328"/>
      <c r="C1925" s="326" t="s">
        <v>1538</v>
      </c>
      <c r="D1925" t="s">
        <v>1538</v>
      </c>
      <c r="E1925" s="325" t="s">
        <v>1538</v>
      </c>
      <c r="G1925" s="325" t="s">
        <v>1538</v>
      </c>
      <c r="H1925" s="325" t="s">
        <v>1538</v>
      </c>
    </row>
    <row r="1926" spans="1:8">
      <c r="A1926" s="103"/>
      <c r="C1926" s="326" t="s">
        <v>1538</v>
      </c>
      <c r="D1926" t="s">
        <v>1538</v>
      </c>
      <c r="E1926" s="325" t="s">
        <v>1538</v>
      </c>
      <c r="G1926" s="325" t="s">
        <v>1538</v>
      </c>
      <c r="H1926" s="325" t="s">
        <v>1538</v>
      </c>
    </row>
    <row r="1927" spans="1:8">
      <c r="A1927" s="103"/>
      <c r="C1927" s="326" t="s">
        <v>1538</v>
      </c>
      <c r="D1927" t="s">
        <v>1538</v>
      </c>
      <c r="E1927" s="325" t="s">
        <v>1538</v>
      </c>
      <c r="G1927" s="325" t="s">
        <v>1538</v>
      </c>
      <c r="H1927" s="325" t="s">
        <v>1538</v>
      </c>
    </row>
    <row r="1928" spans="1:8">
      <c r="A1928" s="103"/>
      <c r="C1928" s="326" t="s">
        <v>1538</v>
      </c>
      <c r="D1928" t="s">
        <v>1538</v>
      </c>
      <c r="E1928" s="325" t="s">
        <v>1538</v>
      </c>
      <c r="G1928" s="325" t="s">
        <v>1538</v>
      </c>
      <c r="H1928" s="325" t="s">
        <v>1538</v>
      </c>
    </row>
    <row r="1929" spans="1:8">
      <c r="A1929" s="103"/>
      <c r="C1929" s="326" t="s">
        <v>1538</v>
      </c>
      <c r="D1929" t="s">
        <v>1538</v>
      </c>
      <c r="E1929" s="325" t="s">
        <v>1538</v>
      </c>
      <c r="G1929" s="325" t="s">
        <v>1538</v>
      </c>
      <c r="H1929" s="325" t="s">
        <v>1538</v>
      </c>
    </row>
    <row r="1930" spans="1:8">
      <c r="A1930" s="103"/>
      <c r="C1930" s="326" t="s">
        <v>1538</v>
      </c>
      <c r="D1930" t="s">
        <v>1538</v>
      </c>
      <c r="E1930" s="325" t="s">
        <v>1538</v>
      </c>
      <c r="G1930" s="325" t="s">
        <v>1538</v>
      </c>
      <c r="H1930" s="325" t="s">
        <v>1538</v>
      </c>
    </row>
    <row r="1931" spans="1:8">
      <c r="A1931" s="103"/>
      <c r="C1931" s="326" t="s">
        <v>1538</v>
      </c>
      <c r="D1931" t="s">
        <v>1538</v>
      </c>
      <c r="E1931" s="325" t="s">
        <v>1538</v>
      </c>
      <c r="G1931" s="325" t="s">
        <v>1538</v>
      </c>
      <c r="H1931" s="325" t="s">
        <v>1538</v>
      </c>
    </row>
    <row r="1932" spans="1:8">
      <c r="A1932" s="103"/>
      <c r="B1932" s="326"/>
      <c r="C1932" s="326" t="s">
        <v>1538</v>
      </c>
      <c r="D1932" t="s">
        <v>1538</v>
      </c>
      <c r="E1932" s="325" t="s">
        <v>1538</v>
      </c>
      <c r="G1932" s="325" t="s">
        <v>1538</v>
      </c>
      <c r="H1932" s="325" t="s">
        <v>1538</v>
      </c>
    </row>
    <row r="1933" spans="1:8">
      <c r="A1933" s="103"/>
      <c r="B1933" s="326"/>
      <c r="C1933" s="326" t="s">
        <v>1538</v>
      </c>
      <c r="D1933" t="s">
        <v>1538</v>
      </c>
      <c r="E1933" s="325" t="s">
        <v>1538</v>
      </c>
      <c r="G1933" s="325" t="s">
        <v>1538</v>
      </c>
      <c r="H1933" s="325" t="s">
        <v>1538</v>
      </c>
    </row>
    <row r="1934" spans="1:8">
      <c r="A1934" s="103"/>
      <c r="B1934" s="326"/>
      <c r="C1934" s="326" t="s">
        <v>1538</v>
      </c>
      <c r="D1934" t="s">
        <v>1538</v>
      </c>
      <c r="E1934" s="325" t="s">
        <v>1538</v>
      </c>
      <c r="G1934" s="325" t="s">
        <v>1538</v>
      </c>
      <c r="H1934" s="325" t="s">
        <v>1538</v>
      </c>
    </row>
    <row r="1935" spans="1:8">
      <c r="A1935" s="103"/>
      <c r="B1935" s="326"/>
      <c r="C1935" s="326" t="s">
        <v>1538</v>
      </c>
      <c r="D1935" t="s">
        <v>1538</v>
      </c>
      <c r="E1935" s="325" t="s">
        <v>1538</v>
      </c>
      <c r="G1935" s="325" t="s">
        <v>1538</v>
      </c>
      <c r="H1935" s="325" t="s">
        <v>1538</v>
      </c>
    </row>
    <row r="1936" spans="1:8">
      <c r="A1936" s="103"/>
      <c r="B1936" s="326"/>
      <c r="C1936" s="326" t="s">
        <v>1538</v>
      </c>
      <c r="D1936" t="s">
        <v>1538</v>
      </c>
      <c r="E1936" s="325" t="s">
        <v>1538</v>
      </c>
      <c r="G1936" s="325" t="s">
        <v>1538</v>
      </c>
      <c r="H1936" s="325" t="s">
        <v>1538</v>
      </c>
    </row>
    <row r="1937" spans="1:8">
      <c r="A1937" s="103"/>
      <c r="B1937" s="326"/>
      <c r="C1937" s="326" t="s">
        <v>1538</v>
      </c>
      <c r="D1937" t="s">
        <v>1538</v>
      </c>
      <c r="E1937" s="325" t="s">
        <v>1538</v>
      </c>
      <c r="G1937" s="325" t="s">
        <v>1538</v>
      </c>
      <c r="H1937" s="325" t="s">
        <v>1538</v>
      </c>
    </row>
    <row r="1938" spans="1:8">
      <c r="A1938" s="103"/>
      <c r="B1938" s="326"/>
      <c r="C1938" s="326" t="s">
        <v>1538</v>
      </c>
      <c r="D1938" t="s">
        <v>1538</v>
      </c>
      <c r="E1938" s="325" t="s">
        <v>1538</v>
      </c>
      <c r="G1938" s="325" t="s">
        <v>1538</v>
      </c>
      <c r="H1938" s="325" t="s">
        <v>1538</v>
      </c>
    </row>
    <row r="1939" spans="1:8">
      <c r="A1939" s="103"/>
      <c r="B1939" s="326"/>
      <c r="C1939" s="326" t="s">
        <v>1538</v>
      </c>
      <c r="D1939" t="s">
        <v>1538</v>
      </c>
      <c r="E1939" s="325" t="s">
        <v>1538</v>
      </c>
      <c r="G1939" s="325" t="s">
        <v>1538</v>
      </c>
      <c r="H1939" s="325" t="s">
        <v>1538</v>
      </c>
    </row>
    <row r="1940" spans="1:8">
      <c r="A1940" s="103"/>
      <c r="B1940" s="326"/>
      <c r="C1940" s="326" t="s">
        <v>1538</v>
      </c>
      <c r="D1940" t="s">
        <v>1538</v>
      </c>
      <c r="E1940" s="325" t="s">
        <v>1538</v>
      </c>
      <c r="G1940" s="325" t="s">
        <v>1538</v>
      </c>
      <c r="H1940" s="325" t="s">
        <v>1538</v>
      </c>
    </row>
    <row r="1941" spans="1:8">
      <c r="A1941" s="103"/>
      <c r="B1941" s="326"/>
      <c r="C1941" s="326" t="s">
        <v>1538</v>
      </c>
      <c r="D1941" t="s">
        <v>1538</v>
      </c>
      <c r="E1941" s="325" t="s">
        <v>1538</v>
      </c>
      <c r="G1941" s="325" t="s">
        <v>1538</v>
      </c>
      <c r="H1941" s="325" t="s">
        <v>1538</v>
      </c>
    </row>
    <row r="1942" spans="1:8">
      <c r="A1942" s="103"/>
      <c r="B1942" s="326"/>
      <c r="C1942" s="326" t="s">
        <v>1538</v>
      </c>
      <c r="D1942" t="s">
        <v>1538</v>
      </c>
      <c r="E1942" s="325" t="s">
        <v>1538</v>
      </c>
      <c r="G1942" s="325" t="s">
        <v>1538</v>
      </c>
      <c r="H1942" s="325" t="s">
        <v>1538</v>
      </c>
    </row>
    <row r="1943" spans="1:8">
      <c r="A1943" s="103"/>
      <c r="B1943" s="326"/>
      <c r="C1943" s="326" t="s">
        <v>1538</v>
      </c>
      <c r="D1943" t="s">
        <v>1538</v>
      </c>
      <c r="E1943" s="325" t="s">
        <v>1538</v>
      </c>
      <c r="G1943" s="325" t="s">
        <v>1538</v>
      </c>
      <c r="H1943" s="325" t="s">
        <v>1538</v>
      </c>
    </row>
    <row r="1944" spans="1:8">
      <c r="A1944" s="103"/>
      <c r="B1944" s="326"/>
      <c r="C1944" s="326" t="s">
        <v>1538</v>
      </c>
      <c r="D1944" t="s">
        <v>1538</v>
      </c>
      <c r="E1944" s="325" t="s">
        <v>1538</v>
      </c>
      <c r="G1944" s="325" t="s">
        <v>1538</v>
      </c>
      <c r="H1944" s="325" t="s">
        <v>1538</v>
      </c>
    </row>
    <row r="1945" spans="1:8">
      <c r="A1945" s="103"/>
      <c r="B1945" s="326"/>
      <c r="C1945" s="326" t="s">
        <v>1538</v>
      </c>
      <c r="D1945" t="s">
        <v>1538</v>
      </c>
      <c r="E1945" s="325" t="s">
        <v>1538</v>
      </c>
      <c r="G1945" s="325" t="s">
        <v>1538</v>
      </c>
      <c r="H1945" s="325" t="s">
        <v>1538</v>
      </c>
    </row>
    <row r="1946" spans="1:8">
      <c r="A1946" s="103"/>
      <c r="B1946" s="326"/>
      <c r="C1946" s="326" t="s">
        <v>1538</v>
      </c>
      <c r="D1946" t="s">
        <v>1538</v>
      </c>
      <c r="E1946" s="325" t="s">
        <v>1538</v>
      </c>
      <c r="G1946" s="325" t="s">
        <v>1538</v>
      </c>
      <c r="H1946" s="325" t="s">
        <v>1538</v>
      </c>
    </row>
    <row r="1947" spans="1:8">
      <c r="A1947" s="103"/>
      <c r="B1947" s="326"/>
      <c r="C1947" s="326" t="s">
        <v>1538</v>
      </c>
      <c r="D1947" t="s">
        <v>1538</v>
      </c>
      <c r="E1947" s="325" t="s">
        <v>1538</v>
      </c>
      <c r="G1947" s="325" t="s">
        <v>1538</v>
      </c>
      <c r="H1947" s="325" t="s">
        <v>1538</v>
      </c>
    </row>
    <row r="1948" spans="1:8">
      <c r="A1948" s="103"/>
      <c r="B1948" s="326"/>
      <c r="C1948" s="326" t="s">
        <v>1538</v>
      </c>
      <c r="D1948" t="s">
        <v>1538</v>
      </c>
      <c r="E1948" s="325" t="s">
        <v>1538</v>
      </c>
      <c r="G1948" s="325" t="s">
        <v>1538</v>
      </c>
      <c r="H1948" s="325" t="s">
        <v>1538</v>
      </c>
    </row>
    <row r="1949" spans="1:8">
      <c r="A1949" s="103"/>
      <c r="B1949" s="326"/>
      <c r="C1949" s="326" t="s">
        <v>1538</v>
      </c>
      <c r="D1949" t="s">
        <v>1538</v>
      </c>
      <c r="E1949" s="325" t="s">
        <v>1538</v>
      </c>
      <c r="G1949" s="325" t="s">
        <v>1538</v>
      </c>
      <c r="H1949" s="325" t="s">
        <v>1538</v>
      </c>
    </row>
    <row r="1950" spans="1:8">
      <c r="A1950" s="103"/>
      <c r="B1950" s="326"/>
      <c r="C1950" s="326" t="s">
        <v>1538</v>
      </c>
      <c r="D1950" t="s">
        <v>1538</v>
      </c>
      <c r="E1950" s="325" t="s">
        <v>1538</v>
      </c>
      <c r="G1950" s="325" t="s">
        <v>1538</v>
      </c>
      <c r="H1950" s="325" t="s">
        <v>1538</v>
      </c>
    </row>
    <row r="1951" spans="1:8">
      <c r="A1951" s="103"/>
      <c r="B1951" s="326"/>
      <c r="C1951" s="326" t="s">
        <v>1538</v>
      </c>
      <c r="D1951" t="s">
        <v>1538</v>
      </c>
      <c r="E1951" s="325" t="s">
        <v>1538</v>
      </c>
      <c r="G1951" s="325" t="s">
        <v>1538</v>
      </c>
      <c r="H1951" s="325" t="s">
        <v>1538</v>
      </c>
    </row>
    <row r="1952" spans="1:8">
      <c r="A1952" s="103"/>
      <c r="B1952" s="326"/>
      <c r="C1952" s="326" t="s">
        <v>1538</v>
      </c>
      <c r="D1952" t="s">
        <v>1538</v>
      </c>
      <c r="E1952" s="325" t="s">
        <v>1538</v>
      </c>
      <c r="G1952" s="325" t="s">
        <v>1538</v>
      </c>
      <c r="H1952" s="325" t="s">
        <v>1538</v>
      </c>
    </row>
    <row r="1953" spans="1:8">
      <c r="A1953" s="103"/>
      <c r="B1953" s="326"/>
      <c r="C1953" s="326" t="s">
        <v>1538</v>
      </c>
      <c r="D1953" t="s">
        <v>1538</v>
      </c>
      <c r="E1953" s="325" t="s">
        <v>1538</v>
      </c>
      <c r="G1953" s="325" t="s">
        <v>1538</v>
      </c>
      <c r="H1953" s="325" t="s">
        <v>1538</v>
      </c>
    </row>
    <row r="1954" spans="1:8">
      <c r="A1954" s="103"/>
      <c r="B1954" s="326"/>
      <c r="C1954" s="326" t="s">
        <v>1538</v>
      </c>
      <c r="D1954" t="s">
        <v>1538</v>
      </c>
      <c r="E1954" s="325" t="s">
        <v>1538</v>
      </c>
      <c r="G1954" s="325" t="s">
        <v>1538</v>
      </c>
      <c r="H1954" s="325" t="s">
        <v>1538</v>
      </c>
    </row>
    <row r="1955" spans="1:8">
      <c r="A1955" s="103"/>
      <c r="B1955" s="326"/>
      <c r="C1955" s="326" t="s">
        <v>1538</v>
      </c>
      <c r="D1955" t="s">
        <v>1538</v>
      </c>
      <c r="E1955" s="325" t="s">
        <v>1538</v>
      </c>
      <c r="G1955" s="325" t="s">
        <v>1538</v>
      </c>
      <c r="H1955" s="325" t="s">
        <v>1538</v>
      </c>
    </row>
    <row r="1956" spans="1:8">
      <c r="A1956" s="103"/>
      <c r="B1956" s="326"/>
      <c r="C1956" s="326" t="s">
        <v>1538</v>
      </c>
      <c r="D1956" t="s">
        <v>1538</v>
      </c>
      <c r="E1956" s="325" t="s">
        <v>1538</v>
      </c>
      <c r="G1956" s="325" t="s">
        <v>1538</v>
      </c>
      <c r="H1956" s="325" t="s">
        <v>1538</v>
      </c>
    </row>
    <row r="1957" spans="1:8">
      <c r="A1957" s="103"/>
      <c r="B1957" s="326"/>
      <c r="C1957" s="326" t="s">
        <v>1538</v>
      </c>
      <c r="D1957" t="s">
        <v>1538</v>
      </c>
      <c r="E1957" s="325" t="s">
        <v>1538</v>
      </c>
      <c r="G1957" s="325" t="s">
        <v>1538</v>
      </c>
      <c r="H1957" s="325" t="s">
        <v>1538</v>
      </c>
    </row>
    <row r="1958" spans="1:8">
      <c r="A1958" s="103"/>
      <c r="B1958" s="326"/>
      <c r="C1958" s="326" t="s">
        <v>1538</v>
      </c>
      <c r="D1958" t="s">
        <v>1538</v>
      </c>
      <c r="E1958" s="325" t="s">
        <v>1538</v>
      </c>
      <c r="G1958" s="325" t="s">
        <v>1538</v>
      </c>
      <c r="H1958" s="325" t="s">
        <v>1538</v>
      </c>
    </row>
    <row r="1959" spans="1:8">
      <c r="A1959" s="103"/>
      <c r="B1959" s="326"/>
      <c r="C1959" s="326" t="s">
        <v>1538</v>
      </c>
      <c r="D1959" t="s">
        <v>1538</v>
      </c>
      <c r="E1959" s="325" t="s">
        <v>1538</v>
      </c>
      <c r="G1959" s="325" t="s">
        <v>1538</v>
      </c>
      <c r="H1959" s="325" t="s">
        <v>1538</v>
      </c>
    </row>
    <row r="1960" spans="1:8">
      <c r="A1960" s="103"/>
      <c r="B1960" s="326"/>
      <c r="C1960" s="326" t="s">
        <v>1538</v>
      </c>
      <c r="D1960" t="s">
        <v>1538</v>
      </c>
      <c r="E1960" s="325" t="s">
        <v>1538</v>
      </c>
      <c r="G1960" s="325" t="s">
        <v>1538</v>
      </c>
      <c r="H1960" s="325" t="s">
        <v>1538</v>
      </c>
    </row>
    <row r="1961" spans="1:8">
      <c r="A1961" s="103"/>
      <c r="B1961" s="326"/>
      <c r="C1961" s="326" t="s">
        <v>1538</v>
      </c>
      <c r="D1961" t="s">
        <v>1538</v>
      </c>
      <c r="E1961" s="325" t="s">
        <v>1538</v>
      </c>
      <c r="G1961" s="325" t="s">
        <v>1538</v>
      </c>
      <c r="H1961" s="325" t="s">
        <v>1538</v>
      </c>
    </row>
    <row r="1962" spans="1:8">
      <c r="A1962" s="103"/>
      <c r="B1962" s="326"/>
      <c r="C1962" s="326" t="s">
        <v>1538</v>
      </c>
      <c r="D1962" t="s">
        <v>1538</v>
      </c>
      <c r="E1962" s="325" t="s">
        <v>1538</v>
      </c>
      <c r="G1962" s="325" t="s">
        <v>1538</v>
      </c>
      <c r="H1962" s="325" t="s">
        <v>1538</v>
      </c>
    </row>
    <row r="1963" spans="1:8">
      <c r="A1963" s="103"/>
      <c r="B1963" s="326"/>
      <c r="C1963" s="326" t="s">
        <v>1538</v>
      </c>
      <c r="D1963" t="s">
        <v>1538</v>
      </c>
      <c r="E1963" s="325" t="s">
        <v>1538</v>
      </c>
      <c r="G1963" s="325" t="s">
        <v>1538</v>
      </c>
      <c r="H1963" s="325" t="s">
        <v>1538</v>
      </c>
    </row>
    <row r="1964" spans="1:8">
      <c r="A1964" s="103"/>
      <c r="B1964" s="326"/>
      <c r="C1964" s="326" t="s">
        <v>1538</v>
      </c>
      <c r="D1964" t="s">
        <v>1538</v>
      </c>
      <c r="E1964" s="325" t="s">
        <v>1538</v>
      </c>
      <c r="G1964" s="325" t="s">
        <v>1538</v>
      </c>
      <c r="H1964" s="325" t="s">
        <v>1538</v>
      </c>
    </row>
    <row r="1965" spans="1:8">
      <c r="A1965" s="103"/>
      <c r="B1965" s="326"/>
      <c r="C1965" s="326" t="s">
        <v>1538</v>
      </c>
      <c r="D1965" t="s">
        <v>1538</v>
      </c>
      <c r="E1965" s="325" t="s">
        <v>1538</v>
      </c>
      <c r="G1965" s="325" t="s">
        <v>1538</v>
      </c>
      <c r="H1965" s="325" t="s">
        <v>1538</v>
      </c>
    </row>
    <row r="1966" spans="1:8">
      <c r="A1966" s="103"/>
      <c r="B1966" s="326"/>
      <c r="C1966" s="326" t="s">
        <v>1538</v>
      </c>
      <c r="D1966" t="s">
        <v>1538</v>
      </c>
      <c r="E1966" s="325" t="s">
        <v>1538</v>
      </c>
      <c r="G1966" s="325" t="s">
        <v>1538</v>
      </c>
      <c r="H1966" s="325" t="s">
        <v>1538</v>
      </c>
    </row>
    <row r="1967" spans="1:8">
      <c r="A1967" s="103"/>
      <c r="B1967" s="326"/>
      <c r="C1967" s="326" t="s">
        <v>1538</v>
      </c>
      <c r="D1967" t="s">
        <v>1538</v>
      </c>
      <c r="E1967" s="325" t="s">
        <v>1538</v>
      </c>
      <c r="G1967" s="325" t="s">
        <v>1538</v>
      </c>
      <c r="H1967" s="325" t="s">
        <v>1538</v>
      </c>
    </row>
    <row r="1968" spans="1:8">
      <c r="A1968" s="103"/>
      <c r="B1968" s="326"/>
      <c r="C1968" s="326" t="s">
        <v>1538</v>
      </c>
      <c r="D1968" t="s">
        <v>1538</v>
      </c>
      <c r="E1968" s="325" t="s">
        <v>1538</v>
      </c>
      <c r="G1968" s="325" t="s">
        <v>1538</v>
      </c>
      <c r="H1968" s="325" t="s">
        <v>1538</v>
      </c>
    </row>
    <row r="1969" spans="1:8">
      <c r="A1969" s="103"/>
      <c r="B1969" s="326"/>
      <c r="C1969" s="326" t="s">
        <v>1538</v>
      </c>
      <c r="D1969" t="s">
        <v>1538</v>
      </c>
      <c r="E1969" s="325" t="s">
        <v>1538</v>
      </c>
      <c r="G1969" s="325" t="s">
        <v>1538</v>
      </c>
      <c r="H1969" s="325" t="s">
        <v>1538</v>
      </c>
    </row>
    <row r="1970" spans="1:8">
      <c r="A1970" s="103"/>
      <c r="B1970" s="326"/>
      <c r="C1970" s="326" t="s">
        <v>1538</v>
      </c>
      <c r="D1970" t="s">
        <v>1538</v>
      </c>
      <c r="E1970" s="325" t="s">
        <v>1538</v>
      </c>
      <c r="G1970" s="325" t="s">
        <v>1538</v>
      </c>
      <c r="H1970" s="325" t="s">
        <v>1538</v>
      </c>
    </row>
    <row r="1971" spans="1:8">
      <c r="A1971" s="103"/>
      <c r="B1971" s="326"/>
      <c r="C1971" s="326" t="s">
        <v>1538</v>
      </c>
      <c r="D1971" t="s">
        <v>1538</v>
      </c>
      <c r="E1971" s="325" t="s">
        <v>1538</v>
      </c>
      <c r="G1971" s="325" t="s">
        <v>1538</v>
      </c>
      <c r="H1971" s="325" t="s">
        <v>1538</v>
      </c>
    </row>
    <row r="1972" spans="1:8">
      <c r="A1972" s="103"/>
      <c r="B1972" s="326"/>
      <c r="C1972" s="326" t="s">
        <v>1538</v>
      </c>
      <c r="D1972" t="s">
        <v>1538</v>
      </c>
      <c r="E1972" s="325" t="s">
        <v>1538</v>
      </c>
      <c r="G1972" s="325" t="s">
        <v>1538</v>
      </c>
      <c r="H1972" s="325" t="s">
        <v>1538</v>
      </c>
    </row>
    <row r="1973" spans="1:8">
      <c r="A1973" s="103"/>
      <c r="B1973" s="326"/>
      <c r="C1973" s="326" t="s">
        <v>1538</v>
      </c>
      <c r="D1973" t="s">
        <v>1538</v>
      </c>
      <c r="E1973" s="325" t="s">
        <v>1538</v>
      </c>
      <c r="G1973" s="325" t="s">
        <v>1538</v>
      </c>
      <c r="H1973" s="325" t="s">
        <v>1538</v>
      </c>
    </row>
    <row r="1974" spans="1:8">
      <c r="A1974" s="103"/>
      <c r="B1974" s="326"/>
      <c r="C1974" s="326" t="s">
        <v>1538</v>
      </c>
      <c r="D1974" t="s">
        <v>1538</v>
      </c>
      <c r="E1974" s="325" t="s">
        <v>1538</v>
      </c>
      <c r="G1974" s="325" t="s">
        <v>1538</v>
      </c>
      <c r="H1974" s="325" t="s">
        <v>1538</v>
      </c>
    </row>
    <row r="1975" spans="1:8">
      <c r="A1975" s="103"/>
      <c r="B1975" s="326"/>
      <c r="C1975" s="326" t="s">
        <v>1538</v>
      </c>
      <c r="D1975" t="s">
        <v>1538</v>
      </c>
      <c r="E1975" s="325" t="s">
        <v>1538</v>
      </c>
      <c r="G1975" s="325" t="s">
        <v>1538</v>
      </c>
      <c r="H1975" s="325" t="s">
        <v>1538</v>
      </c>
    </row>
    <row r="1976" spans="1:8">
      <c r="A1976" s="103"/>
      <c r="B1976" s="326"/>
      <c r="C1976" s="326" t="s">
        <v>1538</v>
      </c>
      <c r="D1976" t="s">
        <v>1538</v>
      </c>
      <c r="E1976" s="325" t="s">
        <v>1538</v>
      </c>
      <c r="G1976" s="325" t="s">
        <v>1538</v>
      </c>
      <c r="H1976" s="325" t="s">
        <v>1538</v>
      </c>
    </row>
    <row r="1977" spans="1:8">
      <c r="A1977" s="103"/>
      <c r="B1977" s="326"/>
      <c r="C1977" s="326" t="s">
        <v>1538</v>
      </c>
      <c r="D1977" t="s">
        <v>1538</v>
      </c>
      <c r="E1977" s="325" t="s">
        <v>1538</v>
      </c>
      <c r="G1977" s="325" t="s">
        <v>1538</v>
      </c>
      <c r="H1977" s="325" t="s">
        <v>1538</v>
      </c>
    </row>
    <row r="1978" spans="1:8">
      <c r="A1978" s="103"/>
      <c r="B1978" s="326"/>
      <c r="C1978" s="326" t="s">
        <v>1538</v>
      </c>
      <c r="D1978" t="s">
        <v>1538</v>
      </c>
      <c r="E1978" s="325" t="s">
        <v>1538</v>
      </c>
      <c r="G1978" s="325" t="s">
        <v>1538</v>
      </c>
      <c r="H1978" s="325" t="s">
        <v>1538</v>
      </c>
    </row>
    <row r="1979" spans="1:8">
      <c r="A1979" s="103"/>
      <c r="B1979" s="326"/>
      <c r="C1979" s="326" t="s">
        <v>1538</v>
      </c>
      <c r="D1979" t="s">
        <v>1538</v>
      </c>
      <c r="E1979" s="325" t="s">
        <v>1538</v>
      </c>
      <c r="G1979" s="325" t="s">
        <v>1538</v>
      </c>
      <c r="H1979" s="325" t="s">
        <v>1538</v>
      </c>
    </row>
    <row r="1980" spans="1:8">
      <c r="A1980" s="103"/>
      <c r="B1980" s="326"/>
      <c r="C1980" s="326" t="s">
        <v>1538</v>
      </c>
      <c r="D1980" t="s">
        <v>1538</v>
      </c>
      <c r="E1980" s="325" t="s">
        <v>1538</v>
      </c>
      <c r="G1980" s="325" t="s">
        <v>1538</v>
      </c>
      <c r="H1980" s="325" t="s">
        <v>1538</v>
      </c>
    </row>
    <row r="1981" spans="1:8">
      <c r="A1981" s="103"/>
      <c r="B1981" s="326"/>
      <c r="C1981" s="326" t="s">
        <v>1538</v>
      </c>
      <c r="D1981" t="s">
        <v>1538</v>
      </c>
      <c r="E1981" s="325" t="s">
        <v>1538</v>
      </c>
      <c r="G1981" s="325" t="s">
        <v>1538</v>
      </c>
      <c r="H1981" s="325" t="s">
        <v>1538</v>
      </c>
    </row>
    <row r="1982" spans="1:8">
      <c r="A1982" s="103"/>
      <c r="B1982" s="326"/>
      <c r="C1982" s="326" t="s">
        <v>1538</v>
      </c>
      <c r="D1982" t="s">
        <v>1538</v>
      </c>
      <c r="E1982" s="325" t="s">
        <v>1538</v>
      </c>
      <c r="G1982" s="325" t="s">
        <v>1538</v>
      </c>
      <c r="H1982" s="325" t="s">
        <v>1538</v>
      </c>
    </row>
    <row r="1983" spans="1:8">
      <c r="A1983" s="103"/>
      <c r="B1983" s="326"/>
      <c r="C1983" s="326" t="s">
        <v>1538</v>
      </c>
      <c r="D1983" t="s">
        <v>1538</v>
      </c>
      <c r="E1983" s="325" t="s">
        <v>1538</v>
      </c>
      <c r="G1983" s="325" t="s">
        <v>1538</v>
      </c>
      <c r="H1983" s="325" t="s">
        <v>1538</v>
      </c>
    </row>
    <row r="1984" spans="1:8">
      <c r="A1984" s="103"/>
      <c r="B1984" s="326"/>
      <c r="C1984" s="326" t="s">
        <v>1538</v>
      </c>
      <c r="D1984" t="s">
        <v>1538</v>
      </c>
      <c r="E1984" s="325" t="s">
        <v>1538</v>
      </c>
      <c r="G1984" s="325" t="s">
        <v>1538</v>
      </c>
      <c r="H1984" s="325" t="s">
        <v>1538</v>
      </c>
    </row>
    <row r="1985" spans="1:8">
      <c r="A1985" s="103"/>
      <c r="B1985" s="326"/>
      <c r="C1985" s="326" t="s">
        <v>1538</v>
      </c>
      <c r="D1985" t="s">
        <v>1538</v>
      </c>
      <c r="E1985" s="325" t="s">
        <v>1538</v>
      </c>
      <c r="G1985" s="325" t="s">
        <v>1538</v>
      </c>
      <c r="H1985" s="325" t="s">
        <v>1538</v>
      </c>
    </row>
    <row r="1986" spans="1:8">
      <c r="A1986" s="103"/>
      <c r="B1986" s="326"/>
      <c r="C1986" s="326" t="s">
        <v>1538</v>
      </c>
      <c r="D1986" t="s">
        <v>1538</v>
      </c>
      <c r="E1986" s="325" t="s">
        <v>1538</v>
      </c>
      <c r="G1986" s="325" t="s">
        <v>1538</v>
      </c>
      <c r="H1986" s="325" t="s">
        <v>1538</v>
      </c>
    </row>
    <row r="1987" spans="1:8">
      <c r="A1987" s="103"/>
      <c r="B1987" s="326"/>
      <c r="C1987" s="326" t="s">
        <v>1538</v>
      </c>
      <c r="D1987" t="s">
        <v>1538</v>
      </c>
      <c r="E1987" s="325" t="s">
        <v>1538</v>
      </c>
      <c r="G1987" s="325" t="s">
        <v>1538</v>
      </c>
      <c r="H1987" s="325" t="s">
        <v>1538</v>
      </c>
    </row>
    <row r="1988" spans="1:8">
      <c r="A1988" s="103"/>
      <c r="B1988" s="326"/>
      <c r="C1988" s="326" t="s">
        <v>1538</v>
      </c>
      <c r="D1988" t="s">
        <v>1538</v>
      </c>
      <c r="E1988" s="325" t="s">
        <v>1538</v>
      </c>
      <c r="G1988" s="325" t="s">
        <v>1538</v>
      </c>
      <c r="H1988" s="325" t="s">
        <v>1538</v>
      </c>
    </row>
    <row r="1989" spans="1:8">
      <c r="A1989" s="103"/>
      <c r="B1989" s="326"/>
      <c r="C1989" s="326" t="s">
        <v>1538</v>
      </c>
      <c r="D1989" t="s">
        <v>1538</v>
      </c>
      <c r="E1989" s="325" t="s">
        <v>1538</v>
      </c>
      <c r="G1989" s="325" t="s">
        <v>1538</v>
      </c>
      <c r="H1989" s="325" t="s">
        <v>1538</v>
      </c>
    </row>
    <row r="1990" spans="1:8">
      <c r="A1990" s="103"/>
      <c r="B1990" s="326"/>
      <c r="C1990" s="326" t="s">
        <v>1538</v>
      </c>
      <c r="D1990" t="s">
        <v>1538</v>
      </c>
      <c r="E1990" s="325" t="s">
        <v>1538</v>
      </c>
      <c r="G1990" s="325" t="s">
        <v>1538</v>
      </c>
      <c r="H1990" s="325" t="s">
        <v>1538</v>
      </c>
    </row>
    <row r="1991" spans="1:8">
      <c r="A1991" s="103"/>
      <c r="B1991" s="326"/>
      <c r="C1991" s="326" t="s">
        <v>1538</v>
      </c>
      <c r="D1991" t="s">
        <v>1538</v>
      </c>
      <c r="E1991" s="325" t="s">
        <v>1538</v>
      </c>
      <c r="G1991" s="325" t="s">
        <v>1538</v>
      </c>
      <c r="H1991" s="325" t="s">
        <v>1538</v>
      </c>
    </row>
    <row r="1992" spans="1:8">
      <c r="A1992" s="103"/>
      <c r="B1992" s="326"/>
      <c r="C1992" s="326" t="s">
        <v>1538</v>
      </c>
      <c r="D1992" t="s">
        <v>1538</v>
      </c>
      <c r="E1992" s="325" t="s">
        <v>1538</v>
      </c>
      <c r="G1992" s="325" t="s">
        <v>1538</v>
      </c>
      <c r="H1992" s="325" t="s">
        <v>1538</v>
      </c>
    </row>
    <row r="1993" spans="1:8">
      <c r="A1993" s="103"/>
      <c r="B1993" s="326"/>
      <c r="C1993" s="326" t="s">
        <v>1538</v>
      </c>
      <c r="D1993" t="s">
        <v>1538</v>
      </c>
      <c r="E1993" s="325" t="s">
        <v>1538</v>
      </c>
      <c r="G1993" s="325" t="s">
        <v>1538</v>
      </c>
      <c r="H1993" s="325" t="s">
        <v>1538</v>
      </c>
    </row>
    <row r="1994" spans="1:8">
      <c r="A1994" s="103"/>
      <c r="B1994" s="326"/>
      <c r="C1994" s="326" t="s">
        <v>1538</v>
      </c>
      <c r="D1994" t="s">
        <v>1538</v>
      </c>
      <c r="E1994" s="325" t="s">
        <v>1538</v>
      </c>
      <c r="G1994" s="325" t="s">
        <v>1538</v>
      </c>
      <c r="H1994" s="325" t="s">
        <v>1538</v>
      </c>
    </row>
    <row r="1995" spans="1:8">
      <c r="A1995" s="103"/>
      <c r="B1995" s="326"/>
      <c r="C1995" s="326" t="s">
        <v>1538</v>
      </c>
      <c r="D1995" t="s">
        <v>1538</v>
      </c>
      <c r="E1995" s="325" t="s">
        <v>1538</v>
      </c>
      <c r="G1995" s="325" t="s">
        <v>1538</v>
      </c>
      <c r="H1995" s="325" t="s">
        <v>1538</v>
      </c>
    </row>
    <row r="1996" spans="1:8">
      <c r="A1996" s="103"/>
      <c r="B1996" s="326"/>
      <c r="C1996" s="326" t="s">
        <v>1538</v>
      </c>
      <c r="D1996" t="s">
        <v>1538</v>
      </c>
      <c r="E1996" s="325" t="s">
        <v>1538</v>
      </c>
      <c r="G1996" s="325" t="s">
        <v>1538</v>
      </c>
      <c r="H1996" s="325" t="s">
        <v>1538</v>
      </c>
    </row>
    <row r="1997" spans="1:8">
      <c r="A1997" s="103"/>
      <c r="B1997" s="326"/>
      <c r="C1997" s="326" t="s">
        <v>1538</v>
      </c>
      <c r="D1997" t="s">
        <v>1538</v>
      </c>
      <c r="E1997" s="325" t="s">
        <v>1538</v>
      </c>
      <c r="G1997" s="325" t="s">
        <v>1538</v>
      </c>
      <c r="H1997" s="325" t="s">
        <v>1538</v>
      </c>
    </row>
    <row r="1998" spans="1:8">
      <c r="A1998" s="103"/>
      <c r="B1998" s="326"/>
      <c r="C1998" s="326" t="s">
        <v>1538</v>
      </c>
      <c r="D1998" t="s">
        <v>1538</v>
      </c>
      <c r="E1998" s="325" t="s">
        <v>1538</v>
      </c>
      <c r="G1998" s="325" t="s">
        <v>1538</v>
      </c>
      <c r="H1998" s="325" t="s">
        <v>1538</v>
      </c>
    </row>
    <row r="1999" spans="1:8">
      <c r="A1999" s="103"/>
      <c r="B1999" s="326"/>
      <c r="C1999" s="326" t="s">
        <v>1538</v>
      </c>
      <c r="D1999" t="s">
        <v>1538</v>
      </c>
      <c r="E1999" s="325" t="s">
        <v>1538</v>
      </c>
      <c r="G1999" s="325" t="s">
        <v>1538</v>
      </c>
      <c r="H1999" s="325" t="s">
        <v>1538</v>
      </c>
    </row>
    <row r="2000" spans="1:8">
      <c r="A2000" s="103"/>
      <c r="B2000" s="326"/>
      <c r="C2000" s="326" t="s">
        <v>1538</v>
      </c>
      <c r="D2000" t="s">
        <v>1538</v>
      </c>
      <c r="E2000" s="325" t="s">
        <v>1538</v>
      </c>
      <c r="G2000" s="325" t="s">
        <v>1538</v>
      </c>
      <c r="H2000" s="325" t="s">
        <v>1538</v>
      </c>
    </row>
    <row r="2001" spans="1:8">
      <c r="A2001" s="103"/>
      <c r="B2001" s="326"/>
      <c r="C2001" s="326" t="s">
        <v>1538</v>
      </c>
      <c r="D2001" t="s">
        <v>1538</v>
      </c>
      <c r="E2001" s="325" t="s">
        <v>1538</v>
      </c>
      <c r="G2001" s="325" t="s">
        <v>1538</v>
      </c>
      <c r="H2001" s="325" t="s">
        <v>1538</v>
      </c>
    </row>
    <row r="2002" spans="1:8">
      <c r="A2002" s="103"/>
      <c r="B2002" s="326"/>
      <c r="C2002" s="326" t="s">
        <v>1538</v>
      </c>
      <c r="D2002" t="s">
        <v>1538</v>
      </c>
      <c r="E2002" s="325" t="s">
        <v>1538</v>
      </c>
      <c r="G2002" s="325" t="s">
        <v>1538</v>
      </c>
      <c r="H2002" s="325" t="s">
        <v>1538</v>
      </c>
    </row>
    <row r="2003" spans="1:8">
      <c r="A2003" s="103"/>
      <c r="B2003" s="326"/>
      <c r="C2003" s="326" t="s">
        <v>1538</v>
      </c>
      <c r="D2003" t="s">
        <v>1538</v>
      </c>
      <c r="E2003" s="325" t="s">
        <v>1538</v>
      </c>
      <c r="G2003" s="325" t="s">
        <v>1538</v>
      </c>
      <c r="H2003" s="325" t="s">
        <v>1538</v>
      </c>
    </row>
    <row r="2004" spans="1:8">
      <c r="A2004" s="103"/>
      <c r="B2004" s="328"/>
      <c r="C2004" s="326" t="s">
        <v>1538</v>
      </c>
      <c r="D2004" t="s">
        <v>1538</v>
      </c>
      <c r="E2004" s="325" t="s">
        <v>1538</v>
      </c>
      <c r="G2004" s="325" t="s">
        <v>1538</v>
      </c>
      <c r="H2004" s="325" t="s">
        <v>1538</v>
      </c>
    </row>
    <row r="2005" spans="1:8">
      <c r="A2005" s="103"/>
      <c r="C2005" s="326" t="s">
        <v>1538</v>
      </c>
      <c r="D2005" t="s">
        <v>1538</v>
      </c>
      <c r="E2005" s="325" t="s">
        <v>1538</v>
      </c>
      <c r="G2005" s="325" t="s">
        <v>1538</v>
      </c>
      <c r="H2005" s="325" t="s">
        <v>1538</v>
      </c>
    </row>
    <row r="2006" spans="1:8">
      <c r="A2006" s="103"/>
      <c r="C2006" s="326" t="s">
        <v>1538</v>
      </c>
      <c r="D2006" t="s">
        <v>1538</v>
      </c>
      <c r="E2006" s="325" t="s">
        <v>1538</v>
      </c>
      <c r="G2006" s="325" t="s">
        <v>1538</v>
      </c>
      <c r="H2006" s="325" t="s">
        <v>1538</v>
      </c>
    </row>
    <row r="2007" spans="1:8">
      <c r="A2007" s="103"/>
      <c r="C2007" s="326" t="s">
        <v>1538</v>
      </c>
      <c r="D2007" t="s">
        <v>1538</v>
      </c>
      <c r="E2007" s="325" t="s">
        <v>1538</v>
      </c>
      <c r="G2007" s="325" t="s">
        <v>1538</v>
      </c>
      <c r="H2007" s="325" t="s">
        <v>1538</v>
      </c>
    </row>
    <row r="2008" spans="1:8">
      <c r="A2008" s="103"/>
      <c r="C2008" s="326" t="s">
        <v>1538</v>
      </c>
      <c r="D2008" t="s">
        <v>1538</v>
      </c>
      <c r="E2008" s="325" t="s">
        <v>1538</v>
      </c>
      <c r="G2008" s="325" t="s">
        <v>1538</v>
      </c>
      <c r="H2008" s="325" t="s">
        <v>1538</v>
      </c>
    </row>
    <row r="2009" spans="1:8">
      <c r="A2009" s="103"/>
      <c r="B2009" s="328"/>
      <c r="C2009" s="326" t="s">
        <v>1538</v>
      </c>
      <c r="D2009" t="s">
        <v>1538</v>
      </c>
      <c r="E2009" s="325" t="s">
        <v>1538</v>
      </c>
      <c r="G2009" s="325" t="s">
        <v>1538</v>
      </c>
      <c r="H2009" s="325" t="s">
        <v>1538</v>
      </c>
    </row>
    <row r="2010" spans="1:8">
      <c r="A2010" s="103"/>
      <c r="C2010" s="326" t="s">
        <v>1538</v>
      </c>
      <c r="D2010" t="s">
        <v>1538</v>
      </c>
      <c r="E2010" s="325" t="s">
        <v>1538</v>
      </c>
      <c r="G2010" s="325" t="s">
        <v>1538</v>
      </c>
      <c r="H2010" s="325" t="s">
        <v>1538</v>
      </c>
    </row>
    <row r="2011" spans="1:8">
      <c r="A2011" s="103"/>
      <c r="C2011" s="326" t="s">
        <v>1538</v>
      </c>
      <c r="D2011" t="s">
        <v>1538</v>
      </c>
      <c r="E2011" s="325" t="s">
        <v>1538</v>
      </c>
      <c r="G2011" s="325" t="s">
        <v>1538</v>
      </c>
      <c r="H2011" s="325" t="s">
        <v>1538</v>
      </c>
    </row>
    <row r="2012" spans="1:8">
      <c r="A2012" s="103"/>
      <c r="C2012" s="326" t="s">
        <v>1538</v>
      </c>
      <c r="D2012" t="s">
        <v>1538</v>
      </c>
      <c r="E2012" s="325" t="s">
        <v>1538</v>
      </c>
      <c r="G2012" s="325" t="s">
        <v>1538</v>
      </c>
      <c r="H2012" s="325" t="s">
        <v>1538</v>
      </c>
    </row>
    <row r="2013" spans="1:8">
      <c r="A2013" s="103"/>
      <c r="B2013" s="328"/>
      <c r="C2013" s="326" t="s">
        <v>1538</v>
      </c>
      <c r="D2013" t="s">
        <v>1538</v>
      </c>
      <c r="E2013" s="325" t="s">
        <v>1538</v>
      </c>
      <c r="G2013" s="325" t="s">
        <v>1538</v>
      </c>
      <c r="H2013" s="325" t="s">
        <v>1538</v>
      </c>
    </row>
    <row r="2014" spans="1:8">
      <c r="A2014" s="103"/>
      <c r="C2014" s="326" t="s">
        <v>1538</v>
      </c>
      <c r="D2014" t="s">
        <v>1538</v>
      </c>
      <c r="E2014" s="325" t="s">
        <v>1538</v>
      </c>
      <c r="G2014" s="325" t="s">
        <v>1538</v>
      </c>
      <c r="H2014" s="325" t="s">
        <v>1538</v>
      </c>
    </row>
    <row r="2015" spans="1:8">
      <c r="A2015" s="103"/>
      <c r="C2015" s="326" t="s">
        <v>1538</v>
      </c>
      <c r="D2015" t="s">
        <v>1538</v>
      </c>
      <c r="E2015" s="325" t="s">
        <v>1538</v>
      </c>
      <c r="G2015" s="325" t="s">
        <v>1538</v>
      </c>
      <c r="H2015" s="325" t="s">
        <v>1538</v>
      </c>
    </row>
    <row r="2016" spans="1:8">
      <c r="A2016" s="103"/>
      <c r="C2016" s="326" t="s">
        <v>1538</v>
      </c>
      <c r="D2016" t="s">
        <v>1538</v>
      </c>
      <c r="E2016" s="325" t="s">
        <v>1538</v>
      </c>
      <c r="G2016" s="325" t="s">
        <v>1538</v>
      </c>
      <c r="H2016" s="325" t="s">
        <v>1538</v>
      </c>
    </row>
    <row r="2017" spans="1:8">
      <c r="A2017" s="103"/>
      <c r="B2017" s="326"/>
      <c r="C2017" s="326" t="s">
        <v>1538</v>
      </c>
      <c r="D2017" t="s">
        <v>1538</v>
      </c>
      <c r="E2017" s="325" t="s">
        <v>1538</v>
      </c>
      <c r="G2017" s="325" t="s">
        <v>1538</v>
      </c>
      <c r="H2017" s="325" t="s">
        <v>1538</v>
      </c>
    </row>
    <row r="2018" spans="1:8">
      <c r="A2018" s="103"/>
      <c r="B2018" s="326"/>
      <c r="C2018" s="326" t="s">
        <v>1538</v>
      </c>
      <c r="D2018" t="s">
        <v>1538</v>
      </c>
      <c r="E2018" s="325" t="s">
        <v>1538</v>
      </c>
      <c r="G2018" s="325" t="s">
        <v>1538</v>
      </c>
      <c r="H2018" s="325" t="s">
        <v>1538</v>
      </c>
    </row>
    <row r="2019" spans="1:8">
      <c r="A2019" s="103"/>
      <c r="B2019" s="326"/>
      <c r="C2019" s="326" t="s">
        <v>1538</v>
      </c>
      <c r="D2019" t="s">
        <v>1538</v>
      </c>
      <c r="E2019" s="325" t="s">
        <v>1538</v>
      </c>
      <c r="G2019" s="325" t="s">
        <v>1538</v>
      </c>
      <c r="H2019" s="325" t="s">
        <v>1538</v>
      </c>
    </row>
    <row r="2020" spans="1:8">
      <c r="A2020" s="103"/>
      <c r="B2020" s="326"/>
      <c r="C2020" s="326" t="s">
        <v>1538</v>
      </c>
      <c r="D2020" t="s">
        <v>1538</v>
      </c>
      <c r="E2020" s="325" t="s">
        <v>1538</v>
      </c>
      <c r="G2020" s="325" t="s">
        <v>1538</v>
      </c>
      <c r="H2020" s="325" t="s">
        <v>1538</v>
      </c>
    </row>
    <row r="2021" spans="1:8">
      <c r="A2021" s="103"/>
      <c r="B2021" s="326"/>
      <c r="C2021" s="326" t="s">
        <v>1538</v>
      </c>
      <c r="D2021" t="s">
        <v>1538</v>
      </c>
      <c r="E2021" s="325" t="s">
        <v>1538</v>
      </c>
      <c r="G2021" s="325" t="s">
        <v>1538</v>
      </c>
      <c r="H2021" s="325" t="s">
        <v>1538</v>
      </c>
    </row>
    <row r="2022" spans="1:8">
      <c r="A2022" s="103"/>
      <c r="B2022" s="328"/>
      <c r="C2022" s="326" t="s">
        <v>1538</v>
      </c>
      <c r="D2022" t="s">
        <v>1538</v>
      </c>
      <c r="E2022" s="325" t="s">
        <v>1538</v>
      </c>
      <c r="G2022" s="325" t="s">
        <v>1538</v>
      </c>
      <c r="H2022" s="325" t="s">
        <v>1538</v>
      </c>
    </row>
    <row r="2023" spans="1:8">
      <c r="A2023" s="103"/>
      <c r="C2023" s="326" t="s">
        <v>1538</v>
      </c>
      <c r="D2023" t="s">
        <v>1538</v>
      </c>
      <c r="E2023" s="325" t="s">
        <v>1538</v>
      </c>
      <c r="G2023" s="325" t="s">
        <v>1538</v>
      </c>
      <c r="H2023" s="325" t="s">
        <v>1538</v>
      </c>
    </row>
    <row r="2024" spans="1:8">
      <c r="A2024" s="103"/>
      <c r="C2024" s="326" t="s">
        <v>1538</v>
      </c>
      <c r="D2024" t="s">
        <v>1538</v>
      </c>
      <c r="E2024" s="325" t="s">
        <v>1538</v>
      </c>
      <c r="G2024" s="325" t="s">
        <v>1538</v>
      </c>
      <c r="H2024" s="325" t="s">
        <v>1538</v>
      </c>
    </row>
    <row r="2025" spans="1:8">
      <c r="A2025" s="103"/>
      <c r="C2025" s="326" t="s">
        <v>1538</v>
      </c>
      <c r="D2025" t="s">
        <v>1538</v>
      </c>
      <c r="E2025" s="325" t="s">
        <v>1538</v>
      </c>
      <c r="G2025" s="325" t="s">
        <v>1538</v>
      </c>
      <c r="H2025" s="325" t="s">
        <v>1538</v>
      </c>
    </row>
    <row r="2026" spans="1:8">
      <c r="A2026" s="103"/>
      <c r="C2026" s="326" t="s">
        <v>1538</v>
      </c>
      <c r="D2026" t="s">
        <v>1538</v>
      </c>
      <c r="E2026" s="325" t="s">
        <v>1538</v>
      </c>
      <c r="G2026" s="325" t="s">
        <v>1538</v>
      </c>
      <c r="H2026" s="325" t="s">
        <v>1538</v>
      </c>
    </row>
    <row r="2027" spans="1:8">
      <c r="A2027" s="103"/>
      <c r="B2027" s="328"/>
      <c r="C2027" s="326" t="s">
        <v>1538</v>
      </c>
      <c r="D2027" t="s">
        <v>1538</v>
      </c>
      <c r="E2027" s="325" t="s">
        <v>1538</v>
      </c>
      <c r="G2027" s="325" t="s">
        <v>1538</v>
      </c>
      <c r="H2027" s="325" t="s">
        <v>1538</v>
      </c>
    </row>
    <row r="2028" spans="1:8">
      <c r="A2028" s="103"/>
      <c r="C2028" s="326" t="s">
        <v>1538</v>
      </c>
      <c r="D2028" t="s">
        <v>1538</v>
      </c>
      <c r="E2028" s="325" t="s">
        <v>1538</v>
      </c>
      <c r="G2028" s="325" t="s">
        <v>1538</v>
      </c>
      <c r="H2028" s="325" t="s">
        <v>1538</v>
      </c>
    </row>
    <row r="2029" spans="1:8">
      <c r="A2029" s="103"/>
      <c r="C2029" s="326" t="s">
        <v>1538</v>
      </c>
      <c r="D2029" t="s">
        <v>1538</v>
      </c>
      <c r="E2029" s="325" t="s">
        <v>1538</v>
      </c>
      <c r="G2029" s="325" t="s">
        <v>1538</v>
      </c>
      <c r="H2029" s="325" t="s">
        <v>1538</v>
      </c>
    </row>
    <row r="2030" spans="1:8">
      <c r="A2030" s="103"/>
      <c r="C2030" s="326" t="s">
        <v>1538</v>
      </c>
      <c r="D2030" t="s">
        <v>1538</v>
      </c>
      <c r="E2030" s="325" t="s">
        <v>1538</v>
      </c>
      <c r="G2030" s="325" t="s">
        <v>1538</v>
      </c>
      <c r="H2030" s="325" t="s">
        <v>1538</v>
      </c>
    </row>
    <row r="2031" spans="1:8">
      <c r="A2031" s="103"/>
      <c r="B2031" s="326"/>
      <c r="C2031" s="326" t="s">
        <v>1538</v>
      </c>
      <c r="D2031" t="s">
        <v>1538</v>
      </c>
      <c r="E2031" s="325" t="s">
        <v>1538</v>
      </c>
      <c r="G2031" s="325" t="s">
        <v>1538</v>
      </c>
      <c r="H2031" s="325" t="s">
        <v>1538</v>
      </c>
    </row>
    <row r="2032" spans="1:8">
      <c r="A2032" s="103"/>
      <c r="B2032" s="326"/>
      <c r="C2032" s="326" t="s">
        <v>1538</v>
      </c>
      <c r="D2032" t="s">
        <v>1538</v>
      </c>
      <c r="E2032" s="325" t="s">
        <v>1538</v>
      </c>
      <c r="G2032" s="325" t="s">
        <v>1538</v>
      </c>
      <c r="H2032" s="325" t="s">
        <v>1538</v>
      </c>
    </row>
    <row r="2033" spans="1:8">
      <c r="A2033" s="103"/>
      <c r="B2033" s="326"/>
      <c r="C2033" s="326" t="s">
        <v>1538</v>
      </c>
      <c r="D2033" t="s">
        <v>1538</v>
      </c>
      <c r="E2033" s="325" t="s">
        <v>1538</v>
      </c>
      <c r="G2033" s="325" t="s">
        <v>1538</v>
      </c>
      <c r="H2033" s="325" t="s">
        <v>1538</v>
      </c>
    </row>
    <row r="2034" spans="1:8">
      <c r="A2034" s="103"/>
      <c r="B2034" s="326"/>
      <c r="C2034" s="326" t="s">
        <v>1538</v>
      </c>
      <c r="D2034" t="s">
        <v>1538</v>
      </c>
      <c r="E2034" s="325" t="s">
        <v>1538</v>
      </c>
      <c r="G2034" s="325" t="s">
        <v>1538</v>
      </c>
      <c r="H2034" s="325" t="s">
        <v>1538</v>
      </c>
    </row>
    <row r="2035" spans="1:8">
      <c r="A2035" s="103"/>
      <c r="B2035" s="326"/>
      <c r="C2035" s="326" t="s">
        <v>1538</v>
      </c>
      <c r="D2035" t="s">
        <v>1538</v>
      </c>
      <c r="E2035" s="325" t="s">
        <v>1538</v>
      </c>
      <c r="G2035" s="325" t="s">
        <v>1538</v>
      </c>
      <c r="H2035" s="325" t="s">
        <v>1538</v>
      </c>
    </row>
    <row r="2036" spans="1:8">
      <c r="A2036" s="103"/>
      <c r="B2036" s="326"/>
      <c r="C2036" s="326" t="s">
        <v>1538</v>
      </c>
      <c r="D2036" t="s">
        <v>1538</v>
      </c>
      <c r="E2036" s="325" t="s">
        <v>1538</v>
      </c>
      <c r="G2036" s="325" t="s">
        <v>1538</v>
      </c>
      <c r="H2036" s="325" t="s">
        <v>1538</v>
      </c>
    </row>
    <row r="2037" spans="1:8">
      <c r="A2037" s="103"/>
      <c r="B2037" s="326"/>
      <c r="C2037" s="326" t="s">
        <v>1538</v>
      </c>
      <c r="D2037" t="s">
        <v>1538</v>
      </c>
      <c r="E2037" s="325" t="s">
        <v>1538</v>
      </c>
      <c r="G2037" s="325" t="s">
        <v>1538</v>
      </c>
      <c r="H2037" s="325" t="s">
        <v>1538</v>
      </c>
    </row>
    <row r="2038" spans="1:8">
      <c r="A2038" s="103"/>
      <c r="B2038" s="326"/>
      <c r="C2038" s="326" t="s">
        <v>1538</v>
      </c>
      <c r="D2038" t="s">
        <v>1538</v>
      </c>
      <c r="E2038" s="325" t="s">
        <v>1538</v>
      </c>
      <c r="G2038" s="325" t="s">
        <v>1538</v>
      </c>
      <c r="H2038" s="325" t="s">
        <v>1538</v>
      </c>
    </row>
    <row r="2039" spans="1:8">
      <c r="A2039" s="103"/>
      <c r="B2039" s="328"/>
      <c r="C2039" s="326" t="s">
        <v>1538</v>
      </c>
      <c r="D2039" t="s">
        <v>1538</v>
      </c>
      <c r="E2039" s="325" t="s">
        <v>1538</v>
      </c>
      <c r="G2039" s="325" t="s">
        <v>1538</v>
      </c>
      <c r="H2039" s="325" t="s">
        <v>1538</v>
      </c>
    </row>
    <row r="2040" spans="1:8">
      <c r="A2040" s="103"/>
      <c r="C2040" s="326" t="s">
        <v>1538</v>
      </c>
      <c r="D2040" t="s">
        <v>1538</v>
      </c>
      <c r="E2040" s="325" t="s">
        <v>1538</v>
      </c>
      <c r="G2040" s="325" t="s">
        <v>1538</v>
      </c>
      <c r="H2040" s="325" t="s">
        <v>1538</v>
      </c>
    </row>
    <row r="2041" spans="1:8">
      <c r="A2041" s="103"/>
      <c r="C2041" s="326" t="s">
        <v>1538</v>
      </c>
      <c r="D2041" t="s">
        <v>1538</v>
      </c>
      <c r="E2041" s="325" t="s">
        <v>1538</v>
      </c>
      <c r="G2041" s="325" t="s">
        <v>1538</v>
      </c>
      <c r="H2041" s="325" t="s">
        <v>1538</v>
      </c>
    </row>
    <row r="2042" spans="1:8">
      <c r="A2042" s="103"/>
      <c r="C2042" s="326" t="s">
        <v>1538</v>
      </c>
      <c r="D2042" t="s">
        <v>1538</v>
      </c>
      <c r="E2042" s="325" t="s">
        <v>1538</v>
      </c>
      <c r="G2042" s="325" t="s">
        <v>1538</v>
      </c>
      <c r="H2042" s="325" t="s">
        <v>1538</v>
      </c>
    </row>
    <row r="2043" spans="1:8">
      <c r="A2043" s="103"/>
      <c r="C2043" s="326" t="s">
        <v>1538</v>
      </c>
      <c r="D2043" t="s">
        <v>1538</v>
      </c>
      <c r="E2043" s="325" t="s">
        <v>1538</v>
      </c>
      <c r="G2043" s="325" t="s">
        <v>1538</v>
      </c>
      <c r="H2043" s="325" t="s">
        <v>1538</v>
      </c>
    </row>
    <row r="2044" spans="1:8">
      <c r="A2044" s="103"/>
      <c r="B2044" s="326"/>
      <c r="C2044" s="326" t="s">
        <v>1538</v>
      </c>
      <c r="D2044" t="s">
        <v>1538</v>
      </c>
      <c r="E2044" s="325" t="s">
        <v>1538</v>
      </c>
      <c r="G2044" s="325" t="s">
        <v>1538</v>
      </c>
      <c r="H2044" s="325" t="s">
        <v>1538</v>
      </c>
    </row>
    <row r="2045" spans="1:8">
      <c r="A2045" s="103"/>
      <c r="B2045" s="326"/>
      <c r="C2045" s="326" t="s">
        <v>1538</v>
      </c>
      <c r="D2045" t="s">
        <v>1538</v>
      </c>
      <c r="E2045" s="325" t="s">
        <v>1538</v>
      </c>
      <c r="G2045" s="325" t="s">
        <v>1538</v>
      </c>
      <c r="H2045" s="325" t="s">
        <v>1538</v>
      </c>
    </row>
    <row r="2046" spans="1:8">
      <c r="A2046" s="103"/>
      <c r="B2046" s="326"/>
      <c r="C2046" s="326" t="s">
        <v>1538</v>
      </c>
      <c r="D2046" t="s">
        <v>1538</v>
      </c>
      <c r="E2046" s="325" t="s">
        <v>1538</v>
      </c>
      <c r="G2046" s="325" t="s">
        <v>1538</v>
      </c>
      <c r="H2046" s="325" t="s">
        <v>1538</v>
      </c>
    </row>
    <row r="2047" spans="1:8">
      <c r="A2047" s="103"/>
      <c r="B2047" s="326"/>
      <c r="C2047" s="326" t="s">
        <v>1538</v>
      </c>
      <c r="D2047" t="s">
        <v>1538</v>
      </c>
      <c r="E2047" s="325" t="s">
        <v>1538</v>
      </c>
      <c r="G2047" s="325" t="s">
        <v>1538</v>
      </c>
      <c r="H2047" s="325" t="s">
        <v>1538</v>
      </c>
    </row>
    <row r="2048" spans="1:8">
      <c r="A2048" s="103"/>
      <c r="B2048" s="326"/>
      <c r="C2048" s="326" t="s">
        <v>1538</v>
      </c>
      <c r="D2048" t="s">
        <v>1538</v>
      </c>
      <c r="E2048" s="325" t="s">
        <v>1538</v>
      </c>
      <c r="G2048" s="325" t="s">
        <v>1538</v>
      </c>
      <c r="H2048" s="325" t="s">
        <v>1538</v>
      </c>
    </row>
    <row r="2049" spans="1:8">
      <c r="A2049" s="103"/>
      <c r="B2049" s="326"/>
      <c r="C2049" s="326" t="s">
        <v>1538</v>
      </c>
      <c r="D2049" t="s">
        <v>1538</v>
      </c>
      <c r="E2049" s="325" t="s">
        <v>1538</v>
      </c>
      <c r="G2049" s="325" t="s">
        <v>1538</v>
      </c>
      <c r="H2049" s="325" t="s">
        <v>1538</v>
      </c>
    </row>
    <row r="2050" spans="1:8">
      <c r="A2050" s="103"/>
      <c r="B2050" s="326"/>
      <c r="C2050" s="326" t="s">
        <v>1538</v>
      </c>
      <c r="D2050" t="s">
        <v>1538</v>
      </c>
      <c r="E2050" s="325" t="s">
        <v>1538</v>
      </c>
      <c r="G2050" s="325" t="s">
        <v>1538</v>
      </c>
      <c r="H2050" s="325" t="s">
        <v>1538</v>
      </c>
    </row>
    <row r="2051" spans="1:8">
      <c r="A2051" s="103"/>
      <c r="B2051" s="326"/>
      <c r="C2051" s="326" t="s">
        <v>1538</v>
      </c>
      <c r="D2051" t="s">
        <v>1538</v>
      </c>
      <c r="E2051" s="325" t="s">
        <v>1538</v>
      </c>
      <c r="G2051" s="325" t="s">
        <v>1538</v>
      </c>
      <c r="H2051" s="325" t="s">
        <v>1538</v>
      </c>
    </row>
    <row r="2052" spans="1:8">
      <c r="A2052" s="103"/>
      <c r="B2052" s="326"/>
      <c r="C2052" s="326" t="s">
        <v>1538</v>
      </c>
      <c r="D2052" t="s">
        <v>1538</v>
      </c>
      <c r="E2052" s="325" t="s">
        <v>1538</v>
      </c>
      <c r="G2052" s="325" t="s">
        <v>1538</v>
      </c>
      <c r="H2052" s="325" t="s">
        <v>1538</v>
      </c>
    </row>
    <row r="2053" spans="1:8">
      <c r="A2053" s="103"/>
      <c r="B2053" s="326"/>
      <c r="C2053" s="326" t="s">
        <v>1538</v>
      </c>
      <c r="D2053" t="s">
        <v>1538</v>
      </c>
      <c r="E2053" s="325" t="s">
        <v>1538</v>
      </c>
      <c r="G2053" s="325" t="s">
        <v>1538</v>
      </c>
      <c r="H2053" s="325" t="s">
        <v>1538</v>
      </c>
    </row>
    <row r="2054" spans="1:8">
      <c r="A2054" s="103"/>
      <c r="B2054" s="326"/>
      <c r="C2054" s="326" t="s">
        <v>1538</v>
      </c>
      <c r="D2054" t="s">
        <v>1538</v>
      </c>
      <c r="E2054" s="325" t="s">
        <v>1538</v>
      </c>
      <c r="G2054" s="325" t="s">
        <v>1538</v>
      </c>
      <c r="H2054" s="325" t="s">
        <v>1538</v>
      </c>
    </row>
    <row r="2055" spans="1:8">
      <c r="A2055" s="103"/>
      <c r="B2055" s="326"/>
      <c r="C2055" s="326" t="s">
        <v>1538</v>
      </c>
      <c r="D2055" t="s">
        <v>1538</v>
      </c>
      <c r="E2055" s="325" t="s">
        <v>1538</v>
      </c>
      <c r="G2055" s="325" t="s">
        <v>1538</v>
      </c>
      <c r="H2055" s="325" t="s">
        <v>1538</v>
      </c>
    </row>
    <row r="2056" spans="1:8">
      <c r="A2056" s="103"/>
      <c r="B2056" s="326"/>
      <c r="C2056" s="326" t="s">
        <v>1538</v>
      </c>
      <c r="D2056" t="s">
        <v>1538</v>
      </c>
      <c r="E2056" s="325" t="s">
        <v>1538</v>
      </c>
      <c r="G2056" s="325" t="s">
        <v>1538</v>
      </c>
      <c r="H2056" s="325" t="s">
        <v>1538</v>
      </c>
    </row>
    <row r="2057" spans="1:8">
      <c r="A2057" s="103"/>
      <c r="B2057" s="326"/>
      <c r="C2057" s="326" t="s">
        <v>1538</v>
      </c>
      <c r="D2057" t="s">
        <v>1538</v>
      </c>
      <c r="E2057" s="325" t="s">
        <v>1538</v>
      </c>
      <c r="G2057" s="325" t="s">
        <v>1538</v>
      </c>
      <c r="H2057" s="325" t="s">
        <v>1538</v>
      </c>
    </row>
    <row r="2058" spans="1:8">
      <c r="A2058" s="103"/>
      <c r="B2058" s="328"/>
      <c r="C2058" s="326" t="s">
        <v>1538</v>
      </c>
      <c r="D2058" t="s">
        <v>1538</v>
      </c>
      <c r="E2058" s="325" t="s">
        <v>1538</v>
      </c>
      <c r="G2058" s="325" t="s">
        <v>1538</v>
      </c>
      <c r="H2058" s="325" t="s">
        <v>1538</v>
      </c>
    </row>
    <row r="2059" spans="1:8">
      <c r="A2059" s="103"/>
      <c r="C2059" s="326" t="s">
        <v>1538</v>
      </c>
      <c r="D2059" t="s">
        <v>1538</v>
      </c>
      <c r="E2059" s="325" t="s">
        <v>1538</v>
      </c>
      <c r="G2059" s="325" t="s">
        <v>1538</v>
      </c>
      <c r="H2059" s="325" t="s">
        <v>1538</v>
      </c>
    </row>
    <row r="2060" spans="1:8">
      <c r="A2060" s="103"/>
      <c r="C2060" s="326" t="s">
        <v>1538</v>
      </c>
      <c r="D2060" t="s">
        <v>1538</v>
      </c>
      <c r="E2060" s="325" t="s">
        <v>1538</v>
      </c>
      <c r="G2060" s="325" t="s">
        <v>1538</v>
      </c>
      <c r="H2060" s="325" t="s">
        <v>1538</v>
      </c>
    </row>
    <row r="2061" spans="1:8">
      <c r="A2061" s="103"/>
      <c r="C2061" s="326" t="s">
        <v>1538</v>
      </c>
      <c r="D2061" t="s">
        <v>1538</v>
      </c>
      <c r="E2061" s="325" t="s">
        <v>1538</v>
      </c>
      <c r="G2061" s="325" t="s">
        <v>1538</v>
      </c>
      <c r="H2061" s="325" t="s">
        <v>1538</v>
      </c>
    </row>
    <row r="2062" spans="1:8">
      <c r="A2062" s="103"/>
      <c r="B2062" s="326"/>
      <c r="C2062" s="326" t="s">
        <v>1538</v>
      </c>
      <c r="D2062" t="s">
        <v>1538</v>
      </c>
      <c r="E2062" s="325" t="s">
        <v>1538</v>
      </c>
      <c r="G2062" s="325" t="s">
        <v>1538</v>
      </c>
      <c r="H2062" s="325" t="s">
        <v>1538</v>
      </c>
    </row>
    <row r="2063" spans="1:8">
      <c r="A2063" s="103"/>
      <c r="B2063" s="326"/>
      <c r="C2063" s="326" t="s">
        <v>1538</v>
      </c>
      <c r="D2063" t="s">
        <v>1538</v>
      </c>
      <c r="E2063" s="325" t="s">
        <v>1538</v>
      </c>
      <c r="G2063" s="325" t="s">
        <v>1538</v>
      </c>
      <c r="H2063" s="325" t="s">
        <v>1538</v>
      </c>
    </row>
    <row r="2064" spans="1:8">
      <c r="A2064" s="103"/>
      <c r="B2064" s="326"/>
      <c r="C2064" s="326" t="s">
        <v>1538</v>
      </c>
      <c r="D2064" t="s">
        <v>1538</v>
      </c>
      <c r="E2064" s="325" t="s">
        <v>1538</v>
      </c>
      <c r="G2064" s="325" t="s">
        <v>1538</v>
      </c>
      <c r="H2064" s="325" t="s">
        <v>1538</v>
      </c>
    </row>
    <row r="2065" spans="1:8">
      <c r="A2065" s="103"/>
      <c r="B2065" s="326"/>
      <c r="C2065" s="326" t="s">
        <v>1538</v>
      </c>
      <c r="D2065" t="s">
        <v>1538</v>
      </c>
      <c r="E2065" s="325" t="s">
        <v>1538</v>
      </c>
      <c r="G2065" s="325" t="s">
        <v>1538</v>
      </c>
      <c r="H2065" s="325" t="s">
        <v>1538</v>
      </c>
    </row>
    <row r="2066" spans="1:8">
      <c r="A2066" s="103"/>
      <c r="B2066" s="326"/>
      <c r="C2066" s="326" t="s">
        <v>1538</v>
      </c>
      <c r="D2066" t="s">
        <v>1538</v>
      </c>
      <c r="E2066" s="325" t="s">
        <v>1538</v>
      </c>
      <c r="G2066" s="325" t="s">
        <v>1538</v>
      </c>
      <c r="H2066" s="325" t="s">
        <v>1538</v>
      </c>
    </row>
    <row r="2067" spans="1:8">
      <c r="A2067" s="103"/>
      <c r="B2067" s="326"/>
      <c r="C2067" s="326" t="s">
        <v>1538</v>
      </c>
      <c r="D2067" t="s">
        <v>1538</v>
      </c>
      <c r="E2067" s="325" t="s">
        <v>1538</v>
      </c>
      <c r="G2067" s="325" t="s">
        <v>1538</v>
      </c>
      <c r="H2067" s="325" t="s">
        <v>1538</v>
      </c>
    </row>
    <row r="2068" spans="1:8">
      <c r="A2068" s="103"/>
      <c r="B2068" s="326"/>
      <c r="C2068" s="326" t="s">
        <v>1538</v>
      </c>
      <c r="D2068" t="s">
        <v>1538</v>
      </c>
      <c r="E2068" s="325" t="s">
        <v>1538</v>
      </c>
      <c r="G2068" s="325" t="s">
        <v>1538</v>
      </c>
      <c r="H2068" s="325" t="s">
        <v>1538</v>
      </c>
    </row>
    <row r="2069" spans="1:8">
      <c r="A2069" s="103"/>
      <c r="B2069" s="326"/>
      <c r="C2069" s="326" t="s">
        <v>1538</v>
      </c>
      <c r="D2069" t="s">
        <v>1538</v>
      </c>
      <c r="E2069" s="325" t="s">
        <v>1538</v>
      </c>
      <c r="G2069" s="325" t="s">
        <v>1538</v>
      </c>
      <c r="H2069" s="325" t="s">
        <v>1538</v>
      </c>
    </row>
    <row r="2070" spans="1:8">
      <c r="A2070" s="103"/>
      <c r="B2070" s="326"/>
      <c r="C2070" s="326" t="s">
        <v>1538</v>
      </c>
      <c r="D2070" t="s">
        <v>1538</v>
      </c>
      <c r="E2070" s="325" t="s">
        <v>1538</v>
      </c>
      <c r="G2070" s="325" t="s">
        <v>1538</v>
      </c>
      <c r="H2070" s="325" t="s">
        <v>1538</v>
      </c>
    </row>
    <row r="2071" spans="1:8">
      <c r="A2071" s="103"/>
      <c r="B2071" s="328"/>
      <c r="C2071" s="326" t="s">
        <v>1538</v>
      </c>
      <c r="D2071" t="s">
        <v>1538</v>
      </c>
      <c r="E2071" s="325" t="s">
        <v>1538</v>
      </c>
      <c r="G2071" s="325" t="s">
        <v>1538</v>
      </c>
      <c r="H2071" s="325" t="s">
        <v>1538</v>
      </c>
    </row>
    <row r="2072" spans="1:8">
      <c r="A2072" s="103"/>
      <c r="C2072" s="326" t="s">
        <v>1538</v>
      </c>
      <c r="D2072" t="s">
        <v>1538</v>
      </c>
      <c r="E2072" s="325" t="s">
        <v>1538</v>
      </c>
      <c r="G2072" s="325" t="s">
        <v>1538</v>
      </c>
      <c r="H2072" s="325" t="s">
        <v>1538</v>
      </c>
    </row>
    <row r="2073" spans="1:8">
      <c r="A2073" s="103"/>
      <c r="C2073" s="326" t="s">
        <v>1538</v>
      </c>
      <c r="D2073" t="s">
        <v>1538</v>
      </c>
      <c r="E2073" s="325" t="s">
        <v>1538</v>
      </c>
      <c r="G2073" s="325" t="s">
        <v>1538</v>
      </c>
      <c r="H2073" s="325" t="s">
        <v>1538</v>
      </c>
    </row>
    <row r="2074" spans="1:8">
      <c r="A2074" s="103"/>
      <c r="C2074" s="326" t="s">
        <v>1538</v>
      </c>
      <c r="D2074" t="s">
        <v>1538</v>
      </c>
      <c r="E2074" s="325" t="s">
        <v>1538</v>
      </c>
      <c r="G2074" s="325" t="s">
        <v>1538</v>
      </c>
      <c r="H2074" s="325" t="s">
        <v>1538</v>
      </c>
    </row>
    <row r="2075" spans="1:8">
      <c r="A2075" s="103"/>
      <c r="C2075" s="326" t="s">
        <v>1538</v>
      </c>
      <c r="D2075" t="s">
        <v>1538</v>
      </c>
      <c r="E2075" s="325" t="s">
        <v>1538</v>
      </c>
      <c r="G2075" s="325" t="s">
        <v>1538</v>
      </c>
      <c r="H2075" s="325" t="s">
        <v>1538</v>
      </c>
    </row>
    <row r="2076" spans="1:8">
      <c r="A2076" s="103"/>
      <c r="B2076" s="326"/>
      <c r="C2076" s="326" t="s">
        <v>1538</v>
      </c>
      <c r="D2076" t="s">
        <v>1538</v>
      </c>
      <c r="E2076" s="325" t="s">
        <v>1538</v>
      </c>
      <c r="G2076" s="325" t="s">
        <v>1538</v>
      </c>
      <c r="H2076" s="325" t="s">
        <v>1538</v>
      </c>
    </row>
    <row r="2077" spans="1:8">
      <c r="A2077" s="103"/>
      <c r="B2077" s="326"/>
      <c r="C2077" s="326" t="s">
        <v>1538</v>
      </c>
      <c r="D2077" t="s">
        <v>1538</v>
      </c>
      <c r="E2077" s="325" t="s">
        <v>1538</v>
      </c>
      <c r="G2077" s="325" t="s">
        <v>1538</v>
      </c>
      <c r="H2077" s="325" t="s">
        <v>1538</v>
      </c>
    </row>
    <row r="2078" spans="1:8">
      <c r="A2078" s="103"/>
      <c r="B2078" s="326"/>
      <c r="C2078" s="326" t="s">
        <v>1538</v>
      </c>
      <c r="D2078" t="s">
        <v>1538</v>
      </c>
      <c r="E2078" s="325" t="s">
        <v>1538</v>
      </c>
      <c r="G2078" s="325" t="s">
        <v>1538</v>
      </c>
      <c r="H2078" s="325" t="s">
        <v>1538</v>
      </c>
    </row>
    <row r="2079" spans="1:8">
      <c r="A2079" s="103"/>
      <c r="B2079" s="326"/>
      <c r="C2079" s="326" t="s">
        <v>1538</v>
      </c>
      <c r="D2079" t="s">
        <v>1538</v>
      </c>
      <c r="E2079" s="325" t="s">
        <v>1538</v>
      </c>
      <c r="G2079" s="325" t="s">
        <v>1538</v>
      </c>
      <c r="H2079" s="325" t="s">
        <v>1538</v>
      </c>
    </row>
    <row r="2080" spans="1:8">
      <c r="A2080" s="103"/>
      <c r="B2080" s="326"/>
      <c r="C2080" s="326" t="s">
        <v>1538</v>
      </c>
      <c r="D2080" t="s">
        <v>1538</v>
      </c>
      <c r="E2080" s="325" t="s">
        <v>1538</v>
      </c>
      <c r="G2080" s="325" t="s">
        <v>1538</v>
      </c>
      <c r="H2080" s="325" t="s">
        <v>1538</v>
      </c>
    </row>
    <row r="2081" spans="1:8">
      <c r="A2081" s="103"/>
      <c r="B2081" s="326"/>
      <c r="C2081" s="326" t="s">
        <v>1538</v>
      </c>
      <c r="D2081" t="s">
        <v>1538</v>
      </c>
      <c r="E2081" s="325" t="s">
        <v>1538</v>
      </c>
      <c r="G2081" s="325" t="s">
        <v>1538</v>
      </c>
      <c r="H2081" s="325" t="s">
        <v>1538</v>
      </c>
    </row>
    <row r="2082" spans="1:8">
      <c r="A2082" s="103"/>
      <c r="B2082" s="326"/>
      <c r="C2082" s="326" t="s">
        <v>1538</v>
      </c>
      <c r="D2082" t="s">
        <v>1538</v>
      </c>
      <c r="E2082" s="325" t="s">
        <v>1538</v>
      </c>
      <c r="G2082" s="325" t="s">
        <v>1538</v>
      </c>
      <c r="H2082" s="325" t="s">
        <v>1538</v>
      </c>
    </row>
    <row r="2083" spans="1:8">
      <c r="A2083" s="103"/>
      <c r="B2083" s="326"/>
      <c r="C2083" s="326" t="s">
        <v>1538</v>
      </c>
      <c r="D2083" t="s">
        <v>1538</v>
      </c>
      <c r="E2083" s="325" t="s">
        <v>1538</v>
      </c>
      <c r="G2083" s="325" t="s">
        <v>1538</v>
      </c>
      <c r="H2083" s="325" t="s">
        <v>1538</v>
      </c>
    </row>
    <row r="2084" spans="1:8">
      <c r="A2084" s="103"/>
      <c r="B2084" s="326"/>
      <c r="C2084" s="326" t="s">
        <v>1538</v>
      </c>
      <c r="D2084" t="s">
        <v>1538</v>
      </c>
      <c r="E2084" s="325" t="s">
        <v>1538</v>
      </c>
      <c r="G2084" s="325" t="s">
        <v>1538</v>
      </c>
      <c r="H2084" s="325" t="s">
        <v>1538</v>
      </c>
    </row>
    <row r="2085" spans="1:8">
      <c r="A2085" s="103"/>
      <c r="B2085" s="326"/>
      <c r="C2085" s="326" t="s">
        <v>1538</v>
      </c>
      <c r="D2085" t="s">
        <v>1538</v>
      </c>
      <c r="E2085" s="325" t="s">
        <v>1538</v>
      </c>
      <c r="G2085" s="325" t="s">
        <v>1538</v>
      </c>
      <c r="H2085" s="325" t="s">
        <v>1538</v>
      </c>
    </row>
    <row r="2086" spans="1:8">
      <c r="A2086" s="103"/>
      <c r="B2086" s="326"/>
      <c r="C2086" s="326" t="s">
        <v>1538</v>
      </c>
      <c r="D2086" t="s">
        <v>1538</v>
      </c>
      <c r="E2086" s="325" t="s">
        <v>1538</v>
      </c>
      <c r="G2086" s="325" t="s">
        <v>1538</v>
      </c>
      <c r="H2086" s="325" t="s">
        <v>1538</v>
      </c>
    </row>
    <row r="2087" spans="1:8">
      <c r="A2087" s="103"/>
      <c r="B2087" s="326"/>
      <c r="C2087" s="326" t="s">
        <v>1538</v>
      </c>
      <c r="D2087" t="s">
        <v>1538</v>
      </c>
      <c r="E2087" s="325" t="s">
        <v>1538</v>
      </c>
      <c r="G2087" s="325" t="s">
        <v>1538</v>
      </c>
      <c r="H2087" s="325" t="s">
        <v>1538</v>
      </c>
    </row>
    <row r="2088" spans="1:8">
      <c r="A2088" s="103"/>
      <c r="B2088" s="326"/>
      <c r="C2088" s="326" t="s">
        <v>1538</v>
      </c>
      <c r="D2088" t="s">
        <v>1538</v>
      </c>
      <c r="E2088" s="325" t="s">
        <v>1538</v>
      </c>
      <c r="G2088" s="325" t="s">
        <v>1538</v>
      </c>
      <c r="H2088" s="325" t="s">
        <v>1538</v>
      </c>
    </row>
    <row r="2089" spans="1:8">
      <c r="A2089" s="103"/>
      <c r="B2089" s="326"/>
      <c r="C2089" s="326" t="s">
        <v>1538</v>
      </c>
      <c r="D2089" t="s">
        <v>1538</v>
      </c>
      <c r="E2089" s="325" t="s">
        <v>1538</v>
      </c>
      <c r="G2089" s="325" t="s">
        <v>1538</v>
      </c>
      <c r="H2089" s="325" t="s">
        <v>1538</v>
      </c>
    </row>
    <row r="2090" spans="1:8">
      <c r="A2090" s="103"/>
      <c r="B2090" s="326"/>
      <c r="C2090" s="326" t="s">
        <v>1538</v>
      </c>
      <c r="D2090" t="s">
        <v>1538</v>
      </c>
      <c r="E2090" s="325" t="s">
        <v>1538</v>
      </c>
      <c r="G2090" s="325" t="s">
        <v>1538</v>
      </c>
      <c r="H2090" s="325" t="s">
        <v>1538</v>
      </c>
    </row>
    <row r="2091" spans="1:8">
      <c r="A2091" s="103"/>
      <c r="B2091" s="326"/>
      <c r="C2091" s="326" t="s">
        <v>1538</v>
      </c>
      <c r="D2091" t="s">
        <v>1538</v>
      </c>
      <c r="E2091" s="325" t="s">
        <v>1538</v>
      </c>
      <c r="G2091" s="325" t="s">
        <v>1538</v>
      </c>
      <c r="H2091" s="325" t="s">
        <v>1538</v>
      </c>
    </row>
    <row r="2092" spans="1:8">
      <c r="A2092" s="103"/>
      <c r="B2092" s="328"/>
      <c r="C2092" s="326" t="s">
        <v>1538</v>
      </c>
      <c r="D2092" t="s">
        <v>1538</v>
      </c>
      <c r="E2092" s="325" t="s">
        <v>1538</v>
      </c>
      <c r="G2092" s="325" t="s">
        <v>1538</v>
      </c>
      <c r="H2092" s="325" t="s">
        <v>1538</v>
      </c>
    </row>
    <row r="2093" spans="1:8">
      <c r="A2093" s="103"/>
      <c r="C2093" s="326" t="s">
        <v>1538</v>
      </c>
      <c r="D2093" t="s">
        <v>1538</v>
      </c>
      <c r="E2093" s="325" t="s">
        <v>1538</v>
      </c>
      <c r="G2093" s="325" t="s">
        <v>1538</v>
      </c>
      <c r="H2093" s="325" t="s">
        <v>1538</v>
      </c>
    </row>
    <row r="2094" spans="1:8">
      <c r="A2094" s="103"/>
      <c r="C2094" s="326" t="s">
        <v>1538</v>
      </c>
      <c r="D2094" t="s">
        <v>1538</v>
      </c>
      <c r="E2094" s="325" t="s">
        <v>1538</v>
      </c>
      <c r="G2094" s="325" t="s">
        <v>1538</v>
      </c>
      <c r="H2094" s="325" t="s">
        <v>1538</v>
      </c>
    </row>
    <row r="2095" spans="1:8">
      <c r="A2095" s="103"/>
      <c r="C2095" s="326" t="s">
        <v>1538</v>
      </c>
      <c r="D2095" t="s">
        <v>1538</v>
      </c>
      <c r="E2095" s="325" t="s">
        <v>1538</v>
      </c>
      <c r="G2095" s="325" t="s">
        <v>1538</v>
      </c>
      <c r="H2095" s="325" t="s">
        <v>1538</v>
      </c>
    </row>
    <row r="2096" spans="1:8">
      <c r="A2096" s="103"/>
      <c r="C2096" s="326" t="s">
        <v>1538</v>
      </c>
      <c r="D2096" t="s">
        <v>1538</v>
      </c>
      <c r="E2096" s="325" t="s">
        <v>1538</v>
      </c>
      <c r="G2096" s="325" t="s">
        <v>1538</v>
      </c>
      <c r="H2096" s="325" t="s">
        <v>1538</v>
      </c>
    </row>
    <row r="2097" spans="1:8">
      <c r="A2097" s="103"/>
      <c r="B2097" s="326"/>
      <c r="C2097" s="326" t="s">
        <v>1538</v>
      </c>
      <c r="D2097" t="s">
        <v>1538</v>
      </c>
      <c r="E2097" s="325" t="s">
        <v>1538</v>
      </c>
      <c r="G2097" s="325" t="s">
        <v>1538</v>
      </c>
      <c r="H2097" s="325" t="s">
        <v>1538</v>
      </c>
    </row>
    <row r="2098" spans="1:8">
      <c r="A2098" s="103"/>
      <c r="B2098" s="326"/>
      <c r="C2098" s="326" t="s">
        <v>1538</v>
      </c>
      <c r="D2098" t="s">
        <v>1538</v>
      </c>
      <c r="E2098" s="325" t="s">
        <v>1538</v>
      </c>
      <c r="G2098" s="325" t="s">
        <v>1538</v>
      </c>
      <c r="H2098" s="325" t="s">
        <v>1538</v>
      </c>
    </row>
    <row r="2099" spans="1:8">
      <c r="A2099" s="103"/>
      <c r="B2099" s="326"/>
      <c r="C2099" s="326" t="s">
        <v>1538</v>
      </c>
      <c r="D2099" t="s">
        <v>1538</v>
      </c>
      <c r="E2099" s="325" t="s">
        <v>1538</v>
      </c>
      <c r="G2099" s="325" t="s">
        <v>1538</v>
      </c>
      <c r="H2099" s="325" t="s">
        <v>1538</v>
      </c>
    </row>
    <row r="2100" spans="1:8">
      <c r="A2100" s="103"/>
      <c r="B2100" s="326"/>
      <c r="C2100" s="326" t="s">
        <v>1538</v>
      </c>
      <c r="D2100" t="s">
        <v>1538</v>
      </c>
      <c r="E2100" s="325" t="s">
        <v>1538</v>
      </c>
      <c r="G2100" s="325" t="s">
        <v>1538</v>
      </c>
      <c r="H2100" s="325" t="s">
        <v>1538</v>
      </c>
    </row>
    <row r="2101" spans="1:8">
      <c r="A2101" s="103"/>
      <c r="B2101" s="326"/>
      <c r="C2101" s="326" t="s">
        <v>1538</v>
      </c>
      <c r="D2101" t="s">
        <v>1538</v>
      </c>
      <c r="E2101" s="325" t="s">
        <v>1538</v>
      </c>
      <c r="G2101" s="325" t="s">
        <v>1538</v>
      </c>
      <c r="H2101" s="325" t="s">
        <v>1538</v>
      </c>
    </row>
    <row r="2102" spans="1:8">
      <c r="A2102" s="103"/>
      <c r="B2102" s="326"/>
      <c r="C2102" s="326" t="s">
        <v>1538</v>
      </c>
      <c r="D2102" t="s">
        <v>1538</v>
      </c>
      <c r="E2102" s="325" t="s">
        <v>1538</v>
      </c>
      <c r="G2102" s="325" t="s">
        <v>1538</v>
      </c>
      <c r="H2102" s="325" t="s">
        <v>1538</v>
      </c>
    </row>
    <row r="2103" spans="1:8">
      <c r="A2103" s="103"/>
      <c r="B2103" s="326"/>
      <c r="C2103" s="326" t="s">
        <v>1538</v>
      </c>
      <c r="D2103" t="s">
        <v>1538</v>
      </c>
      <c r="E2103" s="325" t="s">
        <v>1538</v>
      </c>
      <c r="G2103" s="325" t="s">
        <v>1538</v>
      </c>
      <c r="H2103" s="325" t="s">
        <v>1538</v>
      </c>
    </row>
    <row r="2104" spans="1:8">
      <c r="A2104" s="103"/>
      <c r="B2104" s="326"/>
      <c r="C2104" s="326" t="s">
        <v>1538</v>
      </c>
      <c r="D2104" t="s">
        <v>1538</v>
      </c>
      <c r="E2104" s="325" t="s">
        <v>1538</v>
      </c>
      <c r="G2104" s="325" t="s">
        <v>1538</v>
      </c>
      <c r="H2104" s="325" t="s">
        <v>1538</v>
      </c>
    </row>
    <row r="2105" spans="1:8">
      <c r="A2105" s="103"/>
      <c r="B2105" s="326"/>
      <c r="C2105" s="326" t="s">
        <v>1538</v>
      </c>
      <c r="D2105" t="s">
        <v>1538</v>
      </c>
      <c r="E2105" s="325" t="s">
        <v>1538</v>
      </c>
      <c r="G2105" s="325" t="s">
        <v>1538</v>
      </c>
      <c r="H2105" s="325" t="s">
        <v>1538</v>
      </c>
    </row>
    <row r="2106" spans="1:8">
      <c r="A2106" s="103"/>
      <c r="B2106" s="326"/>
      <c r="C2106" s="326" t="s">
        <v>1538</v>
      </c>
      <c r="D2106" t="s">
        <v>1538</v>
      </c>
      <c r="E2106" s="325" t="s">
        <v>1538</v>
      </c>
      <c r="G2106" s="325" t="s">
        <v>1538</v>
      </c>
      <c r="H2106" s="325" t="s">
        <v>1538</v>
      </c>
    </row>
    <row r="2107" spans="1:8">
      <c r="A2107" s="103"/>
      <c r="B2107" s="326"/>
      <c r="C2107" s="326" t="s">
        <v>1538</v>
      </c>
      <c r="D2107" t="s">
        <v>1538</v>
      </c>
      <c r="E2107" s="325" t="s">
        <v>1538</v>
      </c>
      <c r="G2107" s="325" t="s">
        <v>1538</v>
      </c>
      <c r="H2107" s="325" t="s">
        <v>1538</v>
      </c>
    </row>
    <row r="2108" spans="1:8">
      <c r="A2108" s="103"/>
      <c r="B2108" s="326"/>
      <c r="C2108" s="326" t="s">
        <v>1538</v>
      </c>
      <c r="D2108" t="s">
        <v>1538</v>
      </c>
      <c r="E2108" s="325" t="s">
        <v>1538</v>
      </c>
      <c r="G2108" s="325" t="s">
        <v>1538</v>
      </c>
      <c r="H2108" s="325" t="s">
        <v>1538</v>
      </c>
    </row>
    <row r="2109" spans="1:8">
      <c r="A2109" s="103"/>
      <c r="B2109" s="326"/>
      <c r="C2109" s="326" t="s">
        <v>1538</v>
      </c>
      <c r="D2109" t="s">
        <v>1538</v>
      </c>
      <c r="E2109" s="325" t="s">
        <v>1538</v>
      </c>
      <c r="G2109" s="325" t="s">
        <v>1538</v>
      </c>
      <c r="H2109" s="325" t="s">
        <v>1538</v>
      </c>
    </row>
    <row r="2110" spans="1:8">
      <c r="A2110" s="103"/>
      <c r="B2110" s="326"/>
      <c r="C2110" s="326" t="s">
        <v>1538</v>
      </c>
      <c r="D2110" t="s">
        <v>1538</v>
      </c>
      <c r="E2110" s="325" t="s">
        <v>1538</v>
      </c>
      <c r="G2110" s="325" t="s">
        <v>1538</v>
      </c>
      <c r="H2110" s="325" t="s">
        <v>1538</v>
      </c>
    </row>
    <row r="2111" spans="1:8">
      <c r="A2111" s="103"/>
      <c r="B2111" s="326"/>
      <c r="C2111" s="326" t="s">
        <v>1538</v>
      </c>
      <c r="D2111" t="s">
        <v>1538</v>
      </c>
      <c r="E2111" s="325" t="s">
        <v>1538</v>
      </c>
      <c r="G2111" s="325" t="s">
        <v>1538</v>
      </c>
      <c r="H2111" s="325" t="s">
        <v>1538</v>
      </c>
    </row>
    <row r="2112" spans="1:8">
      <c r="A2112" s="103"/>
      <c r="B2112" s="326"/>
      <c r="C2112" s="326" t="s">
        <v>1538</v>
      </c>
      <c r="D2112" t="s">
        <v>1538</v>
      </c>
      <c r="E2112" s="325" t="s">
        <v>1538</v>
      </c>
      <c r="G2112" s="325" t="s">
        <v>1538</v>
      </c>
      <c r="H2112" s="325" t="s">
        <v>1538</v>
      </c>
    </row>
    <row r="2113" spans="1:8">
      <c r="A2113" s="103"/>
      <c r="B2113" s="326"/>
      <c r="C2113" s="326" t="s">
        <v>1538</v>
      </c>
      <c r="D2113" t="s">
        <v>1538</v>
      </c>
      <c r="E2113" s="325" t="s">
        <v>1538</v>
      </c>
      <c r="G2113" s="325" t="s">
        <v>1538</v>
      </c>
      <c r="H2113" s="325" t="s">
        <v>1538</v>
      </c>
    </row>
    <row r="2114" spans="1:8">
      <c r="A2114" s="103"/>
      <c r="B2114" s="326"/>
      <c r="C2114" s="326" t="s">
        <v>1538</v>
      </c>
      <c r="D2114" t="s">
        <v>1538</v>
      </c>
      <c r="E2114" s="325" t="s">
        <v>1538</v>
      </c>
      <c r="G2114" s="325" t="s">
        <v>1538</v>
      </c>
      <c r="H2114" s="325" t="s">
        <v>1538</v>
      </c>
    </row>
    <row r="2115" spans="1:8">
      <c r="A2115" s="103"/>
      <c r="B2115" s="326"/>
      <c r="C2115" s="326" t="s">
        <v>1538</v>
      </c>
      <c r="D2115" t="s">
        <v>1538</v>
      </c>
      <c r="E2115" s="325" t="s">
        <v>1538</v>
      </c>
      <c r="G2115" s="325" t="s">
        <v>1538</v>
      </c>
      <c r="H2115" s="325" t="s">
        <v>1538</v>
      </c>
    </row>
    <row r="2116" spans="1:8">
      <c r="A2116" s="103"/>
      <c r="B2116" s="326"/>
      <c r="C2116" s="326" t="s">
        <v>1538</v>
      </c>
      <c r="D2116" t="s">
        <v>1538</v>
      </c>
      <c r="E2116" s="325" t="s">
        <v>1538</v>
      </c>
      <c r="G2116" s="325" t="s">
        <v>1538</v>
      </c>
      <c r="H2116" s="325" t="s">
        <v>1538</v>
      </c>
    </row>
    <row r="2117" spans="1:8">
      <c r="A2117" s="103"/>
      <c r="B2117" s="326"/>
      <c r="C2117" s="326" t="s">
        <v>1538</v>
      </c>
      <c r="D2117" t="s">
        <v>1538</v>
      </c>
      <c r="E2117" s="325" t="s">
        <v>1538</v>
      </c>
      <c r="G2117" s="325" t="s">
        <v>1538</v>
      </c>
      <c r="H2117" s="325" t="s">
        <v>1538</v>
      </c>
    </row>
    <row r="2118" spans="1:8">
      <c r="A2118" s="103"/>
      <c r="B2118" s="326"/>
      <c r="C2118" s="326" t="s">
        <v>1538</v>
      </c>
      <c r="D2118" t="s">
        <v>1538</v>
      </c>
      <c r="E2118" s="325" t="s">
        <v>1538</v>
      </c>
      <c r="G2118" s="325" t="s">
        <v>1538</v>
      </c>
      <c r="H2118" s="325" t="s">
        <v>1538</v>
      </c>
    </row>
    <row r="2119" spans="1:8">
      <c r="A2119" s="103"/>
      <c r="B2119" s="326"/>
      <c r="C2119" s="326" t="s">
        <v>1538</v>
      </c>
      <c r="D2119" t="s">
        <v>1538</v>
      </c>
      <c r="E2119" s="325" t="s">
        <v>1538</v>
      </c>
      <c r="G2119" s="325" t="s">
        <v>1538</v>
      </c>
      <c r="H2119" s="325" t="s">
        <v>1538</v>
      </c>
    </row>
    <row r="2120" spans="1:8">
      <c r="A2120" s="103"/>
      <c r="B2120" s="326"/>
      <c r="C2120" s="326" t="s">
        <v>1538</v>
      </c>
      <c r="D2120" t="s">
        <v>1538</v>
      </c>
      <c r="E2120" s="325" t="s">
        <v>1538</v>
      </c>
      <c r="G2120" s="325" t="s">
        <v>1538</v>
      </c>
      <c r="H2120" s="325" t="s">
        <v>1538</v>
      </c>
    </row>
    <row r="2121" spans="1:8">
      <c r="A2121" s="103"/>
      <c r="B2121" s="326"/>
      <c r="C2121" s="326" t="s">
        <v>1538</v>
      </c>
      <c r="D2121" t="s">
        <v>1538</v>
      </c>
      <c r="E2121" s="325" t="s">
        <v>1538</v>
      </c>
      <c r="G2121" s="325" t="s">
        <v>1538</v>
      </c>
      <c r="H2121" s="325" t="s">
        <v>1538</v>
      </c>
    </row>
    <row r="2122" spans="1:8">
      <c r="A2122" s="103"/>
      <c r="B2122" s="326"/>
      <c r="C2122" s="326" t="s">
        <v>1538</v>
      </c>
      <c r="D2122" t="s">
        <v>1538</v>
      </c>
      <c r="E2122" s="325" t="s">
        <v>1538</v>
      </c>
      <c r="G2122" s="325" t="s">
        <v>1538</v>
      </c>
      <c r="H2122" s="325" t="s">
        <v>1538</v>
      </c>
    </row>
    <row r="2123" spans="1:8">
      <c r="A2123" s="103"/>
      <c r="B2123" s="326"/>
      <c r="C2123" s="326" t="s">
        <v>1538</v>
      </c>
      <c r="D2123" t="s">
        <v>1538</v>
      </c>
      <c r="E2123" s="325" t="s">
        <v>1538</v>
      </c>
      <c r="G2123" s="325" t="s">
        <v>1538</v>
      </c>
      <c r="H2123" s="325" t="s">
        <v>1538</v>
      </c>
    </row>
    <row r="2124" spans="1:8">
      <c r="A2124" s="103"/>
      <c r="B2124" s="326"/>
      <c r="C2124" s="326" t="s">
        <v>1538</v>
      </c>
      <c r="D2124" t="s">
        <v>1538</v>
      </c>
      <c r="E2124" s="325" t="s">
        <v>1538</v>
      </c>
      <c r="G2124" s="325" t="s">
        <v>1538</v>
      </c>
      <c r="H2124" s="325" t="s">
        <v>1538</v>
      </c>
    </row>
    <row r="2125" spans="1:8">
      <c r="A2125" s="103"/>
      <c r="B2125" s="326"/>
      <c r="C2125" s="326" t="s">
        <v>1538</v>
      </c>
      <c r="D2125" t="s">
        <v>1538</v>
      </c>
      <c r="E2125" s="325" t="s">
        <v>1538</v>
      </c>
      <c r="G2125" s="325" t="s">
        <v>1538</v>
      </c>
      <c r="H2125" s="325" t="s">
        <v>1538</v>
      </c>
    </row>
    <row r="2126" spans="1:8">
      <c r="A2126" s="103"/>
      <c r="B2126" s="326"/>
      <c r="C2126" s="326" t="s">
        <v>1538</v>
      </c>
      <c r="D2126" t="s">
        <v>1538</v>
      </c>
      <c r="E2126" s="325" t="s">
        <v>1538</v>
      </c>
      <c r="G2126" s="325" t="s">
        <v>1538</v>
      </c>
      <c r="H2126" s="325" t="s">
        <v>1538</v>
      </c>
    </row>
    <row r="2127" spans="1:8">
      <c r="A2127" s="103"/>
      <c r="B2127" s="326"/>
      <c r="C2127" s="326" t="s">
        <v>1538</v>
      </c>
      <c r="D2127" t="s">
        <v>1538</v>
      </c>
      <c r="E2127" s="325" t="s">
        <v>1538</v>
      </c>
      <c r="G2127" s="325" t="s">
        <v>1538</v>
      </c>
      <c r="H2127" s="325" t="s">
        <v>1538</v>
      </c>
    </row>
    <row r="2128" spans="1:8">
      <c r="A2128" s="103"/>
      <c r="B2128" s="326"/>
      <c r="C2128" s="326" t="s">
        <v>1538</v>
      </c>
      <c r="D2128" t="s">
        <v>1538</v>
      </c>
      <c r="E2128" s="325" t="s">
        <v>1538</v>
      </c>
      <c r="G2128" s="325" t="s">
        <v>1538</v>
      </c>
      <c r="H2128" s="325" t="s">
        <v>1538</v>
      </c>
    </row>
    <row r="2129" spans="1:8">
      <c r="A2129" s="103"/>
      <c r="B2129" s="326"/>
      <c r="C2129" s="326" t="s">
        <v>1538</v>
      </c>
      <c r="D2129" t="s">
        <v>1538</v>
      </c>
      <c r="E2129" s="325" t="s">
        <v>1538</v>
      </c>
      <c r="G2129" s="325" t="s">
        <v>1538</v>
      </c>
      <c r="H2129" s="325" t="s">
        <v>1538</v>
      </c>
    </row>
    <row r="2130" spans="1:8">
      <c r="A2130" s="103"/>
      <c r="B2130" s="326"/>
      <c r="C2130" s="326" t="s">
        <v>1538</v>
      </c>
      <c r="D2130" t="s">
        <v>1538</v>
      </c>
      <c r="E2130" s="325" t="s">
        <v>1538</v>
      </c>
      <c r="G2130" s="325" t="s">
        <v>1538</v>
      </c>
      <c r="H2130" s="325" t="s">
        <v>1538</v>
      </c>
    </row>
    <row r="2131" spans="1:8">
      <c r="A2131" s="103"/>
      <c r="B2131" s="326"/>
      <c r="C2131" s="326" t="s">
        <v>1538</v>
      </c>
      <c r="D2131" t="s">
        <v>1538</v>
      </c>
      <c r="E2131" s="325" t="s">
        <v>1538</v>
      </c>
      <c r="G2131" s="325" t="s">
        <v>1538</v>
      </c>
      <c r="H2131" s="325" t="s">
        <v>1538</v>
      </c>
    </row>
    <row r="2132" spans="1:8">
      <c r="A2132" s="103"/>
      <c r="B2132" s="326"/>
      <c r="C2132" s="326" t="s">
        <v>1538</v>
      </c>
      <c r="D2132" t="s">
        <v>1538</v>
      </c>
      <c r="E2132" s="325" t="s">
        <v>1538</v>
      </c>
      <c r="G2132" s="325" t="s">
        <v>1538</v>
      </c>
      <c r="H2132" s="325" t="s">
        <v>1538</v>
      </c>
    </row>
    <row r="2133" spans="1:8">
      <c r="A2133" s="103"/>
      <c r="B2133" s="326"/>
      <c r="C2133" s="326" t="s">
        <v>1538</v>
      </c>
      <c r="D2133" t="s">
        <v>1538</v>
      </c>
      <c r="E2133" s="325" t="s">
        <v>1538</v>
      </c>
      <c r="G2133" s="325" t="s">
        <v>1538</v>
      </c>
      <c r="H2133" s="325" t="s">
        <v>1538</v>
      </c>
    </row>
    <row r="2134" spans="1:8">
      <c r="A2134" s="103"/>
      <c r="B2134" s="326"/>
      <c r="C2134" s="326" t="s">
        <v>1538</v>
      </c>
      <c r="D2134" t="s">
        <v>1538</v>
      </c>
      <c r="E2134" s="325" t="s">
        <v>1538</v>
      </c>
      <c r="G2134" s="325" t="s">
        <v>1538</v>
      </c>
      <c r="H2134" s="325" t="s">
        <v>1538</v>
      </c>
    </row>
    <row r="2135" spans="1:8">
      <c r="A2135" s="103"/>
      <c r="B2135" s="326"/>
      <c r="C2135" s="326" t="s">
        <v>1538</v>
      </c>
      <c r="D2135" t="s">
        <v>1538</v>
      </c>
      <c r="E2135" s="325" t="s">
        <v>1538</v>
      </c>
      <c r="G2135" s="325" t="s">
        <v>1538</v>
      </c>
      <c r="H2135" s="325" t="s">
        <v>1538</v>
      </c>
    </row>
    <row r="2136" spans="1:8">
      <c r="A2136" s="103"/>
      <c r="B2136" s="326"/>
      <c r="C2136" s="326" t="s">
        <v>1538</v>
      </c>
      <c r="D2136" t="s">
        <v>1538</v>
      </c>
      <c r="E2136" s="325" t="s">
        <v>1538</v>
      </c>
      <c r="G2136" s="325" t="s">
        <v>1538</v>
      </c>
      <c r="H2136" s="325" t="s">
        <v>1538</v>
      </c>
    </row>
    <row r="2137" spans="1:8">
      <c r="A2137" s="103"/>
      <c r="B2137" s="326"/>
      <c r="C2137" s="326" t="s">
        <v>1538</v>
      </c>
      <c r="D2137" t="s">
        <v>1538</v>
      </c>
      <c r="E2137" s="325" t="s">
        <v>1538</v>
      </c>
      <c r="G2137" s="325" t="s">
        <v>1538</v>
      </c>
      <c r="H2137" s="325" t="s">
        <v>1538</v>
      </c>
    </row>
    <row r="2138" spans="1:8">
      <c r="A2138" s="103"/>
      <c r="B2138" s="326"/>
      <c r="C2138" s="326" t="s">
        <v>1538</v>
      </c>
      <c r="D2138" t="s">
        <v>1538</v>
      </c>
      <c r="E2138" s="325" t="s">
        <v>1538</v>
      </c>
      <c r="G2138" s="325" t="s">
        <v>1538</v>
      </c>
      <c r="H2138" s="325" t="s">
        <v>1538</v>
      </c>
    </row>
    <row r="2139" spans="1:8">
      <c r="A2139" s="103"/>
      <c r="B2139" s="326"/>
      <c r="C2139" s="326" t="s">
        <v>1538</v>
      </c>
      <c r="D2139" t="s">
        <v>1538</v>
      </c>
      <c r="E2139" s="325" t="s">
        <v>1538</v>
      </c>
      <c r="G2139" s="325" t="s">
        <v>1538</v>
      </c>
      <c r="H2139" s="325" t="s">
        <v>1538</v>
      </c>
    </row>
    <row r="2140" spans="1:8">
      <c r="A2140" s="103"/>
      <c r="B2140" s="328"/>
      <c r="C2140" s="326" t="s">
        <v>1538</v>
      </c>
      <c r="D2140" t="s">
        <v>1538</v>
      </c>
      <c r="E2140" s="325" t="s">
        <v>1538</v>
      </c>
      <c r="G2140" s="325" t="s">
        <v>1538</v>
      </c>
      <c r="H2140" s="325" t="s">
        <v>1538</v>
      </c>
    </row>
    <row r="2141" spans="1:8">
      <c r="A2141" s="103"/>
      <c r="C2141" s="326" t="s">
        <v>1538</v>
      </c>
      <c r="D2141" t="s">
        <v>1538</v>
      </c>
      <c r="E2141" s="325" t="s">
        <v>1538</v>
      </c>
      <c r="G2141" s="325" t="s">
        <v>1538</v>
      </c>
      <c r="H2141" s="325" t="s">
        <v>1538</v>
      </c>
    </row>
    <row r="2142" spans="1:8">
      <c r="A2142" s="103"/>
      <c r="C2142" s="326" t="s">
        <v>1538</v>
      </c>
      <c r="D2142" t="s">
        <v>1538</v>
      </c>
      <c r="E2142" s="325" t="s">
        <v>1538</v>
      </c>
      <c r="G2142" s="325" t="s">
        <v>1538</v>
      </c>
      <c r="H2142" s="325" t="s">
        <v>1538</v>
      </c>
    </row>
    <row r="2143" spans="1:8">
      <c r="A2143" s="103"/>
      <c r="C2143" s="326" t="s">
        <v>1538</v>
      </c>
      <c r="D2143" t="s">
        <v>1538</v>
      </c>
      <c r="E2143" s="325" t="s">
        <v>1538</v>
      </c>
      <c r="G2143" s="325" t="s">
        <v>1538</v>
      </c>
      <c r="H2143" s="325" t="s">
        <v>1538</v>
      </c>
    </row>
    <row r="2144" spans="1:8">
      <c r="A2144" s="103"/>
      <c r="B2144" s="326"/>
      <c r="C2144" s="326" t="s">
        <v>1538</v>
      </c>
      <c r="D2144" t="s">
        <v>1538</v>
      </c>
      <c r="E2144" s="325" t="s">
        <v>1538</v>
      </c>
      <c r="G2144" s="325" t="s">
        <v>1538</v>
      </c>
      <c r="H2144" s="325" t="s">
        <v>1538</v>
      </c>
    </row>
    <row r="2145" spans="1:8">
      <c r="A2145" s="103"/>
      <c r="B2145" s="326"/>
      <c r="C2145" s="326" t="s">
        <v>1538</v>
      </c>
      <c r="D2145" t="s">
        <v>1538</v>
      </c>
      <c r="E2145" s="325" t="s">
        <v>1538</v>
      </c>
      <c r="G2145" s="325" t="s">
        <v>1538</v>
      </c>
      <c r="H2145" s="325" t="s">
        <v>1538</v>
      </c>
    </row>
    <row r="2146" spans="1:8">
      <c r="A2146" s="103"/>
      <c r="B2146" s="326"/>
      <c r="C2146" s="326" t="s">
        <v>1538</v>
      </c>
      <c r="D2146" t="s">
        <v>1538</v>
      </c>
      <c r="E2146" s="325" t="s">
        <v>1538</v>
      </c>
      <c r="G2146" s="325" t="s">
        <v>1538</v>
      </c>
      <c r="H2146" s="325" t="s">
        <v>1538</v>
      </c>
    </row>
    <row r="2147" spans="1:8">
      <c r="A2147" s="103"/>
      <c r="B2147" s="326"/>
      <c r="C2147" s="326" t="s">
        <v>1538</v>
      </c>
      <c r="D2147" t="s">
        <v>1538</v>
      </c>
      <c r="E2147" s="325" t="s">
        <v>1538</v>
      </c>
      <c r="G2147" s="325" t="s">
        <v>1538</v>
      </c>
      <c r="H2147" s="325" t="s">
        <v>1538</v>
      </c>
    </row>
    <row r="2148" spans="1:8">
      <c r="A2148" s="103"/>
      <c r="B2148" s="326"/>
      <c r="C2148" s="326" t="s">
        <v>1538</v>
      </c>
      <c r="D2148" t="s">
        <v>1538</v>
      </c>
      <c r="E2148" s="325" t="s">
        <v>1538</v>
      </c>
      <c r="G2148" s="325" t="s">
        <v>1538</v>
      </c>
      <c r="H2148" s="325" t="s">
        <v>1538</v>
      </c>
    </row>
    <row r="2149" spans="1:8">
      <c r="A2149" s="103"/>
      <c r="B2149" s="326"/>
      <c r="C2149" s="326" t="s">
        <v>1538</v>
      </c>
      <c r="D2149" t="s">
        <v>1538</v>
      </c>
      <c r="E2149" s="325" t="s">
        <v>1538</v>
      </c>
      <c r="G2149" s="325" t="s">
        <v>1538</v>
      </c>
      <c r="H2149" s="325" t="s">
        <v>1538</v>
      </c>
    </row>
    <row r="2150" spans="1:8">
      <c r="A2150" s="103"/>
      <c r="B2150" s="326"/>
      <c r="C2150" s="326" t="s">
        <v>1538</v>
      </c>
      <c r="D2150" t="s">
        <v>1538</v>
      </c>
      <c r="E2150" s="325" t="s">
        <v>1538</v>
      </c>
      <c r="G2150" s="325" t="s">
        <v>1538</v>
      </c>
      <c r="H2150" s="325" t="s">
        <v>1538</v>
      </c>
    </row>
    <row r="2151" spans="1:8">
      <c r="A2151" s="103"/>
      <c r="B2151" s="326"/>
      <c r="C2151" s="326" t="s">
        <v>1538</v>
      </c>
      <c r="D2151" t="s">
        <v>1538</v>
      </c>
      <c r="E2151" s="325" t="s">
        <v>1538</v>
      </c>
      <c r="G2151" s="325" t="s">
        <v>1538</v>
      </c>
      <c r="H2151" s="325" t="s">
        <v>1538</v>
      </c>
    </row>
    <row r="2152" spans="1:8">
      <c r="A2152" s="103"/>
      <c r="B2152" s="326"/>
      <c r="C2152" s="326" t="s">
        <v>1538</v>
      </c>
      <c r="D2152" t="s">
        <v>1538</v>
      </c>
      <c r="E2152" s="325" t="s">
        <v>1538</v>
      </c>
      <c r="G2152" s="325" t="s">
        <v>1538</v>
      </c>
      <c r="H2152" s="325" t="s">
        <v>1538</v>
      </c>
    </row>
    <row r="2153" spans="1:8">
      <c r="A2153" s="103"/>
      <c r="B2153" s="326"/>
      <c r="C2153" s="326" t="s">
        <v>1538</v>
      </c>
      <c r="D2153" t="s">
        <v>1538</v>
      </c>
      <c r="E2153" s="325" t="s">
        <v>1538</v>
      </c>
      <c r="G2153" s="325" t="s">
        <v>1538</v>
      </c>
      <c r="H2153" s="325" t="s">
        <v>1538</v>
      </c>
    </row>
    <row r="2154" spans="1:8">
      <c r="A2154" s="103"/>
      <c r="B2154" s="326"/>
      <c r="C2154" s="326" t="s">
        <v>1538</v>
      </c>
      <c r="D2154" t="s">
        <v>1538</v>
      </c>
      <c r="E2154" s="325" t="s">
        <v>1538</v>
      </c>
      <c r="G2154" s="325" t="s">
        <v>1538</v>
      </c>
      <c r="H2154" s="325" t="s">
        <v>1538</v>
      </c>
    </row>
    <row r="2155" spans="1:8">
      <c r="A2155" s="103"/>
      <c r="B2155" s="326"/>
      <c r="C2155" s="326" t="s">
        <v>1538</v>
      </c>
      <c r="D2155" t="s">
        <v>1538</v>
      </c>
      <c r="E2155" s="325" t="s">
        <v>1538</v>
      </c>
      <c r="G2155" s="325" t="s">
        <v>1538</v>
      </c>
      <c r="H2155" s="325" t="s">
        <v>1538</v>
      </c>
    </row>
    <row r="2156" spans="1:8">
      <c r="A2156" s="103"/>
      <c r="B2156" s="326"/>
      <c r="C2156" s="326" t="s">
        <v>1538</v>
      </c>
      <c r="D2156" t="s">
        <v>1538</v>
      </c>
      <c r="E2156" s="325" t="s">
        <v>1538</v>
      </c>
      <c r="G2156" s="325" t="s">
        <v>1538</v>
      </c>
      <c r="H2156" s="325" t="s">
        <v>1538</v>
      </c>
    </row>
    <row r="2157" spans="1:8">
      <c r="A2157" s="103"/>
      <c r="B2157" s="326"/>
      <c r="C2157" s="326" t="s">
        <v>1538</v>
      </c>
      <c r="D2157" t="s">
        <v>1538</v>
      </c>
      <c r="E2157" s="325" t="s">
        <v>1538</v>
      </c>
      <c r="G2157" s="325" t="s">
        <v>1538</v>
      </c>
      <c r="H2157" s="325" t="s">
        <v>1538</v>
      </c>
    </row>
    <row r="2158" spans="1:8">
      <c r="A2158" s="103"/>
      <c r="B2158" s="326"/>
      <c r="C2158" s="326" t="s">
        <v>1538</v>
      </c>
      <c r="D2158" t="s">
        <v>1538</v>
      </c>
      <c r="E2158" s="325" t="s">
        <v>1538</v>
      </c>
      <c r="G2158" s="325" t="s">
        <v>1538</v>
      </c>
      <c r="H2158" s="325" t="s">
        <v>1538</v>
      </c>
    </row>
    <row r="2159" spans="1:8">
      <c r="A2159" s="103"/>
      <c r="B2159" s="328"/>
      <c r="C2159" s="326" t="s">
        <v>1538</v>
      </c>
      <c r="D2159" t="s">
        <v>1538</v>
      </c>
      <c r="E2159" s="325" t="s">
        <v>1538</v>
      </c>
      <c r="G2159" s="325" t="s">
        <v>1538</v>
      </c>
      <c r="H2159" s="325" t="s">
        <v>1538</v>
      </c>
    </row>
    <row r="2160" spans="1:8">
      <c r="A2160" s="103"/>
      <c r="C2160" s="326" t="s">
        <v>1538</v>
      </c>
      <c r="D2160" t="s">
        <v>1538</v>
      </c>
      <c r="E2160" s="325" t="s">
        <v>1538</v>
      </c>
      <c r="G2160" s="325" t="s">
        <v>1538</v>
      </c>
      <c r="H2160" s="325" t="s">
        <v>1538</v>
      </c>
    </row>
    <row r="2161" spans="1:8">
      <c r="A2161" s="103"/>
      <c r="C2161" s="326" t="s">
        <v>1538</v>
      </c>
      <c r="D2161" t="s">
        <v>1538</v>
      </c>
      <c r="E2161" s="325" t="s">
        <v>1538</v>
      </c>
      <c r="G2161" s="325" t="s">
        <v>1538</v>
      </c>
      <c r="H2161" s="325" t="s">
        <v>1538</v>
      </c>
    </row>
    <row r="2162" spans="1:8">
      <c r="A2162" s="103"/>
      <c r="C2162" s="326" t="s">
        <v>1538</v>
      </c>
      <c r="D2162" t="s">
        <v>1538</v>
      </c>
      <c r="E2162" s="325" t="s">
        <v>1538</v>
      </c>
      <c r="G2162" s="325" t="s">
        <v>1538</v>
      </c>
      <c r="H2162" s="325" t="s">
        <v>1538</v>
      </c>
    </row>
    <row r="2163" spans="1:8">
      <c r="A2163" s="103"/>
      <c r="B2163" s="326"/>
      <c r="C2163" s="326" t="s">
        <v>1538</v>
      </c>
      <c r="D2163" t="s">
        <v>1538</v>
      </c>
      <c r="E2163" s="325" t="s">
        <v>1538</v>
      </c>
      <c r="G2163" s="325" t="s">
        <v>1538</v>
      </c>
      <c r="H2163" s="325" t="s">
        <v>1538</v>
      </c>
    </row>
    <row r="2164" spans="1:8">
      <c r="A2164" s="103"/>
      <c r="B2164" s="326"/>
      <c r="C2164" s="326" t="s">
        <v>1538</v>
      </c>
      <c r="D2164" t="s">
        <v>1538</v>
      </c>
      <c r="E2164" s="325" t="s">
        <v>1538</v>
      </c>
      <c r="G2164" s="325" t="s">
        <v>1538</v>
      </c>
      <c r="H2164" s="325" t="s">
        <v>1538</v>
      </c>
    </row>
    <row r="2165" spans="1:8">
      <c r="A2165" s="103"/>
      <c r="B2165" s="326"/>
      <c r="C2165" s="326" t="s">
        <v>1538</v>
      </c>
      <c r="D2165" t="s">
        <v>1538</v>
      </c>
      <c r="E2165" s="325" t="s">
        <v>1538</v>
      </c>
      <c r="G2165" s="325" t="s">
        <v>1538</v>
      </c>
      <c r="H2165" s="325" t="s">
        <v>1538</v>
      </c>
    </row>
    <row r="2166" spans="1:8">
      <c r="A2166" s="103"/>
      <c r="B2166" s="326"/>
      <c r="C2166" s="326" t="s">
        <v>1538</v>
      </c>
      <c r="D2166" t="s">
        <v>1538</v>
      </c>
      <c r="E2166" s="325" t="s">
        <v>1538</v>
      </c>
      <c r="G2166" s="325" t="s">
        <v>1538</v>
      </c>
      <c r="H2166" s="325" t="s">
        <v>1538</v>
      </c>
    </row>
    <row r="2167" spans="1:8">
      <c r="A2167" s="103"/>
      <c r="B2167" s="326"/>
      <c r="C2167" s="326" t="s">
        <v>1538</v>
      </c>
      <c r="D2167" t="s">
        <v>1538</v>
      </c>
      <c r="E2167" s="325" t="s">
        <v>1538</v>
      </c>
      <c r="G2167" s="325" t="s">
        <v>1538</v>
      </c>
      <c r="H2167" s="325" t="s">
        <v>1538</v>
      </c>
    </row>
    <row r="2168" spans="1:8">
      <c r="A2168" s="103"/>
      <c r="B2168" s="326"/>
      <c r="C2168" s="326" t="s">
        <v>1538</v>
      </c>
      <c r="D2168" t="s">
        <v>1538</v>
      </c>
      <c r="E2168" s="325" t="s">
        <v>1538</v>
      </c>
      <c r="G2168" s="325" t="s">
        <v>1538</v>
      </c>
      <c r="H2168" s="325" t="s">
        <v>1538</v>
      </c>
    </row>
    <row r="2169" spans="1:8">
      <c r="A2169" s="103"/>
      <c r="B2169" s="326"/>
      <c r="C2169" s="326" t="s">
        <v>1538</v>
      </c>
      <c r="D2169" t="s">
        <v>1538</v>
      </c>
      <c r="E2169" s="325" t="s">
        <v>1538</v>
      </c>
      <c r="G2169" s="325" t="s">
        <v>1538</v>
      </c>
      <c r="H2169" s="325" t="s">
        <v>1538</v>
      </c>
    </row>
    <row r="2170" spans="1:8">
      <c r="A2170" s="103"/>
      <c r="B2170" s="326"/>
      <c r="C2170" s="326" t="s">
        <v>1538</v>
      </c>
      <c r="D2170" t="s">
        <v>1538</v>
      </c>
      <c r="E2170" s="325" t="s">
        <v>1538</v>
      </c>
      <c r="G2170" s="325" t="s">
        <v>1538</v>
      </c>
      <c r="H2170" s="325" t="s">
        <v>1538</v>
      </c>
    </row>
    <row r="2171" spans="1:8">
      <c r="A2171" s="103"/>
      <c r="B2171" s="326"/>
      <c r="C2171" s="326" t="s">
        <v>1538</v>
      </c>
      <c r="D2171" t="s">
        <v>1538</v>
      </c>
      <c r="E2171" s="325" t="s">
        <v>1538</v>
      </c>
      <c r="G2171" s="325" t="s">
        <v>1538</v>
      </c>
      <c r="H2171" s="325" t="s">
        <v>1538</v>
      </c>
    </row>
    <row r="2172" spans="1:8">
      <c r="A2172" s="103"/>
      <c r="B2172" s="326"/>
      <c r="C2172" s="326" t="s">
        <v>1538</v>
      </c>
      <c r="D2172" t="s">
        <v>1538</v>
      </c>
      <c r="E2172" s="325" t="s">
        <v>1538</v>
      </c>
      <c r="G2172" s="325" t="s">
        <v>1538</v>
      </c>
      <c r="H2172" s="325" t="s">
        <v>1538</v>
      </c>
    </row>
    <row r="2173" spans="1:8">
      <c r="A2173" s="103"/>
      <c r="B2173" s="326"/>
      <c r="C2173" s="326" t="s">
        <v>1538</v>
      </c>
      <c r="D2173" t="s">
        <v>1538</v>
      </c>
      <c r="E2173" s="325" t="s">
        <v>1538</v>
      </c>
      <c r="G2173" s="325" t="s">
        <v>1538</v>
      </c>
      <c r="H2173" s="325" t="s">
        <v>1538</v>
      </c>
    </row>
    <row r="2174" spans="1:8">
      <c r="A2174" s="103"/>
      <c r="B2174" s="326"/>
      <c r="C2174" s="326" t="s">
        <v>1538</v>
      </c>
      <c r="D2174" t="s">
        <v>1538</v>
      </c>
      <c r="E2174" s="325" t="s">
        <v>1538</v>
      </c>
      <c r="G2174" s="325" t="s">
        <v>1538</v>
      </c>
      <c r="H2174" s="325" t="s">
        <v>1538</v>
      </c>
    </row>
    <row r="2175" spans="1:8">
      <c r="A2175" s="103"/>
      <c r="B2175" s="326"/>
      <c r="C2175" s="326" t="s">
        <v>1538</v>
      </c>
      <c r="D2175" t="s">
        <v>1538</v>
      </c>
      <c r="E2175" s="325" t="s">
        <v>1538</v>
      </c>
      <c r="G2175" s="325" t="s">
        <v>1538</v>
      </c>
      <c r="H2175" s="325" t="s">
        <v>1538</v>
      </c>
    </row>
    <row r="2176" spans="1:8">
      <c r="A2176" s="103"/>
      <c r="B2176" s="326"/>
      <c r="C2176" s="326" t="s">
        <v>1538</v>
      </c>
      <c r="D2176" t="s">
        <v>1538</v>
      </c>
      <c r="E2176" s="325" t="s">
        <v>1538</v>
      </c>
      <c r="G2176" s="325" t="s">
        <v>1538</v>
      </c>
      <c r="H2176" s="325" t="s">
        <v>1538</v>
      </c>
    </row>
    <row r="2177" spans="1:8">
      <c r="A2177" s="103"/>
      <c r="B2177" s="326"/>
      <c r="C2177" s="326" t="s">
        <v>1538</v>
      </c>
      <c r="D2177" t="s">
        <v>1538</v>
      </c>
      <c r="E2177" s="325" t="s">
        <v>1538</v>
      </c>
      <c r="G2177" s="325" t="s">
        <v>1538</v>
      </c>
      <c r="H2177" s="325" t="s">
        <v>1538</v>
      </c>
    </row>
    <row r="2178" spans="1:8">
      <c r="A2178" s="103"/>
      <c r="B2178" s="326"/>
      <c r="C2178" s="326" t="s">
        <v>1538</v>
      </c>
      <c r="D2178" t="s">
        <v>1538</v>
      </c>
      <c r="E2178" s="325" t="s">
        <v>1538</v>
      </c>
      <c r="G2178" s="325" t="s">
        <v>1538</v>
      </c>
      <c r="H2178" s="325" t="s">
        <v>1538</v>
      </c>
    </row>
    <row r="2179" spans="1:8">
      <c r="A2179" s="103"/>
      <c r="B2179" s="326"/>
      <c r="C2179" s="326" t="s">
        <v>1538</v>
      </c>
      <c r="D2179" t="s">
        <v>1538</v>
      </c>
      <c r="E2179" s="325" t="s">
        <v>1538</v>
      </c>
      <c r="G2179" s="325" t="s">
        <v>1538</v>
      </c>
      <c r="H2179" s="325" t="s">
        <v>1538</v>
      </c>
    </row>
    <row r="2180" spans="1:8">
      <c r="A2180" s="103"/>
      <c r="B2180" s="326"/>
      <c r="C2180" s="326" t="s">
        <v>1538</v>
      </c>
      <c r="D2180" t="s">
        <v>1538</v>
      </c>
      <c r="E2180" s="325" t="s">
        <v>1538</v>
      </c>
      <c r="G2180" s="325" t="s">
        <v>1538</v>
      </c>
      <c r="H2180" s="325" t="s">
        <v>1538</v>
      </c>
    </row>
    <row r="2181" spans="1:8">
      <c r="A2181" s="103"/>
      <c r="B2181" s="326"/>
      <c r="C2181" s="326" t="s">
        <v>1538</v>
      </c>
      <c r="D2181" t="s">
        <v>1538</v>
      </c>
      <c r="E2181" s="325" t="s">
        <v>1538</v>
      </c>
      <c r="G2181" s="325" t="s">
        <v>1538</v>
      </c>
      <c r="H2181" s="325" t="s">
        <v>1538</v>
      </c>
    </row>
    <row r="2182" spans="1:8">
      <c r="A2182" s="103"/>
      <c r="B2182" s="326"/>
      <c r="C2182" s="326" t="s">
        <v>1538</v>
      </c>
      <c r="D2182" t="s">
        <v>1538</v>
      </c>
      <c r="E2182" s="325" t="s">
        <v>1538</v>
      </c>
      <c r="G2182" s="325" t="s">
        <v>1538</v>
      </c>
      <c r="H2182" s="325" t="s">
        <v>1538</v>
      </c>
    </row>
    <row r="2183" spans="1:8">
      <c r="A2183" s="103"/>
      <c r="B2183" s="326"/>
      <c r="C2183" s="326" t="s">
        <v>1538</v>
      </c>
      <c r="D2183" t="s">
        <v>1538</v>
      </c>
      <c r="E2183" s="325" t="s">
        <v>1538</v>
      </c>
      <c r="G2183" s="325" t="s">
        <v>1538</v>
      </c>
      <c r="H2183" s="325" t="s">
        <v>1538</v>
      </c>
    </row>
    <row r="2184" spans="1:8">
      <c r="A2184" s="103"/>
      <c r="B2184" s="326"/>
      <c r="C2184" s="326" t="s">
        <v>1538</v>
      </c>
      <c r="D2184" t="s">
        <v>1538</v>
      </c>
      <c r="E2184" s="325" t="s">
        <v>1538</v>
      </c>
      <c r="G2184" s="325" t="s">
        <v>1538</v>
      </c>
      <c r="H2184" s="325" t="s">
        <v>1538</v>
      </c>
    </row>
    <row r="2185" spans="1:8">
      <c r="A2185" s="103"/>
      <c r="B2185" s="326"/>
      <c r="C2185" s="326" t="s">
        <v>1538</v>
      </c>
      <c r="D2185" t="s">
        <v>1538</v>
      </c>
      <c r="E2185" s="325" t="s">
        <v>1538</v>
      </c>
      <c r="G2185" s="325" t="s">
        <v>1538</v>
      </c>
      <c r="H2185" s="325" t="s">
        <v>1538</v>
      </c>
    </row>
    <row r="2186" spans="1:8">
      <c r="A2186" s="103"/>
      <c r="B2186" s="326"/>
      <c r="C2186" s="326" t="s">
        <v>1538</v>
      </c>
      <c r="D2186" t="s">
        <v>1538</v>
      </c>
      <c r="E2186" s="325" t="s">
        <v>1538</v>
      </c>
      <c r="G2186" s="325" t="s">
        <v>1538</v>
      </c>
      <c r="H2186" s="325" t="s">
        <v>1538</v>
      </c>
    </row>
    <row r="2187" spans="1:8">
      <c r="A2187" s="103"/>
      <c r="B2187" s="326"/>
      <c r="C2187" s="326" t="s">
        <v>1538</v>
      </c>
      <c r="D2187" t="s">
        <v>1538</v>
      </c>
      <c r="E2187" s="325" t="s">
        <v>1538</v>
      </c>
      <c r="G2187" s="325" t="s">
        <v>1538</v>
      </c>
      <c r="H2187" s="325" t="s">
        <v>1538</v>
      </c>
    </row>
    <row r="2188" spans="1:8">
      <c r="A2188" s="103"/>
      <c r="B2188" s="326"/>
      <c r="C2188" s="326" t="s">
        <v>1538</v>
      </c>
      <c r="D2188" t="s">
        <v>1538</v>
      </c>
      <c r="E2188" s="325" t="s">
        <v>1538</v>
      </c>
      <c r="G2188" s="325" t="s">
        <v>1538</v>
      </c>
      <c r="H2188" s="325" t="s">
        <v>1538</v>
      </c>
    </row>
    <row r="2189" spans="1:8">
      <c r="A2189" s="103"/>
      <c r="B2189" s="326"/>
      <c r="C2189" s="326" t="s">
        <v>1538</v>
      </c>
      <c r="D2189" t="s">
        <v>1538</v>
      </c>
      <c r="E2189" s="325" t="s">
        <v>1538</v>
      </c>
      <c r="G2189" s="325" t="s">
        <v>1538</v>
      </c>
      <c r="H2189" s="325" t="s">
        <v>1538</v>
      </c>
    </row>
    <row r="2190" spans="1:8">
      <c r="A2190" s="103"/>
      <c r="B2190" s="326"/>
      <c r="C2190" s="326" t="s">
        <v>1538</v>
      </c>
      <c r="D2190" t="s">
        <v>1538</v>
      </c>
      <c r="E2190" s="325" t="s">
        <v>1538</v>
      </c>
      <c r="G2190" s="325" t="s">
        <v>1538</v>
      </c>
      <c r="H2190" s="325" t="s">
        <v>1538</v>
      </c>
    </row>
    <row r="2191" spans="1:8">
      <c r="A2191" s="103"/>
      <c r="B2191" s="326"/>
      <c r="C2191" s="326" t="s">
        <v>1538</v>
      </c>
      <c r="D2191" t="s">
        <v>1538</v>
      </c>
      <c r="E2191" s="325" t="s">
        <v>1538</v>
      </c>
      <c r="G2191" s="325" t="s">
        <v>1538</v>
      </c>
      <c r="H2191" s="325" t="s">
        <v>1538</v>
      </c>
    </row>
    <row r="2192" spans="1:8">
      <c r="A2192" s="103"/>
      <c r="B2192" s="326"/>
      <c r="C2192" s="326" t="s">
        <v>1538</v>
      </c>
      <c r="D2192" t="s">
        <v>1538</v>
      </c>
      <c r="E2192" s="325" t="s">
        <v>1538</v>
      </c>
      <c r="G2192" s="325" t="s">
        <v>1538</v>
      </c>
      <c r="H2192" s="325" t="s">
        <v>1538</v>
      </c>
    </row>
    <row r="2193" spans="1:8">
      <c r="A2193" s="103"/>
      <c r="B2193" s="326"/>
      <c r="C2193" s="326" t="s">
        <v>1538</v>
      </c>
      <c r="D2193" t="s">
        <v>1538</v>
      </c>
      <c r="E2193" s="325" t="s">
        <v>1538</v>
      </c>
      <c r="G2193" s="325" t="s">
        <v>1538</v>
      </c>
      <c r="H2193" s="325" t="s">
        <v>1538</v>
      </c>
    </row>
    <row r="2194" spans="1:8">
      <c r="A2194" s="103"/>
      <c r="B2194" s="326"/>
      <c r="C2194" s="326" t="s">
        <v>1538</v>
      </c>
      <c r="D2194" t="s">
        <v>1538</v>
      </c>
      <c r="E2194" s="325" t="s">
        <v>1538</v>
      </c>
      <c r="G2194" s="325" t="s">
        <v>1538</v>
      </c>
      <c r="H2194" s="325" t="s">
        <v>1538</v>
      </c>
    </row>
    <row r="2195" spans="1:8">
      <c r="A2195" s="103"/>
      <c r="B2195" s="326"/>
      <c r="C2195" s="326" t="s">
        <v>1538</v>
      </c>
      <c r="D2195" t="s">
        <v>1538</v>
      </c>
      <c r="E2195" s="325" t="s">
        <v>1538</v>
      </c>
      <c r="G2195" s="325" t="s">
        <v>1538</v>
      </c>
      <c r="H2195" s="325" t="s">
        <v>1538</v>
      </c>
    </row>
    <row r="2196" spans="1:8">
      <c r="A2196" s="103"/>
      <c r="B2196" s="326"/>
      <c r="C2196" s="326" t="s">
        <v>1538</v>
      </c>
      <c r="D2196" t="s">
        <v>1538</v>
      </c>
      <c r="E2196" s="325" t="s">
        <v>1538</v>
      </c>
      <c r="G2196" s="325" t="s">
        <v>1538</v>
      </c>
      <c r="H2196" s="325" t="s">
        <v>1538</v>
      </c>
    </row>
    <row r="2197" spans="1:8">
      <c r="A2197" s="103"/>
      <c r="B2197" s="326"/>
      <c r="C2197" s="326" t="s">
        <v>1538</v>
      </c>
      <c r="D2197" t="s">
        <v>1538</v>
      </c>
      <c r="E2197" s="325" t="s">
        <v>1538</v>
      </c>
      <c r="G2197" s="325" t="s">
        <v>1538</v>
      </c>
      <c r="H2197" s="325" t="s">
        <v>1538</v>
      </c>
    </row>
    <row r="2198" spans="1:8">
      <c r="A2198" s="103"/>
      <c r="B2198" s="326"/>
      <c r="C2198" s="326" t="s">
        <v>1538</v>
      </c>
      <c r="D2198" t="s">
        <v>1538</v>
      </c>
      <c r="E2198" s="325" t="s">
        <v>1538</v>
      </c>
      <c r="G2198" s="325" t="s">
        <v>1538</v>
      </c>
      <c r="H2198" s="325" t="s">
        <v>1538</v>
      </c>
    </row>
    <row r="2199" spans="1:8">
      <c r="A2199" s="103"/>
      <c r="B2199" s="328"/>
      <c r="C2199" s="326" t="s">
        <v>1538</v>
      </c>
      <c r="D2199" t="s">
        <v>1538</v>
      </c>
      <c r="E2199" s="325" t="s">
        <v>1538</v>
      </c>
      <c r="G2199" s="325" t="s">
        <v>1538</v>
      </c>
      <c r="H2199" s="325" t="s">
        <v>1538</v>
      </c>
    </row>
    <row r="2200" spans="1:8">
      <c r="A2200" s="103"/>
      <c r="C2200" s="326" t="s">
        <v>1538</v>
      </c>
      <c r="D2200" t="s">
        <v>1538</v>
      </c>
      <c r="E2200" s="325" t="s">
        <v>1538</v>
      </c>
      <c r="G2200" s="325" t="s">
        <v>1538</v>
      </c>
      <c r="H2200" s="325" t="s">
        <v>1538</v>
      </c>
    </row>
    <row r="2201" spans="1:8">
      <c r="A2201" s="103"/>
      <c r="C2201" s="326" t="s">
        <v>1538</v>
      </c>
      <c r="D2201" t="s">
        <v>1538</v>
      </c>
      <c r="E2201" s="325" t="s">
        <v>1538</v>
      </c>
      <c r="G2201" s="325" t="s">
        <v>1538</v>
      </c>
      <c r="H2201" s="325" t="s">
        <v>1538</v>
      </c>
    </row>
    <row r="2202" spans="1:8">
      <c r="A2202" s="103"/>
      <c r="C2202" s="326" t="s">
        <v>1538</v>
      </c>
      <c r="D2202" t="s">
        <v>1538</v>
      </c>
      <c r="E2202" s="325" t="s">
        <v>1538</v>
      </c>
      <c r="G2202" s="325" t="s">
        <v>1538</v>
      </c>
      <c r="H2202" s="325" t="s">
        <v>1538</v>
      </c>
    </row>
    <row r="2203" spans="1:8">
      <c r="A2203" s="103"/>
      <c r="B2203" s="328"/>
      <c r="C2203" s="326" t="s">
        <v>1538</v>
      </c>
      <c r="D2203" t="s">
        <v>1538</v>
      </c>
      <c r="E2203" s="325" t="s">
        <v>1538</v>
      </c>
      <c r="G2203" s="325" t="s">
        <v>1538</v>
      </c>
      <c r="H2203" s="325" t="s">
        <v>1538</v>
      </c>
    </row>
    <row r="2204" spans="1:8">
      <c r="A2204" s="103"/>
      <c r="C2204" s="326" t="s">
        <v>1538</v>
      </c>
      <c r="D2204" t="s">
        <v>1538</v>
      </c>
      <c r="E2204" s="325" t="s">
        <v>1538</v>
      </c>
      <c r="G2204" s="325" t="s">
        <v>1538</v>
      </c>
      <c r="H2204" s="325" t="s">
        <v>1538</v>
      </c>
    </row>
    <row r="2205" spans="1:8">
      <c r="A2205" s="103"/>
      <c r="C2205" s="326" t="s">
        <v>1538</v>
      </c>
      <c r="D2205" t="s">
        <v>1538</v>
      </c>
      <c r="E2205" s="325" t="s">
        <v>1538</v>
      </c>
      <c r="G2205" s="325" t="s">
        <v>1538</v>
      </c>
      <c r="H2205" s="325" t="s">
        <v>1538</v>
      </c>
    </row>
    <row r="2206" spans="1:8">
      <c r="A2206" s="103"/>
      <c r="C2206" s="326" t="s">
        <v>1538</v>
      </c>
      <c r="D2206" t="s">
        <v>1538</v>
      </c>
      <c r="E2206" s="325" t="s">
        <v>1538</v>
      </c>
      <c r="G2206" s="325" t="s">
        <v>1538</v>
      </c>
      <c r="H2206" s="325" t="s">
        <v>1538</v>
      </c>
    </row>
    <row r="2207" spans="1:8">
      <c r="A2207" s="103"/>
      <c r="B2207" s="326"/>
      <c r="C2207" s="326" t="s">
        <v>1538</v>
      </c>
      <c r="D2207" t="s">
        <v>1538</v>
      </c>
      <c r="E2207" s="325" t="s">
        <v>1538</v>
      </c>
      <c r="G2207" s="325" t="s">
        <v>1538</v>
      </c>
      <c r="H2207" s="325" t="s">
        <v>1538</v>
      </c>
    </row>
    <row r="2208" spans="1:8">
      <c r="A2208" s="103"/>
      <c r="B2208" s="326"/>
      <c r="C2208" s="326" t="s">
        <v>1538</v>
      </c>
      <c r="D2208" t="s">
        <v>1538</v>
      </c>
      <c r="E2208" s="325" t="s">
        <v>1538</v>
      </c>
      <c r="G2208" s="325" t="s">
        <v>1538</v>
      </c>
      <c r="H2208" s="325" t="s">
        <v>1538</v>
      </c>
    </row>
    <row r="2209" spans="1:8">
      <c r="A2209" s="103"/>
      <c r="B2209" s="326"/>
      <c r="C2209" s="326" t="s">
        <v>1538</v>
      </c>
      <c r="D2209" t="s">
        <v>1538</v>
      </c>
      <c r="E2209" s="325" t="s">
        <v>1538</v>
      </c>
      <c r="G2209" s="325" t="s">
        <v>1538</v>
      </c>
      <c r="H2209" s="325" t="s">
        <v>1538</v>
      </c>
    </row>
    <row r="2210" spans="1:8">
      <c r="A2210" s="103"/>
      <c r="B2210" s="326"/>
      <c r="C2210" s="326" t="s">
        <v>1538</v>
      </c>
      <c r="D2210" t="s">
        <v>1538</v>
      </c>
      <c r="E2210" s="325" t="s">
        <v>1538</v>
      </c>
      <c r="G2210" s="325" t="s">
        <v>1538</v>
      </c>
      <c r="H2210" s="325" t="s">
        <v>1538</v>
      </c>
    </row>
    <row r="2211" spans="1:8">
      <c r="A2211" s="103"/>
      <c r="B2211" s="326"/>
      <c r="C2211" s="326" t="s">
        <v>1538</v>
      </c>
      <c r="D2211" t="s">
        <v>1538</v>
      </c>
      <c r="E2211" s="325" t="s">
        <v>1538</v>
      </c>
      <c r="G2211" s="325" t="s">
        <v>1538</v>
      </c>
      <c r="H2211" s="325" t="s">
        <v>1538</v>
      </c>
    </row>
    <row r="2212" spans="1:8">
      <c r="A2212" s="103"/>
      <c r="B2212" s="326"/>
      <c r="C2212" s="326" t="s">
        <v>1538</v>
      </c>
      <c r="D2212" t="s">
        <v>1538</v>
      </c>
      <c r="E2212" s="325" t="s">
        <v>1538</v>
      </c>
      <c r="G2212" s="325" t="s">
        <v>1538</v>
      </c>
      <c r="H2212" s="325" t="s">
        <v>1538</v>
      </c>
    </row>
    <row r="2213" spans="1:8">
      <c r="A2213" s="103"/>
      <c r="B2213" s="326"/>
      <c r="C2213" s="326" t="s">
        <v>1538</v>
      </c>
      <c r="D2213" t="s">
        <v>1538</v>
      </c>
      <c r="E2213" s="325" t="s">
        <v>1538</v>
      </c>
      <c r="G2213" s="325" t="s">
        <v>1538</v>
      </c>
      <c r="H2213" s="325" t="s">
        <v>1538</v>
      </c>
    </row>
    <row r="2214" spans="1:8">
      <c r="A2214" s="103"/>
      <c r="B2214" s="326"/>
      <c r="C2214" s="326" t="s">
        <v>1538</v>
      </c>
      <c r="D2214" t="s">
        <v>1538</v>
      </c>
      <c r="E2214" s="325" t="s">
        <v>1538</v>
      </c>
      <c r="G2214" s="325" t="s">
        <v>1538</v>
      </c>
      <c r="H2214" s="325" t="s">
        <v>1538</v>
      </c>
    </row>
    <row r="2215" spans="1:8">
      <c r="A2215" s="103"/>
      <c r="B2215" s="326"/>
      <c r="C2215" s="326" t="s">
        <v>1538</v>
      </c>
      <c r="D2215" t="s">
        <v>1538</v>
      </c>
      <c r="E2215" s="325" t="s">
        <v>1538</v>
      </c>
      <c r="G2215" s="325" t="s">
        <v>1538</v>
      </c>
      <c r="H2215" s="325" t="s">
        <v>1538</v>
      </c>
    </row>
    <row r="2216" spans="1:8">
      <c r="A2216" s="103"/>
      <c r="B2216" s="326"/>
      <c r="C2216" s="326" t="s">
        <v>1538</v>
      </c>
      <c r="D2216" t="s">
        <v>1538</v>
      </c>
      <c r="E2216" s="325" t="s">
        <v>1538</v>
      </c>
      <c r="G2216" s="325" t="s">
        <v>1538</v>
      </c>
      <c r="H2216" s="325" t="s">
        <v>1538</v>
      </c>
    </row>
    <row r="2217" spans="1:8">
      <c r="A2217" s="103"/>
      <c r="B2217" s="326"/>
      <c r="C2217" s="326" t="s">
        <v>1538</v>
      </c>
      <c r="D2217" t="s">
        <v>1538</v>
      </c>
      <c r="E2217" s="325" t="s">
        <v>1538</v>
      </c>
      <c r="G2217" s="325" t="s">
        <v>1538</v>
      </c>
      <c r="H2217" s="325" t="s">
        <v>1538</v>
      </c>
    </row>
    <row r="2218" spans="1:8">
      <c r="A2218" s="103"/>
      <c r="B2218" s="326"/>
      <c r="C2218" s="326" t="s">
        <v>1538</v>
      </c>
      <c r="D2218" t="s">
        <v>1538</v>
      </c>
      <c r="E2218" s="325" t="s">
        <v>1538</v>
      </c>
      <c r="G2218" s="325" t="s">
        <v>1538</v>
      </c>
      <c r="H2218" s="325" t="s">
        <v>1538</v>
      </c>
    </row>
    <row r="2219" spans="1:8">
      <c r="A2219" s="103"/>
      <c r="B2219" s="328"/>
      <c r="C2219" s="326" t="s">
        <v>1538</v>
      </c>
      <c r="D2219" t="s">
        <v>1538</v>
      </c>
      <c r="E2219" s="325" t="s">
        <v>1538</v>
      </c>
      <c r="G2219" s="325" t="s">
        <v>1538</v>
      </c>
      <c r="H2219" s="325" t="s">
        <v>1538</v>
      </c>
    </row>
    <row r="2220" spans="1:8">
      <c r="A2220" s="103"/>
      <c r="C2220" s="326" t="s">
        <v>1538</v>
      </c>
      <c r="D2220" t="s">
        <v>1538</v>
      </c>
      <c r="E2220" s="325" t="s">
        <v>1538</v>
      </c>
      <c r="G2220" s="325" t="s">
        <v>1538</v>
      </c>
      <c r="H2220" s="325" t="s">
        <v>1538</v>
      </c>
    </row>
    <row r="2221" spans="1:8">
      <c r="A2221" s="103"/>
      <c r="C2221" s="326" t="s">
        <v>1538</v>
      </c>
      <c r="D2221" t="s">
        <v>1538</v>
      </c>
      <c r="E2221" s="325" t="s">
        <v>1538</v>
      </c>
      <c r="G2221" s="325" t="s">
        <v>1538</v>
      </c>
      <c r="H2221" s="325" t="s">
        <v>1538</v>
      </c>
    </row>
    <row r="2222" spans="1:8">
      <c r="A2222" s="103"/>
      <c r="C2222" s="326" t="s">
        <v>1538</v>
      </c>
      <c r="D2222" t="s">
        <v>1538</v>
      </c>
      <c r="E2222" s="325" t="s">
        <v>1538</v>
      </c>
      <c r="G2222" s="325" t="s">
        <v>1538</v>
      </c>
      <c r="H2222" s="325" t="s">
        <v>1538</v>
      </c>
    </row>
    <row r="2223" spans="1:8">
      <c r="A2223" s="103"/>
      <c r="B2223" s="326"/>
      <c r="C2223" s="326" t="s">
        <v>1538</v>
      </c>
      <c r="D2223" t="s">
        <v>1538</v>
      </c>
      <c r="E2223" s="325" t="s">
        <v>1538</v>
      </c>
      <c r="G2223" s="325" t="s">
        <v>1538</v>
      </c>
      <c r="H2223" s="325" t="s">
        <v>1538</v>
      </c>
    </row>
    <row r="2224" spans="1:8">
      <c r="A2224" s="103"/>
      <c r="B2224" s="326"/>
      <c r="C2224" s="326" t="s">
        <v>1538</v>
      </c>
      <c r="D2224" t="s">
        <v>1538</v>
      </c>
      <c r="E2224" s="325" t="s">
        <v>1538</v>
      </c>
      <c r="G2224" s="325" t="s">
        <v>1538</v>
      </c>
      <c r="H2224" s="325" t="s">
        <v>1538</v>
      </c>
    </row>
    <row r="2225" spans="1:8">
      <c r="A2225" s="103"/>
      <c r="B2225" s="326"/>
      <c r="C2225" s="326" t="s">
        <v>1538</v>
      </c>
      <c r="D2225" t="s">
        <v>1538</v>
      </c>
      <c r="E2225" s="325" t="s">
        <v>1538</v>
      </c>
      <c r="G2225" s="325" t="s">
        <v>1538</v>
      </c>
      <c r="H2225" s="325" t="s">
        <v>1538</v>
      </c>
    </row>
    <row r="2226" spans="1:8">
      <c r="A2226" s="103"/>
      <c r="B2226" s="326"/>
      <c r="C2226" s="326" t="s">
        <v>1538</v>
      </c>
      <c r="D2226" t="s">
        <v>1538</v>
      </c>
      <c r="E2226" s="325" t="s">
        <v>1538</v>
      </c>
      <c r="G2226" s="325" t="s">
        <v>1538</v>
      </c>
      <c r="H2226" s="325" t="s">
        <v>1538</v>
      </c>
    </row>
    <row r="2227" spans="1:8">
      <c r="A2227" s="103"/>
      <c r="B2227" s="326"/>
      <c r="C2227" s="326" t="s">
        <v>1538</v>
      </c>
      <c r="D2227" t="s">
        <v>1538</v>
      </c>
      <c r="E2227" s="325" t="s">
        <v>1538</v>
      </c>
      <c r="G2227" s="325" t="s">
        <v>1538</v>
      </c>
      <c r="H2227" s="325" t="s">
        <v>1538</v>
      </c>
    </row>
    <row r="2228" spans="1:8">
      <c r="A2228" s="103"/>
      <c r="B2228" s="326"/>
      <c r="C2228" s="326" t="s">
        <v>1538</v>
      </c>
      <c r="D2228" t="s">
        <v>1538</v>
      </c>
      <c r="E2228" s="325" t="s">
        <v>1538</v>
      </c>
      <c r="G2228" s="325" t="s">
        <v>1538</v>
      </c>
      <c r="H2228" s="325" t="s">
        <v>1538</v>
      </c>
    </row>
    <row r="2229" spans="1:8">
      <c r="A2229" s="103"/>
      <c r="B2229" s="326"/>
      <c r="C2229" s="326" t="s">
        <v>1538</v>
      </c>
      <c r="D2229" t="s">
        <v>1538</v>
      </c>
      <c r="E2229" s="325" t="s">
        <v>1538</v>
      </c>
      <c r="G2229" s="325" t="s">
        <v>1538</v>
      </c>
      <c r="H2229" s="325" t="s">
        <v>1538</v>
      </c>
    </row>
    <row r="2230" spans="1:8">
      <c r="A2230" s="103"/>
      <c r="B2230" s="326"/>
      <c r="C2230" s="326" t="s">
        <v>1538</v>
      </c>
      <c r="D2230" t="s">
        <v>1538</v>
      </c>
      <c r="E2230" s="325" t="s">
        <v>1538</v>
      </c>
      <c r="G2230" s="325" t="s">
        <v>1538</v>
      </c>
      <c r="H2230" s="325" t="s">
        <v>1538</v>
      </c>
    </row>
    <row r="2231" spans="1:8">
      <c r="A2231" s="103"/>
      <c r="B2231" s="326"/>
      <c r="C2231" s="326" t="s">
        <v>1538</v>
      </c>
      <c r="D2231" t="s">
        <v>1538</v>
      </c>
      <c r="E2231" s="325" t="s">
        <v>1538</v>
      </c>
      <c r="G2231" s="325" t="s">
        <v>1538</v>
      </c>
      <c r="H2231" s="325" t="s">
        <v>1538</v>
      </c>
    </row>
    <row r="2232" spans="1:8">
      <c r="A2232" s="103"/>
      <c r="B2232" s="326"/>
      <c r="C2232" s="326" t="s">
        <v>1538</v>
      </c>
      <c r="D2232" t="s">
        <v>1538</v>
      </c>
      <c r="E2232" s="325" t="s">
        <v>1538</v>
      </c>
      <c r="G2232" s="325" t="s">
        <v>1538</v>
      </c>
      <c r="H2232" s="325" t="s">
        <v>1538</v>
      </c>
    </row>
    <row r="2233" spans="1:8">
      <c r="A2233" s="103"/>
      <c r="B2233" s="326"/>
      <c r="C2233" s="326" t="s">
        <v>1538</v>
      </c>
      <c r="D2233" t="s">
        <v>1538</v>
      </c>
      <c r="E2233" s="325" t="s">
        <v>1538</v>
      </c>
      <c r="G2233" s="325" t="s">
        <v>1538</v>
      </c>
      <c r="H2233" s="325" t="s">
        <v>1538</v>
      </c>
    </row>
    <row r="2234" spans="1:8">
      <c r="A2234" s="103"/>
      <c r="B2234" s="326"/>
      <c r="C2234" s="326" t="s">
        <v>1538</v>
      </c>
      <c r="D2234" t="s">
        <v>1538</v>
      </c>
      <c r="E2234" s="325" t="s">
        <v>1538</v>
      </c>
      <c r="G2234" s="325" t="s">
        <v>1538</v>
      </c>
      <c r="H2234" s="325" t="s">
        <v>1538</v>
      </c>
    </row>
    <row r="2235" spans="1:8">
      <c r="A2235" s="103"/>
      <c r="B2235" s="326"/>
      <c r="C2235" s="326" t="s">
        <v>1538</v>
      </c>
      <c r="D2235" t="s">
        <v>1538</v>
      </c>
      <c r="E2235" s="325" t="s">
        <v>1538</v>
      </c>
      <c r="G2235" s="325" t="s">
        <v>1538</v>
      </c>
      <c r="H2235" s="325" t="s">
        <v>1538</v>
      </c>
    </row>
    <row r="2236" spans="1:8">
      <c r="A2236" s="103"/>
      <c r="B2236" s="326"/>
      <c r="C2236" s="326" t="s">
        <v>1538</v>
      </c>
      <c r="D2236" t="s">
        <v>1538</v>
      </c>
      <c r="E2236" s="325" t="s">
        <v>1538</v>
      </c>
      <c r="G2236" s="325" t="s">
        <v>1538</v>
      </c>
      <c r="H2236" s="325" t="s">
        <v>1538</v>
      </c>
    </row>
    <row r="2237" spans="1:8">
      <c r="A2237" s="103"/>
      <c r="B2237" s="326"/>
      <c r="C2237" s="326" t="s">
        <v>1538</v>
      </c>
      <c r="D2237" t="s">
        <v>1538</v>
      </c>
      <c r="E2237" s="325" t="s">
        <v>1538</v>
      </c>
      <c r="G2237" s="325" t="s">
        <v>1538</v>
      </c>
      <c r="H2237" s="325" t="s">
        <v>1538</v>
      </c>
    </row>
    <row r="2238" spans="1:8">
      <c r="A2238" s="103"/>
      <c r="B2238" s="326"/>
      <c r="C2238" s="326" t="s">
        <v>1538</v>
      </c>
      <c r="D2238" t="s">
        <v>1538</v>
      </c>
      <c r="E2238" s="325" t="s">
        <v>1538</v>
      </c>
      <c r="G2238" s="325" t="s">
        <v>1538</v>
      </c>
      <c r="H2238" s="325" t="s">
        <v>1538</v>
      </c>
    </row>
    <row r="2239" spans="1:8">
      <c r="A2239" s="103"/>
      <c r="B2239" s="326"/>
      <c r="C2239" s="326" t="s">
        <v>1538</v>
      </c>
      <c r="D2239" t="s">
        <v>1538</v>
      </c>
      <c r="E2239" s="325" t="s">
        <v>1538</v>
      </c>
      <c r="G2239" s="325" t="s">
        <v>1538</v>
      </c>
      <c r="H2239" s="325" t="s">
        <v>1538</v>
      </c>
    </row>
    <row r="2240" spans="1:8">
      <c r="A2240" s="103"/>
      <c r="B2240" s="326"/>
      <c r="C2240" s="326" t="s">
        <v>1538</v>
      </c>
      <c r="D2240" t="s">
        <v>1538</v>
      </c>
      <c r="E2240" s="325" t="s">
        <v>1538</v>
      </c>
      <c r="G2240" s="325" t="s">
        <v>1538</v>
      </c>
      <c r="H2240" s="325" t="s">
        <v>1538</v>
      </c>
    </row>
    <row r="2241" spans="1:8">
      <c r="A2241" s="103"/>
      <c r="B2241" s="326"/>
      <c r="C2241" s="326" t="s">
        <v>1538</v>
      </c>
      <c r="D2241" t="s">
        <v>1538</v>
      </c>
      <c r="E2241" s="325" t="s">
        <v>1538</v>
      </c>
      <c r="G2241" s="325" t="s">
        <v>1538</v>
      </c>
      <c r="H2241" s="325" t="s">
        <v>1538</v>
      </c>
    </row>
    <row r="2242" spans="1:8">
      <c r="A2242" s="103"/>
      <c r="B2242" s="326"/>
      <c r="C2242" s="326" t="s">
        <v>1538</v>
      </c>
      <c r="D2242" t="s">
        <v>1538</v>
      </c>
      <c r="E2242" s="325" t="s">
        <v>1538</v>
      </c>
      <c r="G2242" s="325" t="s">
        <v>1538</v>
      </c>
      <c r="H2242" s="325" t="s">
        <v>1538</v>
      </c>
    </row>
    <row r="2243" spans="1:8">
      <c r="A2243" s="103"/>
      <c r="B2243" s="326"/>
      <c r="C2243" s="326" t="s">
        <v>1538</v>
      </c>
      <c r="D2243" t="s">
        <v>1538</v>
      </c>
      <c r="E2243" s="325" t="s">
        <v>1538</v>
      </c>
      <c r="G2243" s="325" t="s">
        <v>1538</v>
      </c>
      <c r="H2243" s="325" t="s">
        <v>1538</v>
      </c>
    </row>
    <row r="2244" spans="1:8">
      <c r="A2244" s="103"/>
      <c r="B2244" s="326"/>
      <c r="C2244" s="326" t="s">
        <v>1538</v>
      </c>
      <c r="D2244" t="s">
        <v>1538</v>
      </c>
      <c r="E2244" s="325" t="s">
        <v>1538</v>
      </c>
      <c r="G2244" s="325" t="s">
        <v>1538</v>
      </c>
      <c r="H2244" s="325" t="s">
        <v>1538</v>
      </c>
    </row>
    <row r="2245" spans="1:8">
      <c r="A2245" s="103"/>
      <c r="B2245" s="326"/>
      <c r="C2245" s="326" t="s">
        <v>1538</v>
      </c>
      <c r="D2245" t="s">
        <v>1538</v>
      </c>
      <c r="E2245" s="325" t="s">
        <v>1538</v>
      </c>
      <c r="G2245" s="325" t="s">
        <v>1538</v>
      </c>
      <c r="H2245" s="325" t="s">
        <v>1538</v>
      </c>
    </row>
    <row r="2246" spans="1:8">
      <c r="A2246" s="103"/>
      <c r="B2246" s="326"/>
      <c r="C2246" s="326" t="s">
        <v>1538</v>
      </c>
      <c r="D2246" t="s">
        <v>1538</v>
      </c>
      <c r="E2246" s="325" t="s">
        <v>1538</v>
      </c>
      <c r="G2246" s="325" t="s">
        <v>1538</v>
      </c>
      <c r="H2246" s="325" t="s">
        <v>1538</v>
      </c>
    </row>
    <row r="2247" spans="1:8">
      <c r="A2247" s="103"/>
      <c r="B2247" s="326"/>
      <c r="C2247" s="326" t="s">
        <v>1538</v>
      </c>
      <c r="D2247" t="s">
        <v>1538</v>
      </c>
      <c r="E2247" s="325" t="s">
        <v>1538</v>
      </c>
      <c r="G2247" s="325" t="s">
        <v>1538</v>
      </c>
      <c r="H2247" s="325" t="s">
        <v>1538</v>
      </c>
    </row>
    <row r="2248" spans="1:8">
      <c r="A2248" s="103"/>
      <c r="B2248" s="326"/>
      <c r="C2248" s="326" t="s">
        <v>1538</v>
      </c>
      <c r="D2248" t="s">
        <v>1538</v>
      </c>
      <c r="E2248" s="325" t="s">
        <v>1538</v>
      </c>
      <c r="G2248" s="325" t="s">
        <v>1538</v>
      </c>
      <c r="H2248" s="325" t="s">
        <v>1538</v>
      </c>
    </row>
    <row r="2249" spans="1:8">
      <c r="A2249" s="103"/>
      <c r="B2249" s="326"/>
      <c r="C2249" s="326" t="s">
        <v>1538</v>
      </c>
      <c r="D2249" t="s">
        <v>1538</v>
      </c>
      <c r="E2249" s="325" t="s">
        <v>1538</v>
      </c>
      <c r="G2249" s="325" t="s">
        <v>1538</v>
      </c>
      <c r="H2249" s="325" t="s">
        <v>1538</v>
      </c>
    </row>
    <row r="2250" spans="1:8">
      <c r="A2250" s="103"/>
      <c r="B2250" s="326"/>
      <c r="C2250" s="326" t="s">
        <v>1538</v>
      </c>
      <c r="D2250" t="s">
        <v>1538</v>
      </c>
      <c r="E2250" s="325" t="s">
        <v>1538</v>
      </c>
      <c r="G2250" s="325" t="s">
        <v>1538</v>
      </c>
      <c r="H2250" s="325" t="s">
        <v>1538</v>
      </c>
    </row>
    <row r="2251" spans="1:8">
      <c r="A2251" s="103"/>
      <c r="B2251" s="326"/>
      <c r="C2251" s="326" t="s">
        <v>1538</v>
      </c>
      <c r="D2251" t="s">
        <v>1538</v>
      </c>
      <c r="E2251" s="325" t="s">
        <v>1538</v>
      </c>
      <c r="G2251" s="325" t="s">
        <v>1538</v>
      </c>
      <c r="H2251" s="325" t="s">
        <v>1538</v>
      </c>
    </row>
    <row r="2252" spans="1:8">
      <c r="A2252" s="103"/>
      <c r="B2252" s="326"/>
      <c r="C2252" s="326" t="s">
        <v>1538</v>
      </c>
      <c r="D2252" t="s">
        <v>1538</v>
      </c>
      <c r="E2252" s="325" t="s">
        <v>1538</v>
      </c>
      <c r="G2252" s="325" t="s">
        <v>1538</v>
      </c>
      <c r="H2252" s="325" t="s">
        <v>1538</v>
      </c>
    </row>
    <row r="2253" spans="1:8">
      <c r="A2253" s="103"/>
      <c r="B2253" s="326"/>
      <c r="C2253" s="326" t="s">
        <v>1538</v>
      </c>
      <c r="D2253" t="s">
        <v>1538</v>
      </c>
      <c r="E2253" s="325" t="s">
        <v>1538</v>
      </c>
      <c r="G2253" s="325" t="s">
        <v>1538</v>
      </c>
      <c r="H2253" s="325" t="s">
        <v>1538</v>
      </c>
    </row>
    <row r="2254" spans="1:8">
      <c r="A2254" s="103"/>
      <c r="B2254" s="326"/>
      <c r="C2254" s="326" t="s">
        <v>1538</v>
      </c>
      <c r="D2254" t="s">
        <v>1538</v>
      </c>
      <c r="E2254" s="325" t="s">
        <v>1538</v>
      </c>
      <c r="G2254" s="325" t="s">
        <v>1538</v>
      </c>
      <c r="H2254" s="325" t="s">
        <v>1538</v>
      </c>
    </row>
    <row r="2255" spans="1:8">
      <c r="A2255" s="103"/>
      <c r="B2255" s="326"/>
      <c r="C2255" s="326" t="s">
        <v>1538</v>
      </c>
      <c r="D2255" t="s">
        <v>1538</v>
      </c>
      <c r="E2255" s="325" t="s">
        <v>1538</v>
      </c>
      <c r="G2255" s="325" t="s">
        <v>1538</v>
      </c>
      <c r="H2255" s="325" t="s">
        <v>1538</v>
      </c>
    </row>
    <row r="2256" spans="1:8">
      <c r="A2256" s="103"/>
      <c r="B2256" s="326"/>
      <c r="C2256" s="326" t="s">
        <v>1538</v>
      </c>
      <c r="D2256" t="s">
        <v>1538</v>
      </c>
      <c r="E2256" s="325" t="s">
        <v>1538</v>
      </c>
      <c r="G2256" s="325" t="s">
        <v>1538</v>
      </c>
      <c r="H2256" s="325" t="s">
        <v>1538</v>
      </c>
    </row>
    <row r="2257" spans="1:8">
      <c r="A2257" s="103"/>
      <c r="B2257" s="326"/>
      <c r="C2257" s="326" t="s">
        <v>1538</v>
      </c>
      <c r="D2257" t="s">
        <v>1538</v>
      </c>
      <c r="E2257" s="325" t="s">
        <v>1538</v>
      </c>
      <c r="G2257" s="325" t="s">
        <v>1538</v>
      </c>
      <c r="H2257" s="325" t="s">
        <v>1538</v>
      </c>
    </row>
    <row r="2258" spans="1:8">
      <c r="A2258" s="103"/>
      <c r="B2258" s="326"/>
      <c r="C2258" s="326" t="s">
        <v>1538</v>
      </c>
      <c r="D2258" t="s">
        <v>1538</v>
      </c>
      <c r="E2258" s="325" t="s">
        <v>1538</v>
      </c>
      <c r="G2258" s="325" t="s">
        <v>1538</v>
      </c>
      <c r="H2258" s="325" t="s">
        <v>1538</v>
      </c>
    </row>
    <row r="2259" spans="1:8">
      <c r="A2259" s="103"/>
      <c r="B2259" s="326"/>
      <c r="C2259" s="326" t="s">
        <v>1538</v>
      </c>
      <c r="D2259" t="s">
        <v>1538</v>
      </c>
      <c r="E2259" s="325" t="s">
        <v>1538</v>
      </c>
      <c r="G2259" s="325" t="s">
        <v>1538</v>
      </c>
      <c r="H2259" s="325" t="s">
        <v>1538</v>
      </c>
    </row>
    <row r="2260" spans="1:8">
      <c r="A2260" s="103"/>
      <c r="B2260" s="326"/>
      <c r="C2260" s="326" t="s">
        <v>1538</v>
      </c>
      <c r="D2260" t="s">
        <v>1538</v>
      </c>
      <c r="E2260" s="325" t="s">
        <v>1538</v>
      </c>
      <c r="G2260" s="325" t="s">
        <v>1538</v>
      </c>
      <c r="H2260" s="325" t="s">
        <v>1538</v>
      </c>
    </row>
    <row r="2261" spans="1:8">
      <c r="A2261" s="103"/>
      <c r="B2261" s="326"/>
      <c r="C2261" s="326" t="s">
        <v>1538</v>
      </c>
      <c r="D2261" t="s">
        <v>1538</v>
      </c>
      <c r="E2261" s="325" t="s">
        <v>1538</v>
      </c>
      <c r="G2261" s="325" t="s">
        <v>1538</v>
      </c>
      <c r="H2261" s="325" t="s">
        <v>1538</v>
      </c>
    </row>
    <row r="2262" spans="1:8">
      <c r="A2262" s="103"/>
      <c r="B2262" s="326"/>
      <c r="C2262" s="326" t="s">
        <v>1538</v>
      </c>
      <c r="D2262" t="s">
        <v>1538</v>
      </c>
      <c r="E2262" s="325" t="s">
        <v>1538</v>
      </c>
      <c r="G2262" s="325" t="s">
        <v>1538</v>
      </c>
      <c r="H2262" s="325" t="s">
        <v>1538</v>
      </c>
    </row>
    <row r="2263" spans="1:8">
      <c r="A2263" s="103"/>
      <c r="B2263" s="326"/>
      <c r="C2263" s="326" t="s">
        <v>1538</v>
      </c>
      <c r="D2263" t="s">
        <v>1538</v>
      </c>
      <c r="E2263" s="325" t="s">
        <v>1538</v>
      </c>
      <c r="G2263" s="325" t="s">
        <v>1538</v>
      </c>
      <c r="H2263" s="325" t="s">
        <v>1538</v>
      </c>
    </row>
    <row r="2264" spans="1:8">
      <c r="A2264" s="103"/>
      <c r="B2264" s="326"/>
      <c r="C2264" s="326" t="s">
        <v>1538</v>
      </c>
      <c r="D2264" t="s">
        <v>1538</v>
      </c>
      <c r="E2264" s="325" t="s">
        <v>1538</v>
      </c>
      <c r="G2264" s="325" t="s">
        <v>1538</v>
      </c>
      <c r="H2264" s="325" t="s">
        <v>1538</v>
      </c>
    </row>
    <row r="2265" spans="1:8">
      <c r="A2265" s="103"/>
      <c r="B2265" s="326"/>
      <c r="C2265" s="326" t="s">
        <v>1538</v>
      </c>
      <c r="D2265" t="s">
        <v>1538</v>
      </c>
      <c r="E2265" s="325" t="s">
        <v>1538</v>
      </c>
      <c r="G2265" s="325" t="s">
        <v>1538</v>
      </c>
      <c r="H2265" s="325" t="s">
        <v>1538</v>
      </c>
    </row>
    <row r="2266" spans="1:8">
      <c r="A2266" s="103"/>
      <c r="B2266" s="326"/>
      <c r="C2266" s="326" t="s">
        <v>1538</v>
      </c>
      <c r="D2266" t="s">
        <v>1538</v>
      </c>
      <c r="E2266" s="325" t="s">
        <v>1538</v>
      </c>
      <c r="G2266" s="325" t="s">
        <v>1538</v>
      </c>
      <c r="H2266" s="325" t="s">
        <v>1538</v>
      </c>
    </row>
    <row r="2267" spans="1:8">
      <c r="A2267" s="103"/>
      <c r="B2267" s="326"/>
      <c r="C2267" s="326" t="s">
        <v>1538</v>
      </c>
      <c r="D2267" t="s">
        <v>1538</v>
      </c>
      <c r="E2267" s="325" t="s">
        <v>1538</v>
      </c>
      <c r="G2267" s="325" t="s">
        <v>1538</v>
      </c>
      <c r="H2267" s="325" t="s">
        <v>1538</v>
      </c>
    </row>
    <row r="2268" spans="1:8">
      <c r="A2268" s="103"/>
      <c r="B2268" s="328"/>
      <c r="C2268" s="326" t="s">
        <v>1538</v>
      </c>
      <c r="D2268" t="s">
        <v>1538</v>
      </c>
      <c r="E2268" s="325" t="s">
        <v>1538</v>
      </c>
      <c r="G2268" s="325" t="s">
        <v>1538</v>
      </c>
      <c r="H2268" s="325" t="s">
        <v>1538</v>
      </c>
    </row>
    <row r="2269" spans="1:8">
      <c r="A2269" s="103"/>
      <c r="C2269" s="326" t="s">
        <v>1538</v>
      </c>
      <c r="D2269" t="s">
        <v>1538</v>
      </c>
      <c r="E2269" s="325" t="s">
        <v>1538</v>
      </c>
      <c r="G2269" s="325" t="s">
        <v>1538</v>
      </c>
      <c r="H2269" s="325" t="s">
        <v>1538</v>
      </c>
    </row>
    <row r="2270" spans="1:8">
      <c r="A2270" s="103"/>
      <c r="C2270" s="326" t="s">
        <v>1538</v>
      </c>
      <c r="D2270" t="s">
        <v>1538</v>
      </c>
      <c r="E2270" s="325" t="s">
        <v>1538</v>
      </c>
      <c r="G2270" s="325" t="s">
        <v>1538</v>
      </c>
      <c r="H2270" s="325" t="s">
        <v>1538</v>
      </c>
    </row>
    <row r="2271" spans="1:8">
      <c r="A2271" s="103"/>
      <c r="C2271" s="326" t="s">
        <v>1538</v>
      </c>
      <c r="D2271" t="s">
        <v>1538</v>
      </c>
      <c r="E2271" s="325" t="s">
        <v>1538</v>
      </c>
      <c r="G2271" s="325" t="s">
        <v>1538</v>
      </c>
      <c r="H2271" s="325" t="s">
        <v>1538</v>
      </c>
    </row>
    <row r="2272" spans="1:8">
      <c r="A2272" s="103"/>
      <c r="C2272" s="326" t="s">
        <v>1538</v>
      </c>
      <c r="D2272" t="s">
        <v>1538</v>
      </c>
      <c r="E2272" s="325" t="s">
        <v>1538</v>
      </c>
      <c r="G2272" s="325" t="s">
        <v>1538</v>
      </c>
      <c r="H2272" s="325" t="s">
        <v>1538</v>
      </c>
    </row>
    <row r="2273" spans="1:8">
      <c r="A2273" s="103"/>
      <c r="B2273" s="328"/>
      <c r="C2273" s="326" t="s">
        <v>1538</v>
      </c>
      <c r="D2273" t="s">
        <v>1538</v>
      </c>
      <c r="E2273" s="325" t="s">
        <v>1538</v>
      </c>
      <c r="G2273" s="325" t="s">
        <v>1538</v>
      </c>
      <c r="H2273" s="325" t="s">
        <v>1538</v>
      </c>
    </row>
    <row r="2274" spans="1:8">
      <c r="A2274" s="103"/>
      <c r="C2274" s="326" t="s">
        <v>1538</v>
      </c>
      <c r="D2274" t="s">
        <v>1538</v>
      </c>
      <c r="E2274" s="325" t="s">
        <v>1538</v>
      </c>
      <c r="G2274" s="325" t="s">
        <v>1538</v>
      </c>
      <c r="H2274" s="325" t="s">
        <v>1538</v>
      </c>
    </row>
    <row r="2275" spans="1:8">
      <c r="A2275" s="103"/>
      <c r="C2275" s="326" t="s">
        <v>1538</v>
      </c>
      <c r="D2275" t="s">
        <v>1538</v>
      </c>
      <c r="E2275" s="325" t="s">
        <v>1538</v>
      </c>
      <c r="G2275" s="325" t="s">
        <v>1538</v>
      </c>
      <c r="H2275" s="325" t="s">
        <v>1538</v>
      </c>
    </row>
    <row r="2276" spans="1:8">
      <c r="A2276" s="103"/>
      <c r="C2276" s="326" t="s">
        <v>1538</v>
      </c>
      <c r="D2276" t="s">
        <v>1538</v>
      </c>
      <c r="E2276" s="325" t="s">
        <v>1538</v>
      </c>
      <c r="G2276" s="325" t="s">
        <v>1538</v>
      </c>
      <c r="H2276" s="325" t="s">
        <v>1538</v>
      </c>
    </row>
    <row r="2277" spans="1:8">
      <c r="A2277" s="103"/>
      <c r="C2277" s="326" t="s">
        <v>1538</v>
      </c>
      <c r="D2277" t="s">
        <v>1538</v>
      </c>
      <c r="E2277" s="325" t="s">
        <v>1538</v>
      </c>
      <c r="G2277" s="325" t="s">
        <v>1538</v>
      </c>
      <c r="H2277" s="325" t="s">
        <v>1538</v>
      </c>
    </row>
    <row r="2278" spans="1:8">
      <c r="A2278" s="103"/>
      <c r="B2278" s="326"/>
      <c r="C2278" s="326" t="s">
        <v>1538</v>
      </c>
      <c r="D2278" t="s">
        <v>1538</v>
      </c>
      <c r="E2278" s="325" t="s">
        <v>1538</v>
      </c>
      <c r="G2278" s="325" t="s">
        <v>1538</v>
      </c>
      <c r="H2278" s="325" t="s">
        <v>1538</v>
      </c>
    </row>
    <row r="2279" spans="1:8">
      <c r="A2279" s="103"/>
      <c r="B2279" s="326"/>
      <c r="C2279" s="326" t="s">
        <v>1538</v>
      </c>
      <c r="D2279" t="s">
        <v>1538</v>
      </c>
      <c r="E2279" s="325" t="s">
        <v>1538</v>
      </c>
      <c r="G2279" s="325" t="s">
        <v>1538</v>
      </c>
      <c r="H2279" s="325" t="s">
        <v>1538</v>
      </c>
    </row>
    <row r="2280" spans="1:8">
      <c r="A2280" s="103"/>
      <c r="B2280" s="326"/>
      <c r="C2280" s="326" t="s">
        <v>1538</v>
      </c>
      <c r="D2280" t="s">
        <v>1538</v>
      </c>
      <c r="E2280" s="325" t="s">
        <v>1538</v>
      </c>
      <c r="G2280" s="325" t="s">
        <v>1538</v>
      </c>
      <c r="H2280" s="325" t="s">
        <v>1538</v>
      </c>
    </row>
    <row r="2281" spans="1:8">
      <c r="A2281" s="103"/>
      <c r="B2281" s="326"/>
      <c r="C2281" s="326" t="s">
        <v>1538</v>
      </c>
      <c r="D2281" t="s">
        <v>1538</v>
      </c>
      <c r="E2281" s="325" t="s">
        <v>1538</v>
      </c>
      <c r="G2281" s="325" t="s">
        <v>1538</v>
      </c>
      <c r="H2281" s="325" t="s">
        <v>1538</v>
      </c>
    </row>
    <row r="2282" spans="1:8">
      <c r="A2282" s="103"/>
      <c r="B2282" s="326"/>
      <c r="C2282" s="326" t="s">
        <v>1538</v>
      </c>
      <c r="D2282" t="s">
        <v>1538</v>
      </c>
      <c r="E2282" s="325" t="s">
        <v>1538</v>
      </c>
      <c r="G2282" s="325" t="s">
        <v>1538</v>
      </c>
      <c r="H2282" s="325" t="s">
        <v>1538</v>
      </c>
    </row>
    <row r="2283" spans="1:8">
      <c r="A2283" s="103"/>
      <c r="B2283" s="326"/>
      <c r="C2283" s="326" t="s">
        <v>1538</v>
      </c>
      <c r="D2283" t="s">
        <v>1538</v>
      </c>
      <c r="E2283" s="325" t="s">
        <v>1538</v>
      </c>
      <c r="G2283" s="325" t="s">
        <v>1538</v>
      </c>
      <c r="H2283" s="325" t="s">
        <v>1538</v>
      </c>
    </row>
    <row r="2284" spans="1:8">
      <c r="A2284" s="103"/>
      <c r="B2284" s="326"/>
      <c r="C2284" s="326" t="s">
        <v>1538</v>
      </c>
      <c r="D2284" t="s">
        <v>1538</v>
      </c>
      <c r="E2284" s="325" t="s">
        <v>1538</v>
      </c>
      <c r="G2284" s="325" t="s">
        <v>1538</v>
      </c>
      <c r="H2284" s="325" t="s">
        <v>1538</v>
      </c>
    </row>
    <row r="2285" spans="1:8">
      <c r="A2285" s="103"/>
      <c r="B2285" s="326"/>
      <c r="C2285" s="326" t="s">
        <v>1538</v>
      </c>
      <c r="D2285" t="s">
        <v>1538</v>
      </c>
      <c r="E2285" s="325" t="s">
        <v>1538</v>
      </c>
      <c r="G2285" s="325" t="s">
        <v>1538</v>
      </c>
      <c r="H2285" s="325" t="s">
        <v>1538</v>
      </c>
    </row>
    <row r="2286" spans="1:8">
      <c r="A2286" s="103"/>
      <c r="B2286" s="326"/>
      <c r="C2286" s="326" t="s">
        <v>1538</v>
      </c>
      <c r="D2286" t="s">
        <v>1538</v>
      </c>
      <c r="E2286" s="325" t="s">
        <v>1538</v>
      </c>
      <c r="G2286" s="325" t="s">
        <v>1538</v>
      </c>
      <c r="H2286" s="325" t="s">
        <v>1538</v>
      </c>
    </row>
    <row r="2287" spans="1:8">
      <c r="A2287" s="103"/>
      <c r="B2287" s="326"/>
      <c r="C2287" s="326" t="s">
        <v>1538</v>
      </c>
      <c r="D2287" t="s">
        <v>1538</v>
      </c>
      <c r="E2287" s="325" t="s">
        <v>1538</v>
      </c>
      <c r="G2287" s="325" t="s">
        <v>1538</v>
      </c>
      <c r="H2287" s="325" t="s">
        <v>1538</v>
      </c>
    </row>
    <row r="2288" spans="1:8">
      <c r="A2288" s="103"/>
      <c r="B2288" s="326"/>
      <c r="C2288" s="326" t="s">
        <v>1538</v>
      </c>
      <c r="D2288" t="s">
        <v>1538</v>
      </c>
      <c r="E2288" s="325" t="s">
        <v>1538</v>
      </c>
      <c r="G2288" s="325" t="s">
        <v>1538</v>
      </c>
      <c r="H2288" s="325" t="s">
        <v>1538</v>
      </c>
    </row>
    <row r="2289" spans="1:8">
      <c r="A2289" s="103"/>
      <c r="B2289" s="326"/>
      <c r="C2289" s="326" t="s">
        <v>1538</v>
      </c>
      <c r="D2289" t="s">
        <v>1538</v>
      </c>
      <c r="E2289" s="325" t="s">
        <v>1538</v>
      </c>
      <c r="G2289" s="325" t="s">
        <v>1538</v>
      </c>
      <c r="H2289" s="325" t="s">
        <v>1538</v>
      </c>
    </row>
    <row r="2290" spans="1:8">
      <c r="A2290" s="103"/>
      <c r="B2290" s="326"/>
      <c r="C2290" s="326" t="s">
        <v>1538</v>
      </c>
      <c r="D2290" t="s">
        <v>1538</v>
      </c>
      <c r="E2290" s="325" t="s">
        <v>1538</v>
      </c>
      <c r="G2290" s="325" t="s">
        <v>1538</v>
      </c>
      <c r="H2290" s="325" t="s">
        <v>1538</v>
      </c>
    </row>
    <row r="2291" spans="1:8">
      <c r="A2291" s="103"/>
      <c r="B2291" s="326"/>
      <c r="C2291" s="326" t="s">
        <v>1538</v>
      </c>
      <c r="D2291" t="s">
        <v>1538</v>
      </c>
      <c r="E2291" s="325" t="s">
        <v>1538</v>
      </c>
      <c r="G2291" s="325" t="s">
        <v>1538</v>
      </c>
      <c r="H2291" s="325" t="s">
        <v>1538</v>
      </c>
    </row>
    <row r="2292" spans="1:8">
      <c r="A2292" s="103"/>
      <c r="B2292" s="326"/>
      <c r="C2292" s="326" t="s">
        <v>1538</v>
      </c>
      <c r="D2292" t="s">
        <v>1538</v>
      </c>
      <c r="E2292" s="325" t="s">
        <v>1538</v>
      </c>
      <c r="G2292" s="325" t="s">
        <v>1538</v>
      </c>
      <c r="H2292" s="325" t="s">
        <v>1538</v>
      </c>
    </row>
    <row r="2293" spans="1:8">
      <c r="A2293" s="103"/>
      <c r="B2293" s="326"/>
      <c r="C2293" s="326" t="s">
        <v>1538</v>
      </c>
      <c r="D2293" t="s">
        <v>1538</v>
      </c>
      <c r="E2293" s="325" t="s">
        <v>1538</v>
      </c>
      <c r="G2293" s="325" t="s">
        <v>1538</v>
      </c>
      <c r="H2293" s="325" t="s">
        <v>1538</v>
      </c>
    </row>
    <row r="2294" spans="1:8">
      <c r="A2294" s="103"/>
      <c r="B2294" s="326"/>
      <c r="C2294" s="326" t="s">
        <v>1538</v>
      </c>
      <c r="D2294" t="s">
        <v>1538</v>
      </c>
      <c r="E2294" s="325" t="s">
        <v>1538</v>
      </c>
      <c r="G2294" s="325" t="s">
        <v>1538</v>
      </c>
      <c r="H2294" s="325" t="s">
        <v>1538</v>
      </c>
    </row>
    <row r="2295" spans="1:8">
      <c r="A2295" s="103"/>
      <c r="B2295" s="326"/>
      <c r="C2295" s="326" t="s">
        <v>1538</v>
      </c>
      <c r="D2295" t="s">
        <v>1538</v>
      </c>
      <c r="E2295" s="325" t="s">
        <v>1538</v>
      </c>
      <c r="G2295" s="325" t="s">
        <v>1538</v>
      </c>
      <c r="H2295" s="325" t="s">
        <v>1538</v>
      </c>
    </row>
    <row r="2296" spans="1:8">
      <c r="A2296" s="103"/>
      <c r="B2296" s="326"/>
      <c r="C2296" s="326" t="s">
        <v>1538</v>
      </c>
      <c r="D2296" t="s">
        <v>1538</v>
      </c>
      <c r="E2296" s="325" t="s">
        <v>1538</v>
      </c>
      <c r="G2296" s="325" t="s">
        <v>1538</v>
      </c>
      <c r="H2296" s="325" t="s">
        <v>1538</v>
      </c>
    </row>
    <row r="2297" spans="1:8">
      <c r="A2297" s="103"/>
      <c r="B2297" s="326"/>
      <c r="C2297" s="326" t="s">
        <v>1538</v>
      </c>
      <c r="D2297" t="s">
        <v>1538</v>
      </c>
      <c r="E2297" s="325" t="s">
        <v>1538</v>
      </c>
      <c r="G2297" s="325" t="s">
        <v>1538</v>
      </c>
      <c r="H2297" s="325" t="s">
        <v>1538</v>
      </c>
    </row>
    <row r="2298" spans="1:8">
      <c r="A2298" s="103"/>
      <c r="B2298" s="326"/>
      <c r="C2298" s="326" t="s">
        <v>1538</v>
      </c>
      <c r="D2298" t="s">
        <v>1538</v>
      </c>
      <c r="E2298" s="325" t="s">
        <v>1538</v>
      </c>
      <c r="G2298" s="325" t="s">
        <v>1538</v>
      </c>
      <c r="H2298" s="325" t="s">
        <v>1538</v>
      </c>
    </row>
    <row r="2299" spans="1:8">
      <c r="A2299" s="103"/>
      <c r="B2299" s="326"/>
      <c r="C2299" s="326" t="s">
        <v>1538</v>
      </c>
      <c r="D2299" t="s">
        <v>1538</v>
      </c>
      <c r="E2299" s="325" t="s">
        <v>1538</v>
      </c>
      <c r="G2299" s="325" t="s">
        <v>1538</v>
      </c>
      <c r="H2299" s="325" t="s">
        <v>1538</v>
      </c>
    </row>
    <row r="2300" spans="1:8">
      <c r="A2300" s="103"/>
      <c r="B2300" s="326"/>
      <c r="C2300" s="326" t="s">
        <v>1538</v>
      </c>
      <c r="D2300" t="s">
        <v>1538</v>
      </c>
      <c r="E2300" s="325" t="s">
        <v>1538</v>
      </c>
      <c r="G2300" s="325" t="s">
        <v>1538</v>
      </c>
      <c r="H2300" s="325" t="s">
        <v>1538</v>
      </c>
    </row>
    <row r="2301" spans="1:8">
      <c r="A2301" s="103"/>
      <c r="B2301" s="326"/>
      <c r="C2301" s="326" t="s">
        <v>1538</v>
      </c>
      <c r="D2301" t="s">
        <v>1538</v>
      </c>
      <c r="E2301" s="325" t="s">
        <v>1538</v>
      </c>
      <c r="G2301" s="325" t="s">
        <v>1538</v>
      </c>
      <c r="H2301" s="325" t="s">
        <v>1538</v>
      </c>
    </row>
    <row r="2302" spans="1:8">
      <c r="A2302" s="103"/>
      <c r="B2302" s="326"/>
      <c r="C2302" s="326" t="s">
        <v>1538</v>
      </c>
      <c r="D2302" t="s">
        <v>1538</v>
      </c>
      <c r="E2302" s="325" t="s">
        <v>1538</v>
      </c>
      <c r="G2302" s="325" t="s">
        <v>1538</v>
      </c>
      <c r="H2302" s="325" t="s">
        <v>1538</v>
      </c>
    </row>
    <row r="2303" spans="1:8">
      <c r="A2303" s="103"/>
      <c r="B2303" s="326"/>
      <c r="C2303" s="326" t="s">
        <v>1538</v>
      </c>
      <c r="D2303" t="s">
        <v>1538</v>
      </c>
      <c r="E2303" s="325" t="s">
        <v>1538</v>
      </c>
      <c r="G2303" s="325" t="s">
        <v>1538</v>
      </c>
      <c r="H2303" s="325" t="s">
        <v>1538</v>
      </c>
    </row>
    <row r="2304" spans="1:8">
      <c r="A2304" s="103"/>
      <c r="B2304" s="326"/>
      <c r="C2304" s="326" t="s">
        <v>1538</v>
      </c>
      <c r="D2304" t="s">
        <v>1538</v>
      </c>
      <c r="E2304" s="325" t="s">
        <v>1538</v>
      </c>
      <c r="G2304" s="325" t="s">
        <v>1538</v>
      </c>
      <c r="H2304" s="325" t="s">
        <v>1538</v>
      </c>
    </row>
    <row r="2305" spans="1:8">
      <c r="A2305" s="103"/>
      <c r="B2305" s="328"/>
      <c r="C2305" s="326" t="s">
        <v>1538</v>
      </c>
      <c r="D2305" t="s">
        <v>1538</v>
      </c>
      <c r="E2305" s="325" t="s">
        <v>1538</v>
      </c>
      <c r="G2305" s="325" t="s">
        <v>1538</v>
      </c>
      <c r="H2305" s="325" t="s">
        <v>1538</v>
      </c>
    </row>
    <row r="2306" spans="1:8">
      <c r="A2306" s="103"/>
      <c r="C2306" s="326" t="s">
        <v>1538</v>
      </c>
      <c r="D2306" t="s">
        <v>1538</v>
      </c>
      <c r="E2306" s="325" t="s">
        <v>1538</v>
      </c>
      <c r="G2306" s="325" t="s">
        <v>1538</v>
      </c>
      <c r="H2306" s="325" t="s">
        <v>1538</v>
      </c>
    </row>
    <row r="2307" spans="1:8">
      <c r="A2307" s="103"/>
      <c r="C2307" s="326" t="s">
        <v>1538</v>
      </c>
      <c r="D2307" t="s">
        <v>1538</v>
      </c>
      <c r="E2307" s="325" t="s">
        <v>1538</v>
      </c>
      <c r="G2307" s="325" t="s">
        <v>1538</v>
      </c>
      <c r="H2307" s="325" t="s">
        <v>1538</v>
      </c>
    </row>
    <row r="2308" spans="1:8">
      <c r="A2308" s="103"/>
      <c r="C2308" s="326" t="s">
        <v>1538</v>
      </c>
      <c r="D2308" t="s">
        <v>1538</v>
      </c>
      <c r="E2308" s="325" t="s">
        <v>1538</v>
      </c>
      <c r="G2308" s="325" t="s">
        <v>1538</v>
      </c>
      <c r="H2308" s="325" t="s">
        <v>1538</v>
      </c>
    </row>
    <row r="2309" spans="1:8">
      <c r="A2309" s="103"/>
      <c r="C2309" s="326" t="s">
        <v>1538</v>
      </c>
      <c r="D2309" t="s">
        <v>1538</v>
      </c>
      <c r="E2309" s="325" t="s">
        <v>1538</v>
      </c>
      <c r="G2309" s="325" t="s">
        <v>1538</v>
      </c>
      <c r="H2309" s="325" t="s">
        <v>1538</v>
      </c>
    </row>
    <row r="2310" spans="1:8">
      <c r="A2310" s="103"/>
      <c r="C2310" s="326" t="s">
        <v>1538</v>
      </c>
      <c r="D2310" t="s">
        <v>1538</v>
      </c>
      <c r="E2310" s="325" t="s">
        <v>1538</v>
      </c>
      <c r="G2310" s="325" t="s">
        <v>1538</v>
      </c>
      <c r="H2310" s="325" t="s">
        <v>1538</v>
      </c>
    </row>
    <row r="2311" spans="1:8">
      <c r="A2311" s="103"/>
      <c r="B2311" s="326"/>
      <c r="C2311" s="326" t="s">
        <v>1538</v>
      </c>
      <c r="D2311" t="s">
        <v>1538</v>
      </c>
      <c r="E2311" s="325" t="s">
        <v>1538</v>
      </c>
      <c r="G2311" s="325" t="s">
        <v>1538</v>
      </c>
      <c r="H2311" s="325" t="s">
        <v>1538</v>
      </c>
    </row>
    <row r="2312" spans="1:8">
      <c r="A2312" s="103"/>
      <c r="B2312" s="326"/>
      <c r="C2312" s="326" t="s">
        <v>1538</v>
      </c>
      <c r="D2312" t="s">
        <v>1538</v>
      </c>
      <c r="E2312" s="325" t="s">
        <v>1538</v>
      </c>
      <c r="G2312" s="325" t="s">
        <v>1538</v>
      </c>
      <c r="H2312" s="325" t="s">
        <v>1538</v>
      </c>
    </row>
    <row r="2313" spans="1:8">
      <c r="A2313" s="103"/>
      <c r="B2313" s="328"/>
      <c r="C2313" s="326" t="s">
        <v>1538</v>
      </c>
      <c r="D2313" t="s">
        <v>1538</v>
      </c>
      <c r="E2313" s="325" t="s">
        <v>1538</v>
      </c>
      <c r="G2313" s="325" t="s">
        <v>1538</v>
      </c>
      <c r="H2313" s="325" t="s">
        <v>1538</v>
      </c>
    </row>
    <row r="2314" spans="1:8">
      <c r="A2314" s="103"/>
      <c r="C2314" s="326" t="s">
        <v>1538</v>
      </c>
      <c r="D2314" t="s">
        <v>1538</v>
      </c>
      <c r="E2314" s="325" t="s">
        <v>1538</v>
      </c>
      <c r="G2314" s="325" t="s">
        <v>1538</v>
      </c>
      <c r="H2314" s="325" t="s">
        <v>1538</v>
      </c>
    </row>
    <row r="2315" spans="1:8">
      <c r="A2315" s="103"/>
      <c r="C2315" s="326" t="s">
        <v>1538</v>
      </c>
      <c r="D2315" t="s">
        <v>1538</v>
      </c>
      <c r="E2315" s="325" t="s">
        <v>1538</v>
      </c>
      <c r="G2315" s="325" t="s">
        <v>1538</v>
      </c>
      <c r="H2315" s="325" t="s">
        <v>1538</v>
      </c>
    </row>
    <row r="2316" spans="1:8">
      <c r="A2316" s="103"/>
      <c r="C2316" s="326" t="s">
        <v>1538</v>
      </c>
      <c r="D2316" t="s">
        <v>1538</v>
      </c>
      <c r="E2316" s="325" t="s">
        <v>1538</v>
      </c>
      <c r="G2316" s="325" t="s">
        <v>1538</v>
      </c>
      <c r="H2316" s="325" t="s">
        <v>1538</v>
      </c>
    </row>
    <row r="2317" spans="1:8">
      <c r="A2317" s="103"/>
      <c r="C2317" s="326" t="s">
        <v>1538</v>
      </c>
      <c r="D2317" t="s">
        <v>1538</v>
      </c>
      <c r="E2317" s="325" t="s">
        <v>1538</v>
      </c>
      <c r="G2317" s="325" t="s">
        <v>1538</v>
      </c>
      <c r="H2317" s="325" t="s">
        <v>1538</v>
      </c>
    </row>
    <row r="2318" spans="1:8">
      <c r="A2318" s="103"/>
      <c r="B2318" s="326"/>
      <c r="C2318" s="326" t="s">
        <v>1538</v>
      </c>
      <c r="D2318" t="s">
        <v>1538</v>
      </c>
      <c r="E2318" s="325" t="s">
        <v>1538</v>
      </c>
      <c r="G2318" s="325" t="s">
        <v>1538</v>
      </c>
      <c r="H2318" s="325" t="s">
        <v>1538</v>
      </c>
    </row>
    <row r="2319" spans="1:8">
      <c r="A2319" s="103"/>
      <c r="B2319" s="326"/>
      <c r="C2319" s="326" t="s">
        <v>1538</v>
      </c>
      <c r="D2319" t="s">
        <v>1538</v>
      </c>
      <c r="E2319" s="325" t="s">
        <v>1538</v>
      </c>
      <c r="G2319" s="325" t="s">
        <v>1538</v>
      </c>
      <c r="H2319" s="325" t="s">
        <v>1538</v>
      </c>
    </row>
    <row r="2320" spans="1:8">
      <c r="A2320" s="103"/>
      <c r="B2320" s="326"/>
      <c r="C2320" s="326" t="s">
        <v>1538</v>
      </c>
      <c r="D2320" t="s">
        <v>1538</v>
      </c>
      <c r="E2320" s="325" t="s">
        <v>1538</v>
      </c>
      <c r="G2320" s="325" t="s">
        <v>1538</v>
      </c>
      <c r="H2320" s="325" t="s">
        <v>1538</v>
      </c>
    </row>
    <row r="2321" spans="1:8">
      <c r="A2321" s="103"/>
      <c r="B2321" s="326"/>
      <c r="C2321" s="326" t="s">
        <v>1538</v>
      </c>
      <c r="D2321" t="s">
        <v>1538</v>
      </c>
      <c r="E2321" s="325" t="s">
        <v>1538</v>
      </c>
      <c r="G2321" s="325" t="s">
        <v>1538</v>
      </c>
      <c r="H2321" s="325" t="s">
        <v>1538</v>
      </c>
    </row>
    <row r="2322" spans="1:8">
      <c r="A2322" s="103"/>
      <c r="B2322" s="326"/>
      <c r="C2322" s="326" t="s">
        <v>1538</v>
      </c>
      <c r="D2322" t="s">
        <v>1538</v>
      </c>
      <c r="E2322" s="325" t="s">
        <v>1538</v>
      </c>
      <c r="G2322" s="325" t="s">
        <v>1538</v>
      </c>
      <c r="H2322" s="325" t="s">
        <v>1538</v>
      </c>
    </row>
    <row r="2323" spans="1:8">
      <c r="A2323" s="103"/>
      <c r="B2323" s="326"/>
      <c r="C2323" s="326" t="s">
        <v>1538</v>
      </c>
      <c r="D2323" t="s">
        <v>1538</v>
      </c>
      <c r="E2323" s="325" t="s">
        <v>1538</v>
      </c>
      <c r="G2323" s="325" t="s">
        <v>1538</v>
      </c>
      <c r="H2323" s="325" t="s">
        <v>1538</v>
      </c>
    </row>
    <row r="2324" spans="1:8">
      <c r="A2324" s="103"/>
      <c r="B2324" s="326"/>
      <c r="C2324" s="326" t="s">
        <v>1538</v>
      </c>
      <c r="D2324" t="s">
        <v>1538</v>
      </c>
      <c r="E2324" s="325" t="s">
        <v>1538</v>
      </c>
      <c r="G2324" s="325" t="s">
        <v>1538</v>
      </c>
      <c r="H2324" s="325" t="s">
        <v>1538</v>
      </c>
    </row>
    <row r="2325" spans="1:8">
      <c r="A2325" s="103"/>
      <c r="B2325" s="326"/>
      <c r="C2325" s="326" t="s">
        <v>1538</v>
      </c>
      <c r="D2325" t="s">
        <v>1538</v>
      </c>
      <c r="E2325" s="325" t="s">
        <v>1538</v>
      </c>
      <c r="G2325" s="325" t="s">
        <v>1538</v>
      </c>
      <c r="H2325" s="325" t="s">
        <v>1538</v>
      </c>
    </row>
    <row r="2326" spans="1:8">
      <c r="A2326" s="103"/>
      <c r="B2326" s="326"/>
      <c r="C2326" s="326" t="s">
        <v>1538</v>
      </c>
      <c r="D2326" t="s">
        <v>1538</v>
      </c>
      <c r="E2326" s="325" t="s">
        <v>1538</v>
      </c>
      <c r="G2326" s="325" t="s">
        <v>1538</v>
      </c>
      <c r="H2326" s="325" t="s">
        <v>1538</v>
      </c>
    </row>
    <row r="2327" spans="1:8">
      <c r="A2327" s="103"/>
      <c r="B2327" s="326"/>
      <c r="C2327" s="326" t="s">
        <v>1538</v>
      </c>
      <c r="D2327" t="s">
        <v>1538</v>
      </c>
      <c r="E2327" s="325" t="s">
        <v>1538</v>
      </c>
      <c r="G2327" s="325" t="s">
        <v>1538</v>
      </c>
      <c r="H2327" s="325" t="s">
        <v>1538</v>
      </c>
    </row>
    <row r="2328" spans="1:8">
      <c r="A2328" s="103"/>
      <c r="B2328" s="326"/>
      <c r="C2328" s="326" t="s">
        <v>1538</v>
      </c>
      <c r="D2328" t="s">
        <v>1538</v>
      </c>
      <c r="E2328" s="325" t="s">
        <v>1538</v>
      </c>
      <c r="G2328" s="325" t="s">
        <v>1538</v>
      </c>
      <c r="H2328" s="325" t="s">
        <v>1538</v>
      </c>
    </row>
    <row r="2329" spans="1:8">
      <c r="A2329" s="103"/>
      <c r="B2329" s="326"/>
      <c r="C2329" s="326" t="s">
        <v>1538</v>
      </c>
      <c r="D2329" t="s">
        <v>1538</v>
      </c>
      <c r="E2329" s="325" t="s">
        <v>1538</v>
      </c>
      <c r="G2329" s="325" t="s">
        <v>1538</v>
      </c>
      <c r="H2329" s="325" t="s">
        <v>1538</v>
      </c>
    </row>
    <row r="2330" spans="1:8">
      <c r="A2330" s="103"/>
      <c r="B2330" s="326"/>
      <c r="C2330" s="326" t="s">
        <v>1538</v>
      </c>
      <c r="D2330" t="s">
        <v>1538</v>
      </c>
      <c r="E2330" s="325" t="s">
        <v>1538</v>
      </c>
      <c r="G2330" s="325" t="s">
        <v>1538</v>
      </c>
      <c r="H2330" s="325" t="s">
        <v>1538</v>
      </c>
    </row>
    <row r="2331" spans="1:8">
      <c r="A2331" s="103"/>
      <c r="B2331" s="326"/>
      <c r="C2331" s="326" t="s">
        <v>1538</v>
      </c>
      <c r="D2331" t="s">
        <v>1538</v>
      </c>
      <c r="E2331" s="325" t="s">
        <v>1538</v>
      </c>
      <c r="G2331" s="325" t="s">
        <v>1538</v>
      </c>
      <c r="H2331" s="325" t="s">
        <v>1538</v>
      </c>
    </row>
    <row r="2332" spans="1:8">
      <c r="A2332" s="103"/>
      <c r="B2332" s="326"/>
      <c r="C2332" s="326" t="s">
        <v>1538</v>
      </c>
      <c r="D2332" t="s">
        <v>1538</v>
      </c>
      <c r="E2332" s="325" t="s">
        <v>1538</v>
      </c>
      <c r="G2332" s="325" t="s">
        <v>1538</v>
      </c>
      <c r="H2332" s="325" t="s">
        <v>1538</v>
      </c>
    </row>
    <row r="2333" spans="1:8">
      <c r="A2333" s="103"/>
      <c r="B2333" s="326"/>
      <c r="C2333" s="326" t="s">
        <v>1538</v>
      </c>
      <c r="D2333" t="s">
        <v>1538</v>
      </c>
      <c r="E2333" s="325" t="s">
        <v>1538</v>
      </c>
      <c r="G2333" s="325" t="s">
        <v>1538</v>
      </c>
      <c r="H2333" s="325" t="s">
        <v>1538</v>
      </c>
    </row>
    <row r="2334" spans="1:8">
      <c r="A2334" s="103"/>
      <c r="B2334" s="326"/>
      <c r="C2334" s="326" t="s">
        <v>1538</v>
      </c>
      <c r="D2334" t="s">
        <v>1538</v>
      </c>
      <c r="E2334" s="325" t="s">
        <v>1538</v>
      </c>
      <c r="G2334" s="325" t="s">
        <v>1538</v>
      </c>
      <c r="H2334" s="325" t="s">
        <v>1538</v>
      </c>
    </row>
    <row r="2335" spans="1:8">
      <c r="A2335" s="103"/>
      <c r="B2335" s="326"/>
      <c r="C2335" s="326" t="s">
        <v>1538</v>
      </c>
      <c r="D2335" t="s">
        <v>1538</v>
      </c>
      <c r="E2335" s="325" t="s">
        <v>1538</v>
      </c>
      <c r="G2335" s="325" t="s">
        <v>1538</v>
      </c>
      <c r="H2335" s="325" t="s">
        <v>1538</v>
      </c>
    </row>
    <row r="2336" spans="1:8">
      <c r="A2336" s="103"/>
      <c r="B2336" s="326"/>
      <c r="C2336" s="326" t="s">
        <v>1538</v>
      </c>
      <c r="D2336" t="s">
        <v>1538</v>
      </c>
      <c r="E2336" s="325" t="s">
        <v>1538</v>
      </c>
      <c r="G2336" s="325" t="s">
        <v>1538</v>
      </c>
      <c r="H2336" s="325" t="s">
        <v>1538</v>
      </c>
    </row>
    <row r="2337" spans="1:8">
      <c r="A2337" s="103"/>
      <c r="B2337" s="326"/>
      <c r="C2337" s="326" t="s">
        <v>1538</v>
      </c>
      <c r="D2337" t="s">
        <v>1538</v>
      </c>
      <c r="E2337" s="325" t="s">
        <v>1538</v>
      </c>
      <c r="G2337" s="325" t="s">
        <v>1538</v>
      </c>
      <c r="H2337" s="325" t="s">
        <v>1538</v>
      </c>
    </row>
    <row r="2338" spans="1:8">
      <c r="A2338" s="103"/>
      <c r="B2338" s="326"/>
      <c r="C2338" s="326" t="s">
        <v>1538</v>
      </c>
      <c r="D2338" t="s">
        <v>1538</v>
      </c>
      <c r="E2338" s="325" t="s">
        <v>1538</v>
      </c>
      <c r="G2338" s="325" t="s">
        <v>1538</v>
      </c>
      <c r="H2338" s="325" t="s">
        <v>1538</v>
      </c>
    </row>
    <row r="2339" spans="1:8">
      <c r="A2339" s="103"/>
      <c r="B2339" s="326"/>
      <c r="C2339" s="326" t="s">
        <v>1538</v>
      </c>
      <c r="D2339" t="s">
        <v>1538</v>
      </c>
      <c r="E2339" s="325" t="s">
        <v>1538</v>
      </c>
      <c r="G2339" s="325" t="s">
        <v>1538</v>
      </c>
      <c r="H2339" s="325" t="s">
        <v>1538</v>
      </c>
    </row>
    <row r="2340" spans="1:8">
      <c r="A2340" s="103"/>
      <c r="B2340" s="326"/>
      <c r="C2340" s="326" t="s">
        <v>1538</v>
      </c>
      <c r="D2340" t="s">
        <v>1538</v>
      </c>
      <c r="E2340" s="325" t="s">
        <v>1538</v>
      </c>
      <c r="G2340" s="325" t="s">
        <v>1538</v>
      </c>
      <c r="H2340" s="325" t="s">
        <v>1538</v>
      </c>
    </row>
    <row r="2341" spans="1:8">
      <c r="A2341" s="103"/>
      <c r="B2341" s="326"/>
      <c r="C2341" s="326" t="s">
        <v>1538</v>
      </c>
      <c r="D2341" t="s">
        <v>1538</v>
      </c>
      <c r="E2341" s="325" t="s">
        <v>1538</v>
      </c>
      <c r="G2341" s="325" t="s">
        <v>1538</v>
      </c>
      <c r="H2341" s="325" t="s">
        <v>1538</v>
      </c>
    </row>
    <row r="2342" spans="1:8">
      <c r="A2342" s="103"/>
      <c r="B2342" s="326"/>
      <c r="C2342" s="326" t="s">
        <v>1538</v>
      </c>
      <c r="D2342" t="s">
        <v>1538</v>
      </c>
      <c r="E2342" s="325" t="s">
        <v>1538</v>
      </c>
      <c r="G2342" s="325" t="s">
        <v>1538</v>
      </c>
      <c r="H2342" s="325" t="s">
        <v>1538</v>
      </c>
    </row>
    <row r="2343" spans="1:8">
      <c r="A2343" s="103"/>
      <c r="B2343" s="326"/>
      <c r="C2343" s="326" t="s">
        <v>1538</v>
      </c>
      <c r="D2343" t="s">
        <v>1538</v>
      </c>
      <c r="E2343" s="325" t="s">
        <v>1538</v>
      </c>
      <c r="G2343" s="325" t="s">
        <v>1538</v>
      </c>
      <c r="H2343" s="325" t="s">
        <v>1538</v>
      </c>
    </row>
    <row r="2344" spans="1:8">
      <c r="A2344" s="103"/>
      <c r="B2344" s="326"/>
      <c r="C2344" s="326" t="s">
        <v>1538</v>
      </c>
      <c r="D2344" t="s">
        <v>1538</v>
      </c>
      <c r="E2344" s="325" t="s">
        <v>1538</v>
      </c>
      <c r="G2344" s="325" t="s">
        <v>1538</v>
      </c>
      <c r="H2344" s="325" t="s">
        <v>1538</v>
      </c>
    </row>
    <row r="2345" spans="1:8">
      <c r="A2345" s="103"/>
      <c r="B2345" s="326"/>
      <c r="C2345" s="326" t="s">
        <v>1538</v>
      </c>
      <c r="D2345" t="s">
        <v>1538</v>
      </c>
      <c r="E2345" s="325" t="s">
        <v>1538</v>
      </c>
      <c r="G2345" s="325" t="s">
        <v>1538</v>
      </c>
      <c r="H2345" s="325" t="s">
        <v>1538</v>
      </c>
    </row>
    <row r="2346" spans="1:8">
      <c r="A2346" s="103"/>
      <c r="B2346" s="326"/>
      <c r="C2346" s="326" t="s">
        <v>1538</v>
      </c>
      <c r="D2346" t="s">
        <v>1538</v>
      </c>
      <c r="E2346" s="325" t="s">
        <v>1538</v>
      </c>
      <c r="G2346" s="325" t="s">
        <v>1538</v>
      </c>
      <c r="H2346" s="325" t="s">
        <v>1538</v>
      </c>
    </row>
    <row r="2347" spans="1:8">
      <c r="A2347" s="103"/>
      <c r="B2347" s="326"/>
      <c r="C2347" s="326" t="s">
        <v>1538</v>
      </c>
      <c r="D2347" t="s">
        <v>1538</v>
      </c>
      <c r="E2347" s="325" t="s">
        <v>1538</v>
      </c>
      <c r="G2347" s="325" t="s">
        <v>1538</v>
      </c>
      <c r="H2347" s="325" t="s">
        <v>1538</v>
      </c>
    </row>
    <row r="2348" spans="1:8">
      <c r="A2348" s="103"/>
      <c r="B2348" s="326"/>
      <c r="C2348" s="326" t="s">
        <v>1538</v>
      </c>
      <c r="D2348" t="s">
        <v>1538</v>
      </c>
      <c r="E2348" s="325" t="s">
        <v>1538</v>
      </c>
      <c r="G2348" s="325" t="s">
        <v>1538</v>
      </c>
      <c r="H2348" s="325" t="s">
        <v>1538</v>
      </c>
    </row>
    <row r="2349" spans="1:8">
      <c r="A2349" s="103"/>
      <c r="B2349" s="326"/>
      <c r="C2349" s="326" t="s">
        <v>1538</v>
      </c>
      <c r="D2349" t="s">
        <v>1538</v>
      </c>
      <c r="E2349" s="325" t="s">
        <v>1538</v>
      </c>
      <c r="G2349" s="325" t="s">
        <v>1538</v>
      </c>
      <c r="H2349" s="325" t="s">
        <v>1538</v>
      </c>
    </row>
    <row r="2350" spans="1:8">
      <c r="A2350" s="103"/>
      <c r="B2350" s="326"/>
      <c r="C2350" s="326" t="s">
        <v>1538</v>
      </c>
      <c r="D2350" t="s">
        <v>1538</v>
      </c>
      <c r="E2350" s="325" t="s">
        <v>1538</v>
      </c>
      <c r="G2350" s="325" t="s">
        <v>1538</v>
      </c>
      <c r="H2350" s="325" t="s">
        <v>1538</v>
      </c>
    </row>
    <row r="2351" spans="1:8">
      <c r="A2351" s="103"/>
      <c r="B2351" s="326"/>
      <c r="C2351" s="326" t="s">
        <v>1538</v>
      </c>
      <c r="D2351" t="s">
        <v>1538</v>
      </c>
      <c r="E2351" s="325" t="s">
        <v>1538</v>
      </c>
      <c r="G2351" s="325" t="s">
        <v>1538</v>
      </c>
      <c r="H2351" s="325" t="s">
        <v>1538</v>
      </c>
    </row>
    <row r="2352" spans="1:8">
      <c r="A2352" s="103"/>
      <c r="B2352" s="326"/>
      <c r="C2352" s="326" t="s">
        <v>1538</v>
      </c>
      <c r="D2352" t="s">
        <v>1538</v>
      </c>
      <c r="E2352" s="325" t="s">
        <v>1538</v>
      </c>
      <c r="G2352" s="325" t="s">
        <v>1538</v>
      </c>
      <c r="H2352" s="325" t="s">
        <v>1538</v>
      </c>
    </row>
    <row r="2353" spans="1:8">
      <c r="A2353" s="103"/>
      <c r="B2353" s="326"/>
      <c r="C2353" s="326" t="s">
        <v>1538</v>
      </c>
      <c r="D2353" t="s">
        <v>1538</v>
      </c>
      <c r="E2353" s="325" t="s">
        <v>1538</v>
      </c>
      <c r="G2353" s="325" t="s">
        <v>1538</v>
      </c>
      <c r="H2353" s="325" t="s">
        <v>1538</v>
      </c>
    </row>
    <row r="2354" spans="1:8">
      <c r="A2354" s="103"/>
      <c r="B2354" s="326"/>
      <c r="C2354" s="326" t="s">
        <v>1538</v>
      </c>
      <c r="D2354" t="s">
        <v>1538</v>
      </c>
      <c r="E2354" s="325" t="s">
        <v>1538</v>
      </c>
      <c r="G2354" s="325" t="s">
        <v>1538</v>
      </c>
      <c r="H2354" s="325" t="s">
        <v>1538</v>
      </c>
    </row>
    <row r="2355" spans="1:8">
      <c r="A2355" s="103"/>
      <c r="B2355" s="326"/>
      <c r="C2355" s="326" t="s">
        <v>1538</v>
      </c>
      <c r="D2355" t="s">
        <v>1538</v>
      </c>
      <c r="E2355" s="325" t="s">
        <v>1538</v>
      </c>
      <c r="G2355" s="325" t="s">
        <v>1538</v>
      </c>
      <c r="H2355" s="325" t="s">
        <v>1538</v>
      </c>
    </row>
    <row r="2356" spans="1:8">
      <c r="A2356" s="103"/>
      <c r="B2356" s="326"/>
      <c r="C2356" s="326" t="s">
        <v>1538</v>
      </c>
      <c r="D2356" t="s">
        <v>1538</v>
      </c>
      <c r="E2356" s="325" t="s">
        <v>1538</v>
      </c>
      <c r="G2356" s="325" t="s">
        <v>1538</v>
      </c>
      <c r="H2356" s="325" t="s">
        <v>1538</v>
      </c>
    </row>
    <row r="2357" spans="1:8">
      <c r="A2357" s="103"/>
      <c r="B2357" s="326"/>
      <c r="C2357" s="326" t="s">
        <v>1538</v>
      </c>
      <c r="D2357" t="s">
        <v>1538</v>
      </c>
      <c r="E2357" s="325" t="s">
        <v>1538</v>
      </c>
      <c r="G2357" s="325" t="s">
        <v>1538</v>
      </c>
      <c r="H2357" s="325" t="s">
        <v>1538</v>
      </c>
    </row>
    <row r="2358" spans="1:8">
      <c r="A2358" s="103"/>
      <c r="B2358" s="326"/>
      <c r="C2358" s="326" t="s">
        <v>1538</v>
      </c>
      <c r="D2358" t="s">
        <v>1538</v>
      </c>
      <c r="E2358" s="325" t="s">
        <v>1538</v>
      </c>
      <c r="G2358" s="325" t="s">
        <v>1538</v>
      </c>
      <c r="H2358" s="325" t="s">
        <v>1538</v>
      </c>
    </row>
    <row r="2359" spans="1:8">
      <c r="A2359" s="103"/>
      <c r="B2359" s="326"/>
      <c r="C2359" s="326" t="s">
        <v>1538</v>
      </c>
      <c r="D2359" t="s">
        <v>1538</v>
      </c>
      <c r="E2359" s="325" t="s">
        <v>1538</v>
      </c>
      <c r="G2359" s="325" t="s">
        <v>1538</v>
      </c>
      <c r="H2359" s="325" t="s">
        <v>1538</v>
      </c>
    </row>
    <row r="2360" spans="1:8">
      <c r="A2360" s="103"/>
      <c r="B2360" s="326"/>
      <c r="C2360" s="326" t="s">
        <v>1538</v>
      </c>
      <c r="D2360" t="s">
        <v>1538</v>
      </c>
      <c r="E2360" s="325" t="s">
        <v>1538</v>
      </c>
      <c r="G2360" s="325" t="s">
        <v>1538</v>
      </c>
      <c r="H2360" s="325" t="s">
        <v>1538</v>
      </c>
    </row>
    <row r="2361" spans="1:8">
      <c r="A2361" s="103"/>
      <c r="B2361" s="326"/>
      <c r="C2361" s="326" t="s">
        <v>1538</v>
      </c>
      <c r="D2361" t="s">
        <v>1538</v>
      </c>
      <c r="E2361" s="325" t="s">
        <v>1538</v>
      </c>
      <c r="G2361" s="325" t="s">
        <v>1538</v>
      </c>
      <c r="H2361" s="325" t="s">
        <v>1538</v>
      </c>
    </row>
    <row r="2362" spans="1:8">
      <c r="A2362" s="103"/>
      <c r="B2362" s="328"/>
      <c r="C2362" s="326" t="s">
        <v>1538</v>
      </c>
      <c r="D2362" t="s">
        <v>1538</v>
      </c>
      <c r="E2362" s="325" t="s">
        <v>1538</v>
      </c>
      <c r="G2362" s="325" t="s">
        <v>1538</v>
      </c>
      <c r="H2362" s="325" t="s">
        <v>1538</v>
      </c>
    </row>
    <row r="2363" spans="1:8">
      <c r="A2363" s="103"/>
      <c r="C2363" s="326" t="s">
        <v>1538</v>
      </c>
      <c r="D2363" t="s">
        <v>1538</v>
      </c>
      <c r="E2363" s="325" t="s">
        <v>1538</v>
      </c>
      <c r="G2363" s="325" t="s">
        <v>1538</v>
      </c>
      <c r="H2363" s="325" t="s">
        <v>1538</v>
      </c>
    </row>
    <row r="2364" spans="1:8">
      <c r="A2364" s="103"/>
      <c r="C2364" s="326" t="s">
        <v>1538</v>
      </c>
      <c r="D2364" t="s">
        <v>1538</v>
      </c>
      <c r="E2364" s="325" t="s">
        <v>1538</v>
      </c>
      <c r="G2364" s="325" t="s">
        <v>1538</v>
      </c>
      <c r="H2364" s="325" t="s">
        <v>1538</v>
      </c>
    </row>
    <row r="2365" spans="1:8">
      <c r="A2365" s="103"/>
      <c r="C2365" s="326" t="s">
        <v>1538</v>
      </c>
      <c r="D2365" t="s">
        <v>1538</v>
      </c>
      <c r="E2365" s="325" t="s">
        <v>1538</v>
      </c>
      <c r="G2365" s="325" t="s">
        <v>1538</v>
      </c>
      <c r="H2365" s="325" t="s">
        <v>1538</v>
      </c>
    </row>
    <row r="2366" spans="1:8">
      <c r="A2366" s="103"/>
      <c r="B2366" s="328"/>
      <c r="C2366" s="326" t="s">
        <v>1538</v>
      </c>
      <c r="D2366" t="s">
        <v>1538</v>
      </c>
      <c r="E2366" s="325" t="s">
        <v>1538</v>
      </c>
      <c r="G2366" s="325" t="s">
        <v>1538</v>
      </c>
      <c r="H2366" s="325" t="s">
        <v>1538</v>
      </c>
    </row>
    <row r="2367" spans="1:8">
      <c r="A2367" s="103"/>
      <c r="C2367" s="326" t="s">
        <v>1538</v>
      </c>
      <c r="D2367" t="s">
        <v>1538</v>
      </c>
      <c r="E2367" s="325" t="s">
        <v>1538</v>
      </c>
      <c r="G2367" s="325" t="s">
        <v>1538</v>
      </c>
      <c r="H2367" s="325" t="s">
        <v>1538</v>
      </c>
    </row>
    <row r="2368" spans="1:8">
      <c r="A2368" s="103"/>
      <c r="C2368" s="326" t="s">
        <v>1538</v>
      </c>
      <c r="D2368" t="s">
        <v>1538</v>
      </c>
      <c r="E2368" s="325" t="s">
        <v>1538</v>
      </c>
      <c r="G2368" s="325" t="s">
        <v>1538</v>
      </c>
      <c r="H2368" s="325" t="s">
        <v>1538</v>
      </c>
    </row>
    <row r="2369" spans="1:8">
      <c r="A2369" s="103"/>
      <c r="C2369" s="326" t="s">
        <v>1538</v>
      </c>
      <c r="D2369" t="s">
        <v>1538</v>
      </c>
      <c r="E2369" s="325" t="s">
        <v>1538</v>
      </c>
      <c r="G2369" s="325" t="s">
        <v>1538</v>
      </c>
      <c r="H2369" s="325" t="s">
        <v>1538</v>
      </c>
    </row>
    <row r="2370" spans="1:8">
      <c r="A2370" s="103"/>
      <c r="B2370" s="326"/>
      <c r="C2370" s="326" t="s">
        <v>1538</v>
      </c>
      <c r="D2370" t="s">
        <v>1538</v>
      </c>
      <c r="E2370" s="325" t="s">
        <v>1538</v>
      </c>
      <c r="G2370" s="325" t="s">
        <v>1538</v>
      </c>
      <c r="H2370" s="325" t="s">
        <v>1538</v>
      </c>
    </row>
    <row r="2371" spans="1:8">
      <c r="A2371" s="103"/>
      <c r="B2371" s="326"/>
      <c r="C2371" s="326" t="s">
        <v>1538</v>
      </c>
      <c r="D2371" t="s">
        <v>1538</v>
      </c>
      <c r="E2371" s="325" t="s">
        <v>1538</v>
      </c>
      <c r="G2371" s="325" t="s">
        <v>1538</v>
      </c>
      <c r="H2371" s="325" t="s">
        <v>1538</v>
      </c>
    </row>
    <row r="2372" spans="1:8">
      <c r="A2372" s="103"/>
      <c r="B2372" s="326"/>
      <c r="C2372" s="326" t="s">
        <v>1538</v>
      </c>
      <c r="D2372" t="s">
        <v>1538</v>
      </c>
      <c r="E2372" s="325" t="s">
        <v>1538</v>
      </c>
      <c r="G2372" s="325" t="s">
        <v>1538</v>
      </c>
      <c r="H2372" s="325" t="s">
        <v>1538</v>
      </c>
    </row>
    <row r="2373" spans="1:8">
      <c r="A2373" s="103"/>
      <c r="B2373" s="326"/>
      <c r="C2373" s="326" t="s">
        <v>1538</v>
      </c>
      <c r="D2373" t="s">
        <v>1538</v>
      </c>
      <c r="E2373" s="325" t="s">
        <v>1538</v>
      </c>
      <c r="G2373" s="325" t="s">
        <v>1538</v>
      </c>
      <c r="H2373" s="325" t="s">
        <v>1538</v>
      </c>
    </row>
    <row r="2374" spans="1:8">
      <c r="A2374" s="103"/>
      <c r="B2374" s="326"/>
      <c r="C2374" s="326" t="s">
        <v>1538</v>
      </c>
      <c r="D2374" t="s">
        <v>1538</v>
      </c>
      <c r="E2374" s="325" t="s">
        <v>1538</v>
      </c>
      <c r="G2374" s="325" t="s">
        <v>1538</v>
      </c>
      <c r="H2374" s="325" t="s">
        <v>1538</v>
      </c>
    </row>
    <row r="2375" spans="1:8">
      <c r="A2375" s="103"/>
      <c r="B2375" s="326"/>
      <c r="C2375" s="326" t="s">
        <v>1538</v>
      </c>
      <c r="D2375" t="s">
        <v>1538</v>
      </c>
      <c r="E2375" s="325" t="s">
        <v>1538</v>
      </c>
      <c r="G2375" s="325" t="s">
        <v>1538</v>
      </c>
      <c r="H2375" s="325" t="s">
        <v>1538</v>
      </c>
    </row>
    <row r="2376" spans="1:8">
      <c r="A2376" s="103"/>
      <c r="B2376" s="326"/>
      <c r="C2376" s="326" t="s">
        <v>1538</v>
      </c>
      <c r="D2376" t="s">
        <v>1538</v>
      </c>
      <c r="E2376" s="325" t="s">
        <v>1538</v>
      </c>
      <c r="G2376" s="325" t="s">
        <v>1538</v>
      </c>
      <c r="H2376" s="325" t="s">
        <v>1538</v>
      </c>
    </row>
    <row r="2377" spans="1:8">
      <c r="A2377" s="103"/>
      <c r="B2377" s="326"/>
      <c r="C2377" s="326" t="s">
        <v>1538</v>
      </c>
      <c r="D2377" t="s">
        <v>1538</v>
      </c>
      <c r="E2377" s="325" t="s">
        <v>1538</v>
      </c>
      <c r="G2377" s="325" t="s">
        <v>1538</v>
      </c>
      <c r="H2377" s="325" t="s">
        <v>1538</v>
      </c>
    </row>
    <row r="2378" spans="1:8">
      <c r="A2378" s="103"/>
      <c r="B2378" s="326"/>
      <c r="C2378" s="326" t="s">
        <v>1538</v>
      </c>
      <c r="D2378" t="s">
        <v>1538</v>
      </c>
      <c r="E2378" s="325" t="s">
        <v>1538</v>
      </c>
      <c r="G2378" s="325" t="s">
        <v>1538</v>
      </c>
      <c r="H2378" s="325" t="s">
        <v>1538</v>
      </c>
    </row>
    <row r="2379" spans="1:8">
      <c r="A2379" s="103"/>
      <c r="B2379" s="326"/>
      <c r="C2379" s="326" t="s">
        <v>1538</v>
      </c>
      <c r="D2379" t="s">
        <v>1538</v>
      </c>
      <c r="E2379" s="325" t="s">
        <v>1538</v>
      </c>
      <c r="G2379" s="325" t="s">
        <v>1538</v>
      </c>
      <c r="H2379" s="325" t="s">
        <v>1538</v>
      </c>
    </row>
    <row r="2380" spans="1:8">
      <c r="A2380" s="103"/>
      <c r="B2380" s="326"/>
      <c r="C2380" s="326" t="s">
        <v>1538</v>
      </c>
      <c r="D2380" t="s">
        <v>1538</v>
      </c>
      <c r="E2380" s="325" t="s">
        <v>1538</v>
      </c>
      <c r="G2380" s="325" t="s">
        <v>1538</v>
      </c>
      <c r="H2380" s="325" t="s">
        <v>1538</v>
      </c>
    </row>
    <row r="2381" spans="1:8">
      <c r="A2381" s="103"/>
      <c r="B2381" s="326"/>
      <c r="C2381" s="326" t="s">
        <v>1538</v>
      </c>
      <c r="D2381" t="s">
        <v>1538</v>
      </c>
      <c r="E2381" s="325" t="s">
        <v>1538</v>
      </c>
      <c r="G2381" s="325" t="s">
        <v>1538</v>
      </c>
      <c r="H2381" s="325" t="s">
        <v>1538</v>
      </c>
    </row>
    <row r="2382" spans="1:8">
      <c r="A2382" s="103"/>
      <c r="B2382" s="326"/>
      <c r="C2382" s="326" t="s">
        <v>1538</v>
      </c>
      <c r="D2382" t="s">
        <v>1538</v>
      </c>
      <c r="E2382" s="325" t="s">
        <v>1538</v>
      </c>
      <c r="G2382" s="325" t="s">
        <v>1538</v>
      </c>
      <c r="H2382" s="325" t="s">
        <v>1538</v>
      </c>
    </row>
    <row r="2383" spans="1:8">
      <c r="A2383" s="103"/>
      <c r="B2383" s="328"/>
      <c r="C2383" s="326" t="s">
        <v>1538</v>
      </c>
      <c r="D2383" t="s">
        <v>1538</v>
      </c>
      <c r="E2383" s="325" t="s">
        <v>1538</v>
      </c>
      <c r="G2383" s="325" t="s">
        <v>1538</v>
      </c>
      <c r="H2383" s="325" t="s">
        <v>1538</v>
      </c>
    </row>
    <row r="2384" spans="1:8">
      <c r="A2384" s="103"/>
      <c r="C2384" s="326" t="s">
        <v>1538</v>
      </c>
      <c r="D2384" t="s">
        <v>1538</v>
      </c>
      <c r="E2384" s="325" t="s">
        <v>1538</v>
      </c>
      <c r="G2384" s="325" t="s">
        <v>1538</v>
      </c>
      <c r="H2384" s="325" t="s">
        <v>1538</v>
      </c>
    </row>
    <row r="2385" spans="1:8">
      <c r="A2385" s="103"/>
      <c r="C2385" s="326" t="s">
        <v>1538</v>
      </c>
      <c r="D2385" t="s">
        <v>1538</v>
      </c>
      <c r="E2385" s="325" t="s">
        <v>1538</v>
      </c>
      <c r="G2385" s="325" t="s">
        <v>1538</v>
      </c>
      <c r="H2385" s="325" t="s">
        <v>1538</v>
      </c>
    </row>
    <row r="2386" spans="1:8">
      <c r="A2386" s="103"/>
      <c r="C2386" s="326" t="s">
        <v>1538</v>
      </c>
      <c r="D2386" t="s">
        <v>1538</v>
      </c>
      <c r="E2386" s="325" t="s">
        <v>1538</v>
      </c>
      <c r="G2386" s="325" t="s">
        <v>1538</v>
      </c>
      <c r="H2386" s="325" t="s">
        <v>1538</v>
      </c>
    </row>
    <row r="2387" spans="1:8">
      <c r="A2387" s="103"/>
      <c r="B2387" s="326"/>
      <c r="C2387" s="326" t="s">
        <v>1538</v>
      </c>
      <c r="D2387" t="s">
        <v>1538</v>
      </c>
      <c r="E2387" s="325" t="s">
        <v>1538</v>
      </c>
      <c r="G2387" s="325" t="s">
        <v>1538</v>
      </c>
      <c r="H2387" s="325" t="s">
        <v>1538</v>
      </c>
    </row>
    <row r="2388" spans="1:8">
      <c r="A2388" s="103"/>
      <c r="B2388" s="326"/>
      <c r="C2388" s="326" t="s">
        <v>1538</v>
      </c>
      <c r="D2388" t="s">
        <v>1538</v>
      </c>
      <c r="E2388" s="325" t="s">
        <v>1538</v>
      </c>
      <c r="G2388" s="325" t="s">
        <v>1538</v>
      </c>
      <c r="H2388" s="325" t="s">
        <v>1538</v>
      </c>
    </row>
    <row r="2389" spans="1:8">
      <c r="A2389" s="103"/>
      <c r="B2389" s="326"/>
      <c r="C2389" s="326" t="s">
        <v>1538</v>
      </c>
      <c r="D2389" t="s">
        <v>1538</v>
      </c>
      <c r="E2389" s="325" t="s">
        <v>1538</v>
      </c>
      <c r="G2389" s="325" t="s">
        <v>1538</v>
      </c>
      <c r="H2389" s="325" t="s">
        <v>1538</v>
      </c>
    </row>
    <row r="2390" spans="1:8">
      <c r="A2390" s="103"/>
      <c r="B2390" s="326"/>
      <c r="C2390" s="326" t="s">
        <v>1538</v>
      </c>
      <c r="D2390" t="s">
        <v>1538</v>
      </c>
      <c r="E2390" s="325" t="s">
        <v>1538</v>
      </c>
      <c r="G2390" s="325" t="s">
        <v>1538</v>
      </c>
      <c r="H2390" s="325" t="s">
        <v>1538</v>
      </c>
    </row>
    <row r="2391" spans="1:8">
      <c r="A2391" s="103"/>
      <c r="B2391" s="326"/>
      <c r="C2391" s="326" t="s">
        <v>1538</v>
      </c>
      <c r="D2391" t="s">
        <v>1538</v>
      </c>
      <c r="E2391" s="325" t="s">
        <v>1538</v>
      </c>
      <c r="G2391" s="325" t="s">
        <v>1538</v>
      </c>
      <c r="H2391" s="325" t="s">
        <v>1538</v>
      </c>
    </row>
    <row r="2392" spans="1:8">
      <c r="A2392" s="103"/>
      <c r="B2392" s="326"/>
      <c r="C2392" s="326" t="s">
        <v>1538</v>
      </c>
      <c r="D2392" t="s">
        <v>1538</v>
      </c>
      <c r="E2392" s="325" t="s">
        <v>1538</v>
      </c>
      <c r="G2392" s="325" t="s">
        <v>1538</v>
      </c>
      <c r="H2392" s="325" t="s">
        <v>1538</v>
      </c>
    </row>
    <row r="2393" spans="1:8">
      <c r="A2393" s="103"/>
      <c r="B2393" s="326"/>
      <c r="C2393" s="326" t="s">
        <v>1538</v>
      </c>
      <c r="D2393" t="s">
        <v>1538</v>
      </c>
      <c r="E2393" s="325" t="s">
        <v>1538</v>
      </c>
      <c r="G2393" s="325" t="s">
        <v>1538</v>
      </c>
      <c r="H2393" s="325" t="s">
        <v>1538</v>
      </c>
    </row>
    <row r="2394" spans="1:8">
      <c r="A2394" s="103"/>
      <c r="B2394" s="326"/>
      <c r="C2394" s="326" t="s">
        <v>1538</v>
      </c>
      <c r="D2394" t="s">
        <v>1538</v>
      </c>
      <c r="E2394" s="325" t="s">
        <v>1538</v>
      </c>
      <c r="G2394" s="325" t="s">
        <v>1538</v>
      </c>
      <c r="H2394" s="325" t="s">
        <v>1538</v>
      </c>
    </row>
    <row r="2395" spans="1:8">
      <c r="A2395" s="103"/>
      <c r="B2395" s="326"/>
      <c r="C2395" s="326" t="s">
        <v>1538</v>
      </c>
      <c r="D2395" t="s">
        <v>1538</v>
      </c>
      <c r="E2395" s="325" t="s">
        <v>1538</v>
      </c>
      <c r="G2395" s="325" t="s">
        <v>1538</v>
      </c>
      <c r="H2395" s="325" t="s">
        <v>1538</v>
      </c>
    </row>
    <row r="2396" spans="1:8">
      <c r="A2396" s="103"/>
      <c r="B2396" s="326"/>
      <c r="C2396" s="326" t="s">
        <v>1538</v>
      </c>
      <c r="D2396" t="s">
        <v>1538</v>
      </c>
      <c r="E2396" s="325" t="s">
        <v>1538</v>
      </c>
      <c r="G2396" s="325" t="s">
        <v>1538</v>
      </c>
      <c r="H2396" s="325" t="s">
        <v>1538</v>
      </c>
    </row>
    <row r="2397" spans="1:8">
      <c r="A2397" s="103"/>
      <c r="B2397" s="326"/>
      <c r="C2397" s="326" t="s">
        <v>1538</v>
      </c>
      <c r="D2397" t="s">
        <v>1538</v>
      </c>
      <c r="E2397" s="325" t="s">
        <v>1538</v>
      </c>
      <c r="G2397" s="325" t="s">
        <v>1538</v>
      </c>
      <c r="H2397" s="325" t="s">
        <v>1538</v>
      </c>
    </row>
    <row r="2398" spans="1:8">
      <c r="A2398" s="103"/>
      <c r="B2398" s="326"/>
      <c r="C2398" s="326" t="s">
        <v>1538</v>
      </c>
      <c r="D2398" t="s">
        <v>1538</v>
      </c>
      <c r="E2398" s="325" t="s">
        <v>1538</v>
      </c>
      <c r="G2398" s="325" t="s">
        <v>1538</v>
      </c>
      <c r="H2398" s="325" t="s">
        <v>1538</v>
      </c>
    </row>
    <row r="2399" spans="1:8">
      <c r="A2399" s="103"/>
      <c r="B2399" s="326"/>
      <c r="C2399" s="326" t="s">
        <v>1538</v>
      </c>
      <c r="D2399" t="s">
        <v>1538</v>
      </c>
      <c r="E2399" s="325" t="s">
        <v>1538</v>
      </c>
      <c r="G2399" s="325" t="s">
        <v>1538</v>
      </c>
      <c r="H2399" s="325" t="s">
        <v>1538</v>
      </c>
    </row>
    <row r="2400" spans="1:8">
      <c r="A2400" s="103"/>
      <c r="B2400" s="326"/>
      <c r="C2400" s="326" t="s">
        <v>1538</v>
      </c>
      <c r="D2400" t="s">
        <v>1538</v>
      </c>
      <c r="E2400" s="325" t="s">
        <v>1538</v>
      </c>
      <c r="G2400" s="325" t="s">
        <v>1538</v>
      </c>
      <c r="H2400" s="325" t="s">
        <v>1538</v>
      </c>
    </row>
    <row r="2401" spans="1:8">
      <c r="A2401" s="103"/>
      <c r="B2401" s="326"/>
      <c r="C2401" s="326" t="s">
        <v>1538</v>
      </c>
      <c r="D2401" t="s">
        <v>1538</v>
      </c>
      <c r="E2401" s="325" t="s">
        <v>1538</v>
      </c>
      <c r="G2401" s="325" t="s">
        <v>1538</v>
      </c>
      <c r="H2401" s="325" t="s">
        <v>1538</v>
      </c>
    </row>
    <row r="2402" spans="1:8">
      <c r="A2402" s="103"/>
      <c r="B2402" s="326"/>
      <c r="C2402" s="326" t="s">
        <v>1538</v>
      </c>
      <c r="D2402" t="s">
        <v>1538</v>
      </c>
      <c r="E2402" s="325" t="s">
        <v>1538</v>
      </c>
      <c r="G2402" s="325" t="s">
        <v>1538</v>
      </c>
      <c r="H2402" s="325" t="s">
        <v>1538</v>
      </c>
    </row>
    <row r="2403" spans="1:8">
      <c r="A2403" s="103"/>
      <c r="B2403" s="326"/>
      <c r="C2403" s="326" t="s">
        <v>1538</v>
      </c>
      <c r="D2403" t="s">
        <v>1538</v>
      </c>
      <c r="E2403" s="325" t="s">
        <v>1538</v>
      </c>
      <c r="G2403" s="325" t="s">
        <v>1538</v>
      </c>
      <c r="H2403" s="325" t="s">
        <v>1538</v>
      </c>
    </row>
    <row r="2404" spans="1:8">
      <c r="A2404" s="103"/>
      <c r="B2404" s="329"/>
      <c r="C2404" s="326" t="s">
        <v>1538</v>
      </c>
      <c r="D2404" t="s">
        <v>1538</v>
      </c>
      <c r="E2404" s="325" t="s">
        <v>1538</v>
      </c>
      <c r="G2404" s="325" t="s">
        <v>1538</v>
      </c>
      <c r="H2404" s="325" t="s">
        <v>1538</v>
      </c>
    </row>
    <row r="2405" spans="1:8">
      <c r="A2405" s="103"/>
      <c r="B2405" s="326"/>
      <c r="C2405" s="326" t="s">
        <v>1538</v>
      </c>
      <c r="D2405" t="s">
        <v>1538</v>
      </c>
      <c r="E2405" s="325" t="s">
        <v>1538</v>
      </c>
      <c r="G2405" s="325" t="s">
        <v>1538</v>
      </c>
      <c r="H2405" s="325" t="s">
        <v>1538</v>
      </c>
    </row>
    <row r="2406" spans="1:8">
      <c r="A2406" s="103"/>
      <c r="B2406" s="326"/>
      <c r="C2406" s="326" t="s">
        <v>1538</v>
      </c>
      <c r="D2406" t="s">
        <v>1538</v>
      </c>
      <c r="E2406" s="325" t="s">
        <v>1538</v>
      </c>
      <c r="G2406" s="325" t="s">
        <v>1538</v>
      </c>
      <c r="H2406" s="325" t="s">
        <v>1538</v>
      </c>
    </row>
    <row r="2407" spans="1:8">
      <c r="A2407" s="103"/>
      <c r="B2407" s="326"/>
      <c r="C2407" s="326" t="s">
        <v>1538</v>
      </c>
      <c r="D2407" t="s">
        <v>1538</v>
      </c>
      <c r="E2407" s="325" t="s">
        <v>1538</v>
      </c>
      <c r="G2407" s="325" t="s">
        <v>1538</v>
      </c>
      <c r="H2407" s="325" t="s">
        <v>1538</v>
      </c>
    </row>
    <row r="2408" spans="1:8">
      <c r="A2408" s="103"/>
      <c r="B2408" s="326"/>
      <c r="C2408" s="326" t="s">
        <v>1538</v>
      </c>
      <c r="D2408" t="s">
        <v>1538</v>
      </c>
      <c r="E2408" s="325" t="s">
        <v>1538</v>
      </c>
      <c r="G2408" s="325" t="s">
        <v>1538</v>
      </c>
      <c r="H2408" s="325" t="s">
        <v>1538</v>
      </c>
    </row>
    <row r="2409" spans="1:8">
      <c r="A2409" s="103"/>
      <c r="B2409" s="326"/>
      <c r="C2409" s="326" t="s">
        <v>1538</v>
      </c>
      <c r="D2409" t="s">
        <v>1538</v>
      </c>
      <c r="E2409" s="325" t="s">
        <v>1538</v>
      </c>
      <c r="G2409" s="325" t="s">
        <v>1538</v>
      </c>
      <c r="H2409" s="325" t="s">
        <v>1538</v>
      </c>
    </row>
    <row r="2410" spans="1:8">
      <c r="A2410" s="103"/>
      <c r="B2410" s="326"/>
      <c r="C2410" s="326" t="s">
        <v>1538</v>
      </c>
      <c r="D2410" t="s">
        <v>1538</v>
      </c>
      <c r="E2410" s="325" t="s">
        <v>1538</v>
      </c>
      <c r="G2410" s="325" t="s">
        <v>1538</v>
      </c>
      <c r="H2410" s="325" t="s">
        <v>1538</v>
      </c>
    </row>
    <row r="2411" spans="1:8">
      <c r="A2411" s="103"/>
      <c r="B2411" s="326"/>
      <c r="C2411" s="326" t="s">
        <v>1538</v>
      </c>
      <c r="D2411" t="s">
        <v>1538</v>
      </c>
      <c r="E2411" s="325" t="s">
        <v>1538</v>
      </c>
      <c r="G2411" s="325" t="s">
        <v>1538</v>
      </c>
      <c r="H2411" s="325" t="s">
        <v>1538</v>
      </c>
    </row>
    <row r="2412" spans="1:8">
      <c r="A2412" s="103"/>
      <c r="B2412" s="326"/>
      <c r="C2412" s="326" t="s">
        <v>1538</v>
      </c>
      <c r="D2412" t="s">
        <v>1538</v>
      </c>
      <c r="E2412" s="325" t="s">
        <v>1538</v>
      </c>
      <c r="G2412" s="325" t="s">
        <v>1538</v>
      </c>
      <c r="H2412" s="325" t="s">
        <v>1538</v>
      </c>
    </row>
    <row r="2413" spans="1:8">
      <c r="A2413" s="103"/>
      <c r="B2413" s="326"/>
      <c r="C2413" s="326" t="s">
        <v>1538</v>
      </c>
      <c r="D2413" t="s">
        <v>1538</v>
      </c>
      <c r="E2413" s="325" t="s">
        <v>1538</v>
      </c>
      <c r="G2413" s="325" t="s">
        <v>1538</v>
      </c>
      <c r="H2413" s="325" t="s">
        <v>1538</v>
      </c>
    </row>
    <row r="2414" spans="1:8">
      <c r="A2414" s="103"/>
      <c r="B2414" s="326"/>
      <c r="C2414" s="326" t="s">
        <v>1538</v>
      </c>
      <c r="D2414" t="s">
        <v>1538</v>
      </c>
      <c r="E2414" s="325" t="s">
        <v>1538</v>
      </c>
      <c r="G2414" s="325" t="s">
        <v>1538</v>
      </c>
      <c r="H2414" s="325" t="s">
        <v>1538</v>
      </c>
    </row>
    <row r="2415" spans="1:8">
      <c r="A2415" s="103"/>
      <c r="B2415" s="326"/>
      <c r="C2415" s="326" t="s">
        <v>1538</v>
      </c>
      <c r="D2415" t="s">
        <v>1538</v>
      </c>
      <c r="E2415" s="325" t="s">
        <v>1538</v>
      </c>
      <c r="G2415" s="325" t="s">
        <v>1538</v>
      </c>
      <c r="H2415" s="325" t="s">
        <v>1538</v>
      </c>
    </row>
    <row r="2416" spans="1:8">
      <c r="A2416" s="103"/>
      <c r="B2416" s="326"/>
      <c r="C2416" s="326" t="s">
        <v>1538</v>
      </c>
      <c r="D2416" t="s">
        <v>1538</v>
      </c>
      <c r="E2416" s="325" t="s">
        <v>1538</v>
      </c>
      <c r="G2416" s="325" t="s">
        <v>1538</v>
      </c>
      <c r="H2416" s="325" t="s">
        <v>1538</v>
      </c>
    </row>
    <row r="2417" spans="1:8">
      <c r="A2417" s="103"/>
      <c r="B2417" s="326"/>
      <c r="C2417" s="326" t="s">
        <v>1538</v>
      </c>
      <c r="D2417" t="s">
        <v>1538</v>
      </c>
      <c r="E2417" s="325" t="s">
        <v>1538</v>
      </c>
      <c r="G2417" s="325" t="s">
        <v>1538</v>
      </c>
      <c r="H2417" s="325" t="s">
        <v>1538</v>
      </c>
    </row>
    <row r="2418" spans="1:8">
      <c r="A2418" s="103"/>
      <c r="B2418" s="326"/>
      <c r="C2418" s="326" t="s">
        <v>1538</v>
      </c>
      <c r="D2418" t="s">
        <v>1538</v>
      </c>
      <c r="E2418" s="325" t="s">
        <v>1538</v>
      </c>
      <c r="G2418" s="325" t="s">
        <v>1538</v>
      </c>
      <c r="H2418" s="325" t="s">
        <v>1538</v>
      </c>
    </row>
    <row r="2419" spans="1:8">
      <c r="A2419" s="103"/>
      <c r="B2419" s="326"/>
      <c r="C2419" s="326" t="s">
        <v>1538</v>
      </c>
      <c r="D2419" t="s">
        <v>1538</v>
      </c>
      <c r="E2419" s="325" t="s">
        <v>1538</v>
      </c>
      <c r="G2419" s="325" t="s">
        <v>1538</v>
      </c>
      <c r="H2419" s="325" t="s">
        <v>1538</v>
      </c>
    </row>
    <row r="2420" spans="1:8">
      <c r="A2420" s="103"/>
      <c r="B2420" s="326"/>
      <c r="C2420" s="326" t="s">
        <v>1538</v>
      </c>
      <c r="D2420" t="s">
        <v>1538</v>
      </c>
      <c r="E2420" s="325" t="s">
        <v>1538</v>
      </c>
      <c r="G2420" s="325" t="s">
        <v>1538</v>
      </c>
      <c r="H2420" s="325" t="s">
        <v>1538</v>
      </c>
    </row>
    <row r="2421" spans="1:8">
      <c r="A2421" s="103"/>
      <c r="B2421" s="326"/>
      <c r="C2421" s="326" t="s">
        <v>1538</v>
      </c>
      <c r="D2421" t="s">
        <v>1538</v>
      </c>
      <c r="E2421" s="325" t="s">
        <v>1538</v>
      </c>
      <c r="G2421" s="325" t="s">
        <v>1538</v>
      </c>
      <c r="H2421" s="325" t="s">
        <v>1538</v>
      </c>
    </row>
    <row r="2422" spans="1:8">
      <c r="A2422" s="103"/>
      <c r="B2422" s="326"/>
      <c r="C2422" s="326" t="s">
        <v>1538</v>
      </c>
      <c r="D2422" t="s">
        <v>1538</v>
      </c>
      <c r="E2422" s="325" t="s">
        <v>1538</v>
      </c>
      <c r="G2422" s="325" t="s">
        <v>1538</v>
      </c>
      <c r="H2422" s="325" t="s">
        <v>1538</v>
      </c>
    </row>
    <row r="2423" spans="1:8">
      <c r="A2423" s="103"/>
      <c r="B2423" s="326"/>
      <c r="C2423" s="326" t="s">
        <v>1538</v>
      </c>
      <c r="D2423" t="s">
        <v>1538</v>
      </c>
      <c r="E2423" s="325" t="s">
        <v>1538</v>
      </c>
      <c r="G2423" s="325" t="s">
        <v>1538</v>
      </c>
      <c r="H2423" s="325" t="s">
        <v>1538</v>
      </c>
    </row>
    <row r="2424" spans="1:8">
      <c r="A2424" s="103"/>
      <c r="B2424" s="326"/>
      <c r="C2424" s="326" t="s">
        <v>1538</v>
      </c>
      <c r="D2424" t="s">
        <v>1538</v>
      </c>
      <c r="E2424" s="325" t="s">
        <v>1538</v>
      </c>
      <c r="G2424" s="325" t="s">
        <v>1538</v>
      </c>
      <c r="H2424" s="325" t="s">
        <v>1538</v>
      </c>
    </row>
    <row r="2425" spans="1:8">
      <c r="A2425" s="103"/>
      <c r="B2425" s="326"/>
      <c r="C2425" s="326" t="s">
        <v>1538</v>
      </c>
      <c r="D2425" t="s">
        <v>1538</v>
      </c>
      <c r="E2425" s="325" t="s">
        <v>1538</v>
      </c>
      <c r="G2425" s="325" t="s">
        <v>1538</v>
      </c>
      <c r="H2425" s="325" t="s">
        <v>1538</v>
      </c>
    </row>
    <row r="2426" spans="1:8">
      <c r="A2426" s="103"/>
      <c r="B2426" s="326"/>
      <c r="C2426" s="326" t="s">
        <v>1538</v>
      </c>
      <c r="D2426" t="s">
        <v>1538</v>
      </c>
      <c r="E2426" s="325" t="s">
        <v>1538</v>
      </c>
      <c r="G2426" s="325" t="s">
        <v>1538</v>
      </c>
      <c r="H2426" s="325" t="s">
        <v>1538</v>
      </c>
    </row>
    <row r="2427" spans="1:8">
      <c r="A2427" s="103"/>
      <c r="B2427" s="326"/>
      <c r="C2427" s="326" t="s">
        <v>1538</v>
      </c>
      <c r="D2427" t="s">
        <v>1538</v>
      </c>
      <c r="E2427" s="325" t="s">
        <v>1538</v>
      </c>
      <c r="G2427" s="325" t="s">
        <v>1538</v>
      </c>
      <c r="H2427" s="325" t="s">
        <v>1538</v>
      </c>
    </row>
    <row r="2428" spans="1:8">
      <c r="A2428" s="103"/>
      <c r="B2428" s="326"/>
      <c r="C2428" s="326" t="s">
        <v>1538</v>
      </c>
      <c r="D2428" t="s">
        <v>1538</v>
      </c>
      <c r="E2428" s="325" t="s">
        <v>1538</v>
      </c>
      <c r="G2428" s="325" t="s">
        <v>1538</v>
      </c>
      <c r="H2428" s="325" t="s">
        <v>1538</v>
      </c>
    </row>
    <row r="2429" spans="1:8">
      <c r="A2429" s="103"/>
      <c r="B2429" s="326"/>
      <c r="C2429" s="326" t="s">
        <v>1538</v>
      </c>
      <c r="D2429" t="s">
        <v>1538</v>
      </c>
      <c r="E2429" s="325" t="s">
        <v>1538</v>
      </c>
      <c r="G2429" s="325" t="s">
        <v>1538</v>
      </c>
      <c r="H2429" s="325" t="s">
        <v>1538</v>
      </c>
    </row>
    <row r="2430" spans="1:8">
      <c r="A2430" s="103"/>
      <c r="B2430" s="326"/>
      <c r="C2430" s="326" t="s">
        <v>1538</v>
      </c>
      <c r="D2430" t="s">
        <v>1538</v>
      </c>
      <c r="E2430" s="325" t="s">
        <v>1538</v>
      </c>
      <c r="G2430" s="325" t="s">
        <v>1538</v>
      </c>
      <c r="H2430" s="325" t="s">
        <v>1538</v>
      </c>
    </row>
    <row r="2431" spans="1:8">
      <c r="A2431" s="103"/>
      <c r="B2431" s="326"/>
      <c r="C2431" s="326" t="s">
        <v>1538</v>
      </c>
      <c r="D2431" t="s">
        <v>1538</v>
      </c>
      <c r="E2431" s="325" t="s">
        <v>1538</v>
      </c>
      <c r="G2431" s="325" t="s">
        <v>1538</v>
      </c>
      <c r="H2431" s="325" t="s">
        <v>1538</v>
      </c>
    </row>
    <row r="2432" spans="1:8">
      <c r="A2432" s="103"/>
      <c r="B2432" s="326"/>
      <c r="C2432" s="326" t="s">
        <v>1538</v>
      </c>
      <c r="D2432" t="s">
        <v>1538</v>
      </c>
      <c r="E2432" s="325" t="s">
        <v>1538</v>
      </c>
      <c r="G2432" s="325" t="s">
        <v>1538</v>
      </c>
      <c r="H2432" s="325" t="s">
        <v>1538</v>
      </c>
    </row>
    <row r="2433" spans="1:8">
      <c r="A2433" s="103"/>
      <c r="B2433" s="326"/>
      <c r="C2433" s="326" t="s">
        <v>1538</v>
      </c>
      <c r="D2433" t="s">
        <v>1538</v>
      </c>
      <c r="E2433" s="325" t="s">
        <v>1538</v>
      </c>
      <c r="G2433" s="325" t="s">
        <v>1538</v>
      </c>
      <c r="H2433" s="325" t="s">
        <v>1538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0"/>
  <dimension ref="A1:H2433"/>
  <sheetViews>
    <sheetView workbookViewId="0">
      <selection activeCell="N14" sqref="N14"/>
    </sheetView>
  </sheetViews>
  <sheetFormatPr baseColWidth="10" defaultColWidth="8.83203125" defaultRowHeight="15"/>
  <cols>
    <col min="1" max="1" width="38.1640625" customWidth="1"/>
    <col min="7" max="7" width="9.5" bestFit="1" customWidth="1"/>
    <col min="8" max="8" width="11.83203125" bestFit="1" customWidth="1"/>
  </cols>
  <sheetData>
    <row r="1" spans="1:8">
      <c r="A1" s="96" t="s">
        <v>1334</v>
      </c>
      <c r="B1" s="337" t="s">
        <v>1539</v>
      </c>
      <c r="C1" s="338" t="s">
        <v>1540</v>
      </c>
      <c r="D1" s="339" t="s">
        <v>1541</v>
      </c>
      <c r="E1" s="339" t="s">
        <v>1542</v>
      </c>
      <c r="F1" s="335" t="s">
        <v>1543</v>
      </c>
      <c r="G1" s="335" t="s">
        <v>1544</v>
      </c>
      <c r="H1" s="340" t="s">
        <v>1545</v>
      </c>
    </row>
    <row r="2" spans="1:8" s="323" customFormat="1">
      <c r="A2" s="103" t="s">
        <v>921</v>
      </c>
      <c r="B2" s="322">
        <v>0</v>
      </c>
      <c r="C2" s="322">
        <v>0</v>
      </c>
      <c r="D2" s="322">
        <v>0</v>
      </c>
      <c r="E2" s="322">
        <v>0</v>
      </c>
      <c r="F2" s="322">
        <v>0</v>
      </c>
      <c r="G2" s="322">
        <v>0</v>
      </c>
      <c r="H2" s="322">
        <v>27</v>
      </c>
    </row>
    <row r="3" spans="1:8" s="323" customFormat="1">
      <c r="A3" s="103" t="s">
        <v>1128</v>
      </c>
      <c r="B3" s="322">
        <v>0</v>
      </c>
      <c r="C3" s="322">
        <v>0</v>
      </c>
      <c r="D3" s="322">
        <v>0</v>
      </c>
      <c r="E3" s="322">
        <v>0</v>
      </c>
      <c r="F3" s="322">
        <v>0</v>
      </c>
      <c r="G3" s="322">
        <v>0</v>
      </c>
      <c r="H3" s="322">
        <v>27</v>
      </c>
    </row>
    <row r="4" spans="1:8" s="323" customFormat="1">
      <c r="A4" s="103" t="s">
        <v>1225</v>
      </c>
      <c r="B4" s="322">
        <v>1</v>
      </c>
      <c r="C4" s="322">
        <v>0</v>
      </c>
      <c r="D4" s="322">
        <v>0</v>
      </c>
      <c r="E4" s="322">
        <v>0</v>
      </c>
      <c r="F4" s="322">
        <v>0</v>
      </c>
      <c r="G4" s="322">
        <v>0</v>
      </c>
      <c r="H4" s="322">
        <v>180</v>
      </c>
    </row>
    <row r="5" spans="1:8" s="323" customFormat="1">
      <c r="A5" s="103" t="s">
        <v>734</v>
      </c>
      <c r="B5" s="322">
        <v>0</v>
      </c>
      <c r="C5" s="322">
        <v>0</v>
      </c>
      <c r="D5" s="322">
        <v>0</v>
      </c>
      <c r="E5" s="322">
        <v>11</v>
      </c>
      <c r="F5" s="322">
        <v>0</v>
      </c>
      <c r="G5" s="322">
        <v>0</v>
      </c>
      <c r="H5" s="322">
        <v>108</v>
      </c>
    </row>
    <row r="6" spans="1:8" s="323" customFormat="1">
      <c r="A6" s="103" t="s">
        <v>1237</v>
      </c>
      <c r="B6" s="322">
        <v>0</v>
      </c>
      <c r="C6" s="322">
        <v>0</v>
      </c>
      <c r="D6" s="322">
        <v>0</v>
      </c>
      <c r="E6" s="322">
        <v>0</v>
      </c>
      <c r="F6" s="322">
        <v>0</v>
      </c>
      <c r="G6" s="322">
        <v>17</v>
      </c>
      <c r="H6" s="322">
        <v>0</v>
      </c>
    </row>
    <row r="7" spans="1:8" s="323" customFormat="1">
      <c r="A7" s="103" t="s">
        <v>1127</v>
      </c>
      <c r="B7" s="322">
        <v>0</v>
      </c>
      <c r="C7" s="322">
        <v>0</v>
      </c>
      <c r="D7" s="322">
        <v>2</v>
      </c>
      <c r="E7" s="322">
        <v>0</v>
      </c>
      <c r="F7" s="322">
        <v>0</v>
      </c>
      <c r="G7" s="322">
        <v>0</v>
      </c>
      <c r="H7" s="322">
        <v>11</v>
      </c>
    </row>
    <row r="8" spans="1:8" s="323" customFormat="1">
      <c r="A8" s="103" t="s">
        <v>997</v>
      </c>
      <c r="B8" s="322">
        <v>0</v>
      </c>
      <c r="C8" s="322">
        <v>0</v>
      </c>
      <c r="D8" s="322">
        <v>0</v>
      </c>
      <c r="E8" s="322">
        <v>0</v>
      </c>
      <c r="F8" s="322">
        <v>0</v>
      </c>
      <c r="G8" s="322">
        <v>0</v>
      </c>
      <c r="H8" s="322">
        <v>0</v>
      </c>
    </row>
    <row r="9" spans="1:8" s="323" customFormat="1">
      <c r="A9" s="103" t="s">
        <v>1335</v>
      </c>
      <c r="B9" s="322">
        <v>0</v>
      </c>
      <c r="C9" s="322">
        <v>0</v>
      </c>
      <c r="D9" s="322">
        <v>0</v>
      </c>
      <c r="E9" s="322">
        <v>1</v>
      </c>
      <c r="F9" s="322">
        <v>0</v>
      </c>
      <c r="G9" s="322">
        <v>0</v>
      </c>
      <c r="H9" s="322">
        <v>0</v>
      </c>
    </row>
    <row r="10" spans="1:8" s="323" customFormat="1">
      <c r="A10" s="103" t="s">
        <v>1019</v>
      </c>
      <c r="B10" s="322">
        <v>0</v>
      </c>
      <c r="C10" s="322">
        <v>0</v>
      </c>
      <c r="D10" s="322">
        <v>0</v>
      </c>
      <c r="E10" s="322">
        <v>0</v>
      </c>
      <c r="F10" s="322">
        <v>0</v>
      </c>
      <c r="G10" s="322">
        <v>0</v>
      </c>
      <c r="H10" s="322">
        <v>0</v>
      </c>
    </row>
    <row r="11" spans="1:8" s="323" customFormat="1">
      <c r="A11" s="103" t="s">
        <v>1223</v>
      </c>
      <c r="B11" s="322">
        <v>0</v>
      </c>
      <c r="C11" s="322">
        <v>0</v>
      </c>
      <c r="D11" s="322">
        <v>0</v>
      </c>
      <c r="E11" s="322">
        <v>0</v>
      </c>
      <c r="F11" s="322">
        <v>0</v>
      </c>
      <c r="G11" s="322">
        <v>0</v>
      </c>
      <c r="H11" s="322">
        <v>0</v>
      </c>
    </row>
    <row r="12" spans="1:8" s="323" customFormat="1">
      <c r="A12" s="103" t="s">
        <v>718</v>
      </c>
      <c r="B12" s="322">
        <v>0</v>
      </c>
      <c r="C12" s="322">
        <v>1</v>
      </c>
      <c r="D12" s="322">
        <v>0</v>
      </c>
      <c r="E12" s="322">
        <v>4</v>
      </c>
      <c r="F12" s="322">
        <v>0</v>
      </c>
      <c r="G12" s="322">
        <v>22</v>
      </c>
      <c r="H12" s="322">
        <v>7</v>
      </c>
    </row>
    <row r="13" spans="1:8" s="323" customFormat="1">
      <c r="A13" s="103" t="s">
        <v>1005</v>
      </c>
      <c r="B13" s="322">
        <v>8</v>
      </c>
      <c r="C13" s="322">
        <v>0</v>
      </c>
      <c r="D13" s="322">
        <v>8</v>
      </c>
      <c r="E13" s="322">
        <v>3</v>
      </c>
      <c r="F13" s="322">
        <v>0</v>
      </c>
      <c r="G13" s="322">
        <v>0</v>
      </c>
      <c r="H13" s="322">
        <v>143</v>
      </c>
    </row>
    <row r="14" spans="1:8" s="323" customFormat="1">
      <c r="A14" s="103" t="s">
        <v>996</v>
      </c>
      <c r="B14" s="322">
        <v>0</v>
      </c>
      <c r="C14" s="322">
        <v>0</v>
      </c>
      <c r="D14" s="322">
        <v>0</v>
      </c>
      <c r="E14" s="322">
        <v>0</v>
      </c>
      <c r="F14" s="322">
        <v>5</v>
      </c>
      <c r="G14" s="322">
        <v>0</v>
      </c>
      <c r="H14" s="322">
        <v>944</v>
      </c>
    </row>
    <row r="15" spans="1:8" s="323" customFormat="1">
      <c r="A15" s="103" t="s">
        <v>824</v>
      </c>
      <c r="B15" s="322">
        <v>0</v>
      </c>
      <c r="C15" s="322">
        <v>0</v>
      </c>
      <c r="D15" s="322">
        <v>0</v>
      </c>
      <c r="E15" s="322">
        <v>1</v>
      </c>
      <c r="F15" s="322">
        <v>0</v>
      </c>
      <c r="G15" s="322">
        <v>1</v>
      </c>
      <c r="H15" s="322">
        <v>27</v>
      </c>
    </row>
    <row r="16" spans="1:8" s="323" customFormat="1">
      <c r="A16" s="103" t="s">
        <v>1337</v>
      </c>
      <c r="B16" s="322">
        <v>0</v>
      </c>
      <c r="C16" s="322">
        <v>1</v>
      </c>
      <c r="D16" s="322">
        <v>0</v>
      </c>
      <c r="E16" s="322">
        <v>0</v>
      </c>
      <c r="F16" s="322">
        <v>0</v>
      </c>
      <c r="G16" s="322">
        <v>1</v>
      </c>
      <c r="H16" s="322">
        <v>21</v>
      </c>
    </row>
    <row r="17" spans="1:8" s="323" customFormat="1">
      <c r="A17" s="103" t="s">
        <v>1209</v>
      </c>
      <c r="B17" s="322">
        <v>0</v>
      </c>
      <c r="C17" s="322">
        <v>1</v>
      </c>
      <c r="D17" s="322">
        <v>0</v>
      </c>
      <c r="E17" s="322">
        <v>1</v>
      </c>
      <c r="F17" s="322">
        <v>0</v>
      </c>
      <c r="G17" s="322">
        <v>0</v>
      </c>
      <c r="H17" s="322">
        <v>119</v>
      </c>
    </row>
    <row r="18" spans="1:8" s="323" customFormat="1">
      <c r="A18" s="103" t="s">
        <v>1325</v>
      </c>
      <c r="B18" s="322">
        <v>0</v>
      </c>
      <c r="C18" s="322">
        <v>0</v>
      </c>
      <c r="D18" s="322">
        <v>0</v>
      </c>
      <c r="E18" s="322">
        <v>0</v>
      </c>
      <c r="F18" s="322">
        <v>0</v>
      </c>
      <c r="G18" s="322">
        <v>0</v>
      </c>
      <c r="H18" s="322">
        <v>0</v>
      </c>
    </row>
    <row r="19" spans="1:8" s="323" customFormat="1">
      <c r="A19" s="103" t="s">
        <v>1126</v>
      </c>
      <c r="B19" s="322">
        <v>0</v>
      </c>
      <c r="C19" s="322">
        <v>0</v>
      </c>
      <c r="D19" s="322">
        <v>0</v>
      </c>
      <c r="E19" s="322">
        <v>0</v>
      </c>
      <c r="F19" s="322">
        <v>0</v>
      </c>
      <c r="G19" s="322">
        <v>0</v>
      </c>
      <c r="H19" s="322">
        <v>69</v>
      </c>
    </row>
    <row r="20" spans="1:8" s="323" customFormat="1">
      <c r="A20" s="103" t="s">
        <v>1168</v>
      </c>
      <c r="B20" s="322">
        <v>0</v>
      </c>
      <c r="C20" s="322">
        <v>0</v>
      </c>
      <c r="D20" s="322">
        <v>0</v>
      </c>
      <c r="E20" s="322">
        <v>0</v>
      </c>
      <c r="F20" s="322">
        <v>0</v>
      </c>
      <c r="G20" s="322">
        <v>40</v>
      </c>
      <c r="H20" s="322">
        <v>36</v>
      </c>
    </row>
    <row r="21" spans="1:8" s="323" customFormat="1">
      <c r="A21" s="103" t="s">
        <v>871</v>
      </c>
      <c r="B21" s="322">
        <v>0</v>
      </c>
      <c r="C21" s="322">
        <v>0</v>
      </c>
      <c r="D21" s="322">
        <v>0</v>
      </c>
      <c r="E21" s="322">
        <v>13</v>
      </c>
      <c r="F21" s="322">
        <v>0</v>
      </c>
      <c r="G21" s="322">
        <v>0</v>
      </c>
      <c r="H21" s="322">
        <v>22</v>
      </c>
    </row>
    <row r="22" spans="1:8" s="323" customFormat="1">
      <c r="A22" s="103" t="s">
        <v>1125</v>
      </c>
      <c r="B22" s="322">
        <v>0</v>
      </c>
      <c r="C22" s="322">
        <v>0</v>
      </c>
      <c r="D22" s="322">
        <v>0</v>
      </c>
      <c r="E22" s="322">
        <v>0</v>
      </c>
      <c r="F22" s="322">
        <v>0</v>
      </c>
      <c r="G22" s="322">
        <v>0</v>
      </c>
      <c r="H22" s="322">
        <v>19</v>
      </c>
    </row>
    <row r="23" spans="1:8" s="323" customFormat="1">
      <c r="A23" s="103" t="s">
        <v>1150</v>
      </c>
      <c r="B23" s="322">
        <v>0</v>
      </c>
      <c r="C23" s="322">
        <v>0</v>
      </c>
      <c r="D23" s="322">
        <v>0</v>
      </c>
      <c r="E23" s="322">
        <v>0</v>
      </c>
      <c r="F23" s="322">
        <v>0</v>
      </c>
      <c r="G23" s="322">
        <v>102</v>
      </c>
      <c r="H23" s="322">
        <v>0</v>
      </c>
    </row>
    <row r="24" spans="1:8" s="323" customFormat="1">
      <c r="A24" s="103" t="s">
        <v>870</v>
      </c>
      <c r="B24" s="322">
        <v>0</v>
      </c>
      <c r="C24" s="322">
        <v>0</v>
      </c>
      <c r="D24" s="322">
        <v>0</v>
      </c>
      <c r="E24" s="322">
        <v>0</v>
      </c>
      <c r="F24" s="322">
        <v>0</v>
      </c>
      <c r="G24" s="322">
        <v>7</v>
      </c>
      <c r="H24" s="322">
        <v>12</v>
      </c>
    </row>
    <row r="25" spans="1:8" s="323" customFormat="1">
      <c r="A25" s="103" t="s">
        <v>1326</v>
      </c>
      <c r="B25" s="322">
        <v>0</v>
      </c>
      <c r="C25" s="322">
        <v>3</v>
      </c>
      <c r="D25" s="322">
        <v>0</v>
      </c>
      <c r="E25" s="322">
        <v>2</v>
      </c>
      <c r="F25" s="322">
        <v>0</v>
      </c>
      <c r="G25" s="322">
        <v>1</v>
      </c>
      <c r="H25" s="322">
        <v>28</v>
      </c>
    </row>
    <row r="26" spans="1:8" s="323" customFormat="1">
      <c r="A26" s="103" t="s">
        <v>1026</v>
      </c>
      <c r="B26" s="322">
        <v>0</v>
      </c>
      <c r="C26" s="322">
        <v>0</v>
      </c>
      <c r="D26" s="322">
        <v>0</v>
      </c>
      <c r="E26" s="322">
        <v>0</v>
      </c>
      <c r="F26" s="322">
        <v>0</v>
      </c>
      <c r="G26" s="322">
        <v>0</v>
      </c>
      <c r="H26" s="322">
        <v>16</v>
      </c>
    </row>
    <row r="27" spans="1:8" s="323" customFormat="1">
      <c r="A27" s="103" t="s">
        <v>963</v>
      </c>
      <c r="B27" s="322">
        <v>0</v>
      </c>
      <c r="C27" s="322">
        <v>0</v>
      </c>
      <c r="D27" s="322">
        <v>0</v>
      </c>
      <c r="E27" s="322">
        <v>1</v>
      </c>
      <c r="F27" s="322">
        <v>0</v>
      </c>
      <c r="G27" s="322">
        <v>6</v>
      </c>
      <c r="H27" s="322">
        <v>26</v>
      </c>
    </row>
    <row r="28" spans="1:8" s="323" customFormat="1">
      <c r="A28" s="103" t="s">
        <v>1124</v>
      </c>
      <c r="B28" s="322">
        <v>0</v>
      </c>
      <c r="C28" s="322">
        <v>0</v>
      </c>
      <c r="D28" s="322">
        <v>0</v>
      </c>
      <c r="E28" s="322">
        <v>0</v>
      </c>
      <c r="F28" s="322">
        <v>0</v>
      </c>
      <c r="G28" s="322">
        <v>0</v>
      </c>
      <c r="H28" s="322">
        <v>2</v>
      </c>
    </row>
    <row r="29" spans="1:8" s="323" customFormat="1">
      <c r="A29" s="103" t="s">
        <v>1138</v>
      </c>
      <c r="B29" s="322">
        <v>0</v>
      </c>
      <c r="C29" s="322">
        <v>0</v>
      </c>
      <c r="D29" s="322">
        <v>36</v>
      </c>
      <c r="E29" s="322">
        <v>0</v>
      </c>
      <c r="F29" s="322">
        <v>0</v>
      </c>
      <c r="G29" s="322">
        <v>16</v>
      </c>
      <c r="H29" s="322">
        <v>0</v>
      </c>
    </row>
    <row r="30" spans="1:8" s="323" customFormat="1">
      <c r="A30" s="103" t="s">
        <v>1123</v>
      </c>
      <c r="B30" s="322">
        <v>0</v>
      </c>
      <c r="C30" s="322">
        <v>0</v>
      </c>
      <c r="D30" s="322">
        <v>6</v>
      </c>
      <c r="E30" s="322">
        <v>0</v>
      </c>
      <c r="F30" s="322">
        <v>0</v>
      </c>
      <c r="G30" s="322">
        <v>183</v>
      </c>
      <c r="H30" s="322">
        <v>0</v>
      </c>
    </row>
    <row r="31" spans="1:8" s="323" customFormat="1">
      <c r="A31" s="103" t="s">
        <v>1149</v>
      </c>
      <c r="B31" s="322">
        <v>0</v>
      </c>
      <c r="C31" s="322">
        <v>0</v>
      </c>
      <c r="D31" s="322">
        <v>2</v>
      </c>
      <c r="E31" s="322">
        <v>0</v>
      </c>
      <c r="F31" s="322">
        <v>1</v>
      </c>
      <c r="G31" s="322">
        <v>0</v>
      </c>
      <c r="H31" s="322">
        <v>1176</v>
      </c>
    </row>
    <row r="32" spans="1:8" s="323" customFormat="1">
      <c r="A32" s="103" t="s">
        <v>1122</v>
      </c>
      <c r="B32" s="322">
        <v>0</v>
      </c>
      <c r="C32" s="322">
        <v>0</v>
      </c>
      <c r="D32" s="322">
        <v>0</v>
      </c>
      <c r="E32" s="322">
        <v>0</v>
      </c>
      <c r="F32" s="322">
        <v>1</v>
      </c>
      <c r="G32" s="322">
        <v>0</v>
      </c>
      <c r="H32" s="322">
        <v>87</v>
      </c>
    </row>
    <row r="33" spans="1:8" s="323" customFormat="1">
      <c r="A33" s="103" t="s">
        <v>955</v>
      </c>
      <c r="B33" s="322">
        <v>0</v>
      </c>
      <c r="C33" s="322">
        <v>0</v>
      </c>
      <c r="D33" s="322">
        <v>0</v>
      </c>
      <c r="E33" s="322">
        <v>0</v>
      </c>
      <c r="F33" s="322">
        <v>0</v>
      </c>
      <c r="G33" s="322">
        <v>0</v>
      </c>
      <c r="H33" s="322">
        <v>1</v>
      </c>
    </row>
    <row r="34" spans="1:8" s="323" customFormat="1">
      <c r="A34" s="103" t="s">
        <v>920</v>
      </c>
      <c r="B34" s="322">
        <v>0</v>
      </c>
      <c r="C34" s="322">
        <v>0</v>
      </c>
      <c r="D34" s="322">
        <v>0</v>
      </c>
      <c r="E34" s="322">
        <v>0</v>
      </c>
      <c r="F34" s="322">
        <v>0</v>
      </c>
      <c r="G34" s="322">
        <v>0</v>
      </c>
      <c r="H34" s="322">
        <v>0</v>
      </c>
    </row>
    <row r="35" spans="1:8" s="323" customFormat="1">
      <c r="A35" s="103" t="s">
        <v>954</v>
      </c>
      <c r="B35" s="322">
        <v>0</v>
      </c>
      <c r="C35" s="322">
        <v>0</v>
      </c>
      <c r="D35" s="322">
        <v>0</v>
      </c>
      <c r="E35" s="322">
        <v>0</v>
      </c>
      <c r="F35" s="322">
        <v>0</v>
      </c>
      <c r="G35" s="322">
        <v>0</v>
      </c>
      <c r="H35" s="322">
        <v>0</v>
      </c>
    </row>
    <row r="36" spans="1:8" s="323" customFormat="1">
      <c r="A36" s="103" t="s">
        <v>1121</v>
      </c>
      <c r="B36" s="322">
        <v>0</v>
      </c>
      <c r="C36" s="322">
        <v>0</v>
      </c>
      <c r="D36" s="322">
        <v>0</v>
      </c>
      <c r="E36" s="322">
        <v>0</v>
      </c>
      <c r="F36" s="322">
        <v>0</v>
      </c>
      <c r="G36" s="322">
        <v>0</v>
      </c>
      <c r="H36" s="322">
        <v>0</v>
      </c>
    </row>
    <row r="37" spans="1:8" s="323" customFormat="1">
      <c r="A37" s="103" t="s">
        <v>1120</v>
      </c>
      <c r="B37" s="322">
        <v>0</v>
      </c>
      <c r="C37" s="322">
        <v>0</v>
      </c>
      <c r="D37" s="322">
        <v>0</v>
      </c>
      <c r="E37" s="322">
        <v>0</v>
      </c>
      <c r="F37" s="322">
        <v>0</v>
      </c>
      <c r="G37" s="322">
        <v>0</v>
      </c>
      <c r="H37" s="322">
        <v>0</v>
      </c>
    </row>
    <row r="38" spans="1:8" s="323" customFormat="1">
      <c r="A38" s="103" t="s">
        <v>1119</v>
      </c>
      <c r="B38" s="322">
        <v>0</v>
      </c>
      <c r="C38" s="322">
        <v>0</v>
      </c>
      <c r="D38" s="322">
        <v>0</v>
      </c>
      <c r="E38" s="322">
        <v>0</v>
      </c>
      <c r="F38" s="322">
        <v>0</v>
      </c>
      <c r="G38" s="322">
        <v>0</v>
      </c>
      <c r="H38" s="322">
        <v>49</v>
      </c>
    </row>
    <row r="39" spans="1:8" s="323" customFormat="1">
      <c r="A39" s="103" t="s">
        <v>864</v>
      </c>
      <c r="B39" s="322">
        <v>0</v>
      </c>
      <c r="C39" s="322">
        <v>0</v>
      </c>
      <c r="D39" s="322">
        <v>0</v>
      </c>
      <c r="E39" s="322">
        <v>0</v>
      </c>
      <c r="F39" s="322">
        <v>0</v>
      </c>
      <c r="G39" s="322">
        <v>9</v>
      </c>
      <c r="H39" s="322">
        <v>6</v>
      </c>
    </row>
    <row r="40" spans="1:8" s="323" customFormat="1">
      <c r="A40" s="103" t="s">
        <v>1038</v>
      </c>
      <c r="B40" s="322">
        <v>0</v>
      </c>
      <c r="C40" s="322">
        <v>0</v>
      </c>
      <c r="D40" s="322">
        <v>0</v>
      </c>
      <c r="E40" s="322">
        <v>0</v>
      </c>
      <c r="F40" s="322">
        <v>0</v>
      </c>
      <c r="G40" s="322">
        <v>0</v>
      </c>
      <c r="H40" s="322">
        <v>0</v>
      </c>
    </row>
    <row r="41" spans="1:8" s="323" customFormat="1">
      <c r="A41" s="103" t="s">
        <v>808</v>
      </c>
      <c r="B41" s="322">
        <v>0</v>
      </c>
      <c r="C41" s="322">
        <v>0</v>
      </c>
      <c r="D41" s="322">
        <v>0</v>
      </c>
      <c r="E41" s="322">
        <v>0</v>
      </c>
      <c r="F41" s="322">
        <v>0</v>
      </c>
      <c r="G41" s="322">
        <v>3</v>
      </c>
      <c r="H41" s="322">
        <v>1</v>
      </c>
    </row>
    <row r="42" spans="1:8" s="323" customFormat="1">
      <c r="A42" s="103" t="s">
        <v>1236</v>
      </c>
      <c r="B42" s="322">
        <v>1</v>
      </c>
      <c r="C42" s="322">
        <v>0</v>
      </c>
      <c r="D42" s="322">
        <v>0</v>
      </c>
      <c r="E42" s="322">
        <v>0</v>
      </c>
      <c r="F42" s="322">
        <v>0</v>
      </c>
      <c r="G42" s="322">
        <v>0</v>
      </c>
      <c r="H42" s="322">
        <v>329</v>
      </c>
    </row>
    <row r="43" spans="1:8" s="323" customFormat="1">
      <c r="A43" s="103" t="s">
        <v>1118</v>
      </c>
      <c r="B43" s="322">
        <v>0</v>
      </c>
      <c r="C43" s="322">
        <v>0</v>
      </c>
      <c r="D43" s="322">
        <v>0</v>
      </c>
      <c r="E43" s="322">
        <v>0</v>
      </c>
      <c r="F43" s="322">
        <v>0</v>
      </c>
      <c r="G43" s="322">
        <v>0</v>
      </c>
      <c r="H43" s="322">
        <v>7</v>
      </c>
    </row>
    <row r="44" spans="1:8" s="323" customFormat="1">
      <c r="A44" s="103" t="s">
        <v>919</v>
      </c>
      <c r="B44" s="322">
        <v>0</v>
      </c>
      <c r="C44" s="322">
        <v>0</v>
      </c>
      <c r="D44" s="322">
        <v>0</v>
      </c>
      <c r="E44" s="322">
        <v>2</v>
      </c>
      <c r="F44" s="322">
        <v>0</v>
      </c>
      <c r="G44" s="322">
        <v>5</v>
      </c>
      <c r="H44" s="322">
        <v>29</v>
      </c>
    </row>
    <row r="45" spans="1:8" s="323" customFormat="1">
      <c r="A45" s="103" t="s">
        <v>1217</v>
      </c>
      <c r="B45" s="322">
        <v>0</v>
      </c>
      <c r="C45" s="322">
        <v>0</v>
      </c>
      <c r="D45" s="322">
        <v>0</v>
      </c>
      <c r="E45" s="322">
        <v>0</v>
      </c>
      <c r="F45" s="322">
        <v>0</v>
      </c>
      <c r="G45" s="322">
        <v>0</v>
      </c>
      <c r="H45" s="322">
        <v>0</v>
      </c>
    </row>
    <row r="46" spans="1:8" s="323" customFormat="1">
      <c r="A46" s="103" t="s">
        <v>1152</v>
      </c>
      <c r="B46" s="322">
        <v>0</v>
      </c>
      <c r="C46" s="322">
        <v>0</v>
      </c>
      <c r="D46" s="322">
        <v>0</v>
      </c>
      <c r="E46" s="322">
        <v>0</v>
      </c>
      <c r="F46" s="322">
        <v>0</v>
      </c>
      <c r="G46" s="322">
        <v>0</v>
      </c>
      <c r="H46" s="322">
        <v>1</v>
      </c>
    </row>
    <row r="47" spans="1:8" s="323" customFormat="1">
      <c r="A47" s="103" t="s">
        <v>1167</v>
      </c>
      <c r="B47" s="322">
        <v>0</v>
      </c>
      <c r="C47" s="322">
        <v>0</v>
      </c>
      <c r="D47" s="322">
        <v>0</v>
      </c>
      <c r="E47" s="322">
        <v>0</v>
      </c>
      <c r="F47" s="322">
        <v>0</v>
      </c>
      <c r="G47" s="322">
        <v>0</v>
      </c>
      <c r="H47" s="322">
        <v>0</v>
      </c>
    </row>
    <row r="48" spans="1:8" s="323" customFormat="1">
      <c r="A48" s="103" t="s">
        <v>953</v>
      </c>
      <c r="B48" s="322">
        <v>0</v>
      </c>
      <c r="C48" s="322">
        <v>0</v>
      </c>
      <c r="D48" s="322">
        <v>0</v>
      </c>
      <c r="E48" s="322">
        <v>0</v>
      </c>
      <c r="F48" s="322">
        <v>0</v>
      </c>
      <c r="G48" s="322">
        <v>0</v>
      </c>
      <c r="H48" s="322">
        <v>0</v>
      </c>
    </row>
    <row r="49" spans="1:8" s="323" customFormat="1">
      <c r="A49" s="103" t="s">
        <v>1117</v>
      </c>
      <c r="B49" s="322">
        <v>0</v>
      </c>
      <c r="C49" s="322">
        <v>0</v>
      </c>
      <c r="D49" s="322">
        <v>0</v>
      </c>
      <c r="E49" s="322">
        <v>0</v>
      </c>
      <c r="F49" s="322">
        <v>0</v>
      </c>
      <c r="G49" s="322">
        <v>0</v>
      </c>
      <c r="H49" s="322">
        <v>0</v>
      </c>
    </row>
    <row r="50" spans="1:8" s="323" customFormat="1">
      <c r="A50" s="103" t="s">
        <v>1160</v>
      </c>
      <c r="B50" s="322">
        <v>21</v>
      </c>
      <c r="C50" s="322">
        <v>0</v>
      </c>
      <c r="D50" s="322">
        <v>25</v>
      </c>
      <c r="E50" s="322">
        <v>2</v>
      </c>
      <c r="F50" s="322">
        <v>2</v>
      </c>
      <c r="G50" s="322">
        <v>13</v>
      </c>
      <c r="H50" s="322">
        <v>29</v>
      </c>
    </row>
    <row r="51" spans="1:8" s="323" customFormat="1">
      <c r="A51" s="103" t="s">
        <v>995</v>
      </c>
      <c r="B51" s="322">
        <v>0</v>
      </c>
      <c r="C51" s="322">
        <v>0</v>
      </c>
      <c r="D51" s="322">
        <v>0</v>
      </c>
      <c r="E51" s="322">
        <v>0</v>
      </c>
      <c r="F51" s="322">
        <v>0</v>
      </c>
      <c r="G51" s="322">
        <v>0</v>
      </c>
      <c r="H51" s="322">
        <v>9</v>
      </c>
    </row>
    <row r="52" spans="1:8" s="323" customFormat="1">
      <c r="A52" s="103" t="s">
        <v>1208</v>
      </c>
      <c r="B52" s="322">
        <v>0</v>
      </c>
      <c r="C52" s="322">
        <v>0</v>
      </c>
      <c r="D52" s="322">
        <v>0</v>
      </c>
      <c r="E52" s="322">
        <v>0</v>
      </c>
      <c r="F52" s="322">
        <v>0</v>
      </c>
      <c r="G52" s="322">
        <v>22</v>
      </c>
      <c r="H52" s="322">
        <v>323</v>
      </c>
    </row>
    <row r="53" spans="1:8" s="323" customFormat="1">
      <c r="A53" s="103" t="s">
        <v>863</v>
      </c>
      <c r="B53" s="322">
        <v>0</v>
      </c>
      <c r="C53" s="322">
        <v>0</v>
      </c>
      <c r="D53" s="322">
        <v>0</v>
      </c>
      <c r="E53" s="322">
        <v>0</v>
      </c>
      <c r="F53" s="322">
        <v>0</v>
      </c>
      <c r="G53" s="322">
        <v>5</v>
      </c>
      <c r="H53" s="322">
        <v>1</v>
      </c>
    </row>
    <row r="54" spans="1:8" s="323" customFormat="1">
      <c r="A54" s="103" t="s">
        <v>849</v>
      </c>
      <c r="B54" s="322">
        <v>0</v>
      </c>
      <c r="C54" s="322">
        <v>0</v>
      </c>
      <c r="D54" s="322">
        <v>0</v>
      </c>
      <c r="E54" s="322">
        <v>0</v>
      </c>
      <c r="F54" s="322">
        <v>0</v>
      </c>
      <c r="G54" s="322">
        <v>0</v>
      </c>
      <c r="H54" s="322">
        <v>36</v>
      </c>
    </row>
    <row r="55" spans="1:8" s="323" customFormat="1">
      <c r="A55" s="103" t="s">
        <v>994</v>
      </c>
      <c r="B55" s="322">
        <v>0</v>
      </c>
      <c r="C55" s="322">
        <v>0</v>
      </c>
      <c r="D55" s="322">
        <v>0</v>
      </c>
      <c r="E55" s="322">
        <v>0</v>
      </c>
      <c r="F55" s="322">
        <v>0</v>
      </c>
      <c r="G55" s="322">
        <v>0</v>
      </c>
      <c r="H55" s="322">
        <v>7</v>
      </c>
    </row>
    <row r="56" spans="1:8" s="323" customFormat="1">
      <c r="A56" s="103" t="s">
        <v>1116</v>
      </c>
      <c r="B56" s="322">
        <v>0</v>
      </c>
      <c r="C56" s="322">
        <v>0</v>
      </c>
      <c r="D56" s="322">
        <v>0</v>
      </c>
      <c r="E56" s="322">
        <v>20</v>
      </c>
      <c r="F56" s="322">
        <v>0</v>
      </c>
      <c r="G56" s="322">
        <v>6</v>
      </c>
      <c r="H56" s="322">
        <v>35</v>
      </c>
    </row>
    <row r="57" spans="1:8" s="323" customFormat="1">
      <c r="A57" s="103" t="s">
        <v>862</v>
      </c>
      <c r="B57" s="322">
        <v>0</v>
      </c>
      <c r="C57" s="322">
        <v>0</v>
      </c>
      <c r="D57" s="322">
        <v>0</v>
      </c>
      <c r="E57" s="322">
        <v>0</v>
      </c>
      <c r="F57" s="322">
        <v>29</v>
      </c>
      <c r="G57" s="322">
        <v>0</v>
      </c>
      <c r="H57" s="322">
        <v>271</v>
      </c>
    </row>
    <row r="58" spans="1:8" s="323" customFormat="1">
      <c r="A58" s="103" t="s">
        <v>711</v>
      </c>
      <c r="B58" s="322">
        <v>0</v>
      </c>
      <c r="C58" s="322">
        <v>0</v>
      </c>
      <c r="D58" s="322">
        <v>0</v>
      </c>
      <c r="E58" s="322">
        <v>9</v>
      </c>
      <c r="F58" s="322">
        <v>0</v>
      </c>
      <c r="G58" s="322">
        <v>72</v>
      </c>
      <c r="H58" s="322">
        <v>73</v>
      </c>
    </row>
    <row r="59" spans="1:8" s="323" customFormat="1">
      <c r="A59" s="103" t="s">
        <v>1115</v>
      </c>
      <c r="B59" s="322">
        <v>4</v>
      </c>
      <c r="C59" s="322">
        <v>0</v>
      </c>
      <c r="D59" s="322">
        <v>0</v>
      </c>
      <c r="E59" s="322">
        <v>0</v>
      </c>
      <c r="F59" s="322">
        <v>0</v>
      </c>
      <c r="G59" s="322">
        <v>1</v>
      </c>
      <c r="H59" s="322">
        <v>78</v>
      </c>
    </row>
    <row r="60" spans="1:8" s="323" customFormat="1">
      <c r="A60" s="103" t="s">
        <v>701</v>
      </c>
      <c r="B60" s="322">
        <v>0</v>
      </c>
      <c r="C60" s="322">
        <v>1</v>
      </c>
      <c r="D60" s="322">
        <v>0</v>
      </c>
      <c r="E60" s="322">
        <v>0</v>
      </c>
      <c r="F60" s="322">
        <v>0</v>
      </c>
      <c r="G60" s="322">
        <v>24</v>
      </c>
      <c r="H60" s="322">
        <v>20</v>
      </c>
    </row>
    <row r="61" spans="1:8" s="323" customFormat="1">
      <c r="A61" s="103" t="s">
        <v>1159</v>
      </c>
      <c r="B61" s="322">
        <v>0</v>
      </c>
      <c r="C61" s="322">
        <v>0</v>
      </c>
      <c r="D61" s="322">
        <v>0</v>
      </c>
      <c r="E61" s="322">
        <v>0</v>
      </c>
      <c r="F61" s="322">
        <v>0</v>
      </c>
      <c r="G61" s="322">
        <v>0</v>
      </c>
      <c r="H61" s="322">
        <v>0</v>
      </c>
    </row>
    <row r="62" spans="1:8" s="323" customFormat="1">
      <c r="A62" s="103" t="s">
        <v>1148</v>
      </c>
      <c r="B62" s="322">
        <v>0</v>
      </c>
      <c r="C62" s="322">
        <v>0</v>
      </c>
      <c r="D62" s="322">
        <v>0</v>
      </c>
      <c r="E62" s="322">
        <v>0</v>
      </c>
      <c r="F62" s="322">
        <v>0</v>
      </c>
      <c r="G62" s="322">
        <v>0</v>
      </c>
      <c r="H62" s="322">
        <v>0</v>
      </c>
    </row>
    <row r="63" spans="1:8" s="323" customFormat="1">
      <c r="A63" s="103" t="s">
        <v>952</v>
      </c>
      <c r="B63" s="322">
        <v>0</v>
      </c>
      <c r="C63" s="322">
        <v>0</v>
      </c>
      <c r="D63" s="322">
        <v>0</v>
      </c>
      <c r="E63" s="322">
        <v>0</v>
      </c>
      <c r="F63" s="322">
        <v>0</v>
      </c>
      <c r="G63" s="322">
        <v>0</v>
      </c>
      <c r="H63" s="322">
        <v>86</v>
      </c>
    </row>
    <row r="64" spans="1:8" s="323" customFormat="1">
      <c r="A64" s="103" t="s">
        <v>1158</v>
      </c>
      <c r="B64" s="322">
        <v>0</v>
      </c>
      <c r="C64" s="322">
        <v>0</v>
      </c>
      <c r="D64" s="322">
        <v>0</v>
      </c>
      <c r="E64" s="322">
        <v>0</v>
      </c>
      <c r="F64" s="322">
        <v>0</v>
      </c>
      <c r="G64" s="322">
        <v>0</v>
      </c>
      <c r="H64" s="322">
        <v>0</v>
      </c>
    </row>
    <row r="65" spans="1:8" s="323" customFormat="1">
      <c r="A65" s="103" t="s">
        <v>1004</v>
      </c>
      <c r="B65" s="322">
        <v>0</v>
      </c>
      <c r="C65" s="322">
        <v>0</v>
      </c>
      <c r="D65" s="322">
        <v>0</v>
      </c>
      <c r="E65" s="322">
        <v>0</v>
      </c>
      <c r="F65" s="322">
        <v>0</v>
      </c>
      <c r="G65" s="322">
        <v>4</v>
      </c>
      <c r="H65" s="322">
        <v>6</v>
      </c>
    </row>
    <row r="66" spans="1:8" s="323" customFormat="1">
      <c r="A66" s="103" t="s">
        <v>766</v>
      </c>
      <c r="B66" s="322">
        <v>1</v>
      </c>
      <c r="C66" s="322">
        <v>0</v>
      </c>
      <c r="D66" s="322">
        <v>0</v>
      </c>
      <c r="E66" s="322">
        <v>0</v>
      </c>
      <c r="F66" s="322">
        <v>7</v>
      </c>
      <c r="G66" s="322">
        <v>221</v>
      </c>
      <c r="H66" s="322">
        <v>238</v>
      </c>
    </row>
    <row r="67" spans="1:8" s="323" customFormat="1">
      <c r="A67" s="103" t="s">
        <v>841</v>
      </c>
      <c r="B67" s="322">
        <v>2</v>
      </c>
      <c r="C67" s="322">
        <v>0</v>
      </c>
      <c r="D67" s="322">
        <v>2</v>
      </c>
      <c r="E67" s="322">
        <v>0</v>
      </c>
      <c r="F67" s="322">
        <v>3</v>
      </c>
      <c r="G67" s="322">
        <v>0</v>
      </c>
      <c r="H67" s="322">
        <v>46</v>
      </c>
    </row>
    <row r="68" spans="1:8" s="323" customFormat="1">
      <c r="A68" s="103" t="s">
        <v>951</v>
      </c>
      <c r="B68" s="322">
        <v>0</v>
      </c>
      <c r="C68" s="322">
        <v>0</v>
      </c>
      <c r="D68" s="322">
        <v>0</v>
      </c>
      <c r="E68" s="322">
        <v>0</v>
      </c>
      <c r="F68" s="322">
        <v>0</v>
      </c>
      <c r="G68" s="322">
        <v>0</v>
      </c>
      <c r="H68" s="322">
        <v>14</v>
      </c>
    </row>
    <row r="69" spans="1:8" s="323" customFormat="1">
      <c r="A69" s="103" t="s">
        <v>828</v>
      </c>
      <c r="B69" s="322">
        <v>0</v>
      </c>
      <c r="C69" s="322">
        <v>0</v>
      </c>
      <c r="D69" s="322">
        <v>0</v>
      </c>
      <c r="E69" s="322">
        <v>0</v>
      </c>
      <c r="F69" s="322">
        <v>0</v>
      </c>
      <c r="G69" s="322">
        <v>0</v>
      </c>
      <c r="H69" s="322">
        <v>0</v>
      </c>
    </row>
    <row r="70" spans="1:8" s="323" customFormat="1">
      <c r="A70" s="103" t="s">
        <v>898</v>
      </c>
      <c r="B70" s="322">
        <v>0</v>
      </c>
      <c r="C70" s="322">
        <v>0</v>
      </c>
      <c r="D70" s="322">
        <v>4</v>
      </c>
      <c r="E70" s="322">
        <v>1</v>
      </c>
      <c r="F70" s="322">
        <v>0</v>
      </c>
      <c r="G70" s="322">
        <v>28</v>
      </c>
      <c r="H70" s="322">
        <v>210</v>
      </c>
    </row>
    <row r="71" spans="1:8" s="323" customFormat="1">
      <c r="A71" s="103" t="s">
        <v>1537</v>
      </c>
      <c r="B71" s="322">
        <v>0</v>
      </c>
      <c r="C71" s="322">
        <v>0</v>
      </c>
      <c r="D71" s="322">
        <v>0</v>
      </c>
      <c r="E71" s="322">
        <v>0</v>
      </c>
      <c r="F71" s="322">
        <v>0</v>
      </c>
      <c r="G71" s="322">
        <v>0</v>
      </c>
      <c r="H71" s="322">
        <v>0</v>
      </c>
    </row>
    <row r="72" spans="1:8" s="323" customFormat="1">
      <c r="A72" s="103" t="s">
        <v>848</v>
      </c>
      <c r="B72" s="322">
        <v>0</v>
      </c>
      <c r="C72" s="322">
        <v>0</v>
      </c>
      <c r="D72" s="322">
        <v>0</v>
      </c>
      <c r="E72" s="322">
        <v>0</v>
      </c>
      <c r="F72" s="322">
        <v>0</v>
      </c>
      <c r="G72" s="322">
        <v>0</v>
      </c>
      <c r="H72" s="322">
        <v>1</v>
      </c>
    </row>
    <row r="73" spans="1:8" s="323" customFormat="1">
      <c r="A73" s="103" t="s">
        <v>1114</v>
      </c>
      <c r="B73" s="322">
        <v>0</v>
      </c>
      <c r="C73" s="322">
        <v>0</v>
      </c>
      <c r="D73" s="322">
        <v>0</v>
      </c>
      <c r="E73" s="322">
        <v>2</v>
      </c>
      <c r="F73" s="322">
        <v>0</v>
      </c>
      <c r="G73" s="322">
        <v>0</v>
      </c>
      <c r="H73" s="322">
        <v>6</v>
      </c>
    </row>
    <row r="74" spans="1:8" s="323" customFormat="1">
      <c r="A74" s="103" t="s">
        <v>1322</v>
      </c>
      <c r="B74" s="322">
        <v>0</v>
      </c>
      <c r="C74" s="322">
        <v>0</v>
      </c>
      <c r="D74" s="322">
        <v>0</v>
      </c>
      <c r="E74" s="322">
        <v>0</v>
      </c>
      <c r="F74" s="322">
        <v>0</v>
      </c>
      <c r="G74" s="322">
        <v>0</v>
      </c>
      <c r="H74" s="322">
        <v>89</v>
      </c>
    </row>
    <row r="75" spans="1:8" s="323" customFormat="1">
      <c r="A75" s="103" t="s">
        <v>792</v>
      </c>
      <c r="B75" s="322">
        <v>0</v>
      </c>
      <c r="C75" s="322">
        <v>0</v>
      </c>
      <c r="D75" s="322">
        <v>0</v>
      </c>
      <c r="E75" s="322">
        <v>0</v>
      </c>
      <c r="F75" s="322">
        <v>0</v>
      </c>
      <c r="G75" s="322">
        <v>0</v>
      </c>
      <c r="H75" s="322">
        <v>0</v>
      </c>
    </row>
    <row r="76" spans="1:8" s="323" customFormat="1">
      <c r="A76" s="103" t="s">
        <v>1113</v>
      </c>
      <c r="B76" s="322">
        <v>0</v>
      </c>
      <c r="C76" s="322">
        <v>0</v>
      </c>
      <c r="D76" s="322">
        <v>0</v>
      </c>
      <c r="E76" s="322">
        <v>0</v>
      </c>
      <c r="F76" s="322">
        <v>0</v>
      </c>
      <c r="G76" s="322">
        <v>0</v>
      </c>
      <c r="H76" s="322">
        <v>0</v>
      </c>
    </row>
    <row r="77" spans="1:8" s="323" customFormat="1">
      <c r="A77" s="103" t="s">
        <v>1216</v>
      </c>
      <c r="B77" s="322">
        <v>0</v>
      </c>
      <c r="C77" s="322">
        <v>0</v>
      </c>
      <c r="D77" s="322">
        <v>4</v>
      </c>
      <c r="E77" s="322">
        <v>0</v>
      </c>
      <c r="F77" s="322">
        <v>0</v>
      </c>
      <c r="G77" s="322">
        <v>0</v>
      </c>
      <c r="H77" s="322">
        <v>115</v>
      </c>
    </row>
    <row r="78" spans="1:8" s="323" customFormat="1">
      <c r="A78" s="103" t="s">
        <v>918</v>
      </c>
      <c r="B78" s="322">
        <v>0</v>
      </c>
      <c r="C78" s="322">
        <v>0</v>
      </c>
      <c r="D78" s="322">
        <v>0</v>
      </c>
      <c r="E78" s="322">
        <v>0</v>
      </c>
      <c r="F78" s="322">
        <v>0</v>
      </c>
      <c r="G78" s="322">
        <v>0</v>
      </c>
      <c r="H78" s="322">
        <v>831</v>
      </c>
    </row>
    <row r="79" spans="1:8" s="323" customFormat="1">
      <c r="A79" s="103" t="s">
        <v>917</v>
      </c>
      <c r="B79" s="322">
        <v>0</v>
      </c>
      <c r="C79" s="322">
        <v>0</v>
      </c>
      <c r="D79" s="322">
        <v>0</v>
      </c>
      <c r="E79" s="322">
        <v>0</v>
      </c>
      <c r="F79" s="322">
        <v>0</v>
      </c>
      <c r="G79" s="322">
        <v>0</v>
      </c>
      <c r="H79" s="322">
        <v>224</v>
      </c>
    </row>
    <row r="80" spans="1:8" s="323" customFormat="1">
      <c r="A80" s="103" t="s">
        <v>1040</v>
      </c>
      <c r="B80" s="322">
        <v>0</v>
      </c>
      <c r="C80" s="322">
        <v>0</v>
      </c>
      <c r="D80" s="322">
        <v>0</v>
      </c>
      <c r="E80" s="322">
        <v>0</v>
      </c>
      <c r="F80" s="322">
        <v>0</v>
      </c>
      <c r="G80" s="322">
        <v>50</v>
      </c>
      <c r="H80" s="322">
        <v>0</v>
      </c>
    </row>
    <row r="81" spans="1:8" s="323" customFormat="1">
      <c r="A81" s="103" t="s">
        <v>897</v>
      </c>
      <c r="B81" s="322">
        <v>0</v>
      </c>
      <c r="C81" s="322">
        <v>0</v>
      </c>
      <c r="D81" s="322">
        <v>0</v>
      </c>
      <c r="E81" s="322">
        <v>0</v>
      </c>
      <c r="F81" s="322">
        <v>0</v>
      </c>
      <c r="G81" s="322">
        <v>0</v>
      </c>
      <c r="H81" s="322">
        <v>1777</v>
      </c>
    </row>
    <row r="82" spans="1:8" s="323" customFormat="1">
      <c r="A82" s="103" t="s">
        <v>931</v>
      </c>
      <c r="B82" s="322">
        <v>0</v>
      </c>
      <c r="C82" s="322">
        <v>2</v>
      </c>
      <c r="D82" s="322">
        <v>0</v>
      </c>
      <c r="E82" s="322">
        <v>0</v>
      </c>
      <c r="F82" s="322">
        <v>0</v>
      </c>
      <c r="G82" s="322">
        <v>0</v>
      </c>
      <c r="H82" s="322">
        <v>17</v>
      </c>
    </row>
    <row r="83" spans="1:8" s="323" customFormat="1">
      <c r="A83" s="103" t="s">
        <v>1112</v>
      </c>
      <c r="B83" s="322">
        <v>0</v>
      </c>
      <c r="C83" s="322">
        <v>0</v>
      </c>
      <c r="D83" s="322">
        <v>0</v>
      </c>
      <c r="E83" s="322">
        <v>0</v>
      </c>
      <c r="F83" s="322">
        <v>0</v>
      </c>
      <c r="G83" s="322">
        <v>7</v>
      </c>
      <c r="H83" s="322">
        <v>30</v>
      </c>
    </row>
    <row r="84" spans="1:8" s="323" customFormat="1">
      <c r="A84" s="103" t="s">
        <v>1207</v>
      </c>
      <c r="B84" s="322">
        <v>0</v>
      </c>
      <c r="C84" s="322">
        <v>0</v>
      </c>
      <c r="D84" s="322">
        <v>0</v>
      </c>
      <c r="E84" s="322">
        <v>0</v>
      </c>
      <c r="F84" s="322">
        <v>0</v>
      </c>
      <c r="G84" s="322">
        <v>0</v>
      </c>
      <c r="H84" s="322">
        <v>0</v>
      </c>
    </row>
    <row r="85" spans="1:8" s="323" customFormat="1">
      <c r="A85" s="103" t="s">
        <v>1133</v>
      </c>
      <c r="B85" s="322">
        <v>0</v>
      </c>
      <c r="C85" s="322">
        <v>2</v>
      </c>
      <c r="D85" s="322">
        <v>0</v>
      </c>
      <c r="E85" s="322">
        <v>1</v>
      </c>
      <c r="F85" s="322">
        <v>0</v>
      </c>
      <c r="G85" s="322">
        <v>2</v>
      </c>
      <c r="H85" s="322">
        <v>5</v>
      </c>
    </row>
    <row r="86" spans="1:8" s="323" customFormat="1">
      <c r="A86" s="103" t="s">
        <v>800</v>
      </c>
      <c r="B86" s="322">
        <v>0</v>
      </c>
      <c r="C86" s="322">
        <v>0</v>
      </c>
      <c r="D86" s="322">
        <v>0</v>
      </c>
      <c r="E86" s="322">
        <v>0</v>
      </c>
      <c r="F86" s="322">
        <v>0</v>
      </c>
      <c r="G86" s="322">
        <v>0</v>
      </c>
      <c r="H86" s="322">
        <v>14</v>
      </c>
    </row>
    <row r="87" spans="1:8" s="323" customFormat="1">
      <c r="A87" s="103" t="s">
        <v>1185</v>
      </c>
      <c r="B87" s="322">
        <v>0</v>
      </c>
      <c r="C87" s="322">
        <v>0</v>
      </c>
      <c r="D87" s="322">
        <v>2</v>
      </c>
      <c r="E87" s="322">
        <v>0</v>
      </c>
      <c r="F87" s="322">
        <v>0</v>
      </c>
      <c r="G87" s="322">
        <v>411</v>
      </c>
      <c r="H87" s="322">
        <v>694</v>
      </c>
    </row>
    <row r="88" spans="1:8" s="323" customFormat="1">
      <c r="A88" s="103" t="s">
        <v>950</v>
      </c>
      <c r="B88" s="322">
        <v>0</v>
      </c>
      <c r="C88" s="322">
        <v>0</v>
      </c>
      <c r="D88" s="322">
        <v>0</v>
      </c>
      <c r="E88" s="322">
        <v>0</v>
      </c>
      <c r="F88" s="322">
        <v>0</v>
      </c>
      <c r="G88" s="322">
        <v>0</v>
      </c>
      <c r="H88" s="322">
        <v>0</v>
      </c>
    </row>
    <row r="89" spans="1:8" s="323" customFormat="1">
      <c r="A89" s="103" t="s">
        <v>1184</v>
      </c>
      <c r="B89" s="322">
        <v>0</v>
      </c>
      <c r="C89" s="322">
        <v>0</v>
      </c>
      <c r="D89" s="322">
        <v>0</v>
      </c>
      <c r="E89" s="322">
        <v>0</v>
      </c>
      <c r="F89" s="322">
        <v>0</v>
      </c>
      <c r="G89" s="322">
        <v>14</v>
      </c>
      <c r="H89" s="322">
        <v>30</v>
      </c>
    </row>
    <row r="90" spans="1:8" s="323" customFormat="1">
      <c r="A90" s="103" t="s">
        <v>962</v>
      </c>
      <c r="B90" s="322">
        <v>0</v>
      </c>
      <c r="C90" s="322">
        <v>0</v>
      </c>
      <c r="D90" s="322">
        <v>0</v>
      </c>
      <c r="E90" s="322">
        <v>0</v>
      </c>
      <c r="F90" s="322">
        <v>0</v>
      </c>
      <c r="G90" s="322">
        <v>0</v>
      </c>
      <c r="H90" s="322">
        <v>0</v>
      </c>
    </row>
    <row r="91" spans="1:8" s="323" customFormat="1">
      <c r="A91" s="103" t="s">
        <v>1327</v>
      </c>
      <c r="B91" s="322">
        <v>186</v>
      </c>
      <c r="C91" s="322">
        <v>0</v>
      </c>
      <c r="D91" s="322">
        <v>204</v>
      </c>
      <c r="E91" s="322">
        <v>0</v>
      </c>
      <c r="F91" s="322">
        <v>0</v>
      </c>
      <c r="G91" s="322">
        <v>0</v>
      </c>
      <c r="H91" s="322">
        <v>9</v>
      </c>
    </row>
    <row r="92" spans="1:8" s="323" customFormat="1">
      <c r="A92" s="103" t="s">
        <v>916</v>
      </c>
      <c r="B92" s="322">
        <v>0</v>
      </c>
      <c r="C92" s="322">
        <v>0</v>
      </c>
      <c r="D92" s="322">
        <v>0</v>
      </c>
      <c r="E92" s="322">
        <v>0</v>
      </c>
      <c r="F92" s="322">
        <v>0</v>
      </c>
      <c r="G92" s="322">
        <v>0</v>
      </c>
      <c r="H92" s="322">
        <v>69</v>
      </c>
    </row>
    <row r="93" spans="1:8" s="323" customFormat="1">
      <c r="A93" s="103" t="s">
        <v>1211</v>
      </c>
      <c r="B93" s="322">
        <v>0</v>
      </c>
      <c r="C93" s="322">
        <v>0</v>
      </c>
      <c r="D93" s="322">
        <v>0</v>
      </c>
      <c r="E93" s="322">
        <v>0</v>
      </c>
      <c r="F93" s="322">
        <v>0</v>
      </c>
      <c r="G93" s="322">
        <v>0</v>
      </c>
      <c r="H93" s="322">
        <v>0</v>
      </c>
    </row>
    <row r="94" spans="1:8" s="323" customFormat="1">
      <c r="A94" s="103" t="s">
        <v>699</v>
      </c>
      <c r="B94" s="322">
        <v>0</v>
      </c>
      <c r="C94" s="322">
        <v>3</v>
      </c>
      <c r="D94" s="322">
        <v>0</v>
      </c>
      <c r="E94" s="322">
        <v>0</v>
      </c>
      <c r="F94" s="322">
        <v>0</v>
      </c>
      <c r="G94" s="322">
        <v>2</v>
      </c>
      <c r="H94" s="322">
        <v>6</v>
      </c>
    </row>
    <row r="95" spans="1:8" s="323" customFormat="1">
      <c r="A95" s="103" t="s">
        <v>1111</v>
      </c>
      <c r="B95" s="322">
        <v>0</v>
      </c>
      <c r="C95" s="322">
        <v>0</v>
      </c>
      <c r="D95" s="322">
        <v>0</v>
      </c>
      <c r="E95" s="322">
        <v>0</v>
      </c>
      <c r="F95" s="322">
        <v>0</v>
      </c>
      <c r="G95" s="322">
        <v>0</v>
      </c>
      <c r="H95" s="322">
        <v>0</v>
      </c>
    </row>
    <row r="96" spans="1:8" s="323" customFormat="1">
      <c r="A96" s="103" t="s">
        <v>1110</v>
      </c>
      <c r="B96" s="322">
        <v>0</v>
      </c>
      <c r="C96" s="322">
        <v>0</v>
      </c>
      <c r="D96" s="322">
        <v>0</v>
      </c>
      <c r="E96" s="322">
        <v>0</v>
      </c>
      <c r="F96" s="322">
        <v>0</v>
      </c>
      <c r="G96" s="322">
        <v>0</v>
      </c>
      <c r="H96" s="322">
        <v>0</v>
      </c>
    </row>
    <row r="97" spans="1:8" s="323" customFormat="1">
      <c r="A97" s="103" t="s">
        <v>1206</v>
      </c>
      <c r="B97" s="322">
        <v>0</v>
      </c>
      <c r="C97" s="322">
        <v>0</v>
      </c>
      <c r="D97" s="322">
        <v>0</v>
      </c>
      <c r="E97" s="322">
        <v>0</v>
      </c>
      <c r="F97" s="322">
        <v>0</v>
      </c>
      <c r="G97" s="322">
        <v>0</v>
      </c>
      <c r="H97" s="322">
        <v>24</v>
      </c>
    </row>
    <row r="98" spans="1:8" s="323" customFormat="1">
      <c r="A98" s="103" t="s">
        <v>692</v>
      </c>
      <c r="B98" s="322">
        <v>62</v>
      </c>
      <c r="C98" s="322">
        <v>1</v>
      </c>
      <c r="D98" s="322">
        <v>171</v>
      </c>
      <c r="E98" s="322">
        <v>0</v>
      </c>
      <c r="F98" s="322">
        <v>0</v>
      </c>
      <c r="G98" s="322">
        <v>1</v>
      </c>
      <c r="H98" s="322">
        <v>434</v>
      </c>
    </row>
    <row r="99" spans="1:8" s="323" customFormat="1">
      <c r="A99" s="103" t="s">
        <v>1137</v>
      </c>
      <c r="B99" s="322">
        <v>0</v>
      </c>
      <c r="C99" s="322">
        <v>0</v>
      </c>
      <c r="D99" s="322">
        <v>0</v>
      </c>
      <c r="E99" s="322">
        <v>0</v>
      </c>
      <c r="F99" s="322">
        <v>0</v>
      </c>
      <c r="G99" s="322">
        <v>0</v>
      </c>
      <c r="H99" s="322">
        <v>0</v>
      </c>
    </row>
    <row r="100" spans="1:8" s="323" customFormat="1">
      <c r="A100" s="103" t="s">
        <v>779</v>
      </c>
      <c r="B100" s="322">
        <v>0</v>
      </c>
      <c r="C100" s="322">
        <v>0</v>
      </c>
      <c r="D100" s="322">
        <v>0</v>
      </c>
      <c r="E100" s="322">
        <v>0</v>
      </c>
      <c r="F100" s="322">
        <v>0</v>
      </c>
      <c r="G100" s="322">
        <v>4</v>
      </c>
      <c r="H100" s="322">
        <v>13</v>
      </c>
    </row>
    <row r="101" spans="1:8" s="323" customFormat="1">
      <c r="A101" s="103" t="s">
        <v>949</v>
      </c>
      <c r="B101" s="322">
        <v>11</v>
      </c>
      <c r="C101" s="322">
        <v>0</v>
      </c>
      <c r="D101" s="322">
        <v>73</v>
      </c>
      <c r="E101" s="322">
        <v>0</v>
      </c>
      <c r="F101" s="322">
        <v>1</v>
      </c>
      <c r="G101" s="322">
        <v>0</v>
      </c>
      <c r="H101" s="322">
        <v>335</v>
      </c>
    </row>
    <row r="102" spans="1:8" s="323" customFormat="1">
      <c r="A102" s="103" t="s">
        <v>896</v>
      </c>
      <c r="B102" s="322">
        <v>0</v>
      </c>
      <c r="C102" s="322">
        <v>0</v>
      </c>
      <c r="D102" s="322">
        <v>0</v>
      </c>
      <c r="E102" s="322">
        <v>0</v>
      </c>
      <c r="F102" s="322">
        <v>0</v>
      </c>
      <c r="G102" s="322">
        <v>0</v>
      </c>
      <c r="H102" s="322">
        <v>15</v>
      </c>
    </row>
    <row r="103" spans="1:8" s="323" customFormat="1">
      <c r="A103" s="103" t="s">
        <v>1314</v>
      </c>
      <c r="B103" s="322">
        <v>0</v>
      </c>
      <c r="C103" s="322">
        <v>5</v>
      </c>
      <c r="D103" s="322">
        <v>0</v>
      </c>
      <c r="E103" s="322">
        <v>0</v>
      </c>
      <c r="F103" s="322">
        <v>0</v>
      </c>
      <c r="G103" s="322">
        <v>2</v>
      </c>
      <c r="H103" s="322">
        <v>0</v>
      </c>
    </row>
    <row r="104" spans="1:8" s="323" customFormat="1">
      <c r="A104" s="103" t="s">
        <v>993</v>
      </c>
      <c r="B104" s="322">
        <v>0</v>
      </c>
      <c r="C104" s="322">
        <v>0</v>
      </c>
      <c r="D104" s="322">
        <v>0</v>
      </c>
      <c r="E104" s="322">
        <v>4</v>
      </c>
      <c r="F104" s="322">
        <v>0</v>
      </c>
      <c r="G104" s="322">
        <v>0</v>
      </c>
      <c r="H104" s="322">
        <v>178</v>
      </c>
    </row>
    <row r="105" spans="1:8" s="323" customFormat="1">
      <c r="A105" s="103" t="s">
        <v>799</v>
      </c>
      <c r="B105" s="322">
        <v>0</v>
      </c>
      <c r="C105" s="322">
        <v>0</v>
      </c>
      <c r="D105" s="322">
        <v>0</v>
      </c>
      <c r="E105" s="322">
        <v>0</v>
      </c>
      <c r="F105" s="322">
        <v>0</v>
      </c>
      <c r="G105" s="322">
        <v>2</v>
      </c>
      <c r="H105" s="322">
        <v>0</v>
      </c>
    </row>
    <row r="106" spans="1:8" s="323" customFormat="1">
      <c r="A106" s="103" t="s">
        <v>1109</v>
      </c>
      <c r="B106" s="322">
        <v>0</v>
      </c>
      <c r="C106" s="322">
        <v>0</v>
      </c>
      <c r="D106" s="322">
        <v>0</v>
      </c>
      <c r="E106" s="322">
        <v>0</v>
      </c>
      <c r="F106" s="322">
        <v>0</v>
      </c>
      <c r="G106" s="322">
        <v>0</v>
      </c>
      <c r="H106" s="322">
        <v>17</v>
      </c>
    </row>
    <row r="107" spans="1:8" s="323" customFormat="1">
      <c r="A107" s="103" t="s">
        <v>1189</v>
      </c>
      <c r="B107" s="322">
        <v>0</v>
      </c>
      <c r="C107" s="322">
        <v>0</v>
      </c>
      <c r="D107" s="322">
        <v>0</v>
      </c>
      <c r="E107" s="322">
        <v>0</v>
      </c>
      <c r="F107" s="322">
        <v>0</v>
      </c>
      <c r="G107" s="322">
        <v>0</v>
      </c>
      <c r="H107" s="322">
        <v>0</v>
      </c>
    </row>
    <row r="108" spans="1:8" s="323" customFormat="1">
      <c r="A108" s="103" t="s">
        <v>1108</v>
      </c>
      <c r="B108" s="322">
        <v>0</v>
      </c>
      <c r="C108" s="322">
        <v>0</v>
      </c>
      <c r="D108" s="322">
        <v>0</v>
      </c>
      <c r="E108" s="322">
        <v>0</v>
      </c>
      <c r="F108" s="322">
        <v>0</v>
      </c>
      <c r="G108" s="322">
        <v>0</v>
      </c>
      <c r="H108" s="322">
        <v>0</v>
      </c>
    </row>
    <row r="109" spans="1:8" s="323" customFormat="1">
      <c r="A109" s="103" t="s">
        <v>1107</v>
      </c>
      <c r="B109" s="322">
        <v>0</v>
      </c>
      <c r="C109" s="322">
        <v>0</v>
      </c>
      <c r="D109" s="322">
        <v>4</v>
      </c>
      <c r="E109" s="322">
        <v>0</v>
      </c>
      <c r="F109" s="322">
        <v>4</v>
      </c>
      <c r="G109" s="322">
        <v>0</v>
      </c>
      <c r="H109" s="322">
        <v>271</v>
      </c>
    </row>
    <row r="110" spans="1:8" s="323" customFormat="1">
      <c r="A110" s="103" t="s">
        <v>840</v>
      </c>
      <c r="B110" s="322">
        <v>54</v>
      </c>
      <c r="C110" s="322">
        <v>3</v>
      </c>
      <c r="D110" s="322">
        <v>0</v>
      </c>
      <c r="E110" s="322">
        <v>0</v>
      </c>
      <c r="F110" s="322">
        <v>0</v>
      </c>
      <c r="G110" s="322">
        <v>15</v>
      </c>
      <c r="H110" s="322">
        <v>2</v>
      </c>
    </row>
    <row r="111" spans="1:8" s="323" customFormat="1">
      <c r="A111" s="103" t="s">
        <v>992</v>
      </c>
      <c r="B111" s="322">
        <v>0</v>
      </c>
      <c r="C111" s="322">
        <v>0</v>
      </c>
      <c r="D111" s="322">
        <v>0</v>
      </c>
      <c r="E111" s="322">
        <v>0</v>
      </c>
      <c r="F111" s="322">
        <v>0</v>
      </c>
      <c r="G111" s="322">
        <v>0</v>
      </c>
      <c r="H111" s="322">
        <v>0</v>
      </c>
    </row>
    <row r="112" spans="1:8" s="323" customFormat="1">
      <c r="A112" s="103" t="s">
        <v>861</v>
      </c>
      <c r="B112" s="322">
        <v>0</v>
      </c>
      <c r="C112" s="322">
        <v>0</v>
      </c>
      <c r="D112" s="322">
        <v>0</v>
      </c>
      <c r="E112" s="322">
        <v>37</v>
      </c>
      <c r="F112" s="322">
        <v>3</v>
      </c>
      <c r="G112" s="322">
        <v>37</v>
      </c>
      <c r="H112" s="322">
        <v>22</v>
      </c>
    </row>
    <row r="113" spans="1:8" s="323" customFormat="1">
      <c r="A113" s="103" t="s">
        <v>991</v>
      </c>
      <c r="B113" s="322">
        <v>0</v>
      </c>
      <c r="C113" s="322">
        <v>0</v>
      </c>
      <c r="D113" s="322">
        <v>0</v>
      </c>
      <c r="E113" s="322">
        <v>1</v>
      </c>
      <c r="F113" s="322">
        <v>9</v>
      </c>
      <c r="G113" s="322">
        <v>4</v>
      </c>
      <c r="H113" s="322">
        <v>168</v>
      </c>
    </row>
    <row r="114" spans="1:8" s="323" customFormat="1">
      <c r="A114" s="103" t="s">
        <v>1312</v>
      </c>
      <c r="B114" s="322">
        <v>10</v>
      </c>
      <c r="C114" s="322">
        <v>0</v>
      </c>
      <c r="D114" s="322">
        <v>0</v>
      </c>
      <c r="E114" s="322">
        <v>5</v>
      </c>
      <c r="F114" s="322">
        <v>2</v>
      </c>
      <c r="G114" s="322">
        <v>9</v>
      </c>
      <c r="H114" s="322">
        <v>188</v>
      </c>
    </row>
    <row r="115" spans="1:8" s="323" customFormat="1">
      <c r="A115" s="103" t="s">
        <v>755</v>
      </c>
      <c r="B115" s="322">
        <v>58</v>
      </c>
      <c r="C115" s="322">
        <v>0</v>
      </c>
      <c r="D115" s="322">
        <v>32</v>
      </c>
      <c r="E115" s="322">
        <v>0</v>
      </c>
      <c r="F115" s="322">
        <v>0</v>
      </c>
      <c r="G115" s="322">
        <v>16</v>
      </c>
      <c r="H115" s="322">
        <v>263</v>
      </c>
    </row>
    <row r="116" spans="1:8" s="323" customFormat="1">
      <c r="A116" s="103" t="s">
        <v>895</v>
      </c>
      <c r="B116" s="322">
        <v>0</v>
      </c>
      <c r="C116" s="322">
        <v>0</v>
      </c>
      <c r="D116" s="322">
        <v>0</v>
      </c>
      <c r="E116" s="322">
        <v>0</v>
      </c>
      <c r="F116" s="322">
        <v>0</v>
      </c>
      <c r="G116" s="322">
        <v>1</v>
      </c>
      <c r="H116" s="322">
        <v>0</v>
      </c>
    </row>
    <row r="117" spans="1:8" s="323" customFormat="1">
      <c r="A117" s="103" t="s">
        <v>673</v>
      </c>
      <c r="B117" s="322">
        <v>0</v>
      </c>
      <c r="C117" s="322">
        <v>3</v>
      </c>
      <c r="D117" s="322">
        <v>0</v>
      </c>
      <c r="E117" s="322">
        <v>10</v>
      </c>
      <c r="F117" s="322">
        <v>0</v>
      </c>
      <c r="G117" s="322">
        <v>8</v>
      </c>
      <c r="H117" s="322">
        <v>24</v>
      </c>
    </row>
    <row r="118" spans="1:8" s="323" customFormat="1">
      <c r="A118" s="103" t="s">
        <v>1016</v>
      </c>
      <c r="B118" s="322">
        <v>0</v>
      </c>
      <c r="C118" s="322">
        <v>0</v>
      </c>
      <c r="D118" s="322">
        <v>0</v>
      </c>
      <c r="E118" s="322">
        <v>0</v>
      </c>
      <c r="F118" s="322">
        <v>0</v>
      </c>
      <c r="G118" s="322">
        <v>0</v>
      </c>
      <c r="H118" s="322">
        <v>0</v>
      </c>
    </row>
    <row r="119" spans="1:8" s="323" customFormat="1">
      <c r="A119" s="103" t="s">
        <v>1147</v>
      </c>
      <c r="B119" s="322">
        <v>0</v>
      </c>
      <c r="C119" s="322">
        <v>0</v>
      </c>
      <c r="D119" s="322">
        <v>0</v>
      </c>
      <c r="E119" s="322">
        <v>0</v>
      </c>
      <c r="F119" s="322">
        <v>0</v>
      </c>
      <c r="G119" s="322">
        <v>0</v>
      </c>
      <c r="H119" s="322">
        <v>68</v>
      </c>
    </row>
    <row r="120" spans="1:8" s="323" customFormat="1">
      <c r="A120" s="103" t="s">
        <v>948</v>
      </c>
      <c r="B120" s="322">
        <v>10</v>
      </c>
      <c r="C120" s="322">
        <v>0</v>
      </c>
      <c r="D120" s="322">
        <v>0</v>
      </c>
      <c r="E120" s="322">
        <v>1</v>
      </c>
      <c r="F120" s="322">
        <v>0</v>
      </c>
      <c r="G120" s="322">
        <v>34</v>
      </c>
      <c r="H120" s="322">
        <v>0</v>
      </c>
    </row>
    <row r="121" spans="1:8" s="323" customFormat="1">
      <c r="A121" s="103" t="s">
        <v>1106</v>
      </c>
      <c r="B121" s="322">
        <v>0</v>
      </c>
      <c r="C121" s="322">
        <v>0</v>
      </c>
      <c r="D121" s="322">
        <v>0</v>
      </c>
      <c r="E121" s="322">
        <v>0</v>
      </c>
      <c r="F121" s="322">
        <v>0</v>
      </c>
      <c r="G121" s="322">
        <v>0</v>
      </c>
      <c r="H121" s="322">
        <v>33</v>
      </c>
    </row>
    <row r="122" spans="1:8" s="323" customFormat="1">
      <c r="A122" s="103" t="s">
        <v>776</v>
      </c>
      <c r="B122" s="322">
        <v>0</v>
      </c>
      <c r="C122" s="322">
        <v>0</v>
      </c>
      <c r="D122" s="322">
        <v>0</v>
      </c>
      <c r="E122" s="322">
        <v>0</v>
      </c>
      <c r="F122" s="322">
        <v>0</v>
      </c>
      <c r="G122" s="322">
        <v>69</v>
      </c>
      <c r="H122" s="322">
        <v>30</v>
      </c>
    </row>
    <row r="123" spans="1:8" s="323" customFormat="1">
      <c r="A123" s="103" t="s">
        <v>807</v>
      </c>
      <c r="B123" s="322">
        <v>0</v>
      </c>
      <c r="C123" s="322">
        <v>0</v>
      </c>
      <c r="D123" s="322">
        <v>0</v>
      </c>
      <c r="E123" s="322">
        <v>0</v>
      </c>
      <c r="F123" s="322">
        <v>0</v>
      </c>
      <c r="G123" s="322">
        <v>0</v>
      </c>
      <c r="H123" s="322">
        <v>0</v>
      </c>
    </row>
    <row r="124" spans="1:8" s="323" customFormat="1">
      <c r="A124" s="103" t="s">
        <v>818</v>
      </c>
      <c r="B124" s="322">
        <v>0</v>
      </c>
      <c r="C124" s="322">
        <v>0</v>
      </c>
      <c r="D124" s="322">
        <v>0</v>
      </c>
      <c r="E124" s="322">
        <v>0</v>
      </c>
      <c r="F124" s="322">
        <v>0</v>
      </c>
      <c r="G124" s="322">
        <v>0</v>
      </c>
      <c r="H124" s="322">
        <v>0</v>
      </c>
    </row>
    <row r="125" spans="1:8" s="323" customFormat="1">
      <c r="A125" s="103" t="s">
        <v>1025</v>
      </c>
      <c r="B125" s="322">
        <v>0</v>
      </c>
      <c r="C125" s="322">
        <v>0</v>
      </c>
      <c r="D125" s="322">
        <v>0</v>
      </c>
      <c r="E125" s="322">
        <v>0</v>
      </c>
      <c r="F125" s="322">
        <v>0</v>
      </c>
      <c r="G125" s="322">
        <v>0</v>
      </c>
      <c r="H125" s="322">
        <v>0</v>
      </c>
    </row>
    <row r="126" spans="1:8" s="323" customFormat="1">
      <c r="A126" s="103" t="s">
        <v>1105</v>
      </c>
      <c r="B126" s="322">
        <v>0</v>
      </c>
      <c r="C126" s="322">
        <v>0</v>
      </c>
      <c r="D126" s="322">
        <v>0</v>
      </c>
      <c r="E126" s="322">
        <v>0</v>
      </c>
      <c r="F126" s="322">
        <v>0</v>
      </c>
      <c r="G126" s="322">
        <v>0</v>
      </c>
      <c r="H126" s="322">
        <v>87</v>
      </c>
    </row>
    <row r="127" spans="1:8" s="323" customFormat="1">
      <c r="A127" s="103" t="s">
        <v>1104</v>
      </c>
      <c r="B127" s="322">
        <v>0</v>
      </c>
      <c r="C127" s="322">
        <v>0</v>
      </c>
      <c r="D127" s="322">
        <v>0</v>
      </c>
      <c r="E127" s="322">
        <v>6</v>
      </c>
      <c r="F127" s="322">
        <v>0</v>
      </c>
      <c r="G127" s="322">
        <v>0</v>
      </c>
      <c r="H127" s="322">
        <v>18</v>
      </c>
    </row>
    <row r="128" spans="1:8" s="323" customFormat="1">
      <c r="A128" s="103" t="s">
        <v>1235</v>
      </c>
      <c r="B128" s="322">
        <v>0</v>
      </c>
      <c r="C128" s="322">
        <v>0</v>
      </c>
      <c r="D128" s="322">
        <v>0</v>
      </c>
      <c r="E128" s="322">
        <v>0</v>
      </c>
      <c r="F128" s="322">
        <v>17</v>
      </c>
      <c r="G128" s="322">
        <v>0</v>
      </c>
      <c r="H128" s="322">
        <v>770</v>
      </c>
    </row>
    <row r="129" spans="1:8" s="323" customFormat="1">
      <c r="A129" s="103" t="s">
        <v>817</v>
      </c>
      <c r="B129" s="322">
        <v>0</v>
      </c>
      <c r="C129" s="322">
        <v>0</v>
      </c>
      <c r="D129" s="322">
        <v>0</v>
      </c>
      <c r="E129" s="322">
        <v>0</v>
      </c>
      <c r="F129" s="322">
        <v>0</v>
      </c>
      <c r="G129" s="322">
        <v>0</v>
      </c>
      <c r="H129" s="322">
        <v>0</v>
      </c>
    </row>
    <row r="130" spans="1:8" s="323" customFormat="1">
      <c r="A130" s="103" t="s">
        <v>860</v>
      </c>
      <c r="B130" s="322">
        <v>0</v>
      </c>
      <c r="C130" s="322">
        <v>0</v>
      </c>
      <c r="D130" s="322">
        <v>0</v>
      </c>
      <c r="E130" s="322">
        <v>0</v>
      </c>
      <c r="F130" s="322">
        <v>0</v>
      </c>
      <c r="G130" s="322">
        <v>0</v>
      </c>
      <c r="H130" s="322">
        <v>0</v>
      </c>
    </row>
    <row r="131" spans="1:8" s="323" customFormat="1">
      <c r="A131" s="103" t="s">
        <v>1323</v>
      </c>
      <c r="B131" s="322">
        <v>0</v>
      </c>
      <c r="C131" s="322">
        <v>0</v>
      </c>
      <c r="D131" s="322">
        <v>0</v>
      </c>
      <c r="E131" s="322">
        <v>0</v>
      </c>
      <c r="F131" s="322">
        <v>0</v>
      </c>
      <c r="G131" s="322">
        <v>0</v>
      </c>
      <c r="H131" s="322">
        <v>117</v>
      </c>
    </row>
    <row r="132" spans="1:8" s="323" customFormat="1">
      <c r="A132" s="103" t="s">
        <v>894</v>
      </c>
      <c r="B132" s="322">
        <v>0</v>
      </c>
      <c r="C132" s="322">
        <v>0</v>
      </c>
      <c r="D132" s="322">
        <v>284</v>
      </c>
      <c r="E132" s="322">
        <v>0</v>
      </c>
      <c r="F132" s="322">
        <v>0</v>
      </c>
      <c r="G132" s="322">
        <v>0</v>
      </c>
      <c r="H132" s="322">
        <v>94</v>
      </c>
    </row>
    <row r="133" spans="1:8" s="323" customFormat="1">
      <c r="A133" s="103" t="s">
        <v>1157</v>
      </c>
      <c r="B133" s="322">
        <v>0</v>
      </c>
      <c r="C133" s="322">
        <v>80</v>
      </c>
      <c r="D133" s="322">
        <v>0</v>
      </c>
      <c r="E133" s="322">
        <v>7</v>
      </c>
      <c r="F133" s="322">
        <v>0</v>
      </c>
      <c r="G133" s="322">
        <v>92</v>
      </c>
      <c r="H133" s="322">
        <v>6</v>
      </c>
    </row>
    <row r="134" spans="1:8" s="323" customFormat="1">
      <c r="A134" s="103" t="s">
        <v>1205</v>
      </c>
      <c r="B134" s="322">
        <v>0</v>
      </c>
      <c r="C134" s="322">
        <v>0</v>
      </c>
      <c r="D134" s="322">
        <v>0</v>
      </c>
      <c r="E134" s="322">
        <v>0</v>
      </c>
      <c r="F134" s="322">
        <v>0</v>
      </c>
      <c r="G134" s="322">
        <v>0</v>
      </c>
      <c r="H134" s="322">
        <v>18</v>
      </c>
    </row>
    <row r="135" spans="1:8" s="323" customFormat="1">
      <c r="A135" s="103" t="s">
        <v>672</v>
      </c>
      <c r="B135" s="322">
        <v>0</v>
      </c>
      <c r="C135" s="322">
        <v>0</v>
      </c>
      <c r="D135" s="322">
        <v>0</v>
      </c>
      <c r="E135" s="322">
        <v>0</v>
      </c>
      <c r="F135" s="322">
        <v>0</v>
      </c>
      <c r="G135" s="322">
        <v>0</v>
      </c>
      <c r="H135" s="322">
        <v>452</v>
      </c>
    </row>
    <row r="136" spans="1:8" s="323" customFormat="1">
      <c r="A136" s="103" t="s">
        <v>1103</v>
      </c>
      <c r="B136" s="322">
        <v>48</v>
      </c>
      <c r="C136" s="322">
        <v>0</v>
      </c>
      <c r="D136" s="322">
        <v>0</v>
      </c>
      <c r="E136" s="322">
        <v>0</v>
      </c>
      <c r="F136" s="322">
        <v>0</v>
      </c>
      <c r="G136" s="322">
        <v>1</v>
      </c>
      <c r="H136" s="322">
        <v>457</v>
      </c>
    </row>
    <row r="137" spans="1:8" s="323" customFormat="1">
      <c r="A137" s="103" t="s">
        <v>1102</v>
      </c>
      <c r="B137" s="322">
        <v>4</v>
      </c>
      <c r="C137" s="322">
        <v>0</v>
      </c>
      <c r="D137" s="322">
        <v>2</v>
      </c>
      <c r="E137" s="322">
        <v>0</v>
      </c>
      <c r="F137" s="322">
        <v>0</v>
      </c>
      <c r="G137" s="322">
        <v>0</v>
      </c>
      <c r="H137" s="322">
        <v>46</v>
      </c>
    </row>
    <row r="138" spans="1:8" s="323" customFormat="1">
      <c r="A138" s="103" t="s">
        <v>930</v>
      </c>
      <c r="B138" s="322">
        <v>0</v>
      </c>
      <c r="C138" s="322">
        <v>0</v>
      </c>
      <c r="D138" s="322">
        <v>0</v>
      </c>
      <c r="E138" s="322">
        <v>0</v>
      </c>
      <c r="F138" s="322">
        <v>0</v>
      </c>
      <c r="G138" s="322">
        <v>0</v>
      </c>
      <c r="H138" s="322">
        <v>793</v>
      </c>
    </row>
    <row r="139" spans="1:8" s="323" customFormat="1">
      <c r="A139" s="103" t="s">
        <v>1234</v>
      </c>
      <c r="B139" s="322">
        <v>1</v>
      </c>
      <c r="C139" s="322">
        <v>0</v>
      </c>
      <c r="D139" s="322">
        <v>3</v>
      </c>
      <c r="E139" s="322">
        <v>0</v>
      </c>
      <c r="F139" s="322">
        <v>4</v>
      </c>
      <c r="G139" s="322">
        <v>0</v>
      </c>
      <c r="H139" s="322">
        <v>70</v>
      </c>
    </row>
    <row r="140" spans="1:8" s="323" customFormat="1">
      <c r="A140" s="103" t="s">
        <v>893</v>
      </c>
      <c r="B140" s="322">
        <v>2</v>
      </c>
      <c r="C140" s="322">
        <v>6</v>
      </c>
      <c r="D140" s="322">
        <v>0</v>
      </c>
      <c r="E140" s="322">
        <v>2</v>
      </c>
      <c r="F140" s="322">
        <v>0</v>
      </c>
      <c r="G140" s="322">
        <v>7</v>
      </c>
      <c r="H140" s="322">
        <v>131</v>
      </c>
    </row>
    <row r="141" spans="1:8" s="323" customFormat="1">
      <c r="A141" s="103" t="s">
        <v>880</v>
      </c>
      <c r="B141" s="322">
        <v>0</v>
      </c>
      <c r="C141" s="322">
        <v>0</v>
      </c>
      <c r="D141" s="322">
        <v>0</v>
      </c>
      <c r="E141" s="322">
        <v>0</v>
      </c>
      <c r="F141" s="322">
        <v>0</v>
      </c>
      <c r="G141" s="322">
        <v>0</v>
      </c>
      <c r="H141" s="322">
        <v>8</v>
      </c>
    </row>
    <row r="142" spans="1:8" s="323" customFormat="1">
      <c r="A142" s="103" t="s">
        <v>892</v>
      </c>
      <c r="B142" s="322">
        <v>0</v>
      </c>
      <c r="C142" s="322">
        <v>1</v>
      </c>
      <c r="D142" s="322">
        <v>0</v>
      </c>
      <c r="E142" s="322">
        <v>1</v>
      </c>
      <c r="F142" s="322">
        <v>0</v>
      </c>
      <c r="G142" s="322">
        <v>18</v>
      </c>
      <c r="H142" s="322">
        <v>220</v>
      </c>
    </row>
    <row r="143" spans="1:8" s="323" customFormat="1">
      <c r="A143" s="103" t="s">
        <v>816</v>
      </c>
      <c r="B143" s="322">
        <v>0</v>
      </c>
      <c r="C143" s="322">
        <v>0</v>
      </c>
      <c r="D143" s="322">
        <v>0</v>
      </c>
      <c r="E143" s="322">
        <v>0</v>
      </c>
      <c r="F143" s="322">
        <v>0</v>
      </c>
      <c r="G143" s="322">
        <v>0</v>
      </c>
      <c r="H143" s="322">
        <v>0</v>
      </c>
    </row>
    <row r="144" spans="1:8" s="323" customFormat="1">
      <c r="A144" s="103" t="s">
        <v>1166</v>
      </c>
      <c r="B144" s="322">
        <v>38</v>
      </c>
      <c r="C144" s="322">
        <v>0</v>
      </c>
      <c r="D144" s="322">
        <v>12</v>
      </c>
      <c r="E144" s="322">
        <v>0</v>
      </c>
      <c r="F144" s="322">
        <v>0</v>
      </c>
      <c r="G144" s="322">
        <v>0</v>
      </c>
      <c r="H144" s="322">
        <v>30</v>
      </c>
    </row>
    <row r="145" spans="1:8" s="323" customFormat="1">
      <c r="A145" s="103" t="s">
        <v>775</v>
      </c>
      <c r="B145" s="322">
        <v>0</v>
      </c>
      <c r="C145" s="322">
        <v>0</v>
      </c>
      <c r="D145" s="322">
        <v>0</v>
      </c>
      <c r="E145" s="322">
        <v>0</v>
      </c>
      <c r="F145" s="322">
        <v>0</v>
      </c>
      <c r="G145" s="322">
        <v>0</v>
      </c>
      <c r="H145" s="322">
        <v>0</v>
      </c>
    </row>
    <row r="146" spans="1:8" s="323" customFormat="1">
      <c r="A146" s="103" t="s">
        <v>1315</v>
      </c>
      <c r="B146" s="322">
        <v>6</v>
      </c>
      <c r="C146" s="322">
        <v>6</v>
      </c>
      <c r="D146" s="322">
        <v>47</v>
      </c>
      <c r="E146" s="322">
        <v>8</v>
      </c>
      <c r="F146" s="322">
        <v>1</v>
      </c>
      <c r="G146" s="322">
        <v>0</v>
      </c>
      <c r="H146" s="322">
        <v>0</v>
      </c>
    </row>
    <row r="147" spans="1:8" s="323" customFormat="1">
      <c r="A147" s="103" t="s">
        <v>806</v>
      </c>
      <c r="B147" s="322">
        <v>0</v>
      </c>
      <c r="C147" s="322">
        <v>0</v>
      </c>
      <c r="D147" s="322">
        <v>0</v>
      </c>
      <c r="E147" s="322">
        <v>0</v>
      </c>
      <c r="F147" s="322">
        <v>0</v>
      </c>
      <c r="G147" s="322">
        <v>0</v>
      </c>
      <c r="H147" s="322">
        <v>312</v>
      </c>
    </row>
    <row r="148" spans="1:8" s="323" customFormat="1">
      <c r="A148" s="103" t="s">
        <v>774</v>
      </c>
      <c r="B148" s="322">
        <v>0</v>
      </c>
      <c r="C148" s="322">
        <v>0</v>
      </c>
      <c r="D148" s="322">
        <v>0</v>
      </c>
      <c r="E148" s="322">
        <v>0</v>
      </c>
      <c r="F148" s="322">
        <v>0</v>
      </c>
      <c r="G148" s="322">
        <v>0</v>
      </c>
      <c r="H148" s="322">
        <v>0</v>
      </c>
    </row>
    <row r="149" spans="1:8" s="323" customFormat="1">
      <c r="A149" s="103" t="s">
        <v>1165</v>
      </c>
      <c r="B149" s="322">
        <v>0</v>
      </c>
      <c r="C149" s="322">
        <v>0</v>
      </c>
      <c r="D149" s="322">
        <v>0</v>
      </c>
      <c r="E149" s="322">
        <v>0</v>
      </c>
      <c r="F149" s="322">
        <v>0</v>
      </c>
      <c r="G149" s="322">
        <v>0</v>
      </c>
      <c r="H149" s="322">
        <v>0</v>
      </c>
    </row>
    <row r="150" spans="1:8" s="323" customFormat="1">
      <c r="A150" s="103" t="s">
        <v>765</v>
      </c>
      <c r="B150" s="322">
        <v>0</v>
      </c>
      <c r="C150" s="322">
        <v>0</v>
      </c>
      <c r="D150" s="322">
        <v>0</v>
      </c>
      <c r="E150" s="322">
        <v>0</v>
      </c>
      <c r="F150" s="322">
        <v>0</v>
      </c>
      <c r="G150" s="322">
        <v>19</v>
      </c>
      <c r="H150" s="322">
        <v>0</v>
      </c>
    </row>
    <row r="151" spans="1:8" s="323" customFormat="1">
      <c r="A151" s="103" t="s">
        <v>1183</v>
      </c>
      <c r="B151" s="322">
        <v>0</v>
      </c>
      <c r="C151" s="322">
        <v>0</v>
      </c>
      <c r="D151" s="322">
        <v>0</v>
      </c>
      <c r="E151" s="322">
        <v>0</v>
      </c>
      <c r="F151" s="322">
        <v>0</v>
      </c>
      <c r="G151" s="322">
        <v>0</v>
      </c>
      <c r="H151" s="322">
        <v>0</v>
      </c>
    </row>
    <row r="152" spans="1:8" s="323" customFormat="1">
      <c r="A152" s="103" t="s">
        <v>929</v>
      </c>
      <c r="B152" s="322">
        <v>28</v>
      </c>
      <c r="C152" s="322">
        <v>0</v>
      </c>
      <c r="D152" s="322">
        <v>172</v>
      </c>
      <c r="E152" s="322">
        <v>0</v>
      </c>
      <c r="F152" s="322">
        <v>80</v>
      </c>
      <c r="G152" s="322">
        <v>181</v>
      </c>
      <c r="H152" s="322">
        <v>449</v>
      </c>
    </row>
    <row r="153" spans="1:8" s="323" customFormat="1">
      <c r="A153" s="103" t="s">
        <v>915</v>
      </c>
      <c r="B153" s="322">
        <v>0</v>
      </c>
      <c r="C153" s="322">
        <v>0</v>
      </c>
      <c r="D153" s="322">
        <v>0</v>
      </c>
      <c r="E153" s="322">
        <v>0</v>
      </c>
      <c r="F153" s="322">
        <v>0</v>
      </c>
      <c r="G153" s="322">
        <v>0</v>
      </c>
      <c r="H153" s="322">
        <v>419</v>
      </c>
    </row>
    <row r="154" spans="1:8" s="323" customFormat="1">
      <c r="A154" s="103" t="s">
        <v>1031</v>
      </c>
      <c r="B154" s="322">
        <v>0</v>
      </c>
      <c r="C154" s="322">
        <v>0</v>
      </c>
      <c r="D154" s="322">
        <v>0</v>
      </c>
      <c r="E154" s="322">
        <v>0</v>
      </c>
      <c r="F154" s="322">
        <v>0</v>
      </c>
      <c r="G154" s="322">
        <v>0</v>
      </c>
      <c r="H154" s="322">
        <v>9</v>
      </c>
    </row>
    <row r="155" spans="1:8" s="323" customFormat="1">
      <c r="A155" s="103" t="s">
        <v>815</v>
      </c>
      <c r="B155" s="322">
        <v>0</v>
      </c>
      <c r="C155" s="322">
        <v>0</v>
      </c>
      <c r="D155" s="322">
        <v>0</v>
      </c>
      <c r="E155" s="322">
        <v>0</v>
      </c>
      <c r="F155" s="322">
        <v>0</v>
      </c>
      <c r="G155" s="322">
        <v>0</v>
      </c>
      <c r="H155" s="322">
        <v>0</v>
      </c>
    </row>
    <row r="156" spans="1:8" s="323" customFormat="1">
      <c r="A156" s="103" t="s">
        <v>1164</v>
      </c>
      <c r="B156" s="322">
        <v>0</v>
      </c>
      <c r="C156" s="322">
        <v>0</v>
      </c>
      <c r="D156" s="322">
        <v>0</v>
      </c>
      <c r="E156" s="322">
        <v>0</v>
      </c>
      <c r="F156" s="322">
        <v>0</v>
      </c>
      <c r="G156" s="322">
        <v>16</v>
      </c>
      <c r="H156" s="322">
        <v>20</v>
      </c>
    </row>
    <row r="157" spans="1:8" s="323" customFormat="1">
      <c r="A157" s="103" t="s">
        <v>859</v>
      </c>
      <c r="B157" s="322">
        <v>0</v>
      </c>
      <c r="C157" s="322">
        <v>0</v>
      </c>
      <c r="D157" s="322">
        <v>0</v>
      </c>
      <c r="E157" s="322">
        <v>0</v>
      </c>
      <c r="F157" s="322">
        <v>0</v>
      </c>
      <c r="G157" s="322">
        <v>0</v>
      </c>
      <c r="H157" s="322">
        <v>0</v>
      </c>
    </row>
    <row r="158" spans="1:8" s="323" customFormat="1">
      <c r="A158" s="103" t="s">
        <v>990</v>
      </c>
      <c r="B158" s="322">
        <v>0</v>
      </c>
      <c r="C158" s="322">
        <v>0</v>
      </c>
      <c r="D158" s="322">
        <v>0</v>
      </c>
      <c r="E158" s="322">
        <v>13</v>
      </c>
      <c r="F158" s="322">
        <v>0</v>
      </c>
      <c r="G158" s="322">
        <v>0</v>
      </c>
      <c r="H158" s="322">
        <v>4</v>
      </c>
    </row>
    <row r="159" spans="1:8" s="323" customFormat="1">
      <c r="A159" s="103" t="s">
        <v>1182</v>
      </c>
      <c r="B159" s="322">
        <v>0</v>
      </c>
      <c r="C159" s="322">
        <v>0</v>
      </c>
      <c r="D159" s="322">
        <v>0</v>
      </c>
      <c r="E159" s="322">
        <v>0</v>
      </c>
      <c r="F159" s="322">
        <v>0</v>
      </c>
      <c r="G159" s="322">
        <v>0</v>
      </c>
      <c r="H159" s="322">
        <v>0</v>
      </c>
    </row>
    <row r="160" spans="1:8" s="323" customFormat="1">
      <c r="A160" s="103" t="s">
        <v>1233</v>
      </c>
      <c r="B160" s="322">
        <v>34</v>
      </c>
      <c r="C160" s="322">
        <v>0</v>
      </c>
      <c r="D160" s="322">
        <v>68</v>
      </c>
      <c r="E160" s="322">
        <v>0</v>
      </c>
      <c r="F160" s="322">
        <v>19</v>
      </c>
      <c r="G160" s="322">
        <v>0</v>
      </c>
      <c r="H160" s="322">
        <v>1742</v>
      </c>
    </row>
    <row r="161" spans="1:8" s="323" customFormat="1">
      <c r="A161" s="103" t="s">
        <v>1173</v>
      </c>
      <c r="B161" s="322">
        <v>270</v>
      </c>
      <c r="C161" s="322">
        <v>0</v>
      </c>
      <c r="D161" s="322">
        <v>0</v>
      </c>
      <c r="E161" s="322">
        <v>0</v>
      </c>
      <c r="F161" s="322">
        <v>0</v>
      </c>
      <c r="G161" s="322">
        <v>0</v>
      </c>
      <c r="H161" s="322">
        <v>1202</v>
      </c>
    </row>
    <row r="162" spans="1:8" s="323" customFormat="1">
      <c r="A162" s="103" t="s">
        <v>663</v>
      </c>
      <c r="B162" s="322">
        <v>2</v>
      </c>
      <c r="C162" s="322">
        <v>26</v>
      </c>
      <c r="D162" s="322">
        <v>0</v>
      </c>
      <c r="E162" s="322">
        <v>9</v>
      </c>
      <c r="F162" s="322">
        <v>0</v>
      </c>
      <c r="G162" s="322">
        <v>18</v>
      </c>
      <c r="H162" s="322">
        <v>0</v>
      </c>
    </row>
    <row r="163" spans="1:8" s="323" customFormat="1">
      <c r="A163" s="103" t="s">
        <v>989</v>
      </c>
      <c r="B163" s="322">
        <v>26</v>
      </c>
      <c r="C163" s="322">
        <v>0</v>
      </c>
      <c r="D163" s="322">
        <v>19</v>
      </c>
      <c r="E163" s="322">
        <v>0</v>
      </c>
      <c r="F163" s="322">
        <v>0</v>
      </c>
      <c r="G163" s="322">
        <v>0</v>
      </c>
      <c r="H163" s="322">
        <v>37</v>
      </c>
    </row>
    <row r="164" spans="1:8" s="323" customFormat="1">
      <c r="A164" s="103" t="s">
        <v>928</v>
      </c>
      <c r="B164" s="322">
        <v>0</v>
      </c>
      <c r="C164" s="322">
        <v>0</v>
      </c>
      <c r="D164" s="322">
        <v>0</v>
      </c>
      <c r="E164" s="322">
        <v>14</v>
      </c>
      <c r="F164" s="322">
        <v>0</v>
      </c>
      <c r="G164" s="322">
        <v>0</v>
      </c>
      <c r="H164" s="322">
        <v>24</v>
      </c>
    </row>
    <row r="165" spans="1:8" s="323" customFormat="1">
      <c r="A165" s="103" t="s">
        <v>988</v>
      </c>
      <c r="B165" s="322">
        <v>0</v>
      </c>
      <c r="C165" s="322">
        <v>0</v>
      </c>
      <c r="D165" s="322">
        <v>0</v>
      </c>
      <c r="E165" s="322">
        <v>0</v>
      </c>
      <c r="F165" s="322">
        <v>0</v>
      </c>
      <c r="G165" s="322">
        <v>0</v>
      </c>
      <c r="H165" s="322">
        <v>0</v>
      </c>
    </row>
    <row r="166" spans="1:8" s="323" customFormat="1">
      <c r="A166" s="103" t="s">
        <v>1101</v>
      </c>
      <c r="B166" s="322">
        <v>0</v>
      </c>
      <c r="C166" s="322">
        <v>0</v>
      </c>
      <c r="D166" s="322">
        <v>0</v>
      </c>
      <c r="E166" s="322">
        <v>0</v>
      </c>
      <c r="F166" s="322">
        <v>0</v>
      </c>
      <c r="G166" s="322">
        <v>0</v>
      </c>
      <c r="H166" s="322">
        <v>124</v>
      </c>
    </row>
    <row r="167" spans="1:8" s="323" customFormat="1">
      <c r="A167" s="103" t="s">
        <v>839</v>
      </c>
      <c r="B167" s="322">
        <v>74</v>
      </c>
      <c r="C167" s="322">
        <v>0</v>
      </c>
      <c r="D167" s="322">
        <v>76</v>
      </c>
      <c r="E167" s="322">
        <v>0</v>
      </c>
      <c r="F167" s="322">
        <v>0</v>
      </c>
      <c r="G167" s="322">
        <v>0</v>
      </c>
      <c r="H167" s="322">
        <v>1</v>
      </c>
    </row>
    <row r="168" spans="1:8" s="323" customFormat="1">
      <c r="A168" s="103" t="s">
        <v>1100</v>
      </c>
      <c r="B168" s="322">
        <v>7</v>
      </c>
      <c r="C168" s="322">
        <v>0</v>
      </c>
      <c r="D168" s="322">
        <v>63</v>
      </c>
      <c r="E168" s="322">
        <v>0</v>
      </c>
      <c r="F168" s="322">
        <v>9</v>
      </c>
      <c r="G168" s="322">
        <v>0</v>
      </c>
      <c r="H168" s="322">
        <v>126</v>
      </c>
    </row>
    <row r="169" spans="1:8" s="323" customFormat="1">
      <c r="A169" s="103" t="s">
        <v>1099</v>
      </c>
      <c r="B169" s="322">
        <v>0</v>
      </c>
      <c r="C169" s="322">
        <v>0</v>
      </c>
      <c r="D169" s="322">
        <v>0</v>
      </c>
      <c r="E169" s="322">
        <v>0</v>
      </c>
      <c r="F169" s="322">
        <v>0</v>
      </c>
      <c r="G169" s="322">
        <v>0</v>
      </c>
      <c r="H169" s="322">
        <v>51</v>
      </c>
    </row>
    <row r="170" spans="1:8" s="323" customFormat="1">
      <c r="A170" s="103" t="s">
        <v>651</v>
      </c>
      <c r="B170" s="322">
        <v>0</v>
      </c>
      <c r="C170" s="322">
        <v>0</v>
      </c>
      <c r="D170" s="322">
        <v>0</v>
      </c>
      <c r="E170" s="322">
        <v>0</v>
      </c>
      <c r="F170" s="322">
        <v>0</v>
      </c>
      <c r="G170" s="322">
        <v>0</v>
      </c>
      <c r="H170" s="322">
        <v>0</v>
      </c>
    </row>
    <row r="171" spans="1:8" s="323" customFormat="1">
      <c r="A171" s="103" t="s">
        <v>847</v>
      </c>
      <c r="B171" s="322">
        <v>0</v>
      </c>
      <c r="C171" s="322">
        <v>0</v>
      </c>
      <c r="D171" s="322">
        <v>69</v>
      </c>
      <c r="E171" s="322">
        <v>0</v>
      </c>
      <c r="F171" s="322">
        <v>0</v>
      </c>
      <c r="G171" s="322">
        <v>0</v>
      </c>
      <c r="H171" s="322">
        <v>0</v>
      </c>
    </row>
    <row r="172" spans="1:8" s="323" customFormat="1">
      <c r="A172" s="103" t="s">
        <v>1015</v>
      </c>
      <c r="B172" s="322">
        <v>0</v>
      </c>
      <c r="C172" s="322">
        <v>0</v>
      </c>
      <c r="D172" s="322">
        <v>0</v>
      </c>
      <c r="E172" s="322">
        <v>0</v>
      </c>
      <c r="F172" s="322">
        <v>0</v>
      </c>
      <c r="G172" s="322">
        <v>0</v>
      </c>
      <c r="H172" s="322">
        <v>0</v>
      </c>
    </row>
    <row r="173" spans="1:8" s="323" customFormat="1">
      <c r="A173" s="103" t="s">
        <v>914</v>
      </c>
      <c r="B173" s="322">
        <v>1</v>
      </c>
      <c r="C173" s="322">
        <v>0</v>
      </c>
      <c r="D173" s="322">
        <v>1</v>
      </c>
      <c r="E173" s="322">
        <v>0</v>
      </c>
      <c r="F173" s="322">
        <v>0</v>
      </c>
      <c r="G173" s="322">
        <v>0</v>
      </c>
      <c r="H173" s="322">
        <v>17</v>
      </c>
    </row>
    <row r="174" spans="1:8" s="323" customFormat="1">
      <c r="A174" s="103" t="s">
        <v>1001</v>
      </c>
      <c r="B174" s="322">
        <v>0</v>
      </c>
      <c r="C174" s="322">
        <v>1</v>
      </c>
      <c r="D174" s="322">
        <v>0</v>
      </c>
      <c r="E174" s="322">
        <v>3</v>
      </c>
      <c r="F174" s="322">
        <v>0</v>
      </c>
      <c r="G174" s="322">
        <v>0</v>
      </c>
      <c r="H174" s="322">
        <v>36</v>
      </c>
    </row>
    <row r="175" spans="1:8" s="323" customFormat="1">
      <c r="A175" s="103" t="s">
        <v>1014</v>
      </c>
      <c r="B175" s="322">
        <v>0</v>
      </c>
      <c r="C175" s="322">
        <v>0</v>
      </c>
      <c r="D175" s="322">
        <v>0</v>
      </c>
      <c r="E175" s="322">
        <v>0</v>
      </c>
      <c r="F175" s="322">
        <v>0</v>
      </c>
      <c r="G175" s="322">
        <v>1</v>
      </c>
      <c r="H175" s="322">
        <v>1</v>
      </c>
    </row>
    <row r="176" spans="1:8" s="323" customFormat="1">
      <c r="A176" s="103" t="s">
        <v>1215</v>
      </c>
      <c r="B176" s="322">
        <v>0</v>
      </c>
      <c r="C176" s="322">
        <v>0</v>
      </c>
      <c r="D176" s="322">
        <v>0</v>
      </c>
      <c r="E176" s="322">
        <v>0</v>
      </c>
      <c r="F176" s="322">
        <v>0</v>
      </c>
      <c r="G176" s="322">
        <v>0</v>
      </c>
      <c r="H176" s="322">
        <v>0</v>
      </c>
    </row>
    <row r="177" spans="1:8" s="323" customFormat="1">
      <c r="A177" s="103" t="s">
        <v>869</v>
      </c>
      <c r="B177" s="322">
        <v>0</v>
      </c>
      <c r="C177" s="322">
        <v>0</v>
      </c>
      <c r="D177" s="322">
        <v>4</v>
      </c>
      <c r="E177" s="322">
        <v>0</v>
      </c>
      <c r="F177" s="322">
        <v>0</v>
      </c>
      <c r="G177" s="322">
        <v>0</v>
      </c>
      <c r="H177" s="322">
        <v>25</v>
      </c>
    </row>
    <row r="178" spans="1:8" s="323" customFormat="1">
      <c r="A178" s="103" t="s">
        <v>846</v>
      </c>
      <c r="B178" s="322">
        <v>60</v>
      </c>
      <c r="C178" s="322">
        <v>0</v>
      </c>
      <c r="D178" s="322">
        <v>14</v>
      </c>
      <c r="E178" s="322">
        <v>0</v>
      </c>
      <c r="F178" s="322">
        <v>0</v>
      </c>
      <c r="G178" s="322">
        <v>0</v>
      </c>
      <c r="H178" s="322">
        <v>98</v>
      </c>
    </row>
    <row r="179" spans="1:8" s="323" customFormat="1">
      <c r="A179" s="103" t="s">
        <v>1024</v>
      </c>
      <c r="B179" s="322">
        <v>0</v>
      </c>
      <c r="C179" s="322">
        <v>0</v>
      </c>
      <c r="D179" s="322">
        <v>0</v>
      </c>
      <c r="E179" s="322">
        <v>0</v>
      </c>
      <c r="F179" s="322">
        <v>0</v>
      </c>
      <c r="G179" s="322">
        <v>0</v>
      </c>
      <c r="H179" s="322">
        <v>0</v>
      </c>
    </row>
    <row r="180" spans="1:8" s="323" customFormat="1">
      <c r="A180" s="103" t="s">
        <v>858</v>
      </c>
      <c r="B180" s="322">
        <v>0</v>
      </c>
      <c r="C180" s="322">
        <v>0</v>
      </c>
      <c r="D180" s="322">
        <v>0</v>
      </c>
      <c r="E180" s="322">
        <v>0</v>
      </c>
      <c r="F180" s="322">
        <v>0</v>
      </c>
      <c r="G180" s="322">
        <v>3</v>
      </c>
      <c r="H180" s="322">
        <v>10</v>
      </c>
    </row>
    <row r="181" spans="1:8" s="323" customFormat="1">
      <c r="A181" s="103" t="s">
        <v>1136</v>
      </c>
      <c r="B181" s="322">
        <v>0</v>
      </c>
      <c r="C181" s="322">
        <v>0</v>
      </c>
      <c r="D181" s="322">
        <v>0</v>
      </c>
      <c r="E181" s="322">
        <v>0</v>
      </c>
      <c r="F181" s="322">
        <v>0</v>
      </c>
      <c r="G181" s="322">
        <v>0</v>
      </c>
      <c r="H181" s="322">
        <v>202</v>
      </c>
    </row>
    <row r="182" spans="1:8" s="323" customFormat="1">
      <c r="A182" s="103" t="s">
        <v>1098</v>
      </c>
      <c r="B182" s="322">
        <v>0</v>
      </c>
      <c r="C182" s="322">
        <v>0</v>
      </c>
      <c r="D182" s="322">
        <v>0</v>
      </c>
      <c r="E182" s="322">
        <v>0</v>
      </c>
      <c r="F182" s="322">
        <v>0</v>
      </c>
      <c r="G182" s="322">
        <v>0</v>
      </c>
      <c r="H182" s="322">
        <v>1</v>
      </c>
    </row>
    <row r="183" spans="1:8" s="323" customFormat="1">
      <c r="A183" s="103" t="s">
        <v>1097</v>
      </c>
      <c r="B183" s="322">
        <v>9</v>
      </c>
      <c r="C183" s="322">
        <v>0</v>
      </c>
      <c r="D183" s="322">
        <v>0</v>
      </c>
      <c r="E183" s="322">
        <v>0</v>
      </c>
      <c r="F183" s="322">
        <v>0</v>
      </c>
      <c r="G183" s="322">
        <v>3</v>
      </c>
      <c r="H183" s="322">
        <v>282</v>
      </c>
    </row>
    <row r="184" spans="1:8" s="323" customFormat="1">
      <c r="A184" s="103" t="s">
        <v>1232</v>
      </c>
      <c r="B184" s="322">
        <v>0</v>
      </c>
      <c r="C184" s="322">
        <v>0</v>
      </c>
      <c r="D184" s="322">
        <v>0</v>
      </c>
      <c r="E184" s="322">
        <v>0</v>
      </c>
      <c r="F184" s="322">
        <v>0</v>
      </c>
      <c r="G184" s="322">
        <v>0</v>
      </c>
      <c r="H184" s="322">
        <v>145</v>
      </c>
    </row>
    <row r="185" spans="1:8" s="323" customFormat="1">
      <c r="A185" s="103" t="s">
        <v>798</v>
      </c>
      <c r="B185" s="322">
        <v>0</v>
      </c>
      <c r="C185" s="322">
        <v>0</v>
      </c>
      <c r="D185" s="322">
        <v>0</v>
      </c>
      <c r="E185" s="322">
        <v>0</v>
      </c>
      <c r="F185" s="322">
        <v>0</v>
      </c>
      <c r="G185" s="322">
        <v>11</v>
      </c>
      <c r="H185" s="322">
        <v>41</v>
      </c>
    </row>
    <row r="186" spans="1:8" s="323" customFormat="1">
      <c r="A186" s="103" t="s">
        <v>947</v>
      </c>
      <c r="B186" s="322">
        <v>0</v>
      </c>
      <c r="C186" s="322">
        <v>0</v>
      </c>
      <c r="D186" s="322">
        <v>0</v>
      </c>
      <c r="E186" s="322">
        <v>3</v>
      </c>
      <c r="F186" s="322">
        <v>0</v>
      </c>
      <c r="G186" s="322">
        <v>59</v>
      </c>
      <c r="H186" s="322">
        <v>1</v>
      </c>
    </row>
    <row r="187" spans="1:8" s="323" customFormat="1">
      <c r="A187" s="103" t="s">
        <v>1204</v>
      </c>
      <c r="B187" s="322">
        <v>0</v>
      </c>
      <c r="C187" s="322">
        <v>0</v>
      </c>
      <c r="D187" s="322">
        <v>0</v>
      </c>
      <c r="E187" s="322">
        <v>0</v>
      </c>
      <c r="F187" s="322">
        <v>0</v>
      </c>
      <c r="G187" s="322">
        <v>0</v>
      </c>
      <c r="H187" s="322">
        <v>227</v>
      </c>
    </row>
    <row r="188" spans="1:8" s="323" customFormat="1">
      <c r="A188" s="103" t="s">
        <v>1096</v>
      </c>
      <c r="B188" s="322">
        <v>0</v>
      </c>
      <c r="C188" s="322">
        <v>0</v>
      </c>
      <c r="D188" s="322">
        <v>0</v>
      </c>
      <c r="E188" s="322">
        <v>0</v>
      </c>
      <c r="F188" s="322">
        <v>0</v>
      </c>
      <c r="G188" s="322">
        <v>1</v>
      </c>
      <c r="H188" s="322">
        <v>10</v>
      </c>
    </row>
    <row r="189" spans="1:8" s="323" customFormat="1">
      <c r="A189" s="103" t="s">
        <v>913</v>
      </c>
      <c r="B189" s="322">
        <v>0</v>
      </c>
      <c r="C189" s="322">
        <v>0</v>
      </c>
      <c r="D189" s="322">
        <v>0</v>
      </c>
      <c r="E189" s="322">
        <v>0</v>
      </c>
      <c r="F189" s="322">
        <v>0</v>
      </c>
      <c r="G189" s="322">
        <v>0</v>
      </c>
      <c r="H189" s="322">
        <v>0</v>
      </c>
    </row>
    <row r="190" spans="1:8" s="323" customFormat="1">
      <c r="A190" s="103" t="s">
        <v>1095</v>
      </c>
      <c r="B190" s="322">
        <v>0</v>
      </c>
      <c r="C190" s="322">
        <v>0</v>
      </c>
      <c r="D190" s="322">
        <v>0</v>
      </c>
      <c r="E190" s="322">
        <v>0</v>
      </c>
      <c r="F190" s="322">
        <v>0</v>
      </c>
      <c r="G190" s="322">
        <v>0</v>
      </c>
      <c r="H190" s="322">
        <v>0</v>
      </c>
    </row>
    <row r="191" spans="1:8" s="323" customFormat="1">
      <c r="A191" s="103" t="s">
        <v>912</v>
      </c>
      <c r="B191" s="322">
        <v>0</v>
      </c>
      <c r="C191" s="322">
        <v>0</v>
      </c>
      <c r="D191" s="322">
        <v>0</v>
      </c>
      <c r="E191" s="322">
        <v>0</v>
      </c>
      <c r="F191" s="322">
        <v>0</v>
      </c>
      <c r="G191" s="322">
        <v>0</v>
      </c>
      <c r="H191" s="322">
        <v>17</v>
      </c>
    </row>
    <row r="192" spans="1:8" s="323" customFormat="1">
      <c r="A192" s="103" t="s">
        <v>1328</v>
      </c>
      <c r="B192" s="322">
        <v>0</v>
      </c>
      <c r="C192" s="322">
        <v>6</v>
      </c>
      <c r="D192" s="322">
        <v>0</v>
      </c>
      <c r="E192" s="322">
        <v>4</v>
      </c>
      <c r="F192" s="322">
        <v>0</v>
      </c>
      <c r="G192" s="322">
        <v>3</v>
      </c>
      <c r="H192" s="322">
        <v>3</v>
      </c>
    </row>
    <row r="193" spans="1:8" s="323" customFormat="1">
      <c r="A193" s="103" t="s">
        <v>924</v>
      </c>
      <c r="B193" s="322">
        <v>0</v>
      </c>
      <c r="C193" s="322">
        <v>0</v>
      </c>
      <c r="D193" s="322">
        <v>0</v>
      </c>
      <c r="E193" s="322">
        <v>0</v>
      </c>
      <c r="F193" s="322">
        <v>13</v>
      </c>
      <c r="G193" s="322">
        <v>2</v>
      </c>
      <c r="H193" s="322">
        <v>296</v>
      </c>
    </row>
    <row r="194" spans="1:8" s="323" customFormat="1">
      <c r="A194" s="103" t="s">
        <v>1156</v>
      </c>
      <c r="B194" s="322">
        <v>0</v>
      </c>
      <c r="C194" s="322">
        <v>0</v>
      </c>
      <c r="D194" s="322">
        <v>0</v>
      </c>
      <c r="E194" s="322">
        <v>0</v>
      </c>
      <c r="F194" s="322">
        <v>0</v>
      </c>
      <c r="G194" s="322">
        <v>0</v>
      </c>
      <c r="H194" s="322">
        <v>0</v>
      </c>
    </row>
    <row r="195" spans="1:8" s="323" customFormat="1">
      <c r="A195" s="103" t="s">
        <v>791</v>
      </c>
      <c r="B195" s="322">
        <v>0</v>
      </c>
      <c r="C195" s="322">
        <v>0</v>
      </c>
      <c r="D195" s="322">
        <v>0</v>
      </c>
      <c r="E195" s="322">
        <v>0</v>
      </c>
      <c r="F195" s="322">
        <v>0</v>
      </c>
      <c r="G195" s="322">
        <v>0</v>
      </c>
      <c r="H195" s="322">
        <v>8</v>
      </c>
    </row>
    <row r="196" spans="1:8" s="323" customFormat="1">
      <c r="A196" s="103" t="s">
        <v>642</v>
      </c>
      <c r="B196" s="322">
        <v>0</v>
      </c>
      <c r="C196" s="322">
        <v>2</v>
      </c>
      <c r="D196" s="322">
        <v>0</v>
      </c>
      <c r="E196" s="322">
        <v>1</v>
      </c>
      <c r="F196" s="322">
        <v>0</v>
      </c>
      <c r="G196" s="322">
        <v>31</v>
      </c>
      <c r="H196" s="322">
        <v>40</v>
      </c>
    </row>
    <row r="197" spans="1:8" s="323" customFormat="1">
      <c r="A197" s="103" t="s">
        <v>987</v>
      </c>
      <c r="B197" s="322">
        <v>0</v>
      </c>
      <c r="C197" s="322">
        <v>0</v>
      </c>
      <c r="D197" s="322">
        <v>0</v>
      </c>
      <c r="E197" s="322">
        <v>0</v>
      </c>
      <c r="F197" s="322">
        <v>0</v>
      </c>
      <c r="G197" s="322">
        <v>0</v>
      </c>
      <c r="H197" s="322">
        <v>0</v>
      </c>
    </row>
    <row r="198" spans="1:8" s="323" customFormat="1">
      <c r="A198" s="103" t="s">
        <v>1094</v>
      </c>
      <c r="B198" s="322">
        <v>0</v>
      </c>
      <c r="C198" s="322">
        <v>0</v>
      </c>
      <c r="D198" s="322">
        <v>0</v>
      </c>
      <c r="E198" s="322">
        <v>0</v>
      </c>
      <c r="F198" s="322">
        <v>0</v>
      </c>
      <c r="G198" s="322">
        <v>0</v>
      </c>
      <c r="H198" s="322">
        <v>0</v>
      </c>
    </row>
    <row r="199" spans="1:8" s="323" customFormat="1">
      <c r="A199" s="103" t="s">
        <v>1181</v>
      </c>
      <c r="B199" s="322">
        <v>0</v>
      </c>
      <c r="C199" s="322">
        <v>0</v>
      </c>
      <c r="D199" s="322">
        <v>0</v>
      </c>
      <c r="E199" s="322">
        <v>4</v>
      </c>
      <c r="F199" s="322">
        <v>0</v>
      </c>
      <c r="G199" s="322">
        <v>0</v>
      </c>
      <c r="H199" s="322">
        <v>0</v>
      </c>
    </row>
    <row r="200" spans="1:8" s="323" customFormat="1">
      <c r="A200" s="103" t="s">
        <v>1155</v>
      </c>
      <c r="B200" s="322">
        <v>0</v>
      </c>
      <c r="C200" s="322">
        <v>0</v>
      </c>
      <c r="D200" s="322">
        <v>0</v>
      </c>
      <c r="E200" s="322">
        <v>0</v>
      </c>
      <c r="F200" s="322">
        <v>0</v>
      </c>
      <c r="G200" s="322">
        <v>90</v>
      </c>
      <c r="H200" s="322">
        <v>26</v>
      </c>
    </row>
    <row r="201" spans="1:8" s="323" customFormat="1">
      <c r="A201" s="103" t="s">
        <v>891</v>
      </c>
      <c r="B201" s="322">
        <v>0</v>
      </c>
      <c r="C201" s="322">
        <v>0</v>
      </c>
      <c r="D201" s="322">
        <v>0</v>
      </c>
      <c r="E201" s="322">
        <v>0</v>
      </c>
      <c r="F201" s="322">
        <v>0</v>
      </c>
      <c r="G201" s="322">
        <v>0</v>
      </c>
      <c r="H201" s="322">
        <v>65</v>
      </c>
    </row>
    <row r="202" spans="1:8" s="323" customFormat="1">
      <c r="A202" s="103" t="s">
        <v>632</v>
      </c>
      <c r="B202" s="322">
        <v>0</v>
      </c>
      <c r="C202" s="322">
        <v>0</v>
      </c>
      <c r="D202" s="322">
        <v>0</v>
      </c>
      <c r="E202" s="322">
        <v>0</v>
      </c>
      <c r="F202" s="322">
        <v>0</v>
      </c>
      <c r="G202" s="322">
        <v>0</v>
      </c>
      <c r="H202" s="322">
        <v>0</v>
      </c>
    </row>
    <row r="203" spans="1:8" s="323" customFormat="1">
      <c r="A203" s="103" t="s">
        <v>946</v>
      </c>
      <c r="B203" s="322">
        <v>0</v>
      </c>
      <c r="C203" s="322">
        <v>0</v>
      </c>
      <c r="D203" s="322">
        <v>0</v>
      </c>
      <c r="E203" s="322">
        <v>0</v>
      </c>
      <c r="F203" s="322">
        <v>0</v>
      </c>
      <c r="G203" s="322">
        <v>0</v>
      </c>
      <c r="H203" s="322">
        <v>46</v>
      </c>
    </row>
    <row r="204" spans="1:8" s="323" customFormat="1">
      <c r="A204" s="103" t="s">
        <v>945</v>
      </c>
      <c r="B204" s="322">
        <v>0</v>
      </c>
      <c r="C204" s="322">
        <v>0</v>
      </c>
      <c r="D204" s="322">
        <v>0</v>
      </c>
      <c r="E204" s="322">
        <v>0</v>
      </c>
      <c r="F204" s="322">
        <v>0</v>
      </c>
      <c r="G204" s="322">
        <v>0</v>
      </c>
      <c r="H204" s="322">
        <v>31</v>
      </c>
    </row>
    <row r="205" spans="1:8" s="323" customFormat="1">
      <c r="A205" s="103" t="s">
        <v>1093</v>
      </c>
      <c r="B205" s="322">
        <v>0</v>
      </c>
      <c r="C205" s="322">
        <v>0</v>
      </c>
      <c r="D205" s="322">
        <v>0</v>
      </c>
      <c r="E205" s="322">
        <v>0</v>
      </c>
      <c r="F205" s="322">
        <v>0</v>
      </c>
      <c r="G205" s="322">
        <v>0</v>
      </c>
      <c r="H205" s="322">
        <v>0</v>
      </c>
    </row>
    <row r="206" spans="1:8" s="323" customFormat="1">
      <c r="A206" s="103" t="s">
        <v>1092</v>
      </c>
      <c r="B206" s="322">
        <v>0</v>
      </c>
      <c r="C206" s="322">
        <v>0</v>
      </c>
      <c r="D206" s="322">
        <v>0</v>
      </c>
      <c r="E206" s="322">
        <v>0</v>
      </c>
      <c r="F206" s="322">
        <v>0</v>
      </c>
      <c r="G206" s="322">
        <v>0</v>
      </c>
      <c r="H206" s="322">
        <v>0</v>
      </c>
    </row>
    <row r="207" spans="1:8" s="323" customFormat="1">
      <c r="A207" s="103" t="s">
        <v>1151</v>
      </c>
      <c r="B207" s="322">
        <v>0</v>
      </c>
      <c r="C207" s="322">
        <v>0</v>
      </c>
      <c r="D207" s="322">
        <v>0</v>
      </c>
      <c r="E207" s="322">
        <v>0</v>
      </c>
      <c r="F207" s="322">
        <v>0</v>
      </c>
      <c r="G207" s="322">
        <v>0</v>
      </c>
      <c r="H207" s="322">
        <v>0</v>
      </c>
    </row>
    <row r="208" spans="1:8" s="323" customFormat="1">
      <c r="A208" s="103" t="s">
        <v>1222</v>
      </c>
      <c r="B208" s="322">
        <v>0</v>
      </c>
      <c r="C208" s="322">
        <v>0</v>
      </c>
      <c r="D208" s="322">
        <v>0</v>
      </c>
      <c r="E208" s="322">
        <v>0</v>
      </c>
      <c r="F208" s="322">
        <v>0</v>
      </c>
      <c r="G208" s="322">
        <v>65</v>
      </c>
      <c r="H208" s="322">
        <v>41</v>
      </c>
    </row>
    <row r="209" spans="1:8" s="323" customFormat="1">
      <c r="A209" s="103" t="s">
        <v>986</v>
      </c>
      <c r="B209" s="322">
        <v>0</v>
      </c>
      <c r="C209" s="322">
        <v>0</v>
      </c>
      <c r="D209" s="322">
        <v>0</v>
      </c>
      <c r="E209" s="322">
        <v>0</v>
      </c>
      <c r="F209" s="322">
        <v>0</v>
      </c>
      <c r="G209" s="322">
        <v>0</v>
      </c>
      <c r="H209" s="322">
        <v>3456</v>
      </c>
    </row>
    <row r="210" spans="1:8" s="323" customFormat="1">
      <c r="A210" s="103" t="s">
        <v>1091</v>
      </c>
      <c r="B210" s="322">
        <v>0</v>
      </c>
      <c r="C210" s="322">
        <v>0</v>
      </c>
      <c r="D210" s="322">
        <v>0</v>
      </c>
      <c r="E210" s="322">
        <v>0</v>
      </c>
      <c r="F210" s="322">
        <v>0</v>
      </c>
      <c r="G210" s="322">
        <v>0</v>
      </c>
      <c r="H210" s="322">
        <v>0</v>
      </c>
    </row>
    <row r="211" spans="1:8" s="323" customFormat="1">
      <c r="A211" s="103" t="s">
        <v>927</v>
      </c>
      <c r="B211" s="322">
        <v>0</v>
      </c>
      <c r="C211" s="322">
        <v>0</v>
      </c>
      <c r="D211" s="322">
        <v>0</v>
      </c>
      <c r="E211" s="322">
        <v>0</v>
      </c>
      <c r="F211" s="322">
        <v>0</v>
      </c>
      <c r="G211" s="322">
        <v>0</v>
      </c>
      <c r="H211" s="322">
        <v>0</v>
      </c>
    </row>
    <row r="212" spans="1:8" s="323" customFormat="1">
      <c r="A212" s="103" t="s">
        <v>1221</v>
      </c>
      <c r="B212" s="322">
        <v>0</v>
      </c>
      <c r="C212" s="322">
        <v>0</v>
      </c>
      <c r="D212" s="322">
        <v>0</v>
      </c>
      <c r="E212" s="322">
        <v>0</v>
      </c>
      <c r="F212" s="322">
        <v>0</v>
      </c>
      <c r="G212" s="322">
        <v>0</v>
      </c>
      <c r="H212" s="322">
        <v>18</v>
      </c>
    </row>
    <row r="213" spans="1:8" s="323" customFormat="1">
      <c r="A213" s="103" t="s">
        <v>1345</v>
      </c>
      <c r="B213" s="322">
        <v>0</v>
      </c>
      <c r="C213" s="322">
        <v>0</v>
      </c>
      <c r="D213" s="322">
        <v>0</v>
      </c>
      <c r="E213" s="322">
        <v>0</v>
      </c>
      <c r="F213" s="322">
        <v>0</v>
      </c>
      <c r="G213" s="322">
        <v>0</v>
      </c>
      <c r="H213" s="322">
        <v>340</v>
      </c>
    </row>
    <row r="214" spans="1:8" s="323" customFormat="1">
      <c r="A214" s="103" t="s">
        <v>1180</v>
      </c>
      <c r="B214" s="322">
        <v>0</v>
      </c>
      <c r="C214" s="322">
        <v>0</v>
      </c>
      <c r="D214" s="322">
        <v>0</v>
      </c>
      <c r="E214" s="322">
        <v>1</v>
      </c>
      <c r="F214" s="322">
        <v>0</v>
      </c>
      <c r="G214" s="322">
        <v>38</v>
      </c>
      <c r="H214" s="322">
        <v>58</v>
      </c>
    </row>
    <row r="215" spans="1:8" s="323" customFormat="1">
      <c r="A215" s="103" t="s">
        <v>623</v>
      </c>
      <c r="B215" s="322">
        <v>16</v>
      </c>
      <c r="C215" s="322">
        <v>0</v>
      </c>
      <c r="D215" s="322">
        <v>0</v>
      </c>
      <c r="E215" s="322">
        <v>0</v>
      </c>
      <c r="F215" s="322">
        <v>0</v>
      </c>
      <c r="G215" s="322">
        <v>0</v>
      </c>
      <c r="H215" s="322">
        <v>0</v>
      </c>
    </row>
    <row r="216" spans="1:8" s="323" customFormat="1">
      <c r="A216" s="103" t="s">
        <v>1013</v>
      </c>
      <c r="B216" s="322">
        <v>0</v>
      </c>
      <c r="C216" s="322">
        <v>0</v>
      </c>
      <c r="D216" s="322">
        <v>0</v>
      </c>
      <c r="E216" s="322">
        <v>0</v>
      </c>
      <c r="F216" s="322">
        <v>0</v>
      </c>
      <c r="G216" s="322">
        <v>0</v>
      </c>
      <c r="H216" s="322">
        <v>40</v>
      </c>
    </row>
    <row r="217" spans="1:8" s="323" customFormat="1">
      <c r="A217" s="103" t="s">
        <v>610</v>
      </c>
      <c r="B217" s="322">
        <v>0</v>
      </c>
      <c r="C217" s="322">
        <v>0</v>
      </c>
      <c r="D217" s="322">
        <v>0</v>
      </c>
      <c r="E217" s="322">
        <v>11</v>
      </c>
      <c r="F217" s="322">
        <v>0</v>
      </c>
      <c r="G217" s="322">
        <v>1</v>
      </c>
      <c r="H217" s="322">
        <v>8</v>
      </c>
    </row>
    <row r="218" spans="1:8" s="323" customFormat="1">
      <c r="A218" s="103" t="s">
        <v>1179</v>
      </c>
      <c r="B218" s="322">
        <v>0</v>
      </c>
      <c r="C218" s="322">
        <v>0</v>
      </c>
      <c r="D218" s="322">
        <v>0</v>
      </c>
      <c r="E218" s="322">
        <v>0</v>
      </c>
      <c r="F218" s="322">
        <v>0</v>
      </c>
      <c r="G218" s="322">
        <v>0</v>
      </c>
      <c r="H218" s="322">
        <v>0</v>
      </c>
    </row>
    <row r="219" spans="1:8" s="323" customFormat="1">
      <c r="A219" s="103" t="s">
        <v>1090</v>
      </c>
      <c r="B219" s="322">
        <v>0</v>
      </c>
      <c r="C219" s="322">
        <v>0</v>
      </c>
      <c r="D219" s="322">
        <v>0</v>
      </c>
      <c r="E219" s="322">
        <v>0</v>
      </c>
      <c r="F219" s="322">
        <v>0</v>
      </c>
      <c r="G219" s="322">
        <v>0</v>
      </c>
      <c r="H219" s="322">
        <v>20</v>
      </c>
    </row>
    <row r="220" spans="1:8" s="323" customFormat="1">
      <c r="A220" s="103" t="s">
        <v>985</v>
      </c>
      <c r="B220" s="322">
        <v>0</v>
      </c>
      <c r="C220" s="322">
        <v>2</v>
      </c>
      <c r="D220" s="322">
        <v>0</v>
      </c>
      <c r="E220" s="322">
        <v>2</v>
      </c>
      <c r="F220" s="322">
        <v>3</v>
      </c>
      <c r="G220" s="322">
        <v>0</v>
      </c>
      <c r="H220" s="322">
        <v>47</v>
      </c>
    </row>
    <row r="221" spans="1:8" s="323" customFormat="1">
      <c r="A221" s="103" t="s">
        <v>1089</v>
      </c>
      <c r="B221" s="322">
        <v>0</v>
      </c>
      <c r="C221" s="322">
        <v>0</v>
      </c>
      <c r="D221" s="322">
        <v>0</v>
      </c>
      <c r="E221" s="322">
        <v>0</v>
      </c>
      <c r="F221" s="322">
        <v>0</v>
      </c>
      <c r="G221" s="322">
        <v>0</v>
      </c>
      <c r="H221" s="322">
        <v>2</v>
      </c>
    </row>
    <row r="222" spans="1:8" s="323" customFormat="1">
      <c r="A222" s="103" t="s">
        <v>890</v>
      </c>
      <c r="B222" s="322">
        <v>0</v>
      </c>
      <c r="C222" s="322">
        <v>0</v>
      </c>
      <c r="D222" s="322">
        <v>0</v>
      </c>
      <c r="E222" s="322">
        <v>0</v>
      </c>
      <c r="F222" s="322">
        <v>0</v>
      </c>
      <c r="G222" s="322">
        <v>0</v>
      </c>
      <c r="H222" s="322">
        <v>122</v>
      </c>
    </row>
    <row r="223" spans="1:8" s="323" customFormat="1">
      <c r="A223" s="103" t="s">
        <v>1088</v>
      </c>
      <c r="B223" s="322">
        <v>0</v>
      </c>
      <c r="C223" s="322">
        <v>0</v>
      </c>
      <c r="D223" s="322">
        <v>0</v>
      </c>
      <c r="E223" s="322">
        <v>0</v>
      </c>
      <c r="F223" s="322">
        <v>0</v>
      </c>
      <c r="G223" s="322">
        <v>0</v>
      </c>
      <c r="H223" s="322">
        <v>0</v>
      </c>
    </row>
    <row r="224" spans="1:8" s="323" customFormat="1">
      <c r="A224" s="103" t="s">
        <v>984</v>
      </c>
      <c r="B224" s="322">
        <v>0</v>
      </c>
      <c r="C224" s="322">
        <v>0</v>
      </c>
      <c r="D224" s="322">
        <v>0</v>
      </c>
      <c r="E224" s="322">
        <v>0</v>
      </c>
      <c r="F224" s="322">
        <v>0</v>
      </c>
      <c r="G224" s="322">
        <v>0</v>
      </c>
      <c r="H224" s="322">
        <v>0</v>
      </c>
    </row>
    <row r="225" spans="1:8" s="323" customFormat="1">
      <c r="A225" s="103" t="s">
        <v>1087</v>
      </c>
      <c r="B225" s="322">
        <v>0</v>
      </c>
      <c r="C225" s="322">
        <v>0</v>
      </c>
      <c r="D225" s="322">
        <v>0</v>
      </c>
      <c r="E225" s="322">
        <v>0</v>
      </c>
      <c r="F225" s="322">
        <v>0</v>
      </c>
      <c r="G225" s="322">
        <v>0</v>
      </c>
      <c r="H225" s="322">
        <v>0</v>
      </c>
    </row>
    <row r="226" spans="1:8" s="323" customFormat="1">
      <c r="A226" s="103" t="s">
        <v>944</v>
      </c>
      <c r="B226" s="322">
        <v>0</v>
      </c>
      <c r="C226" s="322">
        <v>19</v>
      </c>
      <c r="D226" s="322">
        <v>0</v>
      </c>
      <c r="E226" s="322">
        <v>28</v>
      </c>
      <c r="F226" s="322">
        <v>0</v>
      </c>
      <c r="G226" s="322">
        <v>39</v>
      </c>
      <c r="H226" s="322">
        <v>45</v>
      </c>
    </row>
    <row r="227" spans="1:8" s="323" customFormat="1">
      <c r="A227" s="103" t="s">
        <v>1086</v>
      </c>
      <c r="B227" s="322">
        <v>2</v>
      </c>
      <c r="C227" s="322">
        <v>3</v>
      </c>
      <c r="D227" s="322">
        <v>0</v>
      </c>
      <c r="E227" s="322">
        <v>0</v>
      </c>
      <c r="F227" s="322">
        <v>4</v>
      </c>
      <c r="G227" s="322">
        <v>0</v>
      </c>
      <c r="H227" s="322">
        <v>38</v>
      </c>
    </row>
    <row r="228" spans="1:8" s="323" customFormat="1">
      <c r="A228" s="103" t="s">
        <v>1203</v>
      </c>
      <c r="B228" s="322">
        <v>0</v>
      </c>
      <c r="C228" s="322">
        <v>0</v>
      </c>
      <c r="D228" s="322">
        <v>0</v>
      </c>
      <c r="E228" s="322">
        <v>0</v>
      </c>
      <c r="F228" s="322">
        <v>0</v>
      </c>
      <c r="G228" s="322">
        <v>2</v>
      </c>
      <c r="H228" s="322">
        <v>29</v>
      </c>
    </row>
    <row r="229" spans="1:8" s="323" customFormat="1">
      <c r="A229" s="103" t="s">
        <v>983</v>
      </c>
      <c r="B229" s="322">
        <v>0</v>
      </c>
      <c r="C229" s="322">
        <v>0</v>
      </c>
      <c r="D229" s="322">
        <v>1</v>
      </c>
      <c r="E229" s="322">
        <v>0</v>
      </c>
      <c r="F229" s="322">
        <v>0</v>
      </c>
      <c r="G229" s="322">
        <v>4</v>
      </c>
      <c r="H229" s="322">
        <v>7</v>
      </c>
    </row>
    <row r="230" spans="1:8" s="323" customFormat="1">
      <c r="A230" s="103" t="s">
        <v>982</v>
      </c>
      <c r="B230" s="322">
        <v>0</v>
      </c>
      <c r="C230" s="322">
        <v>0</v>
      </c>
      <c r="D230" s="322">
        <v>0</v>
      </c>
      <c r="E230" s="322">
        <v>0</v>
      </c>
      <c r="F230" s="322">
        <v>0</v>
      </c>
      <c r="G230" s="322">
        <v>0</v>
      </c>
      <c r="H230" s="322">
        <v>0</v>
      </c>
    </row>
    <row r="231" spans="1:8" s="323" customFormat="1">
      <c r="A231" s="103" t="s">
        <v>981</v>
      </c>
      <c r="B231" s="322">
        <v>9</v>
      </c>
      <c r="C231" s="322">
        <v>0</v>
      </c>
      <c r="D231" s="322">
        <v>0</v>
      </c>
      <c r="E231" s="322">
        <v>0</v>
      </c>
      <c r="F231" s="322">
        <v>0</v>
      </c>
      <c r="G231" s="322">
        <v>0</v>
      </c>
      <c r="H231" s="322">
        <v>291</v>
      </c>
    </row>
    <row r="232" spans="1:8" s="323" customFormat="1">
      <c r="A232" s="103" t="s">
        <v>980</v>
      </c>
      <c r="B232" s="322">
        <v>0</v>
      </c>
      <c r="C232" s="322">
        <v>0</v>
      </c>
      <c r="D232" s="322">
        <v>0</v>
      </c>
      <c r="E232" s="322">
        <v>0</v>
      </c>
      <c r="F232" s="322">
        <v>0</v>
      </c>
      <c r="G232" s="322">
        <v>0</v>
      </c>
      <c r="H232" s="322">
        <v>0</v>
      </c>
    </row>
    <row r="233" spans="1:8" s="323" customFormat="1">
      <c r="A233" s="103" t="s">
        <v>606</v>
      </c>
      <c r="B233" s="322">
        <v>0</v>
      </c>
      <c r="C233" s="322">
        <v>8</v>
      </c>
      <c r="D233" s="322">
        <v>0</v>
      </c>
      <c r="E233" s="322">
        <v>17</v>
      </c>
      <c r="F233" s="322">
        <v>0</v>
      </c>
      <c r="G233" s="322">
        <v>22</v>
      </c>
      <c r="H233" s="322">
        <v>16</v>
      </c>
    </row>
    <row r="234" spans="1:8" s="323" customFormat="1">
      <c r="A234" s="103" t="s">
        <v>943</v>
      </c>
      <c r="B234" s="322">
        <v>0</v>
      </c>
      <c r="C234" s="322">
        <v>0</v>
      </c>
      <c r="D234" s="322">
        <v>0</v>
      </c>
      <c r="E234" s="322">
        <v>2</v>
      </c>
      <c r="F234" s="322">
        <v>0</v>
      </c>
      <c r="G234" s="322">
        <v>56</v>
      </c>
      <c r="H234" s="322">
        <v>286</v>
      </c>
    </row>
    <row r="235" spans="1:8" s="323" customFormat="1">
      <c r="A235" s="103" t="s">
        <v>979</v>
      </c>
      <c r="B235" s="322">
        <v>0</v>
      </c>
      <c r="C235" s="322">
        <v>0</v>
      </c>
      <c r="D235" s="322">
        <v>0</v>
      </c>
      <c r="E235" s="322">
        <v>0</v>
      </c>
      <c r="F235" s="322">
        <v>0</v>
      </c>
      <c r="G235" s="322">
        <v>1</v>
      </c>
      <c r="H235" s="322">
        <v>237</v>
      </c>
    </row>
    <row r="236" spans="1:8" s="323" customFormat="1">
      <c r="A236" s="103" t="s">
        <v>1131</v>
      </c>
      <c r="B236" s="322">
        <v>0</v>
      </c>
      <c r="C236" s="322">
        <v>0</v>
      </c>
      <c r="D236" s="322">
        <v>24</v>
      </c>
      <c r="E236" s="322">
        <v>0</v>
      </c>
      <c r="F236" s="322">
        <v>0</v>
      </c>
      <c r="G236" s="322">
        <v>0</v>
      </c>
      <c r="H236" s="322">
        <v>1</v>
      </c>
    </row>
    <row r="237" spans="1:8" s="323" customFormat="1">
      <c r="A237" s="103" t="s">
        <v>1085</v>
      </c>
      <c r="B237" s="322">
        <v>0</v>
      </c>
      <c r="C237" s="322">
        <v>9</v>
      </c>
      <c r="D237" s="322">
        <v>0</v>
      </c>
      <c r="E237" s="322">
        <v>0</v>
      </c>
      <c r="F237" s="322">
        <v>0</v>
      </c>
      <c r="G237" s="322">
        <v>1</v>
      </c>
      <c r="H237" s="322">
        <v>0</v>
      </c>
    </row>
    <row r="238" spans="1:8" s="323" customFormat="1">
      <c r="A238" s="103" t="s">
        <v>1084</v>
      </c>
      <c r="B238" s="322">
        <v>135</v>
      </c>
      <c r="C238" s="322">
        <v>0</v>
      </c>
      <c r="D238" s="322">
        <v>40</v>
      </c>
      <c r="E238" s="322">
        <v>0</v>
      </c>
      <c r="F238" s="322">
        <v>0</v>
      </c>
      <c r="G238" s="322">
        <v>0</v>
      </c>
      <c r="H238" s="322">
        <v>33</v>
      </c>
    </row>
    <row r="239" spans="1:8" s="323" customFormat="1">
      <c r="A239" s="103" t="s">
        <v>1037</v>
      </c>
      <c r="B239" s="322">
        <v>0</v>
      </c>
      <c r="C239" s="322">
        <v>1</v>
      </c>
      <c r="D239" s="322">
        <v>0</v>
      </c>
      <c r="E239" s="322">
        <v>0</v>
      </c>
      <c r="F239" s="322">
        <v>0</v>
      </c>
      <c r="G239" s="322">
        <v>0</v>
      </c>
      <c r="H239" s="322">
        <v>3</v>
      </c>
    </row>
    <row r="240" spans="1:8" s="323" customFormat="1">
      <c r="A240" s="103" t="s">
        <v>603</v>
      </c>
      <c r="B240" s="322">
        <v>0</v>
      </c>
      <c r="C240" s="322">
        <v>0</v>
      </c>
      <c r="D240" s="322">
        <v>0</v>
      </c>
      <c r="E240" s="322">
        <v>0</v>
      </c>
      <c r="F240" s="322">
        <v>0</v>
      </c>
      <c r="G240" s="322">
        <v>0</v>
      </c>
      <c r="H240" s="322">
        <v>0</v>
      </c>
    </row>
    <row r="241" spans="1:8" s="323" customFormat="1">
      <c r="A241" s="103" t="s">
        <v>879</v>
      </c>
      <c r="B241" s="322">
        <v>0</v>
      </c>
      <c r="C241" s="322">
        <v>0</v>
      </c>
      <c r="D241" s="322">
        <v>0</v>
      </c>
      <c r="E241" s="322">
        <v>0</v>
      </c>
      <c r="F241" s="322">
        <v>0</v>
      </c>
      <c r="G241" s="322">
        <v>0</v>
      </c>
      <c r="H241" s="322">
        <v>383</v>
      </c>
    </row>
    <row r="242" spans="1:8" s="323" customFormat="1">
      <c r="A242" s="103" t="s">
        <v>1083</v>
      </c>
      <c r="B242" s="322">
        <v>0</v>
      </c>
      <c r="C242" s="322">
        <v>0</v>
      </c>
      <c r="D242" s="322">
        <v>0</v>
      </c>
      <c r="E242" s="322">
        <v>0</v>
      </c>
      <c r="F242" s="322">
        <v>0</v>
      </c>
      <c r="G242" s="322">
        <v>0</v>
      </c>
      <c r="H242" s="322">
        <v>20</v>
      </c>
    </row>
    <row r="243" spans="1:8" s="323" customFormat="1">
      <c r="A243" s="103" t="s">
        <v>889</v>
      </c>
      <c r="B243" s="322">
        <v>0</v>
      </c>
      <c r="C243" s="322">
        <v>0</v>
      </c>
      <c r="D243" s="322">
        <v>0</v>
      </c>
      <c r="E243" s="322">
        <v>1</v>
      </c>
      <c r="F243" s="322">
        <v>0</v>
      </c>
      <c r="G243" s="322">
        <v>24</v>
      </c>
      <c r="H243" s="322">
        <v>3</v>
      </c>
    </row>
    <row r="244" spans="1:8" s="323" customFormat="1">
      <c r="A244" s="103" t="s">
        <v>1134</v>
      </c>
      <c r="B244" s="322">
        <v>0</v>
      </c>
      <c r="C244" s="322">
        <v>0</v>
      </c>
      <c r="D244" s="322">
        <v>0</v>
      </c>
      <c r="E244" s="322">
        <v>0</v>
      </c>
      <c r="F244" s="322">
        <v>0</v>
      </c>
      <c r="G244" s="322">
        <v>8</v>
      </c>
      <c r="H244" s="322">
        <v>0</v>
      </c>
    </row>
    <row r="245" spans="1:8" s="323" customFormat="1">
      <c r="A245" s="103" t="s">
        <v>961</v>
      </c>
      <c r="B245" s="322">
        <v>0</v>
      </c>
      <c r="C245" s="322">
        <v>0</v>
      </c>
      <c r="D245" s="322">
        <v>0</v>
      </c>
      <c r="E245" s="322">
        <v>0</v>
      </c>
      <c r="F245" s="322">
        <v>0</v>
      </c>
      <c r="G245" s="322">
        <v>29</v>
      </c>
      <c r="H245" s="322">
        <v>16</v>
      </c>
    </row>
    <row r="246" spans="1:8" s="323" customFormat="1">
      <c r="A246" s="103" t="s">
        <v>773</v>
      </c>
      <c r="B246" s="322">
        <v>0</v>
      </c>
      <c r="C246" s="322">
        <v>0</v>
      </c>
      <c r="D246" s="322">
        <v>0</v>
      </c>
      <c r="E246" s="322">
        <v>1</v>
      </c>
      <c r="F246" s="322">
        <v>0</v>
      </c>
      <c r="G246" s="322">
        <v>21</v>
      </c>
      <c r="H246" s="322">
        <v>0</v>
      </c>
    </row>
    <row r="247" spans="1:8" s="323" customFormat="1">
      <c r="A247" s="103" t="s">
        <v>782</v>
      </c>
      <c r="B247" s="322">
        <v>0</v>
      </c>
      <c r="C247" s="322">
        <v>0</v>
      </c>
      <c r="D247" s="322">
        <v>0</v>
      </c>
      <c r="E247" s="322">
        <v>0</v>
      </c>
      <c r="F247" s="322">
        <v>0</v>
      </c>
      <c r="G247" s="322">
        <v>0</v>
      </c>
      <c r="H247" s="322">
        <v>52</v>
      </c>
    </row>
    <row r="248" spans="1:8" s="323" customFormat="1">
      <c r="A248" s="103" t="s">
        <v>1231</v>
      </c>
      <c r="B248" s="322">
        <v>34</v>
      </c>
      <c r="C248" s="322">
        <v>0</v>
      </c>
      <c r="D248" s="322">
        <v>10</v>
      </c>
      <c r="E248" s="322">
        <v>0</v>
      </c>
      <c r="F248" s="322">
        <v>8</v>
      </c>
      <c r="G248" s="322">
        <v>18</v>
      </c>
      <c r="H248" s="322">
        <v>235</v>
      </c>
    </row>
    <row r="249" spans="1:8" s="323" customFormat="1">
      <c r="A249" s="103" t="s">
        <v>1023</v>
      </c>
      <c r="B249" s="322">
        <v>0</v>
      </c>
      <c r="C249" s="322">
        <v>0</v>
      </c>
      <c r="D249" s="322">
        <v>0</v>
      </c>
      <c r="E249" s="322">
        <v>0</v>
      </c>
      <c r="F249" s="322">
        <v>0</v>
      </c>
      <c r="G249" s="322">
        <v>0</v>
      </c>
      <c r="H249" s="322">
        <v>24</v>
      </c>
    </row>
    <row r="250" spans="1:8" s="323" customFormat="1">
      <c r="A250" s="103" t="s">
        <v>878</v>
      </c>
      <c r="B250" s="322">
        <v>0</v>
      </c>
      <c r="C250" s="322">
        <v>0</v>
      </c>
      <c r="D250" s="322">
        <v>0</v>
      </c>
      <c r="E250" s="322">
        <v>0</v>
      </c>
      <c r="F250" s="322">
        <v>0</v>
      </c>
      <c r="G250" s="322">
        <v>37</v>
      </c>
      <c r="H250" s="322">
        <v>170</v>
      </c>
    </row>
    <row r="251" spans="1:8" s="323" customFormat="1">
      <c r="A251" s="103" t="s">
        <v>911</v>
      </c>
      <c r="B251" s="322">
        <v>0</v>
      </c>
      <c r="C251" s="322">
        <v>36</v>
      </c>
      <c r="D251" s="322">
        <v>0</v>
      </c>
      <c r="E251" s="322">
        <v>50</v>
      </c>
      <c r="F251" s="322">
        <v>0</v>
      </c>
      <c r="G251" s="322">
        <v>1</v>
      </c>
      <c r="H251" s="322">
        <v>40</v>
      </c>
    </row>
    <row r="252" spans="1:8" s="323" customFormat="1">
      <c r="A252" s="103" t="s">
        <v>1082</v>
      </c>
      <c r="B252" s="322">
        <v>0</v>
      </c>
      <c r="C252" s="322">
        <v>0</v>
      </c>
      <c r="D252" s="322">
        <v>0</v>
      </c>
      <c r="E252" s="322">
        <v>3</v>
      </c>
      <c r="F252" s="322">
        <v>0</v>
      </c>
      <c r="G252" s="322">
        <v>0</v>
      </c>
      <c r="H252" s="322">
        <v>20</v>
      </c>
    </row>
    <row r="253" spans="1:8" s="323" customFormat="1">
      <c r="A253" s="103" t="s">
        <v>845</v>
      </c>
      <c r="B253" s="322">
        <v>0</v>
      </c>
      <c r="C253" s="322">
        <v>0</v>
      </c>
      <c r="D253" s="322">
        <v>0</v>
      </c>
      <c r="E253" s="322">
        <v>0</v>
      </c>
      <c r="F253" s="322">
        <v>0</v>
      </c>
      <c r="G253" s="322">
        <v>5</v>
      </c>
      <c r="H253" s="322">
        <v>0</v>
      </c>
    </row>
    <row r="254" spans="1:8" s="323" customFormat="1">
      <c r="A254" s="103" t="s">
        <v>1081</v>
      </c>
      <c r="B254" s="322">
        <v>11</v>
      </c>
      <c r="C254" s="322">
        <v>0</v>
      </c>
      <c r="D254" s="322">
        <v>36</v>
      </c>
      <c r="E254" s="322">
        <v>0</v>
      </c>
      <c r="F254" s="322">
        <v>0</v>
      </c>
      <c r="G254" s="322">
        <v>0</v>
      </c>
      <c r="H254" s="322">
        <v>223</v>
      </c>
    </row>
    <row r="255" spans="1:8" s="323" customFormat="1">
      <c r="A255" s="103" t="s">
        <v>1321</v>
      </c>
      <c r="B255" s="322">
        <v>0</v>
      </c>
      <c r="C255" s="322">
        <v>0</v>
      </c>
      <c r="D255" s="322">
        <v>0</v>
      </c>
      <c r="E255" s="322">
        <v>0</v>
      </c>
      <c r="F255" s="322">
        <v>0</v>
      </c>
      <c r="G255" s="322">
        <v>0</v>
      </c>
      <c r="H255" s="322">
        <v>0</v>
      </c>
    </row>
    <row r="256" spans="1:8" s="323" customFormat="1">
      <c r="A256" s="103" t="s">
        <v>978</v>
      </c>
      <c r="B256" s="322">
        <v>0</v>
      </c>
      <c r="C256" s="322">
        <v>0</v>
      </c>
      <c r="D256" s="322">
        <v>0</v>
      </c>
      <c r="E256" s="322">
        <v>0</v>
      </c>
      <c r="F256" s="322">
        <v>0</v>
      </c>
      <c r="G256" s="322">
        <v>0</v>
      </c>
      <c r="H256" s="322">
        <v>0</v>
      </c>
    </row>
    <row r="257" spans="1:8" s="323" customFormat="1">
      <c r="A257" s="103" t="s">
        <v>838</v>
      </c>
      <c r="B257" s="322">
        <v>0</v>
      </c>
      <c r="C257" s="322">
        <v>0</v>
      </c>
      <c r="D257" s="322">
        <v>2</v>
      </c>
      <c r="E257" s="322">
        <v>8</v>
      </c>
      <c r="F257" s="322">
        <v>1</v>
      </c>
      <c r="G257" s="322">
        <v>0</v>
      </c>
      <c r="H257" s="322">
        <v>60</v>
      </c>
    </row>
    <row r="258" spans="1:8" s="323" customFormat="1">
      <c r="A258" s="103" t="s">
        <v>1331</v>
      </c>
      <c r="B258" s="322">
        <v>0</v>
      </c>
      <c r="C258" s="322">
        <v>3</v>
      </c>
      <c r="D258" s="322">
        <v>0</v>
      </c>
      <c r="E258" s="322">
        <v>1</v>
      </c>
      <c r="F258" s="322">
        <v>0</v>
      </c>
      <c r="G258" s="322">
        <v>1</v>
      </c>
      <c r="H258" s="322">
        <v>23</v>
      </c>
    </row>
    <row r="259" spans="1:8" s="323" customFormat="1">
      <c r="A259" s="103" t="s">
        <v>1042</v>
      </c>
      <c r="B259" s="322">
        <v>2402</v>
      </c>
      <c r="C259" s="322">
        <v>0</v>
      </c>
      <c r="D259" s="322">
        <v>412</v>
      </c>
      <c r="E259" s="322">
        <v>0</v>
      </c>
      <c r="F259" s="322">
        <v>154</v>
      </c>
      <c r="G259" s="322">
        <v>36</v>
      </c>
      <c r="H259" s="322">
        <v>19254</v>
      </c>
    </row>
    <row r="260" spans="1:8" s="323" customFormat="1">
      <c r="A260" s="103" t="s">
        <v>551</v>
      </c>
      <c r="B260" s="322">
        <v>114</v>
      </c>
      <c r="C260" s="322">
        <v>0</v>
      </c>
      <c r="D260" s="322">
        <v>17</v>
      </c>
      <c r="E260" s="322">
        <v>0</v>
      </c>
      <c r="F260" s="322">
        <v>19</v>
      </c>
      <c r="G260" s="322">
        <v>0</v>
      </c>
      <c r="H260" s="322">
        <v>564</v>
      </c>
    </row>
    <row r="261" spans="1:8" s="323" customFormat="1">
      <c r="A261" s="103" t="s">
        <v>1022</v>
      </c>
      <c r="B261" s="322">
        <v>0</v>
      </c>
      <c r="C261" s="322">
        <v>0</v>
      </c>
      <c r="D261" s="322">
        <v>0</v>
      </c>
      <c r="E261" s="322">
        <v>1</v>
      </c>
      <c r="F261" s="322">
        <v>0</v>
      </c>
      <c r="G261" s="322">
        <v>4</v>
      </c>
      <c r="H261" s="322">
        <v>258</v>
      </c>
    </row>
    <row r="262" spans="1:8" s="323" customFormat="1">
      <c r="A262" s="103" t="s">
        <v>1332</v>
      </c>
      <c r="B262" s="322">
        <v>0</v>
      </c>
      <c r="C262" s="322">
        <v>0</v>
      </c>
      <c r="D262" s="322">
        <v>0</v>
      </c>
      <c r="E262" s="322">
        <v>0</v>
      </c>
      <c r="F262" s="322">
        <v>0</v>
      </c>
      <c r="G262" s="322">
        <v>18</v>
      </c>
      <c r="H262" s="322">
        <v>7</v>
      </c>
    </row>
    <row r="263" spans="1:8" s="323" customFormat="1">
      <c r="A263" s="103" t="s">
        <v>819</v>
      </c>
      <c r="B263" s="322">
        <v>0</v>
      </c>
      <c r="C263" s="322">
        <v>0</v>
      </c>
      <c r="D263" s="322">
        <v>0</v>
      </c>
      <c r="E263" s="322">
        <v>0</v>
      </c>
      <c r="F263" s="322">
        <v>0</v>
      </c>
      <c r="G263" s="322">
        <v>0</v>
      </c>
      <c r="H263" s="322">
        <v>0</v>
      </c>
    </row>
    <row r="264" spans="1:8" s="323" customFormat="1">
      <c r="A264" s="103" t="s">
        <v>1080</v>
      </c>
      <c r="B264" s="322">
        <v>0</v>
      </c>
      <c r="C264" s="322">
        <v>0</v>
      </c>
      <c r="D264" s="322">
        <v>0</v>
      </c>
      <c r="E264" s="322">
        <v>0</v>
      </c>
      <c r="F264" s="322">
        <v>0</v>
      </c>
      <c r="G264" s="322">
        <v>0</v>
      </c>
      <c r="H264" s="322">
        <v>0</v>
      </c>
    </row>
    <row r="265" spans="1:8" s="323" customFormat="1">
      <c r="A265" s="103" t="s">
        <v>1039</v>
      </c>
      <c r="B265" s="322">
        <v>0</v>
      </c>
      <c r="C265" s="322">
        <v>0</v>
      </c>
      <c r="D265" s="322">
        <v>0</v>
      </c>
      <c r="E265" s="322">
        <v>0</v>
      </c>
      <c r="F265" s="322">
        <v>0</v>
      </c>
      <c r="G265" s="322">
        <v>0</v>
      </c>
      <c r="H265" s="322">
        <v>113</v>
      </c>
    </row>
    <row r="266" spans="1:8" s="323" customFormat="1">
      <c r="A266" s="103" t="s">
        <v>508</v>
      </c>
      <c r="B266" s="322">
        <v>0</v>
      </c>
      <c r="C266" s="322">
        <v>0</v>
      </c>
      <c r="D266" s="322">
        <v>0</v>
      </c>
      <c r="E266" s="322">
        <v>10</v>
      </c>
      <c r="F266" s="322">
        <v>0</v>
      </c>
      <c r="G266" s="322">
        <v>0</v>
      </c>
      <c r="H266" s="322">
        <v>309</v>
      </c>
    </row>
    <row r="267" spans="1:8" s="323" customFormat="1">
      <c r="A267" s="103" t="s">
        <v>1079</v>
      </c>
      <c r="B267" s="322">
        <v>0</v>
      </c>
      <c r="C267" s="322">
        <v>0</v>
      </c>
      <c r="D267" s="322">
        <v>0</v>
      </c>
      <c r="E267" s="322">
        <v>0</v>
      </c>
      <c r="F267" s="322">
        <v>0</v>
      </c>
      <c r="G267" s="322">
        <v>0</v>
      </c>
      <c r="H267" s="322">
        <v>17</v>
      </c>
    </row>
    <row r="268" spans="1:8" s="323" customFormat="1">
      <c r="A268" s="103" t="s">
        <v>1319</v>
      </c>
      <c r="B268" s="322">
        <v>0</v>
      </c>
      <c r="C268" s="322">
        <v>0</v>
      </c>
      <c r="D268" s="322">
        <v>0</v>
      </c>
      <c r="E268" s="322">
        <v>0</v>
      </c>
      <c r="F268" s="322">
        <v>0</v>
      </c>
      <c r="G268" s="322">
        <v>0</v>
      </c>
      <c r="H268" s="322">
        <v>38</v>
      </c>
    </row>
    <row r="269" spans="1:8" s="323" customFormat="1">
      <c r="A269" s="103" t="s">
        <v>1078</v>
      </c>
      <c r="B269" s="322">
        <v>0</v>
      </c>
      <c r="C269" s="322">
        <v>0</v>
      </c>
      <c r="D269" s="322">
        <v>0</v>
      </c>
      <c r="E269" s="322">
        <v>0</v>
      </c>
      <c r="F269" s="322">
        <v>0</v>
      </c>
      <c r="G269" s="322">
        <v>0</v>
      </c>
      <c r="H269" s="322">
        <v>43</v>
      </c>
    </row>
    <row r="270" spans="1:8" s="323" customFormat="1">
      <c r="A270" s="103" t="s">
        <v>877</v>
      </c>
      <c r="B270" s="322">
        <v>0</v>
      </c>
      <c r="C270" s="322">
        <v>4</v>
      </c>
      <c r="D270" s="322">
        <v>0</v>
      </c>
      <c r="E270" s="322">
        <v>5</v>
      </c>
      <c r="F270" s="322">
        <v>0</v>
      </c>
      <c r="G270" s="322">
        <v>4</v>
      </c>
      <c r="H270" s="322">
        <v>476</v>
      </c>
    </row>
    <row r="271" spans="1:8" s="323" customFormat="1">
      <c r="A271" s="103" t="s">
        <v>1146</v>
      </c>
      <c r="B271" s="322">
        <v>0</v>
      </c>
      <c r="C271" s="322">
        <v>0</v>
      </c>
      <c r="D271" s="322">
        <v>0</v>
      </c>
      <c r="E271" s="322">
        <v>0</v>
      </c>
      <c r="F271" s="322">
        <v>0</v>
      </c>
      <c r="G271" s="322">
        <v>0</v>
      </c>
      <c r="H271" s="322">
        <v>0</v>
      </c>
    </row>
    <row r="272" spans="1:8" s="323" customFormat="1">
      <c r="A272" s="103" t="s">
        <v>502</v>
      </c>
      <c r="B272" s="322">
        <v>1</v>
      </c>
      <c r="C272" s="322">
        <v>7</v>
      </c>
      <c r="D272" s="322">
        <v>0</v>
      </c>
      <c r="E272" s="322">
        <v>0</v>
      </c>
      <c r="F272" s="322">
        <v>0</v>
      </c>
      <c r="G272" s="322">
        <v>3</v>
      </c>
      <c r="H272" s="322">
        <v>36</v>
      </c>
    </row>
    <row r="273" spans="1:8" s="323" customFormat="1">
      <c r="A273" s="103" t="s">
        <v>1012</v>
      </c>
      <c r="B273" s="322">
        <v>0</v>
      </c>
      <c r="C273" s="322">
        <v>0</v>
      </c>
      <c r="D273" s="322">
        <v>0</v>
      </c>
      <c r="E273" s="322">
        <v>0</v>
      </c>
      <c r="F273" s="322">
        <v>0</v>
      </c>
      <c r="G273" s="322">
        <v>0</v>
      </c>
      <c r="H273" s="322">
        <v>121</v>
      </c>
    </row>
    <row r="274" spans="1:8" s="323" customFormat="1">
      <c r="A274" s="103" t="s">
        <v>1336</v>
      </c>
      <c r="B274" s="322">
        <v>0</v>
      </c>
      <c r="C274" s="322">
        <v>0</v>
      </c>
      <c r="D274" s="322">
        <v>0</v>
      </c>
      <c r="E274" s="322">
        <v>0</v>
      </c>
      <c r="F274" s="322">
        <v>0</v>
      </c>
      <c r="G274" s="322">
        <v>0</v>
      </c>
      <c r="H274" s="322">
        <v>56</v>
      </c>
    </row>
    <row r="275" spans="1:8" s="323" customFormat="1">
      <c r="A275" s="103" t="s">
        <v>1202</v>
      </c>
      <c r="B275" s="322">
        <v>0</v>
      </c>
      <c r="C275" s="322">
        <v>0</v>
      </c>
      <c r="D275" s="322">
        <v>0</v>
      </c>
      <c r="E275" s="322">
        <v>0</v>
      </c>
      <c r="F275" s="322">
        <v>0</v>
      </c>
      <c r="G275" s="322">
        <v>0</v>
      </c>
      <c r="H275" s="322">
        <v>6</v>
      </c>
    </row>
    <row r="276" spans="1:8" s="323" customFormat="1">
      <c r="A276" s="103" t="s">
        <v>750</v>
      </c>
      <c r="B276" s="322">
        <v>0</v>
      </c>
      <c r="C276" s="322">
        <v>0</v>
      </c>
      <c r="D276" s="322">
        <v>0</v>
      </c>
      <c r="E276" s="322">
        <v>0</v>
      </c>
      <c r="F276" s="322">
        <v>0</v>
      </c>
      <c r="G276" s="322">
        <v>0</v>
      </c>
      <c r="H276" s="322">
        <v>4</v>
      </c>
    </row>
    <row r="277" spans="1:8" s="323" customFormat="1">
      <c r="A277" s="103" t="s">
        <v>1077</v>
      </c>
      <c r="B277" s="322">
        <v>0</v>
      </c>
      <c r="C277" s="322">
        <v>0</v>
      </c>
      <c r="D277" s="322">
        <v>0</v>
      </c>
      <c r="E277" s="322">
        <v>0</v>
      </c>
      <c r="F277" s="322">
        <v>0</v>
      </c>
      <c r="G277" s="322">
        <v>0</v>
      </c>
      <c r="H277" s="322">
        <v>0</v>
      </c>
    </row>
    <row r="278" spans="1:8" s="323" customFormat="1">
      <c r="A278" s="103" t="s">
        <v>1313</v>
      </c>
      <c r="B278" s="322">
        <v>0</v>
      </c>
      <c r="C278" s="322">
        <v>0</v>
      </c>
      <c r="D278" s="322">
        <v>0</v>
      </c>
      <c r="E278" s="322">
        <v>0</v>
      </c>
      <c r="F278" s="322">
        <v>0</v>
      </c>
      <c r="G278" s="322">
        <v>0</v>
      </c>
      <c r="H278" s="322">
        <v>0</v>
      </c>
    </row>
    <row r="279" spans="1:8" s="323" customFormat="1">
      <c r="A279" s="103" t="s">
        <v>492</v>
      </c>
      <c r="B279" s="322">
        <v>0</v>
      </c>
      <c r="C279" s="322">
        <v>0</v>
      </c>
      <c r="D279" s="322">
        <v>0</v>
      </c>
      <c r="E279" s="322">
        <v>0</v>
      </c>
      <c r="F279" s="322">
        <v>0</v>
      </c>
      <c r="G279" s="322">
        <v>0</v>
      </c>
      <c r="H279" s="322">
        <v>77</v>
      </c>
    </row>
    <row r="280" spans="1:8" s="323" customFormat="1">
      <c r="A280" s="103" t="s">
        <v>1178</v>
      </c>
      <c r="B280" s="322">
        <v>0</v>
      </c>
      <c r="C280" s="322">
        <v>0</v>
      </c>
      <c r="D280" s="322">
        <v>0</v>
      </c>
      <c r="E280" s="322">
        <v>0</v>
      </c>
      <c r="F280" s="322">
        <v>0</v>
      </c>
      <c r="G280" s="322">
        <v>0</v>
      </c>
      <c r="H280" s="322">
        <v>0</v>
      </c>
    </row>
    <row r="281" spans="1:8" s="323" customFormat="1">
      <c r="A281" s="103" t="s">
        <v>942</v>
      </c>
      <c r="B281" s="322">
        <v>0</v>
      </c>
      <c r="C281" s="322">
        <v>0</v>
      </c>
      <c r="D281" s="322">
        <v>0</v>
      </c>
      <c r="E281" s="322">
        <v>1</v>
      </c>
      <c r="F281" s="322">
        <v>0</v>
      </c>
      <c r="G281" s="322">
        <v>181</v>
      </c>
      <c r="H281" s="322">
        <v>759</v>
      </c>
    </row>
    <row r="282" spans="1:8" s="323" customFormat="1">
      <c r="A282" s="103" t="s">
        <v>857</v>
      </c>
      <c r="B282" s="322">
        <v>0</v>
      </c>
      <c r="C282" s="322">
        <v>9</v>
      </c>
      <c r="D282" s="322">
        <v>1</v>
      </c>
      <c r="E282" s="322">
        <v>5</v>
      </c>
      <c r="F282" s="322">
        <v>2</v>
      </c>
      <c r="G282" s="322">
        <v>1</v>
      </c>
      <c r="H282" s="322">
        <v>26</v>
      </c>
    </row>
    <row r="283" spans="1:8" s="323" customFormat="1">
      <c r="A283" s="103" t="s">
        <v>1021</v>
      </c>
      <c r="B283" s="322">
        <v>0</v>
      </c>
      <c r="C283" s="322">
        <v>0</v>
      </c>
      <c r="D283" s="322">
        <v>0</v>
      </c>
      <c r="E283" s="322">
        <v>0</v>
      </c>
      <c r="F283" s="322">
        <v>0</v>
      </c>
      <c r="G283" s="322">
        <v>0</v>
      </c>
      <c r="H283" s="322">
        <v>629</v>
      </c>
    </row>
    <row r="284" spans="1:8" s="323" customFormat="1">
      <c r="A284" s="103" t="s">
        <v>480</v>
      </c>
      <c r="B284" s="322">
        <v>0</v>
      </c>
      <c r="C284" s="322">
        <v>0</v>
      </c>
      <c r="D284" s="322">
        <v>0</v>
      </c>
      <c r="E284" s="322">
        <v>13</v>
      </c>
      <c r="F284" s="322">
        <v>0</v>
      </c>
      <c r="G284" s="322">
        <v>1</v>
      </c>
      <c r="H284" s="322">
        <v>149</v>
      </c>
    </row>
    <row r="285" spans="1:8" s="323" customFormat="1">
      <c r="A285" s="103" t="s">
        <v>1036</v>
      </c>
      <c r="B285" s="322">
        <v>0</v>
      </c>
      <c r="C285" s="322">
        <v>5</v>
      </c>
      <c r="D285" s="322">
        <v>0</v>
      </c>
      <c r="E285" s="322">
        <v>3</v>
      </c>
      <c r="F285" s="322">
        <v>0</v>
      </c>
      <c r="G285" s="322">
        <v>3</v>
      </c>
      <c r="H285" s="322">
        <v>4</v>
      </c>
    </row>
    <row r="286" spans="1:8" s="323" customFormat="1">
      <c r="A286" s="103" t="s">
        <v>856</v>
      </c>
      <c r="B286" s="322">
        <v>0</v>
      </c>
      <c r="C286" s="322">
        <v>0</v>
      </c>
      <c r="D286" s="322">
        <v>0</v>
      </c>
      <c r="E286" s="322">
        <v>0</v>
      </c>
      <c r="F286" s="322">
        <v>0</v>
      </c>
      <c r="G286" s="322">
        <v>0</v>
      </c>
      <c r="H286" s="322">
        <v>0</v>
      </c>
    </row>
    <row r="287" spans="1:8" s="323" customFormat="1">
      <c r="A287" s="103" t="s">
        <v>837</v>
      </c>
      <c r="B287" s="322">
        <v>10</v>
      </c>
      <c r="C287" s="322">
        <v>0</v>
      </c>
      <c r="D287" s="322">
        <v>0</v>
      </c>
      <c r="E287" s="322">
        <v>0</v>
      </c>
      <c r="F287" s="322">
        <v>0</v>
      </c>
      <c r="G287" s="322">
        <v>0</v>
      </c>
      <c r="H287" s="322">
        <v>1776</v>
      </c>
    </row>
    <row r="288" spans="1:8" s="323" customFormat="1">
      <c r="A288" s="103" t="s">
        <v>977</v>
      </c>
      <c r="B288" s="322">
        <v>0</v>
      </c>
      <c r="C288" s="322">
        <v>0</v>
      </c>
      <c r="D288" s="322">
        <v>0</v>
      </c>
      <c r="E288" s="322">
        <v>0</v>
      </c>
      <c r="F288" s="322">
        <v>0</v>
      </c>
      <c r="G288" s="322">
        <v>0</v>
      </c>
      <c r="H288" s="322">
        <v>27</v>
      </c>
    </row>
    <row r="289" spans="1:8" s="323" customFormat="1">
      <c r="A289" s="103" t="s">
        <v>790</v>
      </c>
      <c r="B289" s="322">
        <v>0</v>
      </c>
      <c r="C289" s="322">
        <v>0</v>
      </c>
      <c r="D289" s="322">
        <v>5</v>
      </c>
      <c r="E289" s="322">
        <v>1</v>
      </c>
      <c r="F289" s="322">
        <v>0</v>
      </c>
      <c r="G289" s="322">
        <v>87</v>
      </c>
      <c r="H289" s="322">
        <v>120</v>
      </c>
    </row>
    <row r="290" spans="1:8" s="323" customFormat="1">
      <c r="A290" s="103" t="s">
        <v>476</v>
      </c>
      <c r="B290" s="322">
        <v>0</v>
      </c>
      <c r="C290" s="322">
        <v>0</v>
      </c>
      <c r="D290" s="322">
        <v>0</v>
      </c>
      <c r="E290" s="322">
        <v>0</v>
      </c>
      <c r="F290" s="322">
        <v>0</v>
      </c>
      <c r="G290" s="322">
        <v>0</v>
      </c>
      <c r="H290" s="322">
        <v>0</v>
      </c>
    </row>
    <row r="291" spans="1:8" s="323" customFormat="1">
      <c r="A291" s="103" t="s">
        <v>473</v>
      </c>
      <c r="B291" s="322">
        <v>0</v>
      </c>
      <c r="C291" s="322">
        <v>0</v>
      </c>
      <c r="D291" s="322">
        <v>0</v>
      </c>
      <c r="E291" s="322">
        <v>9</v>
      </c>
      <c r="F291" s="322">
        <v>0</v>
      </c>
      <c r="G291" s="322">
        <v>11</v>
      </c>
      <c r="H291" s="322">
        <v>7</v>
      </c>
    </row>
    <row r="292" spans="1:8" s="323" customFormat="1">
      <c r="A292" s="103" t="s">
        <v>1076</v>
      </c>
      <c r="B292" s="322">
        <v>0</v>
      </c>
      <c r="C292" s="322">
        <v>0</v>
      </c>
      <c r="D292" s="322">
        <v>0</v>
      </c>
      <c r="E292" s="322">
        <v>0</v>
      </c>
      <c r="F292" s="322">
        <v>0</v>
      </c>
      <c r="G292" s="322">
        <v>0</v>
      </c>
      <c r="H292" s="322">
        <v>25</v>
      </c>
    </row>
    <row r="293" spans="1:8" s="323" customFormat="1">
      <c r="A293" s="103" t="s">
        <v>814</v>
      </c>
      <c r="B293" s="322">
        <v>0</v>
      </c>
      <c r="C293" s="322">
        <v>0</v>
      </c>
      <c r="D293" s="322">
        <v>0</v>
      </c>
      <c r="E293" s="322">
        <v>0</v>
      </c>
      <c r="F293" s="322">
        <v>0</v>
      </c>
      <c r="G293" s="322">
        <v>0</v>
      </c>
      <c r="H293" s="322">
        <v>0</v>
      </c>
    </row>
    <row r="294" spans="1:8" s="323" customFormat="1">
      <c r="A294" s="103" t="s">
        <v>910</v>
      </c>
      <c r="B294" s="322">
        <v>0</v>
      </c>
      <c r="C294" s="322">
        <v>0</v>
      </c>
      <c r="D294" s="322">
        <v>0</v>
      </c>
      <c r="E294" s="322">
        <v>0</v>
      </c>
      <c r="F294" s="322">
        <v>0</v>
      </c>
      <c r="G294" s="322">
        <v>0</v>
      </c>
      <c r="H294" s="322">
        <v>221</v>
      </c>
    </row>
    <row r="295" spans="1:8" s="323" customFormat="1">
      <c r="A295" s="103" t="s">
        <v>836</v>
      </c>
      <c r="B295" s="322">
        <v>0</v>
      </c>
      <c r="C295" s="322">
        <v>8</v>
      </c>
      <c r="D295" s="322">
        <v>0</v>
      </c>
      <c r="E295" s="322">
        <v>0</v>
      </c>
      <c r="F295" s="322">
        <v>0</v>
      </c>
      <c r="G295" s="322">
        <v>0</v>
      </c>
      <c r="H295" s="322">
        <v>0</v>
      </c>
    </row>
    <row r="296" spans="1:8" s="323" customFormat="1">
      <c r="A296" s="103" t="s">
        <v>1075</v>
      </c>
      <c r="B296" s="322">
        <v>0</v>
      </c>
      <c r="C296" s="322">
        <v>0</v>
      </c>
      <c r="D296" s="322">
        <v>0</v>
      </c>
      <c r="E296" s="322">
        <v>0</v>
      </c>
      <c r="F296" s="322">
        <v>0</v>
      </c>
      <c r="G296" s="322">
        <v>0</v>
      </c>
      <c r="H296" s="322">
        <v>0</v>
      </c>
    </row>
    <row r="297" spans="1:8" s="323" customFormat="1">
      <c r="A297" s="103" t="s">
        <v>1007</v>
      </c>
      <c r="B297" s="322">
        <v>0</v>
      </c>
      <c r="C297" s="322">
        <v>0</v>
      </c>
      <c r="D297" s="322">
        <v>0</v>
      </c>
      <c r="E297" s="322">
        <v>0</v>
      </c>
      <c r="F297" s="322">
        <v>0</v>
      </c>
      <c r="G297" s="322">
        <v>0</v>
      </c>
      <c r="H297" s="322">
        <v>4</v>
      </c>
    </row>
    <row r="298" spans="1:8" s="323" customFormat="1">
      <c r="A298" s="103" t="s">
        <v>466</v>
      </c>
      <c r="B298" s="322">
        <v>0</v>
      </c>
      <c r="C298" s="322">
        <v>0</v>
      </c>
      <c r="D298" s="322">
        <v>0</v>
      </c>
      <c r="E298" s="322">
        <v>0</v>
      </c>
      <c r="F298" s="322">
        <v>4</v>
      </c>
      <c r="G298" s="322">
        <v>0</v>
      </c>
      <c r="H298" s="322">
        <v>230</v>
      </c>
    </row>
    <row r="299" spans="1:8" s="323" customFormat="1">
      <c r="A299" s="103" t="s">
        <v>1074</v>
      </c>
      <c r="B299" s="322">
        <v>0</v>
      </c>
      <c r="C299" s="322">
        <v>0</v>
      </c>
      <c r="D299" s="322">
        <v>0</v>
      </c>
      <c r="E299" s="322">
        <v>0</v>
      </c>
      <c r="F299" s="322">
        <v>0</v>
      </c>
      <c r="G299" s="322">
        <v>0</v>
      </c>
      <c r="H299" s="322">
        <v>0</v>
      </c>
    </row>
    <row r="300" spans="1:8" s="323" customFormat="1">
      <c r="A300" s="103" t="s">
        <v>764</v>
      </c>
      <c r="B300" s="322">
        <v>11</v>
      </c>
      <c r="C300" s="322">
        <v>0</v>
      </c>
      <c r="D300" s="322">
        <v>12</v>
      </c>
      <c r="E300" s="322">
        <v>4</v>
      </c>
      <c r="F300" s="322">
        <v>0</v>
      </c>
      <c r="G300" s="322">
        <v>1</v>
      </c>
      <c r="H300" s="322">
        <v>36</v>
      </c>
    </row>
    <row r="301" spans="1:8" s="323" customFormat="1">
      <c r="A301" s="103" t="s">
        <v>1201</v>
      </c>
      <c r="B301" s="322">
        <v>0</v>
      </c>
      <c r="C301" s="322">
        <v>0</v>
      </c>
      <c r="D301" s="322">
        <v>0</v>
      </c>
      <c r="E301" s="322">
        <v>0</v>
      </c>
      <c r="F301" s="322">
        <v>0</v>
      </c>
      <c r="G301" s="322">
        <v>1</v>
      </c>
      <c r="H301" s="322">
        <v>34</v>
      </c>
    </row>
    <row r="302" spans="1:8" s="323" customFormat="1">
      <c r="A302" s="103" t="s">
        <v>941</v>
      </c>
      <c r="B302" s="322">
        <v>0</v>
      </c>
      <c r="C302" s="322">
        <v>0</v>
      </c>
      <c r="D302" s="322">
        <v>0</v>
      </c>
      <c r="E302" s="322">
        <v>0</v>
      </c>
      <c r="F302" s="322">
        <v>0</v>
      </c>
      <c r="G302" s="322">
        <v>0</v>
      </c>
      <c r="H302" s="322">
        <v>0</v>
      </c>
    </row>
    <row r="303" spans="1:8" s="323" customFormat="1">
      <c r="A303" s="103" t="s">
        <v>835</v>
      </c>
      <c r="B303" s="322">
        <v>0</v>
      </c>
      <c r="C303" s="322">
        <v>0</v>
      </c>
      <c r="D303" s="322">
        <v>0</v>
      </c>
      <c r="E303" s="322">
        <v>0</v>
      </c>
      <c r="F303" s="322">
        <v>0</v>
      </c>
      <c r="G303" s="322">
        <v>0</v>
      </c>
      <c r="H303" s="322">
        <v>0</v>
      </c>
    </row>
    <row r="304" spans="1:8" s="323" customFormat="1">
      <c r="A304" s="103" t="s">
        <v>868</v>
      </c>
      <c r="B304" s="322">
        <v>0</v>
      </c>
      <c r="C304" s="322">
        <v>0</v>
      </c>
      <c r="D304" s="322">
        <v>0</v>
      </c>
      <c r="E304" s="322">
        <v>0</v>
      </c>
      <c r="F304" s="322">
        <v>2</v>
      </c>
      <c r="G304" s="322">
        <v>0</v>
      </c>
      <c r="H304" s="322">
        <v>38</v>
      </c>
    </row>
    <row r="305" spans="1:8" s="323" customFormat="1">
      <c r="A305" s="103" t="s">
        <v>813</v>
      </c>
      <c r="B305" s="322">
        <v>0</v>
      </c>
      <c r="C305" s="322">
        <v>0</v>
      </c>
      <c r="D305" s="322">
        <v>0</v>
      </c>
      <c r="E305" s="322">
        <v>0</v>
      </c>
      <c r="F305" s="322">
        <v>0</v>
      </c>
      <c r="G305" s="322">
        <v>0</v>
      </c>
      <c r="H305" s="322">
        <v>1</v>
      </c>
    </row>
    <row r="306" spans="1:8" s="323" customFormat="1">
      <c r="A306" s="103" t="s">
        <v>834</v>
      </c>
      <c r="B306" s="322">
        <v>0</v>
      </c>
      <c r="C306" s="322">
        <v>0</v>
      </c>
      <c r="D306" s="322">
        <v>10</v>
      </c>
      <c r="E306" s="322">
        <v>0</v>
      </c>
      <c r="F306" s="322">
        <v>0</v>
      </c>
      <c r="G306" s="322">
        <v>0</v>
      </c>
      <c r="H306" s="322">
        <v>320</v>
      </c>
    </row>
    <row r="307" spans="1:8" s="323" customFormat="1">
      <c r="A307" s="103" t="s">
        <v>940</v>
      </c>
      <c r="B307" s="322">
        <v>0</v>
      </c>
      <c r="C307" s="322">
        <v>0</v>
      </c>
      <c r="D307" s="322">
        <v>0</v>
      </c>
      <c r="E307" s="322">
        <v>0</v>
      </c>
      <c r="F307" s="322">
        <v>0</v>
      </c>
      <c r="G307" s="322">
        <v>0</v>
      </c>
      <c r="H307" s="322">
        <v>245</v>
      </c>
    </row>
    <row r="308" spans="1:8" s="323" customFormat="1">
      <c r="A308" s="103" t="s">
        <v>1002</v>
      </c>
      <c r="B308" s="322">
        <v>182</v>
      </c>
      <c r="C308" s="322">
        <v>0</v>
      </c>
      <c r="D308" s="322">
        <v>52</v>
      </c>
      <c r="E308" s="322">
        <v>0</v>
      </c>
      <c r="F308" s="322">
        <v>0</v>
      </c>
      <c r="G308" s="322">
        <v>0</v>
      </c>
      <c r="H308" s="322">
        <v>527</v>
      </c>
    </row>
    <row r="309" spans="1:8" s="323" customFormat="1">
      <c r="A309" s="103" t="s">
        <v>456</v>
      </c>
      <c r="B309" s="322">
        <v>0</v>
      </c>
      <c r="C309" s="322">
        <v>3</v>
      </c>
      <c r="D309" s="322">
        <v>0</v>
      </c>
      <c r="E309" s="322">
        <v>0</v>
      </c>
      <c r="F309" s="322">
        <v>0</v>
      </c>
      <c r="G309" s="322">
        <v>6</v>
      </c>
      <c r="H309" s="322">
        <v>22</v>
      </c>
    </row>
    <row r="310" spans="1:8" s="323" customFormat="1">
      <c r="A310" s="103" t="s">
        <v>888</v>
      </c>
      <c r="B310" s="322">
        <v>0</v>
      </c>
      <c r="C310" s="322">
        <v>0</v>
      </c>
      <c r="D310" s="322">
        <v>0</v>
      </c>
      <c r="E310" s="322">
        <v>0</v>
      </c>
      <c r="F310" s="322">
        <v>0</v>
      </c>
      <c r="G310" s="322">
        <v>0</v>
      </c>
      <c r="H310" s="322">
        <v>60</v>
      </c>
    </row>
    <row r="311" spans="1:8" s="323" customFormat="1">
      <c r="A311" s="103" t="s">
        <v>909</v>
      </c>
      <c r="B311" s="322">
        <v>0</v>
      </c>
      <c r="C311" s="322">
        <v>0</v>
      </c>
      <c r="D311" s="322">
        <v>0</v>
      </c>
      <c r="E311" s="322">
        <v>0</v>
      </c>
      <c r="F311" s="322">
        <v>0</v>
      </c>
      <c r="G311" s="322">
        <v>0</v>
      </c>
      <c r="H311" s="322">
        <v>1</v>
      </c>
    </row>
    <row r="312" spans="1:8" s="323" customFormat="1">
      <c r="A312" s="103" t="s">
        <v>1000</v>
      </c>
      <c r="B312" s="322">
        <v>0</v>
      </c>
      <c r="C312" s="322">
        <v>0</v>
      </c>
      <c r="D312" s="322">
        <v>0</v>
      </c>
      <c r="E312" s="322">
        <v>1</v>
      </c>
      <c r="F312" s="322">
        <v>0</v>
      </c>
      <c r="G312" s="322">
        <v>1</v>
      </c>
      <c r="H312" s="322">
        <v>1</v>
      </c>
    </row>
    <row r="313" spans="1:8" s="323" customFormat="1">
      <c r="A313" s="103" t="s">
        <v>451</v>
      </c>
      <c r="B313" s="322">
        <v>0</v>
      </c>
      <c r="C313" s="322">
        <v>14</v>
      </c>
      <c r="D313" s="322">
        <v>0</v>
      </c>
      <c r="E313" s="322">
        <v>30</v>
      </c>
      <c r="F313" s="322">
        <v>0</v>
      </c>
      <c r="G313" s="322">
        <v>28</v>
      </c>
      <c r="H313" s="322">
        <v>68</v>
      </c>
    </row>
    <row r="314" spans="1:8" s="323" customFormat="1">
      <c r="A314" s="103" t="s">
        <v>1230</v>
      </c>
      <c r="B314" s="322">
        <v>0</v>
      </c>
      <c r="C314" s="322">
        <v>0</v>
      </c>
      <c r="D314" s="322">
        <v>0</v>
      </c>
      <c r="E314" s="322">
        <v>0</v>
      </c>
      <c r="F314" s="322">
        <v>0</v>
      </c>
      <c r="G314" s="322">
        <v>0</v>
      </c>
      <c r="H314" s="322">
        <v>460</v>
      </c>
    </row>
    <row r="315" spans="1:8" s="323" customFormat="1">
      <c r="A315" s="103" t="s">
        <v>789</v>
      </c>
      <c r="B315" s="322">
        <v>0</v>
      </c>
      <c r="C315" s="322">
        <v>0</v>
      </c>
      <c r="D315" s="322">
        <v>0</v>
      </c>
      <c r="E315" s="322">
        <v>0</v>
      </c>
      <c r="F315" s="322">
        <v>0</v>
      </c>
      <c r="G315" s="322">
        <v>0</v>
      </c>
      <c r="H315" s="322">
        <v>0</v>
      </c>
    </row>
    <row r="316" spans="1:8" s="323" customFormat="1">
      <c r="A316" s="103" t="s">
        <v>976</v>
      </c>
      <c r="B316" s="322">
        <v>91</v>
      </c>
      <c r="C316" s="322">
        <v>1</v>
      </c>
      <c r="D316" s="322">
        <v>0</v>
      </c>
      <c r="E316" s="322">
        <v>0</v>
      </c>
      <c r="F316" s="322">
        <v>0</v>
      </c>
      <c r="G316" s="322">
        <v>0</v>
      </c>
      <c r="H316" s="322">
        <v>406</v>
      </c>
    </row>
    <row r="317" spans="1:8" s="323" customFormat="1">
      <c r="A317" s="103" t="s">
        <v>939</v>
      </c>
      <c r="B317" s="322">
        <v>0</v>
      </c>
      <c r="C317" s="322">
        <v>0</v>
      </c>
      <c r="D317" s="322">
        <v>0</v>
      </c>
      <c r="E317" s="322">
        <v>0</v>
      </c>
      <c r="F317" s="322">
        <v>0</v>
      </c>
      <c r="G317" s="322">
        <v>0</v>
      </c>
      <c r="H317" s="322">
        <v>0</v>
      </c>
    </row>
    <row r="318" spans="1:8" s="323" customFormat="1">
      <c r="A318" s="103" t="s">
        <v>1073</v>
      </c>
      <c r="B318" s="322">
        <v>0</v>
      </c>
      <c r="C318" s="322">
        <v>0</v>
      </c>
      <c r="D318" s="322">
        <v>0</v>
      </c>
      <c r="E318" s="322">
        <v>3</v>
      </c>
      <c r="F318" s="322">
        <v>0</v>
      </c>
      <c r="G318" s="322">
        <v>3</v>
      </c>
      <c r="H318" s="322">
        <v>32</v>
      </c>
    </row>
    <row r="319" spans="1:8" s="323" customFormat="1">
      <c r="A319" s="103" t="s">
        <v>1035</v>
      </c>
      <c r="B319" s="322">
        <v>5</v>
      </c>
      <c r="C319" s="322">
        <v>4</v>
      </c>
      <c r="D319" s="322">
        <v>4</v>
      </c>
      <c r="E319" s="322">
        <v>2</v>
      </c>
      <c r="F319" s="322">
        <v>0</v>
      </c>
      <c r="G319" s="322">
        <v>39</v>
      </c>
      <c r="H319" s="322">
        <v>8</v>
      </c>
    </row>
    <row r="320" spans="1:8" s="323" customFormat="1">
      <c r="A320" s="103" t="s">
        <v>788</v>
      </c>
      <c r="B320" s="322">
        <v>0</v>
      </c>
      <c r="C320" s="322">
        <v>0</v>
      </c>
      <c r="D320" s="322">
        <v>0</v>
      </c>
      <c r="E320" s="322">
        <v>1</v>
      </c>
      <c r="F320" s="322">
        <v>0</v>
      </c>
      <c r="G320" s="322">
        <v>4</v>
      </c>
      <c r="H320" s="322">
        <v>121</v>
      </c>
    </row>
    <row r="321" spans="1:8" s="323" customFormat="1">
      <c r="A321" s="103" t="s">
        <v>1229</v>
      </c>
      <c r="B321" s="322">
        <v>1366</v>
      </c>
      <c r="C321" s="322">
        <v>0</v>
      </c>
      <c r="D321" s="322">
        <v>753</v>
      </c>
      <c r="E321" s="322">
        <v>0</v>
      </c>
      <c r="F321" s="322">
        <v>49</v>
      </c>
      <c r="G321" s="322">
        <v>28</v>
      </c>
      <c r="H321" s="322">
        <v>8878</v>
      </c>
    </row>
    <row r="322" spans="1:8" s="323" customFormat="1">
      <c r="A322" s="103" t="s">
        <v>1200</v>
      </c>
      <c r="B322" s="322">
        <v>0</v>
      </c>
      <c r="C322" s="322">
        <v>0</v>
      </c>
      <c r="D322" s="322">
        <v>0</v>
      </c>
      <c r="E322" s="322">
        <v>0</v>
      </c>
      <c r="F322" s="322">
        <v>0</v>
      </c>
      <c r="G322" s="322">
        <v>0</v>
      </c>
      <c r="H322" s="322">
        <v>184</v>
      </c>
    </row>
    <row r="323" spans="1:8" s="323" customFormat="1">
      <c r="A323" s="103" t="s">
        <v>887</v>
      </c>
      <c r="B323" s="322">
        <v>0</v>
      </c>
      <c r="C323" s="322">
        <v>0</v>
      </c>
      <c r="D323" s="322">
        <v>0</v>
      </c>
      <c r="E323" s="322">
        <v>0</v>
      </c>
      <c r="F323" s="322">
        <v>0</v>
      </c>
      <c r="G323" s="322">
        <v>27</v>
      </c>
      <c r="H323" s="322">
        <v>266</v>
      </c>
    </row>
    <row r="324" spans="1:8" s="323" customFormat="1">
      <c r="A324" s="103" t="s">
        <v>763</v>
      </c>
      <c r="B324" s="322">
        <v>0</v>
      </c>
      <c r="C324" s="322">
        <v>0</v>
      </c>
      <c r="D324" s="322">
        <v>0</v>
      </c>
      <c r="E324" s="322">
        <v>0</v>
      </c>
      <c r="F324" s="322">
        <v>9</v>
      </c>
      <c r="G324" s="322">
        <v>13</v>
      </c>
      <c r="H324" s="322">
        <v>1</v>
      </c>
    </row>
    <row r="325" spans="1:8" s="323" customFormat="1">
      <c r="A325" s="103" t="s">
        <v>908</v>
      </c>
      <c r="B325" s="322">
        <v>100</v>
      </c>
      <c r="C325" s="322">
        <v>0</v>
      </c>
      <c r="D325" s="322">
        <v>48</v>
      </c>
      <c r="E325" s="322">
        <v>0</v>
      </c>
      <c r="F325" s="322">
        <v>0</v>
      </c>
      <c r="G325" s="322">
        <v>72</v>
      </c>
      <c r="H325" s="322">
        <v>1168</v>
      </c>
    </row>
    <row r="326" spans="1:8" s="323" customFormat="1">
      <c r="A326" s="103" t="s">
        <v>965</v>
      </c>
      <c r="B326" s="322">
        <v>0</v>
      </c>
      <c r="C326" s="322">
        <v>0</v>
      </c>
      <c r="D326" s="322">
        <v>0</v>
      </c>
      <c r="E326" s="322">
        <v>0</v>
      </c>
      <c r="F326" s="322">
        <v>0</v>
      </c>
      <c r="G326" s="322">
        <v>10</v>
      </c>
      <c r="H326" s="322">
        <v>19</v>
      </c>
    </row>
    <row r="327" spans="1:8" s="323" customFormat="1">
      <c r="A327" s="103" t="s">
        <v>425</v>
      </c>
      <c r="B327" s="322">
        <v>0</v>
      </c>
      <c r="C327" s="322">
        <v>0</v>
      </c>
      <c r="D327" s="322">
        <v>0</v>
      </c>
      <c r="E327" s="322">
        <v>0</v>
      </c>
      <c r="F327" s="322">
        <v>0</v>
      </c>
      <c r="G327" s="322">
        <v>0</v>
      </c>
      <c r="H327" s="322">
        <v>606</v>
      </c>
    </row>
    <row r="328" spans="1:8" s="323" customFormat="1">
      <c r="A328" s="103" t="s">
        <v>1177</v>
      </c>
      <c r="B328" s="322">
        <v>0</v>
      </c>
      <c r="C328" s="322">
        <v>0</v>
      </c>
      <c r="D328" s="322">
        <v>0</v>
      </c>
      <c r="E328" s="322">
        <v>1</v>
      </c>
      <c r="F328" s="322">
        <v>0</v>
      </c>
      <c r="G328" s="322">
        <v>1</v>
      </c>
      <c r="H328" s="322">
        <v>0</v>
      </c>
    </row>
    <row r="329" spans="1:8" s="323" customFormat="1">
      <c r="A329" s="103" t="s">
        <v>1199</v>
      </c>
      <c r="B329" s="322">
        <v>0</v>
      </c>
      <c r="C329" s="322">
        <v>0</v>
      </c>
      <c r="D329" s="322">
        <v>0</v>
      </c>
      <c r="E329" s="322">
        <v>0</v>
      </c>
      <c r="F329" s="322">
        <v>0</v>
      </c>
      <c r="G329" s="322">
        <v>4</v>
      </c>
      <c r="H329" s="322">
        <v>51</v>
      </c>
    </row>
    <row r="330" spans="1:8" s="323" customFormat="1">
      <c r="A330" s="103" t="s">
        <v>1171</v>
      </c>
      <c r="B330" s="322">
        <v>0</v>
      </c>
      <c r="C330" s="322">
        <v>0</v>
      </c>
      <c r="D330" s="322">
        <v>33</v>
      </c>
      <c r="E330" s="322">
        <v>0</v>
      </c>
      <c r="F330" s="322">
        <v>0</v>
      </c>
      <c r="G330" s="322">
        <v>13</v>
      </c>
      <c r="H330" s="322">
        <v>0</v>
      </c>
    </row>
    <row r="331" spans="1:8" s="323" customFormat="1">
      <c r="A331" s="103" t="s">
        <v>1214</v>
      </c>
      <c r="B331" s="322">
        <v>0</v>
      </c>
      <c r="C331" s="322">
        <v>0</v>
      </c>
      <c r="D331" s="322">
        <v>0</v>
      </c>
      <c r="E331" s="322">
        <v>0</v>
      </c>
      <c r="F331" s="322">
        <v>0</v>
      </c>
      <c r="G331" s="322">
        <v>0</v>
      </c>
      <c r="H331" s="322">
        <v>10</v>
      </c>
    </row>
    <row r="332" spans="1:8" s="323" customFormat="1">
      <c r="A332" s="103" t="s">
        <v>762</v>
      </c>
      <c r="B332" s="322">
        <v>51</v>
      </c>
      <c r="C332" s="322">
        <v>0</v>
      </c>
      <c r="D332" s="322">
        <v>229</v>
      </c>
      <c r="E332" s="322">
        <v>1</v>
      </c>
      <c r="F332" s="322">
        <v>0</v>
      </c>
      <c r="G332" s="322">
        <v>0</v>
      </c>
      <c r="H332" s="322">
        <v>146</v>
      </c>
    </row>
    <row r="333" spans="1:8" s="323" customFormat="1">
      <c r="A333" s="103" t="s">
        <v>1011</v>
      </c>
      <c r="B333" s="322">
        <v>0</v>
      </c>
      <c r="C333" s="322">
        <v>0</v>
      </c>
      <c r="D333" s="322">
        <v>0</v>
      </c>
      <c r="E333" s="322">
        <v>0</v>
      </c>
      <c r="F333" s="322">
        <v>0</v>
      </c>
      <c r="G333" s="322">
        <v>5</v>
      </c>
      <c r="H333" s="322">
        <v>38</v>
      </c>
    </row>
    <row r="334" spans="1:8" s="323" customFormat="1">
      <c r="A334" s="103" t="s">
        <v>855</v>
      </c>
      <c r="B334" s="322">
        <v>0</v>
      </c>
      <c r="C334" s="322">
        <v>0</v>
      </c>
      <c r="D334" s="322">
        <v>0</v>
      </c>
      <c r="E334" s="322">
        <v>0</v>
      </c>
      <c r="F334" s="322">
        <v>0</v>
      </c>
      <c r="G334" s="322">
        <v>0</v>
      </c>
      <c r="H334" s="322">
        <v>26</v>
      </c>
    </row>
    <row r="335" spans="1:8" s="323" customFormat="1">
      <c r="A335" s="103" t="s">
        <v>938</v>
      </c>
      <c r="B335" s="322">
        <v>0</v>
      </c>
      <c r="C335" s="322">
        <v>0</v>
      </c>
      <c r="D335" s="322">
        <v>0</v>
      </c>
      <c r="E335" s="322">
        <v>0</v>
      </c>
      <c r="F335" s="322">
        <v>0</v>
      </c>
      <c r="G335" s="322">
        <v>0</v>
      </c>
      <c r="H335" s="322">
        <v>0</v>
      </c>
    </row>
    <row r="336" spans="1:8" s="323" customFormat="1">
      <c r="A336" s="103" t="s">
        <v>937</v>
      </c>
      <c r="B336" s="322">
        <v>0</v>
      </c>
      <c r="C336" s="322">
        <v>0</v>
      </c>
      <c r="D336" s="322">
        <v>0</v>
      </c>
      <c r="E336" s="322">
        <v>0</v>
      </c>
      <c r="F336" s="322">
        <v>0</v>
      </c>
      <c r="G336" s="322">
        <v>0</v>
      </c>
      <c r="H336" s="322">
        <v>0</v>
      </c>
    </row>
    <row r="337" spans="1:8" s="323" customFormat="1">
      <c r="A337" s="103" t="s">
        <v>1072</v>
      </c>
      <c r="B337" s="322">
        <v>12</v>
      </c>
      <c r="C337" s="322">
        <v>0</v>
      </c>
      <c r="D337" s="322">
        <v>68</v>
      </c>
      <c r="E337" s="322">
        <v>0</v>
      </c>
      <c r="F337" s="322">
        <v>1</v>
      </c>
      <c r="G337" s="322">
        <v>62</v>
      </c>
      <c r="H337" s="322">
        <v>0</v>
      </c>
    </row>
    <row r="338" spans="1:8" s="323" customFormat="1">
      <c r="A338" s="103" t="s">
        <v>833</v>
      </c>
      <c r="B338" s="322">
        <v>0</v>
      </c>
      <c r="C338" s="322">
        <v>0</v>
      </c>
      <c r="D338" s="322">
        <v>0</v>
      </c>
      <c r="E338" s="322">
        <v>0</v>
      </c>
      <c r="F338" s="322">
        <v>0</v>
      </c>
      <c r="G338" s="322">
        <v>0</v>
      </c>
      <c r="H338" s="322">
        <v>54</v>
      </c>
    </row>
    <row r="339" spans="1:8" s="323" customFormat="1">
      <c r="A339" s="103" t="s">
        <v>1071</v>
      </c>
      <c r="B339" s="322">
        <v>0</v>
      </c>
      <c r="C339" s="322">
        <v>0</v>
      </c>
      <c r="D339" s="322">
        <v>0</v>
      </c>
      <c r="E339" s="322">
        <v>0</v>
      </c>
      <c r="F339" s="322">
        <v>0</v>
      </c>
      <c r="G339" s="322">
        <v>1</v>
      </c>
      <c r="H339" s="322">
        <v>29</v>
      </c>
    </row>
    <row r="340" spans="1:8" s="323" customFormat="1">
      <c r="A340" s="103" t="s">
        <v>1311</v>
      </c>
      <c r="B340" s="322">
        <v>0</v>
      </c>
      <c r="C340" s="322">
        <v>0</v>
      </c>
      <c r="D340" s="322">
        <v>0</v>
      </c>
      <c r="E340" s="322">
        <v>0</v>
      </c>
      <c r="F340" s="322">
        <v>0</v>
      </c>
      <c r="G340" s="322">
        <v>0</v>
      </c>
      <c r="H340" s="322">
        <v>0</v>
      </c>
    </row>
    <row r="341" spans="1:8" s="323" customFormat="1">
      <c r="A341" s="103" t="s">
        <v>1070</v>
      </c>
      <c r="B341" s="322">
        <v>0</v>
      </c>
      <c r="C341" s="322">
        <v>0</v>
      </c>
      <c r="D341" s="322">
        <v>0</v>
      </c>
      <c r="E341" s="322">
        <v>0</v>
      </c>
      <c r="F341" s="322">
        <v>0</v>
      </c>
      <c r="G341" s="322">
        <v>0</v>
      </c>
      <c r="H341" s="322">
        <v>43</v>
      </c>
    </row>
    <row r="342" spans="1:8" s="323" customFormat="1">
      <c r="A342" s="103" t="s">
        <v>1176</v>
      </c>
      <c r="B342" s="322">
        <v>0</v>
      </c>
      <c r="C342" s="322">
        <v>0</v>
      </c>
      <c r="D342" s="322">
        <v>0</v>
      </c>
      <c r="E342" s="322">
        <v>0</v>
      </c>
      <c r="F342" s="322">
        <v>0</v>
      </c>
      <c r="G342" s="322">
        <v>0</v>
      </c>
      <c r="H342" s="322">
        <v>0</v>
      </c>
    </row>
    <row r="343" spans="1:8" s="323" customFormat="1">
      <c r="A343" s="103" t="s">
        <v>1069</v>
      </c>
      <c r="B343" s="322">
        <v>1</v>
      </c>
      <c r="C343" s="322">
        <v>0</v>
      </c>
      <c r="D343" s="322">
        <v>0</v>
      </c>
      <c r="E343" s="322">
        <v>0</v>
      </c>
      <c r="F343" s="322">
        <v>0</v>
      </c>
      <c r="G343" s="322">
        <v>0</v>
      </c>
      <c r="H343" s="322">
        <v>535</v>
      </c>
    </row>
    <row r="344" spans="1:8" s="323" customFormat="1">
      <c r="A344" s="103" t="s">
        <v>867</v>
      </c>
      <c r="B344" s="322">
        <v>54</v>
      </c>
      <c r="C344" s="322">
        <v>0</v>
      </c>
      <c r="D344" s="322">
        <v>21</v>
      </c>
      <c r="E344" s="322">
        <v>0</v>
      </c>
      <c r="F344" s="322">
        <v>0</v>
      </c>
      <c r="G344" s="322">
        <v>17</v>
      </c>
      <c r="H344" s="322">
        <v>13</v>
      </c>
    </row>
    <row r="345" spans="1:8" s="323" customFormat="1">
      <c r="A345" s="103" t="s">
        <v>787</v>
      </c>
      <c r="B345" s="322">
        <v>0</v>
      </c>
      <c r="C345" s="322">
        <v>0</v>
      </c>
      <c r="D345" s="322">
        <v>0</v>
      </c>
      <c r="E345" s="322">
        <v>0</v>
      </c>
      <c r="F345" s="322">
        <v>0</v>
      </c>
      <c r="G345" s="322">
        <v>0</v>
      </c>
      <c r="H345" s="322">
        <v>0</v>
      </c>
    </row>
    <row r="346" spans="1:8" s="323" customFormat="1">
      <c r="A346" s="103" t="s">
        <v>936</v>
      </c>
      <c r="B346" s="322">
        <v>0</v>
      </c>
      <c r="C346" s="322">
        <v>0</v>
      </c>
      <c r="D346" s="322">
        <v>0</v>
      </c>
      <c r="E346" s="322">
        <v>0</v>
      </c>
      <c r="F346" s="322">
        <v>0</v>
      </c>
      <c r="G346" s="322">
        <v>0</v>
      </c>
      <c r="H346" s="322">
        <v>0</v>
      </c>
    </row>
    <row r="347" spans="1:8" s="323" customFormat="1">
      <c r="A347" s="103" t="s">
        <v>797</v>
      </c>
      <c r="B347" s="322">
        <v>0</v>
      </c>
      <c r="C347" s="322">
        <v>0</v>
      </c>
      <c r="D347" s="322">
        <v>4</v>
      </c>
      <c r="E347" s="322">
        <v>0</v>
      </c>
      <c r="F347" s="322">
        <v>6</v>
      </c>
      <c r="G347" s="322">
        <v>25</v>
      </c>
      <c r="H347" s="322">
        <v>77</v>
      </c>
    </row>
    <row r="348" spans="1:8" s="323" customFormat="1">
      <c r="A348" s="103" t="s">
        <v>1068</v>
      </c>
      <c r="B348" s="322">
        <v>0</v>
      </c>
      <c r="C348" s="322">
        <v>0</v>
      </c>
      <c r="D348" s="322">
        <v>0</v>
      </c>
      <c r="E348" s="322">
        <v>0</v>
      </c>
      <c r="F348" s="322">
        <v>0</v>
      </c>
      <c r="G348" s="322">
        <v>0</v>
      </c>
      <c r="H348" s="322">
        <v>0</v>
      </c>
    </row>
    <row r="349" spans="1:8" s="323" customFormat="1">
      <c r="A349" s="103" t="s">
        <v>1228</v>
      </c>
      <c r="B349" s="322">
        <v>0</v>
      </c>
      <c r="C349" s="322">
        <v>0</v>
      </c>
      <c r="D349" s="322">
        <v>0</v>
      </c>
      <c r="E349" s="322">
        <v>4</v>
      </c>
      <c r="F349" s="322">
        <v>0</v>
      </c>
      <c r="G349" s="322">
        <v>2</v>
      </c>
      <c r="H349" s="322">
        <v>8</v>
      </c>
    </row>
    <row r="350" spans="1:8" s="323" customFormat="1">
      <c r="A350" s="103" t="s">
        <v>1198</v>
      </c>
      <c r="B350" s="322">
        <v>0</v>
      </c>
      <c r="C350" s="322">
        <v>0</v>
      </c>
      <c r="D350" s="322">
        <v>0</v>
      </c>
      <c r="E350" s="322">
        <v>0</v>
      </c>
      <c r="F350" s="322">
        <v>0</v>
      </c>
      <c r="G350" s="322">
        <v>0</v>
      </c>
      <c r="H350" s="322">
        <v>2</v>
      </c>
    </row>
    <row r="351" spans="1:8" s="323" customFormat="1">
      <c r="A351" s="103" t="s">
        <v>866</v>
      </c>
      <c r="B351" s="322">
        <v>0</v>
      </c>
      <c r="C351" s="322">
        <v>0</v>
      </c>
      <c r="D351" s="322">
        <v>0</v>
      </c>
      <c r="E351" s="322">
        <v>0</v>
      </c>
      <c r="F351" s="322">
        <v>0</v>
      </c>
      <c r="G351" s="322">
        <v>0</v>
      </c>
      <c r="H351" s="322">
        <v>10</v>
      </c>
    </row>
    <row r="352" spans="1:8" s="323" customFormat="1">
      <c r="A352" s="103" t="s">
        <v>1197</v>
      </c>
      <c r="B352" s="322">
        <v>23</v>
      </c>
      <c r="C352" s="322">
        <v>0</v>
      </c>
      <c r="D352" s="322">
        <v>205</v>
      </c>
      <c r="E352" s="322">
        <v>3</v>
      </c>
      <c r="F352" s="322">
        <v>0</v>
      </c>
      <c r="G352" s="322">
        <v>48</v>
      </c>
      <c r="H352" s="322">
        <v>68</v>
      </c>
    </row>
    <row r="353" spans="1:8" s="323" customFormat="1">
      <c r="A353" s="103" t="s">
        <v>975</v>
      </c>
      <c r="B353" s="322">
        <v>49</v>
      </c>
      <c r="C353" s="322">
        <v>0</v>
      </c>
      <c r="D353" s="322">
        <v>0</v>
      </c>
      <c r="E353" s="322">
        <v>0</v>
      </c>
      <c r="F353" s="322">
        <v>2</v>
      </c>
      <c r="G353" s="322">
        <v>0</v>
      </c>
      <c r="H353" s="322">
        <v>3</v>
      </c>
    </row>
    <row r="354" spans="1:8" s="323" customFormat="1">
      <c r="A354" s="103" t="s">
        <v>409</v>
      </c>
      <c r="B354" s="322">
        <v>0</v>
      </c>
      <c r="C354" s="322">
        <v>0</v>
      </c>
      <c r="D354" s="322">
        <v>1</v>
      </c>
      <c r="E354" s="322">
        <v>0</v>
      </c>
      <c r="F354" s="322">
        <v>8</v>
      </c>
      <c r="G354" s="322">
        <v>40</v>
      </c>
      <c r="H354" s="322">
        <v>290</v>
      </c>
    </row>
    <row r="355" spans="1:8" s="323" customFormat="1">
      <c r="A355" s="103" t="s">
        <v>1188</v>
      </c>
      <c r="B355" s="322">
        <v>0</v>
      </c>
      <c r="C355" s="322">
        <v>0</v>
      </c>
      <c r="D355" s="322">
        <v>0</v>
      </c>
      <c r="E355" s="322">
        <v>0</v>
      </c>
      <c r="F355" s="322">
        <v>0</v>
      </c>
      <c r="G355" s="322">
        <v>7</v>
      </c>
      <c r="H355" s="322">
        <v>18</v>
      </c>
    </row>
    <row r="356" spans="1:8" s="323" customFormat="1">
      <c r="A356" s="103" t="s">
        <v>1196</v>
      </c>
      <c r="B356" s="322">
        <v>0</v>
      </c>
      <c r="C356" s="322">
        <v>0</v>
      </c>
      <c r="D356" s="322">
        <v>0</v>
      </c>
      <c r="E356" s="322">
        <v>0</v>
      </c>
      <c r="F356" s="322">
        <v>0</v>
      </c>
      <c r="G356" s="322">
        <v>9</v>
      </c>
      <c r="H356" s="322">
        <v>39</v>
      </c>
    </row>
    <row r="357" spans="1:8" s="323" customFormat="1">
      <c r="A357" s="103" t="s">
        <v>1227</v>
      </c>
      <c r="B357" s="322">
        <v>125</v>
      </c>
      <c r="C357" s="322">
        <v>0</v>
      </c>
      <c r="D357" s="322">
        <v>140</v>
      </c>
      <c r="E357" s="322">
        <v>0</v>
      </c>
      <c r="F357" s="322">
        <v>0</v>
      </c>
      <c r="G357" s="322">
        <v>7</v>
      </c>
      <c r="H357" s="322">
        <v>42</v>
      </c>
    </row>
    <row r="358" spans="1:8" s="323" customFormat="1">
      <c r="A358" s="103" t="s">
        <v>405</v>
      </c>
      <c r="B358" s="322">
        <v>0</v>
      </c>
      <c r="C358" s="322">
        <v>0</v>
      </c>
      <c r="D358" s="322">
        <v>0</v>
      </c>
      <c r="E358" s="322">
        <v>0</v>
      </c>
      <c r="F358" s="322">
        <v>0</v>
      </c>
      <c r="G358" s="322">
        <v>15</v>
      </c>
      <c r="H358" s="322">
        <v>41</v>
      </c>
    </row>
    <row r="359" spans="1:8" s="323" customFormat="1">
      <c r="A359" s="103" t="s">
        <v>1220</v>
      </c>
      <c r="B359" s="322">
        <v>0</v>
      </c>
      <c r="C359" s="322">
        <v>0</v>
      </c>
      <c r="D359" s="322">
        <v>0</v>
      </c>
      <c r="E359" s="322">
        <v>0</v>
      </c>
      <c r="F359" s="322">
        <v>0</v>
      </c>
      <c r="G359" s="322">
        <v>0</v>
      </c>
      <c r="H359" s="322">
        <v>19</v>
      </c>
    </row>
    <row r="360" spans="1:8" s="323" customFormat="1">
      <c r="A360" s="103" t="s">
        <v>1030</v>
      </c>
      <c r="B360" s="322">
        <v>0</v>
      </c>
      <c r="C360" s="322">
        <v>0</v>
      </c>
      <c r="D360" s="322">
        <v>0</v>
      </c>
      <c r="E360" s="322">
        <v>0</v>
      </c>
      <c r="F360" s="322">
        <v>0</v>
      </c>
      <c r="G360" s="322">
        <v>0</v>
      </c>
      <c r="H360" s="322">
        <v>8</v>
      </c>
    </row>
    <row r="361" spans="1:8" s="323" customFormat="1">
      <c r="A361" s="103" t="s">
        <v>1067</v>
      </c>
      <c r="B361" s="322">
        <v>0</v>
      </c>
      <c r="C361" s="322">
        <v>0</v>
      </c>
      <c r="D361" s="322">
        <v>0</v>
      </c>
      <c r="E361" s="322">
        <v>0</v>
      </c>
      <c r="F361" s="322">
        <v>0</v>
      </c>
      <c r="G361" s="322">
        <v>0</v>
      </c>
      <c r="H361" s="322">
        <v>240</v>
      </c>
    </row>
    <row r="362" spans="1:8" s="323" customFormat="1">
      <c r="A362" s="103" t="s">
        <v>761</v>
      </c>
      <c r="B362" s="322">
        <v>0</v>
      </c>
      <c r="C362" s="322">
        <v>0</v>
      </c>
      <c r="D362" s="322">
        <v>0</v>
      </c>
      <c r="E362" s="322">
        <v>0</v>
      </c>
      <c r="F362" s="322">
        <v>0</v>
      </c>
      <c r="G362" s="322">
        <v>0</v>
      </c>
      <c r="H362" s="322">
        <v>1</v>
      </c>
    </row>
    <row r="363" spans="1:8" s="323" customFormat="1">
      <c r="A363" s="103" t="s">
        <v>772</v>
      </c>
      <c r="B363" s="322">
        <v>0</v>
      </c>
      <c r="C363" s="322">
        <v>10</v>
      </c>
      <c r="D363" s="322">
        <v>1</v>
      </c>
      <c r="E363" s="322">
        <v>25</v>
      </c>
      <c r="F363" s="322">
        <v>0</v>
      </c>
      <c r="G363" s="322">
        <v>41</v>
      </c>
      <c r="H363" s="322">
        <v>11</v>
      </c>
    </row>
    <row r="364" spans="1:8" s="323" customFormat="1">
      <c r="A364" s="103" t="s">
        <v>956</v>
      </c>
      <c r="B364" s="322">
        <v>0</v>
      </c>
      <c r="C364" s="322">
        <v>0</v>
      </c>
      <c r="D364" s="322">
        <v>0</v>
      </c>
      <c r="E364" s="322">
        <v>0</v>
      </c>
      <c r="F364" s="322">
        <v>0</v>
      </c>
      <c r="G364" s="322">
        <v>0</v>
      </c>
      <c r="H364" s="322">
        <v>1</v>
      </c>
    </row>
    <row r="365" spans="1:8" s="323" customFormat="1">
      <c r="A365" s="103" t="s">
        <v>1329</v>
      </c>
      <c r="B365" s="322">
        <v>0</v>
      </c>
      <c r="C365" s="322">
        <v>4</v>
      </c>
      <c r="D365" s="322">
        <v>0</v>
      </c>
      <c r="E365" s="322">
        <v>1</v>
      </c>
      <c r="F365" s="322">
        <v>0</v>
      </c>
      <c r="G365" s="322">
        <v>1</v>
      </c>
      <c r="H365" s="322">
        <v>2</v>
      </c>
    </row>
    <row r="366" spans="1:8" s="323" customFormat="1">
      <c r="A366" s="103" t="s">
        <v>886</v>
      </c>
      <c r="B366" s="322">
        <v>0</v>
      </c>
      <c r="C366" s="322">
        <v>0</v>
      </c>
      <c r="D366" s="322">
        <v>0</v>
      </c>
      <c r="E366" s="322">
        <v>0</v>
      </c>
      <c r="F366" s="322">
        <v>0</v>
      </c>
      <c r="G366" s="322">
        <v>0</v>
      </c>
      <c r="H366" s="322">
        <v>15</v>
      </c>
    </row>
    <row r="367" spans="1:8" s="323" customFormat="1">
      <c r="A367" s="103" t="s">
        <v>926</v>
      </c>
      <c r="B367" s="322">
        <v>0</v>
      </c>
      <c r="C367" s="322">
        <v>0</v>
      </c>
      <c r="D367" s="322">
        <v>0</v>
      </c>
      <c r="E367" s="322">
        <v>0</v>
      </c>
      <c r="F367" s="322">
        <v>0</v>
      </c>
      <c r="G367" s="322">
        <v>107</v>
      </c>
      <c r="H367" s="322">
        <v>151</v>
      </c>
    </row>
    <row r="368" spans="1:8" s="323" customFormat="1">
      <c r="A368" s="103" t="s">
        <v>907</v>
      </c>
      <c r="B368" s="322">
        <v>0</v>
      </c>
      <c r="C368" s="322">
        <v>0</v>
      </c>
      <c r="D368" s="322">
        <v>0</v>
      </c>
      <c r="E368" s="322">
        <v>0</v>
      </c>
      <c r="F368" s="322">
        <v>0</v>
      </c>
      <c r="G368" s="322">
        <v>0</v>
      </c>
      <c r="H368" s="322">
        <v>255</v>
      </c>
    </row>
    <row r="369" spans="1:8" s="323" customFormat="1">
      <c r="A369" s="103" t="s">
        <v>935</v>
      </c>
      <c r="B369" s="322">
        <v>0</v>
      </c>
      <c r="C369" s="322">
        <v>0</v>
      </c>
      <c r="D369" s="322">
        <v>0</v>
      </c>
      <c r="E369" s="322">
        <v>0</v>
      </c>
      <c r="F369" s="322">
        <v>0</v>
      </c>
      <c r="G369" s="322">
        <v>1</v>
      </c>
      <c r="H369" s="322">
        <v>0</v>
      </c>
    </row>
    <row r="370" spans="1:8" s="323" customFormat="1">
      <c r="A370" s="103" t="s">
        <v>1066</v>
      </c>
      <c r="B370" s="322">
        <v>0</v>
      </c>
      <c r="C370" s="322">
        <v>0</v>
      </c>
      <c r="D370" s="322">
        <v>0</v>
      </c>
      <c r="E370" s="322">
        <v>0</v>
      </c>
      <c r="F370" s="322">
        <v>0</v>
      </c>
      <c r="G370" s="322">
        <v>1</v>
      </c>
      <c r="H370" s="322">
        <v>21</v>
      </c>
    </row>
    <row r="371" spans="1:8" s="323" customFormat="1">
      <c r="A371" s="103" t="s">
        <v>974</v>
      </c>
      <c r="B371" s="322">
        <v>0</v>
      </c>
      <c r="C371" s="322">
        <v>0</v>
      </c>
      <c r="D371" s="322">
        <v>0</v>
      </c>
      <c r="E371" s="322">
        <v>0</v>
      </c>
      <c r="F371" s="322">
        <v>0</v>
      </c>
      <c r="G371" s="322">
        <v>0</v>
      </c>
      <c r="H371" s="322">
        <v>0</v>
      </c>
    </row>
    <row r="372" spans="1:8" s="323" customFormat="1">
      <c r="A372" s="103" t="s">
        <v>778</v>
      </c>
      <c r="B372" s="322">
        <v>0</v>
      </c>
      <c r="C372" s="322">
        <v>0</v>
      </c>
      <c r="D372" s="322">
        <v>0</v>
      </c>
      <c r="E372" s="322">
        <v>2</v>
      </c>
      <c r="F372" s="322">
        <v>0</v>
      </c>
      <c r="G372" s="322">
        <v>3</v>
      </c>
      <c r="H372" s="322">
        <v>0</v>
      </c>
    </row>
    <row r="373" spans="1:8" s="323" customFormat="1">
      <c r="A373" s="103" t="s">
        <v>823</v>
      </c>
      <c r="B373" s="322">
        <v>0</v>
      </c>
      <c r="C373" s="322">
        <v>0</v>
      </c>
      <c r="D373" s="322">
        <v>158</v>
      </c>
      <c r="E373" s="322">
        <v>0</v>
      </c>
      <c r="F373" s="322">
        <v>0</v>
      </c>
      <c r="G373" s="322">
        <v>10</v>
      </c>
      <c r="H373" s="322">
        <v>109</v>
      </c>
    </row>
    <row r="374" spans="1:8" s="323" customFormat="1">
      <c r="A374" s="103" t="s">
        <v>906</v>
      </c>
      <c r="B374" s="322">
        <v>0</v>
      </c>
      <c r="C374" s="322">
        <v>0</v>
      </c>
      <c r="D374" s="322">
        <v>0</v>
      </c>
      <c r="E374" s="322">
        <v>0</v>
      </c>
      <c r="F374" s="322">
        <v>0</v>
      </c>
      <c r="G374" s="322">
        <v>0</v>
      </c>
      <c r="H374" s="322">
        <v>0</v>
      </c>
    </row>
    <row r="375" spans="1:8" s="323" customFormat="1">
      <c r="A375" s="103" t="s">
        <v>1065</v>
      </c>
      <c r="B375" s="322">
        <v>0</v>
      </c>
      <c r="C375" s="322">
        <v>0</v>
      </c>
      <c r="D375" s="322">
        <v>0</v>
      </c>
      <c r="E375" s="322">
        <v>13</v>
      </c>
      <c r="F375" s="322">
        <v>0</v>
      </c>
      <c r="G375" s="322">
        <v>0</v>
      </c>
      <c r="H375" s="322">
        <v>115</v>
      </c>
    </row>
    <row r="376" spans="1:8" s="323" customFormat="1">
      <c r="A376" s="103" t="s">
        <v>854</v>
      </c>
      <c r="B376" s="322">
        <v>0</v>
      </c>
      <c r="C376" s="322">
        <v>0</v>
      </c>
      <c r="D376" s="322">
        <v>35</v>
      </c>
      <c r="E376" s="322">
        <v>23</v>
      </c>
      <c r="F376" s="322">
        <v>0</v>
      </c>
      <c r="G376" s="322">
        <v>0</v>
      </c>
      <c r="H376" s="322">
        <v>348</v>
      </c>
    </row>
    <row r="377" spans="1:8" s="323" customFormat="1">
      <c r="A377" s="103" t="s">
        <v>1175</v>
      </c>
      <c r="B377" s="322">
        <v>0</v>
      </c>
      <c r="C377" s="322">
        <v>0</v>
      </c>
      <c r="D377" s="322">
        <v>0</v>
      </c>
      <c r="E377" s="322">
        <v>1</v>
      </c>
      <c r="F377" s="322">
        <v>0</v>
      </c>
      <c r="G377" s="322">
        <v>21</v>
      </c>
      <c r="H377" s="322">
        <v>1</v>
      </c>
    </row>
    <row r="378" spans="1:8" s="323" customFormat="1">
      <c r="A378" s="103" t="s">
        <v>905</v>
      </c>
      <c r="B378" s="322">
        <v>0</v>
      </c>
      <c r="C378" s="322">
        <v>0</v>
      </c>
      <c r="D378" s="322">
        <v>0</v>
      </c>
      <c r="E378" s="322">
        <v>0</v>
      </c>
      <c r="F378" s="322">
        <v>0</v>
      </c>
      <c r="G378" s="322">
        <v>0</v>
      </c>
      <c r="H378" s="322">
        <v>0</v>
      </c>
    </row>
    <row r="379" spans="1:8" s="323" customFormat="1">
      <c r="A379" s="103" t="s">
        <v>1195</v>
      </c>
      <c r="B379" s="322">
        <v>187</v>
      </c>
      <c r="C379" s="322">
        <v>0</v>
      </c>
      <c r="D379" s="322">
        <v>81</v>
      </c>
      <c r="E379" s="322">
        <v>0</v>
      </c>
      <c r="F379" s="322">
        <v>0</v>
      </c>
      <c r="G379" s="322">
        <v>0</v>
      </c>
      <c r="H379" s="322">
        <v>40</v>
      </c>
    </row>
    <row r="380" spans="1:8" s="323" customFormat="1">
      <c r="A380" s="103" t="s">
        <v>1144</v>
      </c>
      <c r="B380" s="322">
        <v>0</v>
      </c>
      <c r="C380" s="322">
        <v>0</v>
      </c>
      <c r="D380" s="322">
        <v>0</v>
      </c>
      <c r="E380" s="322">
        <v>0</v>
      </c>
      <c r="F380" s="322">
        <v>0</v>
      </c>
      <c r="G380" s="322">
        <v>0</v>
      </c>
      <c r="H380" s="322">
        <v>0</v>
      </c>
    </row>
    <row r="381" spans="1:8" s="323" customFormat="1">
      <c r="A381" s="103" t="s">
        <v>1163</v>
      </c>
      <c r="B381" s="322">
        <v>0</v>
      </c>
      <c r="C381" s="322">
        <v>0</v>
      </c>
      <c r="D381" s="322">
        <v>0</v>
      </c>
      <c r="E381" s="322">
        <v>0</v>
      </c>
      <c r="F381" s="322">
        <v>0</v>
      </c>
      <c r="G381" s="322">
        <v>0</v>
      </c>
      <c r="H381" s="322">
        <v>1</v>
      </c>
    </row>
    <row r="382" spans="1:8" s="323" customFormat="1">
      <c r="A382" s="103" t="s">
        <v>805</v>
      </c>
      <c r="B382" s="322">
        <v>0</v>
      </c>
      <c r="C382" s="322">
        <v>0</v>
      </c>
      <c r="D382" s="322">
        <v>0</v>
      </c>
      <c r="E382" s="322">
        <v>0</v>
      </c>
      <c r="F382" s="322">
        <v>0</v>
      </c>
      <c r="G382" s="322">
        <v>3</v>
      </c>
      <c r="H382" s="322">
        <v>6</v>
      </c>
    </row>
    <row r="383" spans="1:8" s="323" customFormat="1">
      <c r="A383" s="103" t="s">
        <v>876</v>
      </c>
      <c r="B383" s="322">
        <v>0</v>
      </c>
      <c r="C383" s="322">
        <v>0</v>
      </c>
      <c r="D383" s="322">
        <v>0</v>
      </c>
      <c r="E383" s="322">
        <v>0</v>
      </c>
      <c r="F383" s="322">
        <v>0</v>
      </c>
      <c r="G383" s="322">
        <v>0</v>
      </c>
      <c r="H383" s="322">
        <v>0</v>
      </c>
    </row>
    <row r="384" spans="1:8" s="323" customFormat="1">
      <c r="A384" s="103" t="s">
        <v>786</v>
      </c>
      <c r="B384" s="322">
        <v>0</v>
      </c>
      <c r="C384" s="322">
        <v>0</v>
      </c>
      <c r="D384" s="322">
        <v>0</v>
      </c>
      <c r="E384" s="322">
        <v>0</v>
      </c>
      <c r="F384" s="322">
        <v>0</v>
      </c>
      <c r="G384" s="322">
        <v>0</v>
      </c>
      <c r="H384" s="322">
        <v>38</v>
      </c>
    </row>
    <row r="385" spans="1:8" s="323" customFormat="1">
      <c r="A385" s="103" t="s">
        <v>932</v>
      </c>
      <c r="B385" s="322">
        <v>0</v>
      </c>
      <c r="C385" s="322">
        <v>4</v>
      </c>
      <c r="D385" s="322">
        <v>0</v>
      </c>
      <c r="E385" s="322">
        <v>0</v>
      </c>
      <c r="F385" s="322">
        <v>0</v>
      </c>
      <c r="G385" s="322">
        <v>0</v>
      </c>
      <c r="H385" s="322">
        <v>601</v>
      </c>
    </row>
    <row r="386" spans="1:8" s="323" customFormat="1">
      <c r="A386" s="103" t="s">
        <v>377</v>
      </c>
      <c r="B386" s="322">
        <v>57</v>
      </c>
      <c r="C386" s="322">
        <v>0</v>
      </c>
      <c r="D386" s="322">
        <v>0</v>
      </c>
      <c r="E386" s="322">
        <v>0</v>
      </c>
      <c r="F386" s="322">
        <v>0</v>
      </c>
      <c r="G386" s="322">
        <v>0</v>
      </c>
      <c r="H386" s="322">
        <v>2250</v>
      </c>
    </row>
    <row r="387" spans="1:8" s="323" customFormat="1">
      <c r="A387" s="103" t="s">
        <v>960</v>
      </c>
      <c r="B387" s="322">
        <v>0</v>
      </c>
      <c r="C387" s="322">
        <v>0</v>
      </c>
      <c r="D387" s="322">
        <v>0</v>
      </c>
      <c r="E387" s="322">
        <v>0</v>
      </c>
      <c r="F387" s="322">
        <v>0</v>
      </c>
      <c r="G387" s="322">
        <v>45</v>
      </c>
      <c r="H387" s="322">
        <v>540</v>
      </c>
    </row>
    <row r="388" spans="1:8" s="323" customFormat="1">
      <c r="A388" s="103" t="s">
        <v>796</v>
      </c>
      <c r="B388" s="322">
        <v>109</v>
      </c>
      <c r="C388" s="322">
        <v>0</v>
      </c>
      <c r="D388" s="322">
        <v>109</v>
      </c>
      <c r="E388" s="322">
        <v>0</v>
      </c>
      <c r="F388" s="322">
        <v>2</v>
      </c>
      <c r="G388" s="322">
        <v>3</v>
      </c>
      <c r="H388" s="322">
        <v>371</v>
      </c>
    </row>
    <row r="389" spans="1:8" s="323" customFormat="1">
      <c r="A389" s="103" t="s">
        <v>1064</v>
      </c>
      <c r="B389" s="322">
        <v>0</v>
      </c>
      <c r="C389" s="322">
        <v>0</v>
      </c>
      <c r="D389" s="322">
        <v>0</v>
      </c>
      <c r="E389" s="322">
        <v>0</v>
      </c>
      <c r="F389" s="322">
        <v>0</v>
      </c>
      <c r="G389" s="322">
        <v>0</v>
      </c>
      <c r="H389" s="322">
        <v>0</v>
      </c>
    </row>
    <row r="390" spans="1:8" s="323" customFormat="1">
      <c r="A390" s="103" t="s">
        <v>1063</v>
      </c>
      <c r="B390" s="322">
        <v>0</v>
      </c>
      <c r="C390" s="322">
        <v>0</v>
      </c>
      <c r="D390" s="322">
        <v>0</v>
      </c>
      <c r="E390" s="322">
        <v>0</v>
      </c>
      <c r="F390" s="322">
        <v>0</v>
      </c>
      <c r="G390" s="322">
        <v>0</v>
      </c>
      <c r="H390" s="322">
        <v>276</v>
      </c>
    </row>
    <row r="391" spans="1:8" s="323" customFormat="1">
      <c r="A391" s="103" t="s">
        <v>1062</v>
      </c>
      <c r="B391" s="322">
        <v>0</v>
      </c>
      <c r="C391" s="322">
        <v>0</v>
      </c>
      <c r="D391" s="322">
        <v>9</v>
      </c>
      <c r="E391" s="322">
        <v>0</v>
      </c>
      <c r="F391" s="322">
        <v>0</v>
      </c>
      <c r="G391" s="322">
        <v>51</v>
      </c>
      <c r="H391" s="322">
        <v>82</v>
      </c>
    </row>
    <row r="392" spans="1:8" s="323" customFormat="1">
      <c r="A392" s="103" t="s">
        <v>958</v>
      </c>
      <c r="B392" s="322">
        <v>0</v>
      </c>
      <c r="C392" s="322">
        <v>0</v>
      </c>
      <c r="D392" s="322">
        <v>0</v>
      </c>
      <c r="E392" s="322">
        <v>3</v>
      </c>
      <c r="F392" s="322">
        <v>17</v>
      </c>
      <c r="G392" s="322">
        <v>316</v>
      </c>
      <c r="H392" s="322">
        <v>467</v>
      </c>
    </row>
    <row r="393" spans="1:8" s="323" customFormat="1">
      <c r="A393" s="103" t="s">
        <v>1316</v>
      </c>
      <c r="B393" s="322">
        <v>0</v>
      </c>
      <c r="C393" s="322">
        <v>0</v>
      </c>
      <c r="D393" s="322">
        <v>0</v>
      </c>
      <c r="E393" s="322">
        <v>0</v>
      </c>
      <c r="F393" s="322">
        <v>0</v>
      </c>
      <c r="G393" s="322">
        <v>1</v>
      </c>
      <c r="H393" s="322">
        <v>0</v>
      </c>
    </row>
    <row r="394" spans="1:8" s="323" customFormat="1">
      <c r="A394" s="103" t="s">
        <v>925</v>
      </c>
      <c r="B394" s="322">
        <v>1</v>
      </c>
      <c r="C394" s="322">
        <v>10</v>
      </c>
      <c r="D394" s="322">
        <v>59</v>
      </c>
      <c r="E394" s="322">
        <v>10</v>
      </c>
      <c r="F394" s="322">
        <v>0</v>
      </c>
      <c r="G394" s="322">
        <v>404</v>
      </c>
      <c r="H394" s="322">
        <v>1894</v>
      </c>
    </row>
    <row r="395" spans="1:8" s="323" customFormat="1">
      <c r="A395" s="103" t="s">
        <v>364</v>
      </c>
      <c r="B395" s="322">
        <v>0</v>
      </c>
      <c r="C395" s="322">
        <v>0</v>
      </c>
      <c r="D395" s="322">
        <v>48</v>
      </c>
      <c r="E395" s="322">
        <v>0</v>
      </c>
      <c r="F395" s="322">
        <v>2</v>
      </c>
      <c r="G395" s="322">
        <v>468</v>
      </c>
      <c r="H395" s="322">
        <v>665</v>
      </c>
    </row>
    <row r="396" spans="1:8" s="323" customFormat="1">
      <c r="A396" s="103" t="s">
        <v>1010</v>
      </c>
      <c r="B396" s="322">
        <v>42</v>
      </c>
      <c r="C396" s="322">
        <v>0</v>
      </c>
      <c r="D396" s="322">
        <v>53</v>
      </c>
      <c r="E396" s="322">
        <v>0</v>
      </c>
      <c r="F396" s="322">
        <v>0</v>
      </c>
      <c r="G396" s="322">
        <v>0</v>
      </c>
      <c r="H396" s="322">
        <v>71</v>
      </c>
    </row>
    <row r="397" spans="1:8" s="323" customFormat="1">
      <c r="A397" s="103" t="s">
        <v>1317</v>
      </c>
      <c r="B397" s="322">
        <v>2</v>
      </c>
      <c r="C397" s="322">
        <v>0</v>
      </c>
      <c r="D397" s="322">
        <v>2</v>
      </c>
      <c r="E397" s="322">
        <v>1</v>
      </c>
      <c r="F397" s="322">
        <v>0</v>
      </c>
      <c r="G397" s="322">
        <v>7</v>
      </c>
      <c r="H397" s="322">
        <v>25</v>
      </c>
    </row>
    <row r="398" spans="1:8" s="323" customFormat="1">
      <c r="A398" s="103" t="s">
        <v>362</v>
      </c>
      <c r="B398" s="322">
        <v>0</v>
      </c>
      <c r="C398" s="322">
        <v>0</v>
      </c>
      <c r="D398" s="322">
        <v>0</v>
      </c>
      <c r="E398" s="322">
        <v>0</v>
      </c>
      <c r="F398" s="322">
        <v>0</v>
      </c>
      <c r="G398" s="322">
        <v>1</v>
      </c>
      <c r="H398" s="322">
        <v>177</v>
      </c>
    </row>
    <row r="399" spans="1:8" s="323" customFormat="1">
      <c r="A399" s="103" t="s">
        <v>900</v>
      </c>
      <c r="B399" s="322">
        <v>0</v>
      </c>
      <c r="C399" s="322">
        <v>0</v>
      </c>
      <c r="D399" s="322">
        <v>0</v>
      </c>
      <c r="E399" s="322">
        <v>0</v>
      </c>
      <c r="F399" s="322">
        <v>0</v>
      </c>
      <c r="G399" s="322">
        <v>0</v>
      </c>
      <c r="H399" s="322">
        <v>0</v>
      </c>
    </row>
    <row r="400" spans="1:8" s="323" customFormat="1">
      <c r="A400" s="103" t="s">
        <v>340</v>
      </c>
      <c r="B400" s="322">
        <v>0</v>
      </c>
      <c r="C400" s="322">
        <v>1</v>
      </c>
      <c r="D400" s="322">
        <v>0</v>
      </c>
      <c r="E400" s="322">
        <v>6</v>
      </c>
      <c r="F400" s="322">
        <v>0</v>
      </c>
      <c r="G400" s="322">
        <v>53</v>
      </c>
      <c r="H400" s="322">
        <v>247</v>
      </c>
    </row>
    <row r="401" spans="1:8" s="323" customFormat="1">
      <c r="A401" s="103" t="s">
        <v>853</v>
      </c>
      <c r="B401" s="322">
        <v>0</v>
      </c>
      <c r="C401" s="322">
        <v>0</v>
      </c>
      <c r="D401" s="322">
        <v>0</v>
      </c>
      <c r="E401" s="322">
        <v>6</v>
      </c>
      <c r="F401" s="322">
        <v>0</v>
      </c>
      <c r="G401" s="322">
        <v>0</v>
      </c>
      <c r="H401" s="322">
        <v>0</v>
      </c>
    </row>
    <row r="402" spans="1:8" s="323" customFormat="1">
      <c r="A402" s="103" t="s">
        <v>760</v>
      </c>
      <c r="B402" s="322">
        <v>24</v>
      </c>
      <c r="C402" s="322">
        <v>0</v>
      </c>
      <c r="D402" s="322">
        <v>12</v>
      </c>
      <c r="E402" s="322">
        <v>0</v>
      </c>
      <c r="F402" s="322">
        <v>15</v>
      </c>
      <c r="G402" s="322">
        <v>0</v>
      </c>
      <c r="H402" s="322">
        <v>291</v>
      </c>
    </row>
    <row r="403" spans="1:8" s="323" customFormat="1">
      <c r="A403" s="103" t="s">
        <v>852</v>
      </c>
      <c r="B403" s="322">
        <v>0</v>
      </c>
      <c r="C403" s="322">
        <v>0</v>
      </c>
      <c r="D403" s="322">
        <v>0</v>
      </c>
      <c r="E403" s="322">
        <v>0</v>
      </c>
      <c r="F403" s="322">
        <v>0</v>
      </c>
      <c r="G403" s="322">
        <v>0</v>
      </c>
      <c r="H403" s="322">
        <v>32</v>
      </c>
    </row>
    <row r="404" spans="1:8" s="323" customFormat="1">
      <c r="A404" s="103" t="s">
        <v>973</v>
      </c>
      <c r="B404" s="322">
        <v>0</v>
      </c>
      <c r="C404" s="322">
        <v>0</v>
      </c>
      <c r="D404" s="322">
        <v>0</v>
      </c>
      <c r="E404" s="322">
        <v>0</v>
      </c>
      <c r="F404" s="322">
        <v>0</v>
      </c>
      <c r="G404" s="322">
        <v>12</v>
      </c>
      <c r="H404" s="322">
        <v>101</v>
      </c>
    </row>
    <row r="405" spans="1:8" s="323" customFormat="1">
      <c r="A405" s="103" t="s">
        <v>882</v>
      </c>
      <c r="B405" s="322">
        <v>249</v>
      </c>
      <c r="C405" s="322">
        <v>0</v>
      </c>
      <c r="D405" s="322">
        <v>203</v>
      </c>
      <c r="E405" s="322">
        <v>0</v>
      </c>
      <c r="F405" s="322">
        <v>6</v>
      </c>
      <c r="G405" s="322">
        <v>0</v>
      </c>
      <c r="H405" s="322">
        <v>3437</v>
      </c>
    </row>
    <row r="406" spans="1:8" s="323" customFormat="1">
      <c r="A406" s="103" t="s">
        <v>319</v>
      </c>
      <c r="B406" s="322">
        <v>0</v>
      </c>
      <c r="C406" s="322">
        <v>10</v>
      </c>
      <c r="D406" s="322">
        <v>0</v>
      </c>
      <c r="E406" s="322">
        <v>142</v>
      </c>
      <c r="F406" s="322">
        <v>0</v>
      </c>
      <c r="G406" s="322">
        <v>177</v>
      </c>
      <c r="H406" s="322">
        <v>399</v>
      </c>
    </row>
    <row r="407" spans="1:8" s="323" customFormat="1">
      <c r="A407" s="103" t="s">
        <v>1061</v>
      </c>
      <c r="B407" s="322">
        <v>0</v>
      </c>
      <c r="C407" s="322">
        <v>0</v>
      </c>
      <c r="D407" s="322">
        <v>0</v>
      </c>
      <c r="E407" s="322">
        <v>0</v>
      </c>
      <c r="F407" s="322">
        <v>0</v>
      </c>
      <c r="G407" s="322">
        <v>1</v>
      </c>
      <c r="H407" s="322">
        <v>1</v>
      </c>
    </row>
    <row r="408" spans="1:8" s="323" customFormat="1">
      <c r="A408" s="103" t="s">
        <v>1060</v>
      </c>
      <c r="B408" s="322">
        <v>0</v>
      </c>
      <c r="C408" s="322">
        <v>0</v>
      </c>
      <c r="D408" s="322">
        <v>0</v>
      </c>
      <c r="E408" s="322">
        <v>67</v>
      </c>
      <c r="F408" s="322">
        <v>0</v>
      </c>
      <c r="G408" s="322">
        <v>27</v>
      </c>
      <c r="H408" s="322">
        <v>2</v>
      </c>
    </row>
    <row r="409" spans="1:8" s="323" customFormat="1">
      <c r="A409" s="103" t="s">
        <v>746</v>
      </c>
      <c r="B409" s="322">
        <v>0</v>
      </c>
      <c r="C409" s="322">
        <v>0</v>
      </c>
      <c r="D409" s="322">
        <v>922</v>
      </c>
      <c r="E409" s="322">
        <v>0</v>
      </c>
      <c r="F409" s="322">
        <v>88</v>
      </c>
      <c r="G409" s="322">
        <v>404</v>
      </c>
      <c r="H409" s="322">
        <v>4683</v>
      </c>
    </row>
    <row r="410" spans="1:8" s="323" customFormat="1">
      <c r="A410" s="103" t="s">
        <v>1059</v>
      </c>
      <c r="B410" s="322">
        <v>0</v>
      </c>
      <c r="C410" s="322">
        <v>0</v>
      </c>
      <c r="D410" s="322">
        <v>0</v>
      </c>
      <c r="E410" s="322">
        <v>0</v>
      </c>
      <c r="F410" s="322">
        <v>0</v>
      </c>
      <c r="G410" s="322">
        <v>10</v>
      </c>
      <c r="H410" s="322">
        <v>12</v>
      </c>
    </row>
    <row r="411" spans="1:8" s="323" customFormat="1">
      <c r="A411" s="103" t="s">
        <v>934</v>
      </c>
      <c r="B411" s="322">
        <v>0</v>
      </c>
      <c r="C411" s="322">
        <v>0</v>
      </c>
      <c r="D411" s="322">
        <v>0</v>
      </c>
      <c r="E411" s="322">
        <v>0</v>
      </c>
      <c r="F411" s="322">
        <v>0</v>
      </c>
      <c r="G411" s="322">
        <v>270</v>
      </c>
      <c r="H411" s="322">
        <v>0</v>
      </c>
    </row>
    <row r="412" spans="1:8" s="323" customFormat="1">
      <c r="A412" s="103" t="s">
        <v>874</v>
      </c>
      <c r="B412" s="322">
        <v>0</v>
      </c>
      <c r="C412" s="322">
        <v>0</v>
      </c>
      <c r="D412" s="322">
        <v>0</v>
      </c>
      <c r="E412" s="322">
        <v>0</v>
      </c>
      <c r="F412" s="322">
        <v>0</v>
      </c>
      <c r="G412" s="322">
        <v>0</v>
      </c>
      <c r="H412" s="322">
        <v>0</v>
      </c>
    </row>
    <row r="413" spans="1:8" s="323" customFormat="1">
      <c r="A413" s="103" t="s">
        <v>872</v>
      </c>
      <c r="B413" s="322">
        <v>0</v>
      </c>
      <c r="C413" s="322">
        <v>29</v>
      </c>
      <c r="D413" s="322">
        <v>5</v>
      </c>
      <c r="E413" s="322">
        <v>51</v>
      </c>
      <c r="F413" s="322">
        <v>0</v>
      </c>
      <c r="G413" s="322">
        <v>246</v>
      </c>
      <c r="H413" s="322">
        <v>595</v>
      </c>
    </row>
    <row r="414" spans="1:8" s="323" customFormat="1">
      <c r="A414" s="103" t="s">
        <v>832</v>
      </c>
      <c r="B414" s="322">
        <v>418</v>
      </c>
      <c r="C414" s="322">
        <v>0</v>
      </c>
      <c r="D414" s="322">
        <v>0</v>
      </c>
      <c r="E414" s="322">
        <v>0</v>
      </c>
      <c r="F414" s="322">
        <v>0</v>
      </c>
      <c r="G414" s="322">
        <v>1300</v>
      </c>
      <c r="H414" s="322">
        <v>1531</v>
      </c>
    </row>
    <row r="415" spans="1:8" s="323" customFormat="1">
      <c r="A415" s="103" t="s">
        <v>922</v>
      </c>
      <c r="B415" s="322">
        <v>0</v>
      </c>
      <c r="C415" s="322">
        <v>0</v>
      </c>
      <c r="D415" s="322">
        <v>0</v>
      </c>
      <c r="E415" s="322">
        <v>0</v>
      </c>
      <c r="F415" s="322">
        <v>0</v>
      </c>
      <c r="G415" s="322">
        <v>0</v>
      </c>
      <c r="H415" s="322">
        <v>0</v>
      </c>
    </row>
    <row r="416" spans="1:8" s="323" customFormat="1">
      <c r="A416" s="103" t="s">
        <v>972</v>
      </c>
      <c r="B416" s="322">
        <v>0</v>
      </c>
      <c r="C416" s="322">
        <v>0</v>
      </c>
      <c r="D416" s="322">
        <v>0</v>
      </c>
      <c r="E416" s="322">
        <v>0</v>
      </c>
      <c r="F416" s="322">
        <v>0</v>
      </c>
      <c r="G416" s="322">
        <v>24</v>
      </c>
      <c r="H416" s="322">
        <v>64</v>
      </c>
    </row>
    <row r="417" spans="1:8" s="323" customFormat="1">
      <c r="A417" s="103" t="s">
        <v>1226</v>
      </c>
      <c r="B417" s="322">
        <v>0</v>
      </c>
      <c r="C417" s="322">
        <v>0</v>
      </c>
      <c r="D417" s="322">
        <v>0</v>
      </c>
      <c r="E417" s="322">
        <v>0</v>
      </c>
      <c r="F417" s="322">
        <v>0</v>
      </c>
      <c r="G417" s="322">
        <v>0</v>
      </c>
      <c r="H417" s="322">
        <v>7</v>
      </c>
    </row>
    <row r="418" spans="1:8" s="323" customFormat="1">
      <c r="A418" s="103" t="s">
        <v>865</v>
      </c>
      <c r="B418" s="322">
        <v>268</v>
      </c>
      <c r="C418" s="322">
        <v>0</v>
      </c>
      <c r="D418" s="322">
        <v>16</v>
      </c>
      <c r="E418" s="322">
        <v>0</v>
      </c>
      <c r="F418" s="322">
        <v>0</v>
      </c>
      <c r="G418" s="322">
        <v>0</v>
      </c>
      <c r="H418" s="322">
        <v>220</v>
      </c>
    </row>
    <row r="419" spans="1:8" s="323" customFormat="1">
      <c r="A419" s="103" t="s">
        <v>293</v>
      </c>
      <c r="B419" s="322">
        <v>0</v>
      </c>
      <c r="C419" s="322">
        <v>0</v>
      </c>
      <c r="D419" s="322">
        <v>0</v>
      </c>
      <c r="E419" s="322">
        <v>0</v>
      </c>
      <c r="F419" s="322">
        <v>0</v>
      </c>
      <c r="G419" s="322">
        <v>0</v>
      </c>
      <c r="H419" s="322">
        <v>0</v>
      </c>
    </row>
    <row r="420" spans="1:8" s="323" customFormat="1">
      <c r="A420" s="103" t="s">
        <v>885</v>
      </c>
      <c r="B420" s="322">
        <v>2</v>
      </c>
      <c r="C420" s="322">
        <v>0</v>
      </c>
      <c r="D420" s="322">
        <v>0</v>
      </c>
      <c r="E420" s="322">
        <v>0</v>
      </c>
      <c r="F420" s="322">
        <v>0</v>
      </c>
      <c r="G420" s="322">
        <v>0</v>
      </c>
      <c r="H420" s="322">
        <v>253</v>
      </c>
    </row>
    <row r="421" spans="1:8" s="323" customFormat="1">
      <c r="A421" s="103" t="s">
        <v>1058</v>
      </c>
      <c r="B421" s="322">
        <v>2</v>
      </c>
      <c r="C421" s="322">
        <v>0</v>
      </c>
      <c r="D421" s="322">
        <v>1</v>
      </c>
      <c r="E421" s="322">
        <v>0</v>
      </c>
      <c r="F421" s="322">
        <v>1</v>
      </c>
      <c r="G421" s="322">
        <v>0</v>
      </c>
      <c r="H421" s="322">
        <v>6</v>
      </c>
    </row>
    <row r="422" spans="1:8" s="323" customFormat="1">
      <c r="A422" s="103" t="s">
        <v>850</v>
      </c>
      <c r="B422" s="322">
        <v>0</v>
      </c>
      <c r="C422" s="322">
        <v>0</v>
      </c>
      <c r="D422" s="322">
        <v>0</v>
      </c>
      <c r="E422" s="322">
        <v>21</v>
      </c>
      <c r="F422" s="322">
        <v>0</v>
      </c>
      <c r="G422" s="322">
        <v>0</v>
      </c>
      <c r="H422" s="322">
        <v>62</v>
      </c>
    </row>
    <row r="423" spans="1:8" s="323" customFormat="1">
      <c r="A423" s="103" t="s">
        <v>274</v>
      </c>
      <c r="B423" s="322">
        <v>0</v>
      </c>
      <c r="C423" s="322">
        <v>0</v>
      </c>
      <c r="D423" s="322">
        <v>0</v>
      </c>
      <c r="E423" s="322">
        <v>21</v>
      </c>
      <c r="F423" s="322">
        <v>0</v>
      </c>
      <c r="G423" s="322">
        <v>0</v>
      </c>
      <c r="H423" s="322">
        <v>62</v>
      </c>
    </row>
    <row r="424" spans="1:8" s="323" customFormat="1">
      <c r="A424" s="103" t="s">
        <v>1194</v>
      </c>
      <c r="B424" s="322">
        <v>0</v>
      </c>
      <c r="C424" s="322">
        <v>0</v>
      </c>
      <c r="D424" s="322">
        <v>1</v>
      </c>
      <c r="E424" s="322">
        <v>1</v>
      </c>
      <c r="F424" s="322">
        <v>0</v>
      </c>
      <c r="G424" s="322">
        <v>0</v>
      </c>
      <c r="H424" s="322">
        <v>2</v>
      </c>
    </row>
    <row r="425" spans="1:8" s="323" customFormat="1">
      <c r="A425" s="103" t="s">
        <v>1034</v>
      </c>
      <c r="B425" s="322">
        <v>1</v>
      </c>
      <c r="C425" s="322">
        <v>0</v>
      </c>
      <c r="D425" s="322">
        <v>1</v>
      </c>
      <c r="E425" s="322">
        <v>24</v>
      </c>
      <c r="F425" s="322">
        <v>0</v>
      </c>
      <c r="G425" s="322">
        <v>1</v>
      </c>
      <c r="H425" s="322">
        <v>14</v>
      </c>
    </row>
    <row r="426" spans="1:8" s="323" customFormat="1">
      <c r="A426" s="103" t="s">
        <v>1193</v>
      </c>
      <c r="B426" s="322">
        <v>0</v>
      </c>
      <c r="C426" s="322">
        <v>0</v>
      </c>
      <c r="D426" s="322">
        <v>0</v>
      </c>
      <c r="E426" s="322">
        <v>0</v>
      </c>
      <c r="F426" s="322">
        <v>0</v>
      </c>
      <c r="G426" s="322">
        <v>0</v>
      </c>
      <c r="H426" s="322">
        <v>275</v>
      </c>
    </row>
    <row r="427" spans="1:8" s="323" customFormat="1">
      <c r="A427" s="103" t="s">
        <v>1009</v>
      </c>
      <c r="B427" s="322">
        <v>0</v>
      </c>
      <c r="C427" s="322">
        <v>0</v>
      </c>
      <c r="D427" s="322">
        <v>0</v>
      </c>
      <c r="E427" s="322">
        <v>0</v>
      </c>
      <c r="F427" s="322">
        <v>0</v>
      </c>
      <c r="G427" s="322">
        <v>0</v>
      </c>
      <c r="H427" s="322">
        <v>10</v>
      </c>
    </row>
    <row r="428" spans="1:8" s="323" customFormat="1">
      <c r="A428" s="103" t="s">
        <v>1174</v>
      </c>
      <c r="B428" s="322">
        <v>0</v>
      </c>
      <c r="C428" s="322">
        <v>0</v>
      </c>
      <c r="D428" s="322">
        <v>0</v>
      </c>
      <c r="E428" s="322">
        <v>0</v>
      </c>
      <c r="F428" s="322">
        <v>0</v>
      </c>
      <c r="G428" s="322">
        <v>38</v>
      </c>
      <c r="H428" s="322">
        <v>16</v>
      </c>
    </row>
    <row r="429" spans="1:8" s="323" customFormat="1">
      <c r="A429" s="103" t="s">
        <v>971</v>
      </c>
      <c r="B429" s="322">
        <v>562</v>
      </c>
      <c r="C429" s="322">
        <v>0</v>
      </c>
      <c r="D429" s="322">
        <v>427</v>
      </c>
      <c r="E429" s="322">
        <v>0</v>
      </c>
      <c r="F429" s="322">
        <v>0</v>
      </c>
      <c r="G429" s="322">
        <v>17</v>
      </c>
      <c r="H429" s="322">
        <v>802</v>
      </c>
    </row>
    <row r="430" spans="1:8" s="323" customFormat="1">
      <c r="A430" s="103" t="s">
        <v>843</v>
      </c>
      <c r="B430" s="322">
        <v>98</v>
      </c>
      <c r="C430" s="322">
        <v>0</v>
      </c>
      <c r="D430" s="322">
        <v>96</v>
      </c>
      <c r="E430" s="322">
        <v>0</v>
      </c>
      <c r="F430" s="322">
        <v>0</v>
      </c>
      <c r="G430" s="322">
        <v>0</v>
      </c>
      <c r="H430" s="322">
        <v>246</v>
      </c>
    </row>
    <row r="431" spans="1:8" s="323" customFormat="1">
      <c r="A431" s="103" t="s">
        <v>264</v>
      </c>
      <c r="B431" s="322">
        <v>0</v>
      </c>
      <c r="C431" s="322">
        <v>1</v>
      </c>
      <c r="D431" s="322">
        <v>0</v>
      </c>
      <c r="E431" s="322">
        <v>14</v>
      </c>
      <c r="F431" s="322">
        <v>0</v>
      </c>
      <c r="G431" s="322">
        <v>82</v>
      </c>
      <c r="H431" s="322">
        <v>231</v>
      </c>
    </row>
    <row r="432" spans="1:8" s="323" customFormat="1">
      <c r="A432" s="103" t="s">
        <v>830</v>
      </c>
      <c r="B432" s="322">
        <v>0</v>
      </c>
      <c r="C432" s="322">
        <v>0</v>
      </c>
      <c r="D432" s="322">
        <v>0</v>
      </c>
      <c r="E432" s="322">
        <v>0</v>
      </c>
      <c r="F432" s="322">
        <v>5</v>
      </c>
      <c r="G432" s="322">
        <v>0</v>
      </c>
      <c r="H432" s="322">
        <v>1162</v>
      </c>
    </row>
    <row r="433" spans="1:8" s="323" customFormat="1">
      <c r="A433" s="103" t="s">
        <v>245</v>
      </c>
      <c r="B433" s="322">
        <v>0</v>
      </c>
      <c r="C433" s="322">
        <v>22</v>
      </c>
      <c r="D433" s="322">
        <v>0</v>
      </c>
      <c r="E433" s="322">
        <v>0</v>
      </c>
      <c r="F433" s="322">
        <v>0</v>
      </c>
      <c r="G433" s="322">
        <v>65</v>
      </c>
      <c r="H433" s="322">
        <v>0</v>
      </c>
    </row>
    <row r="434" spans="1:8" s="323" customFormat="1">
      <c r="A434" s="103" t="s">
        <v>1057</v>
      </c>
      <c r="B434" s="322">
        <v>0</v>
      </c>
      <c r="C434" s="322">
        <v>0</v>
      </c>
      <c r="D434" s="322">
        <v>0</v>
      </c>
      <c r="E434" s="322">
        <v>0</v>
      </c>
      <c r="F434" s="322">
        <v>0</v>
      </c>
      <c r="G434" s="322">
        <v>3</v>
      </c>
      <c r="H434" s="322">
        <v>415</v>
      </c>
    </row>
    <row r="435" spans="1:8" s="323" customFormat="1">
      <c r="A435" s="103" t="s">
        <v>826</v>
      </c>
      <c r="B435" s="322">
        <v>18</v>
      </c>
      <c r="C435" s="322">
        <v>0</v>
      </c>
      <c r="D435" s="322">
        <v>115</v>
      </c>
      <c r="E435" s="322">
        <v>6</v>
      </c>
      <c r="F435" s="322">
        <v>0</v>
      </c>
      <c r="G435" s="322">
        <v>1</v>
      </c>
      <c r="H435" s="322">
        <v>91</v>
      </c>
    </row>
    <row r="436" spans="1:8" s="323" customFormat="1">
      <c r="A436" s="103" t="s">
        <v>239</v>
      </c>
      <c r="B436" s="322">
        <v>0</v>
      </c>
      <c r="C436" s="322">
        <v>0</v>
      </c>
      <c r="D436" s="322">
        <v>0</v>
      </c>
      <c r="E436" s="322">
        <v>16</v>
      </c>
      <c r="F436" s="322">
        <v>5</v>
      </c>
      <c r="G436" s="322">
        <v>24</v>
      </c>
      <c r="H436" s="322">
        <v>58</v>
      </c>
    </row>
    <row r="437" spans="1:8" s="323" customFormat="1">
      <c r="A437" s="103" t="s">
        <v>1056</v>
      </c>
      <c r="B437" s="322">
        <v>0</v>
      </c>
      <c r="C437" s="322">
        <v>0</v>
      </c>
      <c r="D437" s="322">
        <v>0</v>
      </c>
      <c r="E437" s="322">
        <v>2</v>
      </c>
      <c r="F437" s="322">
        <v>0</v>
      </c>
      <c r="G437" s="322">
        <v>0</v>
      </c>
      <c r="H437" s="322">
        <v>0</v>
      </c>
    </row>
    <row r="438" spans="1:8" s="323" customFormat="1">
      <c r="A438" s="103" t="s">
        <v>844</v>
      </c>
      <c r="B438" s="322">
        <v>0</v>
      </c>
      <c r="C438" s="322">
        <v>0</v>
      </c>
      <c r="D438" s="322">
        <v>312</v>
      </c>
      <c r="E438" s="322">
        <v>30</v>
      </c>
      <c r="F438" s="322">
        <v>0</v>
      </c>
      <c r="G438" s="322">
        <v>0</v>
      </c>
      <c r="H438" s="322">
        <v>58</v>
      </c>
    </row>
    <row r="439" spans="1:8" s="323" customFormat="1">
      <c r="A439" s="103" t="s">
        <v>1055</v>
      </c>
      <c r="B439" s="322">
        <v>53</v>
      </c>
      <c r="C439" s="322">
        <v>0</v>
      </c>
      <c r="D439" s="322">
        <v>9</v>
      </c>
      <c r="E439" s="322">
        <v>0</v>
      </c>
      <c r="F439" s="322">
        <v>25</v>
      </c>
      <c r="G439" s="322">
        <v>0</v>
      </c>
      <c r="H439" s="322">
        <v>312</v>
      </c>
    </row>
    <row r="440" spans="1:8" s="323" customFormat="1">
      <c r="A440" s="103" t="s">
        <v>759</v>
      </c>
      <c r="B440" s="322">
        <v>0</v>
      </c>
      <c r="C440" s="322">
        <v>0</v>
      </c>
      <c r="D440" s="322">
        <v>0</v>
      </c>
      <c r="E440" s="322">
        <v>0</v>
      </c>
      <c r="F440" s="322">
        <v>0</v>
      </c>
      <c r="G440" s="322">
        <v>0</v>
      </c>
      <c r="H440" s="322">
        <v>0</v>
      </c>
    </row>
    <row r="441" spans="1:8" s="323" customFormat="1">
      <c r="A441" s="103" t="s">
        <v>795</v>
      </c>
      <c r="B441" s="322">
        <v>102</v>
      </c>
      <c r="C441" s="322">
        <v>0</v>
      </c>
      <c r="D441" s="322">
        <v>20</v>
      </c>
      <c r="E441" s="322">
        <v>6</v>
      </c>
      <c r="F441" s="322">
        <v>0</v>
      </c>
      <c r="G441" s="322">
        <v>78</v>
      </c>
      <c r="H441" s="322">
        <v>324</v>
      </c>
    </row>
    <row r="442" spans="1:8" s="323" customFormat="1">
      <c r="A442" s="103" t="s">
        <v>884</v>
      </c>
      <c r="B442" s="322">
        <v>0</v>
      </c>
      <c r="C442" s="322">
        <v>0</v>
      </c>
      <c r="D442" s="322">
        <v>0</v>
      </c>
      <c r="E442" s="322">
        <v>0</v>
      </c>
      <c r="F442" s="322">
        <v>0</v>
      </c>
      <c r="G442" s="322">
        <v>0</v>
      </c>
      <c r="H442" s="322">
        <v>157</v>
      </c>
    </row>
    <row r="443" spans="1:8" s="323" customFormat="1">
      <c r="A443" s="103" t="s">
        <v>831</v>
      </c>
      <c r="B443" s="322">
        <v>0</v>
      </c>
      <c r="C443" s="322">
        <v>0</v>
      </c>
      <c r="D443" s="322">
        <v>0</v>
      </c>
      <c r="E443" s="322">
        <v>0</v>
      </c>
      <c r="F443" s="322">
        <v>0</v>
      </c>
      <c r="G443" s="322">
        <v>0</v>
      </c>
      <c r="H443" s="322">
        <v>0</v>
      </c>
    </row>
    <row r="444" spans="1:8" s="323" customFormat="1">
      <c r="A444" s="103" t="s">
        <v>1033</v>
      </c>
      <c r="B444" s="322">
        <v>0</v>
      </c>
      <c r="C444" s="322">
        <v>0</v>
      </c>
      <c r="D444" s="322">
        <v>0</v>
      </c>
      <c r="E444" s="322">
        <v>0</v>
      </c>
      <c r="F444" s="322">
        <v>0</v>
      </c>
      <c r="G444" s="322">
        <v>1</v>
      </c>
      <c r="H444" s="322">
        <v>2</v>
      </c>
    </row>
    <row r="445" spans="1:8" s="323" customFormat="1">
      <c r="A445" s="103" t="s">
        <v>827</v>
      </c>
      <c r="B445" s="322">
        <v>0</v>
      </c>
      <c r="C445" s="322">
        <v>0</v>
      </c>
      <c r="D445" s="322">
        <v>0</v>
      </c>
      <c r="E445" s="322">
        <v>0</v>
      </c>
      <c r="F445" s="322">
        <v>3</v>
      </c>
      <c r="G445" s="322">
        <v>0</v>
      </c>
      <c r="H445" s="322">
        <v>63</v>
      </c>
    </row>
    <row r="446" spans="1:8" s="323" customFormat="1">
      <c r="A446" s="103" t="s">
        <v>970</v>
      </c>
      <c r="B446" s="322">
        <v>0</v>
      </c>
      <c r="C446" s="322">
        <v>0</v>
      </c>
      <c r="D446" s="322">
        <v>0</v>
      </c>
      <c r="E446" s="322">
        <v>0</v>
      </c>
      <c r="F446" s="322">
        <v>0</v>
      </c>
      <c r="G446" s="322">
        <v>0</v>
      </c>
      <c r="H446" s="322">
        <v>0</v>
      </c>
    </row>
    <row r="447" spans="1:8" s="323" customFormat="1">
      <c r="A447" s="103" t="s">
        <v>1008</v>
      </c>
      <c r="B447" s="322">
        <v>0</v>
      </c>
      <c r="C447" s="322">
        <v>0</v>
      </c>
      <c r="D447" s="322">
        <v>0</v>
      </c>
      <c r="E447" s="322">
        <v>0</v>
      </c>
      <c r="F447" s="322">
        <v>0</v>
      </c>
      <c r="G447" s="322">
        <v>0</v>
      </c>
      <c r="H447" s="322">
        <v>3</v>
      </c>
    </row>
    <row r="448" spans="1:8" s="323" customFormat="1">
      <c r="A448" s="103" t="s">
        <v>794</v>
      </c>
      <c r="B448" s="322">
        <v>0</v>
      </c>
      <c r="C448" s="322">
        <v>3</v>
      </c>
      <c r="D448" s="322">
        <v>0</v>
      </c>
      <c r="E448" s="322">
        <v>4</v>
      </c>
      <c r="F448" s="322">
        <v>0</v>
      </c>
      <c r="G448" s="322">
        <v>5</v>
      </c>
      <c r="H448" s="322">
        <v>1</v>
      </c>
    </row>
    <row r="449" spans="1:8" s="323" customFormat="1">
      <c r="A449" s="103" t="s">
        <v>1172</v>
      </c>
      <c r="B449" s="322">
        <v>0</v>
      </c>
      <c r="C449" s="322">
        <v>0</v>
      </c>
      <c r="D449" s="322">
        <v>0</v>
      </c>
      <c r="E449" s="322">
        <v>0</v>
      </c>
      <c r="F449" s="322">
        <v>0</v>
      </c>
      <c r="G449" s="322">
        <v>0</v>
      </c>
      <c r="H449" s="322">
        <v>0</v>
      </c>
    </row>
    <row r="450" spans="1:8" s="323" customFormat="1">
      <c r="A450" s="103" t="s">
        <v>1143</v>
      </c>
      <c r="B450" s="322">
        <v>0</v>
      </c>
      <c r="C450" s="322">
        <v>0</v>
      </c>
      <c r="D450" s="322">
        <v>0</v>
      </c>
      <c r="E450" s="322">
        <v>0</v>
      </c>
      <c r="F450" s="322">
        <v>0</v>
      </c>
      <c r="G450" s="322">
        <v>0</v>
      </c>
      <c r="H450" s="322">
        <v>0</v>
      </c>
    </row>
    <row r="451" spans="1:8" s="323" customFormat="1">
      <c r="A451" s="103" t="s">
        <v>232</v>
      </c>
      <c r="B451" s="322">
        <v>0</v>
      </c>
      <c r="C451" s="322">
        <v>12</v>
      </c>
      <c r="D451" s="322">
        <v>0</v>
      </c>
      <c r="E451" s="322">
        <v>23</v>
      </c>
      <c r="F451" s="322">
        <v>0</v>
      </c>
      <c r="G451" s="322">
        <v>6</v>
      </c>
      <c r="H451" s="322">
        <v>144</v>
      </c>
    </row>
    <row r="452" spans="1:8" s="323" customFormat="1">
      <c r="A452" s="103" t="s">
        <v>821</v>
      </c>
      <c r="B452" s="322">
        <v>0</v>
      </c>
      <c r="C452" s="322">
        <v>0</v>
      </c>
      <c r="D452" s="322">
        <v>0</v>
      </c>
      <c r="E452" s="322">
        <v>15</v>
      </c>
      <c r="F452" s="322">
        <v>0</v>
      </c>
      <c r="G452" s="322">
        <v>26</v>
      </c>
      <c r="H452" s="322">
        <v>0</v>
      </c>
    </row>
    <row r="453" spans="1:8" s="323" customFormat="1">
      <c r="A453" s="103" t="s">
        <v>227</v>
      </c>
      <c r="B453" s="322">
        <v>0</v>
      </c>
      <c r="C453" s="322">
        <v>0</v>
      </c>
      <c r="D453" s="322">
        <v>0</v>
      </c>
      <c r="E453" s="322">
        <v>0</v>
      </c>
      <c r="F453" s="322">
        <v>0</v>
      </c>
      <c r="G453" s="322">
        <v>0</v>
      </c>
      <c r="H453" s="322">
        <v>0</v>
      </c>
    </row>
    <row r="454" spans="1:8" s="323" customFormat="1">
      <c r="A454" s="103" t="s">
        <v>1054</v>
      </c>
      <c r="B454" s="322">
        <v>0</v>
      </c>
      <c r="C454" s="322">
        <v>0</v>
      </c>
      <c r="D454" s="322">
        <v>0</v>
      </c>
      <c r="E454" s="322">
        <v>1</v>
      </c>
      <c r="F454" s="322">
        <v>0</v>
      </c>
      <c r="G454" s="322">
        <v>0</v>
      </c>
      <c r="H454" s="322">
        <v>0</v>
      </c>
    </row>
    <row r="455" spans="1:8" s="323" customFormat="1">
      <c r="A455" s="103" t="s">
        <v>1053</v>
      </c>
      <c r="B455" s="322">
        <v>0</v>
      </c>
      <c r="C455" s="322">
        <v>0</v>
      </c>
      <c r="D455" s="322">
        <v>0</v>
      </c>
      <c r="E455" s="322">
        <v>0</v>
      </c>
      <c r="F455" s="322">
        <v>0</v>
      </c>
      <c r="G455" s="322">
        <v>1</v>
      </c>
      <c r="H455" s="322">
        <v>1</v>
      </c>
    </row>
    <row r="456" spans="1:8" s="323" customFormat="1">
      <c r="A456" s="103" t="s">
        <v>758</v>
      </c>
      <c r="B456" s="322">
        <v>5</v>
      </c>
      <c r="C456" s="322">
        <v>0</v>
      </c>
      <c r="D456" s="322">
        <v>2</v>
      </c>
      <c r="E456" s="322">
        <v>0</v>
      </c>
      <c r="F456" s="322">
        <v>0</v>
      </c>
      <c r="G456" s="322">
        <v>27</v>
      </c>
      <c r="H456" s="322">
        <v>174</v>
      </c>
    </row>
    <row r="457" spans="1:8" s="323" customFormat="1">
      <c r="A457" s="103" t="s">
        <v>220</v>
      </c>
      <c r="B457" s="322">
        <v>0</v>
      </c>
      <c r="C457" s="322">
        <v>0</v>
      </c>
      <c r="D457" s="322">
        <v>0</v>
      </c>
      <c r="E457" s="322">
        <v>0</v>
      </c>
      <c r="F457" s="322">
        <v>0</v>
      </c>
      <c r="G457" s="322">
        <v>0</v>
      </c>
      <c r="H457" s="322">
        <v>64</v>
      </c>
    </row>
    <row r="458" spans="1:8" s="323" customFormat="1">
      <c r="A458" s="103" t="s">
        <v>883</v>
      </c>
      <c r="B458" s="322">
        <v>0</v>
      </c>
      <c r="C458" s="322">
        <v>0</v>
      </c>
      <c r="D458" s="322">
        <v>1</v>
      </c>
      <c r="E458" s="322">
        <v>0</v>
      </c>
      <c r="F458" s="322">
        <v>0</v>
      </c>
      <c r="G458" s="322">
        <v>5</v>
      </c>
      <c r="H458" s="322">
        <v>12</v>
      </c>
    </row>
    <row r="459" spans="1:8" s="323" customFormat="1">
      <c r="A459" s="103" t="s">
        <v>211</v>
      </c>
      <c r="B459" s="322">
        <v>0</v>
      </c>
      <c r="C459" s="322">
        <v>1</v>
      </c>
      <c r="D459" s="322">
        <v>0</v>
      </c>
      <c r="E459" s="322">
        <v>17</v>
      </c>
      <c r="F459" s="322">
        <v>0</v>
      </c>
      <c r="G459" s="322">
        <v>3</v>
      </c>
      <c r="H459" s="322">
        <v>13</v>
      </c>
    </row>
    <row r="460" spans="1:8" s="323" customFormat="1">
      <c r="A460" s="103" t="s">
        <v>1006</v>
      </c>
      <c r="B460" s="322">
        <v>0</v>
      </c>
      <c r="C460" s="322">
        <v>0</v>
      </c>
      <c r="D460" s="322">
        <v>0</v>
      </c>
      <c r="E460" s="322">
        <v>0</v>
      </c>
      <c r="F460" s="322">
        <v>0</v>
      </c>
      <c r="G460" s="322">
        <v>0</v>
      </c>
      <c r="H460" s="322">
        <v>131</v>
      </c>
    </row>
    <row r="461" spans="1:8" s="323" customFormat="1">
      <c r="A461" s="103" t="s">
        <v>842</v>
      </c>
      <c r="B461" s="322">
        <v>0</v>
      </c>
      <c r="C461" s="322">
        <v>0</v>
      </c>
      <c r="D461" s="322">
        <v>0</v>
      </c>
      <c r="E461" s="322">
        <v>0</v>
      </c>
      <c r="F461" s="322">
        <v>0</v>
      </c>
      <c r="G461" s="322">
        <v>0</v>
      </c>
      <c r="H461" s="322">
        <v>0</v>
      </c>
    </row>
    <row r="462" spans="1:8" s="323" customFormat="1">
      <c r="A462" s="103" t="s">
        <v>793</v>
      </c>
      <c r="B462" s="322">
        <v>0</v>
      </c>
      <c r="C462" s="322">
        <v>0</v>
      </c>
      <c r="D462" s="322">
        <v>0</v>
      </c>
      <c r="E462" s="322">
        <v>7</v>
      </c>
      <c r="F462" s="322">
        <v>3</v>
      </c>
      <c r="G462" s="322">
        <v>7</v>
      </c>
      <c r="H462" s="322">
        <v>7</v>
      </c>
    </row>
    <row r="463" spans="1:8" s="323" customFormat="1">
      <c r="A463" s="103" t="s">
        <v>198</v>
      </c>
      <c r="B463" s="322">
        <v>135</v>
      </c>
      <c r="C463" s="322">
        <v>0</v>
      </c>
      <c r="D463" s="322">
        <v>304</v>
      </c>
      <c r="E463" s="322">
        <v>1</v>
      </c>
      <c r="F463" s="322">
        <v>0</v>
      </c>
      <c r="G463" s="322">
        <v>109</v>
      </c>
      <c r="H463" s="322">
        <v>198</v>
      </c>
    </row>
    <row r="464" spans="1:8" s="323" customFormat="1">
      <c r="A464" s="103" t="s">
        <v>767</v>
      </c>
      <c r="B464" s="322">
        <v>0</v>
      </c>
      <c r="C464" s="322">
        <v>0</v>
      </c>
      <c r="D464" s="322">
        <v>0</v>
      </c>
      <c r="E464" s="322">
        <v>0</v>
      </c>
      <c r="F464" s="322">
        <v>0</v>
      </c>
      <c r="G464" s="322">
        <v>1</v>
      </c>
      <c r="H464" s="322">
        <v>1</v>
      </c>
    </row>
    <row r="465" spans="1:8" s="323" customFormat="1">
      <c r="A465" s="103" t="s">
        <v>1052</v>
      </c>
      <c r="B465" s="322">
        <v>0</v>
      </c>
      <c r="C465" s="322">
        <v>0</v>
      </c>
      <c r="D465" s="322">
        <v>6</v>
      </c>
      <c r="E465" s="322">
        <v>0</v>
      </c>
      <c r="F465" s="322">
        <v>0</v>
      </c>
      <c r="G465" s="322">
        <v>0</v>
      </c>
      <c r="H465" s="322">
        <v>2</v>
      </c>
    </row>
    <row r="466" spans="1:8" s="323" customFormat="1">
      <c r="A466" s="103" t="s">
        <v>1051</v>
      </c>
      <c r="B466" s="322">
        <v>0</v>
      </c>
      <c r="C466" s="322">
        <v>0</v>
      </c>
      <c r="D466" s="322">
        <v>0</v>
      </c>
      <c r="E466" s="322">
        <v>0</v>
      </c>
      <c r="F466" s="322">
        <v>0</v>
      </c>
      <c r="G466" s="322">
        <v>26</v>
      </c>
      <c r="H466" s="322">
        <v>2</v>
      </c>
    </row>
    <row r="467" spans="1:8" s="323" customFormat="1">
      <c r="A467" s="103" t="s">
        <v>1186</v>
      </c>
      <c r="B467" s="322">
        <v>0</v>
      </c>
      <c r="C467" s="322">
        <v>0</v>
      </c>
      <c r="D467" s="322">
        <v>0</v>
      </c>
      <c r="E467" s="322">
        <v>0</v>
      </c>
      <c r="F467" s="322">
        <v>0</v>
      </c>
      <c r="G467" s="322">
        <v>0</v>
      </c>
      <c r="H467" s="322">
        <v>56</v>
      </c>
    </row>
    <row r="468" spans="1:8" s="323" customFormat="1">
      <c r="A468" s="103" t="s">
        <v>1050</v>
      </c>
      <c r="B468" s="322">
        <v>0</v>
      </c>
      <c r="C468" s="322">
        <v>1</v>
      </c>
      <c r="D468" s="322">
        <v>0</v>
      </c>
      <c r="E468" s="322">
        <v>3</v>
      </c>
      <c r="F468" s="322">
        <v>0</v>
      </c>
      <c r="G468" s="322">
        <v>0</v>
      </c>
      <c r="H468" s="322">
        <v>3</v>
      </c>
    </row>
    <row r="469" spans="1:8" s="323" customFormat="1">
      <c r="A469" s="103" t="s">
        <v>851</v>
      </c>
      <c r="B469" s="322">
        <v>0</v>
      </c>
      <c r="C469" s="322">
        <v>0</v>
      </c>
      <c r="D469" s="322">
        <v>0</v>
      </c>
      <c r="E469" s="322">
        <v>0</v>
      </c>
      <c r="F469" s="322">
        <v>2</v>
      </c>
      <c r="G469" s="322">
        <v>3</v>
      </c>
      <c r="H469" s="322">
        <v>162</v>
      </c>
    </row>
    <row r="470" spans="1:8" s="323" customFormat="1">
      <c r="A470" s="103" t="s">
        <v>1003</v>
      </c>
      <c r="B470" s="322">
        <v>0</v>
      </c>
      <c r="C470" s="322">
        <v>0</v>
      </c>
      <c r="D470" s="322">
        <v>0</v>
      </c>
      <c r="E470" s="322">
        <v>0</v>
      </c>
      <c r="F470" s="322">
        <v>0</v>
      </c>
      <c r="G470" s="322">
        <v>0</v>
      </c>
      <c r="H470" s="322">
        <v>0</v>
      </c>
    </row>
    <row r="471" spans="1:8" s="323" customFormat="1">
      <c r="A471" s="103" t="s">
        <v>186</v>
      </c>
      <c r="B471" s="322">
        <v>0</v>
      </c>
      <c r="C471" s="322">
        <v>0</v>
      </c>
      <c r="D471" s="322">
        <v>0</v>
      </c>
      <c r="E471" s="322">
        <v>6</v>
      </c>
      <c r="F471" s="322">
        <v>0</v>
      </c>
      <c r="G471" s="322">
        <v>0</v>
      </c>
      <c r="H471" s="322">
        <v>108</v>
      </c>
    </row>
    <row r="472" spans="1:8" s="323" customFormat="1">
      <c r="A472" s="103" t="s">
        <v>969</v>
      </c>
      <c r="B472" s="322">
        <v>0</v>
      </c>
      <c r="C472" s="322">
        <v>0</v>
      </c>
      <c r="D472" s="322">
        <v>0</v>
      </c>
      <c r="E472" s="322">
        <v>0</v>
      </c>
      <c r="F472" s="322">
        <v>0</v>
      </c>
      <c r="G472" s="322">
        <v>12</v>
      </c>
      <c r="H472" s="322">
        <v>45</v>
      </c>
    </row>
    <row r="473" spans="1:8" s="323" customFormat="1">
      <c r="A473" s="103" t="s">
        <v>875</v>
      </c>
      <c r="B473" s="322">
        <v>0</v>
      </c>
      <c r="C473" s="322">
        <v>0</v>
      </c>
      <c r="D473" s="322">
        <v>0</v>
      </c>
      <c r="E473" s="322">
        <v>4</v>
      </c>
      <c r="F473" s="322">
        <v>0</v>
      </c>
      <c r="G473" s="322">
        <v>80</v>
      </c>
      <c r="H473" s="322">
        <v>243</v>
      </c>
    </row>
    <row r="474" spans="1:8" s="323" customFormat="1">
      <c r="A474" s="103" t="s">
        <v>804</v>
      </c>
      <c r="B474" s="322">
        <v>0</v>
      </c>
      <c r="C474" s="322">
        <v>0</v>
      </c>
      <c r="D474" s="322">
        <v>0</v>
      </c>
      <c r="E474" s="322">
        <v>0</v>
      </c>
      <c r="F474" s="322">
        <v>0</v>
      </c>
      <c r="G474" s="322">
        <v>0</v>
      </c>
      <c r="H474" s="322">
        <v>5</v>
      </c>
    </row>
    <row r="475" spans="1:8" s="323" customFormat="1">
      <c r="A475" s="103" t="s">
        <v>829</v>
      </c>
      <c r="B475" s="322">
        <v>0</v>
      </c>
      <c r="C475" s="322">
        <v>0</v>
      </c>
      <c r="D475" s="322">
        <v>0</v>
      </c>
      <c r="E475" s="322">
        <v>0</v>
      </c>
      <c r="F475" s="322">
        <v>33</v>
      </c>
      <c r="G475" s="322">
        <v>29</v>
      </c>
      <c r="H475" s="322">
        <v>207</v>
      </c>
    </row>
    <row r="476" spans="1:8" s="323" customFormat="1">
      <c r="A476" s="103" t="s">
        <v>1129</v>
      </c>
      <c r="B476" s="322">
        <v>0</v>
      </c>
      <c r="C476" s="322">
        <v>0</v>
      </c>
      <c r="D476" s="322">
        <v>0</v>
      </c>
      <c r="E476" s="322">
        <v>0</v>
      </c>
      <c r="F476" s="322">
        <v>0</v>
      </c>
      <c r="G476" s="322">
        <v>0</v>
      </c>
      <c r="H476" s="322">
        <v>0</v>
      </c>
    </row>
    <row r="477" spans="1:8" s="323" customFormat="1">
      <c r="A477" s="103" t="s">
        <v>181</v>
      </c>
      <c r="B477" s="322">
        <v>0</v>
      </c>
      <c r="C477" s="322">
        <v>2</v>
      </c>
      <c r="D477" s="322">
        <v>0</v>
      </c>
      <c r="E477" s="322">
        <v>1</v>
      </c>
      <c r="F477" s="322">
        <v>0</v>
      </c>
      <c r="G477" s="322">
        <v>2</v>
      </c>
      <c r="H477" s="322">
        <v>5</v>
      </c>
    </row>
    <row r="478" spans="1:8" s="323" customFormat="1">
      <c r="A478" s="103" t="s">
        <v>1218</v>
      </c>
      <c r="B478" s="322">
        <v>0</v>
      </c>
      <c r="C478" s="322">
        <v>0</v>
      </c>
      <c r="D478" s="322">
        <v>0</v>
      </c>
      <c r="E478" s="322">
        <v>0</v>
      </c>
      <c r="F478" s="322">
        <v>0</v>
      </c>
      <c r="G478" s="322">
        <v>0</v>
      </c>
      <c r="H478" s="322">
        <v>3</v>
      </c>
    </row>
    <row r="479" spans="1:8" s="323" customFormat="1">
      <c r="A479" s="103" t="s">
        <v>1142</v>
      </c>
      <c r="B479" s="322">
        <v>0</v>
      </c>
      <c r="C479" s="322">
        <v>0</v>
      </c>
      <c r="D479" s="322">
        <v>0</v>
      </c>
      <c r="E479" s="322">
        <v>0</v>
      </c>
      <c r="F479" s="322">
        <v>0</v>
      </c>
      <c r="G479" s="322">
        <v>2</v>
      </c>
      <c r="H479" s="322">
        <v>6</v>
      </c>
    </row>
    <row r="480" spans="1:8" s="323" customFormat="1">
      <c r="A480" s="103" t="s">
        <v>1141</v>
      </c>
      <c r="B480" s="322">
        <v>0</v>
      </c>
      <c r="C480" s="322">
        <v>0</v>
      </c>
      <c r="D480" s="322">
        <v>0</v>
      </c>
      <c r="E480" s="322">
        <v>0</v>
      </c>
      <c r="F480" s="322">
        <v>0</v>
      </c>
      <c r="G480" s="322">
        <v>0</v>
      </c>
      <c r="H480" s="322">
        <v>21</v>
      </c>
    </row>
    <row r="481" spans="1:8" s="323" customFormat="1">
      <c r="A481" s="103" t="s">
        <v>777</v>
      </c>
      <c r="B481" s="322">
        <v>0</v>
      </c>
      <c r="C481" s="322">
        <v>0</v>
      </c>
      <c r="D481" s="322">
        <v>0</v>
      </c>
      <c r="E481" s="322">
        <v>0</v>
      </c>
      <c r="F481" s="322">
        <v>0</v>
      </c>
      <c r="G481" s="322">
        <v>0</v>
      </c>
      <c r="H481" s="322">
        <v>0</v>
      </c>
    </row>
    <row r="482" spans="1:8" s="323" customFormat="1">
      <c r="A482" s="103" t="s">
        <v>174</v>
      </c>
      <c r="B482" s="322">
        <v>0</v>
      </c>
      <c r="C482" s="322">
        <v>0</v>
      </c>
      <c r="D482" s="322">
        <v>0</v>
      </c>
      <c r="E482" s="322">
        <v>0</v>
      </c>
      <c r="F482" s="322">
        <v>0</v>
      </c>
      <c r="G482" s="322">
        <v>0</v>
      </c>
      <c r="H482" s="322">
        <v>0</v>
      </c>
    </row>
    <row r="483" spans="1:8" s="323" customFormat="1">
      <c r="A483" s="103" t="s">
        <v>933</v>
      </c>
      <c r="B483" s="322">
        <v>0</v>
      </c>
      <c r="C483" s="322">
        <v>0</v>
      </c>
      <c r="D483" s="322">
        <v>0</v>
      </c>
      <c r="E483" s="322">
        <v>0</v>
      </c>
      <c r="F483" s="322">
        <v>0</v>
      </c>
      <c r="G483" s="322">
        <v>0</v>
      </c>
      <c r="H483" s="322">
        <v>90</v>
      </c>
    </row>
    <row r="484" spans="1:8" s="323" customFormat="1">
      <c r="A484" s="103" t="s">
        <v>1049</v>
      </c>
      <c r="B484" s="322">
        <v>0</v>
      </c>
      <c r="C484" s="322">
        <v>7</v>
      </c>
      <c r="D484" s="322">
        <v>0</v>
      </c>
      <c r="E484" s="322">
        <v>0</v>
      </c>
      <c r="F484" s="322">
        <v>0</v>
      </c>
      <c r="G484" s="322">
        <v>0</v>
      </c>
      <c r="H484" s="322">
        <v>4</v>
      </c>
    </row>
    <row r="485" spans="1:8" s="323" customFormat="1">
      <c r="A485" s="103" t="s">
        <v>756</v>
      </c>
      <c r="B485" s="322">
        <v>3</v>
      </c>
      <c r="C485" s="322">
        <v>0</v>
      </c>
      <c r="D485" s="322">
        <v>0</v>
      </c>
      <c r="E485" s="322">
        <v>0</v>
      </c>
      <c r="F485" s="322">
        <v>0</v>
      </c>
      <c r="G485" s="322">
        <v>47</v>
      </c>
      <c r="H485" s="322">
        <v>29</v>
      </c>
    </row>
    <row r="486" spans="1:8" s="323" customFormat="1">
      <c r="A486" s="103" t="s">
        <v>1318</v>
      </c>
      <c r="B486" s="322">
        <v>0</v>
      </c>
      <c r="C486" s="322">
        <v>0</v>
      </c>
      <c r="D486" s="322">
        <v>0</v>
      </c>
      <c r="E486" s="322">
        <v>1</v>
      </c>
      <c r="F486" s="322">
        <v>0</v>
      </c>
      <c r="G486" s="322">
        <v>0</v>
      </c>
      <c r="H486" s="322">
        <v>4</v>
      </c>
    </row>
    <row r="487" spans="1:8" s="323" customFormat="1">
      <c r="A487" s="103" t="s">
        <v>1048</v>
      </c>
      <c r="B487" s="322">
        <v>0</v>
      </c>
      <c r="C487" s="322">
        <v>0</v>
      </c>
      <c r="D487" s="322">
        <v>0</v>
      </c>
      <c r="E487" s="322">
        <v>0</v>
      </c>
      <c r="F487" s="322">
        <v>0</v>
      </c>
      <c r="G487" s="322">
        <v>0</v>
      </c>
      <c r="H487" s="322">
        <v>23</v>
      </c>
    </row>
    <row r="488" spans="1:8" s="323" customFormat="1">
      <c r="A488" s="103" t="s">
        <v>873</v>
      </c>
      <c r="B488" s="322">
        <v>0</v>
      </c>
      <c r="C488" s="322">
        <v>0</v>
      </c>
      <c r="D488" s="322">
        <v>0</v>
      </c>
      <c r="E488" s="322">
        <v>0</v>
      </c>
      <c r="F488" s="322">
        <v>0</v>
      </c>
      <c r="G488" s="322">
        <v>7</v>
      </c>
      <c r="H488" s="322">
        <v>1147</v>
      </c>
    </row>
    <row r="489" spans="1:8" s="323" customFormat="1">
      <c r="A489" s="103" t="s">
        <v>1161</v>
      </c>
      <c r="B489" s="322">
        <v>0</v>
      </c>
      <c r="C489" s="322">
        <v>0</v>
      </c>
      <c r="D489" s="322">
        <v>0</v>
      </c>
      <c r="E489" s="322">
        <v>0</v>
      </c>
      <c r="F489" s="322">
        <v>0</v>
      </c>
      <c r="G489" s="322">
        <v>0</v>
      </c>
      <c r="H489" s="322">
        <v>0</v>
      </c>
    </row>
    <row r="490" spans="1:8" s="323" customFormat="1">
      <c r="A490" s="103" t="s">
        <v>1353</v>
      </c>
      <c r="B490" s="322">
        <v>0</v>
      </c>
      <c r="C490" s="322">
        <v>0</v>
      </c>
      <c r="D490" s="322">
        <v>0</v>
      </c>
      <c r="E490" s="322">
        <v>0</v>
      </c>
      <c r="F490" s="322">
        <v>0</v>
      </c>
      <c r="G490" s="322">
        <v>0</v>
      </c>
      <c r="H490" s="322">
        <v>25</v>
      </c>
    </row>
    <row r="491" spans="1:8" s="323" customFormat="1">
      <c r="A491" s="103" t="s">
        <v>998</v>
      </c>
      <c r="B491" s="322">
        <v>0</v>
      </c>
      <c r="C491" s="322">
        <v>0</v>
      </c>
      <c r="D491" s="322">
        <v>6</v>
      </c>
      <c r="E491" s="322">
        <v>27</v>
      </c>
      <c r="F491" s="322">
        <v>0</v>
      </c>
      <c r="G491" s="322">
        <v>96</v>
      </c>
      <c r="H491" s="322">
        <v>122</v>
      </c>
    </row>
    <row r="492" spans="1:8" s="323" customFormat="1">
      <c r="A492" s="103" t="s">
        <v>770</v>
      </c>
      <c r="B492" s="322">
        <v>43</v>
      </c>
      <c r="C492" s="322">
        <v>0</v>
      </c>
      <c r="D492" s="322">
        <v>21</v>
      </c>
      <c r="E492" s="322">
        <v>0</v>
      </c>
      <c r="F492" s="322">
        <v>0</v>
      </c>
      <c r="G492" s="322">
        <v>0</v>
      </c>
      <c r="H492" s="322">
        <v>533</v>
      </c>
    </row>
    <row r="493" spans="1:8" s="323" customFormat="1">
      <c r="A493" s="103" t="s">
        <v>168</v>
      </c>
      <c r="B493" s="322">
        <v>0</v>
      </c>
      <c r="C493" s="322">
        <v>60</v>
      </c>
      <c r="D493" s="322">
        <v>0</v>
      </c>
      <c r="E493" s="322">
        <v>41</v>
      </c>
      <c r="F493" s="322">
        <v>0</v>
      </c>
      <c r="G493" s="322">
        <v>21</v>
      </c>
      <c r="H493" s="322">
        <v>23</v>
      </c>
    </row>
    <row r="494" spans="1:8" s="323" customFormat="1">
      <c r="A494" s="103" t="s">
        <v>812</v>
      </c>
      <c r="B494" s="322">
        <v>0</v>
      </c>
      <c r="C494" s="322">
        <v>0</v>
      </c>
      <c r="D494" s="322">
        <v>0</v>
      </c>
      <c r="E494" s="322">
        <v>0</v>
      </c>
      <c r="F494" s="322">
        <v>0</v>
      </c>
      <c r="G494" s="322">
        <v>0</v>
      </c>
      <c r="H494" s="322">
        <v>0</v>
      </c>
    </row>
    <row r="495" spans="1:8" s="323" customFormat="1">
      <c r="A495" s="103" t="s">
        <v>160</v>
      </c>
      <c r="B495" s="322">
        <v>0</v>
      </c>
      <c r="C495" s="322">
        <v>0</v>
      </c>
      <c r="D495" s="322">
        <v>0</v>
      </c>
      <c r="E495" s="322">
        <v>0</v>
      </c>
      <c r="F495" s="322">
        <v>0</v>
      </c>
      <c r="G495" s="322">
        <v>0</v>
      </c>
      <c r="H495" s="322">
        <v>8</v>
      </c>
    </row>
    <row r="496" spans="1:8" s="323" customFormat="1">
      <c r="A496" s="103" t="s">
        <v>785</v>
      </c>
      <c r="B496" s="322">
        <v>0</v>
      </c>
      <c r="C496" s="322">
        <v>0</v>
      </c>
      <c r="D496" s="322">
        <v>0</v>
      </c>
      <c r="E496" s="322">
        <v>5</v>
      </c>
      <c r="F496" s="322">
        <v>0</v>
      </c>
      <c r="G496" s="322">
        <v>9</v>
      </c>
      <c r="H496" s="322">
        <v>45</v>
      </c>
    </row>
    <row r="497" spans="1:8" s="323" customFormat="1">
      <c r="A497" s="103" t="s">
        <v>968</v>
      </c>
      <c r="B497" s="322">
        <v>0</v>
      </c>
      <c r="C497" s="322">
        <v>0</v>
      </c>
      <c r="D497" s="322">
        <v>0</v>
      </c>
      <c r="E497" s="322">
        <v>0</v>
      </c>
      <c r="F497" s="322">
        <v>0</v>
      </c>
      <c r="G497" s="322">
        <v>0</v>
      </c>
      <c r="H497" s="322">
        <v>0</v>
      </c>
    </row>
    <row r="498" spans="1:8" s="323" customFormat="1">
      <c r="A498" s="103" t="s">
        <v>904</v>
      </c>
      <c r="B498" s="322">
        <v>0</v>
      </c>
      <c r="C498" s="322">
        <v>0</v>
      </c>
      <c r="D498" s="322">
        <v>0</v>
      </c>
      <c r="E498" s="322">
        <v>10</v>
      </c>
      <c r="F498" s="322">
        <v>0</v>
      </c>
      <c r="G498" s="322">
        <v>28</v>
      </c>
      <c r="H498" s="322">
        <v>0</v>
      </c>
    </row>
    <row r="499" spans="1:8" s="323" customFormat="1">
      <c r="A499" s="103" t="s">
        <v>1029</v>
      </c>
      <c r="B499" s="322">
        <v>37</v>
      </c>
      <c r="C499" s="322">
        <v>0</v>
      </c>
      <c r="D499" s="322">
        <v>0</v>
      </c>
      <c r="E499" s="322">
        <v>0</v>
      </c>
      <c r="F499" s="322">
        <v>0</v>
      </c>
      <c r="G499" s="322">
        <v>35</v>
      </c>
      <c r="H499" s="322">
        <v>16</v>
      </c>
    </row>
    <row r="500" spans="1:8" s="323" customFormat="1">
      <c r="A500" s="103" t="s">
        <v>1224</v>
      </c>
      <c r="B500" s="322">
        <v>0</v>
      </c>
      <c r="C500" s="322">
        <v>0</v>
      </c>
      <c r="D500" s="322">
        <v>0</v>
      </c>
      <c r="E500" s="322">
        <v>0</v>
      </c>
      <c r="F500" s="322">
        <v>0</v>
      </c>
      <c r="G500" s="322">
        <v>8</v>
      </c>
      <c r="H500" s="322">
        <v>77</v>
      </c>
    </row>
    <row r="501" spans="1:8" s="323" customFormat="1">
      <c r="A501" s="103" t="s">
        <v>903</v>
      </c>
      <c r="B501" s="322">
        <v>0</v>
      </c>
      <c r="C501" s="322">
        <v>0</v>
      </c>
      <c r="D501" s="322">
        <v>0</v>
      </c>
      <c r="E501" s="322">
        <v>0</v>
      </c>
      <c r="F501" s="322">
        <v>0</v>
      </c>
      <c r="G501" s="322">
        <v>0</v>
      </c>
      <c r="H501" s="322">
        <v>0</v>
      </c>
    </row>
    <row r="502" spans="1:8" s="323" customFormat="1">
      <c r="A502" s="103" t="s">
        <v>803</v>
      </c>
      <c r="B502" s="322">
        <v>28</v>
      </c>
      <c r="C502" s="322">
        <v>0</v>
      </c>
      <c r="D502" s="322">
        <v>48</v>
      </c>
      <c r="E502" s="322">
        <v>0</v>
      </c>
      <c r="F502" s="322">
        <v>0</v>
      </c>
      <c r="G502" s="322">
        <v>2</v>
      </c>
      <c r="H502" s="322">
        <v>205</v>
      </c>
    </row>
    <row r="503" spans="1:8" s="323" customFormat="1">
      <c r="A503" s="103" t="s">
        <v>801</v>
      </c>
      <c r="B503" s="322">
        <v>0</v>
      </c>
      <c r="C503" s="322">
        <v>0</v>
      </c>
      <c r="D503" s="322">
        <v>0</v>
      </c>
      <c r="E503" s="322">
        <v>0</v>
      </c>
      <c r="F503" s="322">
        <v>0</v>
      </c>
      <c r="G503" s="322">
        <v>0</v>
      </c>
      <c r="H503" s="322">
        <v>55</v>
      </c>
    </row>
    <row r="504" spans="1:8" s="323" customFormat="1">
      <c r="A504" s="103" t="s">
        <v>146</v>
      </c>
      <c r="B504" s="322">
        <v>0</v>
      </c>
      <c r="C504" s="322">
        <v>11</v>
      </c>
      <c r="D504" s="322">
        <v>0</v>
      </c>
      <c r="E504" s="322">
        <v>43</v>
      </c>
      <c r="F504" s="322">
        <v>0</v>
      </c>
      <c r="G504" s="322">
        <v>20</v>
      </c>
      <c r="H504" s="322">
        <v>38</v>
      </c>
    </row>
    <row r="505" spans="1:8" s="323" customFormat="1">
      <c r="A505" s="103" t="s">
        <v>1047</v>
      </c>
      <c r="B505" s="322">
        <v>0</v>
      </c>
      <c r="C505" s="322">
        <v>0</v>
      </c>
      <c r="D505" s="322">
        <v>0</v>
      </c>
      <c r="E505" s="322">
        <v>0</v>
      </c>
      <c r="F505" s="322">
        <v>0</v>
      </c>
      <c r="G505" s="322">
        <v>0</v>
      </c>
      <c r="H505" s="322">
        <v>0</v>
      </c>
    </row>
    <row r="506" spans="1:8" s="323" customFormat="1">
      <c r="A506" s="103" t="s">
        <v>902</v>
      </c>
      <c r="B506" s="322">
        <v>0</v>
      </c>
      <c r="C506" s="322">
        <v>0</v>
      </c>
      <c r="D506" s="322">
        <v>0</v>
      </c>
      <c r="E506" s="322">
        <v>0</v>
      </c>
      <c r="F506" s="322">
        <v>0</v>
      </c>
      <c r="G506" s="322">
        <v>0</v>
      </c>
      <c r="H506" s="322">
        <v>0</v>
      </c>
    </row>
    <row r="507" spans="1:8" s="323" customFormat="1">
      <c r="A507" s="103" t="s">
        <v>967</v>
      </c>
      <c r="B507" s="322">
        <v>0</v>
      </c>
      <c r="C507" s="322">
        <v>0</v>
      </c>
      <c r="D507" s="322">
        <v>0</v>
      </c>
      <c r="E507" s="322">
        <v>0</v>
      </c>
      <c r="F507" s="322">
        <v>0</v>
      </c>
      <c r="G507" s="322">
        <v>3</v>
      </c>
      <c r="H507" s="322">
        <v>3</v>
      </c>
    </row>
    <row r="508" spans="1:8" s="323" customFormat="1">
      <c r="A508" s="103" t="s">
        <v>771</v>
      </c>
      <c r="B508" s="322">
        <v>0</v>
      </c>
      <c r="C508" s="322">
        <v>0</v>
      </c>
      <c r="D508" s="322">
        <v>1</v>
      </c>
      <c r="E508" s="322">
        <v>86</v>
      </c>
      <c r="F508" s="322">
        <v>0</v>
      </c>
      <c r="G508" s="322">
        <v>102</v>
      </c>
      <c r="H508" s="322">
        <v>391</v>
      </c>
    </row>
    <row r="509" spans="1:8" s="323" customFormat="1">
      <c r="A509" s="103" t="s">
        <v>881</v>
      </c>
      <c r="B509" s="322">
        <v>0</v>
      </c>
      <c r="C509" s="322">
        <v>0</v>
      </c>
      <c r="D509" s="322">
        <v>0</v>
      </c>
      <c r="E509" s="322">
        <v>0</v>
      </c>
      <c r="F509" s="322">
        <v>0</v>
      </c>
      <c r="G509" s="322">
        <v>0</v>
      </c>
      <c r="H509" s="322">
        <v>475</v>
      </c>
    </row>
    <row r="510" spans="1:8" s="323" customFormat="1">
      <c r="A510" s="103" t="s">
        <v>1046</v>
      </c>
      <c r="B510" s="322">
        <v>0</v>
      </c>
      <c r="C510" s="322">
        <v>0</v>
      </c>
      <c r="D510" s="322">
        <v>0</v>
      </c>
      <c r="E510" s="322">
        <v>0</v>
      </c>
      <c r="F510" s="322">
        <v>0</v>
      </c>
      <c r="G510" s="322">
        <v>0</v>
      </c>
      <c r="H510" s="322">
        <v>15</v>
      </c>
    </row>
    <row r="511" spans="1:8" s="323" customFormat="1">
      <c r="A511" s="103" t="s">
        <v>1191</v>
      </c>
      <c r="B511" s="322">
        <v>0</v>
      </c>
      <c r="C511" s="322">
        <v>0</v>
      </c>
      <c r="D511" s="322">
        <v>0</v>
      </c>
      <c r="E511" s="322">
        <v>0</v>
      </c>
      <c r="F511" s="322">
        <v>0</v>
      </c>
      <c r="G511" s="322">
        <v>0</v>
      </c>
      <c r="H511" s="322">
        <v>0</v>
      </c>
    </row>
    <row r="512" spans="1:8" s="323" customFormat="1">
      <c r="A512" s="103" t="s">
        <v>1139</v>
      </c>
      <c r="B512" s="322">
        <v>0</v>
      </c>
      <c r="C512" s="322">
        <v>0</v>
      </c>
      <c r="D512" s="322">
        <v>0</v>
      </c>
      <c r="E512" s="322">
        <v>1</v>
      </c>
      <c r="F512" s="322">
        <v>0</v>
      </c>
      <c r="G512" s="322">
        <v>0</v>
      </c>
      <c r="H512" s="322">
        <v>95</v>
      </c>
    </row>
    <row r="513" spans="1:8" s="323" customFormat="1">
      <c r="A513" s="103" t="s">
        <v>783</v>
      </c>
      <c r="B513" s="322">
        <v>0</v>
      </c>
      <c r="C513" s="322">
        <v>0</v>
      </c>
      <c r="D513" s="322">
        <v>0</v>
      </c>
      <c r="E513" s="322">
        <v>0</v>
      </c>
      <c r="F513" s="322">
        <v>0</v>
      </c>
      <c r="G513" s="322">
        <v>0</v>
      </c>
      <c r="H513" s="322">
        <v>8</v>
      </c>
    </row>
    <row r="514" spans="1:8" s="323" customFormat="1">
      <c r="A514" s="103" t="s">
        <v>825</v>
      </c>
      <c r="B514" s="322">
        <v>0</v>
      </c>
      <c r="C514" s="322">
        <v>0</v>
      </c>
      <c r="D514" s="322">
        <v>0</v>
      </c>
      <c r="E514" s="322">
        <v>0</v>
      </c>
      <c r="F514" s="322">
        <v>0</v>
      </c>
      <c r="G514" s="322">
        <v>0</v>
      </c>
      <c r="H514" s="322">
        <v>4</v>
      </c>
    </row>
    <row r="515" spans="1:8" s="323" customFormat="1">
      <c r="A515" s="103" t="s">
        <v>811</v>
      </c>
      <c r="B515" s="322">
        <v>0</v>
      </c>
      <c r="C515" s="322">
        <v>0</v>
      </c>
      <c r="D515" s="322">
        <v>0</v>
      </c>
      <c r="E515" s="322">
        <v>0</v>
      </c>
      <c r="F515" s="322">
        <v>0</v>
      </c>
      <c r="G515" s="322">
        <v>0</v>
      </c>
      <c r="H515" s="322">
        <v>2</v>
      </c>
    </row>
    <row r="516" spans="1:8" s="323" customFormat="1">
      <c r="A516" s="103" t="s">
        <v>1045</v>
      </c>
      <c r="B516" s="322">
        <v>0</v>
      </c>
      <c r="C516" s="322">
        <v>0</v>
      </c>
      <c r="D516" s="322">
        <v>0</v>
      </c>
      <c r="E516" s="322">
        <v>0</v>
      </c>
      <c r="F516" s="322">
        <v>0</v>
      </c>
      <c r="G516" s="322">
        <v>0</v>
      </c>
      <c r="H516" s="322">
        <v>3</v>
      </c>
    </row>
    <row r="517" spans="1:8" s="323" customFormat="1">
      <c r="A517" s="103" t="s">
        <v>1044</v>
      </c>
      <c r="B517" s="322">
        <v>14</v>
      </c>
      <c r="C517" s="322">
        <v>0</v>
      </c>
      <c r="D517" s="322">
        <v>1</v>
      </c>
      <c r="E517" s="322">
        <v>0</v>
      </c>
      <c r="F517" s="322">
        <v>14</v>
      </c>
      <c r="G517" s="322">
        <v>0</v>
      </c>
      <c r="H517" s="322">
        <v>202</v>
      </c>
    </row>
    <row r="518" spans="1:8" s="323" customFormat="1">
      <c r="A518" s="103" t="s">
        <v>754</v>
      </c>
      <c r="B518" s="322">
        <v>0</v>
      </c>
      <c r="C518" s="322">
        <v>0</v>
      </c>
      <c r="D518" s="322">
        <v>0</v>
      </c>
      <c r="E518" s="322">
        <v>4</v>
      </c>
      <c r="F518" s="322">
        <v>0</v>
      </c>
      <c r="G518" s="322">
        <v>106</v>
      </c>
      <c r="H518" s="322">
        <v>44</v>
      </c>
    </row>
    <row r="519" spans="1:8" s="323" customFormat="1">
      <c r="A519" s="103" t="s">
        <v>1043</v>
      </c>
      <c r="B519" s="322">
        <v>0</v>
      </c>
      <c r="C519" s="322">
        <v>0</v>
      </c>
      <c r="D519" s="322">
        <v>0</v>
      </c>
      <c r="E519" s="322">
        <v>0</v>
      </c>
      <c r="F519" s="322">
        <v>0</v>
      </c>
      <c r="G519" s="322">
        <v>0</v>
      </c>
      <c r="H519" s="322">
        <v>2</v>
      </c>
    </row>
    <row r="520" spans="1:8" s="323" customFormat="1">
      <c r="A520" s="103" t="s">
        <v>966</v>
      </c>
      <c r="B520" s="322">
        <v>2</v>
      </c>
      <c r="C520" s="322">
        <v>0</v>
      </c>
      <c r="D520" s="322">
        <v>6</v>
      </c>
      <c r="E520" s="322">
        <v>0</v>
      </c>
      <c r="F520" s="322">
        <v>0</v>
      </c>
      <c r="G520" s="322">
        <v>0</v>
      </c>
      <c r="H520" s="322">
        <v>106</v>
      </c>
    </row>
    <row r="521" spans="1:8" s="323" customFormat="1">
      <c r="A521" s="103" t="s">
        <v>1154</v>
      </c>
      <c r="B521" s="322">
        <v>0</v>
      </c>
      <c r="C521" s="322">
        <v>0</v>
      </c>
      <c r="D521" s="322">
        <v>0</v>
      </c>
      <c r="E521" s="322">
        <v>0</v>
      </c>
      <c r="F521" s="322">
        <v>0</v>
      </c>
      <c r="G521" s="322">
        <v>0</v>
      </c>
      <c r="H521" s="322">
        <v>0</v>
      </c>
    </row>
    <row r="522" spans="1:8" s="323" customFormat="1">
      <c r="A522" s="103" t="s">
        <v>748</v>
      </c>
      <c r="B522" s="322">
        <v>0</v>
      </c>
      <c r="C522" s="322">
        <v>0</v>
      </c>
      <c r="D522" s="322">
        <v>0</v>
      </c>
      <c r="E522" s="322">
        <v>0</v>
      </c>
      <c r="F522" s="322">
        <v>0</v>
      </c>
      <c r="G522" s="322">
        <v>0</v>
      </c>
      <c r="H522" s="322">
        <v>0</v>
      </c>
    </row>
    <row r="523" spans="1:8" s="323" customFormat="1">
      <c r="A523" s="103" t="s">
        <v>1041</v>
      </c>
      <c r="B523" s="322">
        <v>0</v>
      </c>
      <c r="C523" s="322">
        <v>0</v>
      </c>
      <c r="D523" s="322">
        <v>0</v>
      </c>
      <c r="E523" s="322">
        <v>8</v>
      </c>
      <c r="F523" s="322">
        <v>0</v>
      </c>
      <c r="G523" s="322">
        <v>0</v>
      </c>
      <c r="H523" s="322">
        <v>9</v>
      </c>
    </row>
    <row r="524" spans="1:8" s="323" customFormat="1">
      <c r="A524" s="103" t="s">
        <v>1324</v>
      </c>
      <c r="B524" s="322">
        <v>0</v>
      </c>
      <c r="C524" s="322">
        <v>0</v>
      </c>
      <c r="D524" s="322">
        <v>0</v>
      </c>
      <c r="E524" s="322">
        <v>14</v>
      </c>
      <c r="F524" s="322">
        <v>0</v>
      </c>
      <c r="G524" s="322">
        <v>3</v>
      </c>
      <c r="H524" s="322">
        <v>39</v>
      </c>
    </row>
    <row r="525" spans="1:8" s="323" customFormat="1">
      <c r="A525" s="103" t="s">
        <v>1210</v>
      </c>
      <c r="B525" s="322">
        <v>0</v>
      </c>
      <c r="C525" s="322">
        <v>0</v>
      </c>
      <c r="D525" s="322">
        <v>0</v>
      </c>
      <c r="E525" s="322">
        <v>0</v>
      </c>
      <c r="F525" s="322">
        <v>0</v>
      </c>
      <c r="G525" s="322">
        <v>0</v>
      </c>
      <c r="H525" s="322">
        <v>0</v>
      </c>
    </row>
    <row r="526" spans="1:8" s="323" customFormat="1">
      <c r="A526" s="103" t="s">
        <v>1027</v>
      </c>
      <c r="B526" s="322">
        <v>0</v>
      </c>
      <c r="C526" s="322">
        <v>0</v>
      </c>
      <c r="D526" s="322">
        <v>0</v>
      </c>
      <c r="E526" s="322">
        <v>2</v>
      </c>
      <c r="F526" s="322">
        <v>0</v>
      </c>
      <c r="G526" s="322">
        <v>0</v>
      </c>
      <c r="H526" s="322">
        <v>1</v>
      </c>
    </row>
    <row r="527" spans="1:8" s="323" customFormat="1">
      <c r="A527" s="103" t="s">
        <v>1169</v>
      </c>
      <c r="B527" s="322">
        <v>0</v>
      </c>
      <c r="C527" s="322">
        <v>0</v>
      </c>
      <c r="D527" s="322">
        <v>0</v>
      </c>
      <c r="E527" s="322">
        <v>0</v>
      </c>
      <c r="F527" s="322">
        <v>0</v>
      </c>
      <c r="G527" s="322">
        <v>0</v>
      </c>
      <c r="H527" s="322">
        <v>0</v>
      </c>
    </row>
    <row r="528" spans="1:8" s="323" customFormat="1">
      <c r="A528" s="103" t="s">
        <v>1333</v>
      </c>
      <c r="B528" s="322">
        <v>0</v>
      </c>
      <c r="C528" s="322">
        <v>0</v>
      </c>
      <c r="D528" s="322">
        <v>0</v>
      </c>
      <c r="E528" s="322">
        <v>0</v>
      </c>
      <c r="F528" s="322">
        <v>0</v>
      </c>
      <c r="G528" s="322">
        <v>0</v>
      </c>
      <c r="H528" s="322">
        <v>18</v>
      </c>
    </row>
    <row r="529" spans="1:8" s="323" customFormat="1">
      <c r="A529" s="103" t="s">
        <v>753</v>
      </c>
      <c r="B529" s="322">
        <v>0</v>
      </c>
      <c r="C529" s="322">
        <v>0</v>
      </c>
      <c r="D529" s="322">
        <v>0</v>
      </c>
      <c r="E529" s="322">
        <v>0</v>
      </c>
      <c r="F529" s="322">
        <v>0</v>
      </c>
      <c r="G529" s="322">
        <v>0</v>
      </c>
      <c r="H529" s="322">
        <v>37</v>
      </c>
    </row>
    <row r="530" spans="1:8" s="323" customFormat="1">
      <c r="A530" s="103" t="s">
        <v>769</v>
      </c>
      <c r="B530" s="322">
        <v>0</v>
      </c>
      <c r="C530" s="322">
        <v>0</v>
      </c>
      <c r="D530" s="322">
        <v>0</v>
      </c>
      <c r="E530" s="322">
        <v>25</v>
      </c>
      <c r="F530" s="322">
        <v>0</v>
      </c>
      <c r="G530" s="322">
        <v>0</v>
      </c>
      <c r="H530" s="322">
        <v>0</v>
      </c>
    </row>
    <row r="531" spans="1:8" s="323" customFormat="1">
      <c r="A531" s="103" t="s">
        <v>751</v>
      </c>
      <c r="B531" s="322">
        <v>0</v>
      </c>
      <c r="C531" s="322">
        <v>0</v>
      </c>
      <c r="D531" s="322">
        <v>117</v>
      </c>
      <c r="E531" s="322">
        <v>0</v>
      </c>
      <c r="F531" s="322">
        <v>0</v>
      </c>
      <c r="G531" s="322">
        <v>38</v>
      </c>
      <c r="H531" s="322">
        <v>174</v>
      </c>
    </row>
    <row r="532" spans="1:8" s="323" customFormat="1">
      <c r="A532" s="103" t="s">
        <v>1330</v>
      </c>
      <c r="B532" s="322">
        <v>0</v>
      </c>
      <c r="C532" s="322">
        <v>11</v>
      </c>
      <c r="D532" s="322">
        <v>0</v>
      </c>
      <c r="E532" s="322">
        <v>2</v>
      </c>
      <c r="F532" s="322">
        <v>0</v>
      </c>
      <c r="G532" s="322">
        <v>1</v>
      </c>
      <c r="H532" s="322">
        <v>7</v>
      </c>
    </row>
    <row r="533" spans="1:8" s="323" customFormat="1">
      <c r="A533" s="103" t="s">
        <v>138</v>
      </c>
      <c r="B533" s="322">
        <v>0</v>
      </c>
      <c r="C533" s="322">
        <v>2</v>
      </c>
      <c r="D533" s="322">
        <v>0</v>
      </c>
      <c r="E533" s="322">
        <v>1</v>
      </c>
      <c r="F533" s="322">
        <v>0</v>
      </c>
      <c r="G533" s="322">
        <v>8</v>
      </c>
      <c r="H533" s="322">
        <v>4</v>
      </c>
    </row>
    <row r="534" spans="1:8" s="323" customFormat="1">
      <c r="A534" s="103" t="s">
        <v>964</v>
      </c>
      <c r="B534" s="322">
        <v>0</v>
      </c>
      <c r="C534" s="322">
        <v>2</v>
      </c>
      <c r="D534" s="322">
        <v>0</v>
      </c>
      <c r="E534" s="322">
        <v>1</v>
      </c>
      <c r="F534" s="322">
        <v>0</v>
      </c>
      <c r="G534" s="322">
        <v>0</v>
      </c>
      <c r="H534" s="322">
        <v>117</v>
      </c>
    </row>
    <row r="535" spans="1:8" s="323" customFormat="1">
      <c r="A535" s="103" t="s">
        <v>1320</v>
      </c>
      <c r="B535" s="322">
        <v>0</v>
      </c>
      <c r="C535" s="322">
        <v>0</v>
      </c>
      <c r="D535" s="322">
        <v>0</v>
      </c>
      <c r="E535" s="322">
        <v>0</v>
      </c>
      <c r="F535" s="322">
        <v>0</v>
      </c>
      <c r="G535" s="322">
        <v>3</v>
      </c>
      <c r="H535" s="322">
        <v>0</v>
      </c>
    </row>
    <row r="536" spans="1:8" s="323" customFormat="1">
      <c r="A536" s="103" t="s">
        <v>809</v>
      </c>
      <c r="B536" s="322">
        <v>0</v>
      </c>
      <c r="C536" s="322">
        <v>0</v>
      </c>
      <c r="D536" s="322">
        <v>0</v>
      </c>
      <c r="E536" s="322">
        <v>0</v>
      </c>
      <c r="F536" s="322">
        <v>0</v>
      </c>
      <c r="G536" s="322">
        <v>1</v>
      </c>
      <c r="H536" s="322">
        <v>0</v>
      </c>
    </row>
    <row r="537" spans="1:8" s="323" customFormat="1">
      <c r="A537" s="103" t="s">
        <v>780</v>
      </c>
      <c r="B537" s="322">
        <v>0</v>
      </c>
      <c r="C537" s="322">
        <v>0</v>
      </c>
      <c r="D537" s="322">
        <v>0</v>
      </c>
      <c r="E537" s="322">
        <v>0</v>
      </c>
      <c r="F537" s="322">
        <v>0</v>
      </c>
      <c r="G537" s="322">
        <v>0</v>
      </c>
      <c r="H537" s="322">
        <v>32</v>
      </c>
    </row>
    <row r="538" spans="1:8" s="323" customFormat="1">
      <c r="A538" s="103" t="s">
        <v>747</v>
      </c>
      <c r="B538" s="322">
        <v>3</v>
      </c>
      <c r="C538" s="322">
        <v>0</v>
      </c>
      <c r="D538" s="322">
        <v>0</v>
      </c>
      <c r="E538" s="322">
        <v>0</v>
      </c>
      <c r="F538" s="322">
        <v>0</v>
      </c>
      <c r="G538" s="322">
        <v>0</v>
      </c>
      <c r="H538" s="322">
        <v>419</v>
      </c>
    </row>
    <row r="539" spans="1:8" s="323" customFormat="1">
      <c r="A539" s="103" t="s">
        <v>901</v>
      </c>
      <c r="B539" s="322">
        <v>19</v>
      </c>
      <c r="C539" s="322">
        <v>0</v>
      </c>
      <c r="D539" s="322">
        <v>77</v>
      </c>
      <c r="E539" s="322">
        <v>0</v>
      </c>
      <c r="F539" s="322">
        <v>0</v>
      </c>
      <c r="G539" s="322">
        <v>0</v>
      </c>
      <c r="H539" s="322">
        <v>14</v>
      </c>
    </row>
    <row r="540" spans="1:8" s="323" customFormat="1">
      <c r="A540" s="103" t="s">
        <v>899</v>
      </c>
      <c r="B540" s="322">
        <v>0</v>
      </c>
      <c r="C540" s="322">
        <v>0</v>
      </c>
      <c r="D540" s="322">
        <v>0</v>
      </c>
      <c r="E540" s="322">
        <v>0</v>
      </c>
      <c r="F540" s="322">
        <v>0</v>
      </c>
      <c r="G540" s="322">
        <v>0</v>
      </c>
      <c r="H540" s="322">
        <v>39</v>
      </c>
    </row>
    <row r="541" spans="1:8" s="323" customFormat="1">
      <c r="A541" s="103"/>
      <c r="B541" s="103"/>
    </row>
    <row r="542" spans="1:8" s="323" customFormat="1">
      <c r="A542" s="103"/>
      <c r="B542" s="103"/>
    </row>
    <row r="543" spans="1:8" s="323" customFormat="1">
      <c r="A543" s="103"/>
      <c r="B543" s="103"/>
    </row>
    <row r="544" spans="1:8" s="323" customFormat="1">
      <c r="A544" s="103"/>
      <c r="B544" s="103"/>
    </row>
    <row r="545" spans="1:2" s="323" customFormat="1">
      <c r="A545" s="103"/>
      <c r="B545" s="103"/>
    </row>
    <row r="546" spans="1:2" s="323" customFormat="1">
      <c r="A546" s="103"/>
      <c r="B546" s="103"/>
    </row>
    <row r="547" spans="1:2" s="323" customFormat="1">
      <c r="A547" s="103"/>
      <c r="B547" s="103"/>
    </row>
    <row r="548" spans="1:2" s="323" customFormat="1">
      <c r="A548" s="103"/>
      <c r="B548" s="103"/>
    </row>
    <row r="549" spans="1:2" s="323" customFormat="1">
      <c r="A549" s="103"/>
      <c r="B549" s="103"/>
    </row>
    <row r="550" spans="1:2" s="323" customFormat="1">
      <c r="A550" s="103"/>
      <c r="B550" s="103"/>
    </row>
    <row r="551" spans="1:2" s="323" customFormat="1">
      <c r="A551" s="103"/>
      <c r="B551" s="103"/>
    </row>
    <row r="552" spans="1:2" s="323" customFormat="1">
      <c r="A552" s="103"/>
      <c r="B552" s="103"/>
    </row>
    <row r="553" spans="1:2" s="323" customFormat="1">
      <c r="A553" s="103"/>
      <c r="B553" s="103"/>
    </row>
    <row r="554" spans="1:2" s="323" customFormat="1">
      <c r="A554" s="103"/>
      <c r="B554" s="103"/>
    </row>
    <row r="555" spans="1:2" s="323" customFormat="1">
      <c r="A555" s="103"/>
      <c r="B555" s="103"/>
    </row>
    <row r="556" spans="1:2" s="323" customFormat="1">
      <c r="A556" s="103"/>
      <c r="B556" s="103"/>
    </row>
    <row r="557" spans="1:2" s="323" customFormat="1">
      <c r="A557" s="103"/>
      <c r="B557" s="103"/>
    </row>
    <row r="558" spans="1:2" s="323" customFormat="1">
      <c r="A558" s="103"/>
      <c r="B558" s="103"/>
    </row>
    <row r="559" spans="1:2" s="323" customFormat="1">
      <c r="A559" s="103"/>
      <c r="B559" s="101"/>
    </row>
    <row r="560" spans="1:2" s="323" customFormat="1">
      <c r="A560" s="103"/>
    </row>
    <row r="561" spans="1:2" s="323" customFormat="1">
      <c r="A561" s="103"/>
    </row>
    <row r="562" spans="1:2" s="323" customFormat="1">
      <c r="A562" s="103"/>
    </row>
    <row r="563" spans="1:2" s="323" customFormat="1">
      <c r="A563" s="103"/>
    </row>
    <row r="564" spans="1:2" s="323" customFormat="1">
      <c r="A564" s="103"/>
      <c r="B564" s="103"/>
    </row>
    <row r="565" spans="1:2" s="323" customFormat="1">
      <c r="A565" s="103"/>
      <c r="B565" s="103"/>
    </row>
    <row r="566" spans="1:2" s="323" customFormat="1">
      <c r="A566" s="103"/>
      <c r="B566" s="103"/>
    </row>
    <row r="567" spans="1:2" s="323" customFormat="1">
      <c r="A567" s="103"/>
      <c r="B567" s="103"/>
    </row>
    <row r="568" spans="1:2" s="323" customFormat="1">
      <c r="A568" s="103"/>
      <c r="B568" s="103"/>
    </row>
    <row r="569" spans="1:2" s="323" customFormat="1">
      <c r="A569" s="103"/>
      <c r="B569" s="103"/>
    </row>
    <row r="570" spans="1:2" s="323" customFormat="1">
      <c r="A570" s="103"/>
      <c r="B570" s="103"/>
    </row>
    <row r="571" spans="1:2" s="323" customFormat="1">
      <c r="A571" s="103"/>
      <c r="B571" s="103"/>
    </row>
    <row r="572" spans="1:2" s="323" customFormat="1">
      <c r="A572" s="103"/>
      <c r="B572" s="103"/>
    </row>
    <row r="573" spans="1:2" s="323" customFormat="1">
      <c r="A573" s="103"/>
      <c r="B573" s="103"/>
    </row>
    <row r="574" spans="1:2" s="323" customFormat="1">
      <c r="A574" s="103"/>
      <c r="B574" s="103"/>
    </row>
    <row r="575" spans="1:2" s="323" customFormat="1">
      <c r="A575" s="103"/>
      <c r="B575" s="103"/>
    </row>
    <row r="576" spans="1:2" s="323" customFormat="1">
      <c r="A576" s="103"/>
      <c r="B576" s="103"/>
    </row>
    <row r="577" spans="1:2" s="323" customFormat="1">
      <c r="A577" s="103"/>
      <c r="B577" s="101"/>
    </row>
    <row r="578" spans="1:2" s="323" customFormat="1">
      <c r="A578" s="103"/>
    </row>
    <row r="579" spans="1:2" s="323" customFormat="1">
      <c r="A579" s="103"/>
    </row>
    <row r="580" spans="1:2" s="323" customFormat="1">
      <c r="A580" s="103"/>
    </row>
    <row r="581" spans="1:2" s="323" customFormat="1">
      <c r="A581" s="103"/>
    </row>
    <row r="582" spans="1:2" s="323" customFormat="1">
      <c r="A582" s="103"/>
      <c r="B582" s="103"/>
    </row>
    <row r="583" spans="1:2" s="323" customFormat="1">
      <c r="A583" s="103"/>
      <c r="B583" s="103"/>
    </row>
    <row r="584" spans="1:2" s="323" customFormat="1">
      <c r="A584" s="103"/>
      <c r="B584" s="103"/>
    </row>
    <row r="585" spans="1:2" s="323" customFormat="1">
      <c r="A585" s="103"/>
      <c r="B585" s="103"/>
    </row>
    <row r="586" spans="1:2" s="323" customFormat="1">
      <c r="A586" s="103"/>
      <c r="B586" s="103"/>
    </row>
    <row r="587" spans="1:2" s="323" customFormat="1">
      <c r="A587" s="103"/>
      <c r="B587" s="103"/>
    </row>
    <row r="588" spans="1:2" s="323" customFormat="1">
      <c r="A588" s="103"/>
      <c r="B588" s="103"/>
    </row>
    <row r="589" spans="1:2" s="323" customFormat="1">
      <c r="A589" s="103"/>
      <c r="B589" s="103"/>
    </row>
    <row r="590" spans="1:2" s="323" customFormat="1">
      <c r="A590" s="103"/>
      <c r="B590" s="103"/>
    </row>
    <row r="591" spans="1:2" s="323" customFormat="1">
      <c r="A591" s="103"/>
      <c r="B591" s="103"/>
    </row>
    <row r="592" spans="1:2" s="323" customFormat="1">
      <c r="A592" s="103"/>
      <c r="B592" s="103"/>
    </row>
    <row r="593" spans="1:2" s="323" customFormat="1">
      <c r="A593" s="103"/>
      <c r="B593" s="103"/>
    </row>
    <row r="594" spans="1:2" s="323" customFormat="1">
      <c r="A594" s="103"/>
      <c r="B594" s="103"/>
    </row>
    <row r="595" spans="1:2" s="323" customFormat="1">
      <c r="A595" s="103"/>
      <c r="B595" s="103"/>
    </row>
    <row r="596" spans="1:2" s="323" customFormat="1">
      <c r="A596" s="103"/>
      <c r="B596" s="103"/>
    </row>
    <row r="597" spans="1:2" s="323" customFormat="1">
      <c r="A597" s="103"/>
      <c r="B597" s="103"/>
    </row>
    <row r="598" spans="1:2" s="323" customFormat="1">
      <c r="A598" s="103"/>
      <c r="B598" s="103"/>
    </row>
    <row r="599" spans="1:2" s="323" customFormat="1">
      <c r="A599" s="103"/>
      <c r="B599" s="103"/>
    </row>
    <row r="600" spans="1:2" s="323" customFormat="1">
      <c r="A600" s="103"/>
      <c r="B600" s="103"/>
    </row>
    <row r="601" spans="1:2" s="323" customFormat="1">
      <c r="A601" s="103"/>
      <c r="B601" s="103"/>
    </row>
    <row r="602" spans="1:2" s="323" customFormat="1">
      <c r="A602" s="103"/>
      <c r="B602" s="103"/>
    </row>
    <row r="603" spans="1:2" s="323" customFormat="1">
      <c r="A603" s="103"/>
      <c r="B603" s="103"/>
    </row>
    <row r="604" spans="1:2" s="323" customFormat="1">
      <c r="A604" s="103"/>
      <c r="B604" s="103"/>
    </row>
    <row r="605" spans="1:2" s="323" customFormat="1">
      <c r="A605" s="103"/>
      <c r="B605" s="103"/>
    </row>
    <row r="606" spans="1:2" s="323" customFormat="1">
      <c r="A606" s="103"/>
      <c r="B606" s="103"/>
    </row>
    <row r="607" spans="1:2" s="323" customFormat="1">
      <c r="A607" s="103"/>
      <c r="B607" s="103"/>
    </row>
    <row r="608" spans="1:2" s="323" customFormat="1">
      <c r="A608" s="103"/>
      <c r="B608" s="103"/>
    </row>
    <row r="609" spans="1:2" s="323" customFormat="1">
      <c r="A609" s="103"/>
      <c r="B609" s="103"/>
    </row>
    <row r="610" spans="1:2" s="323" customFormat="1">
      <c r="A610" s="103"/>
      <c r="B610" s="103"/>
    </row>
    <row r="611" spans="1:2" s="323" customFormat="1">
      <c r="A611" s="103"/>
      <c r="B611" s="103"/>
    </row>
    <row r="612" spans="1:2" s="323" customFormat="1">
      <c r="A612" s="103"/>
      <c r="B612" s="103"/>
    </row>
    <row r="613" spans="1:2" s="323" customFormat="1">
      <c r="A613" s="103"/>
      <c r="B613" s="103"/>
    </row>
    <row r="614" spans="1:2" s="323" customFormat="1">
      <c r="A614" s="103"/>
      <c r="B614" s="103"/>
    </row>
    <row r="615" spans="1:2" s="323" customFormat="1">
      <c r="A615" s="103"/>
      <c r="B615" s="101"/>
    </row>
    <row r="616" spans="1:2" s="323" customFormat="1">
      <c r="A616" s="103"/>
    </row>
    <row r="617" spans="1:2" s="323" customFormat="1">
      <c r="A617" s="103"/>
    </row>
    <row r="618" spans="1:2" s="323" customFormat="1">
      <c r="A618" s="103"/>
    </row>
    <row r="619" spans="1:2" s="323" customFormat="1">
      <c r="A619" s="103"/>
      <c r="B619" s="103"/>
    </row>
    <row r="620" spans="1:2" s="323" customFormat="1">
      <c r="A620" s="103"/>
      <c r="B620" s="103"/>
    </row>
    <row r="621" spans="1:2" s="323" customFormat="1">
      <c r="A621" s="103"/>
      <c r="B621" s="103"/>
    </row>
    <row r="622" spans="1:2" s="323" customFormat="1">
      <c r="A622" s="103"/>
      <c r="B622" s="103"/>
    </row>
    <row r="623" spans="1:2" s="323" customFormat="1">
      <c r="A623" s="103"/>
      <c r="B623" s="103"/>
    </row>
    <row r="624" spans="1:2" s="323" customFormat="1">
      <c r="A624" s="103"/>
      <c r="B624" s="103"/>
    </row>
    <row r="625" spans="1:2" s="323" customFormat="1">
      <c r="A625" s="103"/>
      <c r="B625" s="103"/>
    </row>
    <row r="626" spans="1:2" s="323" customFormat="1">
      <c r="A626" s="103"/>
      <c r="B626" s="103"/>
    </row>
    <row r="627" spans="1:2" s="323" customFormat="1">
      <c r="A627" s="103"/>
      <c r="B627" s="103"/>
    </row>
    <row r="628" spans="1:2" s="323" customFormat="1">
      <c r="A628" s="103"/>
      <c r="B628" s="103"/>
    </row>
    <row r="629" spans="1:2" s="323" customFormat="1">
      <c r="A629" s="103"/>
      <c r="B629" s="103"/>
    </row>
    <row r="630" spans="1:2" s="323" customFormat="1">
      <c r="A630" s="103"/>
      <c r="B630" s="103"/>
    </row>
    <row r="631" spans="1:2" s="323" customFormat="1">
      <c r="A631" s="103"/>
      <c r="B631" s="103"/>
    </row>
    <row r="632" spans="1:2" s="323" customFormat="1">
      <c r="A632" s="103"/>
      <c r="B632" s="103"/>
    </row>
    <row r="633" spans="1:2" s="323" customFormat="1">
      <c r="A633" s="103"/>
      <c r="B633" s="101"/>
    </row>
    <row r="634" spans="1:2" s="323" customFormat="1">
      <c r="A634" s="103"/>
    </row>
    <row r="635" spans="1:2" s="323" customFormat="1">
      <c r="A635" s="103"/>
    </row>
    <row r="636" spans="1:2" s="323" customFormat="1">
      <c r="A636" s="103"/>
    </row>
    <row r="637" spans="1:2" s="323" customFormat="1">
      <c r="A637" s="103"/>
      <c r="B637" s="103"/>
    </row>
    <row r="638" spans="1:2" s="323" customFormat="1">
      <c r="A638" s="103"/>
      <c r="B638" s="103"/>
    </row>
    <row r="639" spans="1:2" s="323" customFormat="1">
      <c r="A639" s="103"/>
      <c r="B639" s="103"/>
    </row>
    <row r="640" spans="1:2" s="323" customFormat="1">
      <c r="A640" s="103"/>
      <c r="B640" s="103"/>
    </row>
    <row r="641" spans="1:2" s="323" customFormat="1">
      <c r="A641" s="103"/>
      <c r="B641" s="103"/>
    </row>
    <row r="642" spans="1:2" s="323" customFormat="1">
      <c r="A642" s="103"/>
      <c r="B642" s="103"/>
    </row>
    <row r="643" spans="1:2" s="323" customFormat="1">
      <c r="A643" s="103"/>
      <c r="B643" s="103"/>
    </row>
    <row r="644" spans="1:2" s="323" customFormat="1">
      <c r="A644" s="103"/>
      <c r="B644" s="103"/>
    </row>
    <row r="645" spans="1:2" s="323" customFormat="1">
      <c r="A645" s="103"/>
      <c r="B645" s="103"/>
    </row>
    <row r="646" spans="1:2" s="323" customFormat="1">
      <c r="A646" s="103"/>
      <c r="B646" s="103"/>
    </row>
    <row r="647" spans="1:2" s="323" customFormat="1">
      <c r="A647" s="103"/>
      <c r="B647" s="103"/>
    </row>
    <row r="648" spans="1:2" s="323" customFormat="1">
      <c r="A648" s="103"/>
      <c r="B648" s="103"/>
    </row>
    <row r="649" spans="1:2" s="323" customFormat="1">
      <c r="A649" s="103"/>
      <c r="B649" s="103"/>
    </row>
    <row r="650" spans="1:2" s="323" customFormat="1">
      <c r="A650" s="103"/>
      <c r="B650" s="103"/>
    </row>
    <row r="651" spans="1:2" s="323" customFormat="1">
      <c r="A651" s="103"/>
      <c r="B651" s="103"/>
    </row>
    <row r="652" spans="1:2" s="323" customFormat="1">
      <c r="A652" s="103"/>
      <c r="B652" s="103"/>
    </row>
    <row r="653" spans="1:2" s="323" customFormat="1">
      <c r="A653" s="103"/>
      <c r="B653" s="103"/>
    </row>
    <row r="654" spans="1:2" s="323" customFormat="1">
      <c r="A654" s="103"/>
      <c r="B654" s="103"/>
    </row>
    <row r="655" spans="1:2" s="323" customFormat="1">
      <c r="A655" s="103"/>
      <c r="B655" s="103"/>
    </row>
    <row r="656" spans="1:2" s="323" customFormat="1">
      <c r="A656" s="103"/>
      <c r="B656" s="103"/>
    </row>
    <row r="657" spans="1:2" s="323" customFormat="1">
      <c r="A657" s="103"/>
      <c r="B657" s="103"/>
    </row>
    <row r="658" spans="1:2" s="323" customFormat="1">
      <c r="A658" s="103"/>
      <c r="B658" s="103"/>
    </row>
    <row r="659" spans="1:2" s="323" customFormat="1">
      <c r="A659" s="103"/>
      <c r="B659" s="103"/>
    </row>
    <row r="660" spans="1:2" s="323" customFormat="1">
      <c r="A660" s="103"/>
      <c r="B660" s="103"/>
    </row>
    <row r="661" spans="1:2" s="323" customFormat="1">
      <c r="A661" s="103"/>
      <c r="B661" s="103"/>
    </row>
    <row r="662" spans="1:2" s="323" customFormat="1">
      <c r="A662" s="103"/>
      <c r="B662" s="103"/>
    </row>
    <row r="663" spans="1:2" s="323" customFormat="1">
      <c r="A663" s="103"/>
      <c r="B663" s="103"/>
    </row>
    <row r="664" spans="1:2" s="323" customFormat="1">
      <c r="A664" s="103"/>
      <c r="B664" s="103"/>
    </row>
    <row r="665" spans="1:2" s="323" customFormat="1">
      <c r="A665" s="103"/>
      <c r="B665" s="103"/>
    </row>
    <row r="666" spans="1:2" s="323" customFormat="1">
      <c r="A666" s="103"/>
      <c r="B666" s="101"/>
    </row>
    <row r="667" spans="1:2" s="323" customFormat="1">
      <c r="A667" s="103"/>
    </row>
    <row r="668" spans="1:2" s="323" customFormat="1">
      <c r="A668" s="103"/>
    </row>
    <row r="669" spans="1:2" s="323" customFormat="1">
      <c r="A669" s="103"/>
    </row>
    <row r="670" spans="1:2" s="323" customFormat="1">
      <c r="A670" s="103"/>
    </row>
    <row r="671" spans="1:2" s="323" customFormat="1">
      <c r="A671" s="103"/>
      <c r="B671" s="101"/>
    </row>
    <row r="672" spans="1:2" s="323" customFormat="1">
      <c r="A672" s="103"/>
    </row>
    <row r="673" spans="1:2" s="323" customFormat="1">
      <c r="A673" s="103"/>
    </row>
    <row r="674" spans="1:2" s="323" customFormat="1">
      <c r="A674" s="103"/>
    </row>
    <row r="675" spans="1:2" s="323" customFormat="1">
      <c r="A675" s="103"/>
    </row>
    <row r="676" spans="1:2" s="323" customFormat="1">
      <c r="A676" s="103"/>
    </row>
    <row r="677" spans="1:2" s="323" customFormat="1">
      <c r="A677" s="103"/>
    </row>
    <row r="678" spans="1:2" s="323" customFormat="1">
      <c r="A678" s="103"/>
      <c r="B678" s="103"/>
    </row>
    <row r="679" spans="1:2" s="323" customFormat="1">
      <c r="A679" s="103"/>
      <c r="B679" s="103"/>
    </row>
    <row r="680" spans="1:2" s="323" customFormat="1">
      <c r="A680" s="103"/>
      <c r="B680" s="103"/>
    </row>
    <row r="681" spans="1:2" s="323" customFormat="1">
      <c r="A681" s="103"/>
      <c r="B681" s="103"/>
    </row>
    <row r="682" spans="1:2" s="323" customFormat="1">
      <c r="A682" s="103"/>
      <c r="B682" s="103"/>
    </row>
    <row r="683" spans="1:2" s="323" customFormat="1">
      <c r="A683" s="103"/>
      <c r="B683" s="103"/>
    </row>
    <row r="684" spans="1:2" s="323" customFormat="1">
      <c r="A684" s="103"/>
      <c r="B684" s="103"/>
    </row>
    <row r="685" spans="1:2" s="323" customFormat="1">
      <c r="A685" s="103"/>
      <c r="B685" s="103"/>
    </row>
    <row r="686" spans="1:2" s="323" customFormat="1">
      <c r="A686" s="103"/>
      <c r="B686" s="103"/>
    </row>
    <row r="687" spans="1:2" s="323" customFormat="1">
      <c r="A687" s="103"/>
      <c r="B687" s="103"/>
    </row>
    <row r="688" spans="1:2" s="323" customFormat="1">
      <c r="A688" s="103"/>
      <c r="B688" s="103"/>
    </row>
    <row r="689" spans="1:2" s="323" customFormat="1">
      <c r="A689" s="103"/>
      <c r="B689" s="103"/>
    </row>
    <row r="690" spans="1:2" s="323" customFormat="1">
      <c r="A690" s="103"/>
      <c r="B690" s="103"/>
    </row>
    <row r="691" spans="1:2" s="323" customFormat="1">
      <c r="A691" s="103"/>
      <c r="B691" s="103"/>
    </row>
    <row r="692" spans="1:2" s="323" customFormat="1">
      <c r="A692" s="103"/>
      <c r="B692" s="103"/>
    </row>
    <row r="693" spans="1:2" s="323" customFormat="1">
      <c r="A693" s="103"/>
      <c r="B693" s="103"/>
    </row>
    <row r="694" spans="1:2" s="323" customFormat="1">
      <c r="A694" s="103"/>
      <c r="B694" s="101"/>
    </row>
    <row r="695" spans="1:2" s="323" customFormat="1">
      <c r="A695" s="103"/>
    </row>
    <row r="696" spans="1:2" s="323" customFormat="1">
      <c r="A696" s="103"/>
    </row>
    <row r="697" spans="1:2" s="323" customFormat="1">
      <c r="A697" s="103"/>
    </row>
    <row r="698" spans="1:2" s="323" customFormat="1">
      <c r="A698" s="103"/>
      <c r="B698" s="103"/>
    </row>
    <row r="699" spans="1:2" s="323" customFormat="1">
      <c r="A699" s="103"/>
      <c r="B699" s="103"/>
    </row>
    <row r="700" spans="1:2" s="323" customFormat="1">
      <c r="A700" s="103"/>
      <c r="B700" s="103"/>
    </row>
    <row r="701" spans="1:2" s="323" customFormat="1">
      <c r="A701" s="103"/>
      <c r="B701" s="103"/>
    </row>
    <row r="702" spans="1:2" s="323" customFormat="1">
      <c r="A702" s="103"/>
      <c r="B702" s="103"/>
    </row>
    <row r="703" spans="1:2" s="323" customFormat="1">
      <c r="A703" s="103"/>
      <c r="B703" s="103"/>
    </row>
    <row r="704" spans="1:2" s="323" customFormat="1">
      <c r="A704" s="103"/>
      <c r="B704" s="103"/>
    </row>
    <row r="705" spans="1:2" s="323" customFormat="1">
      <c r="A705" s="103"/>
      <c r="B705" s="103"/>
    </row>
    <row r="706" spans="1:2" s="323" customFormat="1">
      <c r="A706" s="103"/>
      <c r="B706" s="103"/>
    </row>
    <row r="707" spans="1:2" s="323" customFormat="1">
      <c r="A707" s="103"/>
      <c r="B707" s="103"/>
    </row>
    <row r="708" spans="1:2" s="323" customFormat="1">
      <c r="A708" s="103"/>
      <c r="B708" s="103"/>
    </row>
    <row r="709" spans="1:2" s="323" customFormat="1">
      <c r="A709" s="103"/>
      <c r="B709" s="103"/>
    </row>
    <row r="710" spans="1:2" s="323" customFormat="1">
      <c r="A710" s="103"/>
      <c r="B710" s="103"/>
    </row>
    <row r="711" spans="1:2" s="323" customFormat="1">
      <c r="A711" s="103"/>
      <c r="B711" s="103"/>
    </row>
    <row r="712" spans="1:2" s="323" customFormat="1">
      <c r="A712" s="103"/>
      <c r="B712" s="101"/>
    </row>
    <row r="713" spans="1:2" s="323" customFormat="1">
      <c r="A713" s="103"/>
    </row>
    <row r="714" spans="1:2" s="323" customFormat="1">
      <c r="A714" s="103"/>
    </row>
    <row r="715" spans="1:2" s="323" customFormat="1">
      <c r="A715" s="103"/>
    </row>
    <row r="716" spans="1:2" s="323" customFormat="1">
      <c r="A716" s="103"/>
      <c r="B716" s="103"/>
    </row>
    <row r="717" spans="1:2" s="323" customFormat="1">
      <c r="A717" s="103"/>
      <c r="B717" s="103"/>
    </row>
    <row r="718" spans="1:2" s="323" customFormat="1">
      <c r="A718" s="103"/>
      <c r="B718" s="103"/>
    </row>
    <row r="719" spans="1:2" s="323" customFormat="1">
      <c r="A719" s="103"/>
      <c r="B719" s="103"/>
    </row>
    <row r="720" spans="1:2" s="323" customFormat="1">
      <c r="A720" s="103"/>
      <c r="B720" s="103"/>
    </row>
    <row r="721" spans="1:2" s="323" customFormat="1">
      <c r="A721" s="103"/>
      <c r="B721" s="103"/>
    </row>
    <row r="722" spans="1:2" s="323" customFormat="1">
      <c r="A722" s="103"/>
      <c r="B722" s="103"/>
    </row>
    <row r="723" spans="1:2" s="323" customFormat="1">
      <c r="A723" s="103"/>
      <c r="B723" s="103"/>
    </row>
    <row r="724" spans="1:2" s="323" customFormat="1">
      <c r="A724" s="103"/>
      <c r="B724" s="103"/>
    </row>
    <row r="725" spans="1:2" s="323" customFormat="1">
      <c r="A725" s="103"/>
      <c r="B725" s="103"/>
    </row>
    <row r="726" spans="1:2" s="323" customFormat="1">
      <c r="A726" s="103"/>
      <c r="B726" s="103"/>
    </row>
    <row r="727" spans="1:2" s="323" customFormat="1">
      <c r="A727" s="103"/>
      <c r="B727" s="103"/>
    </row>
    <row r="728" spans="1:2" s="323" customFormat="1">
      <c r="A728" s="103"/>
      <c r="B728" s="103"/>
    </row>
    <row r="729" spans="1:2" s="323" customFormat="1">
      <c r="A729" s="103"/>
      <c r="B729" s="103"/>
    </row>
    <row r="730" spans="1:2" s="323" customFormat="1">
      <c r="A730" s="103"/>
      <c r="B730" s="103"/>
    </row>
    <row r="731" spans="1:2" s="323" customFormat="1">
      <c r="A731" s="103"/>
      <c r="B731" s="103"/>
    </row>
    <row r="732" spans="1:2" s="323" customFormat="1">
      <c r="A732" s="103"/>
      <c r="B732" s="103"/>
    </row>
    <row r="733" spans="1:2" s="323" customFormat="1">
      <c r="A733" s="103"/>
      <c r="B733" s="103"/>
    </row>
    <row r="734" spans="1:2" s="323" customFormat="1">
      <c r="A734" s="103"/>
      <c r="B734" s="103"/>
    </row>
    <row r="735" spans="1:2" s="323" customFormat="1">
      <c r="A735" s="103"/>
      <c r="B735" s="103"/>
    </row>
    <row r="736" spans="1:2" s="323" customFormat="1">
      <c r="A736" s="103"/>
      <c r="B736" s="103"/>
    </row>
    <row r="737" spans="1:2" s="323" customFormat="1">
      <c r="A737" s="103"/>
      <c r="B737" s="103"/>
    </row>
    <row r="738" spans="1:2" s="323" customFormat="1">
      <c r="A738" s="103"/>
      <c r="B738" s="103"/>
    </row>
    <row r="739" spans="1:2" s="323" customFormat="1">
      <c r="A739" s="103"/>
      <c r="B739" s="103"/>
    </row>
    <row r="740" spans="1:2" s="323" customFormat="1">
      <c r="A740" s="103"/>
      <c r="B740" s="103"/>
    </row>
    <row r="741" spans="1:2" s="323" customFormat="1">
      <c r="A741" s="103"/>
      <c r="B741" s="103"/>
    </row>
    <row r="742" spans="1:2" s="323" customFormat="1">
      <c r="A742" s="103"/>
      <c r="B742" s="103"/>
    </row>
    <row r="743" spans="1:2" s="323" customFormat="1">
      <c r="A743" s="103"/>
      <c r="B743" s="103"/>
    </row>
    <row r="744" spans="1:2" s="323" customFormat="1">
      <c r="A744" s="103"/>
      <c r="B744" s="103"/>
    </row>
    <row r="745" spans="1:2" s="323" customFormat="1">
      <c r="A745" s="103"/>
      <c r="B745" s="103"/>
    </row>
    <row r="746" spans="1:2" s="323" customFormat="1">
      <c r="A746" s="103"/>
      <c r="B746" s="103"/>
    </row>
    <row r="747" spans="1:2" s="323" customFormat="1">
      <c r="A747" s="103"/>
      <c r="B747" s="103"/>
    </row>
    <row r="748" spans="1:2" s="323" customFormat="1">
      <c r="A748" s="103"/>
      <c r="B748" s="103"/>
    </row>
    <row r="749" spans="1:2" s="323" customFormat="1">
      <c r="A749" s="103"/>
      <c r="B749" s="103"/>
    </row>
    <row r="750" spans="1:2" s="323" customFormat="1">
      <c r="A750" s="103"/>
      <c r="B750" s="103"/>
    </row>
    <row r="751" spans="1:2" s="323" customFormat="1">
      <c r="A751" s="103"/>
      <c r="B751" s="103"/>
    </row>
    <row r="752" spans="1:2" s="323" customFormat="1">
      <c r="A752" s="103"/>
      <c r="B752" s="103"/>
    </row>
    <row r="753" spans="1:2" s="323" customFormat="1">
      <c r="A753" s="103"/>
      <c r="B753" s="103"/>
    </row>
    <row r="754" spans="1:2" s="323" customFormat="1">
      <c r="A754" s="103"/>
      <c r="B754" s="103"/>
    </row>
    <row r="755" spans="1:2" s="323" customFormat="1">
      <c r="A755" s="103"/>
      <c r="B755" s="103"/>
    </row>
    <row r="756" spans="1:2" s="323" customFormat="1">
      <c r="A756" s="103"/>
      <c r="B756" s="103"/>
    </row>
    <row r="757" spans="1:2" s="323" customFormat="1">
      <c r="A757" s="103"/>
      <c r="B757" s="103"/>
    </row>
    <row r="758" spans="1:2" s="323" customFormat="1">
      <c r="A758" s="103"/>
      <c r="B758" s="103"/>
    </row>
    <row r="759" spans="1:2" s="323" customFormat="1">
      <c r="A759" s="103"/>
      <c r="B759" s="103"/>
    </row>
    <row r="760" spans="1:2" s="323" customFormat="1">
      <c r="A760" s="103"/>
      <c r="B760" s="103"/>
    </row>
    <row r="761" spans="1:2" s="323" customFormat="1">
      <c r="A761" s="103"/>
      <c r="B761" s="103"/>
    </row>
    <row r="762" spans="1:2" s="323" customFormat="1">
      <c r="A762" s="103"/>
      <c r="B762" s="103"/>
    </row>
    <row r="763" spans="1:2" s="323" customFormat="1">
      <c r="A763" s="103"/>
      <c r="B763" s="103"/>
    </row>
    <row r="764" spans="1:2" s="323" customFormat="1">
      <c r="A764" s="103"/>
      <c r="B764" s="103"/>
    </row>
    <row r="765" spans="1:2" s="323" customFormat="1">
      <c r="A765" s="103"/>
      <c r="B765" s="103"/>
    </row>
    <row r="766" spans="1:2" s="323" customFormat="1">
      <c r="A766" s="103"/>
      <c r="B766" s="103"/>
    </row>
    <row r="767" spans="1:2" s="323" customFormat="1">
      <c r="A767" s="103"/>
      <c r="B767" s="103"/>
    </row>
    <row r="768" spans="1:2" s="323" customFormat="1">
      <c r="A768" s="103"/>
      <c r="B768" s="103"/>
    </row>
    <row r="769" spans="1:2" s="323" customFormat="1">
      <c r="A769" s="103"/>
      <c r="B769" s="103"/>
    </row>
    <row r="770" spans="1:2" s="323" customFormat="1">
      <c r="A770" s="103"/>
      <c r="B770" s="103"/>
    </row>
    <row r="771" spans="1:2" s="323" customFormat="1">
      <c r="A771" s="103"/>
      <c r="B771" s="103"/>
    </row>
    <row r="772" spans="1:2" s="323" customFormat="1">
      <c r="A772" s="103"/>
      <c r="B772" s="101"/>
    </row>
    <row r="773" spans="1:2" s="323" customFormat="1">
      <c r="A773" s="103"/>
    </row>
    <row r="774" spans="1:2" s="323" customFormat="1">
      <c r="A774" s="103"/>
    </row>
    <row r="775" spans="1:2" s="323" customFormat="1">
      <c r="A775" s="103"/>
    </row>
    <row r="776" spans="1:2" s="323" customFormat="1">
      <c r="A776" s="103"/>
    </row>
    <row r="777" spans="1:2" s="323" customFormat="1">
      <c r="A777" s="103"/>
      <c r="B777" s="103"/>
    </row>
    <row r="778" spans="1:2" s="323" customFormat="1">
      <c r="A778" s="103"/>
      <c r="B778" s="103"/>
    </row>
    <row r="779" spans="1:2" s="323" customFormat="1">
      <c r="A779" s="103"/>
      <c r="B779" s="103"/>
    </row>
    <row r="780" spans="1:2" s="323" customFormat="1">
      <c r="A780" s="103"/>
      <c r="B780" s="103"/>
    </row>
    <row r="781" spans="1:2" s="323" customFormat="1">
      <c r="A781" s="103"/>
      <c r="B781" s="103"/>
    </row>
    <row r="782" spans="1:2" s="323" customFormat="1">
      <c r="A782" s="103"/>
      <c r="B782" s="103"/>
    </row>
    <row r="783" spans="1:2" s="323" customFormat="1">
      <c r="A783" s="103"/>
      <c r="B783" s="103"/>
    </row>
    <row r="784" spans="1:2" s="323" customFormat="1">
      <c r="A784" s="103"/>
      <c r="B784" s="103"/>
    </row>
    <row r="785" spans="1:2" s="323" customFormat="1">
      <c r="A785" s="103"/>
      <c r="B785" s="101"/>
    </row>
    <row r="786" spans="1:2" s="323" customFormat="1">
      <c r="A786" s="103"/>
    </row>
    <row r="787" spans="1:2" s="323" customFormat="1">
      <c r="A787" s="103"/>
    </row>
    <row r="788" spans="1:2" s="323" customFormat="1">
      <c r="A788" s="103"/>
    </row>
    <row r="789" spans="1:2" s="323" customFormat="1">
      <c r="A789" s="103"/>
      <c r="B789" s="103"/>
    </row>
    <row r="790" spans="1:2" s="323" customFormat="1">
      <c r="A790" s="103"/>
      <c r="B790" s="103"/>
    </row>
    <row r="791" spans="1:2" s="323" customFormat="1">
      <c r="A791" s="103"/>
      <c r="B791" s="103"/>
    </row>
    <row r="792" spans="1:2" s="323" customFormat="1">
      <c r="A792" s="103"/>
      <c r="B792" s="103"/>
    </row>
    <row r="793" spans="1:2" s="323" customFormat="1">
      <c r="A793" s="103"/>
      <c r="B793" s="103"/>
    </row>
    <row r="794" spans="1:2" s="323" customFormat="1">
      <c r="A794" s="103"/>
      <c r="B794" s="103"/>
    </row>
    <row r="795" spans="1:2" s="323" customFormat="1">
      <c r="A795" s="103"/>
      <c r="B795" s="103"/>
    </row>
    <row r="796" spans="1:2" s="323" customFormat="1">
      <c r="A796" s="103"/>
      <c r="B796" s="103"/>
    </row>
    <row r="797" spans="1:2" s="323" customFormat="1">
      <c r="A797" s="103"/>
      <c r="B797" s="101"/>
    </row>
    <row r="798" spans="1:2" s="323" customFormat="1">
      <c r="A798" s="103"/>
    </row>
    <row r="799" spans="1:2" s="323" customFormat="1">
      <c r="A799" s="103"/>
    </row>
    <row r="800" spans="1:2" s="323" customFormat="1">
      <c r="A800" s="103"/>
    </row>
    <row r="801" spans="1:2" s="323" customFormat="1">
      <c r="A801" s="103"/>
      <c r="B801" s="101"/>
    </row>
    <row r="802" spans="1:2" s="323" customFormat="1">
      <c r="A802" s="103"/>
    </row>
    <row r="803" spans="1:2" s="323" customFormat="1">
      <c r="A803" s="103"/>
    </row>
    <row r="804" spans="1:2" s="323" customFormat="1">
      <c r="A804" s="103"/>
    </row>
    <row r="805" spans="1:2" s="323" customFormat="1">
      <c r="A805" s="103"/>
      <c r="B805" s="103"/>
    </row>
    <row r="806" spans="1:2" s="323" customFormat="1">
      <c r="A806" s="103"/>
      <c r="B806" s="103"/>
    </row>
    <row r="807" spans="1:2" s="323" customFormat="1">
      <c r="A807" s="103"/>
      <c r="B807" s="103"/>
    </row>
    <row r="808" spans="1:2" s="323" customFormat="1">
      <c r="A808" s="103"/>
      <c r="B808" s="103"/>
    </row>
    <row r="809" spans="1:2" s="323" customFormat="1">
      <c r="A809" s="103"/>
      <c r="B809" s="101"/>
    </row>
    <row r="810" spans="1:2" s="323" customFormat="1">
      <c r="A810" s="103"/>
    </row>
    <row r="811" spans="1:2" s="323" customFormat="1">
      <c r="A811" s="103"/>
    </row>
    <row r="812" spans="1:2" s="323" customFormat="1">
      <c r="A812" s="103"/>
    </row>
    <row r="813" spans="1:2" s="323" customFormat="1">
      <c r="A813" s="103"/>
    </row>
    <row r="814" spans="1:2" s="323" customFormat="1">
      <c r="A814" s="103"/>
      <c r="B814" s="101"/>
    </row>
    <row r="815" spans="1:2" s="323" customFormat="1">
      <c r="A815" s="103"/>
    </row>
    <row r="816" spans="1:2" s="323" customFormat="1">
      <c r="A816" s="103"/>
    </row>
    <row r="817" spans="1:2" s="323" customFormat="1">
      <c r="A817" s="103"/>
    </row>
    <row r="818" spans="1:2" s="323" customFormat="1">
      <c r="A818" s="103"/>
    </row>
    <row r="819" spans="1:2" s="323" customFormat="1">
      <c r="A819" s="103"/>
      <c r="B819" s="103"/>
    </row>
    <row r="820" spans="1:2" s="323" customFormat="1">
      <c r="A820" s="103"/>
      <c r="B820" s="103"/>
    </row>
    <row r="821" spans="1:2" s="323" customFormat="1">
      <c r="A821" s="103"/>
      <c r="B821" s="103"/>
    </row>
    <row r="822" spans="1:2" s="323" customFormat="1">
      <c r="A822" s="103"/>
      <c r="B822" s="103"/>
    </row>
    <row r="823" spans="1:2" s="323" customFormat="1">
      <c r="A823" s="103"/>
      <c r="B823" s="103"/>
    </row>
    <row r="824" spans="1:2" s="323" customFormat="1">
      <c r="A824" s="103"/>
      <c r="B824" s="103"/>
    </row>
    <row r="825" spans="1:2" s="323" customFormat="1">
      <c r="A825" s="103"/>
      <c r="B825" s="103"/>
    </row>
    <row r="826" spans="1:2" s="323" customFormat="1">
      <c r="A826" s="103"/>
      <c r="B826" s="103"/>
    </row>
    <row r="827" spans="1:2" s="323" customFormat="1">
      <c r="A827" s="103"/>
      <c r="B827" s="103"/>
    </row>
    <row r="828" spans="1:2" s="323" customFormat="1">
      <c r="A828" s="103"/>
      <c r="B828" s="103"/>
    </row>
    <row r="829" spans="1:2" s="323" customFormat="1">
      <c r="A829" s="103"/>
      <c r="B829" s="103"/>
    </row>
    <row r="830" spans="1:2" s="323" customFormat="1">
      <c r="A830" s="103"/>
      <c r="B830" s="103"/>
    </row>
    <row r="831" spans="1:2" s="323" customFormat="1">
      <c r="A831" s="103"/>
      <c r="B831" s="103"/>
    </row>
    <row r="832" spans="1:2" s="323" customFormat="1">
      <c r="A832" s="103"/>
      <c r="B832" s="103"/>
    </row>
    <row r="833" spans="1:2" s="323" customFormat="1">
      <c r="A833" s="103"/>
      <c r="B833" s="103"/>
    </row>
    <row r="834" spans="1:2" s="323" customFormat="1">
      <c r="A834" s="103"/>
      <c r="B834" s="103"/>
    </row>
    <row r="835" spans="1:2" s="323" customFormat="1">
      <c r="A835" s="103"/>
      <c r="B835" s="103"/>
    </row>
    <row r="836" spans="1:2" s="323" customFormat="1">
      <c r="A836" s="103"/>
      <c r="B836" s="103"/>
    </row>
    <row r="837" spans="1:2" s="323" customFormat="1">
      <c r="A837" s="103"/>
      <c r="B837" s="103"/>
    </row>
    <row r="838" spans="1:2" s="323" customFormat="1">
      <c r="A838" s="103"/>
      <c r="B838" s="103"/>
    </row>
    <row r="839" spans="1:2" s="323" customFormat="1">
      <c r="A839" s="103"/>
      <c r="B839" s="103"/>
    </row>
    <row r="840" spans="1:2" s="323" customFormat="1">
      <c r="A840" s="103"/>
      <c r="B840" s="103"/>
    </row>
    <row r="841" spans="1:2" s="323" customFormat="1">
      <c r="A841" s="103"/>
      <c r="B841" s="101"/>
    </row>
    <row r="842" spans="1:2" s="323" customFormat="1">
      <c r="A842" s="103"/>
    </row>
    <row r="843" spans="1:2" s="323" customFormat="1">
      <c r="A843" s="103"/>
    </row>
    <row r="844" spans="1:2" s="323" customFormat="1">
      <c r="A844" s="103"/>
    </row>
    <row r="845" spans="1:2" s="323" customFormat="1">
      <c r="A845" s="103"/>
    </row>
    <row r="846" spans="1:2" s="323" customFormat="1">
      <c r="A846" s="103"/>
      <c r="B846" s="103"/>
    </row>
    <row r="847" spans="1:2" s="323" customFormat="1">
      <c r="A847" s="103"/>
      <c r="B847" s="103"/>
    </row>
    <row r="848" spans="1:2" s="323" customFormat="1">
      <c r="A848" s="103"/>
      <c r="B848" s="103"/>
    </row>
    <row r="849" spans="1:2" s="323" customFormat="1">
      <c r="A849" s="103"/>
      <c r="B849" s="103"/>
    </row>
    <row r="850" spans="1:2" s="323" customFormat="1">
      <c r="A850" s="103"/>
      <c r="B850" s="103"/>
    </row>
    <row r="851" spans="1:2" s="323" customFormat="1">
      <c r="A851" s="103"/>
      <c r="B851" s="101"/>
    </row>
    <row r="852" spans="1:2" s="323" customFormat="1">
      <c r="A852" s="103"/>
    </row>
    <row r="853" spans="1:2" s="323" customFormat="1">
      <c r="A853" s="103"/>
    </row>
    <row r="854" spans="1:2" s="323" customFormat="1">
      <c r="A854" s="103"/>
    </row>
    <row r="855" spans="1:2" s="323" customFormat="1">
      <c r="A855" s="103"/>
    </row>
    <row r="856" spans="1:2" s="323" customFormat="1">
      <c r="A856" s="103"/>
      <c r="B856" s="103"/>
    </row>
    <row r="857" spans="1:2" s="323" customFormat="1">
      <c r="A857" s="103"/>
      <c r="B857" s="103"/>
    </row>
    <row r="858" spans="1:2" s="323" customFormat="1">
      <c r="A858" s="103"/>
      <c r="B858" s="103"/>
    </row>
    <row r="859" spans="1:2" s="323" customFormat="1">
      <c r="A859" s="103"/>
      <c r="B859" s="103"/>
    </row>
    <row r="860" spans="1:2" s="323" customFormat="1">
      <c r="A860" s="103"/>
      <c r="B860" s="103"/>
    </row>
    <row r="861" spans="1:2" s="323" customFormat="1">
      <c r="A861" s="103"/>
      <c r="B861" s="103"/>
    </row>
    <row r="862" spans="1:2" s="323" customFormat="1">
      <c r="A862" s="103"/>
      <c r="B862" s="103"/>
    </row>
    <row r="863" spans="1:2" s="323" customFormat="1">
      <c r="A863" s="103"/>
      <c r="B863" s="103"/>
    </row>
    <row r="864" spans="1:2" s="323" customFormat="1">
      <c r="A864" s="103"/>
      <c r="B864" s="103"/>
    </row>
    <row r="865" spans="1:2" s="323" customFormat="1">
      <c r="A865" s="103"/>
      <c r="B865" s="103"/>
    </row>
    <row r="866" spans="1:2" s="323" customFormat="1">
      <c r="A866" s="103"/>
      <c r="B866" s="103"/>
    </row>
    <row r="867" spans="1:2" s="323" customFormat="1">
      <c r="A867" s="103"/>
      <c r="B867" s="103"/>
    </row>
    <row r="868" spans="1:2" s="323" customFormat="1">
      <c r="A868" s="103"/>
      <c r="B868" s="103"/>
    </row>
    <row r="869" spans="1:2" s="323" customFormat="1">
      <c r="A869" s="103"/>
      <c r="B869" s="103"/>
    </row>
    <row r="870" spans="1:2" s="323" customFormat="1">
      <c r="A870" s="103"/>
      <c r="B870" s="103"/>
    </row>
    <row r="871" spans="1:2" s="323" customFormat="1">
      <c r="A871" s="103"/>
      <c r="B871" s="103"/>
    </row>
    <row r="872" spans="1:2" s="323" customFormat="1">
      <c r="A872" s="103"/>
      <c r="B872" s="103"/>
    </row>
    <row r="873" spans="1:2" s="323" customFormat="1">
      <c r="A873" s="103"/>
      <c r="B873" s="103"/>
    </row>
    <row r="874" spans="1:2" s="323" customFormat="1">
      <c r="A874" s="103"/>
      <c r="B874" s="103"/>
    </row>
    <row r="875" spans="1:2" s="323" customFormat="1">
      <c r="A875" s="103"/>
      <c r="B875" s="103"/>
    </row>
    <row r="876" spans="1:2" s="323" customFormat="1">
      <c r="A876" s="103"/>
      <c r="B876" s="103"/>
    </row>
    <row r="877" spans="1:2" s="323" customFormat="1">
      <c r="A877" s="103"/>
      <c r="B877" s="103"/>
    </row>
    <row r="878" spans="1:2" s="323" customFormat="1">
      <c r="A878" s="103"/>
      <c r="B878" s="103"/>
    </row>
    <row r="879" spans="1:2" s="323" customFormat="1">
      <c r="A879" s="103"/>
      <c r="B879" s="103"/>
    </row>
    <row r="880" spans="1:2" s="323" customFormat="1">
      <c r="A880" s="103"/>
      <c r="B880" s="103"/>
    </row>
    <row r="881" spans="1:2" s="323" customFormat="1">
      <c r="A881" s="103"/>
      <c r="B881" s="103"/>
    </row>
    <row r="882" spans="1:2" s="323" customFormat="1">
      <c r="A882" s="103"/>
      <c r="B882" s="101"/>
    </row>
    <row r="883" spans="1:2" s="323" customFormat="1">
      <c r="A883" s="103"/>
    </row>
    <row r="884" spans="1:2" s="323" customFormat="1">
      <c r="A884" s="103"/>
    </row>
    <row r="885" spans="1:2" s="323" customFormat="1">
      <c r="A885" s="103"/>
    </row>
    <row r="886" spans="1:2" s="323" customFormat="1">
      <c r="A886" s="103"/>
    </row>
    <row r="887" spans="1:2" s="323" customFormat="1">
      <c r="A887" s="103"/>
      <c r="B887" s="101"/>
    </row>
    <row r="888" spans="1:2" s="323" customFormat="1">
      <c r="A888" s="103"/>
    </row>
    <row r="889" spans="1:2" s="323" customFormat="1">
      <c r="A889" s="103"/>
    </row>
    <row r="890" spans="1:2" s="323" customFormat="1">
      <c r="A890" s="103"/>
    </row>
    <row r="891" spans="1:2" s="323" customFormat="1">
      <c r="A891" s="103"/>
    </row>
    <row r="892" spans="1:2" s="323" customFormat="1">
      <c r="A892" s="103"/>
    </row>
    <row r="893" spans="1:2" s="323" customFormat="1">
      <c r="A893" s="103"/>
      <c r="B893" s="103"/>
    </row>
    <row r="894" spans="1:2" s="323" customFormat="1">
      <c r="A894" s="103"/>
      <c r="B894" s="103"/>
    </row>
    <row r="895" spans="1:2" s="323" customFormat="1">
      <c r="A895" s="103"/>
      <c r="B895" s="103"/>
    </row>
    <row r="896" spans="1:2" s="323" customFormat="1">
      <c r="A896" s="103"/>
      <c r="B896" s="103"/>
    </row>
    <row r="897" spans="1:2" s="323" customFormat="1">
      <c r="A897" s="103"/>
      <c r="B897" s="103"/>
    </row>
    <row r="898" spans="1:2" s="323" customFormat="1">
      <c r="A898" s="103"/>
      <c r="B898" s="103"/>
    </row>
    <row r="899" spans="1:2" s="323" customFormat="1">
      <c r="A899" s="103"/>
      <c r="B899" s="103"/>
    </row>
    <row r="900" spans="1:2" s="323" customFormat="1">
      <c r="A900" s="103"/>
      <c r="B900" s="103"/>
    </row>
    <row r="901" spans="1:2" s="323" customFormat="1">
      <c r="A901" s="103"/>
      <c r="B901" s="103"/>
    </row>
    <row r="902" spans="1:2" s="323" customFormat="1">
      <c r="A902" s="103"/>
      <c r="B902" s="103"/>
    </row>
    <row r="903" spans="1:2" s="323" customFormat="1">
      <c r="A903" s="103"/>
      <c r="B903" s="103"/>
    </row>
    <row r="904" spans="1:2" s="323" customFormat="1">
      <c r="A904" s="103"/>
      <c r="B904" s="103"/>
    </row>
    <row r="905" spans="1:2" s="323" customFormat="1">
      <c r="A905" s="103"/>
      <c r="B905" s="103"/>
    </row>
    <row r="906" spans="1:2" s="323" customFormat="1">
      <c r="A906" s="103"/>
      <c r="B906" s="103"/>
    </row>
    <row r="907" spans="1:2" s="323" customFormat="1">
      <c r="A907" s="103"/>
      <c r="B907" s="103"/>
    </row>
    <row r="908" spans="1:2" s="323" customFormat="1">
      <c r="A908" s="103"/>
      <c r="B908" s="103"/>
    </row>
    <row r="909" spans="1:2" s="323" customFormat="1">
      <c r="A909" s="103"/>
      <c r="B909" s="103"/>
    </row>
    <row r="910" spans="1:2" s="323" customFormat="1">
      <c r="A910" s="103"/>
      <c r="B910" s="103"/>
    </row>
    <row r="911" spans="1:2" s="323" customFormat="1">
      <c r="A911" s="103"/>
      <c r="B911" s="103"/>
    </row>
    <row r="912" spans="1:2" s="323" customFormat="1">
      <c r="A912" s="103"/>
      <c r="B912" s="103"/>
    </row>
    <row r="913" spans="1:2" s="323" customFormat="1">
      <c r="A913" s="103"/>
      <c r="B913" s="103"/>
    </row>
    <row r="914" spans="1:2" s="323" customFormat="1">
      <c r="A914" s="103"/>
      <c r="B914" s="103"/>
    </row>
    <row r="915" spans="1:2" s="323" customFormat="1">
      <c r="A915" s="103"/>
      <c r="B915" s="103"/>
    </row>
    <row r="916" spans="1:2" s="323" customFormat="1">
      <c r="A916" s="103"/>
      <c r="B916" s="103"/>
    </row>
    <row r="917" spans="1:2" s="323" customFormat="1">
      <c r="A917" s="103"/>
      <c r="B917" s="103"/>
    </row>
    <row r="918" spans="1:2" s="323" customFormat="1">
      <c r="A918" s="103"/>
      <c r="B918" s="103"/>
    </row>
    <row r="919" spans="1:2" s="323" customFormat="1">
      <c r="A919" s="103"/>
      <c r="B919" s="103"/>
    </row>
    <row r="920" spans="1:2" s="323" customFormat="1">
      <c r="A920" s="103"/>
      <c r="B920" s="103"/>
    </row>
    <row r="921" spans="1:2" s="323" customFormat="1">
      <c r="A921" s="103"/>
      <c r="B921" s="103"/>
    </row>
    <row r="922" spans="1:2" s="323" customFormat="1">
      <c r="A922" s="103"/>
      <c r="B922" s="101"/>
    </row>
    <row r="923" spans="1:2" s="323" customFormat="1">
      <c r="A923" s="103"/>
    </row>
    <row r="924" spans="1:2" s="323" customFormat="1">
      <c r="A924" s="103"/>
    </row>
    <row r="925" spans="1:2" s="323" customFormat="1">
      <c r="A925" s="103"/>
    </row>
    <row r="926" spans="1:2" s="323" customFormat="1">
      <c r="A926" s="103"/>
    </row>
    <row r="927" spans="1:2" s="323" customFormat="1">
      <c r="A927" s="103"/>
      <c r="B927" s="103"/>
    </row>
    <row r="928" spans="1:2" s="323" customFormat="1">
      <c r="A928" s="103"/>
      <c r="B928" s="103"/>
    </row>
    <row r="929" spans="1:2" s="323" customFormat="1">
      <c r="A929" s="103"/>
      <c r="B929" s="103"/>
    </row>
    <row r="930" spans="1:2" s="323" customFormat="1">
      <c r="A930" s="103"/>
      <c r="B930" s="103"/>
    </row>
    <row r="931" spans="1:2" s="323" customFormat="1">
      <c r="A931" s="103"/>
      <c r="B931" s="103"/>
    </row>
    <row r="932" spans="1:2" s="323" customFormat="1">
      <c r="A932" s="103"/>
      <c r="B932" s="103"/>
    </row>
    <row r="933" spans="1:2" s="323" customFormat="1">
      <c r="A933" s="103"/>
      <c r="B933" s="103"/>
    </row>
    <row r="934" spans="1:2" s="323" customFormat="1">
      <c r="A934" s="103"/>
      <c r="B934" s="103"/>
    </row>
    <row r="935" spans="1:2" s="323" customFormat="1">
      <c r="A935" s="103"/>
      <c r="B935" s="101"/>
    </row>
    <row r="936" spans="1:2" s="323" customFormat="1">
      <c r="A936" s="103"/>
    </row>
    <row r="937" spans="1:2" s="323" customFormat="1">
      <c r="A937" s="103"/>
    </row>
    <row r="938" spans="1:2" s="323" customFormat="1">
      <c r="A938" s="103"/>
    </row>
    <row r="939" spans="1:2" s="323" customFormat="1">
      <c r="A939" s="103"/>
    </row>
    <row r="940" spans="1:2" s="323" customFormat="1">
      <c r="A940" s="103"/>
      <c r="B940" s="103"/>
    </row>
    <row r="941" spans="1:2" s="323" customFormat="1">
      <c r="A941" s="103"/>
      <c r="B941" s="103"/>
    </row>
    <row r="942" spans="1:2" s="323" customFormat="1">
      <c r="A942" s="103"/>
      <c r="B942" s="103"/>
    </row>
    <row r="943" spans="1:2" s="323" customFormat="1">
      <c r="A943" s="103"/>
      <c r="B943" s="103"/>
    </row>
    <row r="944" spans="1:2" s="323" customFormat="1">
      <c r="A944" s="103"/>
      <c r="B944" s="103"/>
    </row>
    <row r="945" spans="1:2" s="323" customFormat="1">
      <c r="A945" s="103"/>
      <c r="B945" s="103"/>
    </row>
    <row r="946" spans="1:2" s="323" customFormat="1">
      <c r="A946" s="103"/>
      <c r="B946" s="103"/>
    </row>
    <row r="947" spans="1:2" s="323" customFormat="1">
      <c r="A947" s="103"/>
      <c r="B947" s="103"/>
    </row>
    <row r="948" spans="1:2" s="323" customFormat="1">
      <c r="A948" s="103"/>
      <c r="B948" s="103"/>
    </row>
    <row r="949" spans="1:2" s="323" customFormat="1">
      <c r="A949" s="103"/>
      <c r="B949" s="103"/>
    </row>
    <row r="950" spans="1:2" s="323" customFormat="1">
      <c r="A950" s="103"/>
      <c r="B950" s="101"/>
    </row>
    <row r="951" spans="1:2" s="323" customFormat="1">
      <c r="A951" s="103"/>
    </row>
    <row r="952" spans="1:2" s="323" customFormat="1">
      <c r="A952" s="103"/>
    </row>
    <row r="953" spans="1:2" s="323" customFormat="1">
      <c r="A953" s="103"/>
    </row>
    <row r="954" spans="1:2" s="323" customFormat="1">
      <c r="A954" s="103"/>
      <c r="B954" s="103"/>
    </row>
    <row r="955" spans="1:2" s="323" customFormat="1">
      <c r="A955" s="103"/>
      <c r="B955" s="103"/>
    </row>
    <row r="956" spans="1:2" s="323" customFormat="1">
      <c r="A956" s="103"/>
      <c r="B956" s="103"/>
    </row>
    <row r="957" spans="1:2" s="323" customFormat="1">
      <c r="A957" s="103"/>
      <c r="B957" s="103"/>
    </row>
    <row r="958" spans="1:2" s="323" customFormat="1">
      <c r="A958" s="103"/>
      <c r="B958" s="103"/>
    </row>
    <row r="959" spans="1:2" s="323" customFormat="1">
      <c r="A959" s="103"/>
      <c r="B959" s="101"/>
    </row>
    <row r="960" spans="1:2" s="323" customFormat="1">
      <c r="A960" s="103"/>
    </row>
    <row r="961" spans="1:2" s="323" customFormat="1">
      <c r="A961" s="103"/>
    </row>
    <row r="962" spans="1:2" s="323" customFormat="1">
      <c r="A962" s="103"/>
    </row>
    <row r="963" spans="1:2" s="323" customFormat="1">
      <c r="A963" s="103"/>
    </row>
    <row r="964" spans="1:2" s="323" customFormat="1">
      <c r="A964" s="103"/>
    </row>
    <row r="965" spans="1:2" s="323" customFormat="1">
      <c r="A965" s="103"/>
      <c r="B965" s="103"/>
    </row>
    <row r="966" spans="1:2" s="323" customFormat="1">
      <c r="A966" s="103"/>
      <c r="B966" s="103"/>
    </row>
    <row r="967" spans="1:2" s="323" customFormat="1">
      <c r="A967" s="103"/>
      <c r="B967" s="103"/>
    </row>
    <row r="968" spans="1:2" s="323" customFormat="1">
      <c r="A968" s="103"/>
      <c r="B968" s="103"/>
    </row>
    <row r="969" spans="1:2" s="323" customFormat="1">
      <c r="A969" s="103"/>
      <c r="B969" s="103"/>
    </row>
    <row r="970" spans="1:2" s="323" customFormat="1">
      <c r="A970" s="103"/>
      <c r="B970" s="103"/>
    </row>
    <row r="971" spans="1:2" s="323" customFormat="1">
      <c r="A971" s="103"/>
      <c r="B971" s="103"/>
    </row>
    <row r="972" spans="1:2" s="323" customFormat="1">
      <c r="A972" s="103"/>
      <c r="B972" s="103"/>
    </row>
    <row r="973" spans="1:2" s="323" customFormat="1">
      <c r="A973" s="103"/>
      <c r="B973" s="103"/>
    </row>
    <row r="974" spans="1:2" s="323" customFormat="1">
      <c r="A974" s="103"/>
      <c r="B974" s="103"/>
    </row>
    <row r="975" spans="1:2" s="323" customFormat="1">
      <c r="A975" s="103"/>
      <c r="B975" s="103"/>
    </row>
    <row r="976" spans="1:2" s="323" customFormat="1">
      <c r="A976" s="103"/>
      <c r="B976" s="103"/>
    </row>
    <row r="977" spans="1:2" s="323" customFormat="1">
      <c r="A977" s="103"/>
      <c r="B977" s="103"/>
    </row>
    <row r="978" spans="1:2" s="323" customFormat="1">
      <c r="A978" s="103"/>
      <c r="B978" s="103"/>
    </row>
    <row r="979" spans="1:2" s="323" customFormat="1">
      <c r="A979" s="103"/>
      <c r="B979" s="103"/>
    </row>
    <row r="980" spans="1:2" s="323" customFormat="1">
      <c r="A980" s="103"/>
      <c r="B980" s="103"/>
    </row>
    <row r="981" spans="1:2" s="323" customFormat="1">
      <c r="A981" s="103"/>
      <c r="B981" s="103"/>
    </row>
    <row r="982" spans="1:2" s="323" customFormat="1">
      <c r="A982" s="103"/>
      <c r="B982" s="101"/>
    </row>
    <row r="983" spans="1:2" s="323" customFormat="1">
      <c r="A983" s="103"/>
    </row>
    <row r="984" spans="1:2" s="323" customFormat="1">
      <c r="A984" s="103"/>
    </row>
    <row r="985" spans="1:2" s="323" customFormat="1">
      <c r="A985" s="103"/>
    </row>
    <row r="986" spans="1:2" s="323" customFormat="1">
      <c r="A986" s="103"/>
    </row>
    <row r="987" spans="1:2" s="323" customFormat="1">
      <c r="A987" s="103"/>
      <c r="B987" s="103"/>
    </row>
    <row r="988" spans="1:2" s="323" customFormat="1">
      <c r="A988" s="103"/>
      <c r="B988" s="103"/>
    </row>
    <row r="989" spans="1:2" s="323" customFormat="1">
      <c r="A989" s="103"/>
      <c r="B989" s="103"/>
    </row>
    <row r="990" spans="1:2" s="323" customFormat="1">
      <c r="A990" s="103"/>
      <c r="B990" s="103"/>
    </row>
    <row r="991" spans="1:2" s="323" customFormat="1">
      <c r="A991" s="103"/>
      <c r="B991" s="103"/>
    </row>
    <row r="992" spans="1:2" s="323" customFormat="1">
      <c r="A992" s="103"/>
      <c r="B992" s="103"/>
    </row>
    <row r="993" spans="1:2" s="323" customFormat="1">
      <c r="A993" s="103"/>
      <c r="B993" s="103"/>
    </row>
    <row r="994" spans="1:2" s="323" customFormat="1">
      <c r="A994" s="103"/>
      <c r="B994" s="103"/>
    </row>
    <row r="995" spans="1:2" s="323" customFormat="1">
      <c r="A995" s="103"/>
      <c r="B995" s="103"/>
    </row>
    <row r="996" spans="1:2" s="323" customFormat="1">
      <c r="A996" s="103"/>
      <c r="B996" s="103"/>
    </row>
    <row r="997" spans="1:2" s="323" customFormat="1">
      <c r="A997" s="103"/>
      <c r="B997" s="101"/>
    </row>
    <row r="998" spans="1:2" s="323" customFormat="1">
      <c r="A998" s="103"/>
    </row>
    <row r="999" spans="1:2" s="323" customFormat="1">
      <c r="A999" s="103"/>
    </row>
    <row r="1000" spans="1:2" s="323" customFormat="1">
      <c r="A1000" s="103"/>
    </row>
    <row r="1001" spans="1:2" s="323" customFormat="1">
      <c r="A1001" s="103"/>
      <c r="B1001" s="103"/>
    </row>
    <row r="1002" spans="1:2" s="323" customFormat="1">
      <c r="A1002" s="103"/>
      <c r="B1002" s="103"/>
    </row>
    <row r="1003" spans="1:2" s="323" customFormat="1">
      <c r="A1003" s="103"/>
      <c r="B1003" s="103"/>
    </row>
    <row r="1004" spans="1:2" s="323" customFormat="1">
      <c r="A1004" s="103"/>
      <c r="B1004" s="103"/>
    </row>
    <row r="1005" spans="1:2" s="323" customFormat="1">
      <c r="A1005" s="103"/>
      <c r="B1005" s="103"/>
    </row>
    <row r="1006" spans="1:2" s="323" customFormat="1">
      <c r="A1006" s="103"/>
      <c r="B1006" s="103"/>
    </row>
    <row r="1007" spans="1:2" s="323" customFormat="1">
      <c r="A1007" s="103"/>
      <c r="B1007" s="103"/>
    </row>
    <row r="1008" spans="1:2" s="323" customFormat="1">
      <c r="A1008" s="103"/>
      <c r="B1008" s="103"/>
    </row>
    <row r="1009" spans="1:2" s="323" customFormat="1">
      <c r="A1009" s="103"/>
      <c r="B1009" s="103"/>
    </row>
    <row r="1010" spans="1:2" s="323" customFormat="1">
      <c r="A1010" s="103"/>
      <c r="B1010" s="103"/>
    </row>
    <row r="1011" spans="1:2" s="323" customFormat="1">
      <c r="A1011" s="103"/>
      <c r="B1011" s="103"/>
    </row>
    <row r="1012" spans="1:2" s="323" customFormat="1">
      <c r="A1012" s="103"/>
      <c r="B1012" s="103"/>
    </row>
    <row r="1013" spans="1:2" s="323" customFormat="1">
      <c r="A1013" s="103"/>
      <c r="B1013" s="103"/>
    </row>
    <row r="1014" spans="1:2" s="323" customFormat="1">
      <c r="A1014" s="103"/>
      <c r="B1014" s="103"/>
    </row>
    <row r="1015" spans="1:2" s="323" customFormat="1">
      <c r="A1015" s="103"/>
      <c r="B1015" s="103"/>
    </row>
    <row r="1016" spans="1:2" s="323" customFormat="1">
      <c r="A1016" s="103"/>
      <c r="B1016" s="103"/>
    </row>
    <row r="1017" spans="1:2" s="323" customFormat="1">
      <c r="A1017" s="103"/>
      <c r="B1017" s="101"/>
    </row>
    <row r="1018" spans="1:2" s="323" customFormat="1">
      <c r="A1018" s="103"/>
    </row>
    <row r="1019" spans="1:2" s="323" customFormat="1">
      <c r="A1019" s="103"/>
    </row>
    <row r="1020" spans="1:2" s="323" customFormat="1">
      <c r="A1020" s="103"/>
    </row>
    <row r="1021" spans="1:2" s="323" customFormat="1">
      <c r="A1021" s="103"/>
    </row>
    <row r="1022" spans="1:2" s="323" customFormat="1">
      <c r="A1022" s="103"/>
      <c r="B1022" s="103"/>
    </row>
    <row r="1023" spans="1:2" s="323" customFormat="1">
      <c r="A1023" s="103"/>
      <c r="B1023" s="103"/>
    </row>
    <row r="1024" spans="1:2" s="323" customFormat="1">
      <c r="A1024" s="103"/>
      <c r="B1024" s="103"/>
    </row>
    <row r="1025" spans="1:2" s="323" customFormat="1">
      <c r="A1025" s="103"/>
      <c r="B1025" s="103"/>
    </row>
    <row r="1026" spans="1:2" s="323" customFormat="1">
      <c r="A1026" s="103"/>
      <c r="B1026" s="103"/>
    </row>
    <row r="1027" spans="1:2" s="323" customFormat="1">
      <c r="A1027" s="103"/>
      <c r="B1027" s="103"/>
    </row>
    <row r="1028" spans="1:2" s="323" customFormat="1">
      <c r="A1028" s="103"/>
      <c r="B1028" s="103"/>
    </row>
    <row r="1029" spans="1:2" s="323" customFormat="1">
      <c r="A1029" s="103"/>
      <c r="B1029" s="103"/>
    </row>
    <row r="1030" spans="1:2" s="323" customFormat="1">
      <c r="A1030" s="103"/>
      <c r="B1030" s="103"/>
    </row>
    <row r="1031" spans="1:2" s="323" customFormat="1">
      <c r="A1031" s="103"/>
      <c r="B1031" s="103"/>
    </row>
    <row r="1032" spans="1:2" s="323" customFormat="1">
      <c r="A1032" s="103"/>
      <c r="B1032" s="103"/>
    </row>
    <row r="1033" spans="1:2" s="323" customFormat="1">
      <c r="A1033" s="103"/>
      <c r="B1033" s="103"/>
    </row>
    <row r="1034" spans="1:2" s="323" customFormat="1">
      <c r="A1034" s="103"/>
      <c r="B1034" s="103"/>
    </row>
    <row r="1035" spans="1:2" s="323" customFormat="1">
      <c r="A1035" s="103"/>
      <c r="B1035" s="103"/>
    </row>
    <row r="1036" spans="1:2" s="323" customFormat="1">
      <c r="A1036" s="103"/>
      <c r="B1036" s="103"/>
    </row>
    <row r="1037" spans="1:2" s="323" customFormat="1">
      <c r="A1037" s="103"/>
      <c r="B1037" s="103"/>
    </row>
    <row r="1038" spans="1:2" s="323" customFormat="1">
      <c r="A1038" s="103"/>
      <c r="B1038" s="103"/>
    </row>
    <row r="1039" spans="1:2" s="323" customFormat="1">
      <c r="A1039" s="103"/>
      <c r="B1039" s="103"/>
    </row>
    <row r="1040" spans="1:2" s="323" customFormat="1">
      <c r="A1040" s="103"/>
      <c r="B1040" s="103"/>
    </row>
    <row r="1041" spans="1:2" s="323" customFormat="1">
      <c r="A1041" s="103"/>
      <c r="B1041" s="103"/>
    </row>
    <row r="1042" spans="1:2" s="323" customFormat="1">
      <c r="A1042" s="103"/>
      <c r="B1042" s="103"/>
    </row>
    <row r="1043" spans="1:2" s="323" customFormat="1">
      <c r="A1043" s="103"/>
      <c r="B1043" s="103"/>
    </row>
    <row r="1044" spans="1:2" s="323" customFormat="1">
      <c r="A1044" s="103"/>
      <c r="B1044" s="103"/>
    </row>
    <row r="1045" spans="1:2" s="323" customFormat="1">
      <c r="A1045" s="103"/>
      <c r="B1045" s="103"/>
    </row>
    <row r="1046" spans="1:2" s="323" customFormat="1">
      <c r="A1046" s="103"/>
      <c r="B1046" s="103"/>
    </row>
    <row r="1047" spans="1:2" s="323" customFormat="1">
      <c r="A1047" s="103"/>
      <c r="B1047" s="103"/>
    </row>
    <row r="1048" spans="1:2" s="323" customFormat="1">
      <c r="A1048" s="103"/>
      <c r="B1048" s="103"/>
    </row>
    <row r="1049" spans="1:2" s="323" customFormat="1">
      <c r="A1049" s="103"/>
      <c r="B1049" s="103"/>
    </row>
    <row r="1050" spans="1:2" s="323" customFormat="1">
      <c r="A1050" s="103"/>
      <c r="B1050" s="103"/>
    </row>
    <row r="1051" spans="1:2" s="323" customFormat="1">
      <c r="A1051" s="103"/>
      <c r="B1051" s="103"/>
    </row>
    <row r="1052" spans="1:2" s="323" customFormat="1">
      <c r="A1052" s="103"/>
      <c r="B1052" s="103"/>
    </row>
    <row r="1053" spans="1:2" s="323" customFormat="1">
      <c r="A1053" s="103"/>
      <c r="B1053" s="103"/>
    </row>
    <row r="1054" spans="1:2" s="323" customFormat="1">
      <c r="A1054" s="103"/>
      <c r="B1054" s="103"/>
    </row>
    <row r="1055" spans="1:2" s="323" customFormat="1">
      <c r="A1055" s="103"/>
      <c r="B1055" s="101"/>
    </row>
    <row r="1056" spans="1:2" s="323" customFormat="1">
      <c r="A1056" s="103"/>
    </row>
    <row r="1057" spans="1:2" s="323" customFormat="1">
      <c r="A1057" s="103"/>
    </row>
    <row r="1058" spans="1:2" s="323" customFormat="1">
      <c r="A1058" s="103"/>
    </row>
    <row r="1059" spans="1:2" s="323" customFormat="1">
      <c r="A1059" s="103"/>
    </row>
    <row r="1060" spans="1:2" s="323" customFormat="1">
      <c r="A1060" s="103"/>
      <c r="B1060" s="103"/>
    </row>
    <row r="1061" spans="1:2" s="323" customFormat="1">
      <c r="A1061" s="103"/>
      <c r="B1061" s="103"/>
    </row>
    <row r="1062" spans="1:2" s="323" customFormat="1">
      <c r="A1062" s="103"/>
      <c r="B1062" s="103"/>
    </row>
    <row r="1063" spans="1:2" s="323" customFormat="1">
      <c r="A1063" s="103"/>
      <c r="B1063" s="103"/>
    </row>
    <row r="1064" spans="1:2" s="323" customFormat="1">
      <c r="A1064" s="103"/>
      <c r="B1064" s="103"/>
    </row>
    <row r="1065" spans="1:2" s="323" customFormat="1">
      <c r="A1065" s="103"/>
      <c r="B1065" s="103"/>
    </row>
    <row r="1066" spans="1:2" s="323" customFormat="1">
      <c r="A1066" s="103"/>
      <c r="B1066" s="103"/>
    </row>
    <row r="1067" spans="1:2" s="323" customFormat="1">
      <c r="A1067" s="103"/>
      <c r="B1067" s="103"/>
    </row>
    <row r="1068" spans="1:2" s="323" customFormat="1">
      <c r="A1068" s="103"/>
      <c r="B1068" s="103"/>
    </row>
    <row r="1069" spans="1:2" s="323" customFormat="1">
      <c r="A1069" s="103"/>
      <c r="B1069" s="103"/>
    </row>
    <row r="1070" spans="1:2" s="323" customFormat="1">
      <c r="A1070" s="103"/>
      <c r="B1070" s="103"/>
    </row>
    <row r="1071" spans="1:2" s="323" customFormat="1">
      <c r="A1071" s="103"/>
      <c r="B1071" s="103"/>
    </row>
    <row r="1072" spans="1:2" s="323" customFormat="1">
      <c r="A1072" s="103"/>
      <c r="B1072" s="103"/>
    </row>
    <row r="1073" spans="1:2" s="323" customFormat="1">
      <c r="A1073" s="103"/>
      <c r="B1073" s="103"/>
    </row>
    <row r="1074" spans="1:2" s="323" customFormat="1">
      <c r="A1074" s="103"/>
      <c r="B1074" s="103"/>
    </row>
    <row r="1075" spans="1:2" s="323" customFormat="1">
      <c r="A1075" s="103"/>
      <c r="B1075" s="103"/>
    </row>
    <row r="1076" spans="1:2" s="323" customFormat="1">
      <c r="A1076" s="103"/>
      <c r="B1076" s="103"/>
    </row>
    <row r="1077" spans="1:2" s="323" customFormat="1">
      <c r="A1077" s="103"/>
      <c r="B1077" s="103"/>
    </row>
    <row r="1078" spans="1:2" s="323" customFormat="1">
      <c r="A1078" s="103"/>
      <c r="B1078" s="103"/>
    </row>
    <row r="1079" spans="1:2" s="323" customFormat="1">
      <c r="A1079" s="103"/>
      <c r="B1079" s="101"/>
    </row>
    <row r="1080" spans="1:2" s="323" customFormat="1">
      <c r="A1080" s="103"/>
    </row>
    <row r="1081" spans="1:2" s="323" customFormat="1">
      <c r="A1081" s="103"/>
    </row>
    <row r="1082" spans="1:2" s="323" customFormat="1">
      <c r="A1082" s="103"/>
    </row>
    <row r="1083" spans="1:2" s="323" customFormat="1">
      <c r="A1083" s="103"/>
      <c r="B1083" s="103"/>
    </row>
    <row r="1084" spans="1:2" s="323" customFormat="1">
      <c r="A1084" s="103"/>
      <c r="B1084" s="103"/>
    </row>
    <row r="1085" spans="1:2" s="323" customFormat="1">
      <c r="A1085" s="103"/>
      <c r="B1085" s="103"/>
    </row>
    <row r="1086" spans="1:2" s="323" customFormat="1">
      <c r="A1086" s="103"/>
      <c r="B1086" s="103"/>
    </row>
    <row r="1087" spans="1:2" s="323" customFormat="1">
      <c r="A1087" s="103"/>
      <c r="B1087" s="101"/>
    </row>
    <row r="1088" spans="1:2" s="323" customFormat="1">
      <c r="A1088" s="103"/>
    </row>
    <row r="1089" spans="1:2" s="323" customFormat="1">
      <c r="A1089" s="103"/>
    </row>
    <row r="1090" spans="1:2" s="323" customFormat="1">
      <c r="A1090" s="103"/>
    </row>
    <row r="1091" spans="1:2" s="323" customFormat="1">
      <c r="A1091" s="103"/>
    </row>
    <row r="1092" spans="1:2" s="323" customFormat="1">
      <c r="A1092" s="103"/>
    </row>
    <row r="1093" spans="1:2" s="323" customFormat="1">
      <c r="A1093" s="103"/>
      <c r="B1093" s="103"/>
    </row>
    <row r="1094" spans="1:2" s="323" customFormat="1">
      <c r="A1094" s="103"/>
      <c r="B1094" s="103"/>
    </row>
    <row r="1095" spans="1:2" s="323" customFormat="1">
      <c r="A1095" s="103"/>
      <c r="B1095" s="103"/>
    </row>
    <row r="1096" spans="1:2" s="323" customFormat="1">
      <c r="A1096" s="103"/>
      <c r="B1096" s="103"/>
    </row>
    <row r="1097" spans="1:2" s="323" customFormat="1">
      <c r="A1097" s="103"/>
      <c r="B1097" s="103"/>
    </row>
    <row r="1098" spans="1:2" s="323" customFormat="1">
      <c r="A1098" s="103"/>
      <c r="B1098" s="103"/>
    </row>
    <row r="1099" spans="1:2" s="323" customFormat="1">
      <c r="A1099" s="103"/>
      <c r="B1099" s="103"/>
    </row>
    <row r="1100" spans="1:2" s="323" customFormat="1">
      <c r="A1100" s="103"/>
      <c r="B1100" s="103"/>
    </row>
    <row r="1101" spans="1:2" s="323" customFormat="1">
      <c r="A1101" s="103"/>
      <c r="B1101" s="103"/>
    </row>
    <row r="1102" spans="1:2" s="323" customFormat="1">
      <c r="A1102" s="103"/>
      <c r="B1102" s="103"/>
    </row>
    <row r="1103" spans="1:2" s="323" customFormat="1">
      <c r="A1103" s="103"/>
      <c r="B1103" s="103"/>
    </row>
    <row r="1104" spans="1:2" s="323" customFormat="1">
      <c r="A1104" s="103"/>
      <c r="B1104" s="103"/>
    </row>
    <row r="1105" spans="1:2" s="323" customFormat="1">
      <c r="A1105" s="103"/>
      <c r="B1105" s="101"/>
    </row>
    <row r="1106" spans="1:2" s="323" customFormat="1">
      <c r="A1106" s="103"/>
    </row>
    <row r="1107" spans="1:2" s="323" customFormat="1">
      <c r="A1107" s="103"/>
    </row>
    <row r="1108" spans="1:2" s="323" customFormat="1">
      <c r="A1108" s="103"/>
    </row>
    <row r="1109" spans="1:2" s="323" customFormat="1">
      <c r="A1109" s="103"/>
      <c r="B1109" s="103"/>
    </row>
    <row r="1110" spans="1:2" s="323" customFormat="1">
      <c r="A1110" s="103"/>
      <c r="B1110" s="103"/>
    </row>
    <row r="1111" spans="1:2" s="323" customFormat="1">
      <c r="A1111" s="103"/>
      <c r="B1111" s="103"/>
    </row>
    <row r="1112" spans="1:2" s="323" customFormat="1">
      <c r="A1112" s="103"/>
      <c r="B1112" s="103"/>
    </row>
    <row r="1113" spans="1:2" s="323" customFormat="1">
      <c r="A1113" s="103"/>
      <c r="B1113" s="103"/>
    </row>
    <row r="1114" spans="1:2" s="323" customFormat="1">
      <c r="A1114" s="103"/>
      <c r="B1114" s="103"/>
    </row>
    <row r="1115" spans="1:2" s="323" customFormat="1">
      <c r="A1115" s="103"/>
      <c r="B1115" s="103"/>
    </row>
    <row r="1116" spans="1:2" s="323" customFormat="1">
      <c r="A1116" s="103"/>
      <c r="B1116" s="103"/>
    </row>
    <row r="1117" spans="1:2" s="323" customFormat="1">
      <c r="A1117" s="103"/>
      <c r="B1117" s="103"/>
    </row>
    <row r="1118" spans="1:2" s="323" customFormat="1">
      <c r="A1118" s="103"/>
      <c r="B1118" s="103"/>
    </row>
    <row r="1119" spans="1:2" s="323" customFormat="1">
      <c r="A1119" s="103"/>
      <c r="B1119" s="103"/>
    </row>
    <row r="1120" spans="1:2" s="323" customFormat="1">
      <c r="A1120" s="103"/>
      <c r="B1120" s="103"/>
    </row>
    <row r="1121" spans="1:2" s="323" customFormat="1">
      <c r="A1121" s="103"/>
      <c r="B1121" s="103"/>
    </row>
    <row r="1122" spans="1:2" s="323" customFormat="1">
      <c r="A1122" s="103"/>
      <c r="B1122" s="103"/>
    </row>
    <row r="1123" spans="1:2" s="323" customFormat="1">
      <c r="A1123" s="103"/>
      <c r="B1123" s="103"/>
    </row>
    <row r="1124" spans="1:2" s="323" customFormat="1">
      <c r="A1124" s="103"/>
      <c r="B1124" s="103"/>
    </row>
    <row r="1125" spans="1:2" s="323" customFormat="1">
      <c r="A1125" s="103"/>
      <c r="B1125" s="103"/>
    </row>
    <row r="1126" spans="1:2" s="323" customFormat="1">
      <c r="A1126" s="103"/>
      <c r="B1126" s="103"/>
    </row>
    <row r="1127" spans="1:2" s="323" customFormat="1">
      <c r="A1127" s="103"/>
      <c r="B1127" s="103"/>
    </row>
    <row r="1128" spans="1:2" s="323" customFormat="1">
      <c r="A1128" s="103"/>
      <c r="B1128" s="103"/>
    </row>
    <row r="1129" spans="1:2" s="323" customFormat="1">
      <c r="A1129" s="103"/>
      <c r="B1129" s="103"/>
    </row>
    <row r="1130" spans="1:2" s="323" customFormat="1">
      <c r="A1130" s="103"/>
      <c r="B1130" s="103"/>
    </row>
    <row r="1131" spans="1:2" s="323" customFormat="1">
      <c r="A1131" s="103"/>
      <c r="B1131" s="103"/>
    </row>
    <row r="1132" spans="1:2" s="323" customFormat="1">
      <c r="A1132" s="103"/>
      <c r="B1132" s="103"/>
    </row>
    <row r="1133" spans="1:2" s="323" customFormat="1">
      <c r="A1133" s="103"/>
      <c r="B1133" s="103"/>
    </row>
    <row r="1134" spans="1:2" s="323" customFormat="1">
      <c r="A1134" s="103"/>
      <c r="B1134" s="103"/>
    </row>
    <row r="1135" spans="1:2" s="323" customFormat="1">
      <c r="A1135" s="103"/>
      <c r="B1135" s="103"/>
    </row>
    <row r="1136" spans="1:2" s="323" customFormat="1">
      <c r="A1136" s="103"/>
      <c r="B1136" s="101"/>
    </row>
    <row r="1137" spans="1:2" s="323" customFormat="1">
      <c r="A1137" s="103"/>
    </row>
    <row r="1138" spans="1:2" s="323" customFormat="1">
      <c r="A1138" s="103"/>
    </row>
    <row r="1139" spans="1:2" s="323" customFormat="1">
      <c r="A1139" s="103"/>
    </row>
    <row r="1140" spans="1:2" s="323" customFormat="1">
      <c r="A1140" s="103"/>
    </row>
    <row r="1141" spans="1:2" s="323" customFormat="1">
      <c r="A1141" s="103"/>
      <c r="B1141" s="103"/>
    </row>
    <row r="1142" spans="1:2" s="323" customFormat="1">
      <c r="A1142" s="103"/>
      <c r="B1142" s="103"/>
    </row>
    <row r="1143" spans="1:2" s="323" customFormat="1">
      <c r="A1143" s="103"/>
      <c r="B1143" s="103"/>
    </row>
    <row r="1144" spans="1:2" s="323" customFormat="1">
      <c r="A1144" s="103"/>
      <c r="B1144" s="103"/>
    </row>
    <row r="1145" spans="1:2" s="323" customFormat="1">
      <c r="A1145" s="103"/>
      <c r="B1145" s="103"/>
    </row>
    <row r="1146" spans="1:2" s="323" customFormat="1">
      <c r="A1146" s="103"/>
      <c r="B1146" s="103"/>
    </row>
    <row r="1147" spans="1:2" s="323" customFormat="1">
      <c r="A1147" s="103"/>
      <c r="B1147" s="103"/>
    </row>
    <row r="1148" spans="1:2" s="323" customFormat="1">
      <c r="A1148" s="103"/>
      <c r="B1148" s="103"/>
    </row>
    <row r="1149" spans="1:2" s="323" customFormat="1">
      <c r="A1149" s="103"/>
      <c r="B1149" s="103"/>
    </row>
    <row r="1150" spans="1:2" s="323" customFormat="1">
      <c r="A1150" s="103"/>
      <c r="B1150" s="103"/>
    </row>
    <row r="1151" spans="1:2" s="323" customFormat="1">
      <c r="A1151" s="103"/>
      <c r="B1151" s="103"/>
    </row>
    <row r="1152" spans="1:2" s="323" customFormat="1">
      <c r="A1152" s="103"/>
      <c r="B1152" s="103"/>
    </row>
    <row r="1153" spans="1:2" s="323" customFormat="1">
      <c r="A1153" s="103"/>
      <c r="B1153" s="103"/>
    </row>
    <row r="1154" spans="1:2" s="323" customFormat="1">
      <c r="A1154" s="103"/>
      <c r="B1154" s="103"/>
    </row>
    <row r="1155" spans="1:2" s="323" customFormat="1">
      <c r="A1155" s="103"/>
      <c r="B1155" s="103"/>
    </row>
    <row r="1156" spans="1:2" s="323" customFormat="1">
      <c r="A1156" s="103"/>
      <c r="B1156" s="103"/>
    </row>
    <row r="1157" spans="1:2" s="323" customFormat="1">
      <c r="A1157" s="103"/>
      <c r="B1157" s="103"/>
    </row>
    <row r="1158" spans="1:2" s="323" customFormat="1">
      <c r="A1158" s="103"/>
      <c r="B1158" s="103"/>
    </row>
    <row r="1159" spans="1:2" s="323" customFormat="1">
      <c r="A1159" s="103"/>
      <c r="B1159" s="103"/>
    </row>
    <row r="1160" spans="1:2" s="323" customFormat="1">
      <c r="A1160" s="103"/>
      <c r="B1160" s="103"/>
    </row>
    <row r="1161" spans="1:2" s="323" customFormat="1">
      <c r="A1161" s="103"/>
      <c r="B1161" s="103"/>
    </row>
    <row r="1162" spans="1:2" s="323" customFormat="1">
      <c r="A1162" s="103"/>
      <c r="B1162" s="103"/>
    </row>
    <row r="1163" spans="1:2" s="323" customFormat="1">
      <c r="A1163" s="103"/>
      <c r="B1163" s="103"/>
    </row>
    <row r="1164" spans="1:2" s="323" customFormat="1">
      <c r="A1164" s="103"/>
      <c r="B1164" s="103"/>
    </row>
    <row r="1165" spans="1:2" s="323" customFormat="1">
      <c r="A1165" s="103"/>
      <c r="B1165" s="103"/>
    </row>
    <row r="1166" spans="1:2" s="323" customFormat="1">
      <c r="A1166" s="103"/>
      <c r="B1166" s="103"/>
    </row>
    <row r="1167" spans="1:2" s="323" customFormat="1">
      <c r="A1167" s="103"/>
      <c r="B1167" s="103"/>
    </row>
    <row r="1168" spans="1:2" s="323" customFormat="1">
      <c r="A1168" s="103"/>
      <c r="B1168" s="103"/>
    </row>
    <row r="1169" spans="1:2" s="323" customFormat="1">
      <c r="A1169" s="103"/>
      <c r="B1169" s="103"/>
    </row>
    <row r="1170" spans="1:2" s="323" customFormat="1">
      <c r="A1170" s="103"/>
      <c r="B1170" s="103"/>
    </row>
    <row r="1171" spans="1:2" s="323" customFormat="1">
      <c r="A1171" s="103"/>
      <c r="B1171" s="103"/>
    </row>
    <row r="1172" spans="1:2" s="323" customFormat="1">
      <c r="A1172" s="103"/>
      <c r="B1172" s="103"/>
    </row>
    <row r="1173" spans="1:2" s="323" customFormat="1">
      <c r="A1173" s="103"/>
      <c r="B1173" s="103"/>
    </row>
    <row r="1174" spans="1:2" s="323" customFormat="1">
      <c r="A1174" s="103"/>
      <c r="B1174" s="103"/>
    </row>
    <row r="1175" spans="1:2" s="323" customFormat="1">
      <c r="A1175" s="103"/>
      <c r="B1175" s="103"/>
    </row>
    <row r="1176" spans="1:2" s="323" customFormat="1">
      <c r="A1176" s="103"/>
      <c r="B1176" s="103"/>
    </row>
    <row r="1177" spans="1:2" s="323" customFormat="1">
      <c r="A1177" s="103"/>
      <c r="B1177" s="103"/>
    </row>
    <row r="1178" spans="1:2" s="323" customFormat="1">
      <c r="A1178" s="103"/>
      <c r="B1178" s="103"/>
    </row>
    <row r="1179" spans="1:2" s="323" customFormat="1">
      <c r="A1179" s="103"/>
      <c r="B1179" s="103"/>
    </row>
    <row r="1180" spans="1:2" s="323" customFormat="1">
      <c r="A1180" s="103"/>
      <c r="B1180" s="103"/>
    </row>
    <row r="1181" spans="1:2" s="323" customFormat="1">
      <c r="A1181" s="103"/>
      <c r="B1181" s="103"/>
    </row>
    <row r="1182" spans="1:2" s="323" customFormat="1">
      <c r="A1182" s="103"/>
      <c r="B1182" s="103"/>
    </row>
    <row r="1183" spans="1:2" s="323" customFormat="1">
      <c r="A1183" s="103"/>
      <c r="B1183" s="103"/>
    </row>
    <row r="1184" spans="1:2" s="323" customFormat="1">
      <c r="A1184" s="103"/>
      <c r="B1184" s="103"/>
    </row>
    <row r="1185" spans="1:2" s="323" customFormat="1">
      <c r="A1185" s="103"/>
      <c r="B1185" s="103"/>
    </row>
    <row r="1186" spans="1:2" s="323" customFormat="1">
      <c r="A1186" s="103"/>
      <c r="B1186" s="103"/>
    </row>
    <row r="1187" spans="1:2" s="323" customFormat="1">
      <c r="A1187" s="103"/>
      <c r="B1187" s="103"/>
    </row>
    <row r="1188" spans="1:2" s="323" customFormat="1">
      <c r="A1188" s="103"/>
      <c r="B1188" s="103"/>
    </row>
    <row r="1189" spans="1:2" s="323" customFormat="1">
      <c r="A1189" s="103"/>
      <c r="B1189" s="103"/>
    </row>
    <row r="1190" spans="1:2" s="323" customFormat="1">
      <c r="A1190" s="103"/>
      <c r="B1190" s="101"/>
    </row>
    <row r="1191" spans="1:2" s="323" customFormat="1">
      <c r="A1191" s="103"/>
    </row>
    <row r="1192" spans="1:2" s="323" customFormat="1">
      <c r="A1192" s="103"/>
    </row>
    <row r="1193" spans="1:2" s="323" customFormat="1">
      <c r="A1193" s="103"/>
    </row>
    <row r="1194" spans="1:2" s="323" customFormat="1">
      <c r="A1194" s="103"/>
    </row>
    <row r="1195" spans="1:2" s="323" customFormat="1">
      <c r="A1195" s="103"/>
      <c r="B1195" s="101"/>
    </row>
    <row r="1196" spans="1:2" s="323" customFormat="1">
      <c r="A1196" s="103"/>
    </row>
    <row r="1197" spans="1:2" s="323" customFormat="1">
      <c r="A1197" s="103"/>
    </row>
    <row r="1198" spans="1:2" s="323" customFormat="1">
      <c r="A1198" s="103"/>
    </row>
    <row r="1199" spans="1:2" s="323" customFormat="1">
      <c r="A1199" s="103"/>
      <c r="B1199" s="103"/>
    </row>
    <row r="1200" spans="1:2" s="323" customFormat="1">
      <c r="A1200" s="103"/>
      <c r="B1200" s="103"/>
    </row>
    <row r="1201" spans="1:2" s="323" customFormat="1">
      <c r="A1201" s="103"/>
      <c r="B1201" s="103"/>
    </row>
    <row r="1202" spans="1:2" s="323" customFormat="1">
      <c r="A1202" s="103"/>
      <c r="B1202" s="103"/>
    </row>
    <row r="1203" spans="1:2" s="323" customFormat="1">
      <c r="A1203" s="103"/>
      <c r="B1203" s="103"/>
    </row>
    <row r="1204" spans="1:2" s="323" customFormat="1">
      <c r="A1204" s="103"/>
      <c r="B1204" s="103"/>
    </row>
    <row r="1205" spans="1:2" s="323" customFormat="1">
      <c r="A1205" s="103"/>
      <c r="B1205" s="103"/>
    </row>
    <row r="1206" spans="1:2" s="323" customFormat="1">
      <c r="A1206" s="103"/>
      <c r="B1206" s="103"/>
    </row>
    <row r="1207" spans="1:2" s="323" customFormat="1">
      <c r="A1207" s="103"/>
      <c r="B1207" s="103"/>
    </row>
    <row r="1208" spans="1:2" s="323" customFormat="1">
      <c r="A1208" s="103"/>
      <c r="B1208" s="103"/>
    </row>
    <row r="1209" spans="1:2" s="323" customFormat="1">
      <c r="A1209" s="103"/>
      <c r="B1209" s="103"/>
    </row>
    <row r="1210" spans="1:2" s="323" customFormat="1">
      <c r="A1210" s="103"/>
      <c r="B1210" s="103"/>
    </row>
    <row r="1211" spans="1:2" s="323" customFormat="1">
      <c r="A1211" s="103"/>
      <c r="B1211" s="103"/>
    </row>
    <row r="1212" spans="1:2" s="323" customFormat="1">
      <c r="A1212" s="103"/>
      <c r="B1212" s="103"/>
    </row>
    <row r="1213" spans="1:2" s="323" customFormat="1">
      <c r="A1213" s="103"/>
      <c r="B1213" s="103"/>
    </row>
    <row r="1214" spans="1:2" s="323" customFormat="1">
      <c r="A1214" s="103"/>
      <c r="B1214" s="103"/>
    </row>
    <row r="1215" spans="1:2" s="323" customFormat="1">
      <c r="A1215" s="103"/>
      <c r="B1215" s="103"/>
    </row>
    <row r="1216" spans="1:2" s="323" customFormat="1">
      <c r="A1216" s="103"/>
      <c r="B1216" s="103"/>
    </row>
    <row r="1217" spans="1:2" s="323" customFormat="1">
      <c r="A1217" s="103"/>
      <c r="B1217" s="101"/>
    </row>
    <row r="1218" spans="1:2" s="323" customFormat="1">
      <c r="A1218" s="103"/>
    </row>
    <row r="1219" spans="1:2" s="323" customFormat="1">
      <c r="A1219" s="103"/>
    </row>
    <row r="1220" spans="1:2" s="323" customFormat="1">
      <c r="A1220" s="103"/>
    </row>
    <row r="1221" spans="1:2" s="323" customFormat="1">
      <c r="A1221" s="103"/>
      <c r="B1221" s="101"/>
    </row>
    <row r="1222" spans="1:2" s="323" customFormat="1">
      <c r="A1222" s="103"/>
    </row>
    <row r="1223" spans="1:2" s="323" customFormat="1">
      <c r="A1223" s="103"/>
    </row>
    <row r="1224" spans="1:2" s="323" customFormat="1">
      <c r="A1224" s="103"/>
    </row>
    <row r="1225" spans="1:2" s="323" customFormat="1">
      <c r="A1225" s="103"/>
    </row>
    <row r="1226" spans="1:2" s="323" customFormat="1">
      <c r="A1226" s="103"/>
      <c r="B1226" s="101"/>
    </row>
    <row r="1227" spans="1:2" s="323" customFormat="1">
      <c r="A1227" s="103"/>
    </row>
    <row r="1228" spans="1:2" s="323" customFormat="1">
      <c r="A1228" s="103"/>
    </row>
    <row r="1229" spans="1:2" s="323" customFormat="1">
      <c r="A1229" s="103"/>
    </row>
    <row r="1230" spans="1:2" s="323" customFormat="1">
      <c r="A1230" s="103"/>
      <c r="B1230" s="103"/>
    </row>
    <row r="1231" spans="1:2" s="323" customFormat="1">
      <c r="A1231" s="103"/>
      <c r="B1231" s="103"/>
    </row>
    <row r="1232" spans="1:2" s="323" customFormat="1">
      <c r="A1232" s="103"/>
      <c r="B1232" s="103"/>
    </row>
    <row r="1233" spans="1:2" s="323" customFormat="1">
      <c r="A1233" s="103"/>
      <c r="B1233" s="103"/>
    </row>
    <row r="1234" spans="1:2" s="323" customFormat="1">
      <c r="A1234" s="103"/>
      <c r="B1234" s="103"/>
    </row>
    <row r="1235" spans="1:2" s="323" customFormat="1">
      <c r="A1235" s="103"/>
      <c r="B1235" s="103"/>
    </row>
    <row r="1236" spans="1:2" s="323" customFormat="1">
      <c r="A1236" s="103"/>
      <c r="B1236" s="103"/>
    </row>
    <row r="1237" spans="1:2" s="323" customFormat="1">
      <c r="A1237" s="103"/>
      <c r="B1237" s="103"/>
    </row>
    <row r="1238" spans="1:2" s="323" customFormat="1">
      <c r="A1238" s="103"/>
      <c r="B1238" s="103"/>
    </row>
    <row r="1239" spans="1:2" s="323" customFormat="1">
      <c r="A1239" s="103"/>
      <c r="B1239" s="103"/>
    </row>
    <row r="1240" spans="1:2" s="323" customFormat="1">
      <c r="A1240" s="103"/>
      <c r="B1240" s="103"/>
    </row>
    <row r="1241" spans="1:2" s="323" customFormat="1">
      <c r="A1241" s="103"/>
      <c r="B1241" s="103"/>
    </row>
    <row r="1242" spans="1:2" s="323" customFormat="1">
      <c r="A1242" s="103"/>
      <c r="B1242" s="103"/>
    </row>
    <row r="1243" spans="1:2" s="323" customFormat="1">
      <c r="A1243" s="103"/>
      <c r="B1243" s="103"/>
    </row>
    <row r="1244" spans="1:2" s="323" customFormat="1">
      <c r="A1244" s="103"/>
      <c r="B1244" s="103"/>
    </row>
    <row r="1245" spans="1:2" s="323" customFormat="1">
      <c r="A1245" s="103"/>
      <c r="B1245" s="103"/>
    </row>
    <row r="1246" spans="1:2" s="323" customFormat="1">
      <c r="A1246" s="103"/>
      <c r="B1246" s="103"/>
    </row>
    <row r="1247" spans="1:2" s="323" customFormat="1">
      <c r="A1247" s="103"/>
      <c r="B1247" s="101"/>
    </row>
    <row r="1248" spans="1:2" s="323" customFormat="1">
      <c r="A1248" s="103"/>
    </row>
    <row r="1249" spans="1:2" s="323" customFormat="1">
      <c r="A1249" s="103"/>
    </row>
    <row r="1250" spans="1:2" s="323" customFormat="1">
      <c r="A1250" s="103"/>
    </row>
    <row r="1251" spans="1:2" s="323" customFormat="1">
      <c r="A1251" s="103"/>
    </row>
    <row r="1252" spans="1:2" s="323" customFormat="1">
      <c r="A1252" s="103"/>
      <c r="B1252" s="101"/>
    </row>
    <row r="1253" spans="1:2" s="323" customFormat="1">
      <c r="A1253" s="103"/>
    </row>
    <row r="1254" spans="1:2" s="323" customFormat="1">
      <c r="A1254" s="103"/>
    </row>
    <row r="1255" spans="1:2" s="323" customFormat="1">
      <c r="A1255" s="103"/>
    </row>
    <row r="1256" spans="1:2" s="323" customFormat="1">
      <c r="A1256" s="103"/>
    </row>
    <row r="1257" spans="1:2" s="323" customFormat="1">
      <c r="A1257" s="103"/>
    </row>
    <row r="1258" spans="1:2" s="323" customFormat="1">
      <c r="A1258" s="103"/>
      <c r="B1258" s="103"/>
    </row>
    <row r="1259" spans="1:2" s="323" customFormat="1">
      <c r="A1259" s="103"/>
      <c r="B1259" s="103"/>
    </row>
    <row r="1260" spans="1:2" s="323" customFormat="1">
      <c r="A1260" s="103"/>
      <c r="B1260" s="103"/>
    </row>
    <row r="1261" spans="1:2" s="323" customFormat="1">
      <c r="A1261" s="103"/>
      <c r="B1261" s="103"/>
    </row>
    <row r="1262" spans="1:2" s="323" customFormat="1">
      <c r="A1262" s="103"/>
      <c r="B1262" s="103"/>
    </row>
    <row r="1263" spans="1:2" s="323" customFormat="1">
      <c r="A1263" s="103"/>
      <c r="B1263" s="103"/>
    </row>
    <row r="1264" spans="1:2" s="323" customFormat="1">
      <c r="A1264" s="103"/>
      <c r="B1264" s="103"/>
    </row>
    <row r="1265" spans="1:2" s="323" customFormat="1">
      <c r="A1265" s="103"/>
      <c r="B1265" s="103"/>
    </row>
    <row r="1266" spans="1:2" s="323" customFormat="1">
      <c r="A1266" s="103"/>
      <c r="B1266" s="101"/>
    </row>
    <row r="1267" spans="1:2" s="323" customFormat="1">
      <c r="A1267" s="103"/>
    </row>
    <row r="1268" spans="1:2" s="323" customFormat="1">
      <c r="A1268" s="103"/>
    </row>
    <row r="1269" spans="1:2" s="323" customFormat="1">
      <c r="A1269" s="103"/>
    </row>
    <row r="1270" spans="1:2" s="323" customFormat="1">
      <c r="A1270" s="103"/>
    </row>
    <row r="1271" spans="1:2" s="323" customFormat="1">
      <c r="A1271" s="103"/>
      <c r="B1271" s="103"/>
    </row>
    <row r="1272" spans="1:2" s="323" customFormat="1">
      <c r="A1272" s="103"/>
      <c r="B1272" s="103"/>
    </row>
    <row r="1273" spans="1:2" s="323" customFormat="1">
      <c r="A1273" s="103"/>
      <c r="B1273" s="103"/>
    </row>
    <row r="1274" spans="1:2" s="323" customFormat="1">
      <c r="A1274" s="103"/>
      <c r="B1274" s="103"/>
    </row>
    <row r="1275" spans="1:2" s="323" customFormat="1">
      <c r="A1275" s="103"/>
      <c r="B1275" s="103"/>
    </row>
    <row r="1276" spans="1:2" s="323" customFormat="1">
      <c r="A1276" s="103"/>
      <c r="B1276" s="103"/>
    </row>
    <row r="1277" spans="1:2" s="323" customFormat="1">
      <c r="A1277" s="103"/>
      <c r="B1277" s="103"/>
    </row>
    <row r="1278" spans="1:2" s="323" customFormat="1">
      <c r="A1278" s="103"/>
      <c r="B1278" s="103"/>
    </row>
    <row r="1279" spans="1:2" s="323" customFormat="1">
      <c r="A1279" s="103"/>
      <c r="B1279" s="103"/>
    </row>
    <row r="1280" spans="1:2" s="323" customFormat="1">
      <c r="A1280" s="103"/>
      <c r="B1280" s="103"/>
    </row>
    <row r="1281" spans="1:2" s="323" customFormat="1">
      <c r="A1281" s="103"/>
      <c r="B1281" s="103"/>
    </row>
    <row r="1282" spans="1:2" s="323" customFormat="1">
      <c r="A1282" s="103"/>
      <c r="B1282" s="103"/>
    </row>
    <row r="1283" spans="1:2" s="323" customFormat="1">
      <c r="A1283" s="103"/>
      <c r="B1283" s="103"/>
    </row>
    <row r="1284" spans="1:2" s="323" customFormat="1">
      <c r="A1284" s="103"/>
      <c r="B1284" s="103"/>
    </row>
    <row r="1285" spans="1:2" s="323" customFormat="1">
      <c r="A1285" s="103"/>
      <c r="B1285" s="103"/>
    </row>
    <row r="1286" spans="1:2" s="323" customFormat="1">
      <c r="A1286" s="103"/>
      <c r="B1286" s="103"/>
    </row>
    <row r="1287" spans="1:2" s="323" customFormat="1">
      <c r="A1287" s="103"/>
      <c r="B1287" s="103"/>
    </row>
    <row r="1288" spans="1:2" s="323" customFormat="1">
      <c r="A1288" s="103"/>
      <c r="B1288" s="103"/>
    </row>
    <row r="1289" spans="1:2" s="323" customFormat="1">
      <c r="A1289" s="103"/>
      <c r="B1289" s="103"/>
    </row>
    <row r="1290" spans="1:2" s="323" customFormat="1">
      <c r="A1290" s="103"/>
      <c r="B1290" s="103"/>
    </row>
    <row r="1291" spans="1:2" s="323" customFormat="1">
      <c r="A1291" s="103"/>
      <c r="B1291" s="103"/>
    </row>
    <row r="1292" spans="1:2" s="323" customFormat="1">
      <c r="A1292" s="103"/>
      <c r="B1292" s="103"/>
    </row>
    <row r="1293" spans="1:2" s="323" customFormat="1">
      <c r="A1293" s="103"/>
      <c r="B1293" s="103"/>
    </row>
    <row r="1294" spans="1:2" s="323" customFormat="1">
      <c r="A1294" s="103"/>
      <c r="B1294" s="103"/>
    </row>
    <row r="1295" spans="1:2" s="323" customFormat="1">
      <c r="A1295" s="103"/>
      <c r="B1295" s="103"/>
    </row>
    <row r="1296" spans="1:2" s="323" customFormat="1">
      <c r="A1296" s="103"/>
      <c r="B1296" s="103"/>
    </row>
    <row r="1297" spans="1:2" s="323" customFormat="1">
      <c r="A1297" s="103"/>
      <c r="B1297" s="103"/>
    </row>
    <row r="1298" spans="1:2" s="323" customFormat="1">
      <c r="A1298" s="103"/>
      <c r="B1298" s="103"/>
    </row>
    <row r="1299" spans="1:2" s="323" customFormat="1">
      <c r="A1299" s="103"/>
      <c r="B1299" s="103"/>
    </row>
    <row r="1300" spans="1:2" s="323" customFormat="1">
      <c r="A1300" s="103"/>
      <c r="B1300" s="103"/>
    </row>
    <row r="1301" spans="1:2" s="323" customFormat="1">
      <c r="A1301" s="103"/>
      <c r="B1301" s="103"/>
    </row>
    <row r="1302" spans="1:2" s="323" customFormat="1">
      <c r="A1302" s="103"/>
      <c r="B1302" s="103"/>
    </row>
    <row r="1303" spans="1:2" s="323" customFormat="1">
      <c r="A1303" s="103"/>
      <c r="B1303" s="103"/>
    </row>
    <row r="1304" spans="1:2" s="323" customFormat="1">
      <c r="A1304" s="103"/>
      <c r="B1304" s="103"/>
    </row>
    <row r="1305" spans="1:2" s="323" customFormat="1">
      <c r="A1305" s="103"/>
      <c r="B1305" s="103"/>
    </row>
    <row r="1306" spans="1:2" s="323" customFormat="1">
      <c r="A1306" s="103"/>
      <c r="B1306" s="103"/>
    </row>
    <row r="1307" spans="1:2" s="323" customFormat="1">
      <c r="A1307" s="103"/>
      <c r="B1307" s="103"/>
    </row>
    <row r="1308" spans="1:2" s="323" customFormat="1">
      <c r="A1308" s="103"/>
      <c r="B1308" s="101"/>
    </row>
    <row r="1309" spans="1:2" s="323" customFormat="1">
      <c r="A1309" s="103"/>
    </row>
    <row r="1310" spans="1:2" s="323" customFormat="1">
      <c r="A1310" s="103"/>
    </row>
    <row r="1311" spans="1:2" s="323" customFormat="1">
      <c r="A1311" s="103"/>
    </row>
    <row r="1312" spans="1:2" s="323" customFormat="1">
      <c r="A1312" s="103"/>
      <c r="B1312" s="103"/>
    </row>
    <row r="1313" spans="1:2" s="323" customFormat="1">
      <c r="A1313" s="103"/>
      <c r="B1313" s="103"/>
    </row>
    <row r="1314" spans="1:2" s="323" customFormat="1">
      <c r="A1314" s="103"/>
      <c r="B1314" s="103"/>
    </row>
    <row r="1315" spans="1:2" s="323" customFormat="1">
      <c r="A1315" s="103"/>
      <c r="B1315" s="103"/>
    </row>
    <row r="1316" spans="1:2" s="323" customFormat="1">
      <c r="A1316" s="103"/>
      <c r="B1316" s="103"/>
    </row>
    <row r="1317" spans="1:2" s="323" customFormat="1">
      <c r="A1317" s="103"/>
      <c r="B1317" s="103"/>
    </row>
    <row r="1318" spans="1:2" s="323" customFormat="1">
      <c r="A1318" s="103"/>
      <c r="B1318" s="103"/>
    </row>
    <row r="1319" spans="1:2" s="323" customFormat="1">
      <c r="A1319" s="103"/>
      <c r="B1319" s="103"/>
    </row>
    <row r="1320" spans="1:2" s="323" customFormat="1">
      <c r="A1320" s="103"/>
      <c r="B1320" s="103"/>
    </row>
    <row r="1321" spans="1:2" s="323" customFormat="1">
      <c r="A1321" s="103"/>
      <c r="B1321" s="103"/>
    </row>
    <row r="1322" spans="1:2" s="323" customFormat="1">
      <c r="A1322" s="103"/>
      <c r="B1322" s="103"/>
    </row>
    <row r="1323" spans="1:2" s="323" customFormat="1">
      <c r="A1323" s="103"/>
      <c r="B1323" s="103"/>
    </row>
    <row r="1324" spans="1:2" s="323" customFormat="1">
      <c r="A1324" s="103"/>
      <c r="B1324" s="103"/>
    </row>
    <row r="1325" spans="1:2" s="323" customFormat="1">
      <c r="A1325" s="103"/>
      <c r="B1325" s="103"/>
    </row>
    <row r="1326" spans="1:2" s="323" customFormat="1">
      <c r="A1326" s="103"/>
      <c r="B1326" s="101"/>
    </row>
    <row r="1327" spans="1:2" s="323" customFormat="1">
      <c r="A1327" s="103"/>
    </row>
    <row r="1328" spans="1:2" s="323" customFormat="1">
      <c r="A1328" s="103"/>
    </row>
    <row r="1329" spans="1:2" s="323" customFormat="1">
      <c r="A1329" s="103"/>
    </row>
    <row r="1330" spans="1:2" s="323" customFormat="1">
      <c r="A1330" s="103"/>
      <c r="B1330" s="103"/>
    </row>
    <row r="1331" spans="1:2" s="323" customFormat="1">
      <c r="A1331" s="103"/>
      <c r="B1331" s="103"/>
    </row>
    <row r="1332" spans="1:2" s="323" customFormat="1">
      <c r="A1332" s="103"/>
      <c r="B1332" s="103"/>
    </row>
    <row r="1333" spans="1:2" s="323" customFormat="1">
      <c r="A1333" s="103"/>
      <c r="B1333" s="103"/>
    </row>
    <row r="1334" spans="1:2" s="323" customFormat="1">
      <c r="A1334" s="103"/>
      <c r="B1334" s="103"/>
    </row>
    <row r="1335" spans="1:2" s="323" customFormat="1">
      <c r="A1335" s="103"/>
      <c r="B1335" s="101"/>
    </row>
    <row r="1336" spans="1:2" s="323" customFormat="1">
      <c r="A1336" s="103"/>
    </row>
    <row r="1337" spans="1:2" s="323" customFormat="1">
      <c r="A1337" s="103"/>
    </row>
    <row r="1338" spans="1:2" s="323" customFormat="1">
      <c r="A1338" s="103"/>
    </row>
    <row r="1339" spans="1:2" s="323" customFormat="1">
      <c r="A1339" s="103"/>
    </row>
    <row r="1340" spans="1:2" s="323" customFormat="1">
      <c r="A1340" s="103"/>
    </row>
    <row r="1341" spans="1:2" s="323" customFormat="1">
      <c r="A1341" s="103"/>
      <c r="B1341" s="103"/>
    </row>
    <row r="1342" spans="1:2" s="323" customFormat="1">
      <c r="A1342" s="103"/>
      <c r="B1342" s="103"/>
    </row>
    <row r="1343" spans="1:2" s="323" customFormat="1">
      <c r="A1343" s="103"/>
      <c r="B1343" s="103"/>
    </row>
    <row r="1344" spans="1:2" s="323" customFormat="1">
      <c r="A1344" s="103"/>
      <c r="B1344" s="103"/>
    </row>
    <row r="1345" spans="1:2" s="323" customFormat="1">
      <c r="A1345" s="103"/>
      <c r="B1345" s="103"/>
    </row>
    <row r="1346" spans="1:2" s="323" customFormat="1">
      <c r="A1346" s="103"/>
      <c r="B1346" s="103"/>
    </row>
    <row r="1347" spans="1:2" s="323" customFormat="1">
      <c r="A1347" s="103"/>
      <c r="B1347" s="103"/>
    </row>
    <row r="1348" spans="1:2" s="323" customFormat="1">
      <c r="A1348" s="103"/>
      <c r="B1348" s="103"/>
    </row>
    <row r="1349" spans="1:2" s="323" customFormat="1">
      <c r="A1349" s="103"/>
      <c r="B1349" s="103"/>
    </row>
    <row r="1350" spans="1:2" s="323" customFormat="1">
      <c r="A1350" s="103"/>
      <c r="B1350" s="103"/>
    </row>
    <row r="1351" spans="1:2" s="323" customFormat="1">
      <c r="A1351" s="103"/>
      <c r="B1351" s="103"/>
    </row>
    <row r="1352" spans="1:2" s="323" customFormat="1">
      <c r="A1352" s="103"/>
      <c r="B1352" s="103"/>
    </row>
    <row r="1353" spans="1:2" s="323" customFormat="1">
      <c r="A1353" s="103"/>
      <c r="B1353" s="103"/>
    </row>
    <row r="1354" spans="1:2" s="323" customFormat="1">
      <c r="A1354" s="103"/>
      <c r="B1354" s="103"/>
    </row>
    <row r="1355" spans="1:2" s="323" customFormat="1">
      <c r="A1355" s="103"/>
      <c r="B1355" s="103"/>
    </row>
    <row r="1356" spans="1:2" s="323" customFormat="1">
      <c r="A1356" s="103"/>
      <c r="B1356" s="103"/>
    </row>
    <row r="1357" spans="1:2" s="323" customFormat="1">
      <c r="A1357" s="103"/>
      <c r="B1357" s="103"/>
    </row>
    <row r="1358" spans="1:2" s="323" customFormat="1">
      <c r="A1358" s="103"/>
      <c r="B1358" s="103"/>
    </row>
    <row r="1359" spans="1:2" s="323" customFormat="1">
      <c r="A1359" s="103"/>
      <c r="B1359" s="103"/>
    </row>
    <row r="1360" spans="1:2" s="323" customFormat="1">
      <c r="A1360" s="103"/>
      <c r="B1360" s="103"/>
    </row>
    <row r="1361" spans="1:2" s="323" customFormat="1">
      <c r="A1361" s="103"/>
      <c r="B1361" s="103"/>
    </row>
    <row r="1362" spans="1:2" s="323" customFormat="1">
      <c r="A1362" s="103"/>
      <c r="B1362" s="103"/>
    </row>
    <row r="1363" spans="1:2" s="323" customFormat="1">
      <c r="A1363" s="103"/>
      <c r="B1363" s="103"/>
    </row>
    <row r="1364" spans="1:2" s="323" customFormat="1">
      <c r="A1364" s="103"/>
      <c r="B1364" s="103"/>
    </row>
    <row r="1365" spans="1:2" s="323" customFormat="1">
      <c r="A1365" s="103"/>
      <c r="B1365" s="103"/>
    </row>
    <row r="1366" spans="1:2" s="323" customFormat="1">
      <c r="A1366" s="103"/>
      <c r="B1366" s="103"/>
    </row>
    <row r="1367" spans="1:2" s="323" customFormat="1">
      <c r="A1367" s="103"/>
      <c r="B1367" s="103"/>
    </row>
    <row r="1368" spans="1:2" s="323" customFormat="1">
      <c r="A1368" s="103"/>
      <c r="B1368" s="103"/>
    </row>
    <row r="1369" spans="1:2" s="323" customFormat="1">
      <c r="A1369" s="103"/>
      <c r="B1369" s="103"/>
    </row>
    <row r="1370" spans="1:2" s="323" customFormat="1">
      <c r="A1370" s="103"/>
      <c r="B1370" s="101"/>
    </row>
    <row r="1371" spans="1:2" s="323" customFormat="1">
      <c r="A1371" s="103"/>
    </row>
    <row r="1372" spans="1:2" s="323" customFormat="1">
      <c r="A1372" s="103"/>
    </row>
    <row r="1373" spans="1:2" s="323" customFormat="1">
      <c r="A1373" s="103"/>
    </row>
    <row r="1374" spans="1:2" s="323" customFormat="1">
      <c r="A1374" s="103"/>
      <c r="B1374" s="103"/>
    </row>
    <row r="1375" spans="1:2" s="323" customFormat="1">
      <c r="A1375" s="103"/>
      <c r="B1375" s="103"/>
    </row>
    <row r="1376" spans="1:2" s="323" customFormat="1">
      <c r="A1376" s="103"/>
      <c r="B1376" s="103"/>
    </row>
    <row r="1377" spans="1:2" s="323" customFormat="1">
      <c r="A1377" s="103"/>
      <c r="B1377" s="103"/>
    </row>
    <row r="1378" spans="1:2" s="323" customFormat="1">
      <c r="A1378" s="103"/>
      <c r="B1378" s="103"/>
    </row>
    <row r="1379" spans="1:2" s="323" customFormat="1">
      <c r="A1379" s="103"/>
      <c r="B1379" s="103"/>
    </row>
    <row r="1380" spans="1:2" s="323" customFormat="1">
      <c r="A1380" s="103"/>
      <c r="B1380" s="103"/>
    </row>
    <row r="1381" spans="1:2" s="323" customFormat="1">
      <c r="A1381" s="103"/>
      <c r="B1381" s="103"/>
    </row>
    <row r="1382" spans="1:2" s="323" customFormat="1">
      <c r="A1382" s="103"/>
      <c r="B1382" s="103"/>
    </row>
    <row r="1383" spans="1:2" s="323" customFormat="1">
      <c r="A1383" s="103"/>
      <c r="B1383" s="103"/>
    </row>
    <row r="1384" spans="1:2" s="323" customFormat="1">
      <c r="A1384" s="103"/>
      <c r="B1384" s="103"/>
    </row>
    <row r="1385" spans="1:2" s="323" customFormat="1">
      <c r="A1385" s="103"/>
      <c r="B1385" s="103"/>
    </row>
    <row r="1386" spans="1:2" s="323" customFormat="1">
      <c r="A1386" s="103"/>
      <c r="B1386" s="103"/>
    </row>
    <row r="1387" spans="1:2" s="323" customFormat="1">
      <c r="A1387" s="103"/>
      <c r="B1387" s="103"/>
    </row>
    <row r="1388" spans="1:2" s="323" customFormat="1">
      <c r="A1388" s="103"/>
      <c r="B1388" s="103"/>
    </row>
    <row r="1389" spans="1:2" s="323" customFormat="1">
      <c r="A1389" s="103"/>
      <c r="B1389" s="103"/>
    </row>
    <row r="1390" spans="1:2" s="323" customFormat="1">
      <c r="A1390" s="103"/>
      <c r="B1390" s="103"/>
    </row>
    <row r="1391" spans="1:2" s="323" customFormat="1">
      <c r="A1391" s="103"/>
      <c r="B1391" s="103"/>
    </row>
    <row r="1392" spans="1:2" s="323" customFormat="1">
      <c r="A1392" s="103"/>
      <c r="B1392" s="103"/>
    </row>
    <row r="1393" spans="1:2" s="323" customFormat="1">
      <c r="A1393" s="103"/>
      <c r="B1393" s="103"/>
    </row>
    <row r="1394" spans="1:2" s="323" customFormat="1">
      <c r="A1394" s="103"/>
      <c r="B1394" s="103"/>
    </row>
    <row r="1395" spans="1:2" s="323" customFormat="1">
      <c r="A1395" s="103"/>
      <c r="B1395" s="103"/>
    </row>
    <row r="1396" spans="1:2" s="323" customFormat="1">
      <c r="A1396" s="103"/>
      <c r="B1396" s="103"/>
    </row>
    <row r="1397" spans="1:2" s="323" customFormat="1">
      <c r="A1397" s="103"/>
      <c r="B1397" s="103"/>
    </row>
    <row r="1398" spans="1:2" s="323" customFormat="1">
      <c r="A1398" s="103"/>
      <c r="B1398" s="103"/>
    </row>
    <row r="1399" spans="1:2" s="323" customFormat="1">
      <c r="A1399" s="103"/>
      <c r="B1399" s="103"/>
    </row>
    <row r="1400" spans="1:2" s="323" customFormat="1">
      <c r="A1400" s="103"/>
      <c r="B1400" s="103"/>
    </row>
    <row r="1401" spans="1:2" s="323" customFormat="1">
      <c r="A1401" s="103"/>
      <c r="B1401" s="103"/>
    </row>
    <row r="1402" spans="1:2" s="323" customFormat="1">
      <c r="A1402" s="103"/>
      <c r="B1402" s="103"/>
    </row>
    <row r="1403" spans="1:2" s="323" customFormat="1">
      <c r="A1403" s="103"/>
      <c r="B1403" s="103"/>
    </row>
    <row r="1404" spans="1:2" s="323" customFormat="1">
      <c r="A1404" s="103"/>
      <c r="B1404" s="103"/>
    </row>
    <row r="1405" spans="1:2" s="323" customFormat="1">
      <c r="A1405" s="103"/>
      <c r="B1405" s="101"/>
    </row>
    <row r="1406" spans="1:2" s="323" customFormat="1">
      <c r="A1406" s="103"/>
    </row>
    <row r="1407" spans="1:2" s="323" customFormat="1">
      <c r="A1407" s="103"/>
    </row>
    <row r="1408" spans="1:2" s="323" customFormat="1">
      <c r="A1408" s="103"/>
    </row>
    <row r="1409" spans="1:2" s="323" customFormat="1">
      <c r="A1409" s="103"/>
      <c r="B1409" s="103"/>
    </row>
    <row r="1410" spans="1:2" s="323" customFormat="1">
      <c r="A1410" s="103"/>
      <c r="B1410" s="103"/>
    </row>
    <row r="1411" spans="1:2" s="323" customFormat="1">
      <c r="A1411" s="103"/>
      <c r="B1411" s="103"/>
    </row>
    <row r="1412" spans="1:2" s="323" customFormat="1">
      <c r="A1412" s="103"/>
      <c r="B1412" s="103"/>
    </row>
    <row r="1413" spans="1:2" s="323" customFormat="1">
      <c r="A1413" s="103"/>
      <c r="B1413" s="103"/>
    </row>
    <row r="1414" spans="1:2" s="323" customFormat="1">
      <c r="A1414" s="103"/>
      <c r="B1414" s="103"/>
    </row>
    <row r="1415" spans="1:2" s="323" customFormat="1">
      <c r="A1415" s="103"/>
      <c r="B1415" s="103"/>
    </row>
    <row r="1416" spans="1:2" s="323" customFormat="1">
      <c r="A1416" s="103"/>
      <c r="B1416" s="103"/>
    </row>
    <row r="1417" spans="1:2" s="323" customFormat="1">
      <c r="A1417" s="103"/>
      <c r="B1417" s="101"/>
    </row>
    <row r="1418" spans="1:2" s="323" customFormat="1">
      <c r="A1418" s="103"/>
    </row>
    <row r="1419" spans="1:2" s="323" customFormat="1">
      <c r="A1419" s="103"/>
    </row>
    <row r="1420" spans="1:2" s="323" customFormat="1">
      <c r="A1420" s="103"/>
    </row>
    <row r="1421" spans="1:2" s="323" customFormat="1">
      <c r="A1421" s="103"/>
    </row>
    <row r="1422" spans="1:2" s="323" customFormat="1">
      <c r="A1422" s="103"/>
      <c r="B1422" s="103"/>
    </row>
    <row r="1423" spans="1:2" s="323" customFormat="1">
      <c r="A1423" s="103"/>
      <c r="B1423" s="103"/>
    </row>
    <row r="1424" spans="1:2" s="323" customFormat="1">
      <c r="A1424" s="103"/>
      <c r="B1424" s="103"/>
    </row>
    <row r="1425" spans="1:2" s="323" customFormat="1">
      <c r="A1425" s="103"/>
      <c r="B1425" s="103"/>
    </row>
    <row r="1426" spans="1:2" s="323" customFormat="1">
      <c r="A1426" s="103"/>
      <c r="B1426" s="103"/>
    </row>
    <row r="1427" spans="1:2" s="323" customFormat="1">
      <c r="A1427" s="103"/>
      <c r="B1427" s="103"/>
    </row>
    <row r="1428" spans="1:2" s="323" customFormat="1">
      <c r="A1428" s="103"/>
      <c r="B1428" s="103"/>
    </row>
    <row r="1429" spans="1:2" s="323" customFormat="1">
      <c r="A1429" s="103"/>
      <c r="B1429" s="103"/>
    </row>
    <row r="1430" spans="1:2" s="323" customFormat="1">
      <c r="A1430" s="103"/>
      <c r="B1430" s="103"/>
    </row>
    <row r="1431" spans="1:2" s="323" customFormat="1">
      <c r="A1431" s="103"/>
      <c r="B1431" s="103"/>
    </row>
    <row r="1432" spans="1:2" s="323" customFormat="1">
      <c r="A1432" s="103"/>
      <c r="B1432" s="103"/>
    </row>
    <row r="1433" spans="1:2" s="323" customFormat="1">
      <c r="A1433" s="103"/>
      <c r="B1433" s="103"/>
    </row>
    <row r="1434" spans="1:2" s="323" customFormat="1">
      <c r="A1434" s="103"/>
      <c r="B1434" s="103"/>
    </row>
    <row r="1435" spans="1:2" s="323" customFormat="1">
      <c r="A1435" s="103"/>
      <c r="B1435" s="103"/>
    </row>
    <row r="1436" spans="1:2" s="323" customFormat="1">
      <c r="A1436" s="103"/>
      <c r="B1436" s="103"/>
    </row>
    <row r="1437" spans="1:2" s="323" customFormat="1">
      <c r="A1437" s="103"/>
      <c r="B1437" s="103"/>
    </row>
    <row r="1438" spans="1:2" s="323" customFormat="1">
      <c r="A1438" s="103"/>
      <c r="B1438" s="103"/>
    </row>
    <row r="1439" spans="1:2" s="323" customFormat="1">
      <c r="A1439" s="103"/>
      <c r="B1439" s="103"/>
    </row>
    <row r="1440" spans="1:2" s="323" customFormat="1">
      <c r="A1440" s="103"/>
      <c r="B1440" s="103"/>
    </row>
    <row r="1441" spans="1:2" s="323" customFormat="1">
      <c r="A1441" s="103"/>
      <c r="B1441" s="103"/>
    </row>
    <row r="1442" spans="1:2" s="323" customFormat="1">
      <c r="A1442" s="103"/>
      <c r="B1442" s="103"/>
    </row>
    <row r="1443" spans="1:2" s="323" customFormat="1">
      <c r="A1443" s="103"/>
      <c r="B1443" s="103"/>
    </row>
    <row r="1444" spans="1:2" s="323" customFormat="1">
      <c r="A1444" s="103"/>
      <c r="B1444" s="103"/>
    </row>
    <row r="1445" spans="1:2" s="323" customFormat="1">
      <c r="A1445" s="103"/>
      <c r="B1445" s="103"/>
    </row>
    <row r="1446" spans="1:2" s="323" customFormat="1">
      <c r="A1446" s="103"/>
      <c r="B1446" s="103"/>
    </row>
    <row r="1447" spans="1:2" s="323" customFormat="1">
      <c r="A1447" s="103"/>
      <c r="B1447" s="103"/>
    </row>
    <row r="1448" spans="1:2" s="323" customFormat="1">
      <c r="A1448" s="103"/>
      <c r="B1448" s="103"/>
    </row>
    <row r="1449" spans="1:2" s="323" customFormat="1">
      <c r="A1449" s="103"/>
      <c r="B1449" s="103"/>
    </row>
    <row r="1450" spans="1:2" s="323" customFormat="1">
      <c r="A1450" s="103"/>
      <c r="B1450" s="103"/>
    </row>
    <row r="1451" spans="1:2" s="323" customFormat="1">
      <c r="A1451" s="103"/>
      <c r="B1451" s="103"/>
    </row>
    <row r="1452" spans="1:2" s="323" customFormat="1">
      <c r="A1452" s="103"/>
      <c r="B1452" s="103"/>
    </row>
    <row r="1453" spans="1:2" s="323" customFormat="1">
      <c r="A1453" s="103"/>
      <c r="B1453" s="103"/>
    </row>
    <row r="1454" spans="1:2" s="323" customFormat="1">
      <c r="A1454" s="103"/>
      <c r="B1454" s="103"/>
    </row>
    <row r="1455" spans="1:2" s="323" customFormat="1">
      <c r="A1455" s="103"/>
      <c r="B1455" s="324"/>
    </row>
    <row r="1456" spans="1:2" s="323" customFormat="1">
      <c r="A1456" s="103"/>
      <c r="B1456" s="103"/>
    </row>
    <row r="1457" spans="1:2" s="323" customFormat="1">
      <c r="A1457" s="103"/>
      <c r="B1457" s="103"/>
    </row>
    <row r="1458" spans="1:2" s="323" customFormat="1">
      <c r="A1458" s="103"/>
      <c r="B1458" s="103"/>
    </row>
    <row r="1459" spans="1:2" s="323" customFormat="1">
      <c r="A1459" s="103"/>
      <c r="B1459" s="103"/>
    </row>
    <row r="1460" spans="1:2" s="323" customFormat="1">
      <c r="A1460" s="103"/>
      <c r="B1460" s="103"/>
    </row>
    <row r="1461" spans="1:2" s="323" customFormat="1">
      <c r="A1461" s="103"/>
      <c r="B1461" s="103"/>
    </row>
    <row r="1462" spans="1:2" s="323" customFormat="1">
      <c r="A1462" s="103"/>
      <c r="B1462" s="103"/>
    </row>
    <row r="1463" spans="1:2" s="323" customFormat="1">
      <c r="A1463" s="103"/>
      <c r="B1463" s="103"/>
    </row>
    <row r="1464" spans="1:2" s="323" customFormat="1">
      <c r="A1464" s="103"/>
      <c r="B1464" s="103"/>
    </row>
    <row r="1465" spans="1:2" s="323" customFormat="1">
      <c r="A1465" s="103"/>
      <c r="B1465" s="103"/>
    </row>
    <row r="1466" spans="1:2" s="323" customFormat="1">
      <c r="A1466" s="103"/>
      <c r="B1466" s="103"/>
    </row>
    <row r="1467" spans="1:2" s="323" customFormat="1">
      <c r="A1467" s="103"/>
      <c r="B1467" s="103"/>
    </row>
    <row r="1468" spans="1:2" s="323" customFormat="1">
      <c r="A1468" s="103"/>
      <c r="B1468" s="103"/>
    </row>
    <row r="1469" spans="1:2" s="323" customFormat="1">
      <c r="A1469" s="103"/>
      <c r="B1469" s="103"/>
    </row>
    <row r="1470" spans="1:2" s="323" customFormat="1">
      <c r="A1470" s="103"/>
      <c r="B1470" s="103"/>
    </row>
    <row r="1471" spans="1:2" s="323" customFormat="1">
      <c r="A1471" s="103"/>
      <c r="B1471" s="103"/>
    </row>
    <row r="1472" spans="1:2" s="323" customFormat="1">
      <c r="A1472" s="103"/>
      <c r="B1472" s="103"/>
    </row>
    <row r="1473" spans="1:2" s="323" customFormat="1">
      <c r="A1473" s="103"/>
      <c r="B1473" s="103"/>
    </row>
    <row r="1474" spans="1:2" s="323" customFormat="1">
      <c r="A1474" s="103"/>
      <c r="B1474" s="103"/>
    </row>
    <row r="1475" spans="1:2" s="323" customFormat="1">
      <c r="A1475" s="103"/>
      <c r="B1475" s="103"/>
    </row>
    <row r="1476" spans="1:2" s="323" customFormat="1">
      <c r="A1476" s="103"/>
      <c r="B1476" s="103"/>
    </row>
    <row r="1477" spans="1:2" s="323" customFormat="1">
      <c r="A1477" s="103"/>
      <c r="B1477" s="103"/>
    </row>
    <row r="1478" spans="1:2" s="323" customFormat="1">
      <c r="A1478" s="103"/>
      <c r="B1478" s="101"/>
    </row>
    <row r="1479" spans="1:2" s="323" customFormat="1">
      <c r="A1479" s="103"/>
    </row>
    <row r="1480" spans="1:2" s="323" customFormat="1">
      <c r="A1480" s="103"/>
    </row>
    <row r="1481" spans="1:2" s="323" customFormat="1">
      <c r="A1481" s="103"/>
    </row>
    <row r="1482" spans="1:2" s="323" customFormat="1">
      <c r="A1482" s="103"/>
      <c r="B1482" s="103"/>
    </row>
    <row r="1483" spans="1:2" s="323" customFormat="1">
      <c r="A1483" s="103"/>
      <c r="B1483" s="103"/>
    </row>
    <row r="1484" spans="1:2" s="323" customFormat="1">
      <c r="A1484" s="103"/>
      <c r="B1484" s="103"/>
    </row>
    <row r="1485" spans="1:2" s="323" customFormat="1">
      <c r="A1485" s="103"/>
      <c r="B1485" s="103"/>
    </row>
    <row r="1486" spans="1:2" s="323" customFormat="1">
      <c r="A1486" s="103"/>
      <c r="B1486" s="103"/>
    </row>
    <row r="1487" spans="1:2" s="323" customFormat="1">
      <c r="A1487" s="103"/>
      <c r="B1487" s="103"/>
    </row>
    <row r="1488" spans="1:2" s="323" customFormat="1">
      <c r="A1488" s="103"/>
      <c r="B1488" s="103"/>
    </row>
    <row r="1489" spans="1:2" s="323" customFormat="1">
      <c r="A1489" s="103"/>
      <c r="B1489" s="103"/>
    </row>
    <row r="1490" spans="1:2" s="323" customFormat="1">
      <c r="A1490" s="103"/>
      <c r="B1490" s="103"/>
    </row>
    <row r="1491" spans="1:2" s="323" customFormat="1">
      <c r="A1491" s="103"/>
      <c r="B1491" s="103"/>
    </row>
    <row r="1492" spans="1:2" s="323" customFormat="1">
      <c r="A1492" s="103"/>
      <c r="B1492" s="103"/>
    </row>
    <row r="1493" spans="1:2" s="323" customFormat="1">
      <c r="A1493" s="103"/>
      <c r="B1493" s="103"/>
    </row>
    <row r="1494" spans="1:2" s="323" customFormat="1">
      <c r="A1494" s="103"/>
      <c r="B1494" s="103"/>
    </row>
    <row r="1495" spans="1:2" s="323" customFormat="1">
      <c r="A1495" s="103"/>
      <c r="B1495" s="103"/>
    </row>
    <row r="1496" spans="1:2" s="323" customFormat="1">
      <c r="A1496" s="103"/>
      <c r="B1496" s="103"/>
    </row>
    <row r="1497" spans="1:2" s="323" customFormat="1">
      <c r="A1497" s="103"/>
      <c r="B1497" s="103"/>
    </row>
    <row r="1498" spans="1:2" s="323" customFormat="1">
      <c r="A1498" s="103"/>
      <c r="B1498" s="103"/>
    </row>
    <row r="1499" spans="1:2" s="323" customFormat="1">
      <c r="A1499" s="103"/>
      <c r="B1499" s="103"/>
    </row>
    <row r="1500" spans="1:2" s="323" customFormat="1">
      <c r="A1500" s="103"/>
      <c r="B1500" s="103"/>
    </row>
    <row r="1501" spans="1:2" s="323" customFormat="1">
      <c r="A1501" s="103"/>
      <c r="B1501" s="103"/>
    </row>
    <row r="1502" spans="1:2" s="323" customFormat="1">
      <c r="A1502" s="103"/>
      <c r="B1502" s="103"/>
    </row>
    <row r="1503" spans="1:2" s="323" customFormat="1">
      <c r="A1503" s="103"/>
      <c r="B1503" s="103"/>
    </row>
    <row r="1504" spans="1:2" s="323" customFormat="1">
      <c r="A1504" s="103"/>
      <c r="B1504" s="103"/>
    </row>
    <row r="1505" spans="1:2" s="323" customFormat="1">
      <c r="A1505" s="103"/>
      <c r="B1505" s="103"/>
    </row>
    <row r="1506" spans="1:2" s="323" customFormat="1">
      <c r="A1506" s="103"/>
      <c r="B1506" s="103"/>
    </row>
    <row r="1507" spans="1:2" s="323" customFormat="1">
      <c r="A1507" s="103"/>
      <c r="B1507" s="103"/>
    </row>
    <row r="1508" spans="1:2" s="323" customFormat="1">
      <c r="A1508" s="103"/>
      <c r="B1508" s="103"/>
    </row>
    <row r="1509" spans="1:2" s="323" customFormat="1">
      <c r="A1509" s="103"/>
      <c r="B1509" s="103"/>
    </row>
    <row r="1510" spans="1:2" s="323" customFormat="1">
      <c r="A1510" s="103"/>
      <c r="B1510" s="103"/>
    </row>
    <row r="1511" spans="1:2" s="323" customFormat="1">
      <c r="A1511" s="103"/>
      <c r="B1511" s="103"/>
    </row>
    <row r="1512" spans="1:2" s="323" customFormat="1">
      <c r="A1512" s="103"/>
      <c r="B1512" s="103"/>
    </row>
    <row r="1513" spans="1:2" s="323" customFormat="1">
      <c r="A1513" s="103"/>
      <c r="B1513" s="103"/>
    </row>
    <row r="1514" spans="1:2" s="323" customFormat="1">
      <c r="A1514" s="103"/>
      <c r="B1514" s="103"/>
    </row>
    <row r="1515" spans="1:2" s="323" customFormat="1">
      <c r="A1515" s="103"/>
      <c r="B1515" s="103"/>
    </row>
    <row r="1516" spans="1:2" s="323" customFormat="1">
      <c r="A1516" s="103"/>
      <c r="B1516" s="103"/>
    </row>
    <row r="1517" spans="1:2" s="323" customFormat="1">
      <c r="A1517" s="103"/>
      <c r="B1517" s="103"/>
    </row>
    <row r="1518" spans="1:2" s="323" customFormat="1">
      <c r="A1518" s="103"/>
      <c r="B1518" s="103"/>
    </row>
    <row r="1519" spans="1:2" s="323" customFormat="1">
      <c r="A1519" s="103"/>
      <c r="B1519" s="103"/>
    </row>
    <row r="1520" spans="1:2" s="323" customFormat="1">
      <c r="A1520" s="103"/>
      <c r="B1520" s="103"/>
    </row>
    <row r="1521" spans="1:2" s="323" customFormat="1">
      <c r="A1521" s="103"/>
      <c r="B1521" s="103"/>
    </row>
    <row r="1522" spans="1:2" s="323" customFormat="1">
      <c r="A1522" s="103"/>
      <c r="B1522" s="103"/>
    </row>
    <row r="1523" spans="1:2" s="323" customFormat="1">
      <c r="A1523" s="103"/>
      <c r="B1523" s="103"/>
    </row>
    <row r="1524" spans="1:2" s="323" customFormat="1">
      <c r="A1524" s="103"/>
      <c r="B1524" s="103"/>
    </row>
    <row r="1525" spans="1:2" s="323" customFormat="1">
      <c r="A1525" s="103"/>
      <c r="B1525" s="103"/>
    </row>
    <row r="1526" spans="1:2" s="323" customFormat="1">
      <c r="A1526" s="103"/>
      <c r="B1526" s="103"/>
    </row>
    <row r="1527" spans="1:2" s="323" customFormat="1">
      <c r="A1527" s="103"/>
      <c r="B1527" s="101"/>
    </row>
    <row r="1528" spans="1:2" s="323" customFormat="1">
      <c r="A1528" s="103"/>
    </row>
    <row r="1529" spans="1:2" s="323" customFormat="1">
      <c r="A1529" s="103"/>
    </row>
    <row r="1530" spans="1:2" s="323" customFormat="1">
      <c r="A1530" s="103"/>
    </row>
    <row r="1531" spans="1:2" s="323" customFormat="1">
      <c r="A1531" s="103"/>
      <c r="B1531" s="103"/>
    </row>
    <row r="1532" spans="1:2" s="323" customFormat="1">
      <c r="A1532" s="103"/>
      <c r="B1532" s="103"/>
    </row>
    <row r="1533" spans="1:2" s="323" customFormat="1">
      <c r="A1533" s="103"/>
      <c r="B1533" s="103"/>
    </row>
    <row r="1534" spans="1:2" s="323" customFormat="1">
      <c r="A1534" s="103"/>
      <c r="B1534" s="103"/>
    </row>
    <row r="1535" spans="1:2" s="323" customFormat="1">
      <c r="A1535" s="103"/>
      <c r="B1535" s="103"/>
    </row>
    <row r="1536" spans="1:2" s="323" customFormat="1">
      <c r="A1536" s="103"/>
      <c r="B1536" s="103"/>
    </row>
    <row r="1537" spans="1:2" s="323" customFormat="1">
      <c r="A1537" s="103"/>
      <c r="B1537" s="103"/>
    </row>
    <row r="1538" spans="1:2" s="323" customFormat="1">
      <c r="A1538" s="103"/>
      <c r="B1538" s="103"/>
    </row>
    <row r="1539" spans="1:2" s="323" customFormat="1">
      <c r="A1539" s="103"/>
      <c r="B1539" s="103"/>
    </row>
    <row r="1540" spans="1:2" s="323" customFormat="1">
      <c r="A1540" s="103"/>
      <c r="B1540" s="103"/>
    </row>
    <row r="1541" spans="1:2" s="323" customFormat="1">
      <c r="A1541" s="103"/>
      <c r="B1541" s="103"/>
    </row>
    <row r="1542" spans="1:2" s="323" customFormat="1">
      <c r="A1542" s="103"/>
      <c r="B1542" s="103"/>
    </row>
    <row r="1543" spans="1:2" s="323" customFormat="1">
      <c r="A1543" s="103"/>
      <c r="B1543" s="103"/>
    </row>
    <row r="1544" spans="1:2" s="323" customFormat="1">
      <c r="A1544" s="103"/>
      <c r="B1544" s="103"/>
    </row>
    <row r="1545" spans="1:2" s="323" customFormat="1">
      <c r="A1545" s="103"/>
      <c r="B1545" s="103"/>
    </row>
    <row r="1546" spans="1:2" s="323" customFormat="1">
      <c r="A1546" s="103"/>
      <c r="B1546" s="103"/>
    </row>
    <row r="1547" spans="1:2" s="323" customFormat="1">
      <c r="A1547" s="103"/>
      <c r="B1547" s="103"/>
    </row>
    <row r="1548" spans="1:2" s="323" customFormat="1">
      <c r="A1548" s="103"/>
      <c r="B1548" s="103"/>
    </row>
    <row r="1549" spans="1:2" s="323" customFormat="1">
      <c r="A1549" s="103"/>
      <c r="B1549" s="103"/>
    </row>
    <row r="1550" spans="1:2" s="323" customFormat="1">
      <c r="A1550" s="103"/>
      <c r="B1550" s="103"/>
    </row>
    <row r="1551" spans="1:2" s="323" customFormat="1">
      <c r="A1551" s="103"/>
      <c r="B1551" s="103"/>
    </row>
    <row r="1552" spans="1:2" s="323" customFormat="1">
      <c r="A1552" s="103"/>
      <c r="B1552" s="103"/>
    </row>
    <row r="1553" spans="1:2" s="323" customFormat="1">
      <c r="A1553" s="103"/>
      <c r="B1553" s="103"/>
    </row>
    <row r="1554" spans="1:2" s="323" customFormat="1">
      <c r="A1554" s="103"/>
      <c r="B1554" s="101"/>
    </row>
    <row r="1555" spans="1:2" s="323" customFormat="1">
      <c r="A1555" s="103"/>
    </row>
    <row r="1556" spans="1:2" s="323" customFormat="1">
      <c r="A1556" s="103"/>
    </row>
    <row r="1557" spans="1:2" s="323" customFormat="1">
      <c r="A1557" s="103"/>
    </row>
    <row r="1558" spans="1:2" s="323" customFormat="1">
      <c r="A1558" s="103"/>
    </row>
    <row r="1559" spans="1:2" s="323" customFormat="1">
      <c r="A1559" s="103"/>
      <c r="B1559" s="103"/>
    </row>
    <row r="1560" spans="1:2" s="323" customFormat="1">
      <c r="A1560" s="103"/>
      <c r="B1560" s="103"/>
    </row>
    <row r="1561" spans="1:2" s="323" customFormat="1">
      <c r="A1561" s="103"/>
      <c r="B1561" s="103"/>
    </row>
    <row r="1562" spans="1:2" s="323" customFormat="1">
      <c r="A1562" s="103"/>
      <c r="B1562" s="103"/>
    </row>
    <row r="1563" spans="1:2" s="323" customFormat="1">
      <c r="A1563" s="103"/>
      <c r="B1563" s="103"/>
    </row>
    <row r="1564" spans="1:2" s="323" customFormat="1">
      <c r="A1564" s="103"/>
      <c r="B1564" s="103"/>
    </row>
    <row r="1565" spans="1:2" s="323" customFormat="1">
      <c r="A1565" s="103"/>
      <c r="B1565" s="103"/>
    </row>
    <row r="1566" spans="1:2" s="323" customFormat="1">
      <c r="A1566" s="103"/>
      <c r="B1566" s="103"/>
    </row>
    <row r="1567" spans="1:2" s="323" customFormat="1">
      <c r="A1567" s="103"/>
      <c r="B1567" s="103"/>
    </row>
    <row r="1568" spans="1:2" s="323" customFormat="1">
      <c r="A1568" s="103"/>
      <c r="B1568" s="101"/>
    </row>
    <row r="1569" spans="1:2" s="323" customFormat="1">
      <c r="A1569" s="103"/>
    </row>
    <row r="1570" spans="1:2" s="323" customFormat="1">
      <c r="A1570" s="103"/>
    </row>
    <row r="1571" spans="1:2" s="323" customFormat="1">
      <c r="A1571" s="103"/>
    </row>
    <row r="1572" spans="1:2" s="323" customFormat="1">
      <c r="A1572" s="103"/>
      <c r="B1572" s="103"/>
    </row>
    <row r="1573" spans="1:2" s="323" customFormat="1">
      <c r="A1573" s="103"/>
      <c r="B1573" s="103"/>
    </row>
    <row r="1574" spans="1:2" s="323" customFormat="1">
      <c r="A1574" s="103"/>
      <c r="B1574" s="103"/>
    </row>
    <row r="1575" spans="1:2" s="323" customFormat="1">
      <c r="A1575" s="103"/>
      <c r="B1575" s="103"/>
    </row>
    <row r="1576" spans="1:2" s="323" customFormat="1">
      <c r="A1576" s="103"/>
      <c r="B1576" s="103"/>
    </row>
    <row r="1577" spans="1:2" s="323" customFormat="1">
      <c r="A1577" s="103"/>
      <c r="B1577" s="103"/>
    </row>
    <row r="1578" spans="1:2" s="323" customFormat="1">
      <c r="A1578" s="103"/>
      <c r="B1578" s="103"/>
    </row>
    <row r="1579" spans="1:2" s="323" customFormat="1">
      <c r="A1579" s="103"/>
      <c r="B1579" s="103"/>
    </row>
    <row r="1580" spans="1:2" s="323" customFormat="1">
      <c r="A1580" s="103"/>
      <c r="B1580" s="101"/>
    </row>
    <row r="1581" spans="1:2" s="323" customFormat="1">
      <c r="A1581" s="103"/>
    </row>
    <row r="1582" spans="1:2" s="323" customFormat="1">
      <c r="A1582" s="103"/>
    </row>
    <row r="1583" spans="1:2" s="323" customFormat="1">
      <c r="A1583" s="103"/>
    </row>
    <row r="1584" spans="1:2" s="323" customFormat="1">
      <c r="A1584" s="103"/>
      <c r="B1584" s="103"/>
    </row>
    <row r="1585" spans="1:2" s="323" customFormat="1">
      <c r="A1585" s="103"/>
      <c r="B1585" s="103"/>
    </row>
    <row r="1586" spans="1:2" s="323" customFormat="1">
      <c r="A1586" s="103"/>
      <c r="B1586" s="103"/>
    </row>
    <row r="1587" spans="1:2" s="323" customFormat="1">
      <c r="A1587" s="103"/>
      <c r="B1587" s="103"/>
    </row>
    <row r="1588" spans="1:2" s="323" customFormat="1">
      <c r="A1588" s="103"/>
      <c r="B1588" s="103"/>
    </row>
    <row r="1589" spans="1:2" s="323" customFormat="1">
      <c r="A1589" s="103"/>
      <c r="B1589" s="103"/>
    </row>
    <row r="1590" spans="1:2" s="323" customFormat="1">
      <c r="A1590" s="103"/>
      <c r="B1590" s="103"/>
    </row>
    <row r="1591" spans="1:2" s="323" customFormat="1">
      <c r="A1591" s="103"/>
      <c r="B1591" s="103"/>
    </row>
    <row r="1592" spans="1:2" s="323" customFormat="1">
      <c r="A1592" s="103"/>
      <c r="B1592" s="103"/>
    </row>
    <row r="1593" spans="1:2" s="323" customFormat="1">
      <c r="A1593" s="103"/>
      <c r="B1593" s="103"/>
    </row>
    <row r="1594" spans="1:2" s="323" customFormat="1">
      <c r="A1594" s="103"/>
      <c r="B1594" s="103"/>
    </row>
    <row r="1595" spans="1:2" s="323" customFormat="1">
      <c r="A1595" s="103"/>
      <c r="B1595" s="103"/>
    </row>
    <row r="1596" spans="1:2" s="323" customFormat="1">
      <c r="A1596" s="103"/>
      <c r="B1596" s="103"/>
    </row>
    <row r="1597" spans="1:2" s="323" customFormat="1">
      <c r="A1597" s="103"/>
      <c r="B1597" s="103"/>
    </row>
    <row r="1598" spans="1:2" s="323" customFormat="1">
      <c r="A1598" s="103"/>
      <c r="B1598" s="103"/>
    </row>
    <row r="1599" spans="1:2" s="323" customFormat="1">
      <c r="A1599" s="103"/>
      <c r="B1599" s="103"/>
    </row>
    <row r="1600" spans="1:2" s="323" customFormat="1">
      <c r="A1600" s="103"/>
      <c r="B1600" s="103"/>
    </row>
    <row r="1601" spans="1:2" s="323" customFormat="1">
      <c r="A1601" s="103"/>
      <c r="B1601" s="103"/>
    </row>
    <row r="1602" spans="1:2" s="323" customFormat="1">
      <c r="A1602" s="103"/>
      <c r="B1602" s="103"/>
    </row>
    <row r="1603" spans="1:2" s="323" customFormat="1">
      <c r="A1603" s="103"/>
      <c r="B1603" s="103"/>
    </row>
    <row r="1604" spans="1:2" s="323" customFormat="1">
      <c r="A1604" s="103"/>
      <c r="B1604" s="103"/>
    </row>
    <row r="1605" spans="1:2" s="323" customFormat="1">
      <c r="A1605" s="103"/>
      <c r="B1605" s="103"/>
    </row>
    <row r="1606" spans="1:2" s="323" customFormat="1">
      <c r="A1606" s="103"/>
      <c r="B1606" s="103"/>
    </row>
    <row r="1607" spans="1:2" s="323" customFormat="1">
      <c r="A1607" s="103"/>
      <c r="B1607" s="103"/>
    </row>
    <row r="1608" spans="1:2" s="323" customFormat="1">
      <c r="A1608" s="103"/>
      <c r="B1608" s="103"/>
    </row>
    <row r="1609" spans="1:2" s="323" customFormat="1">
      <c r="A1609" s="103"/>
      <c r="B1609" s="103"/>
    </row>
    <row r="1610" spans="1:2" s="323" customFormat="1">
      <c r="A1610" s="103"/>
      <c r="B1610" s="103"/>
    </row>
    <row r="1611" spans="1:2" s="323" customFormat="1">
      <c r="A1611" s="103"/>
      <c r="B1611" s="103"/>
    </row>
    <row r="1612" spans="1:2" s="323" customFormat="1">
      <c r="A1612" s="103"/>
      <c r="B1612" s="103"/>
    </row>
    <row r="1613" spans="1:2" s="323" customFormat="1">
      <c r="A1613" s="103"/>
      <c r="B1613" s="103"/>
    </row>
    <row r="1614" spans="1:2" s="323" customFormat="1">
      <c r="A1614" s="103"/>
      <c r="B1614" s="103"/>
    </row>
    <row r="1615" spans="1:2" s="323" customFormat="1">
      <c r="A1615" s="103"/>
      <c r="B1615" s="103"/>
    </row>
    <row r="1616" spans="1:2" s="323" customFormat="1">
      <c r="A1616" s="103"/>
      <c r="B1616" s="103"/>
    </row>
    <row r="1617" spans="1:2" s="323" customFormat="1">
      <c r="A1617" s="103"/>
      <c r="B1617" s="103"/>
    </row>
    <row r="1618" spans="1:2" s="323" customFormat="1">
      <c r="A1618" s="103"/>
      <c r="B1618" s="103"/>
    </row>
    <row r="1619" spans="1:2" s="323" customFormat="1">
      <c r="A1619" s="103"/>
      <c r="B1619" s="103"/>
    </row>
    <row r="1620" spans="1:2" s="323" customFormat="1">
      <c r="A1620" s="103"/>
      <c r="B1620" s="103"/>
    </row>
    <row r="1621" spans="1:2" s="323" customFormat="1">
      <c r="A1621" s="103"/>
      <c r="B1621" s="103"/>
    </row>
    <row r="1622" spans="1:2" s="323" customFormat="1">
      <c r="A1622" s="103"/>
      <c r="B1622" s="103"/>
    </row>
    <row r="1623" spans="1:2" s="323" customFormat="1">
      <c r="A1623" s="103"/>
      <c r="B1623" s="103"/>
    </row>
    <row r="1624" spans="1:2" s="323" customFormat="1">
      <c r="A1624" s="103"/>
      <c r="B1624" s="101"/>
    </row>
    <row r="1625" spans="1:2" s="323" customFormat="1">
      <c r="A1625" s="103"/>
    </row>
    <row r="1626" spans="1:2" s="323" customFormat="1">
      <c r="A1626" s="103"/>
    </row>
    <row r="1627" spans="1:2" s="323" customFormat="1">
      <c r="A1627" s="103"/>
    </row>
    <row r="1628" spans="1:2" s="323" customFormat="1">
      <c r="A1628" s="103"/>
    </row>
    <row r="1629" spans="1:2" s="323" customFormat="1">
      <c r="A1629" s="103"/>
      <c r="B1629" s="103"/>
    </row>
    <row r="1630" spans="1:2" s="323" customFormat="1">
      <c r="A1630" s="103"/>
      <c r="B1630" s="103"/>
    </row>
    <row r="1631" spans="1:2" s="323" customFormat="1">
      <c r="A1631" s="103"/>
      <c r="B1631" s="103"/>
    </row>
    <row r="1632" spans="1:2" s="323" customFormat="1">
      <c r="A1632" s="103"/>
      <c r="B1632" s="103"/>
    </row>
    <row r="1633" spans="1:2" s="323" customFormat="1">
      <c r="A1633" s="103"/>
      <c r="B1633" s="103"/>
    </row>
    <row r="1634" spans="1:2" s="323" customFormat="1">
      <c r="A1634" s="103"/>
      <c r="B1634" s="103"/>
    </row>
    <row r="1635" spans="1:2" s="323" customFormat="1">
      <c r="A1635" s="103"/>
      <c r="B1635" s="103"/>
    </row>
    <row r="1636" spans="1:2" s="323" customFormat="1">
      <c r="A1636" s="103"/>
      <c r="B1636" s="103"/>
    </row>
    <row r="1637" spans="1:2" s="323" customFormat="1">
      <c r="A1637" s="103"/>
      <c r="B1637" s="101"/>
    </row>
    <row r="1638" spans="1:2" s="323" customFormat="1">
      <c r="A1638" s="103"/>
    </row>
    <row r="1639" spans="1:2" s="323" customFormat="1">
      <c r="A1639" s="103"/>
    </row>
    <row r="1640" spans="1:2" s="323" customFormat="1">
      <c r="A1640" s="103"/>
    </row>
    <row r="1641" spans="1:2" s="323" customFormat="1">
      <c r="A1641" s="103"/>
    </row>
    <row r="1642" spans="1:2" s="323" customFormat="1">
      <c r="A1642" s="103"/>
      <c r="B1642" s="103"/>
    </row>
    <row r="1643" spans="1:2" s="323" customFormat="1">
      <c r="A1643" s="103"/>
      <c r="B1643" s="103"/>
    </row>
    <row r="1644" spans="1:2" s="323" customFormat="1">
      <c r="A1644" s="103"/>
      <c r="B1644" s="103"/>
    </row>
    <row r="1645" spans="1:2" s="323" customFormat="1">
      <c r="A1645" s="103"/>
      <c r="B1645" s="103"/>
    </row>
    <row r="1646" spans="1:2" s="323" customFormat="1">
      <c r="A1646" s="103"/>
      <c r="B1646" s="103"/>
    </row>
    <row r="1647" spans="1:2" s="323" customFormat="1">
      <c r="A1647" s="103"/>
      <c r="B1647" s="103"/>
    </row>
    <row r="1648" spans="1:2" s="323" customFormat="1">
      <c r="A1648" s="103"/>
      <c r="B1648" s="103"/>
    </row>
    <row r="1649" spans="1:2" s="323" customFormat="1">
      <c r="A1649" s="103"/>
      <c r="B1649" s="103"/>
    </row>
    <row r="1650" spans="1:2" s="323" customFormat="1">
      <c r="A1650" s="103"/>
      <c r="B1650" s="103"/>
    </row>
    <row r="1651" spans="1:2" s="323" customFormat="1">
      <c r="A1651" s="103"/>
      <c r="B1651" s="103"/>
    </row>
    <row r="1652" spans="1:2" s="323" customFormat="1">
      <c r="A1652" s="103"/>
      <c r="B1652" s="103"/>
    </row>
    <row r="1653" spans="1:2" s="323" customFormat="1">
      <c r="A1653" s="103"/>
      <c r="B1653" s="103"/>
    </row>
    <row r="1654" spans="1:2" s="323" customFormat="1">
      <c r="A1654" s="103"/>
      <c r="B1654" s="103"/>
    </row>
    <row r="1655" spans="1:2" s="323" customFormat="1">
      <c r="A1655" s="103"/>
      <c r="B1655" s="103"/>
    </row>
    <row r="1656" spans="1:2" s="323" customFormat="1">
      <c r="A1656" s="103"/>
      <c r="B1656" s="103"/>
    </row>
    <row r="1657" spans="1:2" s="323" customFormat="1">
      <c r="A1657" s="103"/>
      <c r="B1657" s="103"/>
    </row>
    <row r="1658" spans="1:2" s="323" customFormat="1">
      <c r="A1658" s="103"/>
      <c r="B1658" s="103"/>
    </row>
    <row r="1659" spans="1:2" s="323" customFormat="1">
      <c r="A1659" s="103"/>
      <c r="B1659" s="103"/>
    </row>
    <row r="1660" spans="1:2" s="323" customFormat="1">
      <c r="A1660" s="103"/>
      <c r="B1660" s="103"/>
    </row>
    <row r="1661" spans="1:2" s="323" customFormat="1">
      <c r="A1661" s="103"/>
      <c r="B1661" s="103"/>
    </row>
    <row r="1662" spans="1:2" s="323" customFormat="1">
      <c r="A1662" s="103"/>
      <c r="B1662" s="103"/>
    </row>
    <row r="1663" spans="1:2" s="323" customFormat="1">
      <c r="A1663" s="103"/>
      <c r="B1663" s="103"/>
    </row>
    <row r="1664" spans="1:2" s="323" customFormat="1">
      <c r="A1664" s="103"/>
      <c r="B1664" s="103"/>
    </row>
    <row r="1665" spans="1:2" s="323" customFormat="1">
      <c r="A1665" s="103"/>
      <c r="B1665" s="103"/>
    </row>
    <row r="1666" spans="1:2" s="323" customFormat="1">
      <c r="A1666" s="103"/>
      <c r="B1666" s="103"/>
    </row>
    <row r="1667" spans="1:2" s="323" customFormat="1">
      <c r="A1667" s="103"/>
      <c r="B1667" s="103"/>
    </row>
    <row r="1668" spans="1:2" s="323" customFormat="1">
      <c r="A1668" s="103"/>
      <c r="B1668" s="103"/>
    </row>
    <row r="1669" spans="1:2" s="323" customFormat="1">
      <c r="A1669" s="103"/>
      <c r="B1669" s="103"/>
    </row>
    <row r="1670" spans="1:2" s="323" customFormat="1">
      <c r="A1670" s="103"/>
      <c r="B1670" s="103"/>
    </row>
    <row r="1671" spans="1:2" s="323" customFormat="1">
      <c r="A1671" s="103"/>
      <c r="B1671" s="103"/>
    </row>
    <row r="1672" spans="1:2" s="323" customFormat="1">
      <c r="A1672" s="103"/>
      <c r="B1672" s="103"/>
    </row>
    <row r="1673" spans="1:2" s="323" customFormat="1">
      <c r="A1673" s="103"/>
      <c r="B1673" s="103"/>
    </row>
    <row r="1674" spans="1:2" s="323" customFormat="1">
      <c r="A1674" s="103"/>
      <c r="B1674" s="103"/>
    </row>
    <row r="1675" spans="1:2" s="323" customFormat="1">
      <c r="A1675" s="103"/>
      <c r="B1675" s="103"/>
    </row>
    <row r="1676" spans="1:2" s="323" customFormat="1">
      <c r="A1676" s="103"/>
      <c r="B1676" s="103"/>
    </row>
    <row r="1677" spans="1:2" s="323" customFormat="1">
      <c r="A1677" s="103"/>
      <c r="B1677" s="103"/>
    </row>
    <row r="1678" spans="1:2" s="323" customFormat="1">
      <c r="A1678" s="103"/>
      <c r="B1678" s="103"/>
    </row>
    <row r="1679" spans="1:2" s="323" customFormat="1">
      <c r="A1679" s="103"/>
      <c r="B1679" s="103"/>
    </row>
    <row r="1680" spans="1:2" s="323" customFormat="1">
      <c r="A1680" s="103"/>
      <c r="B1680" s="103"/>
    </row>
    <row r="1681" spans="1:2" s="323" customFormat="1">
      <c r="A1681" s="103"/>
      <c r="B1681" s="103"/>
    </row>
    <row r="1682" spans="1:2" s="323" customFormat="1">
      <c r="A1682" s="103"/>
      <c r="B1682" s="103"/>
    </row>
    <row r="1683" spans="1:2" s="323" customFormat="1">
      <c r="A1683" s="103"/>
      <c r="B1683" s="103"/>
    </row>
    <row r="1684" spans="1:2" s="323" customFormat="1">
      <c r="A1684" s="103"/>
      <c r="B1684" s="103"/>
    </row>
    <row r="1685" spans="1:2" s="323" customFormat="1">
      <c r="A1685" s="103"/>
      <c r="B1685" s="103"/>
    </row>
    <row r="1686" spans="1:2" s="323" customFormat="1">
      <c r="A1686" s="103"/>
      <c r="B1686" s="103"/>
    </row>
    <row r="1687" spans="1:2" s="323" customFormat="1">
      <c r="A1687" s="103"/>
      <c r="B1687" s="103"/>
    </row>
    <row r="1688" spans="1:2" s="323" customFormat="1">
      <c r="A1688" s="103"/>
      <c r="B1688" s="103"/>
    </row>
    <row r="1689" spans="1:2" s="323" customFormat="1">
      <c r="A1689" s="103"/>
      <c r="B1689" s="103"/>
    </row>
    <row r="1690" spans="1:2" s="323" customFormat="1">
      <c r="A1690" s="103"/>
      <c r="B1690" s="103"/>
    </row>
    <row r="1691" spans="1:2" s="323" customFormat="1">
      <c r="A1691" s="103"/>
      <c r="B1691" s="103"/>
    </row>
    <row r="1692" spans="1:2" s="323" customFormat="1">
      <c r="A1692" s="103"/>
      <c r="B1692" s="103"/>
    </row>
    <row r="1693" spans="1:2" s="323" customFormat="1">
      <c r="A1693" s="103"/>
      <c r="B1693" s="103"/>
    </row>
    <row r="1694" spans="1:2" s="323" customFormat="1">
      <c r="A1694" s="103"/>
      <c r="B1694" s="103"/>
    </row>
    <row r="1695" spans="1:2" s="323" customFormat="1">
      <c r="A1695" s="103"/>
      <c r="B1695" s="103"/>
    </row>
    <row r="1696" spans="1:2" s="323" customFormat="1">
      <c r="A1696" s="103"/>
      <c r="B1696" s="103"/>
    </row>
    <row r="1697" spans="1:2" s="323" customFormat="1">
      <c r="A1697" s="103"/>
      <c r="B1697" s="103"/>
    </row>
    <row r="1698" spans="1:2" s="323" customFormat="1">
      <c r="A1698" s="103"/>
      <c r="B1698" s="103"/>
    </row>
    <row r="1699" spans="1:2" s="323" customFormat="1">
      <c r="A1699" s="103"/>
      <c r="B1699" s="103"/>
    </row>
    <row r="1700" spans="1:2" s="323" customFormat="1">
      <c r="A1700" s="103"/>
      <c r="B1700" s="103"/>
    </row>
    <row r="1701" spans="1:2" s="323" customFormat="1">
      <c r="A1701" s="103"/>
      <c r="B1701" s="103"/>
    </row>
    <row r="1702" spans="1:2" s="323" customFormat="1">
      <c r="A1702" s="103"/>
      <c r="B1702" s="103"/>
    </row>
    <row r="1703" spans="1:2" s="323" customFormat="1">
      <c r="A1703" s="103"/>
      <c r="B1703" s="103"/>
    </row>
    <row r="1704" spans="1:2" s="323" customFormat="1">
      <c r="A1704" s="103"/>
      <c r="B1704" s="103"/>
    </row>
    <row r="1705" spans="1:2" s="323" customFormat="1">
      <c r="A1705" s="103"/>
      <c r="B1705" s="103"/>
    </row>
    <row r="1706" spans="1:2" s="323" customFormat="1">
      <c r="A1706" s="103"/>
      <c r="B1706" s="103"/>
    </row>
    <row r="1707" spans="1:2" s="323" customFormat="1">
      <c r="A1707" s="103"/>
      <c r="B1707" s="103"/>
    </row>
    <row r="1708" spans="1:2" s="323" customFormat="1">
      <c r="A1708" s="103"/>
      <c r="B1708" s="103"/>
    </row>
    <row r="1709" spans="1:2" s="323" customFormat="1">
      <c r="A1709" s="103"/>
      <c r="B1709" s="103"/>
    </row>
    <row r="1710" spans="1:2" s="323" customFormat="1">
      <c r="A1710" s="103"/>
      <c r="B1710" s="103"/>
    </row>
    <row r="1711" spans="1:2" s="323" customFormat="1">
      <c r="A1711" s="103"/>
      <c r="B1711" s="103"/>
    </row>
    <row r="1712" spans="1:2" s="323" customFormat="1">
      <c r="A1712" s="103"/>
      <c r="B1712" s="101"/>
    </row>
    <row r="1713" spans="1:2" s="323" customFormat="1">
      <c r="A1713" s="103"/>
    </row>
    <row r="1714" spans="1:2" s="323" customFormat="1">
      <c r="A1714" s="103"/>
    </row>
    <row r="1715" spans="1:2" s="323" customFormat="1">
      <c r="A1715" s="103"/>
    </row>
    <row r="1716" spans="1:2" s="323" customFormat="1">
      <c r="A1716" s="103"/>
      <c r="B1716" s="101"/>
    </row>
    <row r="1717" spans="1:2" s="323" customFormat="1">
      <c r="A1717" s="103"/>
    </row>
    <row r="1718" spans="1:2" s="323" customFormat="1">
      <c r="A1718" s="103"/>
    </row>
    <row r="1719" spans="1:2" s="323" customFormat="1">
      <c r="A1719" s="103"/>
    </row>
    <row r="1720" spans="1:2" s="323" customFormat="1">
      <c r="A1720" s="103"/>
      <c r="B1720" s="101"/>
    </row>
    <row r="1721" spans="1:2" s="323" customFormat="1">
      <c r="A1721" s="103"/>
    </row>
    <row r="1722" spans="1:2" s="323" customFormat="1">
      <c r="A1722" s="103"/>
    </row>
    <row r="1723" spans="1:2" s="323" customFormat="1">
      <c r="A1723" s="103"/>
    </row>
    <row r="1724" spans="1:2" s="323" customFormat="1">
      <c r="A1724" s="103"/>
      <c r="B1724" s="101"/>
    </row>
    <row r="1725" spans="1:2" s="323" customFormat="1">
      <c r="A1725" s="103"/>
    </row>
    <row r="1726" spans="1:2" s="323" customFormat="1">
      <c r="A1726" s="103"/>
    </row>
    <row r="1727" spans="1:2" s="323" customFormat="1">
      <c r="A1727" s="103"/>
    </row>
    <row r="1728" spans="1:2" s="323" customFormat="1">
      <c r="A1728" s="103"/>
    </row>
    <row r="1729" spans="1:2" s="323" customFormat="1">
      <c r="A1729" s="103"/>
      <c r="B1729" s="103"/>
    </row>
    <row r="1730" spans="1:2" s="323" customFormat="1">
      <c r="A1730" s="103"/>
      <c r="B1730" s="103"/>
    </row>
    <row r="1731" spans="1:2" s="323" customFormat="1">
      <c r="A1731" s="103"/>
      <c r="B1731" s="103"/>
    </row>
    <row r="1732" spans="1:2" s="323" customFormat="1">
      <c r="A1732" s="103"/>
      <c r="B1732" s="103"/>
    </row>
    <row r="1733" spans="1:2" s="323" customFormat="1">
      <c r="A1733" s="103"/>
      <c r="B1733" s="103"/>
    </row>
    <row r="1734" spans="1:2" s="323" customFormat="1">
      <c r="A1734" s="103"/>
      <c r="B1734" s="103"/>
    </row>
    <row r="1735" spans="1:2" s="323" customFormat="1">
      <c r="A1735" s="103"/>
      <c r="B1735" s="103"/>
    </row>
    <row r="1736" spans="1:2" s="323" customFormat="1">
      <c r="A1736" s="103"/>
      <c r="B1736" s="103"/>
    </row>
    <row r="1737" spans="1:2" s="323" customFormat="1">
      <c r="A1737" s="103"/>
      <c r="B1737" s="103"/>
    </row>
    <row r="1738" spans="1:2" s="323" customFormat="1">
      <c r="A1738" s="103"/>
      <c r="B1738" s="103"/>
    </row>
    <row r="1739" spans="1:2" s="323" customFormat="1">
      <c r="A1739" s="103"/>
      <c r="B1739" s="103"/>
    </row>
    <row r="1740" spans="1:2" s="323" customFormat="1">
      <c r="A1740" s="103"/>
      <c r="B1740" s="103"/>
    </row>
    <row r="1741" spans="1:2" s="323" customFormat="1">
      <c r="A1741" s="103"/>
      <c r="B1741" s="103"/>
    </row>
    <row r="1742" spans="1:2" s="323" customFormat="1">
      <c r="A1742" s="103"/>
      <c r="B1742" s="103"/>
    </row>
    <row r="1743" spans="1:2" s="323" customFormat="1">
      <c r="A1743" s="103"/>
      <c r="B1743" s="103"/>
    </row>
    <row r="1744" spans="1:2" s="323" customFormat="1">
      <c r="A1744" s="103"/>
      <c r="B1744" s="103"/>
    </row>
    <row r="1745" spans="1:2" s="323" customFormat="1">
      <c r="A1745" s="103"/>
      <c r="B1745" s="103"/>
    </row>
    <row r="1746" spans="1:2" s="323" customFormat="1">
      <c r="A1746" s="103"/>
      <c r="B1746" s="103"/>
    </row>
    <row r="1747" spans="1:2" s="323" customFormat="1">
      <c r="A1747" s="103"/>
      <c r="B1747" s="103"/>
    </row>
    <row r="1748" spans="1:2" s="323" customFormat="1">
      <c r="A1748" s="103"/>
      <c r="B1748" s="103"/>
    </row>
    <row r="1749" spans="1:2" s="323" customFormat="1">
      <c r="A1749" s="103"/>
      <c r="B1749" s="103"/>
    </row>
    <row r="1750" spans="1:2" s="323" customFormat="1">
      <c r="A1750" s="103"/>
      <c r="B1750" s="103"/>
    </row>
    <row r="1751" spans="1:2" s="323" customFormat="1">
      <c r="A1751" s="103"/>
      <c r="B1751" s="103"/>
    </row>
    <row r="1752" spans="1:2" s="323" customFormat="1">
      <c r="A1752" s="103"/>
      <c r="B1752" s="101"/>
    </row>
    <row r="1753" spans="1:2" s="323" customFormat="1">
      <c r="A1753" s="103"/>
    </row>
    <row r="1754" spans="1:2" s="323" customFormat="1">
      <c r="A1754" s="103"/>
    </row>
    <row r="1755" spans="1:2" s="323" customFormat="1">
      <c r="A1755" s="103"/>
    </row>
    <row r="1756" spans="1:2" s="323" customFormat="1">
      <c r="A1756" s="103"/>
    </row>
    <row r="1757" spans="1:2" s="323" customFormat="1">
      <c r="A1757" s="103"/>
      <c r="B1757" s="103"/>
    </row>
    <row r="1758" spans="1:2" s="323" customFormat="1">
      <c r="A1758" s="103"/>
      <c r="B1758" s="103"/>
    </row>
    <row r="1759" spans="1:2" s="323" customFormat="1">
      <c r="A1759" s="103"/>
      <c r="B1759" s="103"/>
    </row>
    <row r="1760" spans="1:2" s="323" customFormat="1">
      <c r="A1760" s="103"/>
      <c r="B1760" s="103"/>
    </row>
    <row r="1761" spans="1:2" s="323" customFormat="1">
      <c r="A1761" s="103"/>
      <c r="B1761" s="103"/>
    </row>
    <row r="1762" spans="1:2" s="323" customFormat="1">
      <c r="A1762" s="103"/>
      <c r="B1762" s="103"/>
    </row>
    <row r="1763" spans="1:2" s="323" customFormat="1">
      <c r="A1763" s="103"/>
      <c r="B1763" s="103"/>
    </row>
    <row r="1764" spans="1:2" s="323" customFormat="1">
      <c r="A1764" s="103"/>
      <c r="B1764" s="103"/>
    </row>
    <row r="1765" spans="1:2" s="323" customFormat="1">
      <c r="A1765" s="103"/>
      <c r="B1765" s="103"/>
    </row>
    <row r="1766" spans="1:2" s="323" customFormat="1">
      <c r="A1766" s="103"/>
      <c r="B1766" s="103"/>
    </row>
    <row r="1767" spans="1:2" s="323" customFormat="1">
      <c r="A1767" s="103"/>
      <c r="B1767" s="103"/>
    </row>
    <row r="1768" spans="1:2" s="323" customFormat="1">
      <c r="A1768" s="103"/>
      <c r="B1768" s="103"/>
    </row>
    <row r="1769" spans="1:2" s="323" customFormat="1">
      <c r="A1769" s="103"/>
      <c r="B1769" s="103"/>
    </row>
    <row r="1770" spans="1:2" s="323" customFormat="1">
      <c r="A1770" s="103"/>
      <c r="B1770" s="103"/>
    </row>
    <row r="1771" spans="1:2" s="323" customFormat="1">
      <c r="A1771" s="103"/>
      <c r="B1771" s="103"/>
    </row>
    <row r="1772" spans="1:2" s="323" customFormat="1">
      <c r="A1772" s="103"/>
      <c r="B1772" s="103"/>
    </row>
    <row r="1773" spans="1:2" s="323" customFormat="1">
      <c r="A1773" s="103"/>
      <c r="B1773" s="103"/>
    </row>
    <row r="1774" spans="1:2" s="323" customFormat="1">
      <c r="A1774" s="103"/>
      <c r="B1774" s="103"/>
    </row>
    <row r="1775" spans="1:2" s="323" customFormat="1">
      <c r="A1775" s="103"/>
      <c r="B1775" s="103"/>
    </row>
    <row r="1776" spans="1:2" s="323" customFormat="1">
      <c r="A1776" s="103"/>
      <c r="B1776" s="103"/>
    </row>
    <row r="1777" spans="1:2" s="323" customFormat="1">
      <c r="A1777" s="103"/>
      <c r="B1777" s="103"/>
    </row>
    <row r="1778" spans="1:2" s="323" customFormat="1">
      <c r="A1778" s="103"/>
      <c r="B1778" s="103"/>
    </row>
    <row r="1779" spans="1:2" s="323" customFormat="1">
      <c r="A1779" s="103"/>
      <c r="B1779" s="103"/>
    </row>
    <row r="1780" spans="1:2" s="323" customFormat="1">
      <c r="A1780" s="103"/>
      <c r="B1780" s="103"/>
    </row>
    <row r="1781" spans="1:2" s="323" customFormat="1">
      <c r="A1781" s="103"/>
      <c r="B1781" s="103"/>
    </row>
    <row r="1782" spans="1:2" s="323" customFormat="1">
      <c r="A1782" s="103"/>
      <c r="B1782" s="103"/>
    </row>
    <row r="1783" spans="1:2" s="323" customFormat="1">
      <c r="A1783" s="103"/>
      <c r="B1783" s="103"/>
    </row>
    <row r="1784" spans="1:2" s="323" customFormat="1">
      <c r="A1784" s="103"/>
      <c r="B1784" s="103"/>
    </row>
    <row r="1785" spans="1:2" s="323" customFormat="1">
      <c r="A1785" s="103"/>
      <c r="B1785" s="103"/>
    </row>
    <row r="1786" spans="1:2" s="323" customFormat="1">
      <c r="A1786" s="103"/>
      <c r="B1786" s="103"/>
    </row>
    <row r="1787" spans="1:2" s="323" customFormat="1">
      <c r="A1787" s="103"/>
      <c r="B1787" s="103"/>
    </row>
    <row r="1788" spans="1:2" s="323" customFormat="1">
      <c r="A1788" s="103"/>
      <c r="B1788" s="103"/>
    </row>
    <row r="1789" spans="1:2" s="323" customFormat="1">
      <c r="A1789" s="103"/>
      <c r="B1789" s="324"/>
    </row>
    <row r="1790" spans="1:2" s="323" customFormat="1">
      <c r="A1790" s="103"/>
      <c r="B1790" s="324"/>
    </row>
    <row r="1791" spans="1:2" s="323" customFormat="1">
      <c r="A1791" s="103"/>
      <c r="B1791" s="324"/>
    </row>
    <row r="1792" spans="1:2" s="323" customFormat="1">
      <c r="A1792" s="103"/>
      <c r="B1792" s="324"/>
    </row>
    <row r="1793" spans="1:2" s="323" customFormat="1">
      <c r="A1793" s="103"/>
      <c r="B1793" s="324"/>
    </row>
    <row r="1794" spans="1:2" s="323" customFormat="1">
      <c r="A1794" s="103"/>
      <c r="B1794" s="103"/>
    </row>
    <row r="1795" spans="1:2" s="323" customFormat="1">
      <c r="A1795" s="103"/>
      <c r="B1795" s="103"/>
    </row>
    <row r="1796" spans="1:2" s="323" customFormat="1">
      <c r="A1796" s="103"/>
      <c r="B1796" s="103"/>
    </row>
    <row r="1797" spans="1:2" s="323" customFormat="1">
      <c r="A1797" s="103"/>
      <c r="B1797" s="103"/>
    </row>
    <row r="1798" spans="1:2" s="323" customFormat="1">
      <c r="A1798" s="103"/>
      <c r="B1798" s="103"/>
    </row>
    <row r="1799" spans="1:2" s="323" customFormat="1">
      <c r="A1799" s="103"/>
      <c r="B1799" s="103"/>
    </row>
    <row r="1800" spans="1:2" s="323" customFormat="1">
      <c r="A1800" s="103"/>
      <c r="B1800" s="103"/>
    </row>
    <row r="1801" spans="1:2" s="323" customFormat="1">
      <c r="A1801" s="103"/>
      <c r="B1801" s="103"/>
    </row>
    <row r="1802" spans="1:2" s="323" customFormat="1">
      <c r="A1802" s="103"/>
      <c r="B1802" s="103"/>
    </row>
    <row r="1803" spans="1:2" s="323" customFormat="1">
      <c r="A1803" s="103"/>
      <c r="B1803" s="103"/>
    </row>
    <row r="1804" spans="1:2" s="323" customFormat="1">
      <c r="A1804" s="103"/>
      <c r="B1804" s="103"/>
    </row>
    <row r="1805" spans="1:2" s="323" customFormat="1">
      <c r="A1805" s="103"/>
      <c r="B1805" s="103"/>
    </row>
    <row r="1806" spans="1:2" s="323" customFormat="1">
      <c r="A1806" s="103"/>
      <c r="B1806" s="103"/>
    </row>
    <row r="1807" spans="1:2" s="323" customFormat="1">
      <c r="A1807" s="103"/>
      <c r="B1807" s="103"/>
    </row>
    <row r="1808" spans="1:2" s="323" customFormat="1">
      <c r="A1808" s="103"/>
      <c r="B1808" s="103"/>
    </row>
    <row r="1809" spans="1:2" s="323" customFormat="1">
      <c r="A1809" s="103"/>
      <c r="B1809" s="103"/>
    </row>
    <row r="1810" spans="1:2" s="323" customFormat="1">
      <c r="A1810" s="103"/>
      <c r="B1810" s="103"/>
    </row>
    <row r="1811" spans="1:2" s="323" customFormat="1">
      <c r="A1811" s="103"/>
      <c r="B1811" s="103"/>
    </row>
    <row r="1812" spans="1:2" s="323" customFormat="1">
      <c r="A1812" s="103"/>
      <c r="B1812" s="103"/>
    </row>
    <row r="1813" spans="1:2" s="323" customFormat="1">
      <c r="A1813" s="103"/>
      <c r="B1813" s="103"/>
    </row>
    <row r="1814" spans="1:2" s="323" customFormat="1">
      <c r="A1814" s="103"/>
      <c r="B1814" s="103"/>
    </row>
    <row r="1815" spans="1:2" s="323" customFormat="1">
      <c r="A1815" s="103"/>
      <c r="B1815" s="103"/>
    </row>
    <row r="1816" spans="1:2" s="323" customFormat="1">
      <c r="A1816" s="103"/>
      <c r="B1816" s="103"/>
    </row>
    <row r="1817" spans="1:2" s="323" customFormat="1">
      <c r="A1817" s="103"/>
      <c r="B1817" s="103"/>
    </row>
    <row r="1818" spans="1:2" s="323" customFormat="1">
      <c r="A1818" s="103"/>
      <c r="B1818" s="103"/>
    </row>
    <row r="1819" spans="1:2" s="323" customFormat="1">
      <c r="A1819" s="103"/>
      <c r="B1819" s="103"/>
    </row>
    <row r="1820" spans="1:2" s="323" customFormat="1">
      <c r="A1820" s="103"/>
      <c r="B1820" s="103"/>
    </row>
    <row r="1821" spans="1:2" s="323" customFormat="1">
      <c r="A1821" s="103"/>
      <c r="B1821" s="103"/>
    </row>
    <row r="1822" spans="1:2" s="323" customFormat="1">
      <c r="A1822" s="103"/>
      <c r="B1822" s="103"/>
    </row>
    <row r="1823" spans="1:2" s="323" customFormat="1">
      <c r="A1823" s="103"/>
      <c r="B1823" s="103"/>
    </row>
    <row r="1824" spans="1:2" s="323" customFormat="1">
      <c r="A1824" s="103"/>
      <c r="B1824" s="103"/>
    </row>
    <row r="1825" spans="1:2" s="323" customFormat="1">
      <c r="A1825" s="103"/>
      <c r="B1825" s="103"/>
    </row>
    <row r="1826" spans="1:2" s="323" customFormat="1">
      <c r="A1826" s="103"/>
      <c r="B1826" s="103"/>
    </row>
    <row r="1827" spans="1:2" s="323" customFormat="1">
      <c r="A1827" s="103"/>
      <c r="B1827" s="103"/>
    </row>
    <row r="1828" spans="1:2" s="323" customFormat="1">
      <c r="A1828" s="103"/>
      <c r="B1828" s="103"/>
    </row>
    <row r="1829" spans="1:2" s="323" customFormat="1">
      <c r="A1829" s="103"/>
      <c r="B1829" s="103"/>
    </row>
    <row r="1830" spans="1:2" s="323" customFormat="1">
      <c r="A1830" s="103"/>
      <c r="B1830" s="103"/>
    </row>
    <row r="1831" spans="1:2" s="323" customFormat="1">
      <c r="A1831" s="103"/>
      <c r="B1831" s="103"/>
    </row>
    <row r="1832" spans="1:2" s="323" customFormat="1">
      <c r="A1832" s="103"/>
      <c r="B1832" s="103"/>
    </row>
    <row r="1833" spans="1:2" s="323" customFormat="1">
      <c r="A1833" s="103"/>
      <c r="B1833" s="103"/>
    </row>
    <row r="1834" spans="1:2" s="323" customFormat="1">
      <c r="A1834" s="103"/>
      <c r="B1834" s="103"/>
    </row>
    <row r="1835" spans="1:2" s="323" customFormat="1">
      <c r="A1835" s="103"/>
      <c r="B1835" s="103"/>
    </row>
    <row r="1836" spans="1:2" s="323" customFormat="1">
      <c r="A1836" s="103"/>
      <c r="B1836" s="103"/>
    </row>
    <row r="1837" spans="1:2" s="323" customFormat="1">
      <c r="A1837" s="103"/>
      <c r="B1837" s="103"/>
    </row>
    <row r="1838" spans="1:2" s="323" customFormat="1">
      <c r="A1838" s="103"/>
      <c r="B1838" s="103"/>
    </row>
    <row r="1839" spans="1:2" s="323" customFormat="1">
      <c r="A1839" s="103"/>
      <c r="B1839" s="103"/>
    </row>
    <row r="1840" spans="1:2" s="323" customFormat="1">
      <c r="A1840" s="103"/>
      <c r="B1840" s="103"/>
    </row>
    <row r="1841" spans="1:2" s="323" customFormat="1">
      <c r="A1841" s="103"/>
      <c r="B1841" s="103"/>
    </row>
    <row r="1842" spans="1:2" s="323" customFormat="1">
      <c r="A1842" s="103"/>
      <c r="B1842" s="103"/>
    </row>
    <row r="1843" spans="1:2" s="323" customFormat="1">
      <c r="A1843" s="103"/>
      <c r="B1843" s="103"/>
    </row>
    <row r="1844" spans="1:2" s="323" customFormat="1">
      <c r="A1844" s="103"/>
      <c r="B1844" s="103"/>
    </row>
    <row r="1845" spans="1:2" s="323" customFormat="1">
      <c r="A1845" s="103"/>
      <c r="B1845" s="103"/>
    </row>
    <row r="1846" spans="1:2" s="323" customFormat="1">
      <c r="A1846" s="103"/>
      <c r="B1846" s="103"/>
    </row>
    <row r="1847" spans="1:2" s="323" customFormat="1">
      <c r="A1847" s="103"/>
      <c r="B1847" s="103"/>
    </row>
    <row r="1848" spans="1:2" s="323" customFormat="1">
      <c r="A1848" s="103"/>
      <c r="B1848" s="103"/>
    </row>
    <row r="1849" spans="1:2" s="323" customFormat="1">
      <c r="A1849" s="103"/>
      <c r="B1849" s="103"/>
    </row>
    <row r="1850" spans="1:2" s="323" customFormat="1">
      <c r="A1850" s="103"/>
      <c r="B1850" s="103"/>
    </row>
    <row r="1851" spans="1:2" s="323" customFormat="1">
      <c r="A1851" s="103"/>
      <c r="B1851" s="103"/>
    </row>
    <row r="1852" spans="1:2" s="323" customFormat="1">
      <c r="A1852" s="103"/>
      <c r="B1852" s="103"/>
    </row>
    <row r="1853" spans="1:2" s="323" customFormat="1">
      <c r="A1853" s="103"/>
      <c r="B1853" s="103"/>
    </row>
    <row r="1854" spans="1:2" s="323" customFormat="1">
      <c r="A1854" s="103"/>
      <c r="B1854" s="103"/>
    </row>
    <row r="1855" spans="1:2" s="323" customFormat="1">
      <c r="A1855" s="103"/>
      <c r="B1855" s="103"/>
    </row>
    <row r="1856" spans="1:2" s="323" customFormat="1">
      <c r="A1856" s="103"/>
      <c r="B1856" s="103"/>
    </row>
    <row r="1857" spans="1:2" s="323" customFormat="1">
      <c r="A1857" s="103"/>
      <c r="B1857" s="103"/>
    </row>
    <row r="1858" spans="1:2" s="323" customFormat="1">
      <c r="A1858" s="103"/>
      <c r="B1858" s="103"/>
    </row>
    <row r="1859" spans="1:2" s="323" customFormat="1">
      <c r="A1859" s="103"/>
      <c r="B1859" s="103"/>
    </row>
    <row r="1860" spans="1:2" s="323" customFormat="1">
      <c r="A1860" s="103"/>
      <c r="B1860" s="101"/>
    </row>
    <row r="1861" spans="1:2" s="323" customFormat="1">
      <c r="A1861" s="103"/>
    </row>
    <row r="1862" spans="1:2" s="323" customFormat="1">
      <c r="A1862" s="103"/>
    </row>
    <row r="1863" spans="1:2" s="323" customFormat="1">
      <c r="A1863" s="103"/>
    </row>
    <row r="1864" spans="1:2" s="323" customFormat="1">
      <c r="A1864" s="103"/>
    </row>
    <row r="1865" spans="1:2" s="323" customFormat="1">
      <c r="A1865" s="103"/>
      <c r="B1865" s="103"/>
    </row>
    <row r="1866" spans="1:2" s="323" customFormat="1">
      <c r="A1866" s="103"/>
      <c r="B1866" s="103"/>
    </row>
    <row r="1867" spans="1:2" s="323" customFormat="1">
      <c r="A1867" s="103"/>
      <c r="B1867" s="103"/>
    </row>
    <row r="1868" spans="1:2" s="323" customFormat="1">
      <c r="A1868" s="103"/>
      <c r="B1868" s="103"/>
    </row>
    <row r="1869" spans="1:2" s="323" customFormat="1">
      <c r="A1869" s="103"/>
      <c r="B1869" s="103"/>
    </row>
    <row r="1870" spans="1:2" s="323" customFormat="1">
      <c r="A1870" s="103"/>
      <c r="B1870" s="103"/>
    </row>
    <row r="1871" spans="1:2" s="323" customFormat="1">
      <c r="A1871" s="103"/>
      <c r="B1871" s="103"/>
    </row>
    <row r="1872" spans="1:2" s="323" customFormat="1">
      <c r="A1872" s="103"/>
      <c r="B1872" s="101"/>
    </row>
    <row r="1873" spans="1:2" s="323" customFormat="1">
      <c r="A1873" s="103"/>
    </row>
    <row r="1874" spans="1:2" s="323" customFormat="1">
      <c r="A1874" s="103"/>
    </row>
    <row r="1875" spans="1:2" s="323" customFormat="1">
      <c r="A1875" s="103"/>
    </row>
    <row r="1876" spans="1:2" s="323" customFormat="1">
      <c r="A1876" s="103"/>
    </row>
    <row r="1877" spans="1:2" s="323" customFormat="1">
      <c r="A1877" s="103"/>
      <c r="B1877" s="103"/>
    </row>
    <row r="1878" spans="1:2" s="323" customFormat="1">
      <c r="A1878" s="103"/>
      <c r="B1878" s="103"/>
    </row>
    <row r="1879" spans="1:2" s="323" customFormat="1">
      <c r="A1879" s="103"/>
      <c r="B1879" s="103"/>
    </row>
    <row r="1880" spans="1:2" s="323" customFormat="1">
      <c r="A1880" s="103"/>
      <c r="B1880" s="103"/>
    </row>
    <row r="1881" spans="1:2" s="323" customFormat="1">
      <c r="A1881" s="103"/>
      <c r="B1881" s="103"/>
    </row>
    <row r="1882" spans="1:2" s="323" customFormat="1">
      <c r="A1882" s="103"/>
      <c r="B1882" s="103"/>
    </row>
    <row r="1883" spans="1:2" s="323" customFormat="1">
      <c r="A1883" s="103"/>
      <c r="B1883" s="103"/>
    </row>
    <row r="1884" spans="1:2" s="323" customFormat="1">
      <c r="A1884" s="103"/>
      <c r="B1884" s="103"/>
    </row>
    <row r="1885" spans="1:2" s="323" customFormat="1">
      <c r="A1885" s="103"/>
      <c r="B1885" s="103"/>
    </row>
    <row r="1886" spans="1:2" s="323" customFormat="1">
      <c r="A1886" s="103"/>
      <c r="B1886" s="103"/>
    </row>
    <row r="1887" spans="1:2" s="323" customFormat="1">
      <c r="A1887" s="103"/>
      <c r="B1887" s="103"/>
    </row>
    <row r="1888" spans="1:2" s="323" customFormat="1">
      <c r="A1888" s="103"/>
      <c r="B1888" s="103"/>
    </row>
    <row r="1889" spans="1:2" s="323" customFormat="1">
      <c r="A1889" s="103"/>
      <c r="B1889" s="103"/>
    </row>
    <row r="1890" spans="1:2" s="323" customFormat="1">
      <c r="A1890" s="103"/>
      <c r="B1890" s="103"/>
    </row>
    <row r="1891" spans="1:2" s="323" customFormat="1">
      <c r="A1891" s="103"/>
      <c r="B1891" s="103"/>
    </row>
    <row r="1892" spans="1:2" s="323" customFormat="1">
      <c r="A1892" s="103"/>
      <c r="B1892" s="103"/>
    </row>
    <row r="1893" spans="1:2" s="323" customFormat="1">
      <c r="A1893" s="103"/>
      <c r="B1893" s="103"/>
    </row>
    <row r="1894" spans="1:2" s="323" customFormat="1">
      <c r="A1894" s="103"/>
      <c r="B1894" s="103"/>
    </row>
    <row r="1895" spans="1:2" s="323" customFormat="1">
      <c r="A1895" s="103"/>
      <c r="B1895" s="103"/>
    </row>
    <row r="1896" spans="1:2" s="323" customFormat="1">
      <c r="A1896" s="103"/>
      <c r="B1896" s="103"/>
    </row>
    <row r="1897" spans="1:2" s="323" customFormat="1">
      <c r="A1897" s="103"/>
      <c r="B1897" s="103"/>
    </row>
    <row r="1898" spans="1:2" s="323" customFormat="1">
      <c r="A1898" s="103"/>
      <c r="B1898" s="103"/>
    </row>
    <row r="1899" spans="1:2" s="323" customFormat="1">
      <c r="A1899" s="103"/>
      <c r="B1899" s="103"/>
    </row>
    <row r="1900" spans="1:2" s="323" customFormat="1">
      <c r="A1900" s="103"/>
      <c r="B1900" s="103"/>
    </row>
    <row r="1901" spans="1:2" s="323" customFormat="1">
      <c r="A1901" s="103"/>
      <c r="B1901" s="103"/>
    </row>
    <row r="1902" spans="1:2" s="323" customFormat="1">
      <c r="A1902" s="103"/>
      <c r="B1902" s="103"/>
    </row>
    <row r="1903" spans="1:2" s="323" customFormat="1">
      <c r="A1903" s="103"/>
      <c r="B1903" s="103"/>
    </row>
    <row r="1904" spans="1:2" s="323" customFormat="1">
      <c r="A1904" s="103"/>
      <c r="B1904" s="103"/>
    </row>
    <row r="1905" spans="1:2" s="323" customFormat="1">
      <c r="A1905" s="103"/>
      <c r="B1905" s="103"/>
    </row>
    <row r="1906" spans="1:2" s="323" customFormat="1">
      <c r="A1906" s="103"/>
      <c r="B1906" s="103"/>
    </row>
    <row r="1907" spans="1:2" s="323" customFormat="1">
      <c r="A1907" s="103"/>
      <c r="B1907" s="103"/>
    </row>
    <row r="1908" spans="1:2" s="323" customFormat="1">
      <c r="A1908" s="103"/>
      <c r="B1908" s="103"/>
    </row>
    <row r="1909" spans="1:2" s="323" customFormat="1">
      <c r="A1909" s="103"/>
      <c r="B1909" s="103"/>
    </row>
    <row r="1910" spans="1:2" s="323" customFormat="1">
      <c r="A1910" s="103"/>
      <c r="B1910" s="103"/>
    </row>
    <row r="1911" spans="1:2" s="323" customFormat="1">
      <c r="A1911" s="103"/>
      <c r="B1911" s="103"/>
    </row>
    <row r="1912" spans="1:2" s="323" customFormat="1">
      <c r="A1912" s="103"/>
      <c r="B1912" s="103"/>
    </row>
    <row r="1913" spans="1:2" s="323" customFormat="1">
      <c r="A1913" s="103"/>
      <c r="B1913" s="103"/>
    </row>
    <row r="1914" spans="1:2" s="323" customFormat="1">
      <c r="A1914" s="103"/>
      <c r="B1914" s="103"/>
    </row>
    <row r="1915" spans="1:2" s="323" customFormat="1">
      <c r="A1915" s="103"/>
      <c r="B1915" s="103"/>
    </row>
    <row r="1916" spans="1:2" s="323" customFormat="1">
      <c r="A1916" s="103"/>
      <c r="B1916" s="103"/>
    </row>
    <row r="1917" spans="1:2" s="323" customFormat="1">
      <c r="A1917" s="103"/>
      <c r="B1917" s="103"/>
    </row>
    <row r="1918" spans="1:2" s="323" customFormat="1">
      <c r="A1918" s="103"/>
      <c r="B1918" s="103"/>
    </row>
    <row r="1919" spans="1:2" s="323" customFormat="1">
      <c r="A1919" s="103"/>
      <c r="B1919" s="103"/>
    </row>
    <row r="1920" spans="1:2" s="323" customFormat="1">
      <c r="A1920" s="103"/>
      <c r="B1920" s="103"/>
    </row>
    <row r="1921" spans="1:2" s="323" customFormat="1">
      <c r="A1921" s="103"/>
      <c r="B1921" s="103"/>
    </row>
    <row r="1922" spans="1:2" s="323" customFormat="1">
      <c r="A1922" s="103"/>
      <c r="B1922" s="103"/>
    </row>
    <row r="1923" spans="1:2" s="323" customFormat="1">
      <c r="A1923" s="103"/>
      <c r="B1923" s="103"/>
    </row>
    <row r="1924" spans="1:2" s="323" customFormat="1">
      <c r="A1924" s="103"/>
      <c r="B1924" s="103"/>
    </row>
    <row r="1925" spans="1:2" s="323" customFormat="1">
      <c r="A1925" s="103"/>
      <c r="B1925" s="101"/>
    </row>
    <row r="1926" spans="1:2" s="323" customFormat="1">
      <c r="A1926" s="103"/>
    </row>
    <row r="1927" spans="1:2" s="323" customFormat="1">
      <c r="A1927" s="103"/>
    </row>
    <row r="1928" spans="1:2" s="323" customFormat="1">
      <c r="A1928" s="103"/>
    </row>
    <row r="1929" spans="1:2" s="323" customFormat="1">
      <c r="A1929" s="103"/>
    </row>
    <row r="1930" spans="1:2" s="323" customFormat="1">
      <c r="A1930" s="103"/>
    </row>
    <row r="1931" spans="1:2" s="323" customFormat="1">
      <c r="A1931" s="103"/>
    </row>
    <row r="1932" spans="1:2" s="323" customFormat="1">
      <c r="A1932" s="103"/>
      <c r="B1932" s="103"/>
    </row>
    <row r="1933" spans="1:2" s="323" customFormat="1">
      <c r="A1933" s="103"/>
      <c r="B1933" s="103"/>
    </row>
    <row r="1934" spans="1:2" s="323" customFormat="1">
      <c r="A1934" s="103"/>
      <c r="B1934" s="103"/>
    </row>
    <row r="1935" spans="1:2" s="323" customFormat="1">
      <c r="A1935" s="103"/>
      <c r="B1935" s="103"/>
    </row>
    <row r="1936" spans="1:2" s="323" customFormat="1">
      <c r="A1936" s="103"/>
      <c r="B1936" s="103"/>
    </row>
    <row r="1937" spans="1:2" s="323" customFormat="1">
      <c r="A1937" s="103"/>
      <c r="B1937" s="103"/>
    </row>
    <row r="1938" spans="1:2" s="323" customFormat="1">
      <c r="A1938" s="103"/>
      <c r="B1938" s="103"/>
    </row>
    <row r="1939" spans="1:2" s="323" customFormat="1">
      <c r="A1939" s="103"/>
      <c r="B1939" s="103"/>
    </row>
    <row r="1940" spans="1:2" s="323" customFormat="1">
      <c r="A1940" s="103"/>
      <c r="B1940" s="103"/>
    </row>
    <row r="1941" spans="1:2" s="323" customFormat="1">
      <c r="A1941" s="103"/>
      <c r="B1941" s="103"/>
    </row>
    <row r="1942" spans="1:2" s="323" customFormat="1">
      <c r="A1942" s="103"/>
      <c r="B1942" s="103"/>
    </row>
    <row r="1943" spans="1:2" s="323" customFormat="1">
      <c r="A1943" s="103"/>
      <c r="B1943" s="103"/>
    </row>
    <row r="1944" spans="1:2" s="323" customFormat="1">
      <c r="A1944" s="103"/>
      <c r="B1944" s="103"/>
    </row>
    <row r="1945" spans="1:2" s="323" customFormat="1">
      <c r="A1945" s="103"/>
      <c r="B1945" s="103"/>
    </row>
    <row r="1946" spans="1:2" s="323" customFormat="1">
      <c r="A1946" s="103"/>
      <c r="B1946" s="103"/>
    </row>
    <row r="1947" spans="1:2" s="323" customFormat="1">
      <c r="A1947" s="103"/>
      <c r="B1947" s="103"/>
    </row>
    <row r="1948" spans="1:2" s="323" customFormat="1">
      <c r="A1948" s="103"/>
      <c r="B1948" s="103"/>
    </row>
    <row r="1949" spans="1:2" s="323" customFormat="1">
      <c r="A1949" s="103"/>
      <c r="B1949" s="103"/>
    </row>
    <row r="1950" spans="1:2" s="323" customFormat="1">
      <c r="A1950" s="103"/>
      <c r="B1950" s="103"/>
    </row>
    <row r="1951" spans="1:2" s="323" customFormat="1">
      <c r="A1951" s="103"/>
      <c r="B1951" s="103"/>
    </row>
    <row r="1952" spans="1:2" s="323" customFormat="1">
      <c r="A1952" s="103"/>
      <c r="B1952" s="103"/>
    </row>
    <row r="1953" spans="1:2" s="323" customFormat="1">
      <c r="A1953" s="103"/>
      <c r="B1953" s="103"/>
    </row>
    <row r="1954" spans="1:2" s="323" customFormat="1">
      <c r="A1954" s="103"/>
      <c r="B1954" s="103"/>
    </row>
    <row r="1955" spans="1:2" s="323" customFormat="1">
      <c r="A1955" s="103"/>
      <c r="B1955" s="103"/>
    </row>
    <row r="1956" spans="1:2" s="323" customFormat="1">
      <c r="A1956" s="103"/>
      <c r="B1956" s="103"/>
    </row>
    <row r="1957" spans="1:2" s="323" customFormat="1">
      <c r="A1957" s="103"/>
      <c r="B1957" s="103"/>
    </row>
    <row r="1958" spans="1:2" s="323" customFormat="1">
      <c r="A1958" s="103"/>
      <c r="B1958" s="103"/>
    </row>
    <row r="1959" spans="1:2" s="323" customFormat="1">
      <c r="A1959" s="103"/>
      <c r="B1959" s="103"/>
    </row>
    <row r="1960" spans="1:2" s="323" customFormat="1">
      <c r="A1960" s="103"/>
      <c r="B1960" s="103"/>
    </row>
    <row r="1961" spans="1:2" s="323" customFormat="1">
      <c r="A1961" s="103"/>
      <c r="B1961" s="103"/>
    </row>
    <row r="1962" spans="1:2" s="323" customFormat="1">
      <c r="A1962" s="103"/>
      <c r="B1962" s="103"/>
    </row>
    <row r="1963" spans="1:2" s="323" customFormat="1">
      <c r="A1963" s="103"/>
      <c r="B1963" s="103"/>
    </row>
    <row r="1964" spans="1:2" s="323" customFormat="1">
      <c r="A1964" s="103"/>
      <c r="B1964" s="103"/>
    </row>
    <row r="1965" spans="1:2" s="323" customFormat="1">
      <c r="A1965" s="103"/>
      <c r="B1965" s="103"/>
    </row>
    <row r="1966" spans="1:2" s="323" customFormat="1">
      <c r="A1966" s="103"/>
      <c r="B1966" s="103"/>
    </row>
    <row r="1967" spans="1:2" s="323" customFormat="1">
      <c r="A1967" s="103"/>
      <c r="B1967" s="103"/>
    </row>
    <row r="1968" spans="1:2" s="323" customFormat="1">
      <c r="A1968" s="103"/>
      <c r="B1968" s="103"/>
    </row>
    <row r="1969" spans="1:2" s="323" customFormat="1">
      <c r="A1969" s="103"/>
      <c r="B1969" s="103"/>
    </row>
    <row r="1970" spans="1:2" s="323" customFormat="1">
      <c r="A1970" s="103"/>
      <c r="B1970" s="103"/>
    </row>
    <row r="1971" spans="1:2" s="323" customFormat="1">
      <c r="A1971" s="103"/>
      <c r="B1971" s="103"/>
    </row>
    <row r="1972" spans="1:2" s="323" customFormat="1">
      <c r="A1972" s="103"/>
      <c r="B1972" s="103"/>
    </row>
    <row r="1973" spans="1:2" s="323" customFormat="1">
      <c r="A1973" s="103"/>
      <c r="B1973" s="103"/>
    </row>
    <row r="1974" spans="1:2" s="323" customFormat="1">
      <c r="A1974" s="103"/>
      <c r="B1974" s="103"/>
    </row>
    <row r="1975" spans="1:2" s="323" customFormat="1">
      <c r="A1975" s="103"/>
      <c r="B1975" s="103"/>
    </row>
    <row r="1976" spans="1:2" s="323" customFormat="1">
      <c r="A1976" s="103"/>
      <c r="B1976" s="103"/>
    </row>
    <row r="1977" spans="1:2" s="323" customFormat="1">
      <c r="A1977" s="103"/>
      <c r="B1977" s="103"/>
    </row>
    <row r="1978" spans="1:2" s="323" customFormat="1">
      <c r="A1978" s="103"/>
      <c r="B1978" s="103"/>
    </row>
    <row r="1979" spans="1:2" s="323" customFormat="1">
      <c r="A1979" s="103"/>
      <c r="B1979" s="103"/>
    </row>
    <row r="1980" spans="1:2" s="323" customFormat="1">
      <c r="A1980" s="103"/>
      <c r="B1980" s="103"/>
    </row>
    <row r="1981" spans="1:2" s="323" customFormat="1">
      <c r="A1981" s="103"/>
      <c r="B1981" s="103"/>
    </row>
    <row r="1982" spans="1:2" s="323" customFormat="1">
      <c r="A1982" s="103"/>
      <c r="B1982" s="103"/>
    </row>
    <row r="1983" spans="1:2" s="323" customFormat="1">
      <c r="A1983" s="103"/>
      <c r="B1983" s="103"/>
    </row>
    <row r="1984" spans="1:2" s="323" customFormat="1">
      <c r="A1984" s="103"/>
      <c r="B1984" s="103"/>
    </row>
    <row r="1985" spans="1:2" s="323" customFormat="1">
      <c r="A1985" s="103"/>
      <c r="B1985" s="103"/>
    </row>
    <row r="1986" spans="1:2" s="323" customFormat="1">
      <c r="A1986" s="103"/>
      <c r="B1986" s="103"/>
    </row>
    <row r="1987" spans="1:2" s="323" customFormat="1">
      <c r="A1987" s="103"/>
      <c r="B1987" s="103"/>
    </row>
    <row r="1988" spans="1:2" s="323" customFormat="1">
      <c r="A1988" s="103"/>
      <c r="B1988" s="103"/>
    </row>
    <row r="1989" spans="1:2" s="323" customFormat="1">
      <c r="A1989" s="103"/>
      <c r="B1989" s="103"/>
    </row>
    <row r="1990" spans="1:2" s="323" customFormat="1">
      <c r="A1990" s="103"/>
      <c r="B1990" s="103"/>
    </row>
    <row r="1991" spans="1:2" s="323" customFormat="1">
      <c r="A1991" s="103"/>
      <c r="B1991" s="103"/>
    </row>
    <row r="1992" spans="1:2" s="323" customFormat="1">
      <c r="A1992" s="103"/>
      <c r="B1992" s="103"/>
    </row>
    <row r="1993" spans="1:2" s="323" customFormat="1">
      <c r="A1993" s="103"/>
      <c r="B1993" s="103"/>
    </row>
    <row r="1994" spans="1:2" s="323" customFormat="1">
      <c r="A1994" s="103"/>
      <c r="B1994" s="103"/>
    </row>
    <row r="1995" spans="1:2" s="323" customFormat="1">
      <c r="A1995" s="103"/>
      <c r="B1995" s="103"/>
    </row>
    <row r="1996" spans="1:2" s="323" customFormat="1">
      <c r="A1996" s="103"/>
      <c r="B1996" s="103"/>
    </row>
    <row r="1997" spans="1:2" s="323" customFormat="1">
      <c r="A1997" s="103"/>
      <c r="B1997" s="103"/>
    </row>
    <row r="1998" spans="1:2" s="323" customFormat="1">
      <c r="A1998" s="103"/>
      <c r="B1998" s="103"/>
    </row>
    <row r="1999" spans="1:2" s="323" customFormat="1">
      <c r="A1999" s="103"/>
      <c r="B1999" s="103"/>
    </row>
    <row r="2000" spans="1:2" s="323" customFormat="1">
      <c r="A2000" s="103"/>
      <c r="B2000" s="103"/>
    </row>
    <row r="2001" spans="1:2" s="323" customFormat="1">
      <c r="A2001" s="103"/>
      <c r="B2001" s="103"/>
    </row>
    <row r="2002" spans="1:2" s="323" customFormat="1">
      <c r="A2002" s="103"/>
      <c r="B2002" s="103"/>
    </row>
    <row r="2003" spans="1:2" s="323" customFormat="1">
      <c r="A2003" s="103"/>
      <c r="B2003" s="103"/>
    </row>
    <row r="2004" spans="1:2" s="323" customFormat="1">
      <c r="A2004" s="103"/>
      <c r="B2004" s="101"/>
    </row>
    <row r="2005" spans="1:2" s="323" customFormat="1">
      <c r="A2005" s="103"/>
    </row>
    <row r="2006" spans="1:2" s="323" customFormat="1">
      <c r="A2006" s="103"/>
    </row>
    <row r="2007" spans="1:2" s="323" customFormat="1">
      <c r="A2007" s="103"/>
    </row>
    <row r="2008" spans="1:2" s="323" customFormat="1">
      <c r="A2008" s="103"/>
    </row>
    <row r="2009" spans="1:2" s="323" customFormat="1">
      <c r="A2009" s="103"/>
      <c r="B2009" s="101"/>
    </row>
    <row r="2010" spans="1:2" s="323" customFormat="1">
      <c r="A2010" s="103"/>
    </row>
    <row r="2011" spans="1:2" s="323" customFormat="1">
      <c r="A2011" s="103"/>
    </row>
    <row r="2012" spans="1:2" s="323" customFormat="1">
      <c r="A2012" s="103"/>
    </row>
    <row r="2013" spans="1:2" s="323" customFormat="1">
      <c r="A2013" s="103"/>
      <c r="B2013" s="101"/>
    </row>
    <row r="2014" spans="1:2" s="323" customFormat="1">
      <c r="A2014" s="103"/>
    </row>
    <row r="2015" spans="1:2" s="323" customFormat="1">
      <c r="A2015" s="103"/>
    </row>
    <row r="2016" spans="1:2" s="323" customFormat="1">
      <c r="A2016" s="103"/>
    </row>
    <row r="2017" spans="1:2" s="323" customFormat="1">
      <c r="A2017" s="103"/>
      <c r="B2017" s="103"/>
    </row>
    <row r="2018" spans="1:2" s="323" customFormat="1">
      <c r="A2018" s="103"/>
      <c r="B2018" s="103"/>
    </row>
    <row r="2019" spans="1:2" s="323" customFormat="1">
      <c r="A2019" s="103"/>
      <c r="B2019" s="103"/>
    </row>
    <row r="2020" spans="1:2" s="323" customFormat="1">
      <c r="A2020" s="103"/>
      <c r="B2020" s="103"/>
    </row>
    <row r="2021" spans="1:2" s="323" customFormat="1">
      <c r="A2021" s="103"/>
      <c r="B2021" s="103"/>
    </row>
    <row r="2022" spans="1:2" s="323" customFormat="1">
      <c r="A2022" s="103"/>
      <c r="B2022" s="101"/>
    </row>
    <row r="2023" spans="1:2" s="323" customFormat="1">
      <c r="A2023" s="103"/>
    </row>
    <row r="2024" spans="1:2" s="323" customFormat="1">
      <c r="A2024" s="103"/>
    </row>
    <row r="2025" spans="1:2" s="323" customFormat="1">
      <c r="A2025" s="103"/>
    </row>
    <row r="2026" spans="1:2" s="323" customFormat="1">
      <c r="A2026" s="103"/>
    </row>
    <row r="2027" spans="1:2" s="323" customFormat="1">
      <c r="A2027" s="103"/>
      <c r="B2027" s="101"/>
    </row>
    <row r="2028" spans="1:2" s="323" customFormat="1">
      <c r="A2028" s="103"/>
    </row>
    <row r="2029" spans="1:2" s="323" customFormat="1">
      <c r="A2029" s="103"/>
    </row>
    <row r="2030" spans="1:2" s="323" customFormat="1">
      <c r="A2030" s="103"/>
    </row>
    <row r="2031" spans="1:2" s="323" customFormat="1">
      <c r="A2031" s="103"/>
      <c r="B2031" s="103"/>
    </row>
    <row r="2032" spans="1:2" s="323" customFormat="1">
      <c r="A2032" s="103"/>
      <c r="B2032" s="103"/>
    </row>
    <row r="2033" spans="1:2" s="323" customFormat="1">
      <c r="A2033" s="103"/>
      <c r="B2033" s="103"/>
    </row>
    <row r="2034" spans="1:2" s="323" customFormat="1">
      <c r="A2034" s="103"/>
      <c r="B2034" s="103"/>
    </row>
    <row r="2035" spans="1:2" s="323" customFormat="1">
      <c r="A2035" s="103"/>
      <c r="B2035" s="103"/>
    </row>
    <row r="2036" spans="1:2" s="323" customFormat="1">
      <c r="A2036" s="103"/>
      <c r="B2036" s="103"/>
    </row>
    <row r="2037" spans="1:2" s="323" customFormat="1">
      <c r="A2037" s="103"/>
      <c r="B2037" s="103"/>
    </row>
    <row r="2038" spans="1:2" s="323" customFormat="1">
      <c r="A2038" s="103"/>
      <c r="B2038" s="103"/>
    </row>
    <row r="2039" spans="1:2" s="323" customFormat="1">
      <c r="A2039" s="103"/>
      <c r="B2039" s="101"/>
    </row>
    <row r="2040" spans="1:2" s="323" customFormat="1">
      <c r="A2040" s="103"/>
    </row>
    <row r="2041" spans="1:2" s="323" customFormat="1">
      <c r="A2041" s="103"/>
    </row>
    <row r="2042" spans="1:2" s="323" customFormat="1">
      <c r="A2042" s="103"/>
    </row>
    <row r="2043" spans="1:2" s="323" customFormat="1">
      <c r="A2043" s="103"/>
    </row>
    <row r="2044" spans="1:2" s="323" customFormat="1">
      <c r="A2044" s="103"/>
      <c r="B2044" s="103"/>
    </row>
    <row r="2045" spans="1:2" s="323" customFormat="1">
      <c r="A2045" s="103"/>
      <c r="B2045" s="103"/>
    </row>
    <row r="2046" spans="1:2" s="323" customFormat="1">
      <c r="A2046" s="103"/>
      <c r="B2046" s="103"/>
    </row>
    <row r="2047" spans="1:2" s="323" customFormat="1">
      <c r="A2047" s="103"/>
      <c r="B2047" s="103"/>
    </row>
    <row r="2048" spans="1:2" s="323" customFormat="1">
      <c r="A2048" s="103"/>
      <c r="B2048" s="103"/>
    </row>
    <row r="2049" spans="1:2" s="323" customFormat="1">
      <c r="A2049" s="103"/>
      <c r="B2049" s="103"/>
    </row>
    <row r="2050" spans="1:2" s="323" customFormat="1">
      <c r="A2050" s="103"/>
      <c r="B2050" s="103"/>
    </row>
    <row r="2051" spans="1:2" s="323" customFormat="1">
      <c r="A2051" s="103"/>
      <c r="B2051" s="103"/>
    </row>
    <row r="2052" spans="1:2" s="323" customFormat="1">
      <c r="A2052" s="103"/>
      <c r="B2052" s="103"/>
    </row>
    <row r="2053" spans="1:2" s="323" customFormat="1">
      <c r="A2053" s="103"/>
      <c r="B2053" s="103"/>
    </row>
    <row r="2054" spans="1:2" s="323" customFormat="1">
      <c r="A2054" s="103"/>
      <c r="B2054" s="103"/>
    </row>
    <row r="2055" spans="1:2" s="323" customFormat="1">
      <c r="A2055" s="103"/>
      <c r="B2055" s="103"/>
    </row>
    <row r="2056" spans="1:2" s="323" customFormat="1">
      <c r="A2056" s="103"/>
      <c r="B2056" s="103"/>
    </row>
    <row r="2057" spans="1:2" s="323" customFormat="1">
      <c r="A2057" s="103"/>
      <c r="B2057" s="103"/>
    </row>
    <row r="2058" spans="1:2" s="323" customFormat="1">
      <c r="A2058" s="103"/>
      <c r="B2058" s="101"/>
    </row>
    <row r="2059" spans="1:2" s="323" customFormat="1">
      <c r="A2059" s="103"/>
    </row>
    <row r="2060" spans="1:2" s="323" customFormat="1">
      <c r="A2060" s="103"/>
    </row>
    <row r="2061" spans="1:2" s="323" customFormat="1">
      <c r="A2061" s="103"/>
    </row>
    <row r="2062" spans="1:2" s="323" customFormat="1">
      <c r="A2062" s="103"/>
      <c r="B2062" s="103"/>
    </row>
    <row r="2063" spans="1:2" s="323" customFormat="1">
      <c r="A2063" s="103"/>
      <c r="B2063" s="103"/>
    </row>
    <row r="2064" spans="1:2" s="323" customFormat="1">
      <c r="A2064" s="103"/>
      <c r="B2064" s="103"/>
    </row>
    <row r="2065" spans="1:2" s="323" customFormat="1">
      <c r="A2065" s="103"/>
      <c r="B2065" s="103"/>
    </row>
    <row r="2066" spans="1:2" s="323" customFormat="1">
      <c r="A2066" s="103"/>
      <c r="B2066" s="103"/>
    </row>
    <row r="2067" spans="1:2" s="323" customFormat="1">
      <c r="A2067" s="103"/>
      <c r="B2067" s="103"/>
    </row>
    <row r="2068" spans="1:2" s="323" customFormat="1">
      <c r="A2068" s="103"/>
      <c r="B2068" s="103"/>
    </row>
    <row r="2069" spans="1:2" s="323" customFormat="1">
      <c r="A2069" s="103"/>
      <c r="B2069" s="103"/>
    </row>
    <row r="2070" spans="1:2" s="323" customFormat="1">
      <c r="A2070" s="103"/>
      <c r="B2070" s="103"/>
    </row>
    <row r="2071" spans="1:2" s="323" customFormat="1">
      <c r="A2071" s="103"/>
      <c r="B2071" s="101"/>
    </row>
    <row r="2072" spans="1:2" s="323" customFormat="1">
      <c r="A2072" s="103"/>
    </row>
    <row r="2073" spans="1:2" s="323" customFormat="1">
      <c r="A2073" s="103"/>
    </row>
    <row r="2074" spans="1:2" s="323" customFormat="1">
      <c r="A2074" s="103"/>
    </row>
    <row r="2075" spans="1:2" s="323" customFormat="1">
      <c r="A2075" s="103"/>
    </row>
    <row r="2076" spans="1:2" s="323" customFormat="1">
      <c r="A2076" s="103"/>
      <c r="B2076" s="103"/>
    </row>
    <row r="2077" spans="1:2" s="323" customFormat="1">
      <c r="A2077" s="103"/>
      <c r="B2077" s="103"/>
    </row>
    <row r="2078" spans="1:2" s="323" customFormat="1">
      <c r="A2078" s="103"/>
      <c r="B2078" s="103"/>
    </row>
    <row r="2079" spans="1:2" s="323" customFormat="1">
      <c r="A2079" s="103"/>
      <c r="B2079" s="103"/>
    </row>
    <row r="2080" spans="1:2" s="323" customFormat="1">
      <c r="A2080" s="103"/>
      <c r="B2080" s="103"/>
    </row>
    <row r="2081" spans="1:2" s="323" customFormat="1">
      <c r="A2081" s="103"/>
      <c r="B2081" s="103"/>
    </row>
    <row r="2082" spans="1:2" s="323" customFormat="1">
      <c r="A2082" s="103"/>
      <c r="B2082" s="103"/>
    </row>
    <row r="2083" spans="1:2" s="323" customFormat="1">
      <c r="A2083" s="103"/>
      <c r="B2083" s="103"/>
    </row>
    <row r="2084" spans="1:2" s="323" customFormat="1">
      <c r="A2084" s="103"/>
      <c r="B2084" s="103"/>
    </row>
    <row r="2085" spans="1:2" s="323" customFormat="1">
      <c r="A2085" s="103"/>
      <c r="B2085" s="103"/>
    </row>
    <row r="2086" spans="1:2" s="323" customFormat="1">
      <c r="A2086" s="103"/>
      <c r="B2086" s="103"/>
    </row>
    <row r="2087" spans="1:2" s="323" customFormat="1">
      <c r="A2087" s="103"/>
      <c r="B2087" s="103"/>
    </row>
    <row r="2088" spans="1:2" s="323" customFormat="1">
      <c r="A2088" s="103"/>
      <c r="B2088" s="103"/>
    </row>
    <row r="2089" spans="1:2" s="323" customFormat="1">
      <c r="A2089" s="103"/>
      <c r="B2089" s="103"/>
    </row>
    <row r="2090" spans="1:2" s="323" customFormat="1">
      <c r="A2090" s="103"/>
      <c r="B2090" s="103"/>
    </row>
    <row r="2091" spans="1:2" s="323" customFormat="1">
      <c r="A2091" s="103"/>
      <c r="B2091" s="103"/>
    </row>
    <row r="2092" spans="1:2" s="323" customFormat="1">
      <c r="A2092" s="103"/>
      <c r="B2092" s="101"/>
    </row>
    <row r="2093" spans="1:2" s="323" customFormat="1">
      <c r="A2093" s="103"/>
    </row>
    <row r="2094" spans="1:2" s="323" customFormat="1">
      <c r="A2094" s="103"/>
    </row>
    <row r="2095" spans="1:2" s="323" customFormat="1">
      <c r="A2095" s="103"/>
    </row>
    <row r="2096" spans="1:2" s="323" customFormat="1">
      <c r="A2096" s="103"/>
    </row>
    <row r="2097" spans="1:2" s="323" customFormat="1">
      <c r="A2097" s="103"/>
      <c r="B2097" s="103"/>
    </row>
    <row r="2098" spans="1:2" s="323" customFormat="1">
      <c r="A2098" s="103"/>
      <c r="B2098" s="103"/>
    </row>
    <row r="2099" spans="1:2" s="323" customFormat="1">
      <c r="A2099" s="103"/>
      <c r="B2099" s="103"/>
    </row>
    <row r="2100" spans="1:2" s="323" customFormat="1">
      <c r="A2100" s="103"/>
      <c r="B2100" s="103"/>
    </row>
    <row r="2101" spans="1:2" s="323" customFormat="1">
      <c r="A2101" s="103"/>
      <c r="B2101" s="103"/>
    </row>
    <row r="2102" spans="1:2" s="323" customFormat="1">
      <c r="A2102" s="103"/>
      <c r="B2102" s="103"/>
    </row>
    <row r="2103" spans="1:2" s="323" customFormat="1">
      <c r="A2103" s="103"/>
      <c r="B2103" s="103"/>
    </row>
    <row r="2104" spans="1:2" s="323" customFormat="1">
      <c r="A2104" s="103"/>
      <c r="B2104" s="103"/>
    </row>
    <row r="2105" spans="1:2" s="323" customFormat="1">
      <c r="A2105" s="103"/>
      <c r="B2105" s="103"/>
    </row>
    <row r="2106" spans="1:2" s="323" customFormat="1">
      <c r="A2106" s="103"/>
      <c r="B2106" s="103"/>
    </row>
    <row r="2107" spans="1:2" s="323" customFormat="1">
      <c r="A2107" s="103"/>
      <c r="B2107" s="103"/>
    </row>
    <row r="2108" spans="1:2" s="323" customFormat="1">
      <c r="A2108" s="103"/>
      <c r="B2108" s="103"/>
    </row>
    <row r="2109" spans="1:2" s="323" customFormat="1">
      <c r="A2109" s="103"/>
      <c r="B2109" s="103"/>
    </row>
    <row r="2110" spans="1:2" s="323" customFormat="1">
      <c r="A2110" s="103"/>
      <c r="B2110" s="103"/>
    </row>
    <row r="2111" spans="1:2" s="323" customFormat="1">
      <c r="A2111" s="103"/>
      <c r="B2111" s="103"/>
    </row>
    <row r="2112" spans="1:2" s="323" customFormat="1">
      <c r="A2112" s="103"/>
      <c r="B2112" s="103"/>
    </row>
    <row r="2113" spans="1:2" s="323" customFormat="1">
      <c r="A2113" s="103"/>
      <c r="B2113" s="103"/>
    </row>
    <row r="2114" spans="1:2" s="323" customFormat="1">
      <c r="A2114" s="103"/>
      <c r="B2114" s="103"/>
    </row>
    <row r="2115" spans="1:2" s="323" customFormat="1">
      <c r="A2115" s="103"/>
      <c r="B2115" s="103"/>
    </row>
    <row r="2116" spans="1:2" s="323" customFormat="1">
      <c r="A2116" s="103"/>
      <c r="B2116" s="103"/>
    </row>
    <row r="2117" spans="1:2" s="323" customFormat="1">
      <c r="A2117" s="103"/>
      <c r="B2117" s="103"/>
    </row>
    <row r="2118" spans="1:2" s="323" customFormat="1">
      <c r="A2118" s="103"/>
      <c r="B2118" s="103"/>
    </row>
    <row r="2119" spans="1:2" s="323" customFormat="1">
      <c r="A2119" s="103"/>
      <c r="B2119" s="103"/>
    </row>
    <row r="2120" spans="1:2" s="323" customFormat="1">
      <c r="A2120" s="103"/>
      <c r="B2120" s="103"/>
    </row>
    <row r="2121" spans="1:2" s="323" customFormat="1">
      <c r="A2121" s="103"/>
      <c r="B2121" s="103"/>
    </row>
    <row r="2122" spans="1:2" s="323" customFormat="1">
      <c r="A2122" s="103"/>
      <c r="B2122" s="103"/>
    </row>
    <row r="2123" spans="1:2" s="323" customFormat="1">
      <c r="A2123" s="103"/>
      <c r="B2123" s="103"/>
    </row>
    <row r="2124" spans="1:2" s="323" customFormat="1">
      <c r="A2124" s="103"/>
      <c r="B2124" s="103"/>
    </row>
    <row r="2125" spans="1:2" s="323" customFormat="1">
      <c r="A2125" s="103"/>
      <c r="B2125" s="103"/>
    </row>
    <row r="2126" spans="1:2" s="323" customFormat="1">
      <c r="A2126" s="103"/>
      <c r="B2126" s="103"/>
    </row>
    <row r="2127" spans="1:2" s="323" customFormat="1">
      <c r="A2127" s="103"/>
      <c r="B2127" s="103"/>
    </row>
    <row r="2128" spans="1:2" s="323" customFormat="1">
      <c r="A2128" s="103"/>
      <c r="B2128" s="103"/>
    </row>
    <row r="2129" spans="1:2" s="323" customFormat="1">
      <c r="A2129" s="103"/>
      <c r="B2129" s="103"/>
    </row>
    <row r="2130" spans="1:2" s="323" customFormat="1">
      <c r="A2130" s="103"/>
      <c r="B2130" s="103"/>
    </row>
    <row r="2131" spans="1:2" s="323" customFormat="1">
      <c r="A2131" s="103"/>
      <c r="B2131" s="103"/>
    </row>
    <row r="2132" spans="1:2" s="323" customFormat="1">
      <c r="A2132" s="103"/>
      <c r="B2132" s="103"/>
    </row>
    <row r="2133" spans="1:2" s="323" customFormat="1">
      <c r="A2133" s="103"/>
      <c r="B2133" s="103"/>
    </row>
    <row r="2134" spans="1:2" s="323" customFormat="1">
      <c r="A2134" s="103"/>
      <c r="B2134" s="103"/>
    </row>
    <row r="2135" spans="1:2" s="323" customFormat="1">
      <c r="A2135" s="103"/>
      <c r="B2135" s="103"/>
    </row>
    <row r="2136" spans="1:2" s="323" customFormat="1">
      <c r="A2136" s="103"/>
      <c r="B2136" s="103"/>
    </row>
    <row r="2137" spans="1:2" s="323" customFormat="1">
      <c r="A2137" s="103"/>
      <c r="B2137" s="103"/>
    </row>
    <row r="2138" spans="1:2" s="323" customFormat="1">
      <c r="A2138" s="103"/>
      <c r="B2138" s="103"/>
    </row>
    <row r="2139" spans="1:2" s="323" customFormat="1">
      <c r="A2139" s="103"/>
      <c r="B2139" s="103"/>
    </row>
    <row r="2140" spans="1:2" s="323" customFormat="1">
      <c r="A2140" s="103"/>
      <c r="B2140" s="101"/>
    </row>
    <row r="2141" spans="1:2" s="323" customFormat="1">
      <c r="A2141" s="103"/>
    </row>
    <row r="2142" spans="1:2" s="323" customFormat="1">
      <c r="A2142" s="103"/>
    </row>
    <row r="2143" spans="1:2" s="323" customFormat="1">
      <c r="A2143" s="103"/>
    </row>
    <row r="2144" spans="1:2" s="323" customFormat="1">
      <c r="A2144" s="103"/>
      <c r="B2144" s="103"/>
    </row>
    <row r="2145" spans="1:2" s="323" customFormat="1">
      <c r="A2145" s="103"/>
      <c r="B2145" s="103"/>
    </row>
    <row r="2146" spans="1:2" s="323" customFormat="1">
      <c r="A2146" s="103"/>
      <c r="B2146" s="103"/>
    </row>
    <row r="2147" spans="1:2" s="323" customFormat="1">
      <c r="A2147" s="103"/>
      <c r="B2147" s="103"/>
    </row>
    <row r="2148" spans="1:2" s="323" customFormat="1">
      <c r="A2148" s="103"/>
      <c r="B2148" s="103"/>
    </row>
    <row r="2149" spans="1:2" s="323" customFormat="1">
      <c r="A2149" s="103"/>
      <c r="B2149" s="103"/>
    </row>
    <row r="2150" spans="1:2" s="323" customFormat="1">
      <c r="A2150" s="103"/>
      <c r="B2150" s="103"/>
    </row>
    <row r="2151" spans="1:2" s="323" customFormat="1">
      <c r="A2151" s="103"/>
      <c r="B2151" s="103"/>
    </row>
    <row r="2152" spans="1:2" s="323" customFormat="1">
      <c r="A2152" s="103"/>
      <c r="B2152" s="103"/>
    </row>
    <row r="2153" spans="1:2" s="323" customFormat="1">
      <c r="A2153" s="103"/>
      <c r="B2153" s="103"/>
    </row>
    <row r="2154" spans="1:2" s="323" customFormat="1">
      <c r="A2154" s="103"/>
      <c r="B2154" s="103"/>
    </row>
    <row r="2155" spans="1:2" s="323" customFormat="1">
      <c r="A2155" s="103"/>
      <c r="B2155" s="103"/>
    </row>
    <row r="2156" spans="1:2" s="323" customFormat="1">
      <c r="A2156" s="103"/>
      <c r="B2156" s="103"/>
    </row>
    <row r="2157" spans="1:2" s="323" customFormat="1">
      <c r="A2157" s="103"/>
      <c r="B2157" s="103"/>
    </row>
    <row r="2158" spans="1:2" s="323" customFormat="1">
      <c r="A2158" s="103"/>
      <c r="B2158" s="103"/>
    </row>
    <row r="2159" spans="1:2" s="323" customFormat="1">
      <c r="A2159" s="103"/>
      <c r="B2159" s="101"/>
    </row>
    <row r="2160" spans="1:2" s="323" customFormat="1">
      <c r="A2160" s="103"/>
    </row>
    <row r="2161" spans="1:2" s="323" customFormat="1">
      <c r="A2161" s="103"/>
    </row>
    <row r="2162" spans="1:2" s="323" customFormat="1">
      <c r="A2162" s="103"/>
    </row>
    <row r="2163" spans="1:2" s="323" customFormat="1">
      <c r="A2163" s="103"/>
      <c r="B2163" s="103"/>
    </row>
    <row r="2164" spans="1:2" s="323" customFormat="1">
      <c r="A2164" s="103"/>
      <c r="B2164" s="103"/>
    </row>
    <row r="2165" spans="1:2" s="323" customFormat="1">
      <c r="A2165" s="103"/>
      <c r="B2165" s="103"/>
    </row>
    <row r="2166" spans="1:2" s="323" customFormat="1">
      <c r="A2166" s="103"/>
      <c r="B2166" s="103"/>
    </row>
    <row r="2167" spans="1:2" s="323" customFormat="1">
      <c r="A2167" s="103"/>
      <c r="B2167" s="103"/>
    </row>
    <row r="2168" spans="1:2" s="323" customFormat="1">
      <c r="A2168" s="103"/>
      <c r="B2168" s="103"/>
    </row>
    <row r="2169" spans="1:2" s="323" customFormat="1">
      <c r="A2169" s="103"/>
      <c r="B2169" s="103"/>
    </row>
    <row r="2170" spans="1:2" s="323" customFormat="1">
      <c r="A2170" s="103"/>
      <c r="B2170" s="103"/>
    </row>
    <row r="2171" spans="1:2" s="323" customFormat="1">
      <c r="A2171" s="103"/>
      <c r="B2171" s="103"/>
    </row>
    <row r="2172" spans="1:2" s="323" customFormat="1">
      <c r="A2172" s="103"/>
      <c r="B2172" s="103"/>
    </row>
    <row r="2173" spans="1:2" s="323" customFormat="1">
      <c r="A2173" s="103"/>
      <c r="B2173" s="103"/>
    </row>
    <row r="2174" spans="1:2" s="323" customFormat="1">
      <c r="A2174" s="103"/>
      <c r="B2174" s="103"/>
    </row>
    <row r="2175" spans="1:2" s="323" customFormat="1">
      <c r="A2175" s="103"/>
      <c r="B2175" s="103"/>
    </row>
    <row r="2176" spans="1:2" s="323" customFormat="1">
      <c r="A2176" s="103"/>
      <c r="B2176" s="103"/>
    </row>
    <row r="2177" spans="1:2" s="323" customFormat="1">
      <c r="A2177" s="103"/>
      <c r="B2177" s="103"/>
    </row>
    <row r="2178" spans="1:2" s="323" customFormat="1">
      <c r="A2178" s="103"/>
      <c r="B2178" s="103"/>
    </row>
    <row r="2179" spans="1:2" s="323" customFormat="1">
      <c r="A2179" s="103"/>
      <c r="B2179" s="103"/>
    </row>
    <row r="2180" spans="1:2" s="323" customFormat="1">
      <c r="A2180" s="103"/>
      <c r="B2180" s="103"/>
    </row>
    <row r="2181" spans="1:2" s="323" customFormat="1">
      <c r="A2181" s="103"/>
      <c r="B2181" s="103"/>
    </row>
    <row r="2182" spans="1:2" s="323" customFormat="1">
      <c r="A2182" s="103"/>
      <c r="B2182" s="103"/>
    </row>
    <row r="2183" spans="1:2" s="323" customFormat="1">
      <c r="A2183" s="103"/>
      <c r="B2183" s="103"/>
    </row>
    <row r="2184" spans="1:2" s="323" customFormat="1">
      <c r="A2184" s="103"/>
      <c r="B2184" s="103"/>
    </row>
    <row r="2185" spans="1:2" s="323" customFormat="1">
      <c r="A2185" s="103"/>
      <c r="B2185" s="103"/>
    </row>
    <row r="2186" spans="1:2" s="323" customFormat="1">
      <c r="A2186" s="103"/>
      <c r="B2186" s="103"/>
    </row>
    <row r="2187" spans="1:2" s="323" customFormat="1">
      <c r="A2187" s="103"/>
      <c r="B2187" s="103"/>
    </row>
    <row r="2188" spans="1:2" s="323" customFormat="1">
      <c r="A2188" s="103"/>
      <c r="B2188" s="103"/>
    </row>
    <row r="2189" spans="1:2" s="323" customFormat="1">
      <c r="A2189" s="103"/>
      <c r="B2189" s="103"/>
    </row>
    <row r="2190" spans="1:2" s="323" customFormat="1">
      <c r="A2190" s="103"/>
      <c r="B2190" s="103"/>
    </row>
    <row r="2191" spans="1:2" s="323" customFormat="1">
      <c r="A2191" s="103"/>
      <c r="B2191" s="103"/>
    </row>
    <row r="2192" spans="1:2" s="323" customFormat="1">
      <c r="A2192" s="103"/>
      <c r="B2192" s="103"/>
    </row>
    <row r="2193" spans="1:2" s="323" customFormat="1">
      <c r="A2193" s="103"/>
      <c r="B2193" s="103"/>
    </row>
    <row r="2194" spans="1:2" s="323" customFormat="1">
      <c r="A2194" s="103"/>
      <c r="B2194" s="103"/>
    </row>
    <row r="2195" spans="1:2" s="323" customFormat="1">
      <c r="A2195" s="103"/>
      <c r="B2195" s="103"/>
    </row>
    <row r="2196" spans="1:2" s="323" customFormat="1">
      <c r="A2196" s="103"/>
      <c r="B2196" s="103"/>
    </row>
    <row r="2197" spans="1:2" s="323" customFormat="1">
      <c r="A2197" s="103"/>
      <c r="B2197" s="103"/>
    </row>
    <row r="2198" spans="1:2" s="323" customFormat="1">
      <c r="A2198" s="103"/>
      <c r="B2198" s="103"/>
    </row>
    <row r="2199" spans="1:2" s="323" customFormat="1">
      <c r="A2199" s="103"/>
      <c r="B2199" s="101"/>
    </row>
    <row r="2200" spans="1:2" s="323" customFormat="1">
      <c r="A2200" s="103"/>
    </row>
    <row r="2201" spans="1:2" s="323" customFormat="1">
      <c r="A2201" s="103"/>
    </row>
    <row r="2202" spans="1:2" s="323" customFormat="1">
      <c r="A2202" s="103"/>
    </row>
    <row r="2203" spans="1:2" s="323" customFormat="1">
      <c r="A2203" s="103"/>
      <c r="B2203" s="101"/>
    </row>
    <row r="2204" spans="1:2" s="323" customFormat="1">
      <c r="A2204" s="103"/>
    </row>
    <row r="2205" spans="1:2" s="323" customFormat="1">
      <c r="A2205" s="103"/>
    </row>
    <row r="2206" spans="1:2" s="323" customFormat="1">
      <c r="A2206" s="103"/>
    </row>
    <row r="2207" spans="1:2" s="323" customFormat="1">
      <c r="A2207" s="103"/>
      <c r="B2207" s="103"/>
    </row>
    <row r="2208" spans="1:2" s="323" customFormat="1">
      <c r="A2208" s="103"/>
      <c r="B2208" s="103"/>
    </row>
    <row r="2209" spans="1:2" s="323" customFormat="1">
      <c r="A2209" s="103"/>
      <c r="B2209" s="103"/>
    </row>
    <row r="2210" spans="1:2" s="323" customFormat="1">
      <c r="A2210" s="103"/>
      <c r="B2210" s="103"/>
    </row>
    <row r="2211" spans="1:2" s="323" customFormat="1">
      <c r="A2211" s="103"/>
      <c r="B2211" s="103"/>
    </row>
    <row r="2212" spans="1:2" s="323" customFormat="1">
      <c r="A2212" s="103"/>
      <c r="B2212" s="103"/>
    </row>
    <row r="2213" spans="1:2" s="323" customFormat="1">
      <c r="A2213" s="103"/>
      <c r="B2213" s="103"/>
    </row>
    <row r="2214" spans="1:2" s="323" customFormat="1">
      <c r="A2214" s="103"/>
      <c r="B2214" s="103"/>
    </row>
    <row r="2215" spans="1:2" s="323" customFormat="1">
      <c r="A2215" s="103"/>
      <c r="B2215" s="103"/>
    </row>
    <row r="2216" spans="1:2" s="323" customFormat="1">
      <c r="A2216" s="103"/>
      <c r="B2216" s="103"/>
    </row>
    <row r="2217" spans="1:2" s="323" customFormat="1">
      <c r="A2217" s="103"/>
      <c r="B2217" s="103"/>
    </row>
    <row r="2218" spans="1:2" s="323" customFormat="1">
      <c r="A2218" s="103"/>
      <c r="B2218" s="103"/>
    </row>
    <row r="2219" spans="1:2" s="323" customFormat="1">
      <c r="A2219" s="103"/>
      <c r="B2219" s="101"/>
    </row>
    <row r="2220" spans="1:2" s="323" customFormat="1">
      <c r="A2220" s="103"/>
    </row>
    <row r="2221" spans="1:2" s="323" customFormat="1">
      <c r="A2221" s="103"/>
    </row>
    <row r="2222" spans="1:2" s="323" customFormat="1">
      <c r="A2222" s="103"/>
    </row>
    <row r="2223" spans="1:2" s="323" customFormat="1">
      <c r="A2223" s="103"/>
      <c r="B2223" s="103"/>
    </row>
    <row r="2224" spans="1:2" s="323" customFormat="1">
      <c r="A2224" s="103"/>
      <c r="B2224" s="103"/>
    </row>
    <row r="2225" spans="1:2" s="323" customFormat="1">
      <c r="A2225" s="103"/>
      <c r="B2225" s="103"/>
    </row>
    <row r="2226" spans="1:2" s="323" customFormat="1">
      <c r="A2226" s="103"/>
      <c r="B2226" s="103"/>
    </row>
    <row r="2227" spans="1:2" s="323" customFormat="1">
      <c r="A2227" s="103"/>
      <c r="B2227" s="103"/>
    </row>
    <row r="2228" spans="1:2" s="323" customFormat="1">
      <c r="A2228" s="103"/>
      <c r="B2228" s="103"/>
    </row>
    <row r="2229" spans="1:2" s="323" customFormat="1">
      <c r="A2229" s="103"/>
      <c r="B2229" s="103"/>
    </row>
    <row r="2230" spans="1:2" s="323" customFormat="1">
      <c r="A2230" s="103"/>
      <c r="B2230" s="103"/>
    </row>
    <row r="2231" spans="1:2" s="323" customFormat="1">
      <c r="A2231" s="103"/>
      <c r="B2231" s="103"/>
    </row>
    <row r="2232" spans="1:2" s="323" customFormat="1">
      <c r="A2232" s="103"/>
      <c r="B2232" s="103"/>
    </row>
    <row r="2233" spans="1:2" s="323" customFormat="1">
      <c r="A2233" s="103"/>
      <c r="B2233" s="103"/>
    </row>
    <row r="2234" spans="1:2" s="323" customFormat="1">
      <c r="A2234" s="103"/>
      <c r="B2234" s="103"/>
    </row>
    <row r="2235" spans="1:2" s="323" customFormat="1">
      <c r="A2235" s="103"/>
      <c r="B2235" s="103"/>
    </row>
    <row r="2236" spans="1:2" s="323" customFormat="1">
      <c r="A2236" s="103"/>
      <c r="B2236" s="103"/>
    </row>
    <row r="2237" spans="1:2" s="323" customFormat="1">
      <c r="A2237" s="103"/>
      <c r="B2237" s="103"/>
    </row>
    <row r="2238" spans="1:2" s="323" customFormat="1">
      <c r="A2238" s="103"/>
      <c r="B2238" s="103"/>
    </row>
    <row r="2239" spans="1:2" s="323" customFormat="1">
      <c r="A2239" s="103"/>
      <c r="B2239" s="103"/>
    </row>
    <row r="2240" spans="1:2" s="323" customFormat="1">
      <c r="A2240" s="103"/>
      <c r="B2240" s="103"/>
    </row>
    <row r="2241" spans="1:2" s="323" customFormat="1">
      <c r="A2241" s="103"/>
      <c r="B2241" s="103"/>
    </row>
    <row r="2242" spans="1:2" s="323" customFormat="1">
      <c r="A2242" s="103"/>
      <c r="B2242" s="103"/>
    </row>
    <row r="2243" spans="1:2" s="323" customFormat="1">
      <c r="A2243" s="103"/>
      <c r="B2243" s="103"/>
    </row>
    <row r="2244" spans="1:2" s="323" customFormat="1">
      <c r="A2244" s="103"/>
      <c r="B2244" s="103"/>
    </row>
    <row r="2245" spans="1:2" s="323" customFormat="1">
      <c r="A2245" s="103"/>
      <c r="B2245" s="103"/>
    </row>
    <row r="2246" spans="1:2" s="323" customFormat="1">
      <c r="A2246" s="103"/>
      <c r="B2246" s="103"/>
    </row>
    <row r="2247" spans="1:2" s="323" customFormat="1">
      <c r="A2247" s="103"/>
      <c r="B2247" s="103"/>
    </row>
    <row r="2248" spans="1:2" s="323" customFormat="1">
      <c r="A2248" s="103"/>
      <c r="B2248" s="103"/>
    </row>
    <row r="2249" spans="1:2" s="323" customFormat="1">
      <c r="A2249" s="103"/>
      <c r="B2249" s="103"/>
    </row>
    <row r="2250" spans="1:2" s="323" customFormat="1">
      <c r="A2250" s="103"/>
      <c r="B2250" s="103"/>
    </row>
    <row r="2251" spans="1:2" s="323" customFormat="1">
      <c r="A2251" s="103"/>
      <c r="B2251" s="103"/>
    </row>
    <row r="2252" spans="1:2" s="323" customFormat="1">
      <c r="A2252" s="103"/>
      <c r="B2252" s="103"/>
    </row>
    <row r="2253" spans="1:2" s="323" customFormat="1">
      <c r="A2253" s="103"/>
      <c r="B2253" s="103"/>
    </row>
    <row r="2254" spans="1:2" s="323" customFormat="1">
      <c r="A2254" s="103"/>
      <c r="B2254" s="103"/>
    </row>
    <row r="2255" spans="1:2" s="323" customFormat="1">
      <c r="A2255" s="103"/>
      <c r="B2255" s="103"/>
    </row>
    <row r="2256" spans="1:2" s="323" customFormat="1">
      <c r="A2256" s="103"/>
      <c r="B2256" s="103"/>
    </row>
    <row r="2257" spans="1:2" s="323" customFormat="1">
      <c r="A2257" s="103"/>
      <c r="B2257" s="103"/>
    </row>
    <row r="2258" spans="1:2" s="323" customFormat="1">
      <c r="A2258" s="103"/>
      <c r="B2258" s="103"/>
    </row>
    <row r="2259" spans="1:2" s="323" customFormat="1">
      <c r="A2259" s="103"/>
      <c r="B2259" s="103"/>
    </row>
    <row r="2260" spans="1:2" s="323" customFormat="1">
      <c r="A2260" s="103"/>
      <c r="B2260" s="103"/>
    </row>
    <row r="2261" spans="1:2" s="323" customFormat="1">
      <c r="A2261" s="103"/>
      <c r="B2261" s="103"/>
    </row>
    <row r="2262" spans="1:2" s="323" customFormat="1">
      <c r="A2262" s="103"/>
      <c r="B2262" s="103"/>
    </row>
    <row r="2263" spans="1:2" s="323" customFormat="1">
      <c r="A2263" s="103"/>
      <c r="B2263" s="103"/>
    </row>
    <row r="2264" spans="1:2" s="323" customFormat="1">
      <c r="A2264" s="103"/>
      <c r="B2264" s="103"/>
    </row>
    <row r="2265" spans="1:2" s="323" customFormat="1">
      <c r="A2265" s="103"/>
      <c r="B2265" s="103"/>
    </row>
    <row r="2266" spans="1:2" s="323" customFormat="1">
      <c r="A2266" s="103"/>
      <c r="B2266" s="103"/>
    </row>
    <row r="2267" spans="1:2" s="323" customFormat="1">
      <c r="A2267" s="103"/>
      <c r="B2267" s="103"/>
    </row>
    <row r="2268" spans="1:2" s="323" customFormat="1">
      <c r="A2268" s="103"/>
      <c r="B2268" s="101"/>
    </row>
    <row r="2269" spans="1:2" s="323" customFormat="1">
      <c r="A2269" s="103"/>
    </row>
    <row r="2270" spans="1:2" s="323" customFormat="1">
      <c r="A2270" s="103"/>
    </row>
    <row r="2271" spans="1:2" s="323" customFormat="1">
      <c r="A2271" s="103"/>
    </row>
    <row r="2272" spans="1:2" s="323" customFormat="1">
      <c r="A2272" s="103"/>
    </row>
    <row r="2273" spans="1:2" s="323" customFormat="1">
      <c r="A2273" s="103"/>
      <c r="B2273" s="101"/>
    </row>
    <row r="2274" spans="1:2" s="323" customFormat="1">
      <c r="A2274" s="103"/>
    </row>
    <row r="2275" spans="1:2" s="323" customFormat="1">
      <c r="A2275" s="103"/>
    </row>
    <row r="2276" spans="1:2" s="323" customFormat="1">
      <c r="A2276" s="103"/>
    </row>
    <row r="2277" spans="1:2" s="323" customFormat="1">
      <c r="A2277" s="103"/>
    </row>
    <row r="2278" spans="1:2" s="323" customFormat="1">
      <c r="A2278" s="103"/>
      <c r="B2278" s="103"/>
    </row>
    <row r="2279" spans="1:2" s="323" customFormat="1">
      <c r="A2279" s="103"/>
      <c r="B2279" s="103"/>
    </row>
    <row r="2280" spans="1:2" s="323" customFormat="1">
      <c r="A2280" s="103"/>
      <c r="B2280" s="103"/>
    </row>
    <row r="2281" spans="1:2" s="323" customFormat="1">
      <c r="A2281" s="103"/>
      <c r="B2281" s="103"/>
    </row>
    <row r="2282" spans="1:2" s="323" customFormat="1">
      <c r="A2282" s="103"/>
      <c r="B2282" s="103"/>
    </row>
    <row r="2283" spans="1:2" s="323" customFormat="1">
      <c r="A2283" s="103"/>
      <c r="B2283" s="103"/>
    </row>
    <row r="2284" spans="1:2" s="323" customFormat="1">
      <c r="A2284" s="103"/>
      <c r="B2284" s="103"/>
    </row>
    <row r="2285" spans="1:2" s="323" customFormat="1">
      <c r="A2285" s="103"/>
      <c r="B2285" s="103"/>
    </row>
    <row r="2286" spans="1:2" s="323" customFormat="1">
      <c r="A2286" s="103"/>
      <c r="B2286" s="103"/>
    </row>
    <row r="2287" spans="1:2" s="323" customFormat="1">
      <c r="A2287" s="103"/>
      <c r="B2287" s="103"/>
    </row>
    <row r="2288" spans="1:2" s="323" customFormat="1">
      <c r="A2288" s="103"/>
      <c r="B2288" s="103"/>
    </row>
    <row r="2289" spans="1:2" s="323" customFormat="1">
      <c r="A2289" s="103"/>
      <c r="B2289" s="103"/>
    </row>
    <row r="2290" spans="1:2" s="323" customFormat="1">
      <c r="A2290" s="103"/>
      <c r="B2290" s="103"/>
    </row>
    <row r="2291" spans="1:2" s="323" customFormat="1">
      <c r="A2291" s="103"/>
      <c r="B2291" s="103"/>
    </row>
    <row r="2292" spans="1:2" s="323" customFormat="1">
      <c r="A2292" s="103"/>
      <c r="B2292" s="103"/>
    </row>
    <row r="2293" spans="1:2" s="323" customFormat="1">
      <c r="A2293" s="103"/>
      <c r="B2293" s="103"/>
    </row>
    <row r="2294" spans="1:2" s="323" customFormat="1">
      <c r="A2294" s="103"/>
      <c r="B2294" s="103"/>
    </row>
    <row r="2295" spans="1:2" s="323" customFormat="1">
      <c r="A2295" s="103"/>
      <c r="B2295" s="103"/>
    </row>
    <row r="2296" spans="1:2" s="323" customFormat="1">
      <c r="A2296" s="103"/>
      <c r="B2296" s="103"/>
    </row>
    <row r="2297" spans="1:2" s="323" customFormat="1">
      <c r="A2297" s="103"/>
      <c r="B2297" s="103"/>
    </row>
    <row r="2298" spans="1:2" s="323" customFormat="1">
      <c r="A2298" s="103"/>
      <c r="B2298" s="103"/>
    </row>
    <row r="2299" spans="1:2" s="323" customFormat="1">
      <c r="A2299" s="103"/>
      <c r="B2299" s="103"/>
    </row>
    <row r="2300" spans="1:2" s="323" customFormat="1">
      <c r="A2300" s="103"/>
      <c r="B2300" s="103"/>
    </row>
    <row r="2301" spans="1:2" s="323" customFormat="1">
      <c r="A2301" s="103"/>
      <c r="B2301" s="103"/>
    </row>
    <row r="2302" spans="1:2" s="323" customFormat="1">
      <c r="A2302" s="103"/>
      <c r="B2302" s="103"/>
    </row>
    <row r="2303" spans="1:2" s="323" customFormat="1">
      <c r="A2303" s="103"/>
      <c r="B2303" s="103"/>
    </row>
    <row r="2304" spans="1:2" s="323" customFormat="1">
      <c r="A2304" s="103"/>
      <c r="B2304" s="103"/>
    </row>
    <row r="2305" spans="1:2" s="323" customFormat="1">
      <c r="A2305" s="103"/>
      <c r="B2305" s="101"/>
    </row>
    <row r="2306" spans="1:2" s="323" customFormat="1">
      <c r="A2306" s="103"/>
    </row>
    <row r="2307" spans="1:2" s="323" customFormat="1">
      <c r="A2307" s="103"/>
    </row>
    <row r="2308" spans="1:2" s="323" customFormat="1">
      <c r="A2308" s="103"/>
    </row>
    <row r="2309" spans="1:2" s="323" customFormat="1">
      <c r="A2309" s="103"/>
    </row>
    <row r="2310" spans="1:2" s="323" customFormat="1">
      <c r="A2310" s="103"/>
    </row>
    <row r="2311" spans="1:2" s="323" customFormat="1">
      <c r="A2311" s="103"/>
      <c r="B2311" s="103"/>
    </row>
    <row r="2312" spans="1:2" s="323" customFormat="1">
      <c r="A2312" s="103"/>
      <c r="B2312" s="103"/>
    </row>
    <row r="2313" spans="1:2" s="323" customFormat="1">
      <c r="A2313" s="103"/>
      <c r="B2313" s="101"/>
    </row>
    <row r="2314" spans="1:2" s="323" customFormat="1">
      <c r="A2314" s="103"/>
    </row>
    <row r="2315" spans="1:2" s="323" customFormat="1">
      <c r="A2315" s="103"/>
    </row>
    <row r="2316" spans="1:2" s="323" customFormat="1">
      <c r="A2316" s="103"/>
    </row>
    <row r="2317" spans="1:2" s="323" customFormat="1">
      <c r="A2317" s="103"/>
    </row>
    <row r="2318" spans="1:2" s="323" customFormat="1">
      <c r="A2318" s="103"/>
      <c r="B2318" s="103"/>
    </row>
    <row r="2319" spans="1:2" s="323" customFormat="1">
      <c r="A2319" s="103"/>
      <c r="B2319" s="103"/>
    </row>
    <row r="2320" spans="1:2" s="323" customFormat="1">
      <c r="A2320" s="103"/>
      <c r="B2320" s="103"/>
    </row>
    <row r="2321" spans="1:2" s="323" customFormat="1">
      <c r="A2321" s="103"/>
      <c r="B2321" s="103"/>
    </row>
    <row r="2322" spans="1:2" s="323" customFormat="1">
      <c r="A2322" s="103"/>
      <c r="B2322" s="103"/>
    </row>
    <row r="2323" spans="1:2" s="323" customFormat="1">
      <c r="A2323" s="103"/>
      <c r="B2323" s="103"/>
    </row>
    <row r="2324" spans="1:2" s="323" customFormat="1">
      <c r="A2324" s="103"/>
      <c r="B2324" s="103"/>
    </row>
    <row r="2325" spans="1:2" s="323" customFormat="1">
      <c r="A2325" s="103"/>
      <c r="B2325" s="103"/>
    </row>
    <row r="2326" spans="1:2" s="323" customFormat="1">
      <c r="A2326" s="103"/>
      <c r="B2326" s="103"/>
    </row>
    <row r="2327" spans="1:2" s="323" customFormat="1">
      <c r="A2327" s="103"/>
      <c r="B2327" s="103"/>
    </row>
    <row r="2328" spans="1:2" s="323" customFormat="1">
      <c r="A2328" s="103"/>
      <c r="B2328" s="103"/>
    </row>
    <row r="2329" spans="1:2" s="323" customFormat="1">
      <c r="A2329" s="103"/>
      <c r="B2329" s="103"/>
    </row>
    <row r="2330" spans="1:2" s="323" customFormat="1">
      <c r="A2330" s="103"/>
      <c r="B2330" s="103"/>
    </row>
    <row r="2331" spans="1:2" s="323" customFormat="1">
      <c r="A2331" s="103"/>
      <c r="B2331" s="103"/>
    </row>
    <row r="2332" spans="1:2" s="323" customFormat="1">
      <c r="A2332" s="103"/>
      <c r="B2332" s="103"/>
    </row>
    <row r="2333" spans="1:2" s="323" customFormat="1">
      <c r="A2333" s="103"/>
      <c r="B2333" s="103"/>
    </row>
    <row r="2334" spans="1:2" s="323" customFormat="1">
      <c r="A2334" s="103"/>
      <c r="B2334" s="103"/>
    </row>
    <row r="2335" spans="1:2" s="323" customFormat="1">
      <c r="A2335" s="103"/>
      <c r="B2335" s="103"/>
    </row>
    <row r="2336" spans="1:2" s="323" customFormat="1">
      <c r="A2336" s="103"/>
      <c r="B2336" s="103"/>
    </row>
    <row r="2337" spans="1:2" s="323" customFormat="1">
      <c r="A2337" s="103"/>
      <c r="B2337" s="103"/>
    </row>
    <row r="2338" spans="1:2" s="323" customFormat="1">
      <c r="A2338" s="103"/>
      <c r="B2338" s="103"/>
    </row>
    <row r="2339" spans="1:2" s="323" customFormat="1">
      <c r="A2339" s="103"/>
      <c r="B2339" s="103"/>
    </row>
    <row r="2340" spans="1:2" s="323" customFormat="1">
      <c r="A2340" s="103"/>
      <c r="B2340" s="103"/>
    </row>
    <row r="2341" spans="1:2" s="323" customFormat="1">
      <c r="A2341" s="103"/>
      <c r="B2341" s="103"/>
    </row>
    <row r="2342" spans="1:2" s="323" customFormat="1">
      <c r="A2342" s="103"/>
      <c r="B2342" s="103"/>
    </row>
    <row r="2343" spans="1:2" s="323" customFormat="1">
      <c r="A2343" s="103"/>
      <c r="B2343" s="103"/>
    </row>
    <row r="2344" spans="1:2" s="323" customFormat="1">
      <c r="A2344" s="103"/>
      <c r="B2344" s="103"/>
    </row>
    <row r="2345" spans="1:2" s="323" customFormat="1">
      <c r="A2345" s="103"/>
      <c r="B2345" s="103"/>
    </row>
    <row r="2346" spans="1:2" s="323" customFormat="1">
      <c r="A2346" s="103"/>
      <c r="B2346" s="103"/>
    </row>
    <row r="2347" spans="1:2" s="323" customFormat="1">
      <c r="A2347" s="103"/>
      <c r="B2347" s="103"/>
    </row>
    <row r="2348" spans="1:2" s="323" customFormat="1">
      <c r="A2348" s="103"/>
      <c r="B2348" s="103"/>
    </row>
    <row r="2349" spans="1:2" s="323" customFormat="1">
      <c r="A2349" s="103"/>
      <c r="B2349" s="103"/>
    </row>
    <row r="2350" spans="1:2" s="323" customFormat="1">
      <c r="A2350" s="103"/>
      <c r="B2350" s="103"/>
    </row>
    <row r="2351" spans="1:2" s="323" customFormat="1">
      <c r="A2351" s="103"/>
      <c r="B2351" s="103"/>
    </row>
    <row r="2352" spans="1:2" s="323" customFormat="1">
      <c r="A2352" s="103"/>
      <c r="B2352" s="103"/>
    </row>
    <row r="2353" spans="1:2" s="323" customFormat="1">
      <c r="A2353" s="103"/>
      <c r="B2353" s="103"/>
    </row>
    <row r="2354" spans="1:2" s="323" customFormat="1">
      <c r="A2354" s="103"/>
      <c r="B2354" s="103"/>
    </row>
    <row r="2355" spans="1:2" s="323" customFormat="1">
      <c r="A2355" s="103"/>
      <c r="B2355" s="103"/>
    </row>
    <row r="2356" spans="1:2" s="323" customFormat="1">
      <c r="A2356" s="103"/>
      <c r="B2356" s="103"/>
    </row>
    <row r="2357" spans="1:2" s="323" customFormat="1">
      <c r="A2357" s="103"/>
      <c r="B2357" s="103"/>
    </row>
    <row r="2358" spans="1:2" s="323" customFormat="1">
      <c r="A2358" s="103"/>
      <c r="B2358" s="103"/>
    </row>
    <row r="2359" spans="1:2" s="323" customFormat="1">
      <c r="A2359" s="103"/>
      <c r="B2359" s="103"/>
    </row>
    <row r="2360" spans="1:2" s="323" customFormat="1">
      <c r="A2360" s="103"/>
      <c r="B2360" s="103"/>
    </row>
    <row r="2361" spans="1:2" s="323" customFormat="1">
      <c r="A2361" s="103"/>
      <c r="B2361" s="103"/>
    </row>
    <row r="2362" spans="1:2" s="323" customFormat="1">
      <c r="A2362" s="103"/>
      <c r="B2362" s="101"/>
    </row>
    <row r="2363" spans="1:2" s="323" customFormat="1">
      <c r="A2363" s="103"/>
    </row>
    <row r="2364" spans="1:2" s="323" customFormat="1">
      <c r="A2364" s="103"/>
    </row>
    <row r="2365" spans="1:2" s="323" customFormat="1">
      <c r="A2365" s="103"/>
    </row>
    <row r="2366" spans="1:2" s="323" customFormat="1">
      <c r="A2366" s="103"/>
      <c r="B2366" s="101"/>
    </row>
    <row r="2367" spans="1:2" s="323" customFormat="1">
      <c r="A2367" s="103"/>
    </row>
    <row r="2368" spans="1:2" s="323" customFormat="1">
      <c r="A2368" s="103"/>
    </row>
    <row r="2369" spans="1:2" s="323" customFormat="1">
      <c r="A2369" s="103"/>
    </row>
    <row r="2370" spans="1:2" s="323" customFormat="1">
      <c r="A2370" s="103"/>
      <c r="B2370" s="103"/>
    </row>
    <row r="2371" spans="1:2" s="323" customFormat="1">
      <c r="A2371" s="103"/>
      <c r="B2371" s="103"/>
    </row>
    <row r="2372" spans="1:2" s="323" customFormat="1">
      <c r="A2372" s="103"/>
      <c r="B2372" s="103"/>
    </row>
    <row r="2373" spans="1:2" s="323" customFormat="1">
      <c r="A2373" s="103"/>
      <c r="B2373" s="103"/>
    </row>
    <row r="2374" spans="1:2" s="323" customFormat="1">
      <c r="A2374" s="103"/>
      <c r="B2374" s="103"/>
    </row>
    <row r="2375" spans="1:2" s="323" customFormat="1">
      <c r="A2375" s="103"/>
      <c r="B2375" s="103"/>
    </row>
    <row r="2376" spans="1:2" s="323" customFormat="1">
      <c r="A2376" s="103"/>
      <c r="B2376" s="103"/>
    </row>
    <row r="2377" spans="1:2" s="323" customFormat="1">
      <c r="A2377" s="103"/>
      <c r="B2377" s="103"/>
    </row>
    <row r="2378" spans="1:2" s="323" customFormat="1">
      <c r="A2378" s="103"/>
      <c r="B2378" s="103"/>
    </row>
    <row r="2379" spans="1:2" s="323" customFormat="1">
      <c r="A2379" s="103"/>
      <c r="B2379" s="103"/>
    </row>
    <row r="2380" spans="1:2" s="323" customFormat="1">
      <c r="A2380" s="103"/>
      <c r="B2380" s="103"/>
    </row>
    <row r="2381" spans="1:2" s="323" customFormat="1">
      <c r="A2381" s="103"/>
      <c r="B2381" s="103"/>
    </row>
    <row r="2382" spans="1:2" s="323" customFormat="1">
      <c r="A2382" s="103"/>
      <c r="B2382" s="103"/>
    </row>
    <row r="2383" spans="1:2" s="323" customFormat="1">
      <c r="A2383" s="103"/>
      <c r="B2383" s="101"/>
    </row>
    <row r="2384" spans="1:2" s="323" customFormat="1">
      <c r="A2384" s="103"/>
    </row>
    <row r="2385" spans="1:2" s="323" customFormat="1">
      <c r="A2385" s="103"/>
    </row>
    <row r="2386" spans="1:2" s="323" customFormat="1">
      <c r="A2386" s="103"/>
    </row>
    <row r="2387" spans="1:2" s="323" customFormat="1">
      <c r="A2387" s="103"/>
      <c r="B2387" s="103"/>
    </row>
    <row r="2388" spans="1:2" s="323" customFormat="1">
      <c r="A2388" s="103"/>
      <c r="B2388" s="103"/>
    </row>
    <row r="2389" spans="1:2" s="323" customFormat="1">
      <c r="A2389" s="103"/>
      <c r="B2389" s="103"/>
    </row>
    <row r="2390" spans="1:2" s="323" customFormat="1">
      <c r="A2390" s="103"/>
      <c r="B2390" s="103"/>
    </row>
    <row r="2391" spans="1:2" s="323" customFormat="1">
      <c r="A2391" s="103"/>
      <c r="B2391" s="103"/>
    </row>
    <row r="2392" spans="1:2" s="323" customFormat="1">
      <c r="A2392" s="103"/>
      <c r="B2392" s="103"/>
    </row>
    <row r="2393" spans="1:2" s="323" customFormat="1">
      <c r="A2393" s="103"/>
      <c r="B2393" s="103"/>
    </row>
    <row r="2394" spans="1:2" s="323" customFormat="1">
      <c r="A2394" s="103"/>
      <c r="B2394" s="103"/>
    </row>
    <row r="2395" spans="1:2" s="323" customFormat="1">
      <c r="A2395" s="103"/>
      <c r="B2395" s="103"/>
    </row>
    <row r="2396" spans="1:2" s="323" customFormat="1">
      <c r="A2396" s="103"/>
      <c r="B2396" s="103"/>
    </row>
    <row r="2397" spans="1:2" s="323" customFormat="1">
      <c r="A2397" s="103"/>
      <c r="B2397" s="103"/>
    </row>
    <row r="2398" spans="1:2" s="323" customFormat="1">
      <c r="A2398" s="103"/>
      <c r="B2398" s="103"/>
    </row>
    <row r="2399" spans="1:2" s="323" customFormat="1">
      <c r="A2399" s="103"/>
      <c r="B2399" s="103"/>
    </row>
    <row r="2400" spans="1:2" s="323" customFormat="1">
      <c r="A2400" s="103"/>
      <c r="B2400" s="103"/>
    </row>
    <row r="2401" spans="1:2" s="323" customFormat="1">
      <c r="A2401" s="103"/>
      <c r="B2401" s="103"/>
    </row>
    <row r="2402" spans="1:2" s="323" customFormat="1">
      <c r="A2402" s="103"/>
      <c r="B2402" s="103"/>
    </row>
    <row r="2403" spans="1:2" s="323" customFormat="1">
      <c r="A2403" s="103"/>
      <c r="B2403" s="103"/>
    </row>
    <row r="2404" spans="1:2" s="323" customFormat="1">
      <c r="A2404" s="103"/>
      <c r="B2404" s="324"/>
    </row>
    <row r="2405" spans="1:2" s="323" customFormat="1">
      <c r="A2405" s="103"/>
      <c r="B2405" s="103"/>
    </row>
    <row r="2406" spans="1:2" s="323" customFormat="1">
      <c r="A2406" s="103"/>
      <c r="B2406" s="103"/>
    </row>
    <row r="2407" spans="1:2" s="323" customFormat="1">
      <c r="A2407" s="103"/>
      <c r="B2407" s="103"/>
    </row>
    <row r="2408" spans="1:2" s="323" customFormat="1">
      <c r="A2408" s="103"/>
      <c r="B2408" s="103"/>
    </row>
    <row r="2409" spans="1:2" s="323" customFormat="1">
      <c r="A2409" s="103"/>
      <c r="B2409" s="103"/>
    </row>
    <row r="2410" spans="1:2" s="323" customFormat="1">
      <c r="A2410" s="103"/>
      <c r="B2410" s="103"/>
    </row>
    <row r="2411" spans="1:2" s="323" customFormat="1">
      <c r="A2411" s="103"/>
      <c r="B2411" s="103"/>
    </row>
    <row r="2412" spans="1:2" s="323" customFormat="1">
      <c r="A2412" s="103"/>
      <c r="B2412" s="103"/>
    </row>
    <row r="2413" spans="1:2" s="323" customFormat="1">
      <c r="A2413" s="103"/>
      <c r="B2413" s="103"/>
    </row>
    <row r="2414" spans="1:2" s="323" customFormat="1">
      <c r="A2414" s="103"/>
      <c r="B2414" s="103"/>
    </row>
    <row r="2415" spans="1:2" s="323" customFormat="1">
      <c r="A2415" s="103"/>
      <c r="B2415" s="103"/>
    </row>
    <row r="2416" spans="1:2" s="323" customFormat="1">
      <c r="A2416" s="103"/>
      <c r="B2416" s="103"/>
    </row>
    <row r="2417" spans="1:2" s="323" customFormat="1">
      <c r="A2417" s="103"/>
      <c r="B2417" s="103"/>
    </row>
    <row r="2418" spans="1:2" s="323" customFormat="1">
      <c r="A2418" s="103"/>
      <c r="B2418" s="103"/>
    </row>
    <row r="2419" spans="1:2" s="323" customFormat="1">
      <c r="A2419" s="103"/>
      <c r="B2419" s="103"/>
    </row>
    <row r="2420" spans="1:2" s="323" customFormat="1">
      <c r="A2420" s="103"/>
      <c r="B2420" s="103"/>
    </row>
    <row r="2421" spans="1:2" s="323" customFormat="1">
      <c r="A2421" s="103"/>
      <c r="B2421" s="103"/>
    </row>
    <row r="2422" spans="1:2" s="323" customFormat="1">
      <c r="A2422" s="103"/>
      <c r="B2422" s="103"/>
    </row>
    <row r="2423" spans="1:2" s="323" customFormat="1">
      <c r="A2423" s="103"/>
      <c r="B2423" s="103"/>
    </row>
    <row r="2424" spans="1:2" s="323" customFormat="1">
      <c r="A2424" s="103"/>
      <c r="B2424" s="103"/>
    </row>
    <row r="2425" spans="1:2" s="323" customFormat="1">
      <c r="A2425" s="103"/>
      <c r="B2425" s="103"/>
    </row>
    <row r="2426" spans="1:2" s="323" customFormat="1">
      <c r="A2426" s="103"/>
      <c r="B2426" s="103"/>
    </row>
    <row r="2427" spans="1:2" s="323" customFormat="1">
      <c r="A2427" s="103"/>
      <c r="B2427" s="103"/>
    </row>
    <row r="2428" spans="1:2" s="323" customFormat="1">
      <c r="A2428" s="103"/>
      <c r="B2428" s="103"/>
    </row>
    <row r="2429" spans="1:2" s="323" customFormat="1">
      <c r="A2429" s="103"/>
      <c r="B2429" s="103"/>
    </row>
    <row r="2430" spans="1:2" s="323" customFormat="1">
      <c r="A2430" s="103"/>
      <c r="B2430" s="103"/>
    </row>
    <row r="2431" spans="1:2" s="323" customFormat="1">
      <c r="A2431" s="103"/>
      <c r="B2431" s="103"/>
    </row>
    <row r="2432" spans="1:2" s="323" customFormat="1">
      <c r="A2432" s="103"/>
      <c r="B2432" s="103"/>
    </row>
    <row r="2433" spans="1:2" s="323" customFormat="1">
      <c r="A2433" s="103"/>
      <c r="B2433" s="103"/>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H2433"/>
  <sheetViews>
    <sheetView workbookViewId="0">
      <selection activeCell="B4" sqref="B4"/>
    </sheetView>
  </sheetViews>
  <sheetFormatPr baseColWidth="10" defaultColWidth="8.83203125" defaultRowHeight="15"/>
  <cols>
    <col min="1" max="1" width="38.1640625" customWidth="1"/>
    <col min="7" max="7" width="9.5" bestFit="1" customWidth="1"/>
    <col min="8" max="8" width="11.83203125" bestFit="1" customWidth="1"/>
  </cols>
  <sheetData>
    <row r="1" spans="1:8">
      <c r="A1" s="96" t="s">
        <v>1334</v>
      </c>
      <c r="B1" s="337" t="s">
        <v>1539</v>
      </c>
      <c r="C1" s="338" t="s">
        <v>1540</v>
      </c>
      <c r="D1" s="339" t="s">
        <v>1541</v>
      </c>
      <c r="E1" s="339" t="s">
        <v>1542</v>
      </c>
      <c r="F1" s="335" t="s">
        <v>1543</v>
      </c>
      <c r="G1" s="335" t="s">
        <v>1544</v>
      </c>
      <c r="H1" s="340" t="s">
        <v>1545</v>
      </c>
    </row>
    <row r="2" spans="1:8" s="323" customFormat="1">
      <c r="A2" s="103" t="s">
        <v>921</v>
      </c>
      <c r="B2" s="322"/>
    </row>
    <row r="3" spans="1:8" s="323" customFormat="1">
      <c r="A3" s="103" t="s">
        <v>1128</v>
      </c>
    </row>
    <row r="4" spans="1:8" s="323" customFormat="1">
      <c r="A4" s="103" t="s">
        <v>1225</v>
      </c>
    </row>
    <row r="5" spans="1:8" s="323" customFormat="1">
      <c r="A5" s="103" t="s">
        <v>734</v>
      </c>
    </row>
    <row r="6" spans="1:8" s="323" customFormat="1">
      <c r="A6" s="103" t="s">
        <v>1237</v>
      </c>
    </row>
    <row r="7" spans="1:8" s="323" customFormat="1">
      <c r="A7" s="103" t="s">
        <v>1127</v>
      </c>
      <c r="B7" s="322"/>
    </row>
    <row r="8" spans="1:8" s="323" customFormat="1">
      <c r="A8" s="103" t="s">
        <v>997</v>
      </c>
      <c r="B8" s="103"/>
    </row>
    <row r="9" spans="1:8" s="323" customFormat="1">
      <c r="A9" s="103" t="s">
        <v>1335</v>
      </c>
      <c r="B9" s="103"/>
    </row>
    <row r="10" spans="1:8" s="323" customFormat="1">
      <c r="A10" s="103" t="s">
        <v>1019</v>
      </c>
      <c r="B10" s="103"/>
    </row>
    <row r="11" spans="1:8" s="323" customFormat="1">
      <c r="A11" s="103" t="s">
        <v>1223</v>
      </c>
      <c r="B11" s="103"/>
    </row>
    <row r="12" spans="1:8" s="323" customFormat="1">
      <c r="A12" s="103" t="s">
        <v>718</v>
      </c>
      <c r="B12" s="103"/>
    </row>
    <row r="13" spans="1:8" s="323" customFormat="1">
      <c r="A13" s="103" t="s">
        <v>1005</v>
      </c>
      <c r="B13" s="103"/>
    </row>
    <row r="14" spans="1:8" s="323" customFormat="1">
      <c r="A14" s="103" t="s">
        <v>996</v>
      </c>
      <c r="B14" s="108"/>
    </row>
    <row r="15" spans="1:8" s="323" customFormat="1">
      <c r="A15" s="103" t="s">
        <v>824</v>
      </c>
      <c r="B15" s="103"/>
    </row>
    <row r="16" spans="1:8" s="323" customFormat="1">
      <c r="A16" s="103" t="s">
        <v>1337</v>
      </c>
      <c r="B16" s="103"/>
    </row>
    <row r="17" spans="1:2" s="323" customFormat="1">
      <c r="A17" s="103" t="s">
        <v>1209</v>
      </c>
      <c r="B17" s="103"/>
    </row>
    <row r="18" spans="1:2" s="323" customFormat="1">
      <c r="A18" s="103" t="s">
        <v>1325</v>
      </c>
      <c r="B18" s="103"/>
    </row>
    <row r="19" spans="1:2" s="323" customFormat="1">
      <c r="A19" s="103" t="s">
        <v>1126</v>
      </c>
      <c r="B19" s="103"/>
    </row>
    <row r="20" spans="1:2" s="323" customFormat="1">
      <c r="A20" s="103" t="s">
        <v>1168</v>
      </c>
      <c r="B20" s="103"/>
    </row>
    <row r="21" spans="1:2" s="323" customFormat="1">
      <c r="A21" s="103" t="s">
        <v>871</v>
      </c>
      <c r="B21" s="103"/>
    </row>
    <row r="22" spans="1:2" s="323" customFormat="1">
      <c r="A22" s="103" t="s">
        <v>1125</v>
      </c>
      <c r="B22" s="103"/>
    </row>
    <row r="23" spans="1:2" s="323" customFormat="1">
      <c r="A23" s="103" t="s">
        <v>1150</v>
      </c>
      <c r="B23" s="103"/>
    </row>
    <row r="24" spans="1:2" s="323" customFormat="1">
      <c r="A24" s="103" t="s">
        <v>870</v>
      </c>
      <c r="B24" s="103"/>
    </row>
    <row r="25" spans="1:2" s="323" customFormat="1">
      <c r="A25" s="103" t="s">
        <v>1326</v>
      </c>
      <c r="B25" s="103"/>
    </row>
    <row r="26" spans="1:2" s="323" customFormat="1">
      <c r="A26" s="103" t="s">
        <v>1026</v>
      </c>
      <c r="B26" s="103"/>
    </row>
    <row r="27" spans="1:2" s="323" customFormat="1">
      <c r="A27" s="103" t="s">
        <v>963</v>
      </c>
      <c r="B27" s="103"/>
    </row>
    <row r="28" spans="1:2" s="323" customFormat="1">
      <c r="A28" s="103" t="s">
        <v>1124</v>
      </c>
      <c r="B28" s="103"/>
    </row>
    <row r="29" spans="1:2" s="323" customFormat="1">
      <c r="A29" s="103" t="s">
        <v>1138</v>
      </c>
      <c r="B29" s="103"/>
    </row>
    <row r="30" spans="1:2" s="323" customFormat="1">
      <c r="A30" s="103" t="s">
        <v>1123</v>
      </c>
      <c r="B30" s="103"/>
    </row>
    <row r="31" spans="1:2" s="323" customFormat="1">
      <c r="A31" s="103" t="s">
        <v>1149</v>
      </c>
      <c r="B31" s="103"/>
    </row>
    <row r="32" spans="1:2" s="323" customFormat="1">
      <c r="A32" s="103" t="s">
        <v>1122</v>
      </c>
      <c r="B32" s="103"/>
    </row>
    <row r="33" spans="1:2" s="323" customFormat="1">
      <c r="A33" s="103" t="s">
        <v>955</v>
      </c>
      <c r="B33" s="103"/>
    </row>
    <row r="34" spans="1:2" s="323" customFormat="1">
      <c r="A34" s="103" t="s">
        <v>920</v>
      </c>
      <c r="B34" s="103"/>
    </row>
    <row r="35" spans="1:2" s="323" customFormat="1">
      <c r="A35" s="103" t="s">
        <v>954</v>
      </c>
      <c r="B35" s="103"/>
    </row>
    <row r="36" spans="1:2" s="323" customFormat="1">
      <c r="A36" s="103" t="s">
        <v>1121</v>
      </c>
      <c r="B36" s="103"/>
    </row>
    <row r="37" spans="1:2" s="323" customFormat="1">
      <c r="A37" s="103" t="s">
        <v>1120</v>
      </c>
      <c r="B37" s="103"/>
    </row>
    <row r="38" spans="1:2" s="323" customFormat="1">
      <c r="A38" s="103" t="s">
        <v>1119</v>
      </c>
      <c r="B38" s="101"/>
    </row>
    <row r="39" spans="1:2" s="323" customFormat="1">
      <c r="A39" s="103" t="s">
        <v>864</v>
      </c>
    </row>
    <row r="40" spans="1:2" s="323" customFormat="1">
      <c r="A40" s="103" t="s">
        <v>1038</v>
      </c>
    </row>
    <row r="41" spans="1:2" s="323" customFormat="1">
      <c r="A41" s="103" t="s">
        <v>808</v>
      </c>
    </row>
    <row r="42" spans="1:2" s="323" customFormat="1">
      <c r="A42" s="103" t="s">
        <v>1236</v>
      </c>
      <c r="B42" s="101"/>
    </row>
    <row r="43" spans="1:2" s="323" customFormat="1">
      <c r="A43" s="103" t="s">
        <v>1118</v>
      </c>
    </row>
    <row r="44" spans="1:2" s="323" customFormat="1">
      <c r="A44" s="103" t="s">
        <v>919</v>
      </c>
    </row>
    <row r="45" spans="1:2" s="323" customFormat="1">
      <c r="A45" s="103" t="s">
        <v>1217</v>
      </c>
    </row>
    <row r="46" spans="1:2" s="323" customFormat="1">
      <c r="A46" s="103" t="s">
        <v>1152</v>
      </c>
      <c r="B46" s="103"/>
    </row>
    <row r="47" spans="1:2" s="323" customFormat="1">
      <c r="A47" s="103" t="s">
        <v>1167</v>
      </c>
      <c r="B47" s="103"/>
    </row>
    <row r="48" spans="1:2" s="323" customFormat="1">
      <c r="A48" s="103" t="s">
        <v>953</v>
      </c>
      <c r="B48" s="103"/>
    </row>
    <row r="49" spans="1:2" s="323" customFormat="1">
      <c r="A49" s="103" t="s">
        <v>1117</v>
      </c>
      <c r="B49" s="103"/>
    </row>
    <row r="50" spans="1:2" s="323" customFormat="1">
      <c r="A50" s="103" t="s">
        <v>1160</v>
      </c>
      <c r="B50" s="103"/>
    </row>
    <row r="51" spans="1:2" s="323" customFormat="1">
      <c r="A51" s="103" t="s">
        <v>995</v>
      </c>
      <c r="B51" s="103"/>
    </row>
    <row r="52" spans="1:2" s="323" customFormat="1">
      <c r="A52" s="103" t="s">
        <v>1208</v>
      </c>
      <c r="B52" s="103"/>
    </row>
    <row r="53" spans="1:2" s="323" customFormat="1">
      <c r="A53" s="103" t="s">
        <v>863</v>
      </c>
      <c r="B53" s="103"/>
    </row>
    <row r="54" spans="1:2" s="323" customFormat="1">
      <c r="A54" s="103" t="s">
        <v>849</v>
      </c>
      <c r="B54" s="103"/>
    </row>
    <row r="55" spans="1:2" s="323" customFormat="1">
      <c r="A55" s="103" t="s">
        <v>994</v>
      </c>
      <c r="B55" s="103"/>
    </row>
    <row r="56" spans="1:2" s="323" customFormat="1">
      <c r="A56" s="103" t="s">
        <v>1116</v>
      </c>
      <c r="B56" s="103"/>
    </row>
    <row r="57" spans="1:2" s="323" customFormat="1">
      <c r="A57" s="103" t="s">
        <v>862</v>
      </c>
      <c r="B57" s="103"/>
    </row>
    <row r="58" spans="1:2" s="323" customFormat="1">
      <c r="A58" s="103" t="s">
        <v>711</v>
      </c>
      <c r="B58" s="103"/>
    </row>
    <row r="59" spans="1:2" s="323" customFormat="1">
      <c r="A59" s="103" t="s">
        <v>1115</v>
      </c>
      <c r="B59" s="103"/>
    </row>
    <row r="60" spans="1:2" s="323" customFormat="1">
      <c r="A60" s="103" t="s">
        <v>701</v>
      </c>
      <c r="B60" s="103"/>
    </row>
    <row r="61" spans="1:2" s="323" customFormat="1">
      <c r="A61" s="103" t="s">
        <v>1159</v>
      </c>
      <c r="B61" s="103"/>
    </row>
    <row r="62" spans="1:2" s="323" customFormat="1">
      <c r="A62" s="103" t="s">
        <v>1148</v>
      </c>
      <c r="B62" s="103"/>
    </row>
    <row r="63" spans="1:2" s="323" customFormat="1">
      <c r="A63" s="103" t="s">
        <v>952</v>
      </c>
      <c r="B63" s="101"/>
    </row>
    <row r="64" spans="1:2" s="323" customFormat="1">
      <c r="A64" s="103" t="s">
        <v>1158</v>
      </c>
    </row>
    <row r="65" spans="1:2" s="323" customFormat="1">
      <c r="A65" s="103" t="s">
        <v>1004</v>
      </c>
    </row>
    <row r="66" spans="1:2" s="323" customFormat="1">
      <c r="A66" s="103" t="s">
        <v>766</v>
      </c>
    </row>
    <row r="67" spans="1:2" s="323" customFormat="1">
      <c r="A67" s="103" t="s">
        <v>841</v>
      </c>
    </row>
    <row r="68" spans="1:2" s="323" customFormat="1">
      <c r="A68" s="103" t="s">
        <v>951</v>
      </c>
      <c r="B68" s="103"/>
    </row>
    <row r="69" spans="1:2" s="323" customFormat="1">
      <c r="A69" s="103" t="s">
        <v>828</v>
      </c>
      <c r="B69" s="103"/>
    </row>
    <row r="70" spans="1:2" s="323" customFormat="1">
      <c r="A70" s="103" t="s">
        <v>898</v>
      </c>
      <c r="B70" s="103"/>
    </row>
    <row r="71" spans="1:2" s="323" customFormat="1">
      <c r="A71" s="103" t="s">
        <v>1537</v>
      </c>
      <c r="B71" s="103"/>
    </row>
    <row r="72" spans="1:2" s="323" customFormat="1">
      <c r="A72" s="103" t="s">
        <v>848</v>
      </c>
      <c r="B72" s="103"/>
    </row>
    <row r="73" spans="1:2" s="323" customFormat="1">
      <c r="A73" s="103" t="s">
        <v>1114</v>
      </c>
      <c r="B73" s="103"/>
    </row>
    <row r="74" spans="1:2" s="323" customFormat="1">
      <c r="A74" s="103" t="s">
        <v>1322</v>
      </c>
      <c r="B74" s="103"/>
    </row>
    <row r="75" spans="1:2" s="323" customFormat="1">
      <c r="A75" s="103" t="s">
        <v>792</v>
      </c>
      <c r="B75" s="103"/>
    </row>
    <row r="76" spans="1:2" s="323" customFormat="1">
      <c r="A76" s="103" t="s">
        <v>1113</v>
      </c>
      <c r="B76" s="103"/>
    </row>
    <row r="77" spans="1:2" s="323" customFormat="1">
      <c r="A77" s="103" t="s">
        <v>1216</v>
      </c>
      <c r="B77" s="103"/>
    </row>
    <row r="78" spans="1:2" s="323" customFormat="1">
      <c r="A78" s="103" t="s">
        <v>918</v>
      </c>
      <c r="B78" s="103"/>
    </row>
    <row r="79" spans="1:2" s="323" customFormat="1">
      <c r="A79" s="103" t="s">
        <v>917</v>
      </c>
      <c r="B79" s="103"/>
    </row>
    <row r="80" spans="1:2" s="323" customFormat="1">
      <c r="A80" s="103" t="s">
        <v>1040</v>
      </c>
      <c r="B80" s="103"/>
    </row>
    <row r="81" spans="1:2" s="323" customFormat="1">
      <c r="A81" s="103" t="s">
        <v>897</v>
      </c>
      <c r="B81" s="103"/>
    </row>
    <row r="82" spans="1:2" s="323" customFormat="1">
      <c r="A82" s="103" t="s">
        <v>931</v>
      </c>
      <c r="B82" s="103"/>
    </row>
    <row r="83" spans="1:2" s="323" customFormat="1">
      <c r="A83" s="103" t="s">
        <v>1112</v>
      </c>
      <c r="B83" s="103"/>
    </row>
    <row r="84" spans="1:2" s="323" customFormat="1">
      <c r="A84" s="103" t="s">
        <v>1207</v>
      </c>
      <c r="B84" s="103"/>
    </row>
    <row r="85" spans="1:2" s="323" customFormat="1">
      <c r="A85" s="103" t="s">
        <v>1133</v>
      </c>
      <c r="B85" s="103"/>
    </row>
    <row r="86" spans="1:2" s="323" customFormat="1">
      <c r="A86" s="103" t="s">
        <v>800</v>
      </c>
      <c r="B86" s="103"/>
    </row>
    <row r="87" spans="1:2" s="323" customFormat="1">
      <c r="A87" s="103" t="s">
        <v>1185</v>
      </c>
      <c r="B87" s="103"/>
    </row>
    <row r="88" spans="1:2" s="323" customFormat="1">
      <c r="A88" s="103" t="s">
        <v>950</v>
      </c>
      <c r="B88" s="103"/>
    </row>
    <row r="89" spans="1:2" s="323" customFormat="1">
      <c r="A89" s="103" t="s">
        <v>1184</v>
      </c>
      <c r="B89" s="103"/>
    </row>
    <row r="90" spans="1:2" s="323" customFormat="1">
      <c r="A90" s="103" t="s">
        <v>962</v>
      </c>
      <c r="B90" s="103"/>
    </row>
    <row r="91" spans="1:2" s="323" customFormat="1">
      <c r="A91" s="103" t="s">
        <v>1327</v>
      </c>
      <c r="B91" s="103"/>
    </row>
    <row r="92" spans="1:2" s="323" customFormat="1">
      <c r="A92" s="103" t="s">
        <v>916</v>
      </c>
      <c r="B92" s="103"/>
    </row>
    <row r="93" spans="1:2" s="323" customFormat="1">
      <c r="A93" s="103" t="s">
        <v>1211</v>
      </c>
      <c r="B93" s="103"/>
    </row>
    <row r="94" spans="1:2" s="323" customFormat="1">
      <c r="A94" s="103" t="s">
        <v>699</v>
      </c>
      <c r="B94" s="103"/>
    </row>
    <row r="95" spans="1:2" s="323" customFormat="1">
      <c r="A95" s="103" t="s">
        <v>1111</v>
      </c>
      <c r="B95" s="103"/>
    </row>
    <row r="96" spans="1:2" s="323" customFormat="1">
      <c r="A96" s="103" t="s">
        <v>1110</v>
      </c>
      <c r="B96" s="103"/>
    </row>
    <row r="97" spans="1:2" s="323" customFormat="1">
      <c r="A97" s="103" t="s">
        <v>1206</v>
      </c>
      <c r="B97" s="103"/>
    </row>
    <row r="98" spans="1:2" s="323" customFormat="1">
      <c r="A98" s="103" t="s">
        <v>692</v>
      </c>
      <c r="B98" s="103"/>
    </row>
    <row r="99" spans="1:2" s="323" customFormat="1">
      <c r="A99" s="103" t="s">
        <v>1137</v>
      </c>
      <c r="B99" s="103"/>
    </row>
    <row r="100" spans="1:2" s="323" customFormat="1">
      <c r="A100" s="103" t="s">
        <v>779</v>
      </c>
      <c r="B100" s="103"/>
    </row>
    <row r="101" spans="1:2" s="323" customFormat="1">
      <c r="A101" s="103" t="s">
        <v>949</v>
      </c>
      <c r="B101" s="103"/>
    </row>
    <row r="102" spans="1:2" s="323" customFormat="1">
      <c r="A102" s="103" t="s">
        <v>896</v>
      </c>
      <c r="B102" s="103"/>
    </row>
    <row r="103" spans="1:2" s="323" customFormat="1">
      <c r="A103" s="103" t="s">
        <v>1314</v>
      </c>
      <c r="B103" s="103"/>
    </row>
    <row r="104" spans="1:2" s="323" customFormat="1">
      <c r="A104" s="103" t="s">
        <v>993</v>
      </c>
      <c r="B104" s="103"/>
    </row>
    <row r="105" spans="1:2" s="323" customFormat="1">
      <c r="A105" s="103" t="s">
        <v>799</v>
      </c>
      <c r="B105" s="103"/>
    </row>
    <row r="106" spans="1:2" s="323" customFormat="1">
      <c r="A106" s="103" t="s">
        <v>1109</v>
      </c>
      <c r="B106" s="103"/>
    </row>
    <row r="107" spans="1:2" s="323" customFormat="1">
      <c r="A107" s="103" t="s">
        <v>1189</v>
      </c>
      <c r="B107" s="103"/>
    </row>
    <row r="108" spans="1:2" s="323" customFormat="1">
      <c r="A108" s="103" t="s">
        <v>1108</v>
      </c>
      <c r="B108" s="103"/>
    </row>
    <row r="109" spans="1:2" s="323" customFormat="1">
      <c r="A109" s="103" t="s">
        <v>1107</v>
      </c>
      <c r="B109" s="103"/>
    </row>
    <row r="110" spans="1:2" s="323" customFormat="1">
      <c r="A110" s="103" t="s">
        <v>840</v>
      </c>
      <c r="B110" s="103"/>
    </row>
    <row r="111" spans="1:2" s="323" customFormat="1">
      <c r="A111" s="103" t="s">
        <v>992</v>
      </c>
      <c r="B111" s="103"/>
    </row>
    <row r="112" spans="1:2" s="323" customFormat="1">
      <c r="A112" s="103" t="s">
        <v>861</v>
      </c>
      <c r="B112" s="103"/>
    </row>
    <row r="113" spans="1:2" s="323" customFormat="1">
      <c r="A113" s="103" t="s">
        <v>991</v>
      </c>
      <c r="B113" s="103"/>
    </row>
    <row r="114" spans="1:2" s="323" customFormat="1">
      <c r="A114" s="103" t="s">
        <v>1312</v>
      </c>
      <c r="B114" s="103"/>
    </row>
    <row r="115" spans="1:2" s="323" customFormat="1">
      <c r="A115" s="103" t="s">
        <v>755</v>
      </c>
      <c r="B115" s="103"/>
    </row>
    <row r="116" spans="1:2" s="323" customFormat="1">
      <c r="A116" s="103" t="s">
        <v>895</v>
      </c>
      <c r="B116" s="103"/>
    </row>
    <row r="117" spans="1:2" s="323" customFormat="1">
      <c r="A117" s="103" t="s">
        <v>673</v>
      </c>
      <c r="B117" s="103"/>
    </row>
    <row r="118" spans="1:2" s="323" customFormat="1">
      <c r="A118" s="103" t="s">
        <v>1016</v>
      </c>
      <c r="B118" s="103"/>
    </row>
    <row r="119" spans="1:2" s="323" customFormat="1">
      <c r="A119" s="103" t="s">
        <v>1147</v>
      </c>
      <c r="B119" s="103"/>
    </row>
    <row r="120" spans="1:2" s="323" customFormat="1">
      <c r="A120" s="103" t="s">
        <v>948</v>
      </c>
      <c r="B120" s="103"/>
    </row>
    <row r="121" spans="1:2" s="323" customFormat="1">
      <c r="A121" s="103" t="s">
        <v>1106</v>
      </c>
      <c r="B121" s="103"/>
    </row>
    <row r="122" spans="1:2" s="323" customFormat="1">
      <c r="A122" s="103" t="s">
        <v>776</v>
      </c>
      <c r="B122" s="103"/>
    </row>
    <row r="123" spans="1:2" s="323" customFormat="1">
      <c r="A123" s="103" t="s">
        <v>807</v>
      </c>
      <c r="B123" s="103"/>
    </row>
    <row r="124" spans="1:2" s="323" customFormat="1">
      <c r="A124" s="103" t="s">
        <v>818</v>
      </c>
      <c r="B124" s="103"/>
    </row>
    <row r="125" spans="1:2" s="323" customFormat="1">
      <c r="A125" s="103" t="s">
        <v>1025</v>
      </c>
      <c r="B125" s="103"/>
    </row>
    <row r="126" spans="1:2" s="323" customFormat="1">
      <c r="A126" s="103" t="s">
        <v>1105</v>
      </c>
      <c r="B126" s="103"/>
    </row>
    <row r="127" spans="1:2" s="323" customFormat="1">
      <c r="A127" s="103" t="s">
        <v>1104</v>
      </c>
      <c r="B127" s="101"/>
    </row>
    <row r="128" spans="1:2" s="323" customFormat="1">
      <c r="A128" s="103" t="s">
        <v>1235</v>
      </c>
    </row>
    <row r="129" spans="1:2" s="323" customFormat="1">
      <c r="A129" s="103" t="s">
        <v>817</v>
      </c>
    </row>
    <row r="130" spans="1:2" s="323" customFormat="1">
      <c r="A130" s="103" t="s">
        <v>860</v>
      </c>
    </row>
    <row r="131" spans="1:2" s="323" customFormat="1">
      <c r="A131" s="103" t="s">
        <v>1323</v>
      </c>
    </row>
    <row r="132" spans="1:2" s="323" customFormat="1">
      <c r="A132" s="103" t="s">
        <v>894</v>
      </c>
    </row>
    <row r="133" spans="1:2" s="323" customFormat="1">
      <c r="A133" s="103" t="s">
        <v>1157</v>
      </c>
      <c r="B133" s="103"/>
    </row>
    <row r="134" spans="1:2" s="323" customFormat="1">
      <c r="A134" s="103" t="s">
        <v>1205</v>
      </c>
      <c r="B134" s="103"/>
    </row>
    <row r="135" spans="1:2" s="323" customFormat="1">
      <c r="A135" s="103" t="s">
        <v>672</v>
      </c>
      <c r="B135" s="103"/>
    </row>
    <row r="136" spans="1:2" s="323" customFormat="1">
      <c r="A136" s="103" t="s">
        <v>1103</v>
      </c>
      <c r="B136" s="103"/>
    </row>
    <row r="137" spans="1:2" s="323" customFormat="1">
      <c r="A137" s="103" t="s">
        <v>1102</v>
      </c>
      <c r="B137" s="103"/>
    </row>
    <row r="138" spans="1:2" s="323" customFormat="1">
      <c r="A138" s="103" t="s">
        <v>930</v>
      </c>
      <c r="B138" s="103"/>
    </row>
    <row r="139" spans="1:2" s="323" customFormat="1">
      <c r="A139" s="103" t="s">
        <v>1234</v>
      </c>
      <c r="B139" s="103"/>
    </row>
    <row r="140" spans="1:2" s="323" customFormat="1">
      <c r="A140" s="103" t="s">
        <v>893</v>
      </c>
      <c r="B140" s="103"/>
    </row>
    <row r="141" spans="1:2" s="323" customFormat="1">
      <c r="A141" s="103" t="s">
        <v>880</v>
      </c>
      <c r="B141" s="103"/>
    </row>
    <row r="142" spans="1:2" s="323" customFormat="1">
      <c r="A142" s="103" t="s">
        <v>892</v>
      </c>
      <c r="B142" s="103"/>
    </row>
    <row r="143" spans="1:2" s="323" customFormat="1">
      <c r="A143" s="103" t="s">
        <v>816</v>
      </c>
      <c r="B143" s="103"/>
    </row>
    <row r="144" spans="1:2" s="323" customFormat="1">
      <c r="A144" s="103" t="s">
        <v>1166</v>
      </c>
      <c r="B144" s="103"/>
    </row>
    <row r="145" spans="1:2" s="323" customFormat="1">
      <c r="A145" s="103" t="s">
        <v>775</v>
      </c>
      <c r="B145" s="103"/>
    </row>
    <row r="146" spans="1:2" s="323" customFormat="1">
      <c r="A146" s="103" t="s">
        <v>1315</v>
      </c>
      <c r="B146" s="103"/>
    </row>
    <row r="147" spans="1:2" s="323" customFormat="1">
      <c r="A147" s="103" t="s">
        <v>806</v>
      </c>
      <c r="B147" s="103"/>
    </row>
    <row r="148" spans="1:2" s="323" customFormat="1">
      <c r="A148" s="103" t="s">
        <v>774</v>
      </c>
      <c r="B148" s="103"/>
    </row>
    <row r="149" spans="1:2" s="323" customFormat="1">
      <c r="A149" s="103" t="s">
        <v>1165</v>
      </c>
      <c r="B149" s="103"/>
    </row>
    <row r="150" spans="1:2" s="323" customFormat="1">
      <c r="A150" s="103" t="s">
        <v>765</v>
      </c>
      <c r="B150" s="103"/>
    </row>
    <row r="151" spans="1:2" s="323" customFormat="1">
      <c r="A151" s="103" t="s">
        <v>1183</v>
      </c>
      <c r="B151" s="103"/>
    </row>
    <row r="152" spans="1:2" s="323" customFormat="1">
      <c r="A152" s="103" t="s">
        <v>929</v>
      </c>
      <c r="B152" s="103"/>
    </row>
    <row r="153" spans="1:2" s="323" customFormat="1">
      <c r="A153" s="103" t="s">
        <v>915</v>
      </c>
      <c r="B153" s="103"/>
    </row>
    <row r="154" spans="1:2" s="323" customFormat="1">
      <c r="A154" s="103" t="s">
        <v>1031</v>
      </c>
      <c r="B154" s="103"/>
    </row>
    <row r="155" spans="1:2" s="323" customFormat="1">
      <c r="A155" s="103" t="s">
        <v>815</v>
      </c>
      <c r="B155" s="103"/>
    </row>
    <row r="156" spans="1:2" s="323" customFormat="1">
      <c r="A156" s="103" t="s">
        <v>1164</v>
      </c>
      <c r="B156" s="103"/>
    </row>
    <row r="157" spans="1:2" s="323" customFormat="1">
      <c r="A157" s="103" t="s">
        <v>859</v>
      </c>
      <c r="B157" s="103"/>
    </row>
    <row r="158" spans="1:2" s="323" customFormat="1">
      <c r="A158" s="103" t="s">
        <v>990</v>
      </c>
      <c r="B158" s="103"/>
    </row>
    <row r="159" spans="1:2" s="323" customFormat="1">
      <c r="A159" s="103" t="s">
        <v>1182</v>
      </c>
      <c r="B159" s="103"/>
    </row>
    <row r="160" spans="1:2" s="323" customFormat="1">
      <c r="A160" s="103" t="s">
        <v>1233</v>
      </c>
      <c r="B160" s="103"/>
    </row>
    <row r="161" spans="1:2" s="323" customFormat="1">
      <c r="A161" s="103" t="s">
        <v>1173</v>
      </c>
      <c r="B161" s="103"/>
    </row>
    <row r="162" spans="1:2" s="323" customFormat="1">
      <c r="A162" s="103" t="s">
        <v>663</v>
      </c>
      <c r="B162" s="103"/>
    </row>
    <row r="163" spans="1:2" s="323" customFormat="1">
      <c r="A163" s="103" t="s">
        <v>989</v>
      </c>
      <c r="B163" s="103"/>
    </row>
    <row r="164" spans="1:2" s="323" customFormat="1">
      <c r="A164" s="103" t="s">
        <v>928</v>
      </c>
      <c r="B164" s="103"/>
    </row>
    <row r="165" spans="1:2" s="323" customFormat="1">
      <c r="A165" s="103" t="s">
        <v>988</v>
      </c>
      <c r="B165" s="103"/>
    </row>
    <row r="166" spans="1:2" s="323" customFormat="1">
      <c r="A166" s="103" t="s">
        <v>1101</v>
      </c>
      <c r="B166" s="103"/>
    </row>
    <row r="167" spans="1:2" s="323" customFormat="1">
      <c r="A167" s="103" t="s">
        <v>839</v>
      </c>
      <c r="B167" s="103"/>
    </row>
    <row r="168" spans="1:2" s="323" customFormat="1">
      <c r="A168" s="103" t="s">
        <v>1100</v>
      </c>
      <c r="B168" s="103"/>
    </row>
    <row r="169" spans="1:2" s="323" customFormat="1">
      <c r="A169" s="103" t="s">
        <v>1099</v>
      </c>
      <c r="B169" s="103"/>
    </row>
    <row r="170" spans="1:2" s="323" customFormat="1">
      <c r="A170" s="103" t="s">
        <v>651</v>
      </c>
      <c r="B170" s="103"/>
    </row>
    <row r="171" spans="1:2" s="323" customFormat="1">
      <c r="A171" s="103" t="s">
        <v>847</v>
      </c>
      <c r="B171" s="103"/>
    </row>
    <row r="172" spans="1:2" s="323" customFormat="1">
      <c r="A172" s="103" t="s">
        <v>1015</v>
      </c>
      <c r="B172" s="103"/>
    </row>
    <row r="173" spans="1:2" s="323" customFormat="1">
      <c r="A173" s="103" t="s">
        <v>914</v>
      </c>
      <c r="B173" s="103"/>
    </row>
    <row r="174" spans="1:2" s="323" customFormat="1">
      <c r="A174" s="103" t="s">
        <v>1001</v>
      </c>
      <c r="B174" s="103"/>
    </row>
    <row r="175" spans="1:2" s="323" customFormat="1">
      <c r="A175" s="103" t="s">
        <v>1014</v>
      </c>
      <c r="B175" s="103"/>
    </row>
    <row r="176" spans="1:2" s="323" customFormat="1">
      <c r="A176" s="103" t="s">
        <v>1215</v>
      </c>
      <c r="B176" s="103"/>
    </row>
    <row r="177" spans="1:2" s="323" customFormat="1">
      <c r="A177" s="103" t="s">
        <v>869</v>
      </c>
      <c r="B177" s="103"/>
    </row>
    <row r="178" spans="1:2" s="323" customFormat="1">
      <c r="A178" s="103" t="s">
        <v>846</v>
      </c>
      <c r="B178" s="103"/>
    </row>
    <row r="179" spans="1:2" s="323" customFormat="1">
      <c r="A179" s="103" t="s">
        <v>1024</v>
      </c>
      <c r="B179" s="103"/>
    </row>
    <row r="180" spans="1:2" s="323" customFormat="1">
      <c r="A180" s="103" t="s">
        <v>858</v>
      </c>
      <c r="B180" s="103"/>
    </row>
    <row r="181" spans="1:2" s="323" customFormat="1">
      <c r="A181" s="103" t="s">
        <v>1136</v>
      </c>
      <c r="B181" s="103"/>
    </row>
    <row r="182" spans="1:2" s="323" customFormat="1">
      <c r="A182" s="103" t="s">
        <v>1098</v>
      </c>
      <c r="B182" s="103"/>
    </row>
    <row r="183" spans="1:2" s="323" customFormat="1">
      <c r="A183" s="103" t="s">
        <v>1097</v>
      </c>
      <c r="B183" s="103"/>
    </row>
    <row r="184" spans="1:2" s="323" customFormat="1">
      <c r="A184" s="103" t="s">
        <v>1232</v>
      </c>
      <c r="B184" s="103"/>
    </row>
    <row r="185" spans="1:2" s="323" customFormat="1">
      <c r="A185" s="103" t="s">
        <v>798</v>
      </c>
      <c r="B185" s="103"/>
    </row>
    <row r="186" spans="1:2" s="323" customFormat="1">
      <c r="A186" s="103" t="s">
        <v>947</v>
      </c>
      <c r="B186" s="103"/>
    </row>
    <row r="187" spans="1:2" s="323" customFormat="1">
      <c r="A187" s="103" t="s">
        <v>1204</v>
      </c>
      <c r="B187" s="103"/>
    </row>
    <row r="188" spans="1:2" s="323" customFormat="1">
      <c r="A188" s="103" t="s">
        <v>1096</v>
      </c>
      <c r="B188" s="103"/>
    </row>
    <row r="189" spans="1:2" s="323" customFormat="1">
      <c r="A189" s="103" t="s">
        <v>913</v>
      </c>
      <c r="B189" s="103"/>
    </row>
    <row r="190" spans="1:2" s="323" customFormat="1">
      <c r="A190" s="103" t="s">
        <v>1095</v>
      </c>
      <c r="B190" s="103"/>
    </row>
    <row r="191" spans="1:2" s="323" customFormat="1">
      <c r="A191" s="103" t="s">
        <v>912</v>
      </c>
      <c r="B191" s="103"/>
    </row>
    <row r="192" spans="1:2" s="323" customFormat="1">
      <c r="A192" s="103" t="s">
        <v>1328</v>
      </c>
      <c r="B192" s="103"/>
    </row>
    <row r="193" spans="1:2" s="323" customFormat="1">
      <c r="A193" s="103" t="s">
        <v>924</v>
      </c>
      <c r="B193" s="103"/>
    </row>
    <row r="194" spans="1:2" s="323" customFormat="1">
      <c r="A194" s="103" t="s">
        <v>1156</v>
      </c>
      <c r="B194" s="103"/>
    </row>
    <row r="195" spans="1:2" s="323" customFormat="1">
      <c r="A195" s="103" t="s">
        <v>791</v>
      </c>
      <c r="B195" s="103"/>
    </row>
    <row r="196" spans="1:2" s="323" customFormat="1">
      <c r="A196" s="103" t="s">
        <v>642</v>
      </c>
      <c r="B196" s="103"/>
    </row>
    <row r="197" spans="1:2" s="323" customFormat="1">
      <c r="A197" s="103" t="s">
        <v>987</v>
      </c>
      <c r="B197" s="103"/>
    </row>
    <row r="198" spans="1:2" s="323" customFormat="1">
      <c r="A198" s="103" t="s">
        <v>1094</v>
      </c>
      <c r="B198" s="103"/>
    </row>
    <row r="199" spans="1:2" s="323" customFormat="1">
      <c r="A199" s="103" t="s">
        <v>1181</v>
      </c>
      <c r="B199" s="103"/>
    </row>
    <row r="200" spans="1:2" s="323" customFormat="1">
      <c r="A200" s="103" t="s">
        <v>1155</v>
      </c>
      <c r="B200" s="103"/>
    </row>
    <row r="201" spans="1:2" s="323" customFormat="1">
      <c r="A201" s="103" t="s">
        <v>891</v>
      </c>
      <c r="B201" s="103"/>
    </row>
    <row r="202" spans="1:2" s="323" customFormat="1">
      <c r="A202" s="103" t="s">
        <v>632</v>
      </c>
      <c r="B202" s="103"/>
    </row>
    <row r="203" spans="1:2" s="323" customFormat="1">
      <c r="A203" s="103" t="s">
        <v>946</v>
      </c>
      <c r="B203" s="103"/>
    </row>
    <row r="204" spans="1:2" s="323" customFormat="1">
      <c r="A204" s="103" t="s">
        <v>945</v>
      </c>
      <c r="B204" s="103"/>
    </row>
    <row r="205" spans="1:2" s="323" customFormat="1">
      <c r="A205" s="103" t="s">
        <v>1093</v>
      </c>
      <c r="B205" s="101"/>
    </row>
    <row r="206" spans="1:2" s="323" customFormat="1">
      <c r="A206" s="103" t="s">
        <v>1092</v>
      </c>
    </row>
    <row r="207" spans="1:2" s="323" customFormat="1">
      <c r="A207" s="103" t="s">
        <v>1151</v>
      </c>
    </row>
    <row r="208" spans="1:2" s="323" customFormat="1">
      <c r="A208" s="103" t="s">
        <v>1222</v>
      </c>
    </row>
    <row r="209" spans="1:2" s="323" customFormat="1">
      <c r="A209" s="103" t="s">
        <v>986</v>
      </c>
    </row>
    <row r="210" spans="1:2" s="323" customFormat="1">
      <c r="A210" s="103" t="s">
        <v>1091</v>
      </c>
      <c r="B210" s="101"/>
    </row>
    <row r="211" spans="1:2" s="323" customFormat="1">
      <c r="A211" s="103" t="s">
        <v>927</v>
      </c>
    </row>
    <row r="212" spans="1:2" s="323" customFormat="1">
      <c r="A212" s="103" t="s">
        <v>1221</v>
      </c>
    </row>
    <row r="213" spans="1:2" s="323" customFormat="1">
      <c r="A213" s="103" t="s">
        <v>1345</v>
      </c>
    </row>
    <row r="214" spans="1:2" s="323" customFormat="1">
      <c r="A214" s="103" t="s">
        <v>1180</v>
      </c>
    </row>
    <row r="215" spans="1:2" s="323" customFormat="1">
      <c r="A215" s="103" t="s">
        <v>623</v>
      </c>
      <c r="B215" s="101"/>
    </row>
    <row r="216" spans="1:2" s="323" customFormat="1">
      <c r="A216" s="103" t="s">
        <v>1013</v>
      </c>
    </row>
    <row r="217" spans="1:2" s="323" customFormat="1">
      <c r="A217" s="103" t="s">
        <v>610</v>
      </c>
    </row>
    <row r="218" spans="1:2" s="323" customFormat="1">
      <c r="A218" s="103" t="s">
        <v>1179</v>
      </c>
    </row>
    <row r="219" spans="1:2" s="323" customFormat="1">
      <c r="A219" s="103" t="s">
        <v>1090</v>
      </c>
    </row>
    <row r="220" spans="1:2" s="323" customFormat="1">
      <c r="A220" s="103" t="s">
        <v>985</v>
      </c>
      <c r="B220" s="103"/>
    </row>
    <row r="221" spans="1:2" s="323" customFormat="1">
      <c r="A221" s="103" t="s">
        <v>1089</v>
      </c>
      <c r="B221" s="103"/>
    </row>
    <row r="222" spans="1:2" s="323" customFormat="1">
      <c r="A222" s="103" t="s">
        <v>890</v>
      </c>
      <c r="B222" s="103"/>
    </row>
    <row r="223" spans="1:2" s="323" customFormat="1">
      <c r="A223" s="103" t="s">
        <v>1088</v>
      </c>
      <c r="B223" s="103"/>
    </row>
    <row r="224" spans="1:2" s="323" customFormat="1">
      <c r="A224" s="103" t="s">
        <v>984</v>
      </c>
      <c r="B224" s="103"/>
    </row>
    <row r="225" spans="1:2" s="323" customFormat="1">
      <c r="A225" s="103" t="s">
        <v>1087</v>
      </c>
      <c r="B225" s="103"/>
    </row>
    <row r="226" spans="1:2" s="323" customFormat="1">
      <c r="A226" s="103" t="s">
        <v>944</v>
      </c>
      <c r="B226" s="103"/>
    </row>
    <row r="227" spans="1:2" s="323" customFormat="1">
      <c r="A227" s="103" t="s">
        <v>1086</v>
      </c>
      <c r="B227" s="103"/>
    </row>
    <row r="228" spans="1:2" s="323" customFormat="1">
      <c r="A228" s="103" t="s">
        <v>1203</v>
      </c>
      <c r="B228" s="103"/>
    </row>
    <row r="229" spans="1:2" s="323" customFormat="1">
      <c r="A229" s="103" t="s">
        <v>983</v>
      </c>
      <c r="B229" s="103"/>
    </row>
    <row r="230" spans="1:2" s="323" customFormat="1">
      <c r="A230" s="103" t="s">
        <v>982</v>
      </c>
      <c r="B230" s="103"/>
    </row>
    <row r="231" spans="1:2" s="323" customFormat="1">
      <c r="A231" s="103" t="s">
        <v>981</v>
      </c>
      <c r="B231" s="103"/>
    </row>
    <row r="232" spans="1:2" s="323" customFormat="1">
      <c r="A232" s="103" t="s">
        <v>980</v>
      </c>
      <c r="B232" s="103"/>
    </row>
    <row r="233" spans="1:2" s="323" customFormat="1">
      <c r="A233" s="103" t="s">
        <v>606</v>
      </c>
      <c r="B233" s="103"/>
    </row>
    <row r="234" spans="1:2" s="323" customFormat="1">
      <c r="A234" s="103" t="s">
        <v>943</v>
      </c>
      <c r="B234" s="103"/>
    </row>
    <row r="235" spans="1:2" s="323" customFormat="1">
      <c r="A235" s="103" t="s">
        <v>979</v>
      </c>
      <c r="B235" s="103"/>
    </row>
    <row r="236" spans="1:2" s="323" customFormat="1">
      <c r="A236" s="103" t="s">
        <v>1131</v>
      </c>
      <c r="B236" s="103"/>
    </row>
    <row r="237" spans="1:2" s="323" customFormat="1">
      <c r="A237" s="103" t="s">
        <v>1085</v>
      </c>
      <c r="B237" s="103"/>
    </row>
    <row r="238" spans="1:2" s="323" customFormat="1">
      <c r="A238" s="103" t="s">
        <v>1084</v>
      </c>
      <c r="B238" s="103"/>
    </row>
    <row r="239" spans="1:2" s="323" customFormat="1">
      <c r="A239" s="103" t="s">
        <v>1037</v>
      </c>
      <c r="B239" s="103"/>
    </row>
    <row r="240" spans="1:2" s="323" customFormat="1">
      <c r="A240" s="103" t="s">
        <v>603</v>
      </c>
      <c r="B240" s="103"/>
    </row>
    <row r="241" spans="1:2" s="323" customFormat="1">
      <c r="A241" s="103" t="s">
        <v>879</v>
      </c>
      <c r="B241" s="103"/>
    </row>
    <row r="242" spans="1:2" s="323" customFormat="1">
      <c r="A242" s="103" t="s">
        <v>1083</v>
      </c>
      <c r="B242" s="103"/>
    </row>
    <row r="243" spans="1:2" s="323" customFormat="1">
      <c r="A243" s="103" t="s">
        <v>889</v>
      </c>
      <c r="B243" s="103"/>
    </row>
    <row r="244" spans="1:2" s="323" customFormat="1">
      <c r="A244" s="103" t="s">
        <v>1134</v>
      </c>
      <c r="B244" s="103"/>
    </row>
    <row r="245" spans="1:2" s="323" customFormat="1">
      <c r="A245" s="103" t="s">
        <v>961</v>
      </c>
      <c r="B245" s="103"/>
    </row>
    <row r="246" spans="1:2" s="323" customFormat="1">
      <c r="A246" s="103" t="s">
        <v>773</v>
      </c>
      <c r="B246" s="103"/>
    </row>
    <row r="247" spans="1:2" s="323" customFormat="1">
      <c r="A247" s="103" t="s">
        <v>782</v>
      </c>
      <c r="B247" s="103"/>
    </row>
    <row r="248" spans="1:2" s="323" customFormat="1">
      <c r="A248" s="103" t="s">
        <v>1231</v>
      </c>
      <c r="B248" s="103"/>
    </row>
    <row r="249" spans="1:2" s="323" customFormat="1">
      <c r="A249" s="103" t="s">
        <v>1023</v>
      </c>
      <c r="B249" s="103"/>
    </row>
    <row r="250" spans="1:2" s="323" customFormat="1">
      <c r="A250" s="103" t="s">
        <v>878</v>
      </c>
      <c r="B250" s="103"/>
    </row>
    <row r="251" spans="1:2" s="323" customFormat="1">
      <c r="A251" s="103" t="s">
        <v>911</v>
      </c>
      <c r="B251" s="103"/>
    </row>
    <row r="252" spans="1:2" s="323" customFormat="1">
      <c r="A252" s="103" t="s">
        <v>1082</v>
      </c>
      <c r="B252" s="103"/>
    </row>
    <row r="253" spans="1:2" s="323" customFormat="1">
      <c r="A253" s="103" t="s">
        <v>845</v>
      </c>
      <c r="B253" s="103"/>
    </row>
    <row r="254" spans="1:2" s="323" customFormat="1">
      <c r="A254" s="103" t="s">
        <v>1081</v>
      </c>
      <c r="B254" s="103"/>
    </row>
    <row r="255" spans="1:2" s="323" customFormat="1">
      <c r="A255" s="103" t="s">
        <v>1321</v>
      </c>
      <c r="B255" s="103"/>
    </row>
    <row r="256" spans="1:2" s="323" customFormat="1">
      <c r="A256" s="103" t="s">
        <v>978</v>
      </c>
      <c r="B256" s="103"/>
    </row>
    <row r="257" spans="1:2" s="323" customFormat="1">
      <c r="A257" s="103" t="s">
        <v>838</v>
      </c>
      <c r="B257" s="103"/>
    </row>
    <row r="258" spans="1:2" s="323" customFormat="1">
      <c r="A258" s="103" t="s">
        <v>1331</v>
      </c>
      <c r="B258" s="103"/>
    </row>
    <row r="259" spans="1:2" s="323" customFormat="1">
      <c r="A259" s="103" t="s">
        <v>1042</v>
      </c>
      <c r="B259" s="103"/>
    </row>
    <row r="260" spans="1:2" s="323" customFormat="1">
      <c r="A260" s="103" t="s">
        <v>551</v>
      </c>
      <c r="B260" s="103"/>
    </row>
    <row r="261" spans="1:2" s="323" customFormat="1">
      <c r="A261" s="103" t="s">
        <v>1022</v>
      </c>
      <c r="B261" s="103"/>
    </row>
    <row r="262" spans="1:2" s="323" customFormat="1">
      <c r="A262" s="103" t="s">
        <v>1332</v>
      </c>
      <c r="B262" s="103"/>
    </row>
    <row r="263" spans="1:2" s="323" customFormat="1">
      <c r="A263" s="103" t="s">
        <v>819</v>
      </c>
      <c r="B263" s="103"/>
    </row>
    <row r="264" spans="1:2" s="323" customFormat="1">
      <c r="A264" s="103" t="s">
        <v>1080</v>
      </c>
      <c r="B264" s="103"/>
    </row>
    <row r="265" spans="1:2" s="323" customFormat="1">
      <c r="A265" s="103" t="s">
        <v>1039</v>
      </c>
      <c r="B265" s="103"/>
    </row>
    <row r="266" spans="1:2" s="323" customFormat="1">
      <c r="A266" s="103" t="s">
        <v>508</v>
      </c>
      <c r="B266" s="103"/>
    </row>
    <row r="267" spans="1:2" s="323" customFormat="1">
      <c r="A267" s="103" t="s">
        <v>1079</v>
      </c>
      <c r="B267" s="103"/>
    </row>
    <row r="268" spans="1:2" s="323" customFormat="1">
      <c r="A268" s="103" t="s">
        <v>1319</v>
      </c>
      <c r="B268" s="103"/>
    </row>
    <row r="269" spans="1:2" s="323" customFormat="1">
      <c r="A269" s="103" t="s">
        <v>1078</v>
      </c>
      <c r="B269" s="103"/>
    </row>
    <row r="270" spans="1:2" s="323" customFormat="1">
      <c r="A270" s="103" t="s">
        <v>877</v>
      </c>
      <c r="B270" s="103"/>
    </row>
    <row r="271" spans="1:2" s="323" customFormat="1">
      <c r="A271" s="103" t="s">
        <v>1146</v>
      </c>
      <c r="B271" s="103"/>
    </row>
    <row r="272" spans="1:2" s="323" customFormat="1">
      <c r="A272" s="103" t="s">
        <v>502</v>
      </c>
      <c r="B272" s="103"/>
    </row>
    <row r="273" spans="1:2" s="323" customFormat="1">
      <c r="A273" s="103" t="s">
        <v>1012</v>
      </c>
      <c r="B273" s="103"/>
    </row>
    <row r="274" spans="1:2" s="323" customFormat="1">
      <c r="A274" s="103" t="s">
        <v>1336</v>
      </c>
      <c r="B274" s="101"/>
    </row>
    <row r="275" spans="1:2" s="323" customFormat="1">
      <c r="A275" s="103" t="s">
        <v>1202</v>
      </c>
    </row>
    <row r="276" spans="1:2" s="323" customFormat="1">
      <c r="A276" s="103" t="s">
        <v>750</v>
      </c>
    </row>
    <row r="277" spans="1:2" s="323" customFormat="1">
      <c r="A277" s="103" t="s">
        <v>1077</v>
      </c>
    </row>
    <row r="278" spans="1:2" s="323" customFormat="1">
      <c r="A278" s="103" t="s">
        <v>1313</v>
      </c>
    </row>
    <row r="279" spans="1:2" s="323" customFormat="1">
      <c r="A279" s="103" t="s">
        <v>492</v>
      </c>
      <c r="B279" s="103"/>
    </row>
    <row r="280" spans="1:2" s="323" customFormat="1">
      <c r="A280" s="103" t="s">
        <v>1178</v>
      </c>
      <c r="B280" s="103"/>
    </row>
    <row r="281" spans="1:2" s="323" customFormat="1">
      <c r="A281" s="103" t="s">
        <v>942</v>
      </c>
      <c r="B281" s="103"/>
    </row>
    <row r="282" spans="1:2" s="323" customFormat="1">
      <c r="A282" s="103" t="s">
        <v>857</v>
      </c>
      <c r="B282" s="103"/>
    </row>
    <row r="283" spans="1:2" s="323" customFormat="1">
      <c r="A283" s="103" t="s">
        <v>1021</v>
      </c>
      <c r="B283" s="103"/>
    </row>
    <row r="284" spans="1:2" s="323" customFormat="1">
      <c r="A284" s="103" t="s">
        <v>480</v>
      </c>
      <c r="B284" s="103"/>
    </row>
    <row r="285" spans="1:2" s="323" customFormat="1">
      <c r="A285" s="103" t="s">
        <v>1036</v>
      </c>
      <c r="B285" s="103"/>
    </row>
    <row r="286" spans="1:2" s="323" customFormat="1">
      <c r="A286" s="103" t="s">
        <v>856</v>
      </c>
      <c r="B286" s="103"/>
    </row>
    <row r="287" spans="1:2" s="323" customFormat="1">
      <c r="A287" s="103" t="s">
        <v>837</v>
      </c>
      <c r="B287" s="103"/>
    </row>
    <row r="288" spans="1:2" s="323" customFormat="1">
      <c r="A288" s="103" t="s">
        <v>977</v>
      </c>
      <c r="B288" s="103"/>
    </row>
    <row r="289" spans="1:2" s="323" customFormat="1">
      <c r="A289" s="103" t="s">
        <v>790</v>
      </c>
      <c r="B289" s="103"/>
    </row>
    <row r="290" spans="1:2" s="323" customFormat="1">
      <c r="A290" s="103" t="s">
        <v>476</v>
      </c>
      <c r="B290" s="103"/>
    </row>
    <row r="291" spans="1:2" s="323" customFormat="1">
      <c r="A291" s="103" t="s">
        <v>473</v>
      </c>
      <c r="B291" s="103"/>
    </row>
    <row r="292" spans="1:2" s="323" customFormat="1">
      <c r="A292" s="103" t="s">
        <v>1076</v>
      </c>
      <c r="B292" s="103"/>
    </row>
    <row r="293" spans="1:2" s="323" customFormat="1">
      <c r="A293" s="103" t="s">
        <v>814</v>
      </c>
      <c r="B293" s="103"/>
    </row>
    <row r="294" spans="1:2" s="323" customFormat="1">
      <c r="A294" s="103" t="s">
        <v>910</v>
      </c>
      <c r="B294" s="103"/>
    </row>
    <row r="295" spans="1:2" s="323" customFormat="1">
      <c r="A295" s="103" t="s">
        <v>836</v>
      </c>
      <c r="B295" s="103"/>
    </row>
    <row r="296" spans="1:2" s="323" customFormat="1">
      <c r="A296" s="103" t="s">
        <v>1075</v>
      </c>
      <c r="B296" s="103"/>
    </row>
    <row r="297" spans="1:2" s="323" customFormat="1">
      <c r="A297" s="103" t="s">
        <v>1007</v>
      </c>
      <c r="B297" s="103"/>
    </row>
    <row r="298" spans="1:2" s="323" customFormat="1">
      <c r="A298" s="103" t="s">
        <v>466</v>
      </c>
      <c r="B298" s="103"/>
    </row>
    <row r="299" spans="1:2" s="323" customFormat="1">
      <c r="A299" s="103" t="s">
        <v>1074</v>
      </c>
      <c r="B299" s="103"/>
    </row>
    <row r="300" spans="1:2" s="323" customFormat="1">
      <c r="A300" s="103" t="s">
        <v>764</v>
      </c>
      <c r="B300" s="103"/>
    </row>
    <row r="301" spans="1:2" s="323" customFormat="1">
      <c r="A301" s="103" t="s">
        <v>1201</v>
      </c>
      <c r="B301" s="103"/>
    </row>
    <row r="302" spans="1:2" s="323" customFormat="1">
      <c r="A302" s="103" t="s">
        <v>941</v>
      </c>
      <c r="B302" s="101"/>
    </row>
    <row r="303" spans="1:2" s="323" customFormat="1">
      <c r="A303" s="103" t="s">
        <v>835</v>
      </c>
    </row>
    <row r="304" spans="1:2" s="323" customFormat="1">
      <c r="A304" s="103" t="s">
        <v>868</v>
      </c>
    </row>
    <row r="305" spans="1:2" s="323" customFormat="1">
      <c r="A305" s="103" t="s">
        <v>813</v>
      </c>
    </row>
    <row r="306" spans="1:2" s="323" customFormat="1">
      <c r="A306" s="103" t="s">
        <v>834</v>
      </c>
    </row>
    <row r="307" spans="1:2" s="323" customFormat="1">
      <c r="A307" s="103" t="s">
        <v>940</v>
      </c>
      <c r="B307" s="103"/>
    </row>
    <row r="308" spans="1:2" s="323" customFormat="1">
      <c r="A308" s="103" t="s">
        <v>1002</v>
      </c>
      <c r="B308" s="103"/>
    </row>
    <row r="309" spans="1:2" s="323" customFormat="1">
      <c r="A309" s="103" t="s">
        <v>456</v>
      </c>
      <c r="B309" s="103"/>
    </row>
    <row r="310" spans="1:2" s="323" customFormat="1">
      <c r="A310" s="103" t="s">
        <v>888</v>
      </c>
      <c r="B310" s="103"/>
    </row>
    <row r="311" spans="1:2" s="323" customFormat="1">
      <c r="A311" s="103" t="s">
        <v>909</v>
      </c>
      <c r="B311" s="103"/>
    </row>
    <row r="312" spans="1:2" s="323" customFormat="1">
      <c r="A312" s="103" t="s">
        <v>1000</v>
      </c>
      <c r="B312" s="103"/>
    </row>
    <row r="313" spans="1:2" s="323" customFormat="1">
      <c r="A313" s="103" t="s">
        <v>451</v>
      </c>
      <c r="B313" s="103"/>
    </row>
    <row r="314" spans="1:2" s="323" customFormat="1">
      <c r="A314" s="103" t="s">
        <v>1230</v>
      </c>
      <c r="B314" s="103"/>
    </row>
    <row r="315" spans="1:2" s="323" customFormat="1">
      <c r="A315" s="103" t="s">
        <v>789</v>
      </c>
      <c r="B315" s="101"/>
    </row>
    <row r="316" spans="1:2" s="323" customFormat="1">
      <c r="A316" s="103" t="s">
        <v>976</v>
      </c>
    </row>
    <row r="317" spans="1:2" s="323" customFormat="1">
      <c r="A317" s="103" t="s">
        <v>939</v>
      </c>
    </row>
    <row r="318" spans="1:2" s="323" customFormat="1">
      <c r="A318" s="103" t="s">
        <v>1073</v>
      </c>
    </row>
    <row r="319" spans="1:2" s="323" customFormat="1">
      <c r="A319" s="103" t="s">
        <v>1035</v>
      </c>
      <c r="B319" s="103"/>
    </row>
    <row r="320" spans="1:2" s="323" customFormat="1">
      <c r="A320" s="103" t="s">
        <v>788</v>
      </c>
      <c r="B320" s="103"/>
    </row>
    <row r="321" spans="1:2" s="323" customFormat="1">
      <c r="A321" s="103" t="s">
        <v>1229</v>
      </c>
      <c r="B321" s="103"/>
    </row>
    <row r="322" spans="1:2" s="323" customFormat="1">
      <c r="A322" s="103" t="s">
        <v>1200</v>
      </c>
      <c r="B322" s="103"/>
    </row>
    <row r="323" spans="1:2" s="323" customFormat="1">
      <c r="A323" s="103" t="s">
        <v>887</v>
      </c>
      <c r="B323" s="103"/>
    </row>
    <row r="324" spans="1:2" s="323" customFormat="1">
      <c r="A324" s="103" t="s">
        <v>763</v>
      </c>
      <c r="B324" s="103"/>
    </row>
    <row r="325" spans="1:2" s="323" customFormat="1">
      <c r="A325" s="103" t="s">
        <v>908</v>
      </c>
      <c r="B325" s="103"/>
    </row>
    <row r="326" spans="1:2" s="323" customFormat="1">
      <c r="A326" s="103" t="s">
        <v>965</v>
      </c>
      <c r="B326" s="103"/>
    </row>
    <row r="327" spans="1:2" s="323" customFormat="1">
      <c r="A327" s="103" t="s">
        <v>425</v>
      </c>
      <c r="B327" s="103"/>
    </row>
    <row r="328" spans="1:2" s="323" customFormat="1">
      <c r="A328" s="103" t="s">
        <v>1177</v>
      </c>
      <c r="B328" s="103"/>
    </row>
    <row r="329" spans="1:2" s="323" customFormat="1">
      <c r="A329" s="103" t="s">
        <v>1199</v>
      </c>
      <c r="B329" s="103"/>
    </row>
    <row r="330" spans="1:2" s="323" customFormat="1">
      <c r="A330" s="103" t="s">
        <v>1171</v>
      </c>
      <c r="B330" s="103"/>
    </row>
    <row r="331" spans="1:2" s="323" customFormat="1">
      <c r="A331" s="103" t="s">
        <v>1214</v>
      </c>
      <c r="B331" s="103"/>
    </row>
    <row r="332" spans="1:2" s="323" customFormat="1">
      <c r="A332" s="103" t="s">
        <v>762</v>
      </c>
      <c r="B332" s="103"/>
    </row>
    <row r="333" spans="1:2" s="323" customFormat="1">
      <c r="A333" s="103" t="s">
        <v>1011</v>
      </c>
      <c r="B333" s="103"/>
    </row>
    <row r="334" spans="1:2" s="323" customFormat="1">
      <c r="A334" s="103" t="s">
        <v>855</v>
      </c>
      <c r="B334" s="103"/>
    </row>
    <row r="335" spans="1:2" s="323" customFormat="1">
      <c r="A335" s="103" t="s">
        <v>938</v>
      </c>
      <c r="B335" s="103"/>
    </row>
    <row r="336" spans="1:2" s="323" customFormat="1">
      <c r="A336" s="103" t="s">
        <v>937</v>
      </c>
      <c r="B336" s="103"/>
    </row>
    <row r="337" spans="1:2" s="323" customFormat="1">
      <c r="A337" s="103" t="s">
        <v>1072</v>
      </c>
      <c r="B337" s="103"/>
    </row>
    <row r="338" spans="1:2" s="323" customFormat="1">
      <c r="A338" s="103" t="s">
        <v>833</v>
      </c>
      <c r="B338" s="103"/>
    </row>
    <row r="339" spans="1:2" s="323" customFormat="1">
      <c r="A339" s="103" t="s">
        <v>1071</v>
      </c>
      <c r="B339" s="103"/>
    </row>
    <row r="340" spans="1:2" s="323" customFormat="1">
      <c r="A340" s="103" t="s">
        <v>1311</v>
      </c>
      <c r="B340" s="103"/>
    </row>
    <row r="341" spans="1:2" s="323" customFormat="1">
      <c r="A341" s="103" t="s">
        <v>1070</v>
      </c>
      <c r="B341" s="103"/>
    </row>
    <row r="342" spans="1:2" s="323" customFormat="1">
      <c r="A342" s="103" t="s">
        <v>1176</v>
      </c>
      <c r="B342" s="103"/>
    </row>
    <row r="343" spans="1:2" s="323" customFormat="1">
      <c r="A343" s="103" t="s">
        <v>1069</v>
      </c>
      <c r="B343" s="103"/>
    </row>
    <row r="344" spans="1:2" s="323" customFormat="1">
      <c r="A344" s="103" t="s">
        <v>867</v>
      </c>
      <c r="B344" s="103"/>
    </row>
    <row r="345" spans="1:2" s="323" customFormat="1">
      <c r="A345" s="103" t="s">
        <v>787</v>
      </c>
      <c r="B345" s="103"/>
    </row>
    <row r="346" spans="1:2" s="323" customFormat="1">
      <c r="A346" s="103" t="s">
        <v>936</v>
      </c>
      <c r="B346" s="103"/>
    </row>
    <row r="347" spans="1:2" s="323" customFormat="1">
      <c r="A347" s="103" t="s">
        <v>797</v>
      </c>
      <c r="B347" s="103"/>
    </row>
    <row r="348" spans="1:2" s="323" customFormat="1">
      <c r="A348" s="103" t="s">
        <v>1068</v>
      </c>
      <c r="B348" s="103"/>
    </row>
    <row r="349" spans="1:2" s="323" customFormat="1">
      <c r="A349" s="103" t="s">
        <v>1228</v>
      </c>
      <c r="B349" s="103"/>
    </row>
    <row r="350" spans="1:2" s="323" customFormat="1">
      <c r="A350" s="103" t="s">
        <v>1198</v>
      </c>
      <c r="B350" s="103"/>
    </row>
    <row r="351" spans="1:2" s="323" customFormat="1">
      <c r="A351" s="103" t="s">
        <v>866</v>
      </c>
      <c r="B351" s="103"/>
    </row>
    <row r="352" spans="1:2" s="323" customFormat="1">
      <c r="A352" s="103" t="s">
        <v>1197</v>
      </c>
      <c r="B352" s="103"/>
    </row>
    <row r="353" spans="1:2" s="323" customFormat="1">
      <c r="A353" s="103" t="s">
        <v>975</v>
      </c>
      <c r="B353" s="103"/>
    </row>
    <row r="354" spans="1:2" s="323" customFormat="1">
      <c r="A354" s="103" t="s">
        <v>409</v>
      </c>
      <c r="B354" s="103"/>
    </row>
    <row r="355" spans="1:2" s="323" customFormat="1">
      <c r="A355" s="103" t="s">
        <v>1188</v>
      </c>
      <c r="B355" s="103"/>
    </row>
    <row r="356" spans="1:2" s="323" customFormat="1">
      <c r="A356" s="103" t="s">
        <v>1196</v>
      </c>
      <c r="B356" s="101"/>
    </row>
    <row r="357" spans="1:2" s="323" customFormat="1">
      <c r="A357" s="103" t="s">
        <v>1227</v>
      </c>
    </row>
    <row r="358" spans="1:2" s="323" customFormat="1">
      <c r="A358" s="103" t="s">
        <v>405</v>
      </c>
    </row>
    <row r="359" spans="1:2" s="323" customFormat="1">
      <c r="A359" s="103" t="s">
        <v>1220</v>
      </c>
    </row>
    <row r="360" spans="1:2" s="323" customFormat="1">
      <c r="A360" s="103" t="s">
        <v>1030</v>
      </c>
      <c r="B360" s="103"/>
    </row>
    <row r="361" spans="1:2" s="323" customFormat="1">
      <c r="A361" s="103" t="s">
        <v>1067</v>
      </c>
      <c r="B361" s="103"/>
    </row>
    <row r="362" spans="1:2" s="323" customFormat="1">
      <c r="A362" s="103" t="s">
        <v>761</v>
      </c>
      <c r="B362" s="103"/>
    </row>
    <row r="363" spans="1:2" s="323" customFormat="1">
      <c r="A363" s="103" t="s">
        <v>772</v>
      </c>
      <c r="B363" s="103"/>
    </row>
    <row r="364" spans="1:2" s="323" customFormat="1">
      <c r="A364" s="103" t="s">
        <v>956</v>
      </c>
      <c r="B364" s="103"/>
    </row>
    <row r="365" spans="1:2" s="323" customFormat="1">
      <c r="A365" s="103" t="s">
        <v>1329</v>
      </c>
      <c r="B365" s="103"/>
    </row>
    <row r="366" spans="1:2" s="323" customFormat="1">
      <c r="A366" s="103" t="s">
        <v>886</v>
      </c>
      <c r="B366" s="103"/>
    </row>
    <row r="367" spans="1:2" s="323" customFormat="1">
      <c r="A367" s="103" t="s">
        <v>926</v>
      </c>
      <c r="B367" s="103"/>
    </row>
    <row r="368" spans="1:2" s="323" customFormat="1">
      <c r="A368" s="103" t="s">
        <v>907</v>
      </c>
      <c r="B368" s="103"/>
    </row>
    <row r="369" spans="1:2" s="323" customFormat="1">
      <c r="A369" s="103" t="s">
        <v>935</v>
      </c>
      <c r="B369" s="103"/>
    </row>
    <row r="370" spans="1:2" s="323" customFormat="1">
      <c r="A370" s="103" t="s">
        <v>1066</v>
      </c>
      <c r="B370" s="103"/>
    </row>
    <row r="371" spans="1:2" s="323" customFormat="1">
      <c r="A371" s="103" t="s">
        <v>974</v>
      </c>
      <c r="B371" s="103"/>
    </row>
    <row r="372" spans="1:2" s="323" customFormat="1">
      <c r="A372" s="103" t="s">
        <v>778</v>
      </c>
      <c r="B372" s="103"/>
    </row>
    <row r="373" spans="1:2" s="323" customFormat="1">
      <c r="A373" s="103" t="s">
        <v>823</v>
      </c>
      <c r="B373" s="103"/>
    </row>
    <row r="374" spans="1:2" s="323" customFormat="1">
      <c r="A374" s="103" t="s">
        <v>906</v>
      </c>
      <c r="B374" s="103"/>
    </row>
    <row r="375" spans="1:2" s="323" customFormat="1">
      <c r="A375" s="103" t="s">
        <v>1065</v>
      </c>
      <c r="B375" s="103"/>
    </row>
    <row r="376" spans="1:2" s="323" customFormat="1">
      <c r="A376" s="103" t="s">
        <v>854</v>
      </c>
      <c r="B376" s="103"/>
    </row>
    <row r="377" spans="1:2" s="323" customFormat="1">
      <c r="A377" s="103" t="s">
        <v>1175</v>
      </c>
      <c r="B377" s="103"/>
    </row>
    <row r="378" spans="1:2" s="323" customFormat="1">
      <c r="A378" s="103" t="s">
        <v>905</v>
      </c>
      <c r="B378" s="103"/>
    </row>
    <row r="379" spans="1:2" s="323" customFormat="1">
      <c r="A379" s="103" t="s">
        <v>1195</v>
      </c>
      <c r="B379" s="103"/>
    </row>
    <row r="380" spans="1:2" s="323" customFormat="1">
      <c r="A380" s="103" t="s">
        <v>1144</v>
      </c>
      <c r="B380" s="103"/>
    </row>
    <row r="381" spans="1:2" s="323" customFormat="1">
      <c r="A381" s="103" t="s">
        <v>1163</v>
      </c>
      <c r="B381" s="103"/>
    </row>
    <row r="382" spans="1:2" s="323" customFormat="1">
      <c r="A382" s="103" t="s">
        <v>805</v>
      </c>
      <c r="B382" s="103"/>
    </row>
    <row r="383" spans="1:2" s="323" customFormat="1">
      <c r="A383" s="103" t="s">
        <v>876</v>
      </c>
      <c r="B383" s="103"/>
    </row>
    <row r="384" spans="1:2" s="323" customFormat="1">
      <c r="A384" s="103" t="s">
        <v>786</v>
      </c>
      <c r="B384" s="103"/>
    </row>
    <row r="385" spans="1:2" s="323" customFormat="1">
      <c r="A385" s="103" t="s">
        <v>932</v>
      </c>
      <c r="B385" s="103"/>
    </row>
    <row r="386" spans="1:2" s="323" customFormat="1">
      <c r="A386" s="103" t="s">
        <v>377</v>
      </c>
      <c r="B386" s="103"/>
    </row>
    <row r="387" spans="1:2" s="323" customFormat="1">
      <c r="A387" s="103" t="s">
        <v>960</v>
      </c>
      <c r="B387" s="103"/>
    </row>
    <row r="388" spans="1:2" s="323" customFormat="1">
      <c r="A388" s="103" t="s">
        <v>796</v>
      </c>
      <c r="B388" s="103"/>
    </row>
    <row r="389" spans="1:2" s="323" customFormat="1">
      <c r="A389" s="103" t="s">
        <v>1064</v>
      </c>
      <c r="B389" s="103"/>
    </row>
    <row r="390" spans="1:2" s="323" customFormat="1">
      <c r="A390" s="103" t="s">
        <v>1063</v>
      </c>
      <c r="B390" s="103"/>
    </row>
    <row r="391" spans="1:2" s="323" customFormat="1">
      <c r="A391" s="103" t="s">
        <v>1062</v>
      </c>
      <c r="B391" s="103"/>
    </row>
    <row r="392" spans="1:2" s="323" customFormat="1">
      <c r="A392" s="103" t="s">
        <v>958</v>
      </c>
      <c r="B392" s="103"/>
    </row>
    <row r="393" spans="1:2" s="323" customFormat="1">
      <c r="A393" s="103" t="s">
        <v>1316</v>
      </c>
      <c r="B393" s="103"/>
    </row>
    <row r="394" spans="1:2" s="323" customFormat="1">
      <c r="A394" s="103" t="s">
        <v>925</v>
      </c>
      <c r="B394" s="103"/>
    </row>
    <row r="395" spans="1:2" s="323" customFormat="1">
      <c r="A395" s="103" t="s">
        <v>364</v>
      </c>
      <c r="B395" s="103"/>
    </row>
    <row r="396" spans="1:2" s="323" customFormat="1">
      <c r="A396" s="103" t="s">
        <v>1010</v>
      </c>
      <c r="B396" s="103"/>
    </row>
    <row r="397" spans="1:2" s="323" customFormat="1">
      <c r="A397" s="103" t="s">
        <v>1317</v>
      </c>
      <c r="B397" s="103"/>
    </row>
    <row r="398" spans="1:2" s="323" customFormat="1">
      <c r="A398" s="103" t="s">
        <v>362</v>
      </c>
      <c r="B398" s="103"/>
    </row>
    <row r="399" spans="1:2" s="323" customFormat="1">
      <c r="A399" s="103" t="s">
        <v>900</v>
      </c>
      <c r="B399" s="103"/>
    </row>
    <row r="400" spans="1:2" s="323" customFormat="1">
      <c r="A400" s="103" t="s">
        <v>340</v>
      </c>
      <c r="B400" s="103"/>
    </row>
    <row r="401" spans="1:2" s="323" customFormat="1">
      <c r="A401" s="103" t="s">
        <v>853</v>
      </c>
      <c r="B401" s="103"/>
    </row>
    <row r="402" spans="1:2" s="323" customFormat="1">
      <c r="A402" s="103" t="s">
        <v>760</v>
      </c>
      <c r="B402" s="103"/>
    </row>
    <row r="403" spans="1:2" s="323" customFormat="1">
      <c r="A403" s="103" t="s">
        <v>852</v>
      </c>
      <c r="B403" s="103"/>
    </row>
    <row r="404" spans="1:2" s="323" customFormat="1">
      <c r="A404" s="103" t="s">
        <v>973</v>
      </c>
      <c r="B404" s="103"/>
    </row>
    <row r="405" spans="1:2" s="323" customFormat="1">
      <c r="A405" s="103" t="s">
        <v>882</v>
      </c>
      <c r="B405" s="103"/>
    </row>
    <row r="406" spans="1:2" s="323" customFormat="1">
      <c r="A406" s="103" t="s">
        <v>319</v>
      </c>
      <c r="B406" s="103"/>
    </row>
    <row r="407" spans="1:2" s="323" customFormat="1">
      <c r="A407" s="103" t="s">
        <v>1061</v>
      </c>
      <c r="B407" s="103"/>
    </row>
    <row r="408" spans="1:2" s="323" customFormat="1">
      <c r="A408" s="103" t="s">
        <v>1060</v>
      </c>
      <c r="B408" s="103"/>
    </row>
    <row r="409" spans="1:2" s="323" customFormat="1">
      <c r="A409" s="103" t="s">
        <v>746</v>
      </c>
      <c r="B409" s="103"/>
    </row>
    <row r="410" spans="1:2" s="323" customFormat="1">
      <c r="A410" s="103" t="s">
        <v>1059</v>
      </c>
      <c r="B410" s="103"/>
    </row>
    <row r="411" spans="1:2" s="323" customFormat="1">
      <c r="A411" s="103" t="s">
        <v>934</v>
      </c>
      <c r="B411" s="103"/>
    </row>
    <row r="412" spans="1:2" s="323" customFormat="1">
      <c r="A412" s="103" t="s">
        <v>874</v>
      </c>
      <c r="B412" s="103"/>
    </row>
    <row r="413" spans="1:2" s="323" customFormat="1">
      <c r="A413" s="103" t="s">
        <v>872</v>
      </c>
      <c r="B413" s="103"/>
    </row>
    <row r="414" spans="1:2" s="323" customFormat="1">
      <c r="A414" s="103" t="s">
        <v>832</v>
      </c>
      <c r="B414" s="103"/>
    </row>
    <row r="415" spans="1:2" s="323" customFormat="1">
      <c r="A415" s="103" t="s">
        <v>922</v>
      </c>
      <c r="B415" s="103"/>
    </row>
    <row r="416" spans="1:2" s="323" customFormat="1">
      <c r="A416" s="103" t="s">
        <v>972</v>
      </c>
      <c r="B416" s="101"/>
    </row>
    <row r="417" spans="1:2" s="323" customFormat="1">
      <c r="A417" s="103" t="s">
        <v>1226</v>
      </c>
    </row>
    <row r="418" spans="1:2" s="323" customFormat="1">
      <c r="A418" s="103" t="s">
        <v>865</v>
      </c>
    </row>
    <row r="419" spans="1:2" s="323" customFormat="1">
      <c r="A419" s="103" t="s">
        <v>293</v>
      </c>
    </row>
    <row r="420" spans="1:2" s="323" customFormat="1">
      <c r="A420" s="103" t="s">
        <v>885</v>
      </c>
      <c r="B420" s="103"/>
    </row>
    <row r="421" spans="1:2" s="323" customFormat="1">
      <c r="A421" s="103" t="s">
        <v>1058</v>
      </c>
      <c r="B421" s="103"/>
    </row>
    <row r="422" spans="1:2" s="323" customFormat="1">
      <c r="A422" s="103" t="s">
        <v>850</v>
      </c>
      <c r="B422" s="103"/>
    </row>
    <row r="423" spans="1:2" s="323" customFormat="1">
      <c r="A423" s="103" t="s">
        <v>274</v>
      </c>
      <c r="B423" s="103"/>
    </row>
    <row r="424" spans="1:2" s="323" customFormat="1">
      <c r="A424" s="103" t="s">
        <v>1194</v>
      </c>
      <c r="B424" s="103"/>
    </row>
    <row r="425" spans="1:2" s="323" customFormat="1">
      <c r="A425" s="103" t="s">
        <v>1034</v>
      </c>
      <c r="B425" s="101"/>
    </row>
    <row r="426" spans="1:2" s="323" customFormat="1">
      <c r="A426" s="103" t="s">
        <v>1193</v>
      </c>
    </row>
    <row r="427" spans="1:2" s="323" customFormat="1">
      <c r="A427" s="103" t="s">
        <v>1009</v>
      </c>
    </row>
    <row r="428" spans="1:2" s="323" customFormat="1">
      <c r="A428" s="103" t="s">
        <v>1174</v>
      </c>
    </row>
    <row r="429" spans="1:2" s="323" customFormat="1">
      <c r="A429" s="103" t="s">
        <v>971</v>
      </c>
    </row>
    <row r="430" spans="1:2" s="323" customFormat="1">
      <c r="A430" s="103" t="s">
        <v>843</v>
      </c>
      <c r="B430" s="101"/>
    </row>
    <row r="431" spans="1:2" s="323" customFormat="1">
      <c r="A431" s="103" t="s">
        <v>264</v>
      </c>
    </row>
    <row r="432" spans="1:2" s="323" customFormat="1">
      <c r="A432" s="103" t="s">
        <v>830</v>
      </c>
    </row>
    <row r="433" spans="1:2" s="323" customFormat="1">
      <c r="A433" s="103" t="s">
        <v>245</v>
      </c>
    </row>
    <row r="434" spans="1:2" s="323" customFormat="1">
      <c r="A434" s="103" t="s">
        <v>1057</v>
      </c>
      <c r="B434" s="103"/>
    </row>
    <row r="435" spans="1:2" s="323" customFormat="1">
      <c r="A435" s="103" t="s">
        <v>826</v>
      </c>
      <c r="B435" s="103"/>
    </row>
    <row r="436" spans="1:2" s="323" customFormat="1">
      <c r="A436" s="103" t="s">
        <v>239</v>
      </c>
      <c r="B436" s="103"/>
    </row>
    <row r="437" spans="1:2" s="323" customFormat="1">
      <c r="A437" s="103" t="s">
        <v>1056</v>
      </c>
      <c r="B437" s="103"/>
    </row>
    <row r="438" spans="1:2" s="323" customFormat="1">
      <c r="A438" s="103" t="s">
        <v>844</v>
      </c>
      <c r="B438" s="103"/>
    </row>
    <row r="439" spans="1:2" s="323" customFormat="1">
      <c r="A439" s="103" t="s">
        <v>1055</v>
      </c>
      <c r="B439" s="103"/>
    </row>
    <row r="440" spans="1:2" s="323" customFormat="1">
      <c r="A440" s="103" t="s">
        <v>759</v>
      </c>
      <c r="B440" s="103"/>
    </row>
    <row r="441" spans="1:2" s="323" customFormat="1">
      <c r="A441" s="103" t="s">
        <v>795</v>
      </c>
      <c r="B441" s="103"/>
    </row>
    <row r="442" spans="1:2" s="323" customFormat="1">
      <c r="A442" s="103" t="s">
        <v>884</v>
      </c>
      <c r="B442" s="101"/>
    </row>
    <row r="443" spans="1:2" s="323" customFormat="1">
      <c r="A443" s="103" t="s">
        <v>831</v>
      </c>
    </row>
    <row r="444" spans="1:2" s="323" customFormat="1">
      <c r="A444" s="103" t="s">
        <v>1033</v>
      </c>
    </row>
    <row r="445" spans="1:2" s="323" customFormat="1">
      <c r="A445" s="103" t="s">
        <v>827</v>
      </c>
    </row>
    <row r="446" spans="1:2" s="323" customFormat="1">
      <c r="A446" s="103" t="s">
        <v>970</v>
      </c>
      <c r="B446" s="101"/>
    </row>
    <row r="447" spans="1:2" s="323" customFormat="1">
      <c r="A447" s="103" t="s">
        <v>1008</v>
      </c>
    </row>
    <row r="448" spans="1:2" s="323" customFormat="1">
      <c r="A448" s="103" t="s">
        <v>794</v>
      </c>
    </row>
    <row r="449" spans="1:2" s="323" customFormat="1">
      <c r="A449" s="103" t="s">
        <v>1172</v>
      </c>
    </row>
    <row r="450" spans="1:2" s="323" customFormat="1">
      <c r="A450" s="103" t="s">
        <v>1143</v>
      </c>
    </row>
    <row r="451" spans="1:2" s="323" customFormat="1">
      <c r="A451" s="103" t="s">
        <v>232</v>
      </c>
      <c r="B451" s="103"/>
    </row>
    <row r="452" spans="1:2" s="323" customFormat="1">
      <c r="A452" s="103" t="s">
        <v>821</v>
      </c>
      <c r="B452" s="103"/>
    </row>
    <row r="453" spans="1:2" s="323" customFormat="1">
      <c r="A453" s="103" t="s">
        <v>227</v>
      </c>
      <c r="B453" s="103"/>
    </row>
    <row r="454" spans="1:2" s="323" customFormat="1">
      <c r="A454" s="103" t="s">
        <v>1054</v>
      </c>
      <c r="B454" s="103"/>
    </row>
    <row r="455" spans="1:2" s="323" customFormat="1">
      <c r="A455" s="103" t="s">
        <v>1053</v>
      </c>
      <c r="B455" s="103"/>
    </row>
    <row r="456" spans="1:2" s="323" customFormat="1">
      <c r="A456" s="103" t="s">
        <v>758</v>
      </c>
      <c r="B456" s="103"/>
    </row>
    <row r="457" spans="1:2" s="323" customFormat="1">
      <c r="A457" s="103" t="s">
        <v>220</v>
      </c>
      <c r="B457" s="103"/>
    </row>
    <row r="458" spans="1:2" s="323" customFormat="1">
      <c r="A458" s="103" t="s">
        <v>883</v>
      </c>
      <c r="B458" s="103"/>
    </row>
    <row r="459" spans="1:2" s="323" customFormat="1">
      <c r="A459" s="103" t="s">
        <v>211</v>
      </c>
      <c r="B459" s="103"/>
    </row>
    <row r="460" spans="1:2" s="323" customFormat="1">
      <c r="A460" s="103" t="s">
        <v>1006</v>
      </c>
      <c r="B460" s="103"/>
    </row>
    <row r="461" spans="1:2" s="323" customFormat="1">
      <c r="A461" s="103" t="s">
        <v>842</v>
      </c>
      <c r="B461" s="103"/>
    </row>
    <row r="462" spans="1:2" s="323" customFormat="1">
      <c r="A462" s="103" t="s">
        <v>793</v>
      </c>
      <c r="B462" s="103"/>
    </row>
    <row r="463" spans="1:2" s="323" customFormat="1">
      <c r="A463" s="103" t="s">
        <v>198</v>
      </c>
      <c r="B463" s="103"/>
    </row>
    <row r="464" spans="1:2" s="323" customFormat="1">
      <c r="A464" s="103" t="s">
        <v>767</v>
      </c>
      <c r="B464" s="103"/>
    </row>
    <row r="465" spans="1:2" s="323" customFormat="1">
      <c r="A465" s="103" t="s">
        <v>1052</v>
      </c>
      <c r="B465" s="103"/>
    </row>
    <row r="466" spans="1:2" s="323" customFormat="1">
      <c r="A466" s="103" t="s">
        <v>1051</v>
      </c>
      <c r="B466" s="103"/>
    </row>
    <row r="467" spans="1:2" s="323" customFormat="1">
      <c r="A467" s="103" t="s">
        <v>1186</v>
      </c>
      <c r="B467" s="103"/>
    </row>
    <row r="468" spans="1:2" s="323" customFormat="1">
      <c r="A468" s="103" t="s">
        <v>1050</v>
      </c>
      <c r="B468" s="103"/>
    </row>
    <row r="469" spans="1:2" s="323" customFormat="1">
      <c r="A469" s="103" t="s">
        <v>851</v>
      </c>
      <c r="B469" s="103"/>
    </row>
    <row r="470" spans="1:2" s="323" customFormat="1">
      <c r="A470" s="103" t="s">
        <v>1003</v>
      </c>
      <c r="B470" s="103"/>
    </row>
    <row r="471" spans="1:2" s="323" customFormat="1">
      <c r="A471" s="103" t="s">
        <v>186</v>
      </c>
      <c r="B471" s="103"/>
    </row>
    <row r="472" spans="1:2" s="323" customFormat="1">
      <c r="A472" s="103" t="s">
        <v>969</v>
      </c>
      <c r="B472" s="103"/>
    </row>
    <row r="473" spans="1:2" s="323" customFormat="1">
      <c r="A473" s="103" t="s">
        <v>875</v>
      </c>
      <c r="B473" s="103"/>
    </row>
    <row r="474" spans="1:2" s="323" customFormat="1">
      <c r="A474" s="103" t="s">
        <v>804</v>
      </c>
      <c r="B474" s="101"/>
    </row>
    <row r="475" spans="1:2" s="323" customFormat="1">
      <c r="A475" s="103" t="s">
        <v>829</v>
      </c>
    </row>
    <row r="476" spans="1:2" s="323" customFormat="1">
      <c r="A476" s="103" t="s">
        <v>1129</v>
      </c>
    </row>
    <row r="477" spans="1:2" s="323" customFormat="1">
      <c r="A477" s="103" t="s">
        <v>181</v>
      </c>
    </row>
    <row r="478" spans="1:2" s="323" customFormat="1">
      <c r="A478" s="103" t="s">
        <v>1218</v>
      </c>
      <c r="B478" s="101"/>
    </row>
    <row r="479" spans="1:2" s="323" customFormat="1">
      <c r="A479" s="103" t="s">
        <v>1142</v>
      </c>
    </row>
    <row r="480" spans="1:2" s="323" customFormat="1">
      <c r="A480" s="103" t="s">
        <v>1141</v>
      </c>
    </row>
    <row r="481" spans="1:2" s="323" customFormat="1">
      <c r="A481" s="103" t="s">
        <v>777</v>
      </c>
    </row>
    <row r="482" spans="1:2" s="323" customFormat="1">
      <c r="A482" s="103" t="s">
        <v>174</v>
      </c>
    </row>
    <row r="483" spans="1:2" s="323" customFormat="1">
      <c r="A483" s="103" t="s">
        <v>933</v>
      </c>
      <c r="B483" s="103"/>
    </row>
    <row r="484" spans="1:2" s="323" customFormat="1">
      <c r="A484" s="103" t="s">
        <v>1049</v>
      </c>
      <c r="B484" s="103"/>
    </row>
    <row r="485" spans="1:2" s="323" customFormat="1">
      <c r="A485" s="103" t="s">
        <v>756</v>
      </c>
      <c r="B485" s="103"/>
    </row>
    <row r="486" spans="1:2" s="323" customFormat="1">
      <c r="A486" s="103" t="s">
        <v>1318</v>
      </c>
      <c r="B486" s="103"/>
    </row>
    <row r="487" spans="1:2" s="323" customFormat="1">
      <c r="A487" s="103" t="s">
        <v>1048</v>
      </c>
      <c r="B487" s="103"/>
    </row>
    <row r="488" spans="1:2" s="323" customFormat="1">
      <c r="A488" s="103" t="s">
        <v>873</v>
      </c>
      <c r="B488" s="103"/>
    </row>
    <row r="489" spans="1:2" s="323" customFormat="1">
      <c r="A489" s="103" t="s">
        <v>1161</v>
      </c>
      <c r="B489" s="103"/>
    </row>
    <row r="490" spans="1:2" s="323" customFormat="1">
      <c r="A490" s="103" t="s">
        <v>1353</v>
      </c>
      <c r="B490" s="103"/>
    </row>
    <row r="491" spans="1:2" s="323" customFormat="1">
      <c r="A491" s="103" t="s">
        <v>998</v>
      </c>
      <c r="B491" s="103"/>
    </row>
    <row r="492" spans="1:2" s="323" customFormat="1">
      <c r="A492" s="103" t="s">
        <v>770</v>
      </c>
      <c r="B492" s="103"/>
    </row>
    <row r="493" spans="1:2" s="323" customFormat="1">
      <c r="A493" s="103" t="s">
        <v>168</v>
      </c>
      <c r="B493" s="103"/>
    </row>
    <row r="494" spans="1:2" s="323" customFormat="1">
      <c r="A494" s="103" t="s">
        <v>812</v>
      </c>
      <c r="B494" s="103"/>
    </row>
    <row r="495" spans="1:2" s="323" customFormat="1">
      <c r="A495" s="103" t="s">
        <v>160</v>
      </c>
      <c r="B495" s="103"/>
    </row>
    <row r="496" spans="1:2" s="323" customFormat="1">
      <c r="A496" s="103" t="s">
        <v>785</v>
      </c>
      <c r="B496" s="103"/>
    </row>
    <row r="497" spans="1:2" s="323" customFormat="1">
      <c r="A497" s="103" t="s">
        <v>968</v>
      </c>
      <c r="B497" s="103"/>
    </row>
    <row r="498" spans="1:2" s="323" customFormat="1">
      <c r="A498" s="103" t="s">
        <v>904</v>
      </c>
      <c r="B498" s="103"/>
    </row>
    <row r="499" spans="1:2" s="323" customFormat="1">
      <c r="A499" s="103" t="s">
        <v>1029</v>
      </c>
      <c r="B499" s="103"/>
    </row>
    <row r="500" spans="1:2" s="323" customFormat="1">
      <c r="A500" s="103" t="s">
        <v>1224</v>
      </c>
      <c r="B500" s="103"/>
    </row>
    <row r="501" spans="1:2" s="323" customFormat="1">
      <c r="A501" s="103" t="s">
        <v>903</v>
      </c>
      <c r="B501" s="103"/>
    </row>
    <row r="502" spans="1:2" s="323" customFormat="1">
      <c r="A502" s="103" t="s">
        <v>803</v>
      </c>
      <c r="B502" s="103"/>
    </row>
    <row r="503" spans="1:2" s="323" customFormat="1">
      <c r="A503" s="103" t="s">
        <v>801</v>
      </c>
      <c r="B503" s="103"/>
    </row>
    <row r="504" spans="1:2" s="323" customFormat="1">
      <c r="A504" s="103" t="s">
        <v>146</v>
      </c>
      <c r="B504" s="103"/>
    </row>
    <row r="505" spans="1:2" s="323" customFormat="1">
      <c r="A505" s="103" t="s">
        <v>1047</v>
      </c>
      <c r="B505" s="103"/>
    </row>
    <row r="506" spans="1:2" s="323" customFormat="1">
      <c r="A506" s="103" t="s">
        <v>902</v>
      </c>
      <c r="B506" s="103"/>
    </row>
    <row r="507" spans="1:2" s="323" customFormat="1">
      <c r="A507" s="103" t="s">
        <v>967</v>
      </c>
      <c r="B507" s="103"/>
    </row>
    <row r="508" spans="1:2" s="323" customFormat="1">
      <c r="A508" s="103" t="s">
        <v>771</v>
      </c>
      <c r="B508" s="103"/>
    </row>
    <row r="509" spans="1:2" s="323" customFormat="1">
      <c r="A509" s="103" t="s">
        <v>881</v>
      </c>
      <c r="B509" s="103"/>
    </row>
    <row r="510" spans="1:2" s="323" customFormat="1">
      <c r="A510" s="103" t="s">
        <v>1046</v>
      </c>
      <c r="B510" s="103"/>
    </row>
    <row r="511" spans="1:2" s="323" customFormat="1">
      <c r="A511" s="103" t="s">
        <v>1191</v>
      </c>
      <c r="B511" s="103"/>
    </row>
    <row r="512" spans="1:2" s="323" customFormat="1">
      <c r="A512" s="103" t="s">
        <v>1139</v>
      </c>
      <c r="B512" s="103"/>
    </row>
    <row r="513" spans="1:2" s="323" customFormat="1">
      <c r="A513" s="103" t="s">
        <v>783</v>
      </c>
      <c r="B513" s="103"/>
    </row>
    <row r="514" spans="1:2" s="323" customFormat="1">
      <c r="A514" s="103" t="s">
        <v>825</v>
      </c>
      <c r="B514" s="103"/>
    </row>
    <row r="515" spans="1:2" s="323" customFormat="1">
      <c r="A515" s="103" t="s">
        <v>811</v>
      </c>
      <c r="B515" s="103"/>
    </row>
    <row r="516" spans="1:2" s="323" customFormat="1">
      <c r="A516" s="103" t="s">
        <v>1045</v>
      </c>
      <c r="B516" s="103"/>
    </row>
    <row r="517" spans="1:2" s="323" customFormat="1">
      <c r="A517" s="103" t="s">
        <v>1044</v>
      </c>
      <c r="B517" s="103"/>
    </row>
    <row r="518" spans="1:2" s="323" customFormat="1">
      <c r="A518" s="103" t="s">
        <v>754</v>
      </c>
      <c r="B518" s="103"/>
    </row>
    <row r="519" spans="1:2" s="323" customFormat="1">
      <c r="A519" s="103" t="s">
        <v>1043</v>
      </c>
      <c r="B519" s="103"/>
    </row>
    <row r="520" spans="1:2" s="323" customFormat="1">
      <c r="A520" s="103" t="s">
        <v>966</v>
      </c>
      <c r="B520" s="103"/>
    </row>
    <row r="521" spans="1:2" s="323" customFormat="1">
      <c r="A521" s="103" t="s">
        <v>1154</v>
      </c>
      <c r="B521" s="103"/>
    </row>
    <row r="522" spans="1:2" s="323" customFormat="1">
      <c r="A522" s="103" t="s">
        <v>748</v>
      </c>
      <c r="B522" s="103"/>
    </row>
    <row r="523" spans="1:2" s="323" customFormat="1">
      <c r="A523" s="103" t="s">
        <v>1041</v>
      </c>
      <c r="B523" s="103"/>
    </row>
    <row r="524" spans="1:2" s="323" customFormat="1">
      <c r="A524" s="103" t="s">
        <v>1324</v>
      </c>
      <c r="B524" s="103"/>
    </row>
    <row r="525" spans="1:2" s="323" customFormat="1">
      <c r="A525" s="103" t="s">
        <v>1210</v>
      </c>
      <c r="B525" s="103"/>
    </row>
    <row r="526" spans="1:2" s="323" customFormat="1">
      <c r="A526" s="103" t="s">
        <v>1027</v>
      </c>
      <c r="B526" s="103"/>
    </row>
    <row r="527" spans="1:2" s="323" customFormat="1">
      <c r="A527" s="103" t="s">
        <v>1169</v>
      </c>
      <c r="B527" s="103"/>
    </row>
    <row r="528" spans="1:2" s="323" customFormat="1">
      <c r="A528" s="103" t="s">
        <v>1333</v>
      </c>
      <c r="B528" s="101"/>
    </row>
    <row r="529" spans="1:2" s="323" customFormat="1">
      <c r="A529" s="103" t="s">
        <v>753</v>
      </c>
    </row>
    <row r="530" spans="1:2" s="323" customFormat="1">
      <c r="A530" s="103" t="s">
        <v>769</v>
      </c>
    </row>
    <row r="531" spans="1:2" s="323" customFormat="1">
      <c r="A531" s="103" t="s">
        <v>751</v>
      </c>
    </row>
    <row r="532" spans="1:2" s="323" customFormat="1">
      <c r="A532" s="103" t="s">
        <v>1330</v>
      </c>
    </row>
    <row r="533" spans="1:2" s="323" customFormat="1">
      <c r="A533" s="103" t="s">
        <v>138</v>
      </c>
    </row>
    <row r="534" spans="1:2" s="323" customFormat="1">
      <c r="A534" s="103" t="s">
        <v>964</v>
      </c>
      <c r="B534" s="103"/>
    </row>
    <row r="535" spans="1:2" s="323" customFormat="1">
      <c r="A535" s="103" t="s">
        <v>1320</v>
      </c>
      <c r="B535" s="103"/>
    </row>
    <row r="536" spans="1:2" s="323" customFormat="1">
      <c r="A536" s="103" t="s">
        <v>809</v>
      </c>
      <c r="B536" s="103"/>
    </row>
    <row r="537" spans="1:2" s="323" customFormat="1">
      <c r="A537" s="103" t="s">
        <v>780</v>
      </c>
      <c r="B537" s="103"/>
    </row>
    <row r="538" spans="1:2" s="323" customFormat="1">
      <c r="A538" s="103" t="s">
        <v>747</v>
      </c>
      <c r="B538" s="103"/>
    </row>
    <row r="539" spans="1:2" s="323" customFormat="1">
      <c r="A539" s="103" t="s">
        <v>901</v>
      </c>
      <c r="B539" s="103"/>
    </row>
    <row r="540" spans="1:2" s="323" customFormat="1">
      <c r="A540" s="103" t="s">
        <v>899</v>
      </c>
      <c r="B540" s="103"/>
    </row>
    <row r="541" spans="1:2" s="323" customFormat="1">
      <c r="A541" s="103"/>
      <c r="B541" s="103"/>
    </row>
    <row r="542" spans="1:2" s="323" customFormat="1">
      <c r="A542" s="103"/>
      <c r="B542" s="103"/>
    </row>
    <row r="543" spans="1:2" s="323" customFormat="1">
      <c r="A543" s="103"/>
      <c r="B543" s="103"/>
    </row>
    <row r="544" spans="1:2" s="323" customFormat="1">
      <c r="A544" s="103"/>
      <c r="B544" s="103"/>
    </row>
    <row r="545" spans="1:2" s="323" customFormat="1">
      <c r="A545" s="103"/>
      <c r="B545" s="103"/>
    </row>
    <row r="546" spans="1:2" s="323" customFormat="1">
      <c r="A546" s="103"/>
      <c r="B546" s="103"/>
    </row>
    <row r="547" spans="1:2" s="323" customFormat="1">
      <c r="A547" s="103"/>
      <c r="B547" s="103"/>
    </row>
    <row r="548" spans="1:2" s="323" customFormat="1">
      <c r="A548" s="103"/>
      <c r="B548" s="103"/>
    </row>
    <row r="549" spans="1:2" s="323" customFormat="1">
      <c r="A549" s="103"/>
      <c r="B549" s="103"/>
    </row>
    <row r="550" spans="1:2" s="323" customFormat="1">
      <c r="A550" s="103"/>
      <c r="B550" s="103"/>
    </row>
    <row r="551" spans="1:2" s="323" customFormat="1">
      <c r="A551" s="103"/>
      <c r="B551" s="103"/>
    </row>
    <row r="552" spans="1:2" s="323" customFormat="1">
      <c r="A552" s="103"/>
      <c r="B552" s="103"/>
    </row>
    <row r="553" spans="1:2" s="323" customFormat="1">
      <c r="A553" s="103"/>
      <c r="B553" s="103"/>
    </row>
    <row r="554" spans="1:2" s="323" customFormat="1">
      <c r="A554" s="103"/>
      <c r="B554" s="103"/>
    </row>
    <row r="555" spans="1:2" s="323" customFormat="1">
      <c r="A555" s="103"/>
      <c r="B555" s="103"/>
    </row>
    <row r="556" spans="1:2" s="323" customFormat="1">
      <c r="A556" s="103"/>
      <c r="B556" s="103"/>
    </row>
    <row r="557" spans="1:2" s="323" customFormat="1">
      <c r="A557" s="103"/>
      <c r="B557" s="103"/>
    </row>
    <row r="558" spans="1:2" s="323" customFormat="1">
      <c r="A558" s="103"/>
      <c r="B558" s="103"/>
    </row>
    <row r="559" spans="1:2" s="323" customFormat="1">
      <c r="A559" s="103"/>
      <c r="B559" s="101"/>
    </row>
    <row r="560" spans="1:2" s="323" customFormat="1">
      <c r="A560" s="103"/>
    </row>
    <row r="561" spans="1:2" s="323" customFormat="1">
      <c r="A561" s="103"/>
    </row>
    <row r="562" spans="1:2" s="323" customFormat="1">
      <c r="A562" s="103"/>
    </row>
    <row r="563" spans="1:2" s="323" customFormat="1">
      <c r="A563" s="103"/>
    </row>
    <row r="564" spans="1:2" s="323" customFormat="1">
      <c r="A564" s="103"/>
      <c r="B564" s="103"/>
    </row>
    <row r="565" spans="1:2" s="323" customFormat="1">
      <c r="A565" s="103"/>
      <c r="B565" s="103"/>
    </row>
    <row r="566" spans="1:2" s="323" customFormat="1">
      <c r="A566" s="103"/>
      <c r="B566" s="103"/>
    </row>
    <row r="567" spans="1:2" s="323" customFormat="1">
      <c r="A567" s="103"/>
      <c r="B567" s="103"/>
    </row>
    <row r="568" spans="1:2" s="323" customFormat="1">
      <c r="A568" s="103"/>
      <c r="B568" s="103"/>
    </row>
    <row r="569" spans="1:2" s="323" customFormat="1">
      <c r="A569" s="103"/>
      <c r="B569" s="103"/>
    </row>
    <row r="570" spans="1:2" s="323" customFormat="1">
      <c r="A570" s="103"/>
      <c r="B570" s="103"/>
    </row>
    <row r="571" spans="1:2" s="323" customFormat="1">
      <c r="A571" s="103"/>
      <c r="B571" s="103"/>
    </row>
    <row r="572" spans="1:2" s="323" customFormat="1">
      <c r="A572" s="103"/>
      <c r="B572" s="103"/>
    </row>
    <row r="573" spans="1:2" s="323" customFormat="1">
      <c r="A573" s="103"/>
      <c r="B573" s="103"/>
    </row>
    <row r="574" spans="1:2" s="323" customFormat="1">
      <c r="A574" s="103"/>
      <c r="B574" s="103"/>
    </row>
    <row r="575" spans="1:2" s="323" customFormat="1">
      <c r="A575" s="103"/>
      <c r="B575" s="103"/>
    </row>
    <row r="576" spans="1:2" s="323" customFormat="1">
      <c r="A576" s="103"/>
      <c r="B576" s="103"/>
    </row>
    <row r="577" spans="1:2" s="323" customFormat="1">
      <c r="A577" s="103"/>
      <c r="B577" s="101"/>
    </row>
    <row r="578" spans="1:2" s="323" customFormat="1">
      <c r="A578" s="103"/>
    </row>
    <row r="579" spans="1:2" s="323" customFormat="1">
      <c r="A579" s="103"/>
    </row>
    <row r="580" spans="1:2" s="323" customFormat="1">
      <c r="A580" s="103"/>
    </row>
    <row r="581" spans="1:2" s="323" customFormat="1">
      <c r="A581" s="103"/>
    </row>
    <row r="582" spans="1:2" s="323" customFormat="1">
      <c r="A582" s="103"/>
      <c r="B582" s="103"/>
    </row>
    <row r="583" spans="1:2" s="323" customFormat="1">
      <c r="A583" s="103"/>
      <c r="B583" s="103"/>
    </row>
    <row r="584" spans="1:2" s="323" customFormat="1">
      <c r="A584" s="103"/>
      <c r="B584" s="103"/>
    </row>
    <row r="585" spans="1:2" s="323" customFormat="1">
      <c r="A585" s="103"/>
      <c r="B585" s="103"/>
    </row>
    <row r="586" spans="1:2" s="323" customFormat="1">
      <c r="A586" s="103"/>
      <c r="B586" s="103"/>
    </row>
    <row r="587" spans="1:2" s="323" customFormat="1">
      <c r="A587" s="103"/>
      <c r="B587" s="103"/>
    </row>
    <row r="588" spans="1:2" s="323" customFormat="1">
      <c r="A588" s="103"/>
      <c r="B588" s="103"/>
    </row>
    <row r="589" spans="1:2" s="323" customFormat="1">
      <c r="A589" s="103"/>
      <c r="B589" s="103"/>
    </row>
    <row r="590" spans="1:2" s="323" customFormat="1">
      <c r="A590" s="103"/>
      <c r="B590" s="103"/>
    </row>
    <row r="591" spans="1:2" s="323" customFormat="1">
      <c r="A591" s="103"/>
      <c r="B591" s="103"/>
    </row>
    <row r="592" spans="1:2" s="323" customFormat="1">
      <c r="A592" s="103"/>
      <c r="B592" s="103"/>
    </row>
    <row r="593" spans="1:2" s="323" customFormat="1">
      <c r="A593" s="103"/>
      <c r="B593" s="103"/>
    </row>
    <row r="594" spans="1:2" s="323" customFormat="1">
      <c r="A594" s="103"/>
      <c r="B594" s="103"/>
    </row>
    <row r="595" spans="1:2" s="323" customFormat="1">
      <c r="A595" s="103"/>
      <c r="B595" s="103"/>
    </row>
    <row r="596" spans="1:2" s="323" customFormat="1">
      <c r="A596" s="103"/>
      <c r="B596" s="103"/>
    </row>
    <row r="597" spans="1:2" s="323" customFormat="1">
      <c r="A597" s="103"/>
      <c r="B597" s="103"/>
    </row>
    <row r="598" spans="1:2" s="323" customFormat="1">
      <c r="A598" s="103"/>
      <c r="B598" s="103"/>
    </row>
    <row r="599" spans="1:2" s="323" customFormat="1">
      <c r="A599" s="103"/>
      <c r="B599" s="103"/>
    </row>
    <row r="600" spans="1:2" s="323" customFormat="1">
      <c r="A600" s="103"/>
      <c r="B600" s="103"/>
    </row>
    <row r="601" spans="1:2" s="323" customFormat="1">
      <c r="A601" s="103"/>
      <c r="B601" s="103"/>
    </row>
    <row r="602" spans="1:2" s="323" customFormat="1">
      <c r="A602" s="103"/>
      <c r="B602" s="103"/>
    </row>
    <row r="603" spans="1:2" s="323" customFormat="1">
      <c r="A603" s="103"/>
      <c r="B603" s="103"/>
    </row>
    <row r="604" spans="1:2" s="323" customFormat="1">
      <c r="A604" s="103"/>
      <c r="B604" s="103"/>
    </row>
    <row r="605" spans="1:2" s="323" customFormat="1">
      <c r="A605" s="103"/>
      <c r="B605" s="103"/>
    </row>
    <row r="606" spans="1:2" s="323" customFormat="1">
      <c r="A606" s="103"/>
      <c r="B606" s="103"/>
    </row>
    <row r="607" spans="1:2" s="323" customFormat="1">
      <c r="A607" s="103"/>
      <c r="B607" s="103"/>
    </row>
    <row r="608" spans="1:2" s="323" customFormat="1">
      <c r="A608" s="103"/>
      <c r="B608" s="103"/>
    </row>
    <row r="609" spans="1:2" s="323" customFormat="1">
      <c r="A609" s="103"/>
      <c r="B609" s="103"/>
    </row>
    <row r="610" spans="1:2" s="323" customFormat="1">
      <c r="A610" s="103"/>
      <c r="B610" s="103"/>
    </row>
    <row r="611" spans="1:2" s="323" customFormat="1">
      <c r="A611" s="103"/>
      <c r="B611" s="103"/>
    </row>
    <row r="612" spans="1:2" s="323" customFormat="1">
      <c r="A612" s="103"/>
      <c r="B612" s="103"/>
    </row>
    <row r="613" spans="1:2" s="323" customFormat="1">
      <c r="A613" s="103"/>
      <c r="B613" s="103"/>
    </row>
    <row r="614" spans="1:2" s="323" customFormat="1">
      <c r="A614" s="103"/>
      <c r="B614" s="103"/>
    </row>
    <row r="615" spans="1:2" s="323" customFormat="1">
      <c r="A615" s="103"/>
      <c r="B615" s="101"/>
    </row>
    <row r="616" spans="1:2" s="323" customFormat="1">
      <c r="A616" s="103"/>
    </row>
    <row r="617" spans="1:2" s="323" customFormat="1">
      <c r="A617" s="103"/>
    </row>
    <row r="618" spans="1:2" s="323" customFormat="1">
      <c r="A618" s="103"/>
    </row>
    <row r="619" spans="1:2" s="323" customFormat="1">
      <c r="A619" s="103"/>
      <c r="B619" s="103"/>
    </row>
    <row r="620" spans="1:2" s="323" customFormat="1">
      <c r="A620" s="103"/>
      <c r="B620" s="103"/>
    </row>
    <row r="621" spans="1:2" s="323" customFormat="1">
      <c r="A621" s="103"/>
      <c r="B621" s="103"/>
    </row>
    <row r="622" spans="1:2" s="323" customFormat="1">
      <c r="A622" s="103"/>
      <c r="B622" s="103"/>
    </row>
    <row r="623" spans="1:2" s="323" customFormat="1">
      <c r="A623" s="103"/>
      <c r="B623" s="103"/>
    </row>
    <row r="624" spans="1:2" s="323" customFormat="1">
      <c r="A624" s="103"/>
      <c r="B624" s="103"/>
    </row>
    <row r="625" spans="1:2" s="323" customFormat="1">
      <c r="A625" s="103"/>
      <c r="B625" s="103"/>
    </row>
    <row r="626" spans="1:2" s="323" customFormat="1">
      <c r="A626" s="103"/>
      <c r="B626" s="103"/>
    </row>
    <row r="627" spans="1:2" s="323" customFormat="1">
      <c r="A627" s="103"/>
      <c r="B627" s="103"/>
    </row>
    <row r="628" spans="1:2" s="323" customFormat="1">
      <c r="A628" s="103"/>
      <c r="B628" s="103"/>
    </row>
    <row r="629" spans="1:2" s="323" customFormat="1">
      <c r="A629" s="103"/>
      <c r="B629" s="103"/>
    </row>
    <row r="630" spans="1:2" s="323" customFormat="1">
      <c r="A630" s="103"/>
      <c r="B630" s="103"/>
    </row>
    <row r="631" spans="1:2" s="323" customFormat="1">
      <c r="A631" s="103"/>
      <c r="B631" s="103"/>
    </row>
    <row r="632" spans="1:2" s="323" customFormat="1">
      <c r="A632" s="103"/>
      <c r="B632" s="103"/>
    </row>
    <row r="633" spans="1:2" s="323" customFormat="1">
      <c r="A633" s="103"/>
      <c r="B633" s="101"/>
    </row>
    <row r="634" spans="1:2" s="323" customFormat="1">
      <c r="A634" s="103"/>
    </row>
    <row r="635" spans="1:2" s="323" customFormat="1">
      <c r="A635" s="103"/>
    </row>
    <row r="636" spans="1:2" s="323" customFormat="1">
      <c r="A636" s="103"/>
    </row>
    <row r="637" spans="1:2" s="323" customFormat="1">
      <c r="A637" s="103"/>
      <c r="B637" s="103"/>
    </row>
    <row r="638" spans="1:2" s="323" customFormat="1">
      <c r="A638" s="103"/>
      <c r="B638" s="103"/>
    </row>
    <row r="639" spans="1:2" s="323" customFormat="1">
      <c r="A639" s="103"/>
      <c r="B639" s="103"/>
    </row>
    <row r="640" spans="1:2" s="323" customFormat="1">
      <c r="A640" s="103"/>
      <c r="B640" s="103"/>
    </row>
    <row r="641" spans="1:2" s="323" customFormat="1">
      <c r="A641" s="103"/>
      <c r="B641" s="103"/>
    </row>
    <row r="642" spans="1:2" s="323" customFormat="1">
      <c r="A642" s="103"/>
      <c r="B642" s="103"/>
    </row>
    <row r="643" spans="1:2" s="323" customFormat="1">
      <c r="A643" s="103"/>
      <c r="B643" s="103"/>
    </row>
    <row r="644" spans="1:2" s="323" customFormat="1">
      <c r="A644" s="103"/>
      <c r="B644" s="103"/>
    </row>
    <row r="645" spans="1:2" s="323" customFormat="1">
      <c r="A645" s="103"/>
      <c r="B645" s="103"/>
    </row>
    <row r="646" spans="1:2" s="323" customFormat="1">
      <c r="A646" s="103"/>
      <c r="B646" s="103"/>
    </row>
    <row r="647" spans="1:2" s="323" customFormat="1">
      <c r="A647" s="103"/>
      <c r="B647" s="103"/>
    </row>
    <row r="648" spans="1:2" s="323" customFormat="1">
      <c r="A648" s="103"/>
      <c r="B648" s="103"/>
    </row>
    <row r="649" spans="1:2" s="323" customFormat="1">
      <c r="A649" s="103"/>
      <c r="B649" s="103"/>
    </row>
    <row r="650" spans="1:2" s="323" customFormat="1">
      <c r="A650" s="103"/>
      <c r="B650" s="103"/>
    </row>
    <row r="651" spans="1:2" s="323" customFormat="1">
      <c r="A651" s="103"/>
      <c r="B651" s="103"/>
    </row>
    <row r="652" spans="1:2" s="323" customFormat="1">
      <c r="A652" s="103"/>
      <c r="B652" s="103"/>
    </row>
    <row r="653" spans="1:2" s="323" customFormat="1">
      <c r="A653" s="103"/>
      <c r="B653" s="103"/>
    </row>
    <row r="654" spans="1:2" s="323" customFormat="1">
      <c r="A654" s="103"/>
      <c r="B654" s="103"/>
    </row>
    <row r="655" spans="1:2" s="323" customFormat="1">
      <c r="A655" s="103"/>
      <c r="B655" s="103"/>
    </row>
    <row r="656" spans="1:2" s="323" customFormat="1">
      <c r="A656" s="103"/>
      <c r="B656" s="103"/>
    </row>
    <row r="657" spans="1:2" s="323" customFormat="1">
      <c r="A657" s="103"/>
      <c r="B657" s="103"/>
    </row>
    <row r="658" spans="1:2" s="323" customFormat="1">
      <c r="A658" s="103"/>
      <c r="B658" s="103"/>
    </row>
    <row r="659" spans="1:2" s="323" customFormat="1">
      <c r="A659" s="103"/>
      <c r="B659" s="103"/>
    </row>
    <row r="660" spans="1:2" s="323" customFormat="1">
      <c r="A660" s="103"/>
      <c r="B660" s="103"/>
    </row>
    <row r="661" spans="1:2" s="323" customFormat="1">
      <c r="A661" s="103"/>
      <c r="B661" s="103"/>
    </row>
    <row r="662" spans="1:2" s="323" customFormat="1">
      <c r="A662" s="103"/>
      <c r="B662" s="103"/>
    </row>
    <row r="663" spans="1:2" s="323" customFormat="1">
      <c r="A663" s="103"/>
      <c r="B663" s="103"/>
    </row>
    <row r="664" spans="1:2" s="323" customFormat="1">
      <c r="A664" s="103"/>
      <c r="B664" s="103"/>
    </row>
    <row r="665" spans="1:2" s="323" customFormat="1">
      <c r="A665" s="103"/>
      <c r="B665" s="103"/>
    </row>
    <row r="666" spans="1:2" s="323" customFormat="1">
      <c r="A666" s="103"/>
      <c r="B666" s="101"/>
    </row>
    <row r="667" spans="1:2" s="323" customFormat="1">
      <c r="A667" s="103"/>
    </row>
    <row r="668" spans="1:2" s="323" customFormat="1">
      <c r="A668" s="103"/>
    </row>
    <row r="669" spans="1:2" s="323" customFormat="1">
      <c r="A669" s="103"/>
    </row>
    <row r="670" spans="1:2" s="323" customFormat="1">
      <c r="A670" s="103"/>
    </row>
    <row r="671" spans="1:2" s="323" customFormat="1">
      <c r="A671" s="103"/>
      <c r="B671" s="101"/>
    </row>
    <row r="672" spans="1:2" s="323" customFormat="1">
      <c r="A672" s="103"/>
    </row>
    <row r="673" spans="1:2" s="323" customFormat="1">
      <c r="A673" s="103"/>
    </row>
    <row r="674" spans="1:2" s="323" customFormat="1">
      <c r="A674" s="103"/>
    </row>
    <row r="675" spans="1:2" s="323" customFormat="1">
      <c r="A675" s="103"/>
    </row>
    <row r="676" spans="1:2" s="323" customFormat="1">
      <c r="A676" s="103"/>
    </row>
    <row r="677" spans="1:2" s="323" customFormat="1">
      <c r="A677" s="103"/>
    </row>
    <row r="678" spans="1:2" s="323" customFormat="1">
      <c r="A678" s="103"/>
      <c r="B678" s="103"/>
    </row>
    <row r="679" spans="1:2" s="323" customFormat="1">
      <c r="A679" s="103"/>
      <c r="B679" s="103"/>
    </row>
    <row r="680" spans="1:2" s="323" customFormat="1">
      <c r="A680" s="103"/>
      <c r="B680" s="103"/>
    </row>
    <row r="681" spans="1:2" s="323" customFormat="1">
      <c r="A681" s="103"/>
      <c r="B681" s="103"/>
    </row>
    <row r="682" spans="1:2" s="323" customFormat="1">
      <c r="A682" s="103"/>
      <c r="B682" s="103"/>
    </row>
    <row r="683" spans="1:2" s="323" customFormat="1">
      <c r="A683" s="103"/>
      <c r="B683" s="103"/>
    </row>
    <row r="684" spans="1:2" s="323" customFormat="1">
      <c r="A684" s="103"/>
      <c r="B684" s="103"/>
    </row>
    <row r="685" spans="1:2" s="323" customFormat="1">
      <c r="A685" s="103"/>
      <c r="B685" s="103"/>
    </row>
    <row r="686" spans="1:2" s="323" customFormat="1">
      <c r="A686" s="103"/>
      <c r="B686" s="103"/>
    </row>
    <row r="687" spans="1:2" s="323" customFormat="1">
      <c r="A687" s="103"/>
      <c r="B687" s="103"/>
    </row>
    <row r="688" spans="1:2" s="323" customFormat="1">
      <c r="A688" s="103"/>
      <c r="B688" s="103"/>
    </row>
    <row r="689" spans="1:2" s="323" customFormat="1">
      <c r="A689" s="103"/>
      <c r="B689" s="103"/>
    </row>
    <row r="690" spans="1:2" s="323" customFormat="1">
      <c r="A690" s="103"/>
      <c r="B690" s="103"/>
    </row>
    <row r="691" spans="1:2" s="323" customFormat="1">
      <c r="A691" s="103"/>
      <c r="B691" s="103"/>
    </row>
    <row r="692" spans="1:2" s="323" customFormat="1">
      <c r="A692" s="103"/>
      <c r="B692" s="103"/>
    </row>
    <row r="693" spans="1:2" s="323" customFormat="1">
      <c r="A693" s="103"/>
      <c r="B693" s="103"/>
    </row>
    <row r="694" spans="1:2" s="323" customFormat="1">
      <c r="A694" s="103"/>
      <c r="B694" s="101"/>
    </row>
    <row r="695" spans="1:2" s="323" customFormat="1">
      <c r="A695" s="103"/>
    </row>
    <row r="696" spans="1:2" s="323" customFormat="1">
      <c r="A696" s="103"/>
    </row>
    <row r="697" spans="1:2" s="323" customFormat="1">
      <c r="A697" s="103"/>
    </row>
    <row r="698" spans="1:2" s="323" customFormat="1">
      <c r="A698" s="103"/>
      <c r="B698" s="103"/>
    </row>
    <row r="699" spans="1:2" s="323" customFormat="1">
      <c r="A699" s="103"/>
      <c r="B699" s="103"/>
    </row>
    <row r="700" spans="1:2" s="323" customFormat="1">
      <c r="A700" s="103"/>
      <c r="B700" s="103"/>
    </row>
    <row r="701" spans="1:2" s="323" customFormat="1">
      <c r="A701" s="103"/>
      <c r="B701" s="103"/>
    </row>
    <row r="702" spans="1:2" s="323" customFormat="1">
      <c r="A702" s="103"/>
      <c r="B702" s="103"/>
    </row>
    <row r="703" spans="1:2" s="323" customFormat="1">
      <c r="A703" s="103"/>
      <c r="B703" s="103"/>
    </row>
    <row r="704" spans="1:2" s="323" customFormat="1">
      <c r="A704" s="103"/>
      <c r="B704" s="103"/>
    </row>
    <row r="705" spans="1:2" s="323" customFormat="1">
      <c r="A705" s="103"/>
      <c r="B705" s="103"/>
    </row>
    <row r="706" spans="1:2" s="323" customFormat="1">
      <c r="A706" s="103"/>
      <c r="B706" s="103"/>
    </row>
    <row r="707" spans="1:2" s="323" customFormat="1">
      <c r="A707" s="103"/>
      <c r="B707" s="103"/>
    </row>
    <row r="708" spans="1:2" s="323" customFormat="1">
      <c r="A708" s="103"/>
      <c r="B708" s="103"/>
    </row>
    <row r="709" spans="1:2" s="323" customFormat="1">
      <c r="A709" s="103"/>
      <c r="B709" s="103"/>
    </row>
    <row r="710" spans="1:2" s="323" customFormat="1">
      <c r="A710" s="103"/>
      <c r="B710" s="103"/>
    </row>
    <row r="711" spans="1:2" s="323" customFormat="1">
      <c r="A711" s="103"/>
      <c r="B711" s="103"/>
    </row>
    <row r="712" spans="1:2" s="323" customFormat="1">
      <c r="A712" s="103"/>
      <c r="B712" s="101"/>
    </row>
    <row r="713" spans="1:2" s="323" customFormat="1">
      <c r="A713" s="103"/>
    </row>
    <row r="714" spans="1:2" s="323" customFormat="1">
      <c r="A714" s="103"/>
    </row>
    <row r="715" spans="1:2" s="323" customFormat="1">
      <c r="A715" s="103"/>
    </row>
    <row r="716" spans="1:2" s="323" customFormat="1">
      <c r="A716" s="103"/>
      <c r="B716" s="103"/>
    </row>
    <row r="717" spans="1:2" s="323" customFormat="1">
      <c r="A717" s="103"/>
      <c r="B717" s="103"/>
    </row>
    <row r="718" spans="1:2" s="323" customFormat="1">
      <c r="A718" s="103"/>
      <c r="B718" s="103"/>
    </row>
    <row r="719" spans="1:2" s="323" customFormat="1">
      <c r="A719" s="103"/>
      <c r="B719" s="103"/>
    </row>
    <row r="720" spans="1:2" s="323" customFormat="1">
      <c r="A720" s="103"/>
      <c r="B720" s="103"/>
    </row>
    <row r="721" spans="1:2" s="323" customFormat="1">
      <c r="A721" s="103"/>
      <c r="B721" s="103"/>
    </row>
    <row r="722" spans="1:2" s="323" customFormat="1">
      <c r="A722" s="103"/>
      <c r="B722" s="103"/>
    </row>
    <row r="723" spans="1:2" s="323" customFormat="1">
      <c r="A723" s="103"/>
      <c r="B723" s="103"/>
    </row>
    <row r="724" spans="1:2" s="323" customFormat="1">
      <c r="A724" s="103"/>
      <c r="B724" s="103"/>
    </row>
    <row r="725" spans="1:2" s="323" customFormat="1">
      <c r="A725" s="103"/>
      <c r="B725" s="103"/>
    </row>
    <row r="726" spans="1:2" s="323" customFormat="1">
      <c r="A726" s="103"/>
      <c r="B726" s="103"/>
    </row>
    <row r="727" spans="1:2" s="323" customFormat="1">
      <c r="A727" s="103"/>
      <c r="B727" s="103"/>
    </row>
    <row r="728" spans="1:2" s="323" customFormat="1">
      <c r="A728" s="103"/>
      <c r="B728" s="103"/>
    </row>
    <row r="729" spans="1:2" s="323" customFormat="1">
      <c r="A729" s="103"/>
      <c r="B729" s="103"/>
    </row>
    <row r="730" spans="1:2" s="323" customFormat="1">
      <c r="A730" s="103"/>
      <c r="B730" s="103"/>
    </row>
    <row r="731" spans="1:2" s="323" customFormat="1">
      <c r="A731" s="103"/>
      <c r="B731" s="103"/>
    </row>
    <row r="732" spans="1:2" s="323" customFormat="1">
      <c r="A732" s="103"/>
      <c r="B732" s="103"/>
    </row>
    <row r="733" spans="1:2" s="323" customFormat="1">
      <c r="A733" s="103"/>
      <c r="B733" s="103"/>
    </row>
    <row r="734" spans="1:2" s="323" customFormat="1">
      <c r="A734" s="103"/>
      <c r="B734" s="103"/>
    </row>
    <row r="735" spans="1:2" s="323" customFormat="1">
      <c r="A735" s="103"/>
      <c r="B735" s="103"/>
    </row>
    <row r="736" spans="1:2" s="323" customFormat="1">
      <c r="A736" s="103"/>
      <c r="B736" s="103"/>
    </row>
    <row r="737" spans="1:2" s="323" customFormat="1">
      <c r="A737" s="103"/>
      <c r="B737" s="103"/>
    </row>
    <row r="738" spans="1:2" s="323" customFormat="1">
      <c r="A738" s="103"/>
      <c r="B738" s="103"/>
    </row>
    <row r="739" spans="1:2" s="323" customFormat="1">
      <c r="A739" s="103"/>
      <c r="B739" s="103"/>
    </row>
    <row r="740" spans="1:2" s="323" customFormat="1">
      <c r="A740" s="103"/>
      <c r="B740" s="103"/>
    </row>
    <row r="741" spans="1:2" s="323" customFormat="1">
      <c r="A741" s="103"/>
      <c r="B741" s="103"/>
    </row>
    <row r="742" spans="1:2" s="323" customFormat="1">
      <c r="A742" s="103"/>
      <c r="B742" s="103"/>
    </row>
    <row r="743" spans="1:2" s="323" customFormat="1">
      <c r="A743" s="103"/>
      <c r="B743" s="103"/>
    </row>
    <row r="744" spans="1:2" s="323" customFormat="1">
      <c r="A744" s="103"/>
      <c r="B744" s="103"/>
    </row>
    <row r="745" spans="1:2" s="323" customFormat="1">
      <c r="A745" s="103"/>
      <c r="B745" s="103"/>
    </row>
    <row r="746" spans="1:2" s="323" customFormat="1">
      <c r="A746" s="103"/>
      <c r="B746" s="103"/>
    </row>
    <row r="747" spans="1:2" s="323" customFormat="1">
      <c r="A747" s="103"/>
      <c r="B747" s="103"/>
    </row>
    <row r="748" spans="1:2" s="323" customFormat="1">
      <c r="A748" s="103"/>
      <c r="B748" s="103"/>
    </row>
    <row r="749" spans="1:2" s="323" customFormat="1">
      <c r="A749" s="103"/>
      <c r="B749" s="103"/>
    </row>
    <row r="750" spans="1:2" s="323" customFormat="1">
      <c r="A750" s="103"/>
      <c r="B750" s="103"/>
    </row>
    <row r="751" spans="1:2" s="323" customFormat="1">
      <c r="A751" s="103"/>
      <c r="B751" s="103"/>
    </row>
    <row r="752" spans="1:2" s="323" customFormat="1">
      <c r="A752" s="103"/>
      <c r="B752" s="103"/>
    </row>
    <row r="753" spans="1:2" s="323" customFormat="1">
      <c r="A753" s="103"/>
      <c r="B753" s="103"/>
    </row>
    <row r="754" spans="1:2" s="323" customFormat="1">
      <c r="A754" s="103"/>
      <c r="B754" s="103"/>
    </row>
    <row r="755" spans="1:2" s="323" customFormat="1">
      <c r="A755" s="103"/>
      <c r="B755" s="103"/>
    </row>
    <row r="756" spans="1:2" s="323" customFormat="1">
      <c r="A756" s="103"/>
      <c r="B756" s="103"/>
    </row>
    <row r="757" spans="1:2" s="323" customFormat="1">
      <c r="A757" s="103"/>
      <c r="B757" s="103"/>
    </row>
    <row r="758" spans="1:2" s="323" customFormat="1">
      <c r="A758" s="103"/>
      <c r="B758" s="103"/>
    </row>
    <row r="759" spans="1:2" s="323" customFormat="1">
      <c r="A759" s="103"/>
      <c r="B759" s="103"/>
    </row>
    <row r="760" spans="1:2" s="323" customFormat="1">
      <c r="A760" s="103"/>
      <c r="B760" s="103"/>
    </row>
    <row r="761" spans="1:2" s="323" customFormat="1">
      <c r="A761" s="103"/>
      <c r="B761" s="103"/>
    </row>
    <row r="762" spans="1:2" s="323" customFormat="1">
      <c r="A762" s="103"/>
      <c r="B762" s="103"/>
    </row>
    <row r="763" spans="1:2" s="323" customFormat="1">
      <c r="A763" s="103"/>
      <c r="B763" s="103"/>
    </row>
    <row r="764" spans="1:2" s="323" customFormat="1">
      <c r="A764" s="103"/>
      <c r="B764" s="103"/>
    </row>
    <row r="765" spans="1:2" s="323" customFormat="1">
      <c r="A765" s="103"/>
      <c r="B765" s="103"/>
    </row>
    <row r="766" spans="1:2" s="323" customFormat="1">
      <c r="A766" s="103"/>
      <c r="B766" s="103"/>
    </row>
    <row r="767" spans="1:2" s="323" customFormat="1">
      <c r="A767" s="103"/>
      <c r="B767" s="103"/>
    </row>
    <row r="768" spans="1:2" s="323" customFormat="1">
      <c r="A768" s="103"/>
      <c r="B768" s="103"/>
    </row>
    <row r="769" spans="1:2" s="323" customFormat="1">
      <c r="A769" s="103"/>
      <c r="B769" s="103"/>
    </row>
    <row r="770" spans="1:2" s="323" customFormat="1">
      <c r="A770" s="103"/>
      <c r="B770" s="103"/>
    </row>
    <row r="771" spans="1:2" s="323" customFormat="1">
      <c r="A771" s="103"/>
      <c r="B771" s="103"/>
    </row>
    <row r="772" spans="1:2" s="323" customFormat="1">
      <c r="A772" s="103"/>
      <c r="B772" s="101"/>
    </row>
    <row r="773" spans="1:2" s="323" customFormat="1">
      <c r="A773" s="103"/>
    </row>
    <row r="774" spans="1:2" s="323" customFormat="1">
      <c r="A774" s="103"/>
    </row>
    <row r="775" spans="1:2" s="323" customFormat="1">
      <c r="A775" s="103"/>
    </row>
    <row r="776" spans="1:2" s="323" customFormat="1">
      <c r="A776" s="103"/>
    </row>
    <row r="777" spans="1:2" s="323" customFormat="1">
      <c r="A777" s="103"/>
      <c r="B777" s="103"/>
    </row>
    <row r="778" spans="1:2" s="323" customFormat="1">
      <c r="A778" s="103"/>
      <c r="B778" s="103"/>
    </row>
    <row r="779" spans="1:2" s="323" customFormat="1">
      <c r="A779" s="103"/>
      <c r="B779" s="103"/>
    </row>
    <row r="780" spans="1:2" s="323" customFormat="1">
      <c r="A780" s="103"/>
      <c r="B780" s="103"/>
    </row>
    <row r="781" spans="1:2" s="323" customFormat="1">
      <c r="A781" s="103"/>
      <c r="B781" s="103"/>
    </row>
    <row r="782" spans="1:2" s="323" customFormat="1">
      <c r="A782" s="103"/>
      <c r="B782" s="103"/>
    </row>
    <row r="783" spans="1:2" s="323" customFormat="1">
      <c r="A783" s="103"/>
      <c r="B783" s="103"/>
    </row>
    <row r="784" spans="1:2" s="323" customFormat="1">
      <c r="A784" s="103"/>
      <c r="B784" s="103"/>
    </row>
    <row r="785" spans="1:2" s="323" customFormat="1">
      <c r="A785" s="103"/>
      <c r="B785" s="101"/>
    </row>
    <row r="786" spans="1:2" s="323" customFormat="1">
      <c r="A786" s="103"/>
    </row>
    <row r="787" spans="1:2" s="323" customFormat="1">
      <c r="A787" s="103"/>
    </row>
    <row r="788" spans="1:2" s="323" customFormat="1">
      <c r="A788" s="103"/>
    </row>
    <row r="789" spans="1:2" s="323" customFormat="1">
      <c r="A789" s="103"/>
      <c r="B789" s="103"/>
    </row>
    <row r="790" spans="1:2" s="323" customFormat="1">
      <c r="A790" s="103"/>
      <c r="B790" s="103"/>
    </row>
    <row r="791" spans="1:2" s="323" customFormat="1">
      <c r="A791" s="103"/>
      <c r="B791" s="103"/>
    </row>
    <row r="792" spans="1:2" s="323" customFormat="1">
      <c r="A792" s="103"/>
      <c r="B792" s="103"/>
    </row>
    <row r="793" spans="1:2" s="323" customFormat="1">
      <c r="A793" s="103"/>
      <c r="B793" s="103"/>
    </row>
    <row r="794" spans="1:2" s="323" customFormat="1">
      <c r="A794" s="103"/>
      <c r="B794" s="103"/>
    </row>
    <row r="795" spans="1:2" s="323" customFormat="1">
      <c r="A795" s="103"/>
      <c r="B795" s="103"/>
    </row>
    <row r="796" spans="1:2" s="323" customFormat="1">
      <c r="A796" s="103"/>
      <c r="B796" s="103"/>
    </row>
    <row r="797" spans="1:2" s="323" customFormat="1">
      <c r="A797" s="103"/>
      <c r="B797" s="101"/>
    </row>
    <row r="798" spans="1:2" s="323" customFormat="1">
      <c r="A798" s="103"/>
    </row>
    <row r="799" spans="1:2" s="323" customFormat="1">
      <c r="A799" s="103"/>
    </row>
    <row r="800" spans="1:2" s="323" customFormat="1">
      <c r="A800" s="103"/>
    </row>
    <row r="801" spans="1:2" s="323" customFormat="1">
      <c r="A801" s="103"/>
      <c r="B801" s="101"/>
    </row>
    <row r="802" spans="1:2" s="323" customFormat="1">
      <c r="A802" s="103"/>
    </row>
    <row r="803" spans="1:2" s="323" customFormat="1">
      <c r="A803" s="103"/>
    </row>
    <row r="804" spans="1:2" s="323" customFormat="1">
      <c r="A804" s="103"/>
    </row>
    <row r="805" spans="1:2" s="323" customFormat="1">
      <c r="A805" s="103"/>
      <c r="B805" s="103"/>
    </row>
    <row r="806" spans="1:2" s="323" customFormat="1">
      <c r="A806" s="103"/>
      <c r="B806" s="103"/>
    </row>
    <row r="807" spans="1:2" s="323" customFormat="1">
      <c r="A807" s="103"/>
      <c r="B807" s="103"/>
    </row>
    <row r="808" spans="1:2" s="323" customFormat="1">
      <c r="A808" s="103"/>
      <c r="B808" s="103"/>
    </row>
    <row r="809" spans="1:2" s="323" customFormat="1">
      <c r="A809" s="103"/>
      <c r="B809" s="101"/>
    </row>
    <row r="810" spans="1:2" s="323" customFormat="1">
      <c r="A810" s="103"/>
    </row>
    <row r="811" spans="1:2" s="323" customFormat="1">
      <c r="A811" s="103"/>
    </row>
    <row r="812" spans="1:2" s="323" customFormat="1">
      <c r="A812" s="103"/>
    </row>
    <row r="813" spans="1:2" s="323" customFormat="1">
      <c r="A813" s="103"/>
    </row>
    <row r="814" spans="1:2" s="323" customFormat="1">
      <c r="A814" s="103"/>
      <c r="B814" s="101"/>
    </row>
    <row r="815" spans="1:2" s="323" customFormat="1">
      <c r="A815" s="103"/>
    </row>
    <row r="816" spans="1:2" s="323" customFormat="1">
      <c r="A816" s="103"/>
    </row>
    <row r="817" spans="1:2" s="323" customFormat="1">
      <c r="A817" s="103"/>
    </row>
    <row r="818" spans="1:2" s="323" customFormat="1">
      <c r="A818" s="103"/>
    </row>
    <row r="819" spans="1:2" s="323" customFormat="1">
      <c r="A819" s="103"/>
      <c r="B819" s="103"/>
    </row>
    <row r="820" spans="1:2" s="323" customFormat="1">
      <c r="A820" s="103"/>
      <c r="B820" s="103"/>
    </row>
    <row r="821" spans="1:2" s="323" customFormat="1">
      <c r="A821" s="103"/>
      <c r="B821" s="103"/>
    </row>
    <row r="822" spans="1:2" s="323" customFormat="1">
      <c r="A822" s="103"/>
      <c r="B822" s="103"/>
    </row>
    <row r="823" spans="1:2" s="323" customFormat="1">
      <c r="A823" s="103"/>
      <c r="B823" s="103"/>
    </row>
    <row r="824" spans="1:2" s="323" customFormat="1">
      <c r="A824" s="103"/>
      <c r="B824" s="103"/>
    </row>
    <row r="825" spans="1:2" s="323" customFormat="1">
      <c r="A825" s="103"/>
      <c r="B825" s="103"/>
    </row>
    <row r="826" spans="1:2" s="323" customFormat="1">
      <c r="A826" s="103"/>
      <c r="B826" s="103"/>
    </row>
    <row r="827" spans="1:2" s="323" customFormat="1">
      <c r="A827" s="103"/>
      <c r="B827" s="103"/>
    </row>
    <row r="828" spans="1:2" s="323" customFormat="1">
      <c r="A828" s="103"/>
      <c r="B828" s="103"/>
    </row>
    <row r="829" spans="1:2" s="323" customFormat="1">
      <c r="A829" s="103"/>
      <c r="B829" s="103"/>
    </row>
    <row r="830" spans="1:2" s="323" customFormat="1">
      <c r="A830" s="103"/>
      <c r="B830" s="103"/>
    </row>
    <row r="831" spans="1:2" s="323" customFormat="1">
      <c r="A831" s="103"/>
      <c r="B831" s="103"/>
    </row>
    <row r="832" spans="1:2" s="323" customFormat="1">
      <c r="A832" s="103"/>
      <c r="B832" s="103"/>
    </row>
    <row r="833" spans="1:2" s="323" customFormat="1">
      <c r="A833" s="103"/>
      <c r="B833" s="103"/>
    </row>
    <row r="834" spans="1:2" s="323" customFormat="1">
      <c r="A834" s="103"/>
      <c r="B834" s="103"/>
    </row>
    <row r="835" spans="1:2" s="323" customFormat="1">
      <c r="A835" s="103"/>
      <c r="B835" s="103"/>
    </row>
    <row r="836" spans="1:2" s="323" customFormat="1">
      <c r="A836" s="103"/>
      <c r="B836" s="103"/>
    </row>
    <row r="837" spans="1:2" s="323" customFormat="1">
      <c r="A837" s="103"/>
      <c r="B837" s="103"/>
    </row>
    <row r="838" spans="1:2" s="323" customFormat="1">
      <c r="A838" s="103"/>
      <c r="B838" s="103"/>
    </row>
    <row r="839" spans="1:2" s="323" customFormat="1">
      <c r="A839" s="103"/>
      <c r="B839" s="103"/>
    </row>
    <row r="840" spans="1:2" s="323" customFormat="1">
      <c r="A840" s="103"/>
      <c r="B840" s="103"/>
    </row>
    <row r="841" spans="1:2" s="323" customFormat="1">
      <c r="A841" s="103"/>
      <c r="B841" s="101"/>
    </row>
    <row r="842" spans="1:2" s="323" customFormat="1">
      <c r="A842" s="103"/>
    </row>
    <row r="843" spans="1:2" s="323" customFormat="1">
      <c r="A843" s="103"/>
    </row>
    <row r="844" spans="1:2" s="323" customFormat="1">
      <c r="A844" s="103"/>
    </row>
    <row r="845" spans="1:2" s="323" customFormat="1">
      <c r="A845" s="103"/>
    </row>
    <row r="846" spans="1:2" s="323" customFormat="1">
      <c r="A846" s="103"/>
      <c r="B846" s="103"/>
    </row>
    <row r="847" spans="1:2" s="323" customFormat="1">
      <c r="A847" s="103"/>
      <c r="B847" s="103"/>
    </row>
    <row r="848" spans="1:2" s="323" customFormat="1">
      <c r="A848" s="103"/>
      <c r="B848" s="103"/>
    </row>
    <row r="849" spans="1:2" s="323" customFormat="1">
      <c r="A849" s="103"/>
      <c r="B849" s="103"/>
    </row>
    <row r="850" spans="1:2" s="323" customFormat="1">
      <c r="A850" s="103"/>
      <c r="B850" s="103"/>
    </row>
    <row r="851" spans="1:2" s="323" customFormat="1">
      <c r="A851" s="103"/>
      <c r="B851" s="101"/>
    </row>
    <row r="852" spans="1:2" s="323" customFormat="1">
      <c r="A852" s="103"/>
    </row>
    <row r="853" spans="1:2" s="323" customFormat="1">
      <c r="A853" s="103"/>
    </row>
    <row r="854" spans="1:2" s="323" customFormat="1">
      <c r="A854" s="103"/>
    </row>
    <row r="855" spans="1:2" s="323" customFormat="1">
      <c r="A855" s="103"/>
    </row>
    <row r="856" spans="1:2" s="323" customFormat="1">
      <c r="A856" s="103"/>
      <c r="B856" s="103"/>
    </row>
    <row r="857" spans="1:2" s="323" customFormat="1">
      <c r="A857" s="103"/>
      <c r="B857" s="103"/>
    </row>
    <row r="858" spans="1:2" s="323" customFormat="1">
      <c r="A858" s="103"/>
      <c r="B858" s="103"/>
    </row>
    <row r="859" spans="1:2" s="323" customFormat="1">
      <c r="A859" s="103"/>
      <c r="B859" s="103"/>
    </row>
    <row r="860" spans="1:2" s="323" customFormat="1">
      <c r="A860" s="103"/>
      <c r="B860" s="103"/>
    </row>
    <row r="861" spans="1:2" s="323" customFormat="1">
      <c r="A861" s="103"/>
      <c r="B861" s="103"/>
    </row>
    <row r="862" spans="1:2" s="323" customFormat="1">
      <c r="A862" s="103"/>
      <c r="B862" s="103"/>
    </row>
    <row r="863" spans="1:2" s="323" customFormat="1">
      <c r="A863" s="103"/>
      <c r="B863" s="103"/>
    </row>
    <row r="864" spans="1:2" s="323" customFormat="1">
      <c r="A864" s="103"/>
      <c r="B864" s="103"/>
    </row>
    <row r="865" spans="1:2" s="323" customFormat="1">
      <c r="A865" s="103"/>
      <c r="B865" s="103"/>
    </row>
    <row r="866" spans="1:2" s="323" customFormat="1">
      <c r="A866" s="103"/>
      <c r="B866" s="103"/>
    </row>
    <row r="867" spans="1:2" s="323" customFormat="1">
      <c r="A867" s="103"/>
      <c r="B867" s="103"/>
    </row>
    <row r="868" spans="1:2" s="323" customFormat="1">
      <c r="A868" s="103"/>
      <c r="B868" s="103"/>
    </row>
    <row r="869" spans="1:2" s="323" customFormat="1">
      <c r="A869" s="103"/>
      <c r="B869" s="103"/>
    </row>
    <row r="870" spans="1:2" s="323" customFormat="1">
      <c r="A870" s="103"/>
      <c r="B870" s="103"/>
    </row>
    <row r="871" spans="1:2" s="323" customFormat="1">
      <c r="A871" s="103"/>
      <c r="B871" s="103"/>
    </row>
    <row r="872" spans="1:2" s="323" customFormat="1">
      <c r="A872" s="103"/>
      <c r="B872" s="103"/>
    </row>
    <row r="873" spans="1:2" s="323" customFormat="1">
      <c r="A873" s="103"/>
      <c r="B873" s="103"/>
    </row>
    <row r="874" spans="1:2" s="323" customFormat="1">
      <c r="A874" s="103"/>
      <c r="B874" s="103"/>
    </row>
    <row r="875" spans="1:2" s="323" customFormat="1">
      <c r="A875" s="103"/>
      <c r="B875" s="103"/>
    </row>
    <row r="876" spans="1:2" s="323" customFormat="1">
      <c r="A876" s="103"/>
      <c r="B876" s="103"/>
    </row>
    <row r="877" spans="1:2" s="323" customFormat="1">
      <c r="A877" s="103"/>
      <c r="B877" s="103"/>
    </row>
    <row r="878" spans="1:2" s="323" customFormat="1">
      <c r="A878" s="103"/>
      <c r="B878" s="103"/>
    </row>
    <row r="879" spans="1:2" s="323" customFormat="1">
      <c r="A879" s="103"/>
      <c r="B879" s="103"/>
    </row>
    <row r="880" spans="1:2" s="323" customFormat="1">
      <c r="A880" s="103"/>
      <c r="B880" s="103"/>
    </row>
    <row r="881" spans="1:2" s="323" customFormat="1">
      <c r="A881" s="103"/>
      <c r="B881" s="103"/>
    </row>
    <row r="882" spans="1:2" s="323" customFormat="1">
      <c r="A882" s="103"/>
      <c r="B882" s="101"/>
    </row>
    <row r="883" spans="1:2" s="323" customFormat="1">
      <c r="A883" s="103"/>
    </row>
    <row r="884" spans="1:2" s="323" customFormat="1">
      <c r="A884" s="103"/>
    </row>
    <row r="885" spans="1:2" s="323" customFormat="1">
      <c r="A885" s="103"/>
    </row>
    <row r="886" spans="1:2" s="323" customFormat="1">
      <c r="A886" s="103"/>
    </row>
    <row r="887" spans="1:2" s="323" customFormat="1">
      <c r="A887" s="103"/>
      <c r="B887" s="101"/>
    </row>
    <row r="888" spans="1:2" s="323" customFormat="1">
      <c r="A888" s="103"/>
    </row>
    <row r="889" spans="1:2" s="323" customFormat="1">
      <c r="A889" s="103"/>
    </row>
    <row r="890" spans="1:2" s="323" customFormat="1">
      <c r="A890" s="103"/>
    </row>
    <row r="891" spans="1:2" s="323" customFormat="1">
      <c r="A891" s="103"/>
    </row>
    <row r="892" spans="1:2" s="323" customFormat="1">
      <c r="A892" s="103"/>
    </row>
    <row r="893" spans="1:2" s="323" customFormat="1">
      <c r="A893" s="103"/>
      <c r="B893" s="103"/>
    </row>
    <row r="894" spans="1:2" s="323" customFormat="1">
      <c r="A894" s="103"/>
      <c r="B894" s="103"/>
    </row>
    <row r="895" spans="1:2" s="323" customFormat="1">
      <c r="A895" s="103"/>
      <c r="B895" s="103"/>
    </row>
    <row r="896" spans="1:2" s="323" customFormat="1">
      <c r="A896" s="103"/>
      <c r="B896" s="103"/>
    </row>
    <row r="897" spans="1:2" s="323" customFormat="1">
      <c r="A897" s="103"/>
      <c r="B897" s="103"/>
    </row>
    <row r="898" spans="1:2" s="323" customFormat="1">
      <c r="A898" s="103"/>
      <c r="B898" s="103"/>
    </row>
    <row r="899" spans="1:2" s="323" customFormat="1">
      <c r="A899" s="103"/>
      <c r="B899" s="103"/>
    </row>
    <row r="900" spans="1:2" s="323" customFormat="1">
      <c r="A900" s="103"/>
      <c r="B900" s="103"/>
    </row>
    <row r="901" spans="1:2" s="323" customFormat="1">
      <c r="A901" s="103"/>
      <c r="B901" s="103"/>
    </row>
    <row r="902" spans="1:2" s="323" customFormat="1">
      <c r="A902" s="103"/>
      <c r="B902" s="103"/>
    </row>
    <row r="903" spans="1:2" s="323" customFormat="1">
      <c r="A903" s="103"/>
      <c r="B903" s="103"/>
    </row>
    <row r="904" spans="1:2" s="323" customFormat="1">
      <c r="A904" s="103"/>
      <c r="B904" s="103"/>
    </row>
    <row r="905" spans="1:2" s="323" customFormat="1">
      <c r="A905" s="103"/>
      <c r="B905" s="103"/>
    </row>
    <row r="906" spans="1:2" s="323" customFormat="1">
      <c r="A906" s="103"/>
      <c r="B906" s="103"/>
    </row>
    <row r="907" spans="1:2" s="323" customFormat="1">
      <c r="A907" s="103"/>
      <c r="B907" s="103"/>
    </row>
    <row r="908" spans="1:2" s="323" customFormat="1">
      <c r="A908" s="103"/>
      <c r="B908" s="103"/>
    </row>
    <row r="909" spans="1:2" s="323" customFormat="1">
      <c r="A909" s="103"/>
      <c r="B909" s="103"/>
    </row>
    <row r="910" spans="1:2" s="323" customFormat="1">
      <c r="A910" s="103"/>
      <c r="B910" s="103"/>
    </row>
    <row r="911" spans="1:2" s="323" customFormat="1">
      <c r="A911" s="103"/>
      <c r="B911" s="103"/>
    </row>
    <row r="912" spans="1:2" s="323" customFormat="1">
      <c r="A912" s="103"/>
      <c r="B912" s="103"/>
    </row>
    <row r="913" spans="1:2" s="323" customFormat="1">
      <c r="A913" s="103"/>
      <c r="B913" s="103"/>
    </row>
    <row r="914" spans="1:2" s="323" customFormat="1">
      <c r="A914" s="103"/>
      <c r="B914" s="103"/>
    </row>
    <row r="915" spans="1:2" s="323" customFormat="1">
      <c r="A915" s="103"/>
      <c r="B915" s="103"/>
    </row>
    <row r="916" spans="1:2" s="323" customFormat="1">
      <c r="A916" s="103"/>
      <c r="B916" s="103"/>
    </row>
    <row r="917" spans="1:2" s="323" customFormat="1">
      <c r="A917" s="103"/>
      <c r="B917" s="103"/>
    </row>
    <row r="918" spans="1:2" s="323" customFormat="1">
      <c r="A918" s="103"/>
      <c r="B918" s="103"/>
    </row>
    <row r="919" spans="1:2" s="323" customFormat="1">
      <c r="A919" s="103"/>
      <c r="B919" s="103"/>
    </row>
    <row r="920" spans="1:2" s="323" customFormat="1">
      <c r="A920" s="103"/>
      <c r="B920" s="103"/>
    </row>
    <row r="921" spans="1:2" s="323" customFormat="1">
      <c r="A921" s="103"/>
      <c r="B921" s="103"/>
    </row>
    <row r="922" spans="1:2" s="323" customFormat="1">
      <c r="A922" s="103"/>
      <c r="B922" s="101"/>
    </row>
    <row r="923" spans="1:2" s="323" customFormat="1">
      <c r="A923" s="103"/>
    </row>
    <row r="924" spans="1:2" s="323" customFormat="1">
      <c r="A924" s="103"/>
    </row>
    <row r="925" spans="1:2" s="323" customFormat="1">
      <c r="A925" s="103"/>
    </row>
    <row r="926" spans="1:2" s="323" customFormat="1">
      <c r="A926" s="103"/>
    </row>
    <row r="927" spans="1:2" s="323" customFormat="1">
      <c r="A927" s="103"/>
      <c r="B927" s="103"/>
    </row>
    <row r="928" spans="1:2" s="323" customFormat="1">
      <c r="A928" s="103"/>
      <c r="B928" s="103"/>
    </row>
    <row r="929" spans="1:2" s="323" customFormat="1">
      <c r="A929" s="103"/>
      <c r="B929" s="103"/>
    </row>
    <row r="930" spans="1:2" s="323" customFormat="1">
      <c r="A930" s="103"/>
      <c r="B930" s="103"/>
    </row>
    <row r="931" spans="1:2" s="323" customFormat="1">
      <c r="A931" s="103"/>
      <c r="B931" s="103"/>
    </row>
    <row r="932" spans="1:2" s="323" customFormat="1">
      <c r="A932" s="103"/>
      <c r="B932" s="103"/>
    </row>
    <row r="933" spans="1:2" s="323" customFormat="1">
      <c r="A933" s="103"/>
      <c r="B933" s="103"/>
    </row>
    <row r="934" spans="1:2" s="323" customFormat="1">
      <c r="A934" s="103"/>
      <c r="B934" s="103"/>
    </row>
    <row r="935" spans="1:2" s="323" customFormat="1">
      <c r="A935" s="103"/>
      <c r="B935" s="101"/>
    </row>
    <row r="936" spans="1:2" s="323" customFormat="1">
      <c r="A936" s="103"/>
    </row>
    <row r="937" spans="1:2" s="323" customFormat="1">
      <c r="A937" s="103"/>
    </row>
    <row r="938" spans="1:2" s="323" customFormat="1">
      <c r="A938" s="103"/>
    </row>
    <row r="939" spans="1:2" s="323" customFormat="1">
      <c r="A939" s="103"/>
    </row>
    <row r="940" spans="1:2" s="323" customFormat="1">
      <c r="A940" s="103"/>
      <c r="B940" s="103"/>
    </row>
    <row r="941" spans="1:2" s="323" customFormat="1">
      <c r="A941" s="103"/>
      <c r="B941" s="103"/>
    </row>
    <row r="942" spans="1:2" s="323" customFormat="1">
      <c r="A942" s="103"/>
      <c r="B942" s="103"/>
    </row>
    <row r="943" spans="1:2" s="323" customFormat="1">
      <c r="A943" s="103"/>
      <c r="B943" s="103"/>
    </row>
    <row r="944" spans="1:2" s="323" customFormat="1">
      <c r="A944" s="103"/>
      <c r="B944" s="103"/>
    </row>
    <row r="945" spans="1:2" s="323" customFormat="1">
      <c r="A945" s="103"/>
      <c r="B945" s="103"/>
    </row>
    <row r="946" spans="1:2" s="323" customFormat="1">
      <c r="A946" s="103"/>
      <c r="B946" s="103"/>
    </row>
    <row r="947" spans="1:2" s="323" customFormat="1">
      <c r="A947" s="103"/>
      <c r="B947" s="103"/>
    </row>
    <row r="948" spans="1:2" s="323" customFormat="1">
      <c r="A948" s="103"/>
      <c r="B948" s="103"/>
    </row>
    <row r="949" spans="1:2" s="323" customFormat="1">
      <c r="A949" s="103"/>
      <c r="B949" s="103"/>
    </row>
    <row r="950" spans="1:2" s="323" customFormat="1">
      <c r="A950" s="103"/>
      <c r="B950" s="101"/>
    </row>
    <row r="951" spans="1:2" s="323" customFormat="1">
      <c r="A951" s="103"/>
    </row>
    <row r="952" spans="1:2" s="323" customFormat="1">
      <c r="A952" s="103"/>
    </row>
    <row r="953" spans="1:2" s="323" customFormat="1">
      <c r="A953" s="103"/>
    </row>
    <row r="954" spans="1:2" s="323" customFormat="1">
      <c r="A954" s="103"/>
      <c r="B954" s="103"/>
    </row>
    <row r="955" spans="1:2" s="323" customFormat="1">
      <c r="A955" s="103"/>
      <c r="B955" s="103"/>
    </row>
    <row r="956" spans="1:2" s="323" customFormat="1">
      <c r="A956" s="103"/>
      <c r="B956" s="103"/>
    </row>
    <row r="957" spans="1:2" s="323" customFormat="1">
      <c r="A957" s="103"/>
      <c r="B957" s="103"/>
    </row>
    <row r="958" spans="1:2" s="323" customFormat="1">
      <c r="A958" s="103"/>
      <c r="B958" s="103"/>
    </row>
    <row r="959" spans="1:2" s="323" customFormat="1">
      <c r="A959" s="103"/>
      <c r="B959" s="101"/>
    </row>
    <row r="960" spans="1:2" s="323" customFormat="1">
      <c r="A960" s="103"/>
    </row>
    <row r="961" spans="1:2" s="323" customFormat="1">
      <c r="A961" s="103"/>
    </row>
    <row r="962" spans="1:2" s="323" customFormat="1">
      <c r="A962" s="103"/>
    </row>
    <row r="963" spans="1:2" s="323" customFormat="1">
      <c r="A963" s="103"/>
    </row>
    <row r="964" spans="1:2" s="323" customFormat="1">
      <c r="A964" s="103"/>
    </row>
    <row r="965" spans="1:2" s="323" customFormat="1">
      <c r="A965" s="103"/>
      <c r="B965" s="103"/>
    </row>
    <row r="966" spans="1:2" s="323" customFormat="1">
      <c r="A966" s="103"/>
      <c r="B966" s="103"/>
    </row>
    <row r="967" spans="1:2" s="323" customFormat="1">
      <c r="A967" s="103"/>
      <c r="B967" s="103"/>
    </row>
    <row r="968" spans="1:2" s="323" customFormat="1">
      <c r="A968" s="103"/>
      <c r="B968" s="103"/>
    </row>
    <row r="969" spans="1:2" s="323" customFormat="1">
      <c r="A969" s="103"/>
      <c r="B969" s="103"/>
    </row>
    <row r="970" spans="1:2" s="323" customFormat="1">
      <c r="A970" s="103"/>
      <c r="B970" s="103"/>
    </row>
    <row r="971" spans="1:2" s="323" customFormat="1">
      <c r="A971" s="103"/>
      <c r="B971" s="103"/>
    </row>
    <row r="972" spans="1:2" s="323" customFormat="1">
      <c r="A972" s="103"/>
      <c r="B972" s="103"/>
    </row>
    <row r="973" spans="1:2" s="323" customFormat="1">
      <c r="A973" s="103"/>
      <c r="B973" s="103"/>
    </row>
    <row r="974" spans="1:2" s="323" customFormat="1">
      <c r="A974" s="103"/>
      <c r="B974" s="103"/>
    </row>
    <row r="975" spans="1:2" s="323" customFormat="1">
      <c r="A975" s="103"/>
      <c r="B975" s="103"/>
    </row>
    <row r="976" spans="1:2" s="323" customFormat="1">
      <c r="A976" s="103"/>
      <c r="B976" s="103"/>
    </row>
    <row r="977" spans="1:2" s="323" customFormat="1">
      <c r="A977" s="103"/>
      <c r="B977" s="103"/>
    </row>
    <row r="978" spans="1:2" s="323" customFormat="1">
      <c r="A978" s="103"/>
      <c r="B978" s="103"/>
    </row>
    <row r="979" spans="1:2" s="323" customFormat="1">
      <c r="A979" s="103"/>
      <c r="B979" s="103"/>
    </row>
    <row r="980" spans="1:2" s="323" customFormat="1">
      <c r="A980" s="103"/>
      <c r="B980" s="103"/>
    </row>
    <row r="981" spans="1:2" s="323" customFormat="1">
      <c r="A981" s="103"/>
      <c r="B981" s="103"/>
    </row>
    <row r="982" spans="1:2" s="323" customFormat="1">
      <c r="A982" s="103"/>
      <c r="B982" s="101"/>
    </row>
    <row r="983" spans="1:2" s="323" customFormat="1">
      <c r="A983" s="103"/>
    </row>
    <row r="984" spans="1:2" s="323" customFormat="1">
      <c r="A984" s="103"/>
    </row>
    <row r="985" spans="1:2" s="323" customFormat="1">
      <c r="A985" s="103"/>
    </row>
    <row r="986" spans="1:2" s="323" customFormat="1">
      <c r="A986" s="103"/>
    </row>
    <row r="987" spans="1:2" s="323" customFormat="1">
      <c r="A987" s="103"/>
      <c r="B987" s="103"/>
    </row>
    <row r="988" spans="1:2" s="323" customFormat="1">
      <c r="A988" s="103"/>
      <c r="B988" s="103"/>
    </row>
    <row r="989" spans="1:2" s="323" customFormat="1">
      <c r="A989" s="103"/>
      <c r="B989" s="103"/>
    </row>
    <row r="990" spans="1:2" s="323" customFormat="1">
      <c r="A990" s="103"/>
      <c r="B990" s="103"/>
    </row>
    <row r="991" spans="1:2" s="323" customFormat="1">
      <c r="A991" s="103"/>
      <c r="B991" s="103"/>
    </row>
    <row r="992" spans="1:2" s="323" customFormat="1">
      <c r="A992" s="103"/>
      <c r="B992" s="103"/>
    </row>
    <row r="993" spans="1:2" s="323" customFormat="1">
      <c r="A993" s="103"/>
      <c r="B993" s="103"/>
    </row>
    <row r="994" spans="1:2" s="323" customFormat="1">
      <c r="A994" s="103"/>
      <c r="B994" s="103"/>
    </row>
    <row r="995" spans="1:2" s="323" customFormat="1">
      <c r="A995" s="103"/>
      <c r="B995" s="103"/>
    </row>
    <row r="996" spans="1:2" s="323" customFormat="1">
      <c r="A996" s="103"/>
      <c r="B996" s="103"/>
    </row>
    <row r="997" spans="1:2" s="323" customFormat="1">
      <c r="A997" s="103"/>
      <c r="B997" s="101"/>
    </row>
    <row r="998" spans="1:2" s="323" customFormat="1">
      <c r="A998" s="103"/>
    </row>
    <row r="999" spans="1:2" s="323" customFormat="1">
      <c r="A999" s="103"/>
    </row>
    <row r="1000" spans="1:2" s="323" customFormat="1">
      <c r="A1000" s="103"/>
    </row>
    <row r="1001" spans="1:2" s="323" customFormat="1">
      <c r="A1001" s="103"/>
      <c r="B1001" s="103"/>
    </row>
    <row r="1002" spans="1:2" s="323" customFormat="1">
      <c r="A1002" s="103"/>
      <c r="B1002" s="103"/>
    </row>
    <row r="1003" spans="1:2" s="323" customFormat="1">
      <c r="A1003" s="103"/>
      <c r="B1003" s="103"/>
    </row>
    <row r="1004" spans="1:2" s="323" customFormat="1">
      <c r="A1004" s="103"/>
      <c r="B1004" s="103"/>
    </row>
    <row r="1005" spans="1:2" s="323" customFormat="1">
      <c r="A1005" s="103"/>
      <c r="B1005" s="103"/>
    </row>
    <row r="1006" spans="1:2" s="323" customFormat="1">
      <c r="A1006" s="103"/>
      <c r="B1006" s="103"/>
    </row>
    <row r="1007" spans="1:2" s="323" customFormat="1">
      <c r="A1007" s="103"/>
      <c r="B1007" s="103"/>
    </row>
    <row r="1008" spans="1:2" s="323" customFormat="1">
      <c r="A1008" s="103"/>
      <c r="B1008" s="103"/>
    </row>
    <row r="1009" spans="1:2" s="323" customFormat="1">
      <c r="A1009" s="103"/>
      <c r="B1009" s="103"/>
    </row>
    <row r="1010" spans="1:2" s="323" customFormat="1">
      <c r="A1010" s="103"/>
      <c r="B1010" s="103"/>
    </row>
    <row r="1011" spans="1:2" s="323" customFormat="1">
      <c r="A1011" s="103"/>
      <c r="B1011" s="103"/>
    </row>
    <row r="1012" spans="1:2" s="323" customFormat="1">
      <c r="A1012" s="103"/>
      <c r="B1012" s="103"/>
    </row>
    <row r="1013" spans="1:2" s="323" customFormat="1">
      <c r="A1013" s="103"/>
      <c r="B1013" s="103"/>
    </row>
    <row r="1014" spans="1:2" s="323" customFormat="1">
      <c r="A1014" s="103"/>
      <c r="B1014" s="103"/>
    </row>
    <row r="1015" spans="1:2" s="323" customFormat="1">
      <c r="A1015" s="103"/>
      <c r="B1015" s="103"/>
    </row>
    <row r="1016" spans="1:2" s="323" customFormat="1">
      <c r="A1016" s="103"/>
      <c r="B1016" s="103"/>
    </row>
    <row r="1017" spans="1:2" s="323" customFormat="1">
      <c r="A1017" s="103"/>
      <c r="B1017" s="101"/>
    </row>
    <row r="1018" spans="1:2" s="323" customFormat="1">
      <c r="A1018" s="103"/>
    </row>
    <row r="1019" spans="1:2" s="323" customFormat="1">
      <c r="A1019" s="103"/>
    </row>
    <row r="1020" spans="1:2" s="323" customFormat="1">
      <c r="A1020" s="103"/>
    </row>
    <row r="1021" spans="1:2" s="323" customFormat="1">
      <c r="A1021" s="103"/>
    </row>
    <row r="1022" spans="1:2" s="323" customFormat="1">
      <c r="A1022" s="103"/>
      <c r="B1022" s="103"/>
    </row>
    <row r="1023" spans="1:2" s="323" customFormat="1">
      <c r="A1023" s="103"/>
      <c r="B1023" s="103"/>
    </row>
    <row r="1024" spans="1:2" s="323" customFormat="1">
      <c r="A1024" s="103"/>
      <c r="B1024" s="103"/>
    </row>
    <row r="1025" spans="1:2" s="323" customFormat="1">
      <c r="A1025" s="103"/>
      <c r="B1025" s="103"/>
    </row>
    <row r="1026" spans="1:2" s="323" customFormat="1">
      <c r="A1026" s="103"/>
      <c r="B1026" s="103"/>
    </row>
    <row r="1027" spans="1:2" s="323" customFormat="1">
      <c r="A1027" s="103"/>
      <c r="B1027" s="103"/>
    </row>
    <row r="1028" spans="1:2" s="323" customFormat="1">
      <c r="A1028" s="103"/>
      <c r="B1028" s="103"/>
    </row>
    <row r="1029" spans="1:2" s="323" customFormat="1">
      <c r="A1029" s="103"/>
      <c r="B1029" s="103"/>
    </row>
    <row r="1030" spans="1:2" s="323" customFormat="1">
      <c r="A1030" s="103"/>
      <c r="B1030" s="103"/>
    </row>
    <row r="1031" spans="1:2" s="323" customFormat="1">
      <c r="A1031" s="103"/>
      <c r="B1031" s="103"/>
    </row>
    <row r="1032" spans="1:2" s="323" customFormat="1">
      <c r="A1032" s="103"/>
      <c r="B1032" s="103"/>
    </row>
    <row r="1033" spans="1:2" s="323" customFormat="1">
      <c r="A1033" s="103"/>
      <c r="B1033" s="103"/>
    </row>
    <row r="1034" spans="1:2" s="323" customFormat="1">
      <c r="A1034" s="103"/>
      <c r="B1034" s="103"/>
    </row>
    <row r="1035" spans="1:2" s="323" customFormat="1">
      <c r="A1035" s="103"/>
      <c r="B1035" s="103"/>
    </row>
    <row r="1036" spans="1:2" s="323" customFormat="1">
      <c r="A1036" s="103"/>
      <c r="B1036" s="103"/>
    </row>
    <row r="1037" spans="1:2" s="323" customFormat="1">
      <c r="A1037" s="103"/>
      <c r="B1037" s="103"/>
    </row>
    <row r="1038" spans="1:2" s="323" customFormat="1">
      <c r="A1038" s="103"/>
      <c r="B1038" s="103"/>
    </row>
    <row r="1039" spans="1:2" s="323" customFormat="1">
      <c r="A1039" s="103"/>
      <c r="B1039" s="103"/>
    </row>
    <row r="1040" spans="1:2" s="323" customFormat="1">
      <c r="A1040" s="103"/>
      <c r="B1040" s="103"/>
    </row>
    <row r="1041" spans="1:2" s="323" customFormat="1">
      <c r="A1041" s="103"/>
      <c r="B1041" s="103"/>
    </row>
    <row r="1042" spans="1:2" s="323" customFormat="1">
      <c r="A1042" s="103"/>
      <c r="B1042" s="103"/>
    </row>
    <row r="1043" spans="1:2" s="323" customFormat="1">
      <c r="A1043" s="103"/>
      <c r="B1043" s="103"/>
    </row>
    <row r="1044" spans="1:2" s="323" customFormat="1">
      <c r="A1044" s="103"/>
      <c r="B1044" s="103"/>
    </row>
    <row r="1045" spans="1:2" s="323" customFormat="1">
      <c r="A1045" s="103"/>
      <c r="B1045" s="103"/>
    </row>
    <row r="1046" spans="1:2" s="323" customFormat="1">
      <c r="A1046" s="103"/>
      <c r="B1046" s="103"/>
    </row>
    <row r="1047" spans="1:2" s="323" customFormat="1">
      <c r="A1047" s="103"/>
      <c r="B1047" s="103"/>
    </row>
    <row r="1048" spans="1:2" s="323" customFormat="1">
      <c r="A1048" s="103"/>
      <c r="B1048" s="103"/>
    </row>
    <row r="1049" spans="1:2" s="323" customFormat="1">
      <c r="A1049" s="103"/>
      <c r="B1049" s="103"/>
    </row>
    <row r="1050" spans="1:2" s="323" customFormat="1">
      <c r="A1050" s="103"/>
      <c r="B1050" s="103"/>
    </row>
    <row r="1051" spans="1:2" s="323" customFormat="1">
      <c r="A1051" s="103"/>
      <c r="B1051" s="103"/>
    </row>
    <row r="1052" spans="1:2" s="323" customFormat="1">
      <c r="A1052" s="103"/>
      <c r="B1052" s="103"/>
    </row>
    <row r="1053" spans="1:2" s="323" customFormat="1">
      <c r="A1053" s="103"/>
      <c r="B1053" s="103"/>
    </row>
    <row r="1054" spans="1:2" s="323" customFormat="1">
      <c r="A1054" s="103"/>
      <c r="B1054" s="103"/>
    </row>
    <row r="1055" spans="1:2" s="323" customFormat="1">
      <c r="A1055" s="103"/>
      <c r="B1055" s="101"/>
    </row>
    <row r="1056" spans="1:2" s="323" customFormat="1">
      <c r="A1056" s="103"/>
    </row>
    <row r="1057" spans="1:2" s="323" customFormat="1">
      <c r="A1057" s="103"/>
    </row>
    <row r="1058" spans="1:2" s="323" customFormat="1">
      <c r="A1058" s="103"/>
    </row>
    <row r="1059" spans="1:2" s="323" customFormat="1">
      <c r="A1059" s="103"/>
    </row>
    <row r="1060" spans="1:2" s="323" customFormat="1">
      <c r="A1060" s="103"/>
      <c r="B1060" s="103"/>
    </row>
    <row r="1061" spans="1:2" s="323" customFormat="1">
      <c r="A1061" s="103"/>
      <c r="B1061" s="103"/>
    </row>
    <row r="1062" spans="1:2" s="323" customFormat="1">
      <c r="A1062" s="103"/>
      <c r="B1062" s="103"/>
    </row>
    <row r="1063" spans="1:2" s="323" customFormat="1">
      <c r="A1063" s="103"/>
      <c r="B1063" s="103"/>
    </row>
    <row r="1064" spans="1:2" s="323" customFormat="1">
      <c r="A1064" s="103"/>
      <c r="B1064" s="103"/>
    </row>
    <row r="1065" spans="1:2" s="323" customFormat="1">
      <c r="A1065" s="103"/>
      <c r="B1065" s="103"/>
    </row>
    <row r="1066" spans="1:2" s="323" customFormat="1">
      <c r="A1066" s="103"/>
      <c r="B1066" s="103"/>
    </row>
    <row r="1067" spans="1:2" s="323" customFormat="1">
      <c r="A1067" s="103"/>
      <c r="B1067" s="103"/>
    </row>
    <row r="1068" spans="1:2" s="323" customFormat="1">
      <c r="A1068" s="103"/>
      <c r="B1068" s="103"/>
    </row>
    <row r="1069" spans="1:2" s="323" customFormat="1">
      <c r="A1069" s="103"/>
      <c r="B1069" s="103"/>
    </row>
    <row r="1070" spans="1:2" s="323" customFormat="1">
      <c r="A1070" s="103"/>
      <c r="B1070" s="103"/>
    </row>
    <row r="1071" spans="1:2" s="323" customFormat="1">
      <c r="A1071" s="103"/>
      <c r="B1071" s="103"/>
    </row>
    <row r="1072" spans="1:2" s="323" customFormat="1">
      <c r="A1072" s="103"/>
      <c r="B1072" s="103"/>
    </row>
    <row r="1073" spans="1:2" s="323" customFormat="1">
      <c r="A1073" s="103"/>
      <c r="B1073" s="103"/>
    </row>
    <row r="1074" spans="1:2" s="323" customFormat="1">
      <c r="A1074" s="103"/>
      <c r="B1074" s="103"/>
    </row>
    <row r="1075" spans="1:2" s="323" customFormat="1">
      <c r="A1075" s="103"/>
      <c r="B1075" s="103"/>
    </row>
    <row r="1076" spans="1:2" s="323" customFormat="1">
      <c r="A1076" s="103"/>
      <c r="B1076" s="103"/>
    </row>
    <row r="1077" spans="1:2" s="323" customFormat="1">
      <c r="A1077" s="103"/>
      <c r="B1077" s="103"/>
    </row>
    <row r="1078" spans="1:2" s="323" customFormat="1">
      <c r="A1078" s="103"/>
      <c r="B1078" s="103"/>
    </row>
    <row r="1079" spans="1:2" s="323" customFormat="1">
      <c r="A1079" s="103"/>
      <c r="B1079" s="101"/>
    </row>
    <row r="1080" spans="1:2" s="323" customFormat="1">
      <c r="A1080" s="103"/>
    </row>
    <row r="1081" spans="1:2" s="323" customFormat="1">
      <c r="A1081" s="103"/>
    </row>
    <row r="1082" spans="1:2" s="323" customFormat="1">
      <c r="A1082" s="103"/>
    </row>
    <row r="1083" spans="1:2" s="323" customFormat="1">
      <c r="A1083" s="103"/>
      <c r="B1083" s="103"/>
    </row>
    <row r="1084" spans="1:2" s="323" customFormat="1">
      <c r="A1084" s="103"/>
      <c r="B1084" s="103"/>
    </row>
    <row r="1085" spans="1:2" s="323" customFormat="1">
      <c r="A1085" s="103"/>
      <c r="B1085" s="103"/>
    </row>
    <row r="1086" spans="1:2" s="323" customFormat="1">
      <c r="A1086" s="103"/>
      <c r="B1086" s="103"/>
    </row>
    <row r="1087" spans="1:2" s="323" customFormat="1">
      <c r="A1087" s="103"/>
      <c r="B1087" s="101"/>
    </row>
    <row r="1088" spans="1:2" s="323" customFormat="1">
      <c r="A1088" s="103"/>
    </row>
    <row r="1089" spans="1:2" s="323" customFormat="1">
      <c r="A1089" s="103"/>
    </row>
    <row r="1090" spans="1:2" s="323" customFormat="1">
      <c r="A1090" s="103"/>
    </row>
    <row r="1091" spans="1:2" s="323" customFormat="1">
      <c r="A1091" s="103"/>
    </row>
    <row r="1092" spans="1:2" s="323" customFormat="1">
      <c r="A1092" s="103"/>
    </row>
    <row r="1093" spans="1:2" s="323" customFormat="1">
      <c r="A1093" s="103"/>
      <c r="B1093" s="103"/>
    </row>
    <row r="1094" spans="1:2" s="323" customFormat="1">
      <c r="A1094" s="103"/>
      <c r="B1094" s="103"/>
    </row>
    <row r="1095" spans="1:2" s="323" customFormat="1">
      <c r="A1095" s="103"/>
      <c r="B1095" s="103"/>
    </row>
    <row r="1096" spans="1:2" s="323" customFormat="1">
      <c r="A1096" s="103"/>
      <c r="B1096" s="103"/>
    </row>
    <row r="1097" spans="1:2" s="323" customFormat="1">
      <c r="A1097" s="103"/>
      <c r="B1097" s="103"/>
    </row>
    <row r="1098" spans="1:2" s="323" customFormat="1">
      <c r="A1098" s="103"/>
      <c r="B1098" s="103"/>
    </row>
    <row r="1099" spans="1:2" s="323" customFormat="1">
      <c r="A1099" s="103"/>
      <c r="B1099" s="103"/>
    </row>
    <row r="1100" spans="1:2" s="323" customFormat="1">
      <c r="A1100" s="103"/>
      <c r="B1100" s="103"/>
    </row>
    <row r="1101" spans="1:2" s="323" customFormat="1">
      <c r="A1101" s="103"/>
      <c r="B1101" s="103"/>
    </row>
    <row r="1102" spans="1:2" s="323" customFormat="1">
      <c r="A1102" s="103"/>
      <c r="B1102" s="103"/>
    </row>
    <row r="1103" spans="1:2" s="323" customFormat="1">
      <c r="A1103" s="103"/>
      <c r="B1103" s="103"/>
    </row>
    <row r="1104" spans="1:2" s="323" customFormat="1">
      <c r="A1104" s="103"/>
      <c r="B1104" s="103"/>
    </row>
    <row r="1105" spans="1:2" s="323" customFormat="1">
      <c r="A1105" s="103"/>
      <c r="B1105" s="101"/>
    </row>
    <row r="1106" spans="1:2" s="323" customFormat="1">
      <c r="A1106" s="103"/>
    </row>
    <row r="1107" spans="1:2" s="323" customFormat="1">
      <c r="A1107" s="103"/>
    </row>
    <row r="1108" spans="1:2" s="323" customFormat="1">
      <c r="A1108" s="103"/>
    </row>
    <row r="1109" spans="1:2" s="323" customFormat="1">
      <c r="A1109" s="103"/>
      <c r="B1109" s="103"/>
    </row>
    <row r="1110" spans="1:2" s="323" customFormat="1">
      <c r="A1110" s="103"/>
      <c r="B1110" s="103"/>
    </row>
    <row r="1111" spans="1:2" s="323" customFormat="1">
      <c r="A1111" s="103"/>
      <c r="B1111" s="103"/>
    </row>
    <row r="1112" spans="1:2" s="323" customFormat="1">
      <c r="A1112" s="103"/>
      <c r="B1112" s="103"/>
    </row>
    <row r="1113" spans="1:2" s="323" customFormat="1">
      <c r="A1113" s="103"/>
      <c r="B1113" s="103"/>
    </row>
    <row r="1114" spans="1:2" s="323" customFormat="1">
      <c r="A1114" s="103"/>
      <c r="B1114" s="103"/>
    </row>
    <row r="1115" spans="1:2" s="323" customFormat="1">
      <c r="A1115" s="103"/>
      <c r="B1115" s="103"/>
    </row>
    <row r="1116" spans="1:2" s="323" customFormat="1">
      <c r="A1116" s="103"/>
      <c r="B1116" s="103"/>
    </row>
    <row r="1117" spans="1:2" s="323" customFormat="1">
      <c r="A1117" s="103"/>
      <c r="B1117" s="103"/>
    </row>
    <row r="1118" spans="1:2" s="323" customFormat="1">
      <c r="A1118" s="103"/>
      <c r="B1118" s="103"/>
    </row>
    <row r="1119" spans="1:2" s="323" customFormat="1">
      <c r="A1119" s="103"/>
      <c r="B1119" s="103"/>
    </row>
    <row r="1120" spans="1:2" s="323" customFormat="1">
      <c r="A1120" s="103"/>
      <c r="B1120" s="103"/>
    </row>
    <row r="1121" spans="1:2" s="323" customFormat="1">
      <c r="A1121" s="103"/>
      <c r="B1121" s="103"/>
    </row>
    <row r="1122" spans="1:2" s="323" customFormat="1">
      <c r="A1122" s="103"/>
      <c r="B1122" s="103"/>
    </row>
    <row r="1123" spans="1:2" s="323" customFormat="1">
      <c r="A1123" s="103"/>
      <c r="B1123" s="103"/>
    </row>
    <row r="1124" spans="1:2" s="323" customFormat="1">
      <c r="A1124" s="103"/>
      <c r="B1124" s="103"/>
    </row>
    <row r="1125" spans="1:2" s="323" customFormat="1">
      <c r="A1125" s="103"/>
      <c r="B1125" s="103"/>
    </row>
    <row r="1126" spans="1:2" s="323" customFormat="1">
      <c r="A1126" s="103"/>
      <c r="B1126" s="103"/>
    </row>
    <row r="1127" spans="1:2" s="323" customFormat="1">
      <c r="A1127" s="103"/>
      <c r="B1127" s="103"/>
    </row>
    <row r="1128" spans="1:2" s="323" customFormat="1">
      <c r="A1128" s="103"/>
      <c r="B1128" s="103"/>
    </row>
    <row r="1129" spans="1:2" s="323" customFormat="1">
      <c r="A1129" s="103"/>
      <c r="B1129" s="103"/>
    </row>
    <row r="1130" spans="1:2" s="323" customFormat="1">
      <c r="A1130" s="103"/>
      <c r="B1130" s="103"/>
    </row>
    <row r="1131" spans="1:2" s="323" customFormat="1">
      <c r="A1131" s="103"/>
      <c r="B1131" s="103"/>
    </row>
    <row r="1132" spans="1:2" s="323" customFormat="1">
      <c r="A1132" s="103"/>
      <c r="B1132" s="103"/>
    </row>
    <row r="1133" spans="1:2" s="323" customFormat="1">
      <c r="A1133" s="103"/>
      <c r="B1133" s="103"/>
    </row>
    <row r="1134" spans="1:2" s="323" customFormat="1">
      <c r="A1134" s="103"/>
      <c r="B1134" s="103"/>
    </row>
    <row r="1135" spans="1:2" s="323" customFormat="1">
      <c r="A1135" s="103"/>
      <c r="B1135" s="103"/>
    </row>
    <row r="1136" spans="1:2" s="323" customFormat="1">
      <c r="A1136" s="103"/>
      <c r="B1136" s="101"/>
    </row>
    <row r="1137" spans="1:2" s="323" customFormat="1">
      <c r="A1137" s="103"/>
    </row>
    <row r="1138" spans="1:2" s="323" customFormat="1">
      <c r="A1138" s="103"/>
    </row>
    <row r="1139" spans="1:2" s="323" customFormat="1">
      <c r="A1139" s="103"/>
    </row>
    <row r="1140" spans="1:2" s="323" customFormat="1">
      <c r="A1140" s="103"/>
    </row>
    <row r="1141" spans="1:2" s="323" customFormat="1">
      <c r="A1141" s="103"/>
      <c r="B1141" s="103"/>
    </row>
    <row r="1142" spans="1:2" s="323" customFormat="1">
      <c r="A1142" s="103"/>
      <c r="B1142" s="103"/>
    </row>
    <row r="1143" spans="1:2" s="323" customFormat="1">
      <c r="A1143" s="103"/>
      <c r="B1143" s="103"/>
    </row>
    <row r="1144" spans="1:2" s="323" customFormat="1">
      <c r="A1144" s="103"/>
      <c r="B1144" s="103"/>
    </row>
    <row r="1145" spans="1:2" s="323" customFormat="1">
      <c r="A1145" s="103"/>
      <c r="B1145" s="103"/>
    </row>
    <row r="1146" spans="1:2" s="323" customFormat="1">
      <c r="A1146" s="103"/>
      <c r="B1146" s="103"/>
    </row>
    <row r="1147" spans="1:2" s="323" customFormat="1">
      <c r="A1147" s="103"/>
      <c r="B1147" s="103"/>
    </row>
    <row r="1148" spans="1:2" s="323" customFormat="1">
      <c r="A1148" s="103"/>
      <c r="B1148" s="103"/>
    </row>
    <row r="1149" spans="1:2" s="323" customFormat="1">
      <c r="A1149" s="103"/>
      <c r="B1149" s="103"/>
    </row>
    <row r="1150" spans="1:2" s="323" customFormat="1">
      <c r="A1150" s="103"/>
      <c r="B1150" s="103"/>
    </row>
    <row r="1151" spans="1:2" s="323" customFormat="1">
      <c r="A1151" s="103"/>
      <c r="B1151" s="103"/>
    </row>
    <row r="1152" spans="1:2" s="323" customFormat="1">
      <c r="A1152" s="103"/>
      <c r="B1152" s="103"/>
    </row>
    <row r="1153" spans="1:2" s="323" customFormat="1">
      <c r="A1153" s="103"/>
      <c r="B1153" s="103"/>
    </row>
    <row r="1154" spans="1:2" s="323" customFormat="1">
      <c r="A1154" s="103"/>
      <c r="B1154" s="103"/>
    </row>
    <row r="1155" spans="1:2" s="323" customFormat="1">
      <c r="A1155" s="103"/>
      <c r="B1155" s="103"/>
    </row>
    <row r="1156" spans="1:2" s="323" customFormat="1">
      <c r="A1156" s="103"/>
      <c r="B1156" s="103"/>
    </row>
    <row r="1157" spans="1:2" s="323" customFormat="1">
      <c r="A1157" s="103"/>
      <c r="B1157" s="103"/>
    </row>
    <row r="1158" spans="1:2" s="323" customFormat="1">
      <c r="A1158" s="103"/>
      <c r="B1158" s="103"/>
    </row>
    <row r="1159" spans="1:2" s="323" customFormat="1">
      <c r="A1159" s="103"/>
      <c r="B1159" s="103"/>
    </row>
    <row r="1160" spans="1:2" s="323" customFormat="1">
      <c r="A1160" s="103"/>
      <c r="B1160" s="103"/>
    </row>
    <row r="1161" spans="1:2" s="323" customFormat="1">
      <c r="A1161" s="103"/>
      <c r="B1161" s="103"/>
    </row>
    <row r="1162" spans="1:2" s="323" customFormat="1">
      <c r="A1162" s="103"/>
      <c r="B1162" s="103"/>
    </row>
    <row r="1163" spans="1:2" s="323" customFormat="1">
      <c r="A1163" s="103"/>
      <c r="B1163" s="103"/>
    </row>
    <row r="1164" spans="1:2" s="323" customFormat="1">
      <c r="A1164" s="103"/>
      <c r="B1164" s="103"/>
    </row>
    <row r="1165" spans="1:2" s="323" customFormat="1">
      <c r="A1165" s="103"/>
      <c r="B1165" s="103"/>
    </row>
    <row r="1166" spans="1:2" s="323" customFormat="1">
      <c r="A1166" s="103"/>
      <c r="B1166" s="103"/>
    </row>
    <row r="1167" spans="1:2" s="323" customFormat="1">
      <c r="A1167" s="103"/>
      <c r="B1167" s="103"/>
    </row>
    <row r="1168" spans="1:2" s="323" customFormat="1">
      <c r="A1168" s="103"/>
      <c r="B1168" s="103"/>
    </row>
    <row r="1169" spans="1:2" s="323" customFormat="1">
      <c r="A1169" s="103"/>
      <c r="B1169" s="103"/>
    </row>
    <row r="1170" spans="1:2" s="323" customFormat="1">
      <c r="A1170" s="103"/>
      <c r="B1170" s="103"/>
    </row>
    <row r="1171" spans="1:2" s="323" customFormat="1">
      <c r="A1171" s="103"/>
      <c r="B1171" s="103"/>
    </row>
    <row r="1172" spans="1:2" s="323" customFormat="1">
      <c r="A1172" s="103"/>
      <c r="B1172" s="103"/>
    </row>
    <row r="1173" spans="1:2" s="323" customFormat="1">
      <c r="A1173" s="103"/>
      <c r="B1173" s="103"/>
    </row>
    <row r="1174" spans="1:2" s="323" customFormat="1">
      <c r="A1174" s="103"/>
      <c r="B1174" s="103"/>
    </row>
    <row r="1175" spans="1:2" s="323" customFormat="1">
      <c r="A1175" s="103"/>
      <c r="B1175" s="103"/>
    </row>
    <row r="1176" spans="1:2" s="323" customFormat="1">
      <c r="A1176" s="103"/>
      <c r="B1176" s="103"/>
    </row>
    <row r="1177" spans="1:2" s="323" customFormat="1">
      <c r="A1177" s="103"/>
      <c r="B1177" s="103"/>
    </row>
    <row r="1178" spans="1:2" s="323" customFormat="1">
      <c r="A1178" s="103"/>
      <c r="B1178" s="103"/>
    </row>
    <row r="1179" spans="1:2" s="323" customFormat="1">
      <c r="A1179" s="103"/>
      <c r="B1179" s="103"/>
    </row>
    <row r="1180" spans="1:2" s="323" customFormat="1">
      <c r="A1180" s="103"/>
      <c r="B1180" s="103"/>
    </row>
    <row r="1181" spans="1:2" s="323" customFormat="1">
      <c r="A1181" s="103"/>
      <c r="B1181" s="103"/>
    </row>
    <row r="1182" spans="1:2" s="323" customFormat="1">
      <c r="A1182" s="103"/>
      <c r="B1182" s="103"/>
    </row>
    <row r="1183" spans="1:2" s="323" customFormat="1">
      <c r="A1183" s="103"/>
      <c r="B1183" s="103"/>
    </row>
    <row r="1184" spans="1:2" s="323" customFormat="1">
      <c r="A1184" s="103"/>
      <c r="B1184" s="103"/>
    </row>
    <row r="1185" spans="1:2" s="323" customFormat="1">
      <c r="A1185" s="103"/>
      <c r="B1185" s="103"/>
    </row>
    <row r="1186" spans="1:2" s="323" customFormat="1">
      <c r="A1186" s="103"/>
      <c r="B1186" s="103"/>
    </row>
    <row r="1187" spans="1:2" s="323" customFormat="1">
      <c r="A1187" s="103"/>
      <c r="B1187" s="103"/>
    </row>
    <row r="1188" spans="1:2" s="323" customFormat="1">
      <c r="A1188" s="103"/>
      <c r="B1188" s="103"/>
    </row>
    <row r="1189" spans="1:2" s="323" customFormat="1">
      <c r="A1189" s="103"/>
      <c r="B1189" s="103"/>
    </row>
    <row r="1190" spans="1:2" s="323" customFormat="1">
      <c r="A1190" s="103"/>
      <c r="B1190" s="101"/>
    </row>
    <row r="1191" spans="1:2" s="323" customFormat="1">
      <c r="A1191" s="103"/>
    </row>
    <row r="1192" spans="1:2" s="323" customFormat="1">
      <c r="A1192" s="103"/>
    </row>
    <row r="1193" spans="1:2" s="323" customFormat="1">
      <c r="A1193" s="103"/>
    </row>
    <row r="1194" spans="1:2" s="323" customFormat="1">
      <c r="A1194" s="103"/>
    </row>
    <row r="1195" spans="1:2" s="323" customFormat="1">
      <c r="A1195" s="103"/>
      <c r="B1195" s="101"/>
    </row>
    <row r="1196" spans="1:2" s="323" customFormat="1">
      <c r="A1196" s="103"/>
    </row>
    <row r="1197" spans="1:2" s="323" customFormat="1">
      <c r="A1197" s="103"/>
    </row>
    <row r="1198" spans="1:2" s="323" customFormat="1">
      <c r="A1198" s="103"/>
    </row>
    <row r="1199" spans="1:2" s="323" customFormat="1">
      <c r="A1199" s="103"/>
      <c r="B1199" s="103"/>
    </row>
    <row r="1200" spans="1:2" s="323" customFormat="1">
      <c r="A1200" s="103"/>
      <c r="B1200" s="103"/>
    </row>
    <row r="1201" spans="1:2" s="323" customFormat="1">
      <c r="A1201" s="103"/>
      <c r="B1201" s="103"/>
    </row>
    <row r="1202" spans="1:2" s="323" customFormat="1">
      <c r="A1202" s="103"/>
      <c r="B1202" s="103"/>
    </row>
    <row r="1203" spans="1:2" s="323" customFormat="1">
      <c r="A1203" s="103"/>
      <c r="B1203" s="103"/>
    </row>
    <row r="1204" spans="1:2" s="323" customFormat="1">
      <c r="A1204" s="103"/>
      <c r="B1204" s="103"/>
    </row>
    <row r="1205" spans="1:2" s="323" customFormat="1">
      <c r="A1205" s="103"/>
      <c r="B1205" s="103"/>
    </row>
    <row r="1206" spans="1:2" s="323" customFormat="1">
      <c r="A1206" s="103"/>
      <c r="B1206" s="103"/>
    </row>
    <row r="1207" spans="1:2" s="323" customFormat="1">
      <c r="A1207" s="103"/>
      <c r="B1207" s="103"/>
    </row>
    <row r="1208" spans="1:2" s="323" customFormat="1">
      <c r="A1208" s="103"/>
      <c r="B1208" s="103"/>
    </row>
    <row r="1209" spans="1:2" s="323" customFormat="1">
      <c r="A1209" s="103"/>
      <c r="B1209" s="103"/>
    </row>
    <row r="1210" spans="1:2" s="323" customFormat="1">
      <c r="A1210" s="103"/>
      <c r="B1210" s="103"/>
    </row>
    <row r="1211" spans="1:2" s="323" customFormat="1">
      <c r="A1211" s="103"/>
      <c r="B1211" s="103"/>
    </row>
    <row r="1212" spans="1:2" s="323" customFormat="1">
      <c r="A1212" s="103"/>
      <c r="B1212" s="103"/>
    </row>
    <row r="1213" spans="1:2" s="323" customFormat="1">
      <c r="A1213" s="103"/>
      <c r="B1213" s="103"/>
    </row>
    <row r="1214" spans="1:2" s="323" customFormat="1">
      <c r="A1214" s="103"/>
      <c r="B1214" s="103"/>
    </row>
    <row r="1215" spans="1:2" s="323" customFormat="1">
      <c r="A1215" s="103"/>
      <c r="B1215" s="103"/>
    </row>
    <row r="1216" spans="1:2" s="323" customFormat="1">
      <c r="A1216" s="103"/>
      <c r="B1216" s="103"/>
    </row>
    <row r="1217" spans="1:2" s="323" customFormat="1">
      <c r="A1217" s="103"/>
      <c r="B1217" s="101"/>
    </row>
    <row r="1218" spans="1:2" s="323" customFormat="1">
      <c r="A1218" s="103"/>
    </row>
    <row r="1219" spans="1:2" s="323" customFormat="1">
      <c r="A1219" s="103"/>
    </row>
    <row r="1220" spans="1:2" s="323" customFormat="1">
      <c r="A1220" s="103"/>
    </row>
    <row r="1221" spans="1:2" s="323" customFormat="1">
      <c r="A1221" s="103"/>
      <c r="B1221" s="101"/>
    </row>
    <row r="1222" spans="1:2" s="323" customFormat="1">
      <c r="A1222" s="103"/>
    </row>
    <row r="1223" spans="1:2" s="323" customFormat="1">
      <c r="A1223" s="103"/>
    </row>
    <row r="1224" spans="1:2" s="323" customFormat="1">
      <c r="A1224" s="103"/>
    </row>
    <row r="1225" spans="1:2" s="323" customFormat="1">
      <c r="A1225" s="103"/>
    </row>
    <row r="1226" spans="1:2" s="323" customFormat="1">
      <c r="A1226" s="103"/>
      <c r="B1226" s="101"/>
    </row>
    <row r="1227" spans="1:2" s="323" customFormat="1">
      <c r="A1227" s="103"/>
    </row>
    <row r="1228" spans="1:2" s="323" customFormat="1">
      <c r="A1228" s="103"/>
    </row>
    <row r="1229" spans="1:2" s="323" customFormat="1">
      <c r="A1229" s="103"/>
    </row>
    <row r="1230" spans="1:2" s="323" customFormat="1">
      <c r="A1230" s="103"/>
      <c r="B1230" s="103"/>
    </row>
    <row r="1231" spans="1:2" s="323" customFormat="1">
      <c r="A1231" s="103"/>
      <c r="B1231" s="103"/>
    </row>
    <row r="1232" spans="1:2" s="323" customFormat="1">
      <c r="A1232" s="103"/>
      <c r="B1232" s="103"/>
    </row>
    <row r="1233" spans="1:2" s="323" customFormat="1">
      <c r="A1233" s="103"/>
      <c r="B1233" s="103"/>
    </row>
    <row r="1234" spans="1:2" s="323" customFormat="1">
      <c r="A1234" s="103"/>
      <c r="B1234" s="103"/>
    </row>
    <row r="1235" spans="1:2" s="323" customFormat="1">
      <c r="A1235" s="103"/>
      <c r="B1235" s="103"/>
    </row>
    <row r="1236" spans="1:2" s="323" customFormat="1">
      <c r="A1236" s="103"/>
      <c r="B1236" s="103"/>
    </row>
    <row r="1237" spans="1:2" s="323" customFormat="1">
      <c r="A1237" s="103"/>
      <c r="B1237" s="103"/>
    </row>
    <row r="1238" spans="1:2" s="323" customFormat="1">
      <c r="A1238" s="103"/>
      <c r="B1238" s="103"/>
    </row>
    <row r="1239" spans="1:2" s="323" customFormat="1">
      <c r="A1239" s="103"/>
      <c r="B1239" s="103"/>
    </row>
    <row r="1240" spans="1:2" s="323" customFormat="1">
      <c r="A1240" s="103"/>
      <c r="B1240" s="103"/>
    </row>
    <row r="1241" spans="1:2" s="323" customFormat="1">
      <c r="A1241" s="103"/>
      <c r="B1241" s="103"/>
    </row>
    <row r="1242" spans="1:2" s="323" customFormat="1">
      <c r="A1242" s="103"/>
      <c r="B1242" s="103"/>
    </row>
    <row r="1243" spans="1:2" s="323" customFormat="1">
      <c r="A1243" s="103"/>
      <c r="B1243" s="103"/>
    </row>
    <row r="1244" spans="1:2" s="323" customFormat="1">
      <c r="A1244" s="103"/>
      <c r="B1244" s="103"/>
    </row>
    <row r="1245" spans="1:2" s="323" customFormat="1">
      <c r="A1245" s="103"/>
      <c r="B1245" s="103"/>
    </row>
    <row r="1246" spans="1:2" s="323" customFormat="1">
      <c r="A1246" s="103"/>
      <c r="B1246" s="103"/>
    </row>
    <row r="1247" spans="1:2" s="323" customFormat="1">
      <c r="A1247" s="103"/>
      <c r="B1247" s="101"/>
    </row>
    <row r="1248" spans="1:2" s="323" customFormat="1">
      <c r="A1248" s="103"/>
    </row>
    <row r="1249" spans="1:2" s="323" customFormat="1">
      <c r="A1249" s="103"/>
    </row>
    <row r="1250" spans="1:2" s="323" customFormat="1">
      <c r="A1250" s="103"/>
    </row>
    <row r="1251" spans="1:2" s="323" customFormat="1">
      <c r="A1251" s="103"/>
    </row>
    <row r="1252" spans="1:2" s="323" customFormat="1">
      <c r="A1252" s="103"/>
      <c r="B1252" s="101"/>
    </row>
    <row r="1253" spans="1:2" s="323" customFormat="1">
      <c r="A1253" s="103"/>
    </row>
    <row r="1254" spans="1:2" s="323" customFormat="1">
      <c r="A1254" s="103"/>
    </row>
    <row r="1255" spans="1:2" s="323" customFormat="1">
      <c r="A1255" s="103"/>
    </row>
    <row r="1256" spans="1:2" s="323" customFormat="1">
      <c r="A1256" s="103"/>
    </row>
    <row r="1257" spans="1:2" s="323" customFormat="1">
      <c r="A1257" s="103"/>
    </row>
    <row r="1258" spans="1:2" s="323" customFormat="1">
      <c r="A1258" s="103"/>
      <c r="B1258" s="103"/>
    </row>
    <row r="1259" spans="1:2" s="323" customFormat="1">
      <c r="A1259" s="103"/>
      <c r="B1259" s="103"/>
    </row>
    <row r="1260" spans="1:2" s="323" customFormat="1">
      <c r="A1260" s="103"/>
      <c r="B1260" s="103"/>
    </row>
    <row r="1261" spans="1:2" s="323" customFormat="1">
      <c r="A1261" s="103"/>
      <c r="B1261" s="103"/>
    </row>
    <row r="1262" spans="1:2" s="323" customFormat="1">
      <c r="A1262" s="103"/>
      <c r="B1262" s="103"/>
    </row>
    <row r="1263" spans="1:2" s="323" customFormat="1">
      <c r="A1263" s="103"/>
      <c r="B1263" s="103"/>
    </row>
    <row r="1264" spans="1:2" s="323" customFormat="1">
      <c r="A1264" s="103"/>
      <c r="B1264" s="103"/>
    </row>
    <row r="1265" spans="1:2" s="323" customFormat="1">
      <c r="A1265" s="103"/>
      <c r="B1265" s="103"/>
    </row>
    <row r="1266" spans="1:2" s="323" customFormat="1">
      <c r="A1266" s="103"/>
      <c r="B1266" s="101"/>
    </row>
    <row r="1267" spans="1:2" s="323" customFormat="1">
      <c r="A1267" s="103"/>
    </row>
    <row r="1268" spans="1:2" s="323" customFormat="1">
      <c r="A1268" s="103"/>
    </row>
    <row r="1269" spans="1:2" s="323" customFormat="1">
      <c r="A1269" s="103"/>
    </row>
    <row r="1270" spans="1:2" s="323" customFormat="1">
      <c r="A1270" s="103"/>
    </row>
    <row r="1271" spans="1:2" s="323" customFormat="1">
      <c r="A1271" s="103"/>
      <c r="B1271" s="103"/>
    </row>
    <row r="1272" spans="1:2" s="323" customFormat="1">
      <c r="A1272" s="103"/>
      <c r="B1272" s="103"/>
    </row>
    <row r="1273" spans="1:2" s="323" customFormat="1">
      <c r="A1273" s="103"/>
      <c r="B1273" s="103"/>
    </row>
    <row r="1274" spans="1:2" s="323" customFormat="1">
      <c r="A1274" s="103"/>
      <c r="B1274" s="103"/>
    </row>
    <row r="1275" spans="1:2" s="323" customFormat="1">
      <c r="A1275" s="103"/>
      <c r="B1275" s="103"/>
    </row>
    <row r="1276" spans="1:2" s="323" customFormat="1">
      <c r="A1276" s="103"/>
      <c r="B1276" s="103"/>
    </row>
    <row r="1277" spans="1:2" s="323" customFormat="1">
      <c r="A1277" s="103"/>
      <c r="B1277" s="103"/>
    </row>
    <row r="1278" spans="1:2" s="323" customFormat="1">
      <c r="A1278" s="103"/>
      <c r="B1278" s="103"/>
    </row>
    <row r="1279" spans="1:2" s="323" customFormat="1">
      <c r="A1279" s="103"/>
      <c r="B1279" s="103"/>
    </row>
    <row r="1280" spans="1:2" s="323" customFormat="1">
      <c r="A1280" s="103"/>
      <c r="B1280" s="103"/>
    </row>
    <row r="1281" spans="1:2" s="323" customFormat="1">
      <c r="A1281" s="103"/>
      <c r="B1281" s="103"/>
    </row>
    <row r="1282" spans="1:2" s="323" customFormat="1">
      <c r="A1282" s="103"/>
      <c r="B1282" s="103"/>
    </row>
    <row r="1283" spans="1:2" s="323" customFormat="1">
      <c r="A1283" s="103"/>
      <c r="B1283" s="103"/>
    </row>
    <row r="1284" spans="1:2" s="323" customFormat="1">
      <c r="A1284" s="103"/>
      <c r="B1284" s="103"/>
    </row>
    <row r="1285" spans="1:2" s="323" customFormat="1">
      <c r="A1285" s="103"/>
      <c r="B1285" s="103"/>
    </row>
    <row r="1286" spans="1:2" s="323" customFormat="1">
      <c r="A1286" s="103"/>
      <c r="B1286" s="103"/>
    </row>
    <row r="1287" spans="1:2" s="323" customFormat="1">
      <c r="A1287" s="103"/>
      <c r="B1287" s="103"/>
    </row>
    <row r="1288" spans="1:2" s="323" customFormat="1">
      <c r="A1288" s="103"/>
      <c r="B1288" s="103"/>
    </row>
    <row r="1289" spans="1:2" s="323" customFormat="1">
      <c r="A1289" s="103"/>
      <c r="B1289" s="103"/>
    </row>
    <row r="1290" spans="1:2" s="323" customFormat="1">
      <c r="A1290" s="103"/>
      <c r="B1290" s="103"/>
    </row>
    <row r="1291" spans="1:2" s="323" customFormat="1">
      <c r="A1291" s="103"/>
      <c r="B1291" s="103"/>
    </row>
    <row r="1292" spans="1:2" s="323" customFormat="1">
      <c r="A1292" s="103"/>
      <c r="B1292" s="103"/>
    </row>
    <row r="1293" spans="1:2" s="323" customFormat="1">
      <c r="A1293" s="103"/>
      <c r="B1293" s="103"/>
    </row>
    <row r="1294" spans="1:2" s="323" customFormat="1">
      <c r="A1294" s="103"/>
      <c r="B1294" s="103"/>
    </row>
    <row r="1295" spans="1:2" s="323" customFormat="1">
      <c r="A1295" s="103"/>
      <c r="B1295" s="103"/>
    </row>
    <row r="1296" spans="1:2" s="323" customFormat="1">
      <c r="A1296" s="103"/>
      <c r="B1296" s="103"/>
    </row>
    <row r="1297" spans="1:2" s="323" customFormat="1">
      <c r="A1297" s="103"/>
      <c r="B1297" s="103"/>
    </row>
    <row r="1298" spans="1:2" s="323" customFormat="1">
      <c r="A1298" s="103"/>
      <c r="B1298" s="103"/>
    </row>
    <row r="1299" spans="1:2" s="323" customFormat="1">
      <c r="A1299" s="103"/>
      <c r="B1299" s="103"/>
    </row>
    <row r="1300" spans="1:2" s="323" customFormat="1">
      <c r="A1300" s="103"/>
      <c r="B1300" s="103"/>
    </row>
    <row r="1301" spans="1:2" s="323" customFormat="1">
      <c r="A1301" s="103"/>
      <c r="B1301" s="103"/>
    </row>
    <row r="1302" spans="1:2" s="323" customFormat="1">
      <c r="A1302" s="103"/>
      <c r="B1302" s="103"/>
    </row>
    <row r="1303" spans="1:2" s="323" customFormat="1">
      <c r="A1303" s="103"/>
      <c r="B1303" s="103"/>
    </row>
    <row r="1304" spans="1:2" s="323" customFormat="1">
      <c r="A1304" s="103"/>
      <c r="B1304" s="103"/>
    </row>
    <row r="1305" spans="1:2" s="323" customFormat="1">
      <c r="A1305" s="103"/>
      <c r="B1305" s="103"/>
    </row>
    <row r="1306" spans="1:2" s="323" customFormat="1">
      <c r="A1306" s="103"/>
      <c r="B1306" s="103"/>
    </row>
    <row r="1307" spans="1:2" s="323" customFormat="1">
      <c r="A1307" s="103"/>
      <c r="B1307" s="103"/>
    </row>
    <row r="1308" spans="1:2" s="323" customFormat="1">
      <c r="A1308" s="103"/>
      <c r="B1308" s="101"/>
    </row>
    <row r="1309" spans="1:2" s="323" customFormat="1">
      <c r="A1309" s="103"/>
    </row>
    <row r="1310" spans="1:2" s="323" customFormat="1">
      <c r="A1310" s="103"/>
    </row>
    <row r="1311" spans="1:2" s="323" customFormat="1">
      <c r="A1311" s="103"/>
    </row>
    <row r="1312" spans="1:2" s="323" customFormat="1">
      <c r="A1312" s="103"/>
      <c r="B1312" s="103"/>
    </row>
    <row r="1313" spans="1:2" s="323" customFormat="1">
      <c r="A1313" s="103"/>
      <c r="B1313" s="103"/>
    </row>
    <row r="1314" spans="1:2" s="323" customFormat="1">
      <c r="A1314" s="103"/>
      <c r="B1314" s="103"/>
    </row>
    <row r="1315" spans="1:2" s="323" customFormat="1">
      <c r="A1315" s="103"/>
      <c r="B1315" s="103"/>
    </row>
    <row r="1316" spans="1:2" s="323" customFormat="1">
      <c r="A1316" s="103"/>
      <c r="B1316" s="103"/>
    </row>
    <row r="1317" spans="1:2" s="323" customFormat="1">
      <c r="A1317" s="103"/>
      <c r="B1317" s="103"/>
    </row>
    <row r="1318" spans="1:2" s="323" customFormat="1">
      <c r="A1318" s="103"/>
      <c r="B1318" s="103"/>
    </row>
    <row r="1319" spans="1:2" s="323" customFormat="1">
      <c r="A1319" s="103"/>
      <c r="B1319" s="103"/>
    </row>
    <row r="1320" spans="1:2" s="323" customFormat="1">
      <c r="A1320" s="103"/>
      <c r="B1320" s="103"/>
    </row>
    <row r="1321" spans="1:2" s="323" customFormat="1">
      <c r="A1321" s="103"/>
      <c r="B1321" s="103"/>
    </row>
    <row r="1322" spans="1:2" s="323" customFormat="1">
      <c r="A1322" s="103"/>
      <c r="B1322" s="103"/>
    </row>
    <row r="1323" spans="1:2" s="323" customFormat="1">
      <c r="A1323" s="103"/>
      <c r="B1323" s="103"/>
    </row>
    <row r="1324" spans="1:2" s="323" customFormat="1">
      <c r="A1324" s="103"/>
      <c r="B1324" s="103"/>
    </row>
    <row r="1325" spans="1:2" s="323" customFormat="1">
      <c r="A1325" s="103"/>
      <c r="B1325" s="103"/>
    </row>
    <row r="1326" spans="1:2" s="323" customFormat="1">
      <c r="A1326" s="103"/>
      <c r="B1326" s="101"/>
    </row>
    <row r="1327" spans="1:2" s="323" customFormat="1">
      <c r="A1327" s="103"/>
    </row>
    <row r="1328" spans="1:2" s="323" customFormat="1">
      <c r="A1328" s="103"/>
    </row>
    <row r="1329" spans="1:2" s="323" customFormat="1">
      <c r="A1329" s="103"/>
    </row>
    <row r="1330" spans="1:2" s="323" customFormat="1">
      <c r="A1330" s="103"/>
      <c r="B1330" s="103"/>
    </row>
    <row r="1331" spans="1:2" s="323" customFormat="1">
      <c r="A1331" s="103"/>
      <c r="B1331" s="103"/>
    </row>
    <row r="1332" spans="1:2" s="323" customFormat="1">
      <c r="A1332" s="103"/>
      <c r="B1332" s="103"/>
    </row>
    <row r="1333" spans="1:2" s="323" customFormat="1">
      <c r="A1333" s="103"/>
      <c r="B1333" s="103"/>
    </row>
    <row r="1334" spans="1:2" s="323" customFormat="1">
      <c r="A1334" s="103"/>
      <c r="B1334" s="103"/>
    </row>
    <row r="1335" spans="1:2" s="323" customFormat="1">
      <c r="A1335" s="103"/>
      <c r="B1335" s="101"/>
    </row>
    <row r="1336" spans="1:2" s="323" customFormat="1">
      <c r="A1336" s="103"/>
    </row>
    <row r="1337" spans="1:2" s="323" customFormat="1">
      <c r="A1337" s="103"/>
    </row>
    <row r="1338" spans="1:2" s="323" customFormat="1">
      <c r="A1338" s="103"/>
    </row>
    <row r="1339" spans="1:2" s="323" customFormat="1">
      <c r="A1339" s="103"/>
    </row>
    <row r="1340" spans="1:2" s="323" customFormat="1">
      <c r="A1340" s="103"/>
    </row>
    <row r="1341" spans="1:2" s="323" customFormat="1">
      <c r="A1341" s="103"/>
      <c r="B1341" s="103"/>
    </row>
    <row r="1342" spans="1:2" s="323" customFormat="1">
      <c r="A1342" s="103"/>
      <c r="B1342" s="103"/>
    </row>
    <row r="1343" spans="1:2" s="323" customFormat="1">
      <c r="A1343" s="103"/>
      <c r="B1343" s="103"/>
    </row>
    <row r="1344" spans="1:2" s="323" customFormat="1">
      <c r="A1344" s="103"/>
      <c r="B1344" s="103"/>
    </row>
    <row r="1345" spans="1:2" s="323" customFormat="1">
      <c r="A1345" s="103"/>
      <c r="B1345" s="103"/>
    </row>
    <row r="1346" spans="1:2" s="323" customFormat="1">
      <c r="A1346" s="103"/>
      <c r="B1346" s="103"/>
    </row>
    <row r="1347" spans="1:2" s="323" customFormat="1">
      <c r="A1347" s="103"/>
      <c r="B1347" s="103"/>
    </row>
    <row r="1348" spans="1:2" s="323" customFormat="1">
      <c r="A1348" s="103"/>
      <c r="B1348" s="103"/>
    </row>
    <row r="1349" spans="1:2" s="323" customFormat="1">
      <c r="A1349" s="103"/>
      <c r="B1349" s="103"/>
    </row>
    <row r="1350" spans="1:2" s="323" customFormat="1">
      <c r="A1350" s="103"/>
      <c r="B1350" s="103"/>
    </row>
    <row r="1351" spans="1:2" s="323" customFormat="1">
      <c r="A1351" s="103"/>
      <c r="B1351" s="103"/>
    </row>
    <row r="1352" spans="1:2" s="323" customFormat="1">
      <c r="A1352" s="103"/>
      <c r="B1352" s="103"/>
    </row>
    <row r="1353" spans="1:2" s="323" customFormat="1">
      <c r="A1353" s="103"/>
      <c r="B1353" s="103"/>
    </row>
    <row r="1354" spans="1:2" s="323" customFormat="1">
      <c r="A1354" s="103"/>
      <c r="B1354" s="103"/>
    </row>
    <row r="1355" spans="1:2" s="323" customFormat="1">
      <c r="A1355" s="103"/>
      <c r="B1355" s="103"/>
    </row>
    <row r="1356" spans="1:2" s="323" customFormat="1">
      <c r="A1356" s="103"/>
      <c r="B1356" s="103"/>
    </row>
    <row r="1357" spans="1:2" s="323" customFormat="1">
      <c r="A1357" s="103"/>
      <c r="B1357" s="103"/>
    </row>
    <row r="1358" spans="1:2" s="323" customFormat="1">
      <c r="A1358" s="103"/>
      <c r="B1358" s="103"/>
    </row>
    <row r="1359" spans="1:2" s="323" customFormat="1">
      <c r="A1359" s="103"/>
      <c r="B1359" s="103"/>
    </row>
    <row r="1360" spans="1:2" s="323" customFormat="1">
      <c r="A1360" s="103"/>
      <c r="B1360" s="103"/>
    </row>
    <row r="1361" spans="1:2" s="323" customFormat="1">
      <c r="A1361" s="103"/>
      <c r="B1361" s="103"/>
    </row>
    <row r="1362" spans="1:2" s="323" customFormat="1">
      <c r="A1362" s="103"/>
      <c r="B1362" s="103"/>
    </row>
    <row r="1363" spans="1:2" s="323" customFormat="1">
      <c r="A1363" s="103"/>
      <c r="B1363" s="103"/>
    </row>
    <row r="1364" spans="1:2" s="323" customFormat="1">
      <c r="A1364" s="103"/>
      <c r="B1364" s="103"/>
    </row>
    <row r="1365" spans="1:2" s="323" customFormat="1">
      <c r="A1365" s="103"/>
      <c r="B1365" s="103"/>
    </row>
    <row r="1366" spans="1:2" s="323" customFormat="1">
      <c r="A1366" s="103"/>
      <c r="B1366" s="103"/>
    </row>
    <row r="1367" spans="1:2" s="323" customFormat="1">
      <c r="A1367" s="103"/>
      <c r="B1367" s="103"/>
    </row>
    <row r="1368" spans="1:2" s="323" customFormat="1">
      <c r="A1368" s="103"/>
      <c r="B1368" s="103"/>
    </row>
    <row r="1369" spans="1:2" s="323" customFormat="1">
      <c r="A1369" s="103"/>
      <c r="B1369" s="103"/>
    </row>
    <row r="1370" spans="1:2" s="323" customFormat="1">
      <c r="A1370" s="103"/>
      <c r="B1370" s="101"/>
    </row>
    <row r="1371" spans="1:2" s="323" customFormat="1">
      <c r="A1371" s="103"/>
    </row>
    <row r="1372" spans="1:2" s="323" customFormat="1">
      <c r="A1372" s="103"/>
    </row>
    <row r="1373" spans="1:2" s="323" customFormat="1">
      <c r="A1373" s="103"/>
    </row>
    <row r="1374" spans="1:2" s="323" customFormat="1">
      <c r="A1374" s="103"/>
      <c r="B1374" s="103"/>
    </row>
    <row r="1375" spans="1:2" s="323" customFormat="1">
      <c r="A1375" s="103"/>
      <c r="B1375" s="103"/>
    </row>
    <row r="1376" spans="1:2" s="323" customFormat="1">
      <c r="A1376" s="103"/>
      <c r="B1376" s="103"/>
    </row>
    <row r="1377" spans="1:2" s="323" customFormat="1">
      <c r="A1377" s="103"/>
      <c r="B1377" s="103"/>
    </row>
    <row r="1378" spans="1:2" s="323" customFormat="1">
      <c r="A1378" s="103"/>
      <c r="B1378" s="103"/>
    </row>
    <row r="1379" spans="1:2" s="323" customFormat="1">
      <c r="A1379" s="103"/>
      <c r="B1379" s="103"/>
    </row>
    <row r="1380" spans="1:2" s="323" customFormat="1">
      <c r="A1380" s="103"/>
      <c r="B1380" s="103"/>
    </row>
    <row r="1381" spans="1:2" s="323" customFormat="1">
      <c r="A1381" s="103"/>
      <c r="B1381" s="103"/>
    </row>
    <row r="1382" spans="1:2" s="323" customFormat="1">
      <c r="A1382" s="103"/>
      <c r="B1382" s="103"/>
    </row>
    <row r="1383" spans="1:2" s="323" customFormat="1">
      <c r="A1383" s="103"/>
      <c r="B1383" s="103"/>
    </row>
    <row r="1384" spans="1:2" s="323" customFormat="1">
      <c r="A1384" s="103"/>
      <c r="B1384" s="103"/>
    </row>
    <row r="1385" spans="1:2" s="323" customFormat="1">
      <c r="A1385" s="103"/>
      <c r="B1385" s="103"/>
    </row>
    <row r="1386" spans="1:2" s="323" customFormat="1">
      <c r="A1386" s="103"/>
      <c r="B1386" s="103"/>
    </row>
    <row r="1387" spans="1:2" s="323" customFormat="1">
      <c r="A1387" s="103"/>
      <c r="B1387" s="103"/>
    </row>
    <row r="1388" spans="1:2" s="323" customFormat="1">
      <c r="A1388" s="103"/>
      <c r="B1388" s="103"/>
    </row>
    <row r="1389" spans="1:2" s="323" customFormat="1">
      <c r="A1389" s="103"/>
      <c r="B1389" s="103"/>
    </row>
    <row r="1390" spans="1:2" s="323" customFormat="1">
      <c r="A1390" s="103"/>
      <c r="B1390" s="103"/>
    </row>
    <row r="1391" spans="1:2" s="323" customFormat="1">
      <c r="A1391" s="103"/>
      <c r="B1391" s="103"/>
    </row>
    <row r="1392" spans="1:2" s="323" customFormat="1">
      <c r="A1392" s="103"/>
      <c r="B1392" s="103"/>
    </row>
    <row r="1393" spans="1:2" s="323" customFormat="1">
      <c r="A1393" s="103"/>
      <c r="B1393" s="103"/>
    </row>
    <row r="1394" spans="1:2" s="323" customFormat="1">
      <c r="A1394" s="103"/>
      <c r="B1394" s="103"/>
    </row>
    <row r="1395" spans="1:2" s="323" customFormat="1">
      <c r="A1395" s="103"/>
      <c r="B1395" s="103"/>
    </row>
    <row r="1396" spans="1:2" s="323" customFormat="1">
      <c r="A1396" s="103"/>
      <c r="B1396" s="103"/>
    </row>
    <row r="1397" spans="1:2" s="323" customFormat="1">
      <c r="A1397" s="103"/>
      <c r="B1397" s="103"/>
    </row>
    <row r="1398" spans="1:2" s="323" customFormat="1">
      <c r="A1398" s="103"/>
      <c r="B1398" s="103"/>
    </row>
    <row r="1399" spans="1:2" s="323" customFormat="1">
      <c r="A1399" s="103"/>
      <c r="B1399" s="103"/>
    </row>
    <row r="1400" spans="1:2" s="323" customFormat="1">
      <c r="A1400" s="103"/>
      <c r="B1400" s="103"/>
    </row>
    <row r="1401" spans="1:2" s="323" customFormat="1">
      <c r="A1401" s="103"/>
      <c r="B1401" s="103"/>
    </row>
    <row r="1402" spans="1:2" s="323" customFormat="1">
      <c r="A1402" s="103"/>
      <c r="B1402" s="103"/>
    </row>
    <row r="1403" spans="1:2" s="323" customFormat="1">
      <c r="A1403" s="103"/>
      <c r="B1403" s="103"/>
    </row>
    <row r="1404" spans="1:2" s="323" customFormat="1">
      <c r="A1404" s="103"/>
      <c r="B1404" s="103"/>
    </row>
    <row r="1405" spans="1:2" s="323" customFormat="1">
      <c r="A1405" s="103"/>
      <c r="B1405" s="101"/>
    </row>
    <row r="1406" spans="1:2" s="323" customFormat="1">
      <c r="A1406" s="103"/>
    </row>
    <row r="1407" spans="1:2" s="323" customFormat="1">
      <c r="A1407" s="103"/>
    </row>
    <row r="1408" spans="1:2" s="323" customFormat="1">
      <c r="A1408" s="103"/>
    </row>
    <row r="1409" spans="1:2" s="323" customFormat="1">
      <c r="A1409" s="103"/>
      <c r="B1409" s="103"/>
    </row>
    <row r="1410" spans="1:2" s="323" customFormat="1">
      <c r="A1410" s="103"/>
      <c r="B1410" s="103"/>
    </row>
    <row r="1411" spans="1:2" s="323" customFormat="1">
      <c r="A1411" s="103"/>
      <c r="B1411" s="103"/>
    </row>
    <row r="1412" spans="1:2" s="323" customFormat="1">
      <c r="A1412" s="103"/>
      <c r="B1412" s="103"/>
    </row>
    <row r="1413" spans="1:2" s="323" customFormat="1">
      <c r="A1413" s="103"/>
      <c r="B1413" s="103"/>
    </row>
    <row r="1414" spans="1:2" s="323" customFormat="1">
      <c r="A1414" s="103"/>
      <c r="B1414" s="103"/>
    </row>
    <row r="1415" spans="1:2" s="323" customFormat="1">
      <c r="A1415" s="103"/>
      <c r="B1415" s="103"/>
    </row>
    <row r="1416" spans="1:2" s="323" customFormat="1">
      <c r="A1416" s="103"/>
      <c r="B1416" s="103"/>
    </row>
    <row r="1417" spans="1:2" s="323" customFormat="1">
      <c r="A1417" s="103"/>
      <c r="B1417" s="101"/>
    </row>
    <row r="1418" spans="1:2" s="323" customFormat="1">
      <c r="A1418" s="103"/>
    </row>
    <row r="1419" spans="1:2" s="323" customFormat="1">
      <c r="A1419" s="103"/>
    </row>
    <row r="1420" spans="1:2" s="323" customFormat="1">
      <c r="A1420" s="103"/>
    </row>
    <row r="1421" spans="1:2" s="323" customFormat="1">
      <c r="A1421" s="103"/>
    </row>
    <row r="1422" spans="1:2" s="323" customFormat="1">
      <c r="A1422" s="103"/>
      <c r="B1422" s="103"/>
    </row>
    <row r="1423" spans="1:2" s="323" customFormat="1">
      <c r="A1423" s="103"/>
      <c r="B1423" s="103"/>
    </row>
    <row r="1424" spans="1:2" s="323" customFormat="1">
      <c r="A1424" s="103"/>
      <c r="B1424" s="103"/>
    </row>
    <row r="1425" spans="1:2" s="323" customFormat="1">
      <c r="A1425" s="103"/>
      <c r="B1425" s="103"/>
    </row>
    <row r="1426" spans="1:2" s="323" customFormat="1">
      <c r="A1426" s="103"/>
      <c r="B1426" s="103"/>
    </row>
    <row r="1427" spans="1:2" s="323" customFormat="1">
      <c r="A1427" s="103"/>
      <c r="B1427" s="103"/>
    </row>
    <row r="1428" spans="1:2" s="323" customFormat="1">
      <c r="A1428" s="103"/>
      <c r="B1428" s="103"/>
    </row>
    <row r="1429" spans="1:2" s="323" customFormat="1">
      <c r="A1429" s="103"/>
      <c r="B1429" s="103"/>
    </row>
    <row r="1430" spans="1:2" s="323" customFormat="1">
      <c r="A1430" s="103"/>
      <c r="B1430" s="103"/>
    </row>
    <row r="1431" spans="1:2" s="323" customFormat="1">
      <c r="A1431" s="103"/>
      <c r="B1431" s="103"/>
    </row>
    <row r="1432" spans="1:2" s="323" customFormat="1">
      <c r="A1432" s="103"/>
      <c r="B1432" s="103"/>
    </row>
    <row r="1433" spans="1:2" s="323" customFormat="1">
      <c r="A1433" s="103"/>
      <c r="B1433" s="103"/>
    </row>
    <row r="1434" spans="1:2" s="323" customFormat="1">
      <c r="A1434" s="103"/>
      <c r="B1434" s="103"/>
    </row>
    <row r="1435" spans="1:2" s="323" customFormat="1">
      <c r="A1435" s="103"/>
      <c r="B1435" s="103"/>
    </row>
    <row r="1436" spans="1:2" s="323" customFormat="1">
      <c r="A1436" s="103"/>
      <c r="B1436" s="103"/>
    </row>
    <row r="1437" spans="1:2" s="323" customFormat="1">
      <c r="A1437" s="103"/>
      <c r="B1437" s="103"/>
    </row>
    <row r="1438" spans="1:2" s="323" customFormat="1">
      <c r="A1438" s="103"/>
      <c r="B1438" s="103"/>
    </row>
    <row r="1439" spans="1:2" s="323" customFormat="1">
      <c r="A1439" s="103"/>
      <c r="B1439" s="103"/>
    </row>
    <row r="1440" spans="1:2" s="323" customFormat="1">
      <c r="A1440" s="103"/>
      <c r="B1440" s="103"/>
    </row>
    <row r="1441" spans="1:2" s="323" customFormat="1">
      <c r="A1441" s="103"/>
      <c r="B1441" s="103"/>
    </row>
    <row r="1442" spans="1:2" s="323" customFormat="1">
      <c r="A1442" s="103"/>
      <c r="B1442" s="103"/>
    </row>
    <row r="1443" spans="1:2" s="323" customFormat="1">
      <c r="A1443" s="103"/>
      <c r="B1443" s="103"/>
    </row>
    <row r="1444" spans="1:2" s="323" customFormat="1">
      <c r="A1444" s="103"/>
      <c r="B1444" s="103"/>
    </row>
    <row r="1445" spans="1:2" s="323" customFormat="1">
      <c r="A1445" s="103"/>
      <c r="B1445" s="103"/>
    </row>
    <row r="1446" spans="1:2" s="323" customFormat="1">
      <c r="A1446" s="103"/>
      <c r="B1446" s="103"/>
    </row>
    <row r="1447" spans="1:2" s="323" customFormat="1">
      <c r="A1447" s="103"/>
      <c r="B1447" s="103"/>
    </row>
    <row r="1448" spans="1:2" s="323" customFormat="1">
      <c r="A1448" s="103"/>
      <c r="B1448" s="103"/>
    </row>
    <row r="1449" spans="1:2" s="323" customFormat="1">
      <c r="A1449" s="103"/>
      <c r="B1449" s="103"/>
    </row>
    <row r="1450" spans="1:2" s="323" customFormat="1">
      <c r="A1450" s="103"/>
      <c r="B1450" s="103"/>
    </row>
    <row r="1451" spans="1:2" s="323" customFormat="1">
      <c r="A1451" s="103"/>
      <c r="B1451" s="103"/>
    </row>
    <row r="1452" spans="1:2" s="323" customFormat="1">
      <c r="A1452" s="103"/>
      <c r="B1452" s="103"/>
    </row>
    <row r="1453" spans="1:2" s="323" customFormat="1">
      <c r="A1453" s="103"/>
      <c r="B1453" s="103"/>
    </row>
    <row r="1454" spans="1:2" s="323" customFormat="1">
      <c r="A1454" s="103"/>
      <c r="B1454" s="103"/>
    </row>
    <row r="1455" spans="1:2" s="323" customFormat="1">
      <c r="A1455" s="103"/>
      <c r="B1455" s="324"/>
    </row>
    <row r="1456" spans="1:2" s="323" customFormat="1">
      <c r="A1456" s="103"/>
      <c r="B1456" s="103"/>
    </row>
    <row r="1457" spans="1:2" s="323" customFormat="1">
      <c r="A1457" s="103"/>
      <c r="B1457" s="103"/>
    </row>
    <row r="1458" spans="1:2" s="323" customFormat="1">
      <c r="A1458" s="103"/>
      <c r="B1458" s="103"/>
    </row>
    <row r="1459" spans="1:2" s="323" customFormat="1">
      <c r="A1459" s="103"/>
      <c r="B1459" s="103"/>
    </row>
    <row r="1460" spans="1:2" s="323" customFormat="1">
      <c r="A1460" s="103"/>
      <c r="B1460" s="103"/>
    </row>
    <row r="1461" spans="1:2" s="323" customFormat="1">
      <c r="A1461" s="103"/>
      <c r="B1461" s="103"/>
    </row>
    <row r="1462" spans="1:2" s="323" customFormat="1">
      <c r="A1462" s="103"/>
      <c r="B1462" s="103"/>
    </row>
    <row r="1463" spans="1:2" s="323" customFormat="1">
      <c r="A1463" s="103"/>
      <c r="B1463" s="103"/>
    </row>
    <row r="1464" spans="1:2" s="323" customFormat="1">
      <c r="A1464" s="103"/>
      <c r="B1464" s="103"/>
    </row>
    <row r="1465" spans="1:2" s="323" customFormat="1">
      <c r="A1465" s="103"/>
      <c r="B1465" s="103"/>
    </row>
    <row r="1466" spans="1:2" s="323" customFormat="1">
      <c r="A1466" s="103"/>
      <c r="B1466" s="103"/>
    </row>
    <row r="1467" spans="1:2" s="323" customFormat="1">
      <c r="A1467" s="103"/>
      <c r="B1467" s="103"/>
    </row>
    <row r="1468" spans="1:2" s="323" customFormat="1">
      <c r="A1468" s="103"/>
      <c r="B1468" s="103"/>
    </row>
    <row r="1469" spans="1:2" s="323" customFormat="1">
      <c r="A1469" s="103"/>
      <c r="B1469" s="103"/>
    </row>
    <row r="1470" spans="1:2" s="323" customFormat="1">
      <c r="A1470" s="103"/>
      <c r="B1470" s="103"/>
    </row>
    <row r="1471" spans="1:2" s="323" customFormat="1">
      <c r="A1471" s="103"/>
      <c r="B1471" s="103"/>
    </row>
    <row r="1472" spans="1:2" s="323" customFormat="1">
      <c r="A1472" s="103"/>
      <c r="B1472" s="103"/>
    </row>
    <row r="1473" spans="1:2" s="323" customFormat="1">
      <c r="A1473" s="103"/>
      <c r="B1473" s="103"/>
    </row>
    <row r="1474" spans="1:2" s="323" customFormat="1">
      <c r="A1474" s="103"/>
      <c r="B1474" s="103"/>
    </row>
    <row r="1475" spans="1:2" s="323" customFormat="1">
      <c r="A1475" s="103"/>
      <c r="B1475" s="103"/>
    </row>
    <row r="1476" spans="1:2" s="323" customFormat="1">
      <c r="A1476" s="103"/>
      <c r="B1476" s="103"/>
    </row>
    <row r="1477" spans="1:2" s="323" customFormat="1">
      <c r="A1477" s="103"/>
      <c r="B1477" s="103"/>
    </row>
    <row r="1478" spans="1:2" s="323" customFormat="1">
      <c r="A1478" s="103"/>
      <c r="B1478" s="101"/>
    </row>
    <row r="1479" spans="1:2" s="323" customFormat="1">
      <c r="A1479" s="103"/>
    </row>
    <row r="1480" spans="1:2" s="323" customFormat="1">
      <c r="A1480" s="103"/>
    </row>
    <row r="1481" spans="1:2" s="323" customFormat="1">
      <c r="A1481" s="103"/>
    </row>
    <row r="1482" spans="1:2" s="323" customFormat="1">
      <c r="A1482" s="103"/>
      <c r="B1482" s="103"/>
    </row>
    <row r="1483" spans="1:2" s="323" customFormat="1">
      <c r="A1483" s="103"/>
      <c r="B1483" s="103"/>
    </row>
    <row r="1484" spans="1:2" s="323" customFormat="1">
      <c r="A1484" s="103"/>
      <c r="B1484" s="103"/>
    </row>
    <row r="1485" spans="1:2" s="323" customFormat="1">
      <c r="A1485" s="103"/>
      <c r="B1485" s="103"/>
    </row>
    <row r="1486" spans="1:2" s="323" customFormat="1">
      <c r="A1486" s="103"/>
      <c r="B1486" s="103"/>
    </row>
    <row r="1487" spans="1:2" s="323" customFormat="1">
      <c r="A1487" s="103"/>
      <c r="B1487" s="103"/>
    </row>
    <row r="1488" spans="1:2" s="323" customFormat="1">
      <c r="A1488" s="103"/>
      <c r="B1488" s="103"/>
    </row>
    <row r="1489" spans="1:2" s="323" customFormat="1">
      <c r="A1489" s="103"/>
      <c r="B1489" s="103"/>
    </row>
    <row r="1490" spans="1:2" s="323" customFormat="1">
      <c r="A1490" s="103"/>
      <c r="B1490" s="103"/>
    </row>
    <row r="1491" spans="1:2" s="323" customFormat="1">
      <c r="A1491" s="103"/>
      <c r="B1491" s="103"/>
    </row>
    <row r="1492" spans="1:2" s="323" customFormat="1">
      <c r="A1492" s="103"/>
      <c r="B1492" s="103"/>
    </row>
    <row r="1493" spans="1:2" s="323" customFormat="1">
      <c r="A1493" s="103"/>
      <c r="B1493" s="103"/>
    </row>
    <row r="1494" spans="1:2" s="323" customFormat="1">
      <c r="A1494" s="103"/>
      <c r="B1494" s="103"/>
    </row>
    <row r="1495" spans="1:2" s="323" customFormat="1">
      <c r="A1495" s="103"/>
      <c r="B1495" s="103"/>
    </row>
    <row r="1496" spans="1:2" s="323" customFormat="1">
      <c r="A1496" s="103"/>
      <c r="B1496" s="103"/>
    </row>
    <row r="1497" spans="1:2" s="323" customFormat="1">
      <c r="A1497" s="103"/>
      <c r="B1497" s="103"/>
    </row>
    <row r="1498" spans="1:2" s="323" customFormat="1">
      <c r="A1498" s="103"/>
      <c r="B1498" s="103"/>
    </row>
    <row r="1499" spans="1:2" s="323" customFormat="1">
      <c r="A1499" s="103"/>
      <c r="B1499" s="103"/>
    </row>
    <row r="1500" spans="1:2" s="323" customFormat="1">
      <c r="A1500" s="103"/>
      <c r="B1500" s="103"/>
    </row>
    <row r="1501" spans="1:2" s="323" customFormat="1">
      <c r="A1501" s="103"/>
      <c r="B1501" s="103"/>
    </row>
    <row r="1502" spans="1:2" s="323" customFormat="1">
      <c r="A1502" s="103"/>
      <c r="B1502" s="103"/>
    </row>
    <row r="1503" spans="1:2" s="323" customFormat="1">
      <c r="A1503" s="103"/>
      <c r="B1503" s="103"/>
    </row>
    <row r="1504" spans="1:2" s="323" customFormat="1">
      <c r="A1504" s="103"/>
      <c r="B1504" s="103"/>
    </row>
    <row r="1505" spans="1:2" s="323" customFormat="1">
      <c r="A1505" s="103"/>
      <c r="B1505" s="103"/>
    </row>
    <row r="1506" spans="1:2" s="323" customFormat="1">
      <c r="A1506" s="103"/>
      <c r="B1506" s="103"/>
    </row>
    <row r="1507" spans="1:2" s="323" customFormat="1">
      <c r="A1507" s="103"/>
      <c r="B1507" s="103"/>
    </row>
    <row r="1508" spans="1:2" s="323" customFormat="1">
      <c r="A1508" s="103"/>
      <c r="B1508" s="103"/>
    </row>
    <row r="1509" spans="1:2" s="323" customFormat="1">
      <c r="A1509" s="103"/>
      <c r="B1509" s="103"/>
    </row>
    <row r="1510" spans="1:2" s="323" customFormat="1">
      <c r="A1510" s="103"/>
      <c r="B1510" s="103"/>
    </row>
    <row r="1511" spans="1:2" s="323" customFormat="1">
      <c r="A1511" s="103"/>
      <c r="B1511" s="103"/>
    </row>
    <row r="1512" spans="1:2" s="323" customFormat="1">
      <c r="A1512" s="103"/>
      <c r="B1512" s="103"/>
    </row>
    <row r="1513" spans="1:2" s="323" customFormat="1">
      <c r="A1513" s="103"/>
      <c r="B1513" s="103"/>
    </row>
    <row r="1514" spans="1:2" s="323" customFormat="1">
      <c r="A1514" s="103"/>
      <c r="B1514" s="103"/>
    </row>
    <row r="1515" spans="1:2" s="323" customFormat="1">
      <c r="A1515" s="103"/>
      <c r="B1515" s="103"/>
    </row>
    <row r="1516" spans="1:2" s="323" customFormat="1">
      <c r="A1516" s="103"/>
      <c r="B1516" s="103"/>
    </row>
    <row r="1517" spans="1:2" s="323" customFormat="1">
      <c r="A1517" s="103"/>
      <c r="B1517" s="103"/>
    </row>
    <row r="1518" spans="1:2" s="323" customFormat="1">
      <c r="A1518" s="103"/>
      <c r="B1518" s="103"/>
    </row>
    <row r="1519" spans="1:2" s="323" customFormat="1">
      <c r="A1519" s="103"/>
      <c r="B1519" s="103"/>
    </row>
    <row r="1520" spans="1:2" s="323" customFormat="1">
      <c r="A1520" s="103"/>
      <c r="B1520" s="103"/>
    </row>
    <row r="1521" spans="1:2" s="323" customFormat="1">
      <c r="A1521" s="103"/>
      <c r="B1521" s="103"/>
    </row>
    <row r="1522" spans="1:2" s="323" customFormat="1">
      <c r="A1522" s="103"/>
      <c r="B1522" s="103"/>
    </row>
    <row r="1523" spans="1:2" s="323" customFormat="1">
      <c r="A1523" s="103"/>
      <c r="B1523" s="103"/>
    </row>
    <row r="1524" spans="1:2" s="323" customFormat="1">
      <c r="A1524" s="103"/>
      <c r="B1524" s="103"/>
    </row>
    <row r="1525" spans="1:2" s="323" customFormat="1">
      <c r="A1525" s="103"/>
      <c r="B1525" s="103"/>
    </row>
    <row r="1526" spans="1:2" s="323" customFormat="1">
      <c r="A1526" s="103"/>
      <c r="B1526" s="103"/>
    </row>
    <row r="1527" spans="1:2" s="323" customFormat="1">
      <c r="A1527" s="103"/>
      <c r="B1527" s="101"/>
    </row>
    <row r="1528" spans="1:2" s="323" customFormat="1">
      <c r="A1528" s="103"/>
    </row>
    <row r="1529" spans="1:2" s="323" customFormat="1">
      <c r="A1529" s="103"/>
    </row>
    <row r="1530" spans="1:2" s="323" customFormat="1">
      <c r="A1530" s="103"/>
    </row>
    <row r="1531" spans="1:2" s="323" customFormat="1">
      <c r="A1531" s="103"/>
      <c r="B1531" s="103"/>
    </row>
    <row r="1532" spans="1:2" s="323" customFormat="1">
      <c r="A1532" s="103"/>
      <c r="B1532" s="103"/>
    </row>
    <row r="1533" spans="1:2" s="323" customFormat="1">
      <c r="A1533" s="103"/>
      <c r="B1533" s="103"/>
    </row>
    <row r="1534" spans="1:2" s="323" customFormat="1">
      <c r="A1534" s="103"/>
      <c r="B1534" s="103"/>
    </row>
    <row r="1535" spans="1:2" s="323" customFormat="1">
      <c r="A1535" s="103"/>
      <c r="B1535" s="103"/>
    </row>
    <row r="1536" spans="1:2" s="323" customFormat="1">
      <c r="A1536" s="103"/>
      <c r="B1536" s="103"/>
    </row>
    <row r="1537" spans="1:2" s="323" customFormat="1">
      <c r="A1537" s="103"/>
      <c r="B1537" s="103"/>
    </row>
    <row r="1538" spans="1:2" s="323" customFormat="1">
      <c r="A1538" s="103"/>
      <c r="B1538" s="103"/>
    </row>
    <row r="1539" spans="1:2" s="323" customFormat="1">
      <c r="A1539" s="103"/>
      <c r="B1539" s="103"/>
    </row>
    <row r="1540" spans="1:2" s="323" customFormat="1">
      <c r="A1540" s="103"/>
      <c r="B1540" s="103"/>
    </row>
    <row r="1541" spans="1:2" s="323" customFormat="1">
      <c r="A1541" s="103"/>
      <c r="B1541" s="103"/>
    </row>
    <row r="1542" spans="1:2" s="323" customFormat="1">
      <c r="A1542" s="103"/>
      <c r="B1542" s="103"/>
    </row>
    <row r="1543" spans="1:2" s="323" customFormat="1">
      <c r="A1543" s="103"/>
      <c r="B1543" s="103"/>
    </row>
    <row r="1544" spans="1:2" s="323" customFormat="1">
      <c r="A1544" s="103"/>
      <c r="B1544" s="103"/>
    </row>
    <row r="1545" spans="1:2" s="323" customFormat="1">
      <c r="A1545" s="103"/>
      <c r="B1545" s="103"/>
    </row>
    <row r="1546" spans="1:2" s="323" customFormat="1">
      <c r="A1546" s="103"/>
      <c r="B1546" s="103"/>
    </row>
    <row r="1547" spans="1:2" s="323" customFormat="1">
      <c r="A1547" s="103"/>
      <c r="B1547" s="103"/>
    </row>
    <row r="1548" spans="1:2" s="323" customFormat="1">
      <c r="A1548" s="103"/>
      <c r="B1548" s="103"/>
    </row>
    <row r="1549" spans="1:2" s="323" customFormat="1">
      <c r="A1549" s="103"/>
      <c r="B1549" s="103"/>
    </row>
    <row r="1550" spans="1:2" s="323" customFormat="1">
      <c r="A1550" s="103"/>
      <c r="B1550" s="103"/>
    </row>
    <row r="1551" spans="1:2" s="323" customFormat="1">
      <c r="A1551" s="103"/>
      <c r="B1551" s="103"/>
    </row>
    <row r="1552" spans="1:2" s="323" customFormat="1">
      <c r="A1552" s="103"/>
      <c r="B1552" s="103"/>
    </row>
    <row r="1553" spans="1:2" s="323" customFormat="1">
      <c r="A1553" s="103"/>
      <c r="B1553" s="103"/>
    </row>
    <row r="1554" spans="1:2" s="323" customFormat="1">
      <c r="A1554" s="103"/>
      <c r="B1554" s="101"/>
    </row>
    <row r="1555" spans="1:2" s="323" customFormat="1">
      <c r="A1555" s="103"/>
    </row>
    <row r="1556" spans="1:2" s="323" customFormat="1">
      <c r="A1556" s="103"/>
    </row>
    <row r="1557" spans="1:2" s="323" customFormat="1">
      <c r="A1557" s="103"/>
    </row>
    <row r="1558" spans="1:2" s="323" customFormat="1">
      <c r="A1558" s="103"/>
    </row>
    <row r="1559" spans="1:2" s="323" customFormat="1">
      <c r="A1559" s="103"/>
      <c r="B1559" s="103"/>
    </row>
    <row r="1560" spans="1:2" s="323" customFormat="1">
      <c r="A1560" s="103"/>
      <c r="B1560" s="103"/>
    </row>
    <row r="1561" spans="1:2" s="323" customFormat="1">
      <c r="A1561" s="103"/>
      <c r="B1561" s="103"/>
    </row>
    <row r="1562" spans="1:2" s="323" customFormat="1">
      <c r="A1562" s="103"/>
      <c r="B1562" s="103"/>
    </row>
    <row r="1563" spans="1:2" s="323" customFormat="1">
      <c r="A1563" s="103"/>
      <c r="B1563" s="103"/>
    </row>
    <row r="1564" spans="1:2" s="323" customFormat="1">
      <c r="A1564" s="103"/>
      <c r="B1564" s="103"/>
    </row>
    <row r="1565" spans="1:2" s="323" customFormat="1">
      <c r="A1565" s="103"/>
      <c r="B1565" s="103"/>
    </row>
    <row r="1566" spans="1:2" s="323" customFormat="1">
      <c r="A1566" s="103"/>
      <c r="B1566" s="103"/>
    </row>
    <row r="1567" spans="1:2" s="323" customFormat="1">
      <c r="A1567" s="103"/>
      <c r="B1567" s="103"/>
    </row>
    <row r="1568" spans="1:2" s="323" customFormat="1">
      <c r="A1568" s="103"/>
      <c r="B1568" s="101"/>
    </row>
    <row r="1569" spans="1:2" s="323" customFormat="1">
      <c r="A1569" s="103"/>
    </row>
    <row r="1570" spans="1:2" s="323" customFormat="1">
      <c r="A1570" s="103"/>
    </row>
    <row r="1571" spans="1:2" s="323" customFormat="1">
      <c r="A1571" s="103"/>
    </row>
    <row r="1572" spans="1:2" s="323" customFormat="1">
      <c r="A1572" s="103"/>
      <c r="B1572" s="103"/>
    </row>
    <row r="1573" spans="1:2" s="323" customFormat="1">
      <c r="A1573" s="103"/>
      <c r="B1573" s="103"/>
    </row>
    <row r="1574" spans="1:2" s="323" customFormat="1">
      <c r="A1574" s="103"/>
      <c r="B1574" s="103"/>
    </row>
    <row r="1575" spans="1:2" s="323" customFormat="1">
      <c r="A1575" s="103"/>
      <c r="B1575" s="103"/>
    </row>
    <row r="1576" spans="1:2" s="323" customFormat="1">
      <c r="A1576" s="103"/>
      <c r="B1576" s="103"/>
    </row>
    <row r="1577" spans="1:2" s="323" customFormat="1">
      <c r="A1577" s="103"/>
      <c r="B1577" s="103"/>
    </row>
    <row r="1578" spans="1:2" s="323" customFormat="1">
      <c r="A1578" s="103"/>
      <c r="B1578" s="103"/>
    </row>
    <row r="1579" spans="1:2" s="323" customFormat="1">
      <c r="A1579" s="103"/>
      <c r="B1579" s="103"/>
    </row>
    <row r="1580" spans="1:2" s="323" customFormat="1">
      <c r="A1580" s="103"/>
      <c r="B1580" s="101"/>
    </row>
    <row r="1581" spans="1:2" s="323" customFormat="1">
      <c r="A1581" s="103"/>
    </row>
    <row r="1582" spans="1:2" s="323" customFormat="1">
      <c r="A1582" s="103"/>
    </row>
    <row r="1583" spans="1:2" s="323" customFormat="1">
      <c r="A1583" s="103"/>
    </row>
    <row r="1584" spans="1:2" s="323" customFormat="1">
      <c r="A1584" s="103"/>
      <c r="B1584" s="103"/>
    </row>
    <row r="1585" spans="1:2" s="323" customFormat="1">
      <c r="A1585" s="103"/>
      <c r="B1585" s="103"/>
    </row>
    <row r="1586" spans="1:2" s="323" customFormat="1">
      <c r="A1586" s="103"/>
      <c r="B1586" s="103"/>
    </row>
    <row r="1587" spans="1:2" s="323" customFormat="1">
      <c r="A1587" s="103"/>
      <c r="B1587" s="103"/>
    </row>
    <row r="1588" spans="1:2" s="323" customFormat="1">
      <c r="A1588" s="103"/>
      <c r="B1588" s="103"/>
    </row>
    <row r="1589" spans="1:2" s="323" customFormat="1">
      <c r="A1589" s="103"/>
      <c r="B1589" s="103"/>
    </row>
    <row r="1590" spans="1:2" s="323" customFormat="1">
      <c r="A1590" s="103"/>
      <c r="B1590" s="103"/>
    </row>
    <row r="1591" spans="1:2" s="323" customFormat="1">
      <c r="A1591" s="103"/>
      <c r="B1591" s="103"/>
    </row>
    <row r="1592" spans="1:2" s="323" customFormat="1">
      <c r="A1592" s="103"/>
      <c r="B1592" s="103"/>
    </row>
    <row r="1593" spans="1:2" s="323" customFormat="1">
      <c r="A1593" s="103"/>
      <c r="B1593" s="103"/>
    </row>
    <row r="1594" spans="1:2" s="323" customFormat="1">
      <c r="A1594" s="103"/>
      <c r="B1594" s="103"/>
    </row>
    <row r="1595" spans="1:2" s="323" customFormat="1">
      <c r="A1595" s="103"/>
      <c r="B1595" s="103"/>
    </row>
    <row r="1596" spans="1:2" s="323" customFormat="1">
      <c r="A1596" s="103"/>
      <c r="B1596" s="103"/>
    </row>
    <row r="1597" spans="1:2" s="323" customFormat="1">
      <c r="A1597" s="103"/>
      <c r="B1597" s="103"/>
    </row>
    <row r="1598" spans="1:2" s="323" customFormat="1">
      <c r="A1598" s="103"/>
      <c r="B1598" s="103"/>
    </row>
    <row r="1599" spans="1:2" s="323" customFormat="1">
      <c r="A1599" s="103"/>
      <c r="B1599" s="103"/>
    </row>
    <row r="1600" spans="1:2" s="323" customFormat="1">
      <c r="A1600" s="103"/>
      <c r="B1600" s="103"/>
    </row>
    <row r="1601" spans="1:2" s="323" customFormat="1">
      <c r="A1601" s="103"/>
      <c r="B1601" s="103"/>
    </row>
    <row r="1602" spans="1:2" s="323" customFormat="1">
      <c r="A1602" s="103"/>
      <c r="B1602" s="103"/>
    </row>
    <row r="1603" spans="1:2" s="323" customFormat="1">
      <c r="A1603" s="103"/>
      <c r="B1603" s="103"/>
    </row>
    <row r="1604" spans="1:2" s="323" customFormat="1">
      <c r="A1604" s="103"/>
      <c r="B1604" s="103"/>
    </row>
    <row r="1605" spans="1:2" s="323" customFormat="1">
      <c r="A1605" s="103"/>
      <c r="B1605" s="103"/>
    </row>
    <row r="1606" spans="1:2" s="323" customFormat="1">
      <c r="A1606" s="103"/>
      <c r="B1606" s="103"/>
    </row>
    <row r="1607" spans="1:2" s="323" customFormat="1">
      <c r="A1607" s="103"/>
      <c r="B1607" s="103"/>
    </row>
    <row r="1608" spans="1:2" s="323" customFormat="1">
      <c r="A1608" s="103"/>
      <c r="B1608" s="103"/>
    </row>
    <row r="1609" spans="1:2" s="323" customFormat="1">
      <c r="A1609" s="103"/>
      <c r="B1609" s="103"/>
    </row>
    <row r="1610" spans="1:2" s="323" customFormat="1">
      <c r="A1610" s="103"/>
      <c r="B1610" s="103"/>
    </row>
    <row r="1611" spans="1:2" s="323" customFormat="1">
      <c r="A1611" s="103"/>
      <c r="B1611" s="103"/>
    </row>
    <row r="1612" spans="1:2" s="323" customFormat="1">
      <c r="A1612" s="103"/>
      <c r="B1612" s="103"/>
    </row>
    <row r="1613" spans="1:2" s="323" customFormat="1">
      <c r="A1613" s="103"/>
      <c r="B1613" s="103"/>
    </row>
    <row r="1614" spans="1:2" s="323" customFormat="1">
      <c r="A1614" s="103"/>
      <c r="B1614" s="103"/>
    </row>
    <row r="1615" spans="1:2" s="323" customFormat="1">
      <c r="A1615" s="103"/>
      <c r="B1615" s="103"/>
    </row>
    <row r="1616" spans="1:2" s="323" customFormat="1">
      <c r="A1616" s="103"/>
      <c r="B1616" s="103"/>
    </row>
    <row r="1617" spans="1:2" s="323" customFormat="1">
      <c r="A1617" s="103"/>
      <c r="B1617" s="103"/>
    </row>
    <row r="1618" spans="1:2" s="323" customFormat="1">
      <c r="A1618" s="103"/>
      <c r="B1618" s="103"/>
    </row>
    <row r="1619" spans="1:2" s="323" customFormat="1">
      <c r="A1619" s="103"/>
      <c r="B1619" s="103"/>
    </row>
    <row r="1620" spans="1:2" s="323" customFormat="1">
      <c r="A1620" s="103"/>
      <c r="B1620" s="103"/>
    </row>
    <row r="1621" spans="1:2" s="323" customFormat="1">
      <c r="A1621" s="103"/>
      <c r="B1621" s="103"/>
    </row>
    <row r="1622" spans="1:2" s="323" customFormat="1">
      <c r="A1622" s="103"/>
      <c r="B1622" s="103"/>
    </row>
    <row r="1623" spans="1:2" s="323" customFormat="1">
      <c r="A1623" s="103"/>
      <c r="B1623" s="103"/>
    </row>
    <row r="1624" spans="1:2" s="323" customFormat="1">
      <c r="A1624" s="103"/>
      <c r="B1624" s="101"/>
    </row>
    <row r="1625" spans="1:2" s="323" customFormat="1">
      <c r="A1625" s="103"/>
    </row>
    <row r="1626" spans="1:2" s="323" customFormat="1">
      <c r="A1626" s="103"/>
    </row>
    <row r="1627" spans="1:2" s="323" customFormat="1">
      <c r="A1627" s="103"/>
    </row>
    <row r="1628" spans="1:2" s="323" customFormat="1">
      <c r="A1628" s="103"/>
    </row>
    <row r="1629" spans="1:2" s="323" customFormat="1">
      <c r="A1629" s="103"/>
      <c r="B1629" s="103"/>
    </row>
    <row r="1630" spans="1:2" s="323" customFormat="1">
      <c r="A1630" s="103"/>
      <c r="B1630" s="103"/>
    </row>
    <row r="1631" spans="1:2" s="323" customFormat="1">
      <c r="A1631" s="103"/>
      <c r="B1631" s="103"/>
    </row>
    <row r="1632" spans="1:2" s="323" customFormat="1">
      <c r="A1632" s="103"/>
      <c r="B1632" s="103"/>
    </row>
    <row r="1633" spans="1:2" s="323" customFormat="1">
      <c r="A1633" s="103"/>
      <c r="B1633" s="103"/>
    </row>
    <row r="1634" spans="1:2" s="323" customFormat="1">
      <c r="A1634" s="103"/>
      <c r="B1634" s="103"/>
    </row>
    <row r="1635" spans="1:2" s="323" customFormat="1">
      <c r="A1635" s="103"/>
      <c r="B1635" s="103"/>
    </row>
    <row r="1636" spans="1:2" s="323" customFormat="1">
      <c r="A1636" s="103"/>
      <c r="B1636" s="103"/>
    </row>
    <row r="1637" spans="1:2" s="323" customFormat="1">
      <c r="A1637" s="103"/>
      <c r="B1637" s="101"/>
    </row>
    <row r="1638" spans="1:2" s="323" customFormat="1">
      <c r="A1638" s="103"/>
    </row>
    <row r="1639" spans="1:2" s="323" customFormat="1">
      <c r="A1639" s="103"/>
    </row>
    <row r="1640" spans="1:2" s="323" customFormat="1">
      <c r="A1640" s="103"/>
    </row>
    <row r="1641" spans="1:2" s="323" customFormat="1">
      <c r="A1641" s="103"/>
    </row>
    <row r="1642" spans="1:2" s="323" customFormat="1">
      <c r="A1642" s="103"/>
      <c r="B1642" s="103"/>
    </row>
    <row r="1643" spans="1:2" s="323" customFormat="1">
      <c r="A1643" s="103"/>
      <c r="B1643" s="103"/>
    </row>
    <row r="1644" spans="1:2" s="323" customFormat="1">
      <c r="A1644" s="103"/>
      <c r="B1644" s="103"/>
    </row>
    <row r="1645" spans="1:2" s="323" customFormat="1">
      <c r="A1645" s="103"/>
      <c r="B1645" s="103"/>
    </row>
    <row r="1646" spans="1:2" s="323" customFormat="1">
      <c r="A1646" s="103"/>
      <c r="B1646" s="103"/>
    </row>
    <row r="1647" spans="1:2" s="323" customFormat="1">
      <c r="A1647" s="103"/>
      <c r="B1647" s="103"/>
    </row>
    <row r="1648" spans="1:2" s="323" customFormat="1">
      <c r="A1648" s="103"/>
      <c r="B1648" s="103"/>
    </row>
    <row r="1649" spans="1:2" s="323" customFormat="1">
      <c r="A1649" s="103"/>
      <c r="B1649" s="103"/>
    </row>
    <row r="1650" spans="1:2" s="323" customFormat="1">
      <c r="A1650" s="103"/>
      <c r="B1650" s="103"/>
    </row>
    <row r="1651" spans="1:2" s="323" customFormat="1">
      <c r="A1651" s="103"/>
      <c r="B1651" s="103"/>
    </row>
    <row r="1652" spans="1:2" s="323" customFormat="1">
      <c r="A1652" s="103"/>
      <c r="B1652" s="103"/>
    </row>
    <row r="1653" spans="1:2" s="323" customFormat="1">
      <c r="A1653" s="103"/>
      <c r="B1653" s="103"/>
    </row>
    <row r="1654" spans="1:2" s="323" customFormat="1">
      <c r="A1654" s="103"/>
      <c r="B1654" s="103"/>
    </row>
    <row r="1655" spans="1:2" s="323" customFormat="1">
      <c r="A1655" s="103"/>
      <c r="B1655" s="103"/>
    </row>
    <row r="1656" spans="1:2" s="323" customFormat="1">
      <c r="A1656" s="103"/>
      <c r="B1656" s="103"/>
    </row>
    <row r="1657" spans="1:2" s="323" customFormat="1">
      <c r="A1657" s="103"/>
      <c r="B1657" s="103"/>
    </row>
    <row r="1658" spans="1:2" s="323" customFormat="1">
      <c r="A1658" s="103"/>
      <c r="B1658" s="103"/>
    </row>
    <row r="1659" spans="1:2" s="323" customFormat="1">
      <c r="A1659" s="103"/>
      <c r="B1659" s="103"/>
    </row>
    <row r="1660" spans="1:2" s="323" customFormat="1">
      <c r="A1660" s="103"/>
      <c r="B1660" s="103"/>
    </row>
    <row r="1661" spans="1:2" s="323" customFormat="1">
      <c r="A1661" s="103"/>
      <c r="B1661" s="103"/>
    </row>
    <row r="1662" spans="1:2" s="323" customFormat="1">
      <c r="A1662" s="103"/>
      <c r="B1662" s="103"/>
    </row>
    <row r="1663" spans="1:2" s="323" customFormat="1">
      <c r="A1663" s="103"/>
      <c r="B1663" s="103"/>
    </row>
    <row r="1664" spans="1:2" s="323" customFormat="1">
      <c r="A1664" s="103"/>
      <c r="B1664" s="103"/>
    </row>
    <row r="1665" spans="1:2" s="323" customFormat="1">
      <c r="A1665" s="103"/>
      <c r="B1665" s="103"/>
    </row>
    <row r="1666" spans="1:2" s="323" customFormat="1">
      <c r="A1666" s="103"/>
      <c r="B1666" s="103"/>
    </row>
    <row r="1667" spans="1:2" s="323" customFormat="1">
      <c r="A1667" s="103"/>
      <c r="B1667" s="103"/>
    </row>
    <row r="1668" spans="1:2" s="323" customFormat="1">
      <c r="A1668" s="103"/>
      <c r="B1668" s="103"/>
    </row>
    <row r="1669" spans="1:2" s="323" customFormat="1">
      <c r="A1669" s="103"/>
      <c r="B1669" s="103"/>
    </row>
    <row r="1670" spans="1:2" s="323" customFormat="1">
      <c r="A1670" s="103"/>
      <c r="B1670" s="103"/>
    </row>
    <row r="1671" spans="1:2" s="323" customFormat="1">
      <c r="A1671" s="103"/>
      <c r="B1671" s="103"/>
    </row>
    <row r="1672" spans="1:2" s="323" customFormat="1">
      <c r="A1672" s="103"/>
      <c r="B1672" s="103"/>
    </row>
    <row r="1673" spans="1:2" s="323" customFormat="1">
      <c r="A1673" s="103"/>
      <c r="B1673" s="103"/>
    </row>
    <row r="1674" spans="1:2" s="323" customFormat="1">
      <c r="A1674" s="103"/>
      <c r="B1674" s="103"/>
    </row>
    <row r="1675" spans="1:2" s="323" customFormat="1">
      <c r="A1675" s="103"/>
      <c r="B1675" s="103"/>
    </row>
    <row r="1676" spans="1:2" s="323" customFormat="1">
      <c r="A1676" s="103"/>
      <c r="B1676" s="103"/>
    </row>
    <row r="1677" spans="1:2" s="323" customFormat="1">
      <c r="A1677" s="103"/>
      <c r="B1677" s="103"/>
    </row>
    <row r="1678" spans="1:2" s="323" customFormat="1">
      <c r="A1678" s="103"/>
      <c r="B1678" s="103"/>
    </row>
    <row r="1679" spans="1:2" s="323" customFormat="1">
      <c r="A1679" s="103"/>
      <c r="B1679" s="103"/>
    </row>
    <row r="1680" spans="1:2" s="323" customFormat="1">
      <c r="A1680" s="103"/>
      <c r="B1680" s="103"/>
    </row>
    <row r="1681" spans="1:2" s="323" customFormat="1">
      <c r="A1681" s="103"/>
      <c r="B1681" s="103"/>
    </row>
    <row r="1682" spans="1:2" s="323" customFormat="1">
      <c r="A1682" s="103"/>
      <c r="B1682" s="103"/>
    </row>
    <row r="1683" spans="1:2" s="323" customFormat="1">
      <c r="A1683" s="103"/>
      <c r="B1683" s="103"/>
    </row>
    <row r="1684" spans="1:2" s="323" customFormat="1">
      <c r="A1684" s="103"/>
      <c r="B1684" s="103"/>
    </row>
    <row r="1685" spans="1:2" s="323" customFormat="1">
      <c r="A1685" s="103"/>
      <c r="B1685" s="103"/>
    </row>
    <row r="1686" spans="1:2" s="323" customFormat="1">
      <c r="A1686" s="103"/>
      <c r="B1686" s="103"/>
    </row>
    <row r="1687" spans="1:2" s="323" customFormat="1">
      <c r="A1687" s="103"/>
      <c r="B1687" s="103"/>
    </row>
    <row r="1688" spans="1:2" s="323" customFormat="1">
      <c r="A1688" s="103"/>
      <c r="B1688" s="103"/>
    </row>
    <row r="1689" spans="1:2" s="323" customFormat="1">
      <c r="A1689" s="103"/>
      <c r="B1689" s="103"/>
    </row>
    <row r="1690" spans="1:2" s="323" customFormat="1">
      <c r="A1690" s="103"/>
      <c r="B1690" s="103"/>
    </row>
    <row r="1691" spans="1:2" s="323" customFormat="1">
      <c r="A1691" s="103"/>
      <c r="B1691" s="103"/>
    </row>
    <row r="1692" spans="1:2" s="323" customFormat="1">
      <c r="A1692" s="103"/>
      <c r="B1692" s="103"/>
    </row>
    <row r="1693" spans="1:2" s="323" customFormat="1">
      <c r="A1693" s="103"/>
      <c r="B1693" s="103"/>
    </row>
    <row r="1694" spans="1:2" s="323" customFormat="1">
      <c r="A1694" s="103"/>
      <c r="B1694" s="103"/>
    </row>
    <row r="1695" spans="1:2" s="323" customFormat="1">
      <c r="A1695" s="103"/>
      <c r="B1695" s="103"/>
    </row>
    <row r="1696" spans="1:2" s="323" customFormat="1">
      <c r="A1696" s="103"/>
      <c r="B1696" s="103"/>
    </row>
    <row r="1697" spans="1:2" s="323" customFormat="1">
      <c r="A1697" s="103"/>
      <c r="B1697" s="103"/>
    </row>
    <row r="1698" spans="1:2" s="323" customFormat="1">
      <c r="A1698" s="103"/>
      <c r="B1698" s="103"/>
    </row>
    <row r="1699" spans="1:2" s="323" customFormat="1">
      <c r="A1699" s="103"/>
      <c r="B1699" s="103"/>
    </row>
    <row r="1700" spans="1:2" s="323" customFormat="1">
      <c r="A1700" s="103"/>
      <c r="B1700" s="103"/>
    </row>
    <row r="1701" spans="1:2" s="323" customFormat="1">
      <c r="A1701" s="103"/>
      <c r="B1701" s="103"/>
    </row>
    <row r="1702" spans="1:2" s="323" customFormat="1">
      <c r="A1702" s="103"/>
      <c r="B1702" s="103"/>
    </row>
    <row r="1703" spans="1:2" s="323" customFormat="1">
      <c r="A1703" s="103"/>
      <c r="B1703" s="103"/>
    </row>
    <row r="1704" spans="1:2" s="323" customFormat="1">
      <c r="A1704" s="103"/>
      <c r="B1704" s="103"/>
    </row>
    <row r="1705" spans="1:2" s="323" customFormat="1">
      <c r="A1705" s="103"/>
      <c r="B1705" s="103"/>
    </row>
    <row r="1706" spans="1:2" s="323" customFormat="1">
      <c r="A1706" s="103"/>
      <c r="B1706" s="103"/>
    </row>
    <row r="1707" spans="1:2" s="323" customFormat="1">
      <c r="A1707" s="103"/>
      <c r="B1707" s="103"/>
    </row>
    <row r="1708" spans="1:2" s="323" customFormat="1">
      <c r="A1708" s="103"/>
      <c r="B1708" s="103"/>
    </row>
    <row r="1709" spans="1:2" s="323" customFormat="1">
      <c r="A1709" s="103"/>
      <c r="B1709" s="103"/>
    </row>
    <row r="1710" spans="1:2" s="323" customFormat="1">
      <c r="A1710" s="103"/>
      <c r="B1710" s="103"/>
    </row>
    <row r="1711" spans="1:2" s="323" customFormat="1">
      <c r="A1711" s="103"/>
      <c r="B1711" s="103"/>
    </row>
    <row r="1712" spans="1:2" s="323" customFormat="1">
      <c r="A1712" s="103"/>
      <c r="B1712" s="101"/>
    </row>
    <row r="1713" spans="1:2" s="323" customFormat="1">
      <c r="A1713" s="103"/>
    </row>
    <row r="1714" spans="1:2" s="323" customFormat="1">
      <c r="A1714" s="103"/>
    </row>
    <row r="1715" spans="1:2" s="323" customFormat="1">
      <c r="A1715" s="103"/>
    </row>
    <row r="1716" spans="1:2" s="323" customFormat="1">
      <c r="A1716" s="103"/>
      <c r="B1716" s="101"/>
    </row>
    <row r="1717" spans="1:2" s="323" customFormat="1">
      <c r="A1717" s="103"/>
    </row>
    <row r="1718" spans="1:2" s="323" customFormat="1">
      <c r="A1718" s="103"/>
    </row>
    <row r="1719" spans="1:2" s="323" customFormat="1">
      <c r="A1719" s="103"/>
    </row>
    <row r="1720" spans="1:2" s="323" customFormat="1">
      <c r="A1720" s="103"/>
      <c r="B1720" s="101"/>
    </row>
    <row r="1721" spans="1:2" s="323" customFormat="1">
      <c r="A1721" s="103"/>
    </row>
    <row r="1722" spans="1:2" s="323" customFormat="1">
      <c r="A1722" s="103"/>
    </row>
    <row r="1723" spans="1:2" s="323" customFormat="1">
      <c r="A1723" s="103"/>
    </row>
    <row r="1724" spans="1:2" s="323" customFormat="1">
      <c r="A1724" s="103"/>
      <c r="B1724" s="101"/>
    </row>
    <row r="1725" spans="1:2" s="323" customFormat="1">
      <c r="A1725" s="103"/>
    </row>
    <row r="1726" spans="1:2" s="323" customFormat="1">
      <c r="A1726" s="103"/>
    </row>
    <row r="1727" spans="1:2" s="323" customFormat="1">
      <c r="A1727" s="103"/>
    </row>
    <row r="1728" spans="1:2" s="323" customFormat="1">
      <c r="A1728" s="103"/>
    </row>
    <row r="1729" spans="1:2" s="323" customFormat="1">
      <c r="A1729" s="103"/>
      <c r="B1729" s="103"/>
    </row>
    <row r="1730" spans="1:2" s="323" customFormat="1">
      <c r="A1730" s="103"/>
      <c r="B1730" s="103"/>
    </row>
    <row r="1731" spans="1:2" s="323" customFormat="1">
      <c r="A1731" s="103"/>
      <c r="B1731" s="103"/>
    </row>
    <row r="1732" spans="1:2" s="323" customFormat="1">
      <c r="A1732" s="103"/>
      <c r="B1732" s="103"/>
    </row>
    <row r="1733" spans="1:2" s="323" customFormat="1">
      <c r="A1733" s="103"/>
      <c r="B1733" s="103"/>
    </row>
    <row r="1734" spans="1:2" s="323" customFormat="1">
      <c r="A1734" s="103"/>
      <c r="B1734" s="103"/>
    </row>
    <row r="1735" spans="1:2" s="323" customFormat="1">
      <c r="A1735" s="103"/>
      <c r="B1735" s="103"/>
    </row>
    <row r="1736" spans="1:2" s="323" customFormat="1">
      <c r="A1736" s="103"/>
      <c r="B1736" s="103"/>
    </row>
    <row r="1737" spans="1:2" s="323" customFormat="1">
      <c r="A1737" s="103"/>
      <c r="B1737" s="103"/>
    </row>
    <row r="1738" spans="1:2" s="323" customFormat="1">
      <c r="A1738" s="103"/>
      <c r="B1738" s="103"/>
    </row>
    <row r="1739" spans="1:2" s="323" customFormat="1">
      <c r="A1739" s="103"/>
      <c r="B1739" s="103"/>
    </row>
    <row r="1740" spans="1:2" s="323" customFormat="1">
      <c r="A1740" s="103"/>
      <c r="B1740" s="103"/>
    </row>
    <row r="1741" spans="1:2" s="323" customFormat="1">
      <c r="A1741" s="103"/>
      <c r="B1741" s="103"/>
    </row>
    <row r="1742" spans="1:2" s="323" customFormat="1">
      <c r="A1742" s="103"/>
      <c r="B1742" s="103"/>
    </row>
    <row r="1743" spans="1:2" s="323" customFormat="1">
      <c r="A1743" s="103"/>
      <c r="B1743" s="103"/>
    </row>
    <row r="1744" spans="1:2" s="323" customFormat="1">
      <c r="A1744" s="103"/>
      <c r="B1744" s="103"/>
    </row>
    <row r="1745" spans="1:2" s="323" customFormat="1">
      <c r="A1745" s="103"/>
      <c r="B1745" s="103"/>
    </row>
    <row r="1746" spans="1:2" s="323" customFormat="1">
      <c r="A1746" s="103"/>
      <c r="B1746" s="103"/>
    </row>
    <row r="1747" spans="1:2" s="323" customFormat="1">
      <c r="A1747" s="103"/>
      <c r="B1747" s="103"/>
    </row>
    <row r="1748" spans="1:2" s="323" customFormat="1">
      <c r="A1748" s="103"/>
      <c r="B1748" s="103"/>
    </row>
    <row r="1749" spans="1:2" s="323" customFormat="1">
      <c r="A1749" s="103"/>
      <c r="B1749" s="103"/>
    </row>
    <row r="1750" spans="1:2" s="323" customFormat="1">
      <c r="A1750" s="103"/>
      <c r="B1750" s="103"/>
    </row>
    <row r="1751" spans="1:2" s="323" customFormat="1">
      <c r="A1751" s="103"/>
      <c r="B1751" s="103"/>
    </row>
    <row r="1752" spans="1:2" s="323" customFormat="1">
      <c r="A1752" s="103"/>
      <c r="B1752" s="101"/>
    </row>
    <row r="1753" spans="1:2" s="323" customFormat="1">
      <c r="A1753" s="103"/>
    </row>
    <row r="1754" spans="1:2" s="323" customFormat="1">
      <c r="A1754" s="103"/>
    </row>
    <row r="1755" spans="1:2" s="323" customFormat="1">
      <c r="A1755" s="103"/>
    </row>
    <row r="1756" spans="1:2" s="323" customFormat="1">
      <c r="A1756" s="103"/>
    </row>
    <row r="1757" spans="1:2" s="323" customFormat="1">
      <c r="A1757" s="103"/>
      <c r="B1757" s="103"/>
    </row>
    <row r="1758" spans="1:2" s="323" customFormat="1">
      <c r="A1758" s="103"/>
      <c r="B1758" s="103"/>
    </row>
    <row r="1759" spans="1:2" s="323" customFormat="1">
      <c r="A1759" s="103"/>
      <c r="B1759" s="103"/>
    </row>
    <row r="1760" spans="1:2" s="323" customFormat="1">
      <c r="A1760" s="103"/>
      <c r="B1760" s="103"/>
    </row>
    <row r="1761" spans="1:2" s="323" customFormat="1">
      <c r="A1761" s="103"/>
      <c r="B1761" s="103"/>
    </row>
    <row r="1762" spans="1:2" s="323" customFormat="1">
      <c r="A1762" s="103"/>
      <c r="B1762" s="103"/>
    </row>
    <row r="1763" spans="1:2" s="323" customFormat="1">
      <c r="A1763" s="103"/>
      <c r="B1763" s="103"/>
    </row>
    <row r="1764" spans="1:2" s="323" customFormat="1">
      <c r="A1764" s="103"/>
      <c r="B1764" s="103"/>
    </row>
    <row r="1765" spans="1:2" s="323" customFormat="1">
      <c r="A1765" s="103"/>
      <c r="B1765" s="103"/>
    </row>
    <row r="1766" spans="1:2" s="323" customFormat="1">
      <c r="A1766" s="103"/>
      <c r="B1766" s="103"/>
    </row>
    <row r="1767" spans="1:2" s="323" customFormat="1">
      <c r="A1767" s="103"/>
      <c r="B1767" s="103"/>
    </row>
    <row r="1768" spans="1:2" s="323" customFormat="1">
      <c r="A1768" s="103"/>
      <c r="B1768" s="103"/>
    </row>
    <row r="1769" spans="1:2" s="323" customFormat="1">
      <c r="A1769" s="103"/>
      <c r="B1769" s="103"/>
    </row>
    <row r="1770" spans="1:2" s="323" customFormat="1">
      <c r="A1770" s="103"/>
      <c r="B1770" s="103"/>
    </row>
    <row r="1771" spans="1:2" s="323" customFormat="1">
      <c r="A1771" s="103"/>
      <c r="B1771" s="103"/>
    </row>
    <row r="1772" spans="1:2" s="323" customFormat="1">
      <c r="A1772" s="103"/>
      <c r="B1772" s="103"/>
    </row>
    <row r="1773" spans="1:2" s="323" customFormat="1">
      <c r="A1773" s="103"/>
      <c r="B1773" s="103"/>
    </row>
    <row r="1774" spans="1:2" s="323" customFormat="1">
      <c r="A1774" s="103"/>
      <c r="B1774" s="103"/>
    </row>
    <row r="1775" spans="1:2" s="323" customFormat="1">
      <c r="A1775" s="103"/>
      <c r="B1775" s="103"/>
    </row>
    <row r="1776" spans="1:2" s="323" customFormat="1">
      <c r="A1776" s="103"/>
      <c r="B1776" s="103"/>
    </row>
    <row r="1777" spans="1:2" s="323" customFormat="1">
      <c r="A1777" s="103"/>
      <c r="B1777" s="103"/>
    </row>
    <row r="1778" spans="1:2" s="323" customFormat="1">
      <c r="A1778" s="103"/>
      <c r="B1778" s="103"/>
    </row>
    <row r="1779" spans="1:2" s="323" customFormat="1">
      <c r="A1779" s="103"/>
      <c r="B1779" s="103"/>
    </row>
    <row r="1780" spans="1:2" s="323" customFormat="1">
      <c r="A1780" s="103"/>
      <c r="B1780" s="103"/>
    </row>
    <row r="1781" spans="1:2" s="323" customFormat="1">
      <c r="A1781" s="103"/>
      <c r="B1781" s="103"/>
    </row>
    <row r="1782" spans="1:2" s="323" customFormat="1">
      <c r="A1782" s="103"/>
      <c r="B1782" s="103"/>
    </row>
    <row r="1783" spans="1:2" s="323" customFormat="1">
      <c r="A1783" s="103"/>
      <c r="B1783" s="103"/>
    </row>
    <row r="1784" spans="1:2" s="323" customFormat="1">
      <c r="A1784" s="103"/>
      <c r="B1784" s="103"/>
    </row>
    <row r="1785" spans="1:2" s="323" customFormat="1">
      <c r="A1785" s="103"/>
      <c r="B1785" s="103"/>
    </row>
    <row r="1786" spans="1:2" s="323" customFormat="1">
      <c r="A1786" s="103"/>
      <c r="B1786" s="103"/>
    </row>
    <row r="1787" spans="1:2" s="323" customFormat="1">
      <c r="A1787" s="103"/>
      <c r="B1787" s="103"/>
    </row>
    <row r="1788" spans="1:2" s="323" customFormat="1">
      <c r="A1788" s="103"/>
      <c r="B1788" s="103"/>
    </row>
    <row r="1789" spans="1:2" s="323" customFormat="1">
      <c r="A1789" s="103"/>
      <c r="B1789" s="324"/>
    </row>
    <row r="1790" spans="1:2" s="323" customFormat="1">
      <c r="A1790" s="103"/>
      <c r="B1790" s="324"/>
    </row>
    <row r="1791" spans="1:2" s="323" customFormat="1">
      <c r="A1791" s="103"/>
      <c r="B1791" s="324"/>
    </row>
    <row r="1792" spans="1:2" s="323" customFormat="1">
      <c r="A1792" s="103"/>
      <c r="B1792" s="324"/>
    </row>
    <row r="1793" spans="1:2" s="323" customFormat="1">
      <c r="A1793" s="103"/>
      <c r="B1793" s="324"/>
    </row>
    <row r="1794" spans="1:2" s="323" customFormat="1">
      <c r="A1794" s="103"/>
      <c r="B1794" s="103"/>
    </row>
    <row r="1795" spans="1:2" s="323" customFormat="1">
      <c r="A1795" s="103"/>
      <c r="B1795" s="103"/>
    </row>
    <row r="1796" spans="1:2" s="323" customFormat="1">
      <c r="A1796" s="103"/>
      <c r="B1796" s="103"/>
    </row>
    <row r="1797" spans="1:2" s="323" customFormat="1">
      <c r="A1797" s="103"/>
      <c r="B1797" s="103"/>
    </row>
    <row r="1798" spans="1:2" s="323" customFormat="1">
      <c r="A1798" s="103"/>
      <c r="B1798" s="103"/>
    </row>
    <row r="1799" spans="1:2" s="323" customFormat="1">
      <c r="A1799" s="103"/>
      <c r="B1799" s="103"/>
    </row>
    <row r="1800" spans="1:2" s="323" customFormat="1">
      <c r="A1800" s="103"/>
      <c r="B1800" s="103"/>
    </row>
    <row r="1801" spans="1:2" s="323" customFormat="1">
      <c r="A1801" s="103"/>
      <c r="B1801" s="103"/>
    </row>
    <row r="1802" spans="1:2" s="323" customFormat="1">
      <c r="A1802" s="103"/>
      <c r="B1802" s="103"/>
    </row>
    <row r="1803" spans="1:2" s="323" customFormat="1">
      <c r="A1803" s="103"/>
      <c r="B1803" s="103"/>
    </row>
    <row r="1804" spans="1:2" s="323" customFormat="1">
      <c r="A1804" s="103"/>
      <c r="B1804" s="103"/>
    </row>
    <row r="1805" spans="1:2" s="323" customFormat="1">
      <c r="A1805" s="103"/>
      <c r="B1805" s="103"/>
    </row>
    <row r="1806" spans="1:2" s="323" customFormat="1">
      <c r="A1806" s="103"/>
      <c r="B1806" s="103"/>
    </row>
    <row r="1807" spans="1:2" s="323" customFormat="1">
      <c r="A1807" s="103"/>
      <c r="B1807" s="103"/>
    </row>
    <row r="1808" spans="1:2" s="323" customFormat="1">
      <c r="A1808" s="103"/>
      <c r="B1808" s="103"/>
    </row>
    <row r="1809" spans="1:2" s="323" customFormat="1">
      <c r="A1809" s="103"/>
      <c r="B1809" s="103"/>
    </row>
    <row r="1810" spans="1:2" s="323" customFormat="1">
      <c r="A1810" s="103"/>
      <c r="B1810" s="103"/>
    </row>
    <row r="1811" spans="1:2" s="323" customFormat="1">
      <c r="A1811" s="103"/>
      <c r="B1811" s="103"/>
    </row>
    <row r="1812" spans="1:2" s="323" customFormat="1">
      <c r="A1812" s="103"/>
      <c r="B1812" s="103"/>
    </row>
    <row r="1813" spans="1:2" s="323" customFormat="1">
      <c r="A1813" s="103"/>
      <c r="B1813" s="103"/>
    </row>
    <row r="1814" spans="1:2" s="323" customFormat="1">
      <c r="A1814" s="103"/>
      <c r="B1814" s="103"/>
    </row>
    <row r="1815" spans="1:2" s="323" customFormat="1">
      <c r="A1815" s="103"/>
      <c r="B1815" s="103"/>
    </row>
    <row r="1816" spans="1:2" s="323" customFormat="1">
      <c r="A1816" s="103"/>
      <c r="B1816" s="103"/>
    </row>
    <row r="1817" spans="1:2" s="323" customFormat="1">
      <c r="A1817" s="103"/>
      <c r="B1817" s="103"/>
    </row>
    <row r="1818" spans="1:2" s="323" customFormat="1">
      <c r="A1818" s="103"/>
      <c r="B1818" s="103"/>
    </row>
    <row r="1819" spans="1:2" s="323" customFormat="1">
      <c r="A1819" s="103"/>
      <c r="B1819" s="103"/>
    </row>
    <row r="1820" spans="1:2" s="323" customFormat="1">
      <c r="A1820" s="103"/>
      <c r="B1820" s="103"/>
    </row>
    <row r="1821" spans="1:2" s="323" customFormat="1">
      <c r="A1821" s="103"/>
      <c r="B1821" s="103"/>
    </row>
    <row r="1822" spans="1:2" s="323" customFormat="1">
      <c r="A1822" s="103"/>
      <c r="B1822" s="103"/>
    </row>
    <row r="1823" spans="1:2" s="323" customFormat="1">
      <c r="A1823" s="103"/>
      <c r="B1823" s="103"/>
    </row>
    <row r="1824" spans="1:2" s="323" customFormat="1">
      <c r="A1824" s="103"/>
      <c r="B1824" s="103"/>
    </row>
    <row r="1825" spans="1:2" s="323" customFormat="1">
      <c r="A1825" s="103"/>
      <c r="B1825" s="103"/>
    </row>
    <row r="1826" spans="1:2" s="323" customFormat="1">
      <c r="A1826" s="103"/>
      <c r="B1826" s="103"/>
    </row>
    <row r="1827" spans="1:2" s="323" customFormat="1">
      <c r="A1827" s="103"/>
      <c r="B1827" s="103"/>
    </row>
    <row r="1828" spans="1:2" s="323" customFormat="1">
      <c r="A1828" s="103"/>
      <c r="B1828" s="103"/>
    </row>
    <row r="1829" spans="1:2" s="323" customFormat="1">
      <c r="A1829" s="103"/>
      <c r="B1829" s="103"/>
    </row>
    <row r="1830" spans="1:2" s="323" customFormat="1">
      <c r="A1830" s="103"/>
      <c r="B1830" s="103"/>
    </row>
    <row r="1831" spans="1:2" s="323" customFormat="1">
      <c r="A1831" s="103"/>
      <c r="B1831" s="103"/>
    </row>
    <row r="1832" spans="1:2" s="323" customFormat="1">
      <c r="A1832" s="103"/>
      <c r="B1832" s="103"/>
    </row>
    <row r="1833" spans="1:2" s="323" customFormat="1">
      <c r="A1833" s="103"/>
      <c r="B1833" s="103"/>
    </row>
    <row r="1834" spans="1:2" s="323" customFormat="1">
      <c r="A1834" s="103"/>
      <c r="B1834" s="103"/>
    </row>
    <row r="1835" spans="1:2" s="323" customFormat="1">
      <c r="A1835" s="103"/>
      <c r="B1835" s="103"/>
    </row>
    <row r="1836" spans="1:2" s="323" customFormat="1">
      <c r="A1836" s="103"/>
      <c r="B1836" s="103"/>
    </row>
    <row r="1837" spans="1:2" s="323" customFormat="1">
      <c r="A1837" s="103"/>
      <c r="B1837" s="103"/>
    </row>
    <row r="1838" spans="1:2" s="323" customFormat="1">
      <c r="A1838" s="103"/>
      <c r="B1838" s="103"/>
    </row>
    <row r="1839" spans="1:2" s="323" customFormat="1">
      <c r="A1839" s="103"/>
      <c r="B1839" s="103"/>
    </row>
    <row r="1840" spans="1:2" s="323" customFormat="1">
      <c r="A1840" s="103"/>
      <c r="B1840" s="103"/>
    </row>
    <row r="1841" spans="1:2" s="323" customFormat="1">
      <c r="A1841" s="103"/>
      <c r="B1841" s="103"/>
    </row>
    <row r="1842" spans="1:2" s="323" customFormat="1">
      <c r="A1842" s="103"/>
      <c r="B1842" s="103"/>
    </row>
    <row r="1843" spans="1:2" s="323" customFormat="1">
      <c r="A1843" s="103"/>
      <c r="B1843" s="103"/>
    </row>
    <row r="1844" spans="1:2" s="323" customFormat="1">
      <c r="A1844" s="103"/>
      <c r="B1844" s="103"/>
    </row>
    <row r="1845" spans="1:2" s="323" customFormat="1">
      <c r="A1845" s="103"/>
      <c r="B1845" s="103"/>
    </row>
    <row r="1846" spans="1:2" s="323" customFormat="1">
      <c r="A1846" s="103"/>
      <c r="B1846" s="103"/>
    </row>
    <row r="1847" spans="1:2" s="323" customFormat="1">
      <c r="A1847" s="103"/>
      <c r="B1847" s="103"/>
    </row>
    <row r="1848" spans="1:2" s="323" customFormat="1">
      <c r="A1848" s="103"/>
      <c r="B1848" s="103"/>
    </row>
    <row r="1849" spans="1:2" s="323" customFormat="1">
      <c r="A1849" s="103"/>
      <c r="B1849" s="103"/>
    </row>
    <row r="1850" spans="1:2" s="323" customFormat="1">
      <c r="A1850" s="103"/>
      <c r="B1850" s="103"/>
    </row>
    <row r="1851" spans="1:2" s="323" customFormat="1">
      <c r="A1851" s="103"/>
      <c r="B1851" s="103"/>
    </row>
    <row r="1852" spans="1:2" s="323" customFormat="1">
      <c r="A1852" s="103"/>
      <c r="B1852" s="103"/>
    </row>
    <row r="1853" spans="1:2" s="323" customFormat="1">
      <c r="A1853" s="103"/>
      <c r="B1853" s="103"/>
    </row>
    <row r="1854" spans="1:2" s="323" customFormat="1">
      <c r="A1854" s="103"/>
      <c r="B1854" s="103"/>
    </row>
    <row r="1855" spans="1:2" s="323" customFormat="1">
      <c r="A1855" s="103"/>
      <c r="B1855" s="103"/>
    </row>
    <row r="1856" spans="1:2" s="323" customFormat="1">
      <c r="A1856" s="103"/>
      <c r="B1856" s="103"/>
    </row>
    <row r="1857" spans="1:2" s="323" customFormat="1">
      <c r="A1857" s="103"/>
      <c r="B1857" s="103"/>
    </row>
    <row r="1858" spans="1:2" s="323" customFormat="1">
      <c r="A1858" s="103"/>
      <c r="B1858" s="103"/>
    </row>
    <row r="1859" spans="1:2" s="323" customFormat="1">
      <c r="A1859" s="103"/>
      <c r="B1859" s="103"/>
    </row>
    <row r="1860" spans="1:2" s="323" customFormat="1">
      <c r="A1860" s="103"/>
      <c r="B1860" s="101"/>
    </row>
    <row r="1861" spans="1:2" s="323" customFormat="1">
      <c r="A1861" s="103"/>
    </row>
    <row r="1862" spans="1:2" s="323" customFormat="1">
      <c r="A1862" s="103"/>
    </row>
    <row r="1863" spans="1:2" s="323" customFormat="1">
      <c r="A1863" s="103"/>
    </row>
    <row r="1864" spans="1:2" s="323" customFormat="1">
      <c r="A1864" s="103"/>
    </row>
    <row r="1865" spans="1:2" s="323" customFormat="1">
      <c r="A1865" s="103"/>
      <c r="B1865" s="103"/>
    </row>
    <row r="1866" spans="1:2" s="323" customFormat="1">
      <c r="A1866" s="103"/>
      <c r="B1866" s="103"/>
    </row>
    <row r="1867" spans="1:2" s="323" customFormat="1">
      <c r="A1867" s="103"/>
      <c r="B1867" s="103"/>
    </row>
    <row r="1868" spans="1:2" s="323" customFormat="1">
      <c r="A1868" s="103"/>
      <c r="B1868" s="103"/>
    </row>
    <row r="1869" spans="1:2" s="323" customFormat="1">
      <c r="A1869" s="103"/>
      <c r="B1869" s="103"/>
    </row>
    <row r="1870" spans="1:2" s="323" customFormat="1">
      <c r="A1870" s="103"/>
      <c r="B1870" s="103"/>
    </row>
    <row r="1871" spans="1:2" s="323" customFormat="1">
      <c r="A1871" s="103"/>
      <c r="B1871" s="103"/>
    </row>
    <row r="1872" spans="1:2" s="323" customFormat="1">
      <c r="A1872" s="103"/>
      <c r="B1872" s="101"/>
    </row>
    <row r="1873" spans="1:2" s="323" customFormat="1">
      <c r="A1873" s="103"/>
    </row>
    <row r="1874" spans="1:2" s="323" customFormat="1">
      <c r="A1874" s="103"/>
    </row>
    <row r="1875" spans="1:2" s="323" customFormat="1">
      <c r="A1875" s="103"/>
    </row>
    <row r="1876" spans="1:2" s="323" customFormat="1">
      <c r="A1876" s="103"/>
    </row>
    <row r="1877" spans="1:2" s="323" customFormat="1">
      <c r="A1877" s="103"/>
      <c r="B1877" s="103"/>
    </row>
    <row r="1878" spans="1:2" s="323" customFormat="1">
      <c r="A1878" s="103"/>
      <c r="B1878" s="103"/>
    </row>
    <row r="1879" spans="1:2" s="323" customFormat="1">
      <c r="A1879" s="103"/>
      <c r="B1879" s="103"/>
    </row>
    <row r="1880" spans="1:2" s="323" customFormat="1">
      <c r="A1880" s="103"/>
      <c r="B1880" s="103"/>
    </row>
    <row r="1881" spans="1:2" s="323" customFormat="1">
      <c r="A1881" s="103"/>
      <c r="B1881" s="103"/>
    </row>
    <row r="1882" spans="1:2" s="323" customFormat="1">
      <c r="A1882" s="103"/>
      <c r="B1882" s="103"/>
    </row>
    <row r="1883" spans="1:2" s="323" customFormat="1">
      <c r="A1883" s="103"/>
      <c r="B1883" s="103"/>
    </row>
    <row r="1884" spans="1:2" s="323" customFormat="1">
      <c r="A1884" s="103"/>
      <c r="B1884" s="103"/>
    </row>
    <row r="1885" spans="1:2" s="323" customFormat="1">
      <c r="A1885" s="103"/>
      <c r="B1885" s="103"/>
    </row>
    <row r="1886" spans="1:2" s="323" customFormat="1">
      <c r="A1886" s="103"/>
      <c r="B1886" s="103"/>
    </row>
    <row r="1887" spans="1:2" s="323" customFormat="1">
      <c r="A1887" s="103"/>
      <c r="B1887" s="103"/>
    </row>
    <row r="1888" spans="1:2" s="323" customFormat="1">
      <c r="A1888" s="103"/>
      <c r="B1888" s="103"/>
    </row>
    <row r="1889" spans="1:2" s="323" customFormat="1">
      <c r="A1889" s="103"/>
      <c r="B1889" s="103"/>
    </row>
    <row r="1890" spans="1:2" s="323" customFormat="1">
      <c r="A1890" s="103"/>
      <c r="B1890" s="103"/>
    </row>
    <row r="1891" spans="1:2" s="323" customFormat="1">
      <c r="A1891" s="103"/>
      <c r="B1891" s="103"/>
    </row>
    <row r="1892" spans="1:2" s="323" customFormat="1">
      <c r="A1892" s="103"/>
      <c r="B1892" s="103"/>
    </row>
    <row r="1893" spans="1:2" s="323" customFormat="1">
      <c r="A1893" s="103"/>
      <c r="B1893" s="103"/>
    </row>
    <row r="1894" spans="1:2" s="323" customFormat="1">
      <c r="A1894" s="103"/>
      <c r="B1894" s="103"/>
    </row>
    <row r="1895" spans="1:2" s="323" customFormat="1">
      <c r="A1895" s="103"/>
      <c r="B1895" s="103"/>
    </row>
    <row r="1896" spans="1:2" s="323" customFormat="1">
      <c r="A1896" s="103"/>
      <c r="B1896" s="103"/>
    </row>
    <row r="1897" spans="1:2" s="323" customFormat="1">
      <c r="A1897" s="103"/>
      <c r="B1897" s="103"/>
    </row>
    <row r="1898" spans="1:2" s="323" customFormat="1">
      <c r="A1898" s="103"/>
      <c r="B1898" s="103"/>
    </row>
    <row r="1899" spans="1:2" s="323" customFormat="1">
      <c r="A1899" s="103"/>
      <c r="B1899" s="103"/>
    </row>
    <row r="1900" spans="1:2" s="323" customFormat="1">
      <c r="A1900" s="103"/>
      <c r="B1900" s="103"/>
    </row>
    <row r="1901" spans="1:2" s="323" customFormat="1">
      <c r="A1901" s="103"/>
      <c r="B1901" s="103"/>
    </row>
    <row r="1902" spans="1:2" s="323" customFormat="1">
      <c r="A1902" s="103"/>
      <c r="B1902" s="103"/>
    </row>
    <row r="1903" spans="1:2" s="323" customFormat="1">
      <c r="A1903" s="103"/>
      <c r="B1903" s="103"/>
    </row>
    <row r="1904" spans="1:2" s="323" customFormat="1">
      <c r="A1904" s="103"/>
      <c r="B1904" s="103"/>
    </row>
    <row r="1905" spans="1:2" s="323" customFormat="1">
      <c r="A1905" s="103"/>
      <c r="B1905" s="103"/>
    </row>
    <row r="1906" spans="1:2" s="323" customFormat="1">
      <c r="A1906" s="103"/>
      <c r="B1906" s="103"/>
    </row>
    <row r="1907" spans="1:2" s="323" customFormat="1">
      <c r="A1907" s="103"/>
      <c r="B1907" s="103"/>
    </row>
    <row r="1908" spans="1:2" s="323" customFormat="1">
      <c r="A1908" s="103"/>
      <c r="B1908" s="103"/>
    </row>
    <row r="1909" spans="1:2" s="323" customFormat="1">
      <c r="A1909" s="103"/>
      <c r="B1909" s="103"/>
    </row>
    <row r="1910" spans="1:2" s="323" customFormat="1">
      <c r="A1910" s="103"/>
      <c r="B1910" s="103"/>
    </row>
    <row r="1911" spans="1:2" s="323" customFormat="1">
      <c r="A1911" s="103"/>
      <c r="B1911" s="103"/>
    </row>
    <row r="1912" spans="1:2" s="323" customFormat="1">
      <c r="A1912" s="103"/>
      <c r="B1912" s="103"/>
    </row>
    <row r="1913" spans="1:2" s="323" customFormat="1">
      <c r="A1913" s="103"/>
      <c r="B1913" s="103"/>
    </row>
    <row r="1914" spans="1:2" s="323" customFormat="1">
      <c r="A1914" s="103"/>
      <c r="B1914" s="103"/>
    </row>
    <row r="1915" spans="1:2" s="323" customFormat="1">
      <c r="A1915" s="103"/>
      <c r="B1915" s="103"/>
    </row>
    <row r="1916" spans="1:2" s="323" customFormat="1">
      <c r="A1916" s="103"/>
      <c r="B1916" s="103"/>
    </row>
    <row r="1917" spans="1:2" s="323" customFormat="1">
      <c r="A1917" s="103"/>
      <c r="B1917" s="103"/>
    </row>
    <row r="1918" spans="1:2" s="323" customFormat="1">
      <c r="A1918" s="103"/>
      <c r="B1918" s="103"/>
    </row>
    <row r="1919" spans="1:2" s="323" customFormat="1">
      <c r="A1919" s="103"/>
      <c r="B1919" s="103"/>
    </row>
    <row r="1920" spans="1:2" s="323" customFormat="1">
      <c r="A1920" s="103"/>
      <c r="B1920" s="103"/>
    </row>
    <row r="1921" spans="1:2" s="323" customFormat="1">
      <c r="A1921" s="103"/>
      <c r="B1921" s="103"/>
    </row>
    <row r="1922" spans="1:2" s="323" customFormat="1">
      <c r="A1922" s="103"/>
      <c r="B1922" s="103"/>
    </row>
    <row r="1923" spans="1:2" s="323" customFormat="1">
      <c r="A1923" s="103"/>
      <c r="B1923" s="103"/>
    </row>
    <row r="1924" spans="1:2" s="323" customFormat="1">
      <c r="A1924" s="103"/>
      <c r="B1924" s="103"/>
    </row>
    <row r="1925" spans="1:2" s="323" customFormat="1">
      <c r="A1925" s="103"/>
      <c r="B1925" s="101"/>
    </row>
    <row r="1926" spans="1:2" s="323" customFormat="1">
      <c r="A1926" s="103"/>
    </row>
    <row r="1927" spans="1:2" s="323" customFormat="1">
      <c r="A1927" s="103"/>
    </row>
    <row r="1928" spans="1:2" s="323" customFormat="1">
      <c r="A1928" s="103"/>
    </row>
    <row r="1929" spans="1:2" s="323" customFormat="1">
      <c r="A1929" s="103"/>
    </row>
    <row r="1930" spans="1:2" s="323" customFormat="1">
      <c r="A1930" s="103"/>
    </row>
    <row r="1931" spans="1:2" s="323" customFormat="1">
      <c r="A1931" s="103"/>
    </row>
    <row r="1932" spans="1:2" s="323" customFormat="1">
      <c r="A1932" s="103"/>
      <c r="B1932" s="103"/>
    </row>
    <row r="1933" spans="1:2" s="323" customFormat="1">
      <c r="A1933" s="103"/>
      <c r="B1933" s="103"/>
    </row>
    <row r="1934" spans="1:2" s="323" customFormat="1">
      <c r="A1934" s="103"/>
      <c r="B1934" s="103"/>
    </row>
    <row r="1935" spans="1:2" s="323" customFormat="1">
      <c r="A1935" s="103"/>
      <c r="B1935" s="103"/>
    </row>
    <row r="1936" spans="1:2" s="323" customFormat="1">
      <c r="A1936" s="103"/>
      <c r="B1936" s="103"/>
    </row>
    <row r="1937" spans="1:2" s="323" customFormat="1">
      <c r="A1937" s="103"/>
      <c r="B1937" s="103"/>
    </row>
    <row r="1938" spans="1:2" s="323" customFormat="1">
      <c r="A1938" s="103"/>
      <c r="B1938" s="103"/>
    </row>
    <row r="1939" spans="1:2" s="323" customFormat="1">
      <c r="A1939" s="103"/>
      <c r="B1939" s="103"/>
    </row>
    <row r="1940" spans="1:2" s="323" customFormat="1">
      <c r="A1940" s="103"/>
      <c r="B1940" s="103"/>
    </row>
    <row r="1941" spans="1:2" s="323" customFormat="1">
      <c r="A1941" s="103"/>
      <c r="B1941" s="103"/>
    </row>
    <row r="1942" spans="1:2" s="323" customFormat="1">
      <c r="A1942" s="103"/>
      <c r="B1942" s="103"/>
    </row>
    <row r="1943" spans="1:2" s="323" customFormat="1">
      <c r="A1943" s="103"/>
      <c r="B1943" s="103"/>
    </row>
    <row r="1944" spans="1:2" s="323" customFormat="1">
      <c r="A1944" s="103"/>
      <c r="B1944" s="103"/>
    </row>
    <row r="1945" spans="1:2" s="323" customFormat="1">
      <c r="A1945" s="103"/>
      <c r="B1945" s="103"/>
    </row>
    <row r="1946" spans="1:2" s="323" customFormat="1">
      <c r="A1946" s="103"/>
      <c r="B1946" s="103"/>
    </row>
    <row r="1947" spans="1:2" s="323" customFormat="1">
      <c r="A1947" s="103"/>
      <c r="B1947" s="103"/>
    </row>
    <row r="1948" spans="1:2" s="323" customFormat="1">
      <c r="A1948" s="103"/>
      <c r="B1948" s="103"/>
    </row>
    <row r="1949" spans="1:2" s="323" customFormat="1">
      <c r="A1949" s="103"/>
      <c r="B1949" s="103"/>
    </row>
    <row r="1950" spans="1:2" s="323" customFormat="1">
      <c r="A1950" s="103"/>
      <c r="B1950" s="103"/>
    </row>
    <row r="1951" spans="1:2" s="323" customFormat="1">
      <c r="A1951" s="103"/>
      <c r="B1951" s="103"/>
    </row>
    <row r="1952" spans="1:2" s="323" customFormat="1">
      <c r="A1952" s="103"/>
      <c r="B1952" s="103"/>
    </row>
    <row r="1953" spans="1:2" s="323" customFormat="1">
      <c r="A1953" s="103"/>
      <c r="B1953" s="103"/>
    </row>
    <row r="1954" spans="1:2" s="323" customFormat="1">
      <c r="A1954" s="103"/>
      <c r="B1954" s="103"/>
    </row>
    <row r="1955" spans="1:2" s="323" customFormat="1">
      <c r="A1955" s="103"/>
      <c r="B1955" s="103"/>
    </row>
    <row r="1956" spans="1:2" s="323" customFormat="1">
      <c r="A1956" s="103"/>
      <c r="B1956" s="103"/>
    </row>
    <row r="1957" spans="1:2" s="323" customFormat="1">
      <c r="A1957" s="103"/>
      <c r="B1957" s="103"/>
    </row>
    <row r="1958" spans="1:2" s="323" customFormat="1">
      <c r="A1958" s="103"/>
      <c r="B1958" s="103"/>
    </row>
    <row r="1959" spans="1:2" s="323" customFormat="1">
      <c r="A1959" s="103"/>
      <c r="B1959" s="103"/>
    </row>
    <row r="1960" spans="1:2" s="323" customFormat="1">
      <c r="A1960" s="103"/>
      <c r="B1960" s="103"/>
    </row>
    <row r="1961" spans="1:2" s="323" customFormat="1">
      <c r="A1961" s="103"/>
      <c r="B1961" s="103"/>
    </row>
    <row r="1962" spans="1:2" s="323" customFormat="1">
      <c r="A1962" s="103"/>
      <c r="B1962" s="103"/>
    </row>
    <row r="1963" spans="1:2" s="323" customFormat="1">
      <c r="A1963" s="103"/>
      <c r="B1963" s="103"/>
    </row>
    <row r="1964" spans="1:2" s="323" customFormat="1">
      <c r="A1964" s="103"/>
      <c r="B1964" s="103"/>
    </row>
    <row r="1965" spans="1:2" s="323" customFormat="1">
      <c r="A1965" s="103"/>
      <c r="B1965" s="103"/>
    </row>
    <row r="1966" spans="1:2" s="323" customFormat="1">
      <c r="A1966" s="103"/>
      <c r="B1966" s="103"/>
    </row>
    <row r="1967" spans="1:2" s="323" customFormat="1">
      <c r="A1967" s="103"/>
      <c r="B1967" s="103"/>
    </row>
    <row r="1968" spans="1:2" s="323" customFormat="1">
      <c r="A1968" s="103"/>
      <c r="B1968" s="103"/>
    </row>
    <row r="1969" spans="1:2" s="323" customFormat="1">
      <c r="A1969" s="103"/>
      <c r="B1969" s="103"/>
    </row>
    <row r="1970" spans="1:2" s="323" customFormat="1">
      <c r="A1970" s="103"/>
      <c r="B1970" s="103"/>
    </row>
    <row r="1971" spans="1:2" s="323" customFormat="1">
      <c r="A1971" s="103"/>
      <c r="B1971" s="103"/>
    </row>
    <row r="1972" spans="1:2" s="323" customFormat="1">
      <c r="A1972" s="103"/>
      <c r="B1972" s="103"/>
    </row>
    <row r="1973" spans="1:2" s="323" customFormat="1">
      <c r="A1973" s="103"/>
      <c r="B1973" s="103"/>
    </row>
    <row r="1974" spans="1:2" s="323" customFormat="1">
      <c r="A1974" s="103"/>
      <c r="B1974" s="103"/>
    </row>
    <row r="1975" spans="1:2" s="323" customFormat="1">
      <c r="A1975" s="103"/>
      <c r="B1975" s="103"/>
    </row>
    <row r="1976" spans="1:2" s="323" customFormat="1">
      <c r="A1976" s="103"/>
      <c r="B1976" s="103"/>
    </row>
    <row r="1977" spans="1:2" s="323" customFormat="1">
      <c r="A1977" s="103"/>
      <c r="B1977" s="103"/>
    </row>
    <row r="1978" spans="1:2" s="323" customFormat="1">
      <c r="A1978" s="103"/>
      <c r="B1978" s="103"/>
    </row>
    <row r="1979" spans="1:2" s="323" customFormat="1">
      <c r="A1979" s="103"/>
      <c r="B1979" s="103"/>
    </row>
    <row r="1980" spans="1:2" s="323" customFormat="1">
      <c r="A1980" s="103"/>
      <c r="B1980" s="103"/>
    </row>
    <row r="1981" spans="1:2" s="323" customFormat="1">
      <c r="A1981" s="103"/>
      <c r="B1981" s="103"/>
    </row>
    <row r="1982" spans="1:2" s="323" customFormat="1">
      <c r="A1982" s="103"/>
      <c r="B1982" s="103"/>
    </row>
    <row r="1983" spans="1:2" s="323" customFormat="1">
      <c r="A1983" s="103"/>
      <c r="B1983" s="103"/>
    </row>
    <row r="1984" spans="1:2" s="323" customFormat="1">
      <c r="A1984" s="103"/>
      <c r="B1984" s="103"/>
    </row>
    <row r="1985" spans="1:2" s="323" customFormat="1">
      <c r="A1985" s="103"/>
      <c r="B1985" s="103"/>
    </row>
    <row r="1986" spans="1:2" s="323" customFormat="1">
      <c r="A1986" s="103"/>
      <c r="B1986" s="103"/>
    </row>
    <row r="1987" spans="1:2" s="323" customFormat="1">
      <c r="A1987" s="103"/>
      <c r="B1987" s="103"/>
    </row>
    <row r="1988" spans="1:2" s="323" customFormat="1">
      <c r="A1988" s="103"/>
      <c r="B1988" s="103"/>
    </row>
    <row r="1989" spans="1:2" s="323" customFormat="1">
      <c r="A1989" s="103"/>
      <c r="B1989" s="103"/>
    </row>
    <row r="1990" spans="1:2" s="323" customFormat="1">
      <c r="A1990" s="103"/>
      <c r="B1990" s="103"/>
    </row>
    <row r="1991" spans="1:2" s="323" customFormat="1">
      <c r="A1991" s="103"/>
      <c r="B1991" s="103"/>
    </row>
    <row r="1992" spans="1:2" s="323" customFormat="1">
      <c r="A1992" s="103"/>
      <c r="B1992" s="103"/>
    </row>
    <row r="1993" spans="1:2" s="323" customFormat="1">
      <c r="A1993" s="103"/>
      <c r="B1993" s="103"/>
    </row>
    <row r="1994" spans="1:2" s="323" customFormat="1">
      <c r="A1994" s="103"/>
      <c r="B1994" s="103"/>
    </row>
    <row r="1995" spans="1:2" s="323" customFormat="1">
      <c r="A1995" s="103"/>
      <c r="B1995" s="103"/>
    </row>
    <row r="1996" spans="1:2" s="323" customFormat="1">
      <c r="A1996" s="103"/>
      <c r="B1996" s="103"/>
    </row>
    <row r="1997" spans="1:2" s="323" customFormat="1">
      <c r="A1997" s="103"/>
      <c r="B1997" s="103"/>
    </row>
    <row r="1998" spans="1:2" s="323" customFormat="1">
      <c r="A1998" s="103"/>
      <c r="B1998" s="103"/>
    </row>
    <row r="1999" spans="1:2" s="323" customFormat="1">
      <c r="A1999" s="103"/>
      <c r="B1999" s="103"/>
    </row>
    <row r="2000" spans="1:2" s="323" customFormat="1">
      <c r="A2000" s="103"/>
      <c r="B2000" s="103"/>
    </row>
    <row r="2001" spans="1:2" s="323" customFormat="1">
      <c r="A2001" s="103"/>
      <c r="B2001" s="103"/>
    </row>
    <row r="2002" spans="1:2" s="323" customFormat="1">
      <c r="A2002" s="103"/>
      <c r="B2002" s="103"/>
    </row>
    <row r="2003" spans="1:2" s="323" customFormat="1">
      <c r="A2003" s="103"/>
      <c r="B2003" s="103"/>
    </row>
    <row r="2004" spans="1:2" s="323" customFormat="1">
      <c r="A2004" s="103"/>
      <c r="B2004" s="101"/>
    </row>
    <row r="2005" spans="1:2" s="323" customFormat="1">
      <c r="A2005" s="103"/>
    </row>
    <row r="2006" spans="1:2" s="323" customFormat="1">
      <c r="A2006" s="103"/>
    </row>
    <row r="2007" spans="1:2" s="323" customFormat="1">
      <c r="A2007" s="103"/>
    </row>
    <row r="2008" spans="1:2" s="323" customFormat="1">
      <c r="A2008" s="103"/>
    </row>
    <row r="2009" spans="1:2" s="323" customFormat="1">
      <c r="A2009" s="103"/>
      <c r="B2009" s="101"/>
    </row>
    <row r="2010" spans="1:2" s="323" customFormat="1">
      <c r="A2010" s="103"/>
    </row>
    <row r="2011" spans="1:2" s="323" customFormat="1">
      <c r="A2011" s="103"/>
    </row>
    <row r="2012" spans="1:2" s="323" customFormat="1">
      <c r="A2012" s="103"/>
    </row>
    <row r="2013" spans="1:2" s="323" customFormat="1">
      <c r="A2013" s="103"/>
      <c r="B2013" s="101"/>
    </row>
    <row r="2014" spans="1:2" s="323" customFormat="1">
      <c r="A2014" s="103"/>
    </row>
    <row r="2015" spans="1:2" s="323" customFormat="1">
      <c r="A2015" s="103"/>
    </row>
    <row r="2016" spans="1:2" s="323" customFormat="1">
      <c r="A2016" s="103"/>
    </row>
    <row r="2017" spans="1:2" s="323" customFormat="1">
      <c r="A2017" s="103"/>
      <c r="B2017" s="103"/>
    </row>
    <row r="2018" spans="1:2" s="323" customFormat="1">
      <c r="A2018" s="103"/>
      <c r="B2018" s="103"/>
    </row>
    <row r="2019" spans="1:2" s="323" customFormat="1">
      <c r="A2019" s="103"/>
      <c r="B2019" s="103"/>
    </row>
    <row r="2020" spans="1:2" s="323" customFormat="1">
      <c r="A2020" s="103"/>
      <c r="B2020" s="103"/>
    </row>
    <row r="2021" spans="1:2" s="323" customFormat="1">
      <c r="A2021" s="103"/>
      <c r="B2021" s="103"/>
    </row>
    <row r="2022" spans="1:2" s="323" customFormat="1">
      <c r="A2022" s="103"/>
      <c r="B2022" s="101"/>
    </row>
    <row r="2023" spans="1:2" s="323" customFormat="1">
      <c r="A2023" s="103"/>
    </row>
    <row r="2024" spans="1:2" s="323" customFormat="1">
      <c r="A2024" s="103"/>
    </row>
    <row r="2025" spans="1:2" s="323" customFormat="1">
      <c r="A2025" s="103"/>
    </row>
    <row r="2026" spans="1:2" s="323" customFormat="1">
      <c r="A2026" s="103"/>
    </row>
    <row r="2027" spans="1:2" s="323" customFormat="1">
      <c r="A2027" s="103"/>
      <c r="B2027" s="101"/>
    </row>
    <row r="2028" spans="1:2" s="323" customFormat="1">
      <c r="A2028" s="103"/>
    </row>
    <row r="2029" spans="1:2" s="323" customFormat="1">
      <c r="A2029" s="103"/>
    </row>
    <row r="2030" spans="1:2" s="323" customFormat="1">
      <c r="A2030" s="103"/>
    </row>
    <row r="2031" spans="1:2" s="323" customFormat="1">
      <c r="A2031" s="103"/>
      <c r="B2031" s="103"/>
    </row>
    <row r="2032" spans="1:2" s="323" customFormat="1">
      <c r="A2032" s="103"/>
      <c r="B2032" s="103"/>
    </row>
    <row r="2033" spans="1:2" s="323" customFormat="1">
      <c r="A2033" s="103"/>
      <c r="B2033" s="103"/>
    </row>
    <row r="2034" spans="1:2" s="323" customFormat="1">
      <c r="A2034" s="103"/>
      <c r="B2034" s="103"/>
    </row>
    <row r="2035" spans="1:2" s="323" customFormat="1">
      <c r="A2035" s="103"/>
      <c r="B2035" s="103"/>
    </row>
    <row r="2036" spans="1:2" s="323" customFormat="1">
      <c r="A2036" s="103"/>
      <c r="B2036" s="103"/>
    </row>
    <row r="2037" spans="1:2" s="323" customFormat="1">
      <c r="A2037" s="103"/>
      <c r="B2037" s="103"/>
    </row>
    <row r="2038" spans="1:2" s="323" customFormat="1">
      <c r="A2038" s="103"/>
      <c r="B2038" s="103"/>
    </row>
    <row r="2039" spans="1:2" s="323" customFormat="1">
      <c r="A2039" s="103"/>
      <c r="B2039" s="101"/>
    </row>
    <row r="2040" spans="1:2" s="323" customFormat="1">
      <c r="A2040" s="103"/>
    </row>
    <row r="2041" spans="1:2" s="323" customFormat="1">
      <c r="A2041" s="103"/>
    </row>
    <row r="2042" spans="1:2" s="323" customFormat="1">
      <c r="A2042" s="103"/>
    </row>
    <row r="2043" spans="1:2" s="323" customFormat="1">
      <c r="A2043" s="103"/>
    </row>
    <row r="2044" spans="1:2" s="323" customFormat="1">
      <c r="A2044" s="103"/>
      <c r="B2044" s="103"/>
    </row>
    <row r="2045" spans="1:2" s="323" customFormat="1">
      <c r="A2045" s="103"/>
      <c r="B2045" s="103"/>
    </row>
    <row r="2046" spans="1:2" s="323" customFormat="1">
      <c r="A2046" s="103"/>
      <c r="B2046" s="103"/>
    </row>
    <row r="2047" spans="1:2" s="323" customFormat="1">
      <c r="A2047" s="103"/>
      <c r="B2047" s="103"/>
    </row>
    <row r="2048" spans="1:2" s="323" customFormat="1">
      <c r="A2048" s="103"/>
      <c r="B2048" s="103"/>
    </row>
    <row r="2049" spans="1:2" s="323" customFormat="1">
      <c r="A2049" s="103"/>
      <c r="B2049" s="103"/>
    </row>
    <row r="2050" spans="1:2" s="323" customFormat="1">
      <c r="A2050" s="103"/>
      <c r="B2050" s="103"/>
    </row>
    <row r="2051" spans="1:2" s="323" customFormat="1">
      <c r="A2051" s="103"/>
      <c r="B2051" s="103"/>
    </row>
    <row r="2052" spans="1:2" s="323" customFormat="1">
      <c r="A2052" s="103"/>
      <c r="B2052" s="103"/>
    </row>
    <row r="2053" spans="1:2" s="323" customFormat="1">
      <c r="A2053" s="103"/>
      <c r="B2053" s="103"/>
    </row>
    <row r="2054" spans="1:2" s="323" customFormat="1">
      <c r="A2054" s="103"/>
      <c r="B2054" s="103"/>
    </row>
    <row r="2055" spans="1:2" s="323" customFormat="1">
      <c r="A2055" s="103"/>
      <c r="B2055" s="103"/>
    </row>
    <row r="2056" spans="1:2" s="323" customFormat="1">
      <c r="A2056" s="103"/>
      <c r="B2056" s="103"/>
    </row>
    <row r="2057" spans="1:2" s="323" customFormat="1">
      <c r="A2057" s="103"/>
      <c r="B2057" s="103"/>
    </row>
    <row r="2058" spans="1:2" s="323" customFormat="1">
      <c r="A2058" s="103"/>
      <c r="B2058" s="101"/>
    </row>
    <row r="2059" spans="1:2" s="323" customFormat="1">
      <c r="A2059" s="103"/>
    </row>
    <row r="2060" spans="1:2" s="323" customFormat="1">
      <c r="A2060" s="103"/>
    </row>
    <row r="2061" spans="1:2" s="323" customFormat="1">
      <c r="A2061" s="103"/>
    </row>
    <row r="2062" spans="1:2" s="323" customFormat="1">
      <c r="A2062" s="103"/>
      <c r="B2062" s="103"/>
    </row>
    <row r="2063" spans="1:2" s="323" customFormat="1">
      <c r="A2063" s="103"/>
      <c r="B2063" s="103"/>
    </row>
    <row r="2064" spans="1:2" s="323" customFormat="1">
      <c r="A2064" s="103"/>
      <c r="B2064" s="103"/>
    </row>
    <row r="2065" spans="1:2" s="323" customFormat="1">
      <c r="A2065" s="103"/>
      <c r="B2065" s="103"/>
    </row>
    <row r="2066" spans="1:2" s="323" customFormat="1">
      <c r="A2066" s="103"/>
      <c r="B2066" s="103"/>
    </row>
    <row r="2067" spans="1:2" s="323" customFormat="1">
      <c r="A2067" s="103"/>
      <c r="B2067" s="103"/>
    </row>
    <row r="2068" spans="1:2" s="323" customFormat="1">
      <c r="A2068" s="103"/>
      <c r="B2068" s="103"/>
    </row>
    <row r="2069" spans="1:2" s="323" customFormat="1">
      <c r="A2069" s="103"/>
      <c r="B2069" s="103"/>
    </row>
    <row r="2070" spans="1:2" s="323" customFormat="1">
      <c r="A2070" s="103"/>
      <c r="B2070" s="103"/>
    </row>
    <row r="2071" spans="1:2" s="323" customFormat="1">
      <c r="A2071" s="103"/>
      <c r="B2071" s="101"/>
    </row>
    <row r="2072" spans="1:2" s="323" customFormat="1">
      <c r="A2072" s="103"/>
    </row>
    <row r="2073" spans="1:2" s="323" customFormat="1">
      <c r="A2073" s="103"/>
    </row>
    <row r="2074" spans="1:2" s="323" customFormat="1">
      <c r="A2074" s="103"/>
    </row>
    <row r="2075" spans="1:2" s="323" customFormat="1">
      <c r="A2075" s="103"/>
    </row>
    <row r="2076" spans="1:2" s="323" customFormat="1">
      <c r="A2076" s="103"/>
      <c r="B2076" s="103"/>
    </row>
    <row r="2077" spans="1:2" s="323" customFormat="1">
      <c r="A2077" s="103"/>
      <c r="B2077" s="103"/>
    </row>
    <row r="2078" spans="1:2" s="323" customFormat="1">
      <c r="A2078" s="103"/>
      <c r="B2078" s="103"/>
    </row>
    <row r="2079" spans="1:2" s="323" customFormat="1">
      <c r="A2079" s="103"/>
      <c r="B2079" s="103"/>
    </row>
    <row r="2080" spans="1:2" s="323" customFormat="1">
      <c r="A2080" s="103"/>
      <c r="B2080" s="103"/>
    </row>
    <row r="2081" spans="1:2" s="323" customFormat="1">
      <c r="A2081" s="103"/>
      <c r="B2081" s="103"/>
    </row>
    <row r="2082" spans="1:2" s="323" customFormat="1">
      <c r="A2082" s="103"/>
      <c r="B2082" s="103"/>
    </row>
    <row r="2083" spans="1:2" s="323" customFormat="1">
      <c r="A2083" s="103"/>
      <c r="B2083" s="103"/>
    </row>
    <row r="2084" spans="1:2" s="323" customFormat="1">
      <c r="A2084" s="103"/>
      <c r="B2084" s="103"/>
    </row>
    <row r="2085" spans="1:2" s="323" customFormat="1">
      <c r="A2085" s="103"/>
      <c r="B2085" s="103"/>
    </row>
    <row r="2086" spans="1:2" s="323" customFormat="1">
      <c r="A2086" s="103"/>
      <c r="B2086" s="103"/>
    </row>
    <row r="2087" spans="1:2" s="323" customFormat="1">
      <c r="A2087" s="103"/>
      <c r="B2087" s="103"/>
    </row>
    <row r="2088" spans="1:2" s="323" customFormat="1">
      <c r="A2088" s="103"/>
      <c r="B2088" s="103"/>
    </row>
    <row r="2089" spans="1:2" s="323" customFormat="1">
      <c r="A2089" s="103"/>
      <c r="B2089" s="103"/>
    </row>
    <row r="2090" spans="1:2" s="323" customFormat="1">
      <c r="A2090" s="103"/>
      <c r="B2090" s="103"/>
    </row>
    <row r="2091" spans="1:2" s="323" customFormat="1">
      <c r="A2091" s="103"/>
      <c r="B2091" s="103"/>
    </row>
    <row r="2092" spans="1:2" s="323" customFormat="1">
      <c r="A2092" s="103"/>
      <c r="B2092" s="101"/>
    </row>
    <row r="2093" spans="1:2" s="323" customFormat="1">
      <c r="A2093" s="103"/>
    </row>
    <row r="2094" spans="1:2" s="323" customFormat="1">
      <c r="A2094" s="103"/>
    </row>
    <row r="2095" spans="1:2" s="323" customFormat="1">
      <c r="A2095" s="103"/>
    </row>
    <row r="2096" spans="1:2" s="323" customFormat="1">
      <c r="A2096" s="103"/>
    </row>
    <row r="2097" spans="1:2" s="323" customFormat="1">
      <c r="A2097" s="103"/>
      <c r="B2097" s="103"/>
    </row>
    <row r="2098" spans="1:2" s="323" customFormat="1">
      <c r="A2098" s="103"/>
      <c r="B2098" s="103"/>
    </row>
    <row r="2099" spans="1:2" s="323" customFormat="1">
      <c r="A2099" s="103"/>
      <c r="B2099" s="103"/>
    </row>
    <row r="2100" spans="1:2" s="323" customFormat="1">
      <c r="A2100" s="103"/>
      <c r="B2100" s="103"/>
    </row>
    <row r="2101" spans="1:2" s="323" customFormat="1">
      <c r="A2101" s="103"/>
      <c r="B2101" s="103"/>
    </row>
    <row r="2102" spans="1:2" s="323" customFormat="1">
      <c r="A2102" s="103"/>
      <c r="B2102" s="103"/>
    </row>
    <row r="2103" spans="1:2" s="323" customFormat="1">
      <c r="A2103" s="103"/>
      <c r="B2103" s="103"/>
    </row>
    <row r="2104" spans="1:2" s="323" customFormat="1">
      <c r="A2104" s="103"/>
      <c r="B2104" s="103"/>
    </row>
    <row r="2105" spans="1:2" s="323" customFormat="1">
      <c r="A2105" s="103"/>
      <c r="B2105" s="103"/>
    </row>
    <row r="2106" spans="1:2" s="323" customFormat="1">
      <c r="A2106" s="103"/>
      <c r="B2106" s="103"/>
    </row>
    <row r="2107" spans="1:2" s="323" customFormat="1">
      <c r="A2107" s="103"/>
      <c r="B2107" s="103"/>
    </row>
    <row r="2108" spans="1:2" s="323" customFormat="1">
      <c r="A2108" s="103"/>
      <c r="B2108" s="103"/>
    </row>
    <row r="2109" spans="1:2" s="323" customFormat="1">
      <c r="A2109" s="103"/>
      <c r="B2109" s="103"/>
    </row>
    <row r="2110" spans="1:2" s="323" customFormat="1">
      <c r="A2110" s="103"/>
      <c r="B2110" s="103"/>
    </row>
    <row r="2111" spans="1:2" s="323" customFormat="1">
      <c r="A2111" s="103"/>
      <c r="B2111" s="103"/>
    </row>
    <row r="2112" spans="1:2" s="323" customFormat="1">
      <c r="A2112" s="103"/>
      <c r="B2112" s="103"/>
    </row>
    <row r="2113" spans="1:2" s="323" customFormat="1">
      <c r="A2113" s="103"/>
      <c r="B2113" s="103"/>
    </row>
    <row r="2114" spans="1:2" s="323" customFormat="1">
      <c r="A2114" s="103"/>
      <c r="B2114" s="103"/>
    </row>
    <row r="2115" spans="1:2" s="323" customFormat="1">
      <c r="A2115" s="103"/>
      <c r="B2115" s="103"/>
    </row>
    <row r="2116" spans="1:2" s="323" customFormat="1">
      <c r="A2116" s="103"/>
      <c r="B2116" s="103"/>
    </row>
    <row r="2117" spans="1:2" s="323" customFormat="1">
      <c r="A2117" s="103"/>
      <c r="B2117" s="103"/>
    </row>
    <row r="2118" spans="1:2" s="323" customFormat="1">
      <c r="A2118" s="103"/>
      <c r="B2118" s="103"/>
    </row>
    <row r="2119" spans="1:2" s="323" customFormat="1">
      <c r="A2119" s="103"/>
      <c r="B2119" s="103"/>
    </row>
    <row r="2120" spans="1:2" s="323" customFormat="1">
      <c r="A2120" s="103"/>
      <c r="B2120" s="103"/>
    </row>
    <row r="2121" spans="1:2" s="323" customFormat="1">
      <c r="A2121" s="103"/>
      <c r="B2121" s="103"/>
    </row>
    <row r="2122" spans="1:2" s="323" customFormat="1">
      <c r="A2122" s="103"/>
      <c r="B2122" s="103"/>
    </row>
    <row r="2123" spans="1:2" s="323" customFormat="1">
      <c r="A2123" s="103"/>
      <c r="B2123" s="103"/>
    </row>
    <row r="2124" spans="1:2" s="323" customFormat="1">
      <c r="A2124" s="103"/>
      <c r="B2124" s="103"/>
    </row>
    <row r="2125" spans="1:2" s="323" customFormat="1">
      <c r="A2125" s="103"/>
      <c r="B2125" s="103"/>
    </row>
    <row r="2126" spans="1:2" s="323" customFormat="1">
      <c r="A2126" s="103"/>
      <c r="B2126" s="103"/>
    </row>
    <row r="2127" spans="1:2" s="323" customFormat="1">
      <c r="A2127" s="103"/>
      <c r="B2127" s="103"/>
    </row>
    <row r="2128" spans="1:2" s="323" customFormat="1">
      <c r="A2128" s="103"/>
      <c r="B2128" s="103"/>
    </row>
    <row r="2129" spans="1:2" s="323" customFormat="1">
      <c r="A2129" s="103"/>
      <c r="B2129" s="103"/>
    </row>
    <row r="2130" spans="1:2" s="323" customFormat="1">
      <c r="A2130" s="103"/>
      <c r="B2130" s="103"/>
    </row>
    <row r="2131" spans="1:2" s="323" customFormat="1">
      <c r="A2131" s="103"/>
      <c r="B2131" s="103"/>
    </row>
    <row r="2132" spans="1:2" s="323" customFormat="1">
      <c r="A2132" s="103"/>
      <c r="B2132" s="103"/>
    </row>
    <row r="2133" spans="1:2" s="323" customFormat="1">
      <c r="A2133" s="103"/>
      <c r="B2133" s="103"/>
    </row>
    <row r="2134" spans="1:2" s="323" customFormat="1">
      <c r="A2134" s="103"/>
      <c r="B2134" s="103"/>
    </row>
    <row r="2135" spans="1:2" s="323" customFormat="1">
      <c r="A2135" s="103"/>
      <c r="B2135" s="103"/>
    </row>
    <row r="2136" spans="1:2" s="323" customFormat="1">
      <c r="A2136" s="103"/>
      <c r="B2136" s="103"/>
    </row>
    <row r="2137" spans="1:2" s="323" customFormat="1">
      <c r="A2137" s="103"/>
      <c r="B2137" s="103"/>
    </row>
    <row r="2138" spans="1:2" s="323" customFormat="1">
      <c r="A2138" s="103"/>
      <c r="B2138" s="103"/>
    </row>
    <row r="2139" spans="1:2" s="323" customFormat="1">
      <c r="A2139" s="103"/>
      <c r="B2139" s="103"/>
    </row>
    <row r="2140" spans="1:2" s="323" customFormat="1">
      <c r="A2140" s="103"/>
      <c r="B2140" s="101"/>
    </row>
    <row r="2141" spans="1:2" s="323" customFormat="1">
      <c r="A2141" s="103"/>
    </row>
    <row r="2142" spans="1:2" s="323" customFormat="1">
      <c r="A2142" s="103"/>
    </row>
    <row r="2143" spans="1:2" s="323" customFormat="1">
      <c r="A2143" s="103"/>
    </row>
    <row r="2144" spans="1:2" s="323" customFormat="1">
      <c r="A2144" s="103"/>
      <c r="B2144" s="103"/>
    </row>
    <row r="2145" spans="1:2" s="323" customFormat="1">
      <c r="A2145" s="103"/>
      <c r="B2145" s="103"/>
    </row>
    <row r="2146" spans="1:2" s="323" customFormat="1">
      <c r="A2146" s="103"/>
      <c r="B2146" s="103"/>
    </row>
    <row r="2147" spans="1:2" s="323" customFormat="1">
      <c r="A2147" s="103"/>
      <c r="B2147" s="103"/>
    </row>
    <row r="2148" spans="1:2" s="323" customFormat="1">
      <c r="A2148" s="103"/>
      <c r="B2148" s="103"/>
    </row>
    <row r="2149" spans="1:2" s="323" customFormat="1">
      <c r="A2149" s="103"/>
      <c r="B2149" s="103"/>
    </row>
    <row r="2150" spans="1:2" s="323" customFormat="1">
      <c r="A2150" s="103"/>
      <c r="B2150" s="103"/>
    </row>
    <row r="2151" spans="1:2" s="323" customFormat="1">
      <c r="A2151" s="103"/>
      <c r="B2151" s="103"/>
    </row>
    <row r="2152" spans="1:2" s="323" customFormat="1">
      <c r="A2152" s="103"/>
      <c r="B2152" s="103"/>
    </row>
    <row r="2153" spans="1:2" s="323" customFormat="1">
      <c r="A2153" s="103"/>
      <c r="B2153" s="103"/>
    </row>
    <row r="2154" spans="1:2" s="323" customFormat="1">
      <c r="A2154" s="103"/>
      <c r="B2154" s="103"/>
    </row>
    <row r="2155" spans="1:2" s="323" customFormat="1">
      <c r="A2155" s="103"/>
      <c r="B2155" s="103"/>
    </row>
    <row r="2156" spans="1:2" s="323" customFormat="1">
      <c r="A2156" s="103"/>
      <c r="B2156" s="103"/>
    </row>
    <row r="2157" spans="1:2" s="323" customFormat="1">
      <c r="A2157" s="103"/>
      <c r="B2157" s="103"/>
    </row>
    <row r="2158" spans="1:2" s="323" customFormat="1">
      <c r="A2158" s="103"/>
      <c r="B2158" s="103"/>
    </row>
    <row r="2159" spans="1:2" s="323" customFormat="1">
      <c r="A2159" s="103"/>
      <c r="B2159" s="101"/>
    </row>
    <row r="2160" spans="1:2" s="323" customFormat="1">
      <c r="A2160" s="103"/>
    </row>
    <row r="2161" spans="1:2" s="323" customFormat="1">
      <c r="A2161" s="103"/>
    </row>
    <row r="2162" spans="1:2" s="323" customFormat="1">
      <c r="A2162" s="103"/>
    </row>
    <row r="2163" spans="1:2" s="323" customFormat="1">
      <c r="A2163" s="103"/>
      <c r="B2163" s="103"/>
    </row>
    <row r="2164" spans="1:2" s="323" customFormat="1">
      <c r="A2164" s="103"/>
      <c r="B2164" s="103"/>
    </row>
    <row r="2165" spans="1:2" s="323" customFormat="1">
      <c r="A2165" s="103"/>
      <c r="B2165" s="103"/>
    </row>
    <row r="2166" spans="1:2" s="323" customFormat="1">
      <c r="A2166" s="103"/>
      <c r="B2166" s="103"/>
    </row>
    <row r="2167" spans="1:2" s="323" customFormat="1">
      <c r="A2167" s="103"/>
      <c r="B2167" s="103"/>
    </row>
    <row r="2168" spans="1:2" s="323" customFormat="1">
      <c r="A2168" s="103"/>
      <c r="B2168" s="103"/>
    </row>
    <row r="2169" spans="1:2" s="323" customFormat="1">
      <c r="A2169" s="103"/>
      <c r="B2169" s="103"/>
    </row>
    <row r="2170" spans="1:2" s="323" customFormat="1">
      <c r="A2170" s="103"/>
      <c r="B2170" s="103"/>
    </row>
    <row r="2171" spans="1:2" s="323" customFormat="1">
      <c r="A2171" s="103"/>
      <c r="B2171" s="103"/>
    </row>
    <row r="2172" spans="1:2" s="323" customFormat="1">
      <c r="A2172" s="103"/>
      <c r="B2172" s="103"/>
    </row>
    <row r="2173" spans="1:2" s="323" customFormat="1">
      <c r="A2173" s="103"/>
      <c r="B2173" s="103"/>
    </row>
    <row r="2174" spans="1:2" s="323" customFormat="1">
      <c r="A2174" s="103"/>
      <c r="B2174" s="103"/>
    </row>
    <row r="2175" spans="1:2" s="323" customFormat="1">
      <c r="A2175" s="103"/>
      <c r="B2175" s="103"/>
    </row>
    <row r="2176" spans="1:2" s="323" customFormat="1">
      <c r="A2176" s="103"/>
      <c r="B2176" s="103"/>
    </row>
    <row r="2177" spans="1:2" s="323" customFormat="1">
      <c r="A2177" s="103"/>
      <c r="B2177" s="103"/>
    </row>
    <row r="2178" spans="1:2" s="323" customFormat="1">
      <c r="A2178" s="103"/>
      <c r="B2178" s="103"/>
    </row>
    <row r="2179" spans="1:2" s="323" customFormat="1">
      <c r="A2179" s="103"/>
      <c r="B2179" s="103"/>
    </row>
    <row r="2180" spans="1:2" s="323" customFormat="1">
      <c r="A2180" s="103"/>
      <c r="B2180" s="103"/>
    </row>
    <row r="2181" spans="1:2" s="323" customFormat="1">
      <c r="A2181" s="103"/>
      <c r="B2181" s="103"/>
    </row>
    <row r="2182" spans="1:2" s="323" customFormat="1">
      <c r="A2182" s="103"/>
      <c r="B2182" s="103"/>
    </row>
    <row r="2183" spans="1:2" s="323" customFormat="1">
      <c r="A2183" s="103"/>
      <c r="B2183" s="103"/>
    </row>
    <row r="2184" spans="1:2" s="323" customFormat="1">
      <c r="A2184" s="103"/>
      <c r="B2184" s="103"/>
    </row>
    <row r="2185" spans="1:2" s="323" customFormat="1">
      <c r="A2185" s="103"/>
      <c r="B2185" s="103"/>
    </row>
    <row r="2186" spans="1:2" s="323" customFormat="1">
      <c r="A2186" s="103"/>
      <c r="B2186" s="103"/>
    </row>
    <row r="2187" spans="1:2" s="323" customFormat="1">
      <c r="A2187" s="103"/>
      <c r="B2187" s="103"/>
    </row>
    <row r="2188" spans="1:2" s="323" customFormat="1">
      <c r="A2188" s="103"/>
      <c r="B2188" s="103"/>
    </row>
    <row r="2189" spans="1:2" s="323" customFormat="1">
      <c r="A2189" s="103"/>
      <c r="B2189" s="103"/>
    </row>
    <row r="2190" spans="1:2" s="323" customFormat="1">
      <c r="A2190" s="103"/>
      <c r="B2190" s="103"/>
    </row>
    <row r="2191" spans="1:2" s="323" customFormat="1">
      <c r="A2191" s="103"/>
      <c r="B2191" s="103"/>
    </row>
    <row r="2192" spans="1:2" s="323" customFormat="1">
      <c r="A2192" s="103"/>
      <c r="B2192" s="103"/>
    </row>
    <row r="2193" spans="1:2" s="323" customFormat="1">
      <c r="A2193" s="103"/>
      <c r="B2193" s="103"/>
    </row>
    <row r="2194" spans="1:2" s="323" customFormat="1">
      <c r="A2194" s="103"/>
      <c r="B2194" s="103"/>
    </row>
    <row r="2195" spans="1:2" s="323" customFormat="1">
      <c r="A2195" s="103"/>
      <c r="B2195" s="103"/>
    </row>
    <row r="2196" spans="1:2" s="323" customFormat="1">
      <c r="A2196" s="103"/>
      <c r="B2196" s="103"/>
    </row>
    <row r="2197" spans="1:2" s="323" customFormat="1">
      <c r="A2197" s="103"/>
      <c r="B2197" s="103"/>
    </row>
    <row r="2198" spans="1:2" s="323" customFormat="1">
      <c r="A2198" s="103"/>
      <c r="B2198" s="103"/>
    </row>
    <row r="2199" spans="1:2" s="323" customFormat="1">
      <c r="A2199" s="103"/>
      <c r="B2199" s="101"/>
    </row>
    <row r="2200" spans="1:2" s="323" customFormat="1">
      <c r="A2200" s="103"/>
    </row>
    <row r="2201" spans="1:2" s="323" customFormat="1">
      <c r="A2201" s="103"/>
    </row>
    <row r="2202" spans="1:2" s="323" customFormat="1">
      <c r="A2202" s="103"/>
    </row>
    <row r="2203" spans="1:2" s="323" customFormat="1">
      <c r="A2203" s="103"/>
      <c r="B2203" s="101"/>
    </row>
    <row r="2204" spans="1:2" s="323" customFormat="1">
      <c r="A2204" s="103"/>
    </row>
    <row r="2205" spans="1:2" s="323" customFormat="1">
      <c r="A2205" s="103"/>
    </row>
    <row r="2206" spans="1:2" s="323" customFormat="1">
      <c r="A2206" s="103"/>
    </row>
    <row r="2207" spans="1:2" s="323" customFormat="1">
      <c r="A2207" s="103"/>
      <c r="B2207" s="103"/>
    </row>
    <row r="2208" spans="1:2" s="323" customFormat="1">
      <c r="A2208" s="103"/>
      <c r="B2208" s="103"/>
    </row>
    <row r="2209" spans="1:2" s="323" customFormat="1">
      <c r="A2209" s="103"/>
      <c r="B2209" s="103"/>
    </row>
    <row r="2210" spans="1:2" s="323" customFormat="1">
      <c r="A2210" s="103"/>
      <c r="B2210" s="103"/>
    </row>
    <row r="2211" spans="1:2" s="323" customFormat="1">
      <c r="A2211" s="103"/>
      <c r="B2211" s="103"/>
    </row>
    <row r="2212" spans="1:2" s="323" customFormat="1">
      <c r="A2212" s="103"/>
      <c r="B2212" s="103"/>
    </row>
    <row r="2213" spans="1:2" s="323" customFormat="1">
      <c r="A2213" s="103"/>
      <c r="B2213" s="103"/>
    </row>
    <row r="2214" spans="1:2" s="323" customFormat="1">
      <c r="A2214" s="103"/>
      <c r="B2214" s="103"/>
    </row>
    <row r="2215" spans="1:2" s="323" customFormat="1">
      <c r="A2215" s="103"/>
      <c r="B2215" s="103"/>
    </row>
    <row r="2216" spans="1:2" s="323" customFormat="1">
      <c r="A2216" s="103"/>
      <c r="B2216" s="103"/>
    </row>
    <row r="2217" spans="1:2" s="323" customFormat="1">
      <c r="A2217" s="103"/>
      <c r="B2217" s="103"/>
    </row>
    <row r="2218" spans="1:2" s="323" customFormat="1">
      <c r="A2218" s="103"/>
      <c r="B2218" s="103"/>
    </row>
    <row r="2219" spans="1:2" s="323" customFormat="1">
      <c r="A2219" s="103"/>
      <c r="B2219" s="101"/>
    </row>
    <row r="2220" spans="1:2" s="323" customFormat="1">
      <c r="A2220" s="103"/>
    </row>
    <row r="2221" spans="1:2" s="323" customFormat="1">
      <c r="A2221" s="103"/>
    </row>
    <row r="2222" spans="1:2" s="323" customFormat="1">
      <c r="A2222" s="103"/>
    </row>
    <row r="2223" spans="1:2" s="323" customFormat="1">
      <c r="A2223" s="103"/>
      <c r="B2223" s="103"/>
    </row>
    <row r="2224" spans="1:2" s="323" customFormat="1">
      <c r="A2224" s="103"/>
      <c r="B2224" s="103"/>
    </row>
    <row r="2225" spans="1:2" s="323" customFormat="1">
      <c r="A2225" s="103"/>
      <c r="B2225" s="103"/>
    </row>
    <row r="2226" spans="1:2" s="323" customFormat="1">
      <c r="A2226" s="103"/>
      <c r="B2226" s="103"/>
    </row>
    <row r="2227" spans="1:2" s="323" customFormat="1">
      <c r="A2227" s="103"/>
      <c r="B2227" s="103"/>
    </row>
    <row r="2228" spans="1:2" s="323" customFormat="1">
      <c r="A2228" s="103"/>
      <c r="B2228" s="103"/>
    </row>
    <row r="2229" spans="1:2" s="323" customFormat="1">
      <c r="A2229" s="103"/>
      <c r="B2229" s="103"/>
    </row>
    <row r="2230" spans="1:2" s="323" customFormat="1">
      <c r="A2230" s="103"/>
      <c r="B2230" s="103"/>
    </row>
    <row r="2231" spans="1:2" s="323" customFormat="1">
      <c r="A2231" s="103"/>
      <c r="B2231" s="103"/>
    </row>
    <row r="2232" spans="1:2" s="323" customFormat="1">
      <c r="A2232" s="103"/>
      <c r="B2232" s="103"/>
    </row>
    <row r="2233" spans="1:2" s="323" customFormat="1">
      <c r="A2233" s="103"/>
      <c r="B2233" s="103"/>
    </row>
    <row r="2234" spans="1:2" s="323" customFormat="1">
      <c r="A2234" s="103"/>
      <c r="B2234" s="103"/>
    </row>
    <row r="2235" spans="1:2" s="323" customFormat="1">
      <c r="A2235" s="103"/>
      <c r="B2235" s="103"/>
    </row>
    <row r="2236" spans="1:2" s="323" customFormat="1">
      <c r="A2236" s="103"/>
      <c r="B2236" s="103"/>
    </row>
    <row r="2237" spans="1:2" s="323" customFormat="1">
      <c r="A2237" s="103"/>
      <c r="B2237" s="103"/>
    </row>
    <row r="2238" spans="1:2" s="323" customFormat="1">
      <c r="A2238" s="103"/>
      <c r="B2238" s="103"/>
    </row>
    <row r="2239" spans="1:2" s="323" customFormat="1">
      <c r="A2239" s="103"/>
      <c r="B2239" s="103"/>
    </row>
    <row r="2240" spans="1:2" s="323" customFormat="1">
      <c r="A2240" s="103"/>
      <c r="B2240" s="103"/>
    </row>
    <row r="2241" spans="1:2" s="323" customFormat="1">
      <c r="A2241" s="103"/>
      <c r="B2241" s="103"/>
    </row>
    <row r="2242" spans="1:2" s="323" customFormat="1">
      <c r="A2242" s="103"/>
      <c r="B2242" s="103"/>
    </row>
    <row r="2243" spans="1:2" s="323" customFormat="1">
      <c r="A2243" s="103"/>
      <c r="B2243" s="103"/>
    </row>
    <row r="2244" spans="1:2" s="323" customFormat="1">
      <c r="A2244" s="103"/>
      <c r="B2244" s="103"/>
    </row>
    <row r="2245" spans="1:2" s="323" customFormat="1">
      <c r="A2245" s="103"/>
      <c r="B2245" s="103"/>
    </row>
    <row r="2246" spans="1:2" s="323" customFormat="1">
      <c r="A2246" s="103"/>
      <c r="B2246" s="103"/>
    </row>
    <row r="2247" spans="1:2" s="323" customFormat="1">
      <c r="A2247" s="103"/>
      <c r="B2247" s="103"/>
    </row>
    <row r="2248" spans="1:2" s="323" customFormat="1">
      <c r="A2248" s="103"/>
      <c r="B2248" s="103"/>
    </row>
    <row r="2249" spans="1:2" s="323" customFormat="1">
      <c r="A2249" s="103"/>
      <c r="B2249" s="103"/>
    </row>
    <row r="2250" spans="1:2" s="323" customFormat="1">
      <c r="A2250" s="103"/>
      <c r="B2250" s="103"/>
    </row>
    <row r="2251" spans="1:2" s="323" customFormat="1">
      <c r="A2251" s="103"/>
      <c r="B2251" s="103"/>
    </row>
    <row r="2252" spans="1:2" s="323" customFormat="1">
      <c r="A2252" s="103"/>
      <c r="B2252" s="103"/>
    </row>
    <row r="2253" spans="1:2" s="323" customFormat="1">
      <c r="A2253" s="103"/>
      <c r="B2253" s="103"/>
    </row>
    <row r="2254" spans="1:2" s="323" customFormat="1">
      <c r="A2254" s="103"/>
      <c r="B2254" s="103"/>
    </row>
    <row r="2255" spans="1:2" s="323" customFormat="1">
      <c r="A2255" s="103"/>
      <c r="B2255" s="103"/>
    </row>
    <row r="2256" spans="1:2" s="323" customFormat="1">
      <c r="A2256" s="103"/>
      <c r="B2256" s="103"/>
    </row>
    <row r="2257" spans="1:2" s="323" customFormat="1">
      <c r="A2257" s="103"/>
      <c r="B2257" s="103"/>
    </row>
    <row r="2258" spans="1:2" s="323" customFormat="1">
      <c r="A2258" s="103"/>
      <c r="B2258" s="103"/>
    </row>
    <row r="2259" spans="1:2" s="323" customFormat="1">
      <c r="A2259" s="103"/>
      <c r="B2259" s="103"/>
    </row>
    <row r="2260" spans="1:2" s="323" customFormat="1">
      <c r="A2260" s="103"/>
      <c r="B2260" s="103"/>
    </row>
    <row r="2261" spans="1:2" s="323" customFormat="1">
      <c r="A2261" s="103"/>
      <c r="B2261" s="103"/>
    </row>
    <row r="2262" spans="1:2" s="323" customFormat="1">
      <c r="A2262" s="103"/>
      <c r="B2262" s="103"/>
    </row>
    <row r="2263" spans="1:2" s="323" customFormat="1">
      <c r="A2263" s="103"/>
      <c r="B2263" s="103"/>
    </row>
    <row r="2264" spans="1:2" s="323" customFormat="1">
      <c r="A2264" s="103"/>
      <c r="B2264" s="103"/>
    </row>
    <row r="2265" spans="1:2" s="323" customFormat="1">
      <c r="A2265" s="103"/>
      <c r="B2265" s="103"/>
    </row>
    <row r="2266" spans="1:2" s="323" customFormat="1">
      <c r="A2266" s="103"/>
      <c r="B2266" s="103"/>
    </row>
    <row r="2267" spans="1:2" s="323" customFormat="1">
      <c r="A2267" s="103"/>
      <c r="B2267" s="103"/>
    </row>
    <row r="2268" spans="1:2" s="323" customFormat="1">
      <c r="A2268" s="103"/>
      <c r="B2268" s="101"/>
    </row>
    <row r="2269" spans="1:2" s="323" customFormat="1">
      <c r="A2269" s="103"/>
    </row>
    <row r="2270" spans="1:2" s="323" customFormat="1">
      <c r="A2270" s="103"/>
    </row>
    <row r="2271" spans="1:2" s="323" customFormat="1">
      <c r="A2271" s="103"/>
    </row>
    <row r="2272" spans="1:2" s="323" customFormat="1">
      <c r="A2272" s="103"/>
    </row>
    <row r="2273" spans="1:2" s="323" customFormat="1">
      <c r="A2273" s="103"/>
      <c r="B2273" s="101"/>
    </row>
    <row r="2274" spans="1:2" s="323" customFormat="1">
      <c r="A2274" s="103"/>
    </row>
    <row r="2275" spans="1:2" s="323" customFormat="1">
      <c r="A2275" s="103"/>
    </row>
    <row r="2276" spans="1:2" s="323" customFormat="1">
      <c r="A2276" s="103"/>
    </row>
    <row r="2277" spans="1:2" s="323" customFormat="1">
      <c r="A2277" s="103"/>
    </row>
    <row r="2278" spans="1:2" s="323" customFormat="1">
      <c r="A2278" s="103"/>
      <c r="B2278" s="103"/>
    </row>
    <row r="2279" spans="1:2" s="323" customFormat="1">
      <c r="A2279" s="103"/>
      <c r="B2279" s="103"/>
    </row>
    <row r="2280" spans="1:2" s="323" customFormat="1">
      <c r="A2280" s="103"/>
      <c r="B2280" s="103"/>
    </row>
    <row r="2281" spans="1:2" s="323" customFormat="1">
      <c r="A2281" s="103"/>
      <c r="B2281" s="103"/>
    </row>
    <row r="2282" spans="1:2" s="323" customFormat="1">
      <c r="A2282" s="103"/>
      <c r="B2282" s="103"/>
    </row>
    <row r="2283" spans="1:2" s="323" customFormat="1">
      <c r="A2283" s="103"/>
      <c r="B2283" s="103"/>
    </row>
    <row r="2284" spans="1:2" s="323" customFormat="1">
      <c r="A2284" s="103"/>
      <c r="B2284" s="103"/>
    </row>
    <row r="2285" spans="1:2" s="323" customFormat="1">
      <c r="A2285" s="103"/>
      <c r="B2285" s="103"/>
    </row>
    <row r="2286" spans="1:2" s="323" customFormat="1">
      <c r="A2286" s="103"/>
      <c r="B2286" s="103"/>
    </row>
    <row r="2287" spans="1:2" s="323" customFormat="1">
      <c r="A2287" s="103"/>
      <c r="B2287" s="103"/>
    </row>
    <row r="2288" spans="1:2" s="323" customFormat="1">
      <c r="A2288" s="103"/>
      <c r="B2288" s="103"/>
    </row>
    <row r="2289" spans="1:2" s="323" customFormat="1">
      <c r="A2289" s="103"/>
      <c r="B2289" s="103"/>
    </row>
    <row r="2290" spans="1:2" s="323" customFormat="1">
      <c r="A2290" s="103"/>
      <c r="B2290" s="103"/>
    </row>
    <row r="2291" spans="1:2" s="323" customFormat="1">
      <c r="A2291" s="103"/>
      <c r="B2291" s="103"/>
    </row>
    <row r="2292" spans="1:2" s="323" customFormat="1">
      <c r="A2292" s="103"/>
      <c r="B2292" s="103"/>
    </row>
    <row r="2293" spans="1:2" s="323" customFormat="1">
      <c r="A2293" s="103"/>
      <c r="B2293" s="103"/>
    </row>
    <row r="2294" spans="1:2" s="323" customFormat="1">
      <c r="A2294" s="103"/>
      <c r="B2294" s="103"/>
    </row>
    <row r="2295" spans="1:2" s="323" customFormat="1">
      <c r="A2295" s="103"/>
      <c r="B2295" s="103"/>
    </row>
    <row r="2296" spans="1:2" s="323" customFormat="1">
      <c r="A2296" s="103"/>
      <c r="B2296" s="103"/>
    </row>
    <row r="2297" spans="1:2" s="323" customFormat="1">
      <c r="A2297" s="103"/>
      <c r="B2297" s="103"/>
    </row>
    <row r="2298" spans="1:2" s="323" customFormat="1">
      <c r="A2298" s="103"/>
      <c r="B2298" s="103"/>
    </row>
    <row r="2299" spans="1:2" s="323" customFormat="1">
      <c r="A2299" s="103"/>
      <c r="B2299" s="103"/>
    </row>
    <row r="2300" spans="1:2" s="323" customFormat="1">
      <c r="A2300" s="103"/>
      <c r="B2300" s="103"/>
    </row>
    <row r="2301" spans="1:2" s="323" customFormat="1">
      <c r="A2301" s="103"/>
      <c r="B2301" s="103"/>
    </row>
    <row r="2302" spans="1:2" s="323" customFormat="1">
      <c r="A2302" s="103"/>
      <c r="B2302" s="103"/>
    </row>
    <row r="2303" spans="1:2" s="323" customFormat="1">
      <c r="A2303" s="103"/>
      <c r="B2303" s="103"/>
    </row>
    <row r="2304" spans="1:2" s="323" customFormat="1">
      <c r="A2304" s="103"/>
      <c r="B2304" s="103"/>
    </row>
    <row r="2305" spans="1:2" s="323" customFormat="1">
      <c r="A2305" s="103"/>
      <c r="B2305" s="101"/>
    </row>
    <row r="2306" spans="1:2" s="323" customFormat="1">
      <c r="A2306" s="103"/>
    </row>
    <row r="2307" spans="1:2" s="323" customFormat="1">
      <c r="A2307" s="103"/>
    </row>
    <row r="2308" spans="1:2" s="323" customFormat="1">
      <c r="A2308" s="103"/>
    </row>
    <row r="2309" spans="1:2" s="323" customFormat="1">
      <c r="A2309" s="103"/>
    </row>
    <row r="2310" spans="1:2" s="323" customFormat="1">
      <c r="A2310" s="103"/>
    </row>
    <row r="2311" spans="1:2" s="323" customFormat="1">
      <c r="A2311" s="103"/>
      <c r="B2311" s="103"/>
    </row>
    <row r="2312" spans="1:2" s="323" customFormat="1">
      <c r="A2312" s="103"/>
      <c r="B2312" s="103"/>
    </row>
    <row r="2313" spans="1:2" s="323" customFormat="1">
      <c r="A2313" s="103"/>
      <c r="B2313" s="101"/>
    </row>
    <row r="2314" spans="1:2" s="323" customFormat="1">
      <c r="A2314" s="103"/>
    </row>
    <row r="2315" spans="1:2" s="323" customFormat="1">
      <c r="A2315" s="103"/>
    </row>
    <row r="2316" spans="1:2" s="323" customFormat="1">
      <c r="A2316" s="103"/>
    </row>
    <row r="2317" spans="1:2" s="323" customFormat="1">
      <c r="A2317" s="103"/>
    </row>
    <row r="2318" spans="1:2" s="323" customFormat="1">
      <c r="A2318" s="103"/>
      <c r="B2318" s="103"/>
    </row>
    <row r="2319" spans="1:2" s="323" customFormat="1">
      <c r="A2319" s="103"/>
      <c r="B2319" s="103"/>
    </row>
    <row r="2320" spans="1:2" s="323" customFormat="1">
      <c r="A2320" s="103"/>
      <c r="B2320" s="103"/>
    </row>
    <row r="2321" spans="1:2" s="323" customFormat="1">
      <c r="A2321" s="103"/>
      <c r="B2321" s="103"/>
    </row>
    <row r="2322" spans="1:2" s="323" customFormat="1">
      <c r="A2322" s="103"/>
      <c r="B2322" s="103"/>
    </row>
    <row r="2323" spans="1:2" s="323" customFormat="1">
      <c r="A2323" s="103"/>
      <c r="B2323" s="103"/>
    </row>
    <row r="2324" spans="1:2" s="323" customFormat="1">
      <c r="A2324" s="103"/>
      <c r="B2324" s="103"/>
    </row>
    <row r="2325" spans="1:2" s="323" customFormat="1">
      <c r="A2325" s="103"/>
      <c r="B2325" s="103"/>
    </row>
    <row r="2326" spans="1:2" s="323" customFormat="1">
      <c r="A2326" s="103"/>
      <c r="B2326" s="103"/>
    </row>
    <row r="2327" spans="1:2" s="323" customFormat="1">
      <c r="A2327" s="103"/>
      <c r="B2327" s="103"/>
    </row>
    <row r="2328" spans="1:2" s="323" customFormat="1">
      <c r="A2328" s="103"/>
      <c r="B2328" s="103"/>
    </row>
    <row r="2329" spans="1:2" s="323" customFormat="1">
      <c r="A2329" s="103"/>
      <c r="B2329" s="103"/>
    </row>
    <row r="2330" spans="1:2" s="323" customFormat="1">
      <c r="A2330" s="103"/>
      <c r="B2330" s="103"/>
    </row>
    <row r="2331" spans="1:2" s="323" customFormat="1">
      <c r="A2331" s="103"/>
      <c r="B2331" s="103"/>
    </row>
    <row r="2332" spans="1:2" s="323" customFormat="1">
      <c r="A2332" s="103"/>
      <c r="B2332" s="103"/>
    </row>
    <row r="2333" spans="1:2" s="323" customFormat="1">
      <c r="A2333" s="103"/>
      <c r="B2333" s="103"/>
    </row>
    <row r="2334" spans="1:2" s="323" customFormat="1">
      <c r="A2334" s="103"/>
      <c r="B2334" s="103"/>
    </row>
    <row r="2335" spans="1:2" s="323" customFormat="1">
      <c r="A2335" s="103"/>
      <c r="B2335" s="103"/>
    </row>
    <row r="2336" spans="1:2" s="323" customFormat="1">
      <c r="A2336" s="103"/>
      <c r="B2336" s="103"/>
    </row>
    <row r="2337" spans="1:2" s="323" customFormat="1">
      <c r="A2337" s="103"/>
      <c r="B2337" s="103"/>
    </row>
    <row r="2338" spans="1:2" s="323" customFormat="1">
      <c r="A2338" s="103"/>
      <c r="B2338" s="103"/>
    </row>
    <row r="2339" spans="1:2" s="323" customFormat="1">
      <c r="A2339" s="103"/>
      <c r="B2339" s="103"/>
    </row>
    <row r="2340" spans="1:2" s="323" customFormat="1">
      <c r="A2340" s="103"/>
      <c r="B2340" s="103"/>
    </row>
    <row r="2341" spans="1:2" s="323" customFormat="1">
      <c r="A2341" s="103"/>
      <c r="B2341" s="103"/>
    </row>
    <row r="2342" spans="1:2" s="323" customFormat="1">
      <c r="A2342" s="103"/>
      <c r="B2342" s="103"/>
    </row>
    <row r="2343" spans="1:2" s="323" customFormat="1">
      <c r="A2343" s="103"/>
      <c r="B2343" s="103"/>
    </row>
    <row r="2344" spans="1:2" s="323" customFormat="1">
      <c r="A2344" s="103"/>
      <c r="B2344" s="103"/>
    </row>
    <row r="2345" spans="1:2" s="323" customFormat="1">
      <c r="A2345" s="103"/>
      <c r="B2345" s="103"/>
    </row>
    <row r="2346" spans="1:2" s="323" customFormat="1">
      <c r="A2346" s="103"/>
      <c r="B2346" s="103"/>
    </row>
    <row r="2347" spans="1:2" s="323" customFormat="1">
      <c r="A2347" s="103"/>
      <c r="B2347" s="103"/>
    </row>
    <row r="2348" spans="1:2" s="323" customFormat="1">
      <c r="A2348" s="103"/>
      <c r="B2348" s="103"/>
    </row>
    <row r="2349" spans="1:2" s="323" customFormat="1">
      <c r="A2349" s="103"/>
      <c r="B2349" s="103"/>
    </row>
    <row r="2350" spans="1:2" s="323" customFormat="1">
      <c r="A2350" s="103"/>
      <c r="B2350" s="103"/>
    </row>
    <row r="2351" spans="1:2" s="323" customFormat="1">
      <c r="A2351" s="103"/>
      <c r="B2351" s="103"/>
    </row>
    <row r="2352" spans="1:2" s="323" customFormat="1">
      <c r="A2352" s="103"/>
      <c r="B2352" s="103"/>
    </row>
    <row r="2353" spans="1:2" s="323" customFormat="1">
      <c r="A2353" s="103"/>
      <c r="B2353" s="103"/>
    </row>
    <row r="2354" spans="1:2" s="323" customFormat="1">
      <c r="A2354" s="103"/>
      <c r="B2354" s="103"/>
    </row>
    <row r="2355" spans="1:2" s="323" customFormat="1">
      <c r="A2355" s="103"/>
      <c r="B2355" s="103"/>
    </row>
    <row r="2356" spans="1:2" s="323" customFormat="1">
      <c r="A2356" s="103"/>
      <c r="B2356" s="103"/>
    </row>
    <row r="2357" spans="1:2" s="323" customFormat="1">
      <c r="A2357" s="103"/>
      <c r="B2357" s="103"/>
    </row>
    <row r="2358" spans="1:2" s="323" customFormat="1">
      <c r="A2358" s="103"/>
      <c r="B2358" s="103"/>
    </row>
    <row r="2359" spans="1:2" s="323" customFormat="1">
      <c r="A2359" s="103"/>
      <c r="B2359" s="103"/>
    </row>
    <row r="2360" spans="1:2" s="323" customFormat="1">
      <c r="A2360" s="103"/>
      <c r="B2360" s="103"/>
    </row>
    <row r="2361" spans="1:2" s="323" customFormat="1">
      <c r="A2361" s="103"/>
      <c r="B2361" s="103"/>
    </row>
    <row r="2362" spans="1:2" s="323" customFormat="1">
      <c r="A2362" s="103"/>
      <c r="B2362" s="101"/>
    </row>
    <row r="2363" spans="1:2" s="323" customFormat="1">
      <c r="A2363" s="103"/>
    </row>
    <row r="2364" spans="1:2" s="323" customFormat="1">
      <c r="A2364" s="103"/>
    </row>
    <row r="2365" spans="1:2" s="323" customFormat="1">
      <c r="A2365" s="103"/>
    </row>
    <row r="2366" spans="1:2" s="323" customFormat="1">
      <c r="A2366" s="103"/>
      <c r="B2366" s="101"/>
    </row>
    <row r="2367" spans="1:2" s="323" customFormat="1">
      <c r="A2367" s="103"/>
    </row>
    <row r="2368" spans="1:2" s="323" customFormat="1">
      <c r="A2368" s="103"/>
    </row>
    <row r="2369" spans="1:2" s="323" customFormat="1">
      <c r="A2369" s="103"/>
    </row>
    <row r="2370" spans="1:2" s="323" customFormat="1">
      <c r="A2370" s="103"/>
      <c r="B2370" s="103"/>
    </row>
    <row r="2371" spans="1:2" s="323" customFormat="1">
      <c r="A2371" s="103"/>
      <c r="B2371" s="103"/>
    </row>
    <row r="2372" spans="1:2" s="323" customFormat="1">
      <c r="A2372" s="103"/>
      <c r="B2372" s="103"/>
    </row>
    <row r="2373" spans="1:2" s="323" customFormat="1">
      <c r="A2373" s="103"/>
      <c r="B2373" s="103"/>
    </row>
    <row r="2374" spans="1:2" s="323" customFormat="1">
      <c r="A2374" s="103"/>
      <c r="B2374" s="103"/>
    </row>
    <row r="2375" spans="1:2" s="323" customFormat="1">
      <c r="A2375" s="103"/>
      <c r="B2375" s="103"/>
    </row>
    <row r="2376" spans="1:2" s="323" customFormat="1">
      <c r="A2376" s="103"/>
      <c r="B2376" s="103"/>
    </row>
    <row r="2377" spans="1:2" s="323" customFormat="1">
      <c r="A2377" s="103"/>
      <c r="B2377" s="103"/>
    </row>
    <row r="2378" spans="1:2" s="323" customFormat="1">
      <c r="A2378" s="103"/>
      <c r="B2378" s="103"/>
    </row>
    <row r="2379" spans="1:2" s="323" customFormat="1">
      <c r="A2379" s="103"/>
      <c r="B2379" s="103"/>
    </row>
    <row r="2380" spans="1:2" s="323" customFormat="1">
      <c r="A2380" s="103"/>
      <c r="B2380" s="103"/>
    </row>
    <row r="2381" spans="1:2" s="323" customFormat="1">
      <c r="A2381" s="103"/>
      <c r="B2381" s="103"/>
    </row>
    <row r="2382" spans="1:2" s="323" customFormat="1">
      <c r="A2382" s="103"/>
      <c r="B2382" s="103"/>
    </row>
    <row r="2383" spans="1:2" s="323" customFormat="1">
      <c r="A2383" s="103"/>
      <c r="B2383" s="101"/>
    </row>
    <row r="2384" spans="1:2" s="323" customFormat="1">
      <c r="A2384" s="103"/>
    </row>
    <row r="2385" spans="1:2" s="323" customFormat="1">
      <c r="A2385" s="103"/>
    </row>
    <row r="2386" spans="1:2" s="323" customFormat="1">
      <c r="A2386" s="103"/>
    </row>
    <row r="2387" spans="1:2" s="323" customFormat="1">
      <c r="A2387" s="103"/>
      <c r="B2387" s="103"/>
    </row>
    <row r="2388" spans="1:2" s="323" customFormat="1">
      <c r="A2388" s="103"/>
      <c r="B2388" s="103"/>
    </row>
    <row r="2389" spans="1:2" s="323" customFormat="1">
      <c r="A2389" s="103"/>
      <c r="B2389" s="103"/>
    </row>
    <row r="2390" spans="1:2" s="323" customFormat="1">
      <c r="A2390" s="103"/>
      <c r="B2390" s="103"/>
    </row>
    <row r="2391" spans="1:2" s="323" customFormat="1">
      <c r="A2391" s="103"/>
      <c r="B2391" s="103"/>
    </row>
    <row r="2392" spans="1:2" s="323" customFormat="1">
      <c r="A2392" s="103"/>
      <c r="B2392" s="103"/>
    </row>
    <row r="2393" spans="1:2" s="323" customFormat="1">
      <c r="A2393" s="103"/>
      <c r="B2393" s="103"/>
    </row>
    <row r="2394" spans="1:2" s="323" customFormat="1">
      <c r="A2394" s="103"/>
      <c r="B2394" s="103"/>
    </row>
    <row r="2395" spans="1:2" s="323" customFormat="1">
      <c r="A2395" s="103"/>
      <c r="B2395" s="103"/>
    </row>
    <row r="2396" spans="1:2" s="323" customFormat="1">
      <c r="A2396" s="103"/>
      <c r="B2396" s="103"/>
    </row>
    <row r="2397" spans="1:2" s="323" customFormat="1">
      <c r="A2397" s="103"/>
      <c r="B2397" s="103"/>
    </row>
    <row r="2398" spans="1:2" s="323" customFormat="1">
      <c r="A2398" s="103"/>
      <c r="B2398" s="103"/>
    </row>
    <row r="2399" spans="1:2" s="323" customFormat="1">
      <c r="A2399" s="103"/>
      <c r="B2399" s="103"/>
    </row>
    <row r="2400" spans="1:2" s="323" customFormat="1">
      <c r="A2400" s="103"/>
      <c r="B2400" s="103"/>
    </row>
    <row r="2401" spans="1:2" s="323" customFormat="1">
      <c r="A2401" s="103"/>
      <c r="B2401" s="103"/>
    </row>
    <row r="2402" spans="1:2" s="323" customFormat="1">
      <c r="A2402" s="103"/>
      <c r="B2402" s="103"/>
    </row>
    <row r="2403" spans="1:2" s="323" customFormat="1">
      <c r="A2403" s="103"/>
      <c r="B2403" s="103"/>
    </row>
    <row r="2404" spans="1:2" s="323" customFormat="1">
      <c r="A2404" s="103"/>
      <c r="B2404" s="324"/>
    </row>
    <row r="2405" spans="1:2" s="323" customFormat="1">
      <c r="A2405" s="103"/>
      <c r="B2405" s="103"/>
    </row>
    <row r="2406" spans="1:2" s="323" customFormat="1">
      <c r="A2406" s="103"/>
      <c r="B2406" s="103"/>
    </row>
    <row r="2407" spans="1:2" s="323" customFormat="1">
      <c r="A2407" s="103"/>
      <c r="B2407" s="103"/>
    </row>
    <row r="2408" spans="1:2" s="323" customFormat="1">
      <c r="A2408" s="103"/>
      <c r="B2408" s="103"/>
    </row>
    <row r="2409" spans="1:2" s="323" customFormat="1">
      <c r="A2409" s="103"/>
      <c r="B2409" s="103"/>
    </row>
    <row r="2410" spans="1:2" s="323" customFormat="1">
      <c r="A2410" s="103"/>
      <c r="B2410" s="103"/>
    </row>
    <row r="2411" spans="1:2" s="323" customFormat="1">
      <c r="A2411" s="103"/>
      <c r="B2411" s="103"/>
    </row>
    <row r="2412" spans="1:2" s="323" customFormat="1">
      <c r="A2412" s="103"/>
      <c r="B2412" s="103"/>
    </row>
    <row r="2413" spans="1:2" s="323" customFormat="1">
      <c r="A2413" s="103"/>
      <c r="B2413" s="103"/>
    </row>
    <row r="2414" spans="1:2" s="323" customFormat="1">
      <c r="A2414" s="103"/>
      <c r="B2414" s="103"/>
    </row>
    <row r="2415" spans="1:2" s="323" customFormat="1">
      <c r="A2415" s="103"/>
      <c r="B2415" s="103"/>
    </row>
    <row r="2416" spans="1:2" s="323" customFormat="1">
      <c r="A2416" s="103"/>
      <c r="B2416" s="103"/>
    </row>
    <row r="2417" spans="1:2" s="323" customFormat="1">
      <c r="A2417" s="103"/>
      <c r="B2417" s="103"/>
    </row>
    <row r="2418" spans="1:2" s="323" customFormat="1">
      <c r="A2418" s="103"/>
      <c r="B2418" s="103"/>
    </row>
    <row r="2419" spans="1:2" s="323" customFormat="1">
      <c r="A2419" s="103"/>
      <c r="B2419" s="103"/>
    </row>
    <row r="2420" spans="1:2" s="323" customFormat="1">
      <c r="A2420" s="103"/>
      <c r="B2420" s="103"/>
    </row>
    <row r="2421" spans="1:2" s="323" customFormat="1">
      <c r="A2421" s="103"/>
      <c r="B2421" s="103"/>
    </row>
    <row r="2422" spans="1:2" s="323" customFormat="1">
      <c r="A2422" s="103"/>
      <c r="B2422" s="103"/>
    </row>
    <row r="2423" spans="1:2" s="323" customFormat="1">
      <c r="A2423" s="103"/>
      <c r="B2423" s="103"/>
    </row>
    <row r="2424" spans="1:2" s="323" customFormat="1">
      <c r="A2424" s="103"/>
      <c r="B2424" s="103"/>
    </row>
    <row r="2425" spans="1:2" s="323" customFormat="1">
      <c r="A2425" s="103"/>
      <c r="B2425" s="103"/>
    </row>
    <row r="2426" spans="1:2" s="323" customFormat="1">
      <c r="A2426" s="103"/>
      <c r="B2426" s="103"/>
    </row>
    <row r="2427" spans="1:2" s="323" customFormat="1">
      <c r="A2427" s="103"/>
      <c r="B2427" s="103"/>
    </row>
    <row r="2428" spans="1:2" s="323" customFormat="1">
      <c r="A2428" s="103"/>
      <c r="B2428" s="103"/>
    </row>
    <row r="2429" spans="1:2" s="323" customFormat="1">
      <c r="A2429" s="103"/>
      <c r="B2429" s="103"/>
    </row>
    <row r="2430" spans="1:2" s="323" customFormat="1">
      <c r="A2430" s="103"/>
      <c r="B2430" s="103"/>
    </row>
    <row r="2431" spans="1:2" s="323" customFormat="1">
      <c r="A2431" s="103"/>
      <c r="B2431" s="103"/>
    </row>
    <row r="2432" spans="1:2" s="323" customFormat="1">
      <c r="A2432" s="103"/>
      <c r="B2432" s="103"/>
    </row>
    <row r="2433" spans="1:2" s="323" customFormat="1">
      <c r="A2433" s="103"/>
      <c r="B2433" s="103"/>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2"/>
  <dimension ref="A1:H2433"/>
  <sheetViews>
    <sheetView workbookViewId="0">
      <selection sqref="A1:XFD1"/>
    </sheetView>
  </sheetViews>
  <sheetFormatPr baseColWidth="10" defaultColWidth="8.83203125" defaultRowHeight="15"/>
  <cols>
    <col min="1" max="1" width="38.1640625" customWidth="1"/>
    <col min="7" max="7" width="9.5" bestFit="1" customWidth="1"/>
    <col min="8" max="8" width="11.83203125" bestFit="1" customWidth="1"/>
  </cols>
  <sheetData>
    <row r="1" spans="1:8">
      <c r="A1" s="96" t="s">
        <v>1334</v>
      </c>
      <c r="B1" s="337" t="s">
        <v>1539</v>
      </c>
      <c r="C1" s="338" t="s">
        <v>1540</v>
      </c>
      <c r="D1" s="339" t="s">
        <v>1541</v>
      </c>
      <c r="E1" s="339" t="s">
        <v>1542</v>
      </c>
      <c r="F1" s="335" t="s">
        <v>1543</v>
      </c>
      <c r="G1" s="335" t="s">
        <v>1544</v>
      </c>
      <c r="H1" s="340" t="s">
        <v>1545</v>
      </c>
    </row>
    <row r="2" spans="1:8" s="323" customFormat="1">
      <c r="A2" s="103" t="s">
        <v>921</v>
      </c>
      <c r="B2" s="322"/>
    </row>
    <row r="3" spans="1:8" s="323" customFormat="1">
      <c r="A3" s="103" t="s">
        <v>1128</v>
      </c>
    </row>
    <row r="4" spans="1:8" s="323" customFormat="1">
      <c r="A4" s="103" t="s">
        <v>1225</v>
      </c>
    </row>
    <row r="5" spans="1:8" s="323" customFormat="1">
      <c r="A5" s="103" t="s">
        <v>734</v>
      </c>
    </row>
    <row r="6" spans="1:8" s="323" customFormat="1">
      <c r="A6" s="103" t="s">
        <v>1237</v>
      </c>
    </row>
    <row r="7" spans="1:8" s="323" customFormat="1">
      <c r="A7" s="103" t="s">
        <v>1127</v>
      </c>
      <c r="B7" s="322"/>
    </row>
    <row r="8" spans="1:8" s="323" customFormat="1">
      <c r="A8" s="103" t="s">
        <v>997</v>
      </c>
      <c r="B8" s="103"/>
    </row>
    <row r="9" spans="1:8" s="323" customFormat="1">
      <c r="A9" s="103" t="s">
        <v>1335</v>
      </c>
      <c r="B9" s="103"/>
    </row>
    <row r="10" spans="1:8" s="323" customFormat="1">
      <c r="A10" s="103" t="s">
        <v>1019</v>
      </c>
      <c r="B10" s="103"/>
    </row>
    <row r="11" spans="1:8" s="323" customFormat="1">
      <c r="A11" s="103" t="s">
        <v>1223</v>
      </c>
      <c r="B11" s="103"/>
    </row>
    <row r="12" spans="1:8" s="323" customFormat="1">
      <c r="A12" s="103" t="s">
        <v>718</v>
      </c>
      <c r="B12" s="103"/>
    </row>
    <row r="13" spans="1:8" s="323" customFormat="1">
      <c r="A13" s="103" t="s">
        <v>1005</v>
      </c>
      <c r="B13" s="103"/>
    </row>
    <row r="14" spans="1:8" s="323" customFormat="1">
      <c r="A14" s="103" t="s">
        <v>996</v>
      </c>
      <c r="B14" s="108"/>
    </row>
    <row r="15" spans="1:8" s="323" customFormat="1">
      <c r="A15" s="103" t="s">
        <v>824</v>
      </c>
      <c r="B15" s="103"/>
    </row>
    <row r="16" spans="1:8" s="323" customFormat="1">
      <c r="A16" s="103" t="s">
        <v>1337</v>
      </c>
      <c r="B16" s="103"/>
    </row>
    <row r="17" spans="1:2" s="323" customFormat="1">
      <c r="A17" s="103" t="s">
        <v>1209</v>
      </c>
      <c r="B17" s="103"/>
    </row>
    <row r="18" spans="1:2" s="323" customFormat="1">
      <c r="A18" s="103" t="s">
        <v>1325</v>
      </c>
      <c r="B18" s="103"/>
    </row>
    <row r="19" spans="1:2" s="323" customFormat="1">
      <c r="A19" s="103" t="s">
        <v>1126</v>
      </c>
      <c r="B19" s="103"/>
    </row>
    <row r="20" spans="1:2" s="323" customFormat="1">
      <c r="A20" s="103" t="s">
        <v>1168</v>
      </c>
      <c r="B20" s="103"/>
    </row>
    <row r="21" spans="1:2" s="323" customFormat="1">
      <c r="A21" s="103" t="s">
        <v>871</v>
      </c>
      <c r="B21" s="103"/>
    </row>
    <row r="22" spans="1:2" s="323" customFormat="1">
      <c r="A22" s="103" t="s">
        <v>1125</v>
      </c>
      <c r="B22" s="103"/>
    </row>
    <row r="23" spans="1:2" s="323" customFormat="1">
      <c r="A23" s="103" t="s">
        <v>1150</v>
      </c>
      <c r="B23" s="103"/>
    </row>
    <row r="24" spans="1:2" s="323" customFormat="1">
      <c r="A24" s="103" t="s">
        <v>870</v>
      </c>
      <c r="B24" s="103"/>
    </row>
    <row r="25" spans="1:2" s="323" customFormat="1">
      <c r="A25" s="103" t="s">
        <v>1326</v>
      </c>
      <c r="B25" s="103"/>
    </row>
    <row r="26" spans="1:2" s="323" customFormat="1">
      <c r="A26" s="103" t="s">
        <v>1026</v>
      </c>
      <c r="B26" s="103"/>
    </row>
    <row r="27" spans="1:2" s="323" customFormat="1">
      <c r="A27" s="103" t="s">
        <v>963</v>
      </c>
      <c r="B27" s="103"/>
    </row>
    <row r="28" spans="1:2" s="323" customFormat="1">
      <c r="A28" s="103" t="s">
        <v>1124</v>
      </c>
      <c r="B28" s="103"/>
    </row>
    <row r="29" spans="1:2" s="323" customFormat="1">
      <c r="A29" s="103" t="s">
        <v>1138</v>
      </c>
      <c r="B29" s="103"/>
    </row>
    <row r="30" spans="1:2" s="323" customFormat="1">
      <c r="A30" s="103" t="s">
        <v>1123</v>
      </c>
      <c r="B30" s="103"/>
    </row>
    <row r="31" spans="1:2" s="323" customFormat="1">
      <c r="A31" s="103" t="s">
        <v>1149</v>
      </c>
      <c r="B31" s="103"/>
    </row>
    <row r="32" spans="1:2" s="323" customFormat="1">
      <c r="A32" s="103" t="s">
        <v>1122</v>
      </c>
      <c r="B32" s="103"/>
    </row>
    <row r="33" spans="1:2" s="323" customFormat="1">
      <c r="A33" s="103" t="s">
        <v>955</v>
      </c>
      <c r="B33" s="103"/>
    </row>
    <row r="34" spans="1:2" s="323" customFormat="1">
      <c r="A34" s="103" t="s">
        <v>920</v>
      </c>
      <c r="B34" s="103"/>
    </row>
    <row r="35" spans="1:2" s="323" customFormat="1">
      <c r="A35" s="103" t="s">
        <v>954</v>
      </c>
      <c r="B35" s="103"/>
    </row>
    <row r="36" spans="1:2" s="323" customFormat="1">
      <c r="A36" s="103" t="s">
        <v>1121</v>
      </c>
      <c r="B36" s="103"/>
    </row>
    <row r="37" spans="1:2" s="323" customFormat="1">
      <c r="A37" s="103" t="s">
        <v>1120</v>
      </c>
      <c r="B37" s="103"/>
    </row>
    <row r="38" spans="1:2" s="323" customFormat="1">
      <c r="A38" s="103" t="s">
        <v>1119</v>
      </c>
      <c r="B38" s="101"/>
    </row>
    <row r="39" spans="1:2" s="323" customFormat="1">
      <c r="A39" s="103" t="s">
        <v>864</v>
      </c>
    </row>
    <row r="40" spans="1:2" s="323" customFormat="1">
      <c r="A40" s="103" t="s">
        <v>1038</v>
      </c>
    </row>
    <row r="41" spans="1:2" s="323" customFormat="1">
      <c r="A41" s="103" t="s">
        <v>808</v>
      </c>
    </row>
    <row r="42" spans="1:2" s="323" customFormat="1">
      <c r="A42" s="103" t="s">
        <v>1236</v>
      </c>
      <c r="B42" s="101"/>
    </row>
    <row r="43" spans="1:2" s="323" customFormat="1">
      <c r="A43" s="103" t="s">
        <v>1118</v>
      </c>
    </row>
    <row r="44" spans="1:2" s="323" customFormat="1">
      <c r="A44" s="103" t="s">
        <v>919</v>
      </c>
    </row>
    <row r="45" spans="1:2" s="323" customFormat="1">
      <c r="A45" s="103" t="s">
        <v>1217</v>
      </c>
    </row>
    <row r="46" spans="1:2" s="323" customFormat="1">
      <c r="A46" s="103" t="s">
        <v>1152</v>
      </c>
      <c r="B46" s="103"/>
    </row>
    <row r="47" spans="1:2" s="323" customFormat="1">
      <c r="A47" s="103" t="s">
        <v>1167</v>
      </c>
      <c r="B47" s="103"/>
    </row>
    <row r="48" spans="1:2" s="323" customFormat="1">
      <c r="A48" s="103" t="s">
        <v>953</v>
      </c>
      <c r="B48" s="103"/>
    </row>
    <row r="49" spans="1:2" s="323" customFormat="1">
      <c r="A49" s="103" t="s">
        <v>1117</v>
      </c>
      <c r="B49" s="103"/>
    </row>
    <row r="50" spans="1:2" s="323" customFormat="1">
      <c r="A50" s="103" t="s">
        <v>1160</v>
      </c>
      <c r="B50" s="103"/>
    </row>
    <row r="51" spans="1:2" s="323" customFormat="1">
      <c r="A51" s="103" t="s">
        <v>995</v>
      </c>
      <c r="B51" s="103"/>
    </row>
    <row r="52" spans="1:2" s="323" customFormat="1">
      <c r="A52" s="103" t="s">
        <v>1208</v>
      </c>
      <c r="B52" s="103"/>
    </row>
    <row r="53" spans="1:2" s="323" customFormat="1">
      <c r="A53" s="103" t="s">
        <v>863</v>
      </c>
      <c r="B53" s="103"/>
    </row>
    <row r="54" spans="1:2" s="323" customFormat="1">
      <c r="A54" s="103" t="s">
        <v>849</v>
      </c>
      <c r="B54" s="103"/>
    </row>
    <row r="55" spans="1:2" s="323" customFormat="1">
      <c r="A55" s="103" t="s">
        <v>994</v>
      </c>
      <c r="B55" s="103"/>
    </row>
    <row r="56" spans="1:2" s="323" customFormat="1">
      <c r="A56" s="103" t="s">
        <v>1116</v>
      </c>
      <c r="B56" s="103"/>
    </row>
    <row r="57" spans="1:2" s="323" customFormat="1">
      <c r="A57" s="103" t="s">
        <v>862</v>
      </c>
      <c r="B57" s="103"/>
    </row>
    <row r="58" spans="1:2" s="323" customFormat="1">
      <c r="A58" s="103" t="s">
        <v>711</v>
      </c>
      <c r="B58" s="103"/>
    </row>
    <row r="59" spans="1:2" s="323" customFormat="1">
      <c r="A59" s="103" t="s">
        <v>1115</v>
      </c>
      <c r="B59" s="103"/>
    </row>
    <row r="60" spans="1:2" s="323" customFormat="1">
      <c r="A60" s="103" t="s">
        <v>701</v>
      </c>
      <c r="B60" s="103"/>
    </row>
    <row r="61" spans="1:2" s="323" customFormat="1">
      <c r="A61" s="103" t="s">
        <v>1159</v>
      </c>
      <c r="B61" s="103"/>
    </row>
    <row r="62" spans="1:2" s="323" customFormat="1">
      <c r="A62" s="103" t="s">
        <v>1148</v>
      </c>
      <c r="B62" s="103"/>
    </row>
    <row r="63" spans="1:2" s="323" customFormat="1">
      <c r="A63" s="103" t="s">
        <v>952</v>
      </c>
      <c r="B63" s="101"/>
    </row>
    <row r="64" spans="1:2" s="323" customFormat="1">
      <c r="A64" s="103" t="s">
        <v>1158</v>
      </c>
    </row>
    <row r="65" spans="1:2" s="323" customFormat="1">
      <c r="A65" s="103" t="s">
        <v>1004</v>
      </c>
    </row>
    <row r="66" spans="1:2" s="323" customFormat="1">
      <c r="A66" s="103" t="s">
        <v>766</v>
      </c>
    </row>
    <row r="67" spans="1:2" s="323" customFormat="1">
      <c r="A67" s="103" t="s">
        <v>841</v>
      </c>
    </row>
    <row r="68" spans="1:2" s="323" customFormat="1">
      <c r="A68" s="103" t="s">
        <v>951</v>
      </c>
      <c r="B68" s="103"/>
    </row>
    <row r="69" spans="1:2" s="323" customFormat="1">
      <c r="A69" s="103" t="s">
        <v>828</v>
      </c>
      <c r="B69" s="103"/>
    </row>
    <row r="70" spans="1:2" s="323" customFormat="1">
      <c r="A70" s="103" t="s">
        <v>898</v>
      </c>
      <c r="B70" s="103"/>
    </row>
    <row r="71" spans="1:2" s="323" customFormat="1">
      <c r="A71" s="103" t="s">
        <v>1537</v>
      </c>
      <c r="B71" s="103"/>
    </row>
    <row r="72" spans="1:2" s="323" customFormat="1">
      <c r="A72" s="103" t="s">
        <v>848</v>
      </c>
      <c r="B72" s="103"/>
    </row>
    <row r="73" spans="1:2" s="323" customFormat="1">
      <c r="A73" s="103" t="s">
        <v>1114</v>
      </c>
      <c r="B73" s="103"/>
    </row>
    <row r="74" spans="1:2" s="323" customFormat="1">
      <c r="A74" s="103" t="s">
        <v>1322</v>
      </c>
      <c r="B74" s="103"/>
    </row>
    <row r="75" spans="1:2" s="323" customFormat="1">
      <c r="A75" s="103" t="s">
        <v>792</v>
      </c>
      <c r="B75" s="103"/>
    </row>
    <row r="76" spans="1:2" s="323" customFormat="1">
      <c r="A76" s="103" t="s">
        <v>1113</v>
      </c>
      <c r="B76" s="103"/>
    </row>
    <row r="77" spans="1:2" s="323" customFormat="1">
      <c r="A77" s="103" t="s">
        <v>1216</v>
      </c>
      <c r="B77" s="103"/>
    </row>
    <row r="78" spans="1:2" s="323" customFormat="1">
      <c r="A78" s="103" t="s">
        <v>918</v>
      </c>
      <c r="B78" s="103"/>
    </row>
    <row r="79" spans="1:2" s="323" customFormat="1">
      <c r="A79" s="103" t="s">
        <v>917</v>
      </c>
      <c r="B79" s="103"/>
    </row>
    <row r="80" spans="1:2" s="323" customFormat="1">
      <c r="A80" s="103" t="s">
        <v>1040</v>
      </c>
      <c r="B80" s="103"/>
    </row>
    <row r="81" spans="1:2" s="323" customFormat="1">
      <c r="A81" s="103" t="s">
        <v>897</v>
      </c>
      <c r="B81" s="103"/>
    </row>
    <row r="82" spans="1:2" s="323" customFormat="1">
      <c r="A82" s="103" t="s">
        <v>931</v>
      </c>
      <c r="B82" s="103"/>
    </row>
    <row r="83" spans="1:2" s="323" customFormat="1">
      <c r="A83" s="103" t="s">
        <v>1112</v>
      </c>
      <c r="B83" s="103"/>
    </row>
    <row r="84" spans="1:2" s="323" customFormat="1">
      <c r="A84" s="103" t="s">
        <v>1207</v>
      </c>
      <c r="B84" s="103"/>
    </row>
    <row r="85" spans="1:2" s="323" customFormat="1">
      <c r="A85" s="103" t="s">
        <v>1133</v>
      </c>
      <c r="B85" s="103"/>
    </row>
    <row r="86" spans="1:2" s="323" customFormat="1">
      <c r="A86" s="103" t="s">
        <v>800</v>
      </c>
      <c r="B86" s="103"/>
    </row>
    <row r="87" spans="1:2" s="323" customFormat="1">
      <c r="A87" s="103" t="s">
        <v>1185</v>
      </c>
      <c r="B87" s="103"/>
    </row>
    <row r="88" spans="1:2" s="323" customFormat="1">
      <c r="A88" s="103" t="s">
        <v>950</v>
      </c>
      <c r="B88" s="103"/>
    </row>
    <row r="89" spans="1:2" s="323" customFormat="1">
      <c r="A89" s="103" t="s">
        <v>1184</v>
      </c>
      <c r="B89" s="103"/>
    </row>
    <row r="90" spans="1:2" s="323" customFormat="1">
      <c r="A90" s="103" t="s">
        <v>962</v>
      </c>
      <c r="B90" s="103"/>
    </row>
    <row r="91" spans="1:2" s="323" customFormat="1">
      <c r="A91" s="103" t="s">
        <v>1327</v>
      </c>
      <c r="B91" s="103"/>
    </row>
    <row r="92" spans="1:2" s="323" customFormat="1">
      <c r="A92" s="103" t="s">
        <v>916</v>
      </c>
      <c r="B92" s="103"/>
    </row>
    <row r="93" spans="1:2" s="323" customFormat="1">
      <c r="A93" s="103" t="s">
        <v>1211</v>
      </c>
      <c r="B93" s="103"/>
    </row>
    <row r="94" spans="1:2" s="323" customFormat="1">
      <c r="A94" s="103" t="s">
        <v>699</v>
      </c>
      <c r="B94" s="103"/>
    </row>
    <row r="95" spans="1:2" s="323" customFormat="1">
      <c r="A95" s="103" t="s">
        <v>1111</v>
      </c>
      <c r="B95" s="103"/>
    </row>
    <row r="96" spans="1:2" s="323" customFormat="1">
      <c r="A96" s="103" t="s">
        <v>1110</v>
      </c>
      <c r="B96" s="103"/>
    </row>
    <row r="97" spans="1:2" s="323" customFormat="1">
      <c r="A97" s="103" t="s">
        <v>1206</v>
      </c>
      <c r="B97" s="103"/>
    </row>
    <row r="98" spans="1:2" s="323" customFormat="1">
      <c r="A98" s="103" t="s">
        <v>692</v>
      </c>
      <c r="B98" s="103"/>
    </row>
    <row r="99" spans="1:2" s="323" customFormat="1">
      <c r="A99" s="103" t="s">
        <v>1137</v>
      </c>
      <c r="B99" s="103"/>
    </row>
    <row r="100" spans="1:2" s="323" customFormat="1">
      <c r="A100" s="103" t="s">
        <v>779</v>
      </c>
      <c r="B100" s="103"/>
    </row>
    <row r="101" spans="1:2" s="323" customFormat="1">
      <c r="A101" s="103" t="s">
        <v>949</v>
      </c>
      <c r="B101" s="103"/>
    </row>
    <row r="102" spans="1:2" s="323" customFormat="1">
      <c r="A102" s="103" t="s">
        <v>896</v>
      </c>
      <c r="B102" s="103"/>
    </row>
    <row r="103" spans="1:2" s="323" customFormat="1">
      <c r="A103" s="103" t="s">
        <v>1314</v>
      </c>
      <c r="B103" s="103"/>
    </row>
    <row r="104" spans="1:2" s="323" customFormat="1">
      <c r="A104" s="103" t="s">
        <v>993</v>
      </c>
      <c r="B104" s="103"/>
    </row>
    <row r="105" spans="1:2" s="323" customFormat="1">
      <c r="A105" s="103" t="s">
        <v>799</v>
      </c>
      <c r="B105" s="103"/>
    </row>
    <row r="106" spans="1:2" s="323" customFormat="1">
      <c r="A106" s="103" t="s">
        <v>1109</v>
      </c>
      <c r="B106" s="103"/>
    </row>
    <row r="107" spans="1:2" s="323" customFormat="1">
      <c r="A107" s="103" t="s">
        <v>1189</v>
      </c>
      <c r="B107" s="103"/>
    </row>
    <row r="108" spans="1:2" s="323" customFormat="1">
      <c r="A108" s="103" t="s">
        <v>1108</v>
      </c>
      <c r="B108" s="103"/>
    </row>
    <row r="109" spans="1:2" s="323" customFormat="1">
      <c r="A109" s="103" t="s">
        <v>1107</v>
      </c>
      <c r="B109" s="103"/>
    </row>
    <row r="110" spans="1:2" s="323" customFormat="1">
      <c r="A110" s="103" t="s">
        <v>840</v>
      </c>
      <c r="B110" s="103"/>
    </row>
    <row r="111" spans="1:2" s="323" customFormat="1">
      <c r="A111" s="103" t="s">
        <v>992</v>
      </c>
      <c r="B111" s="103"/>
    </row>
    <row r="112" spans="1:2" s="323" customFormat="1">
      <c r="A112" s="103" t="s">
        <v>861</v>
      </c>
      <c r="B112" s="103"/>
    </row>
    <row r="113" spans="1:2" s="323" customFormat="1">
      <c r="A113" s="103" t="s">
        <v>991</v>
      </c>
      <c r="B113" s="103"/>
    </row>
    <row r="114" spans="1:2" s="323" customFormat="1">
      <c r="A114" s="103" t="s">
        <v>1312</v>
      </c>
      <c r="B114" s="103"/>
    </row>
    <row r="115" spans="1:2" s="323" customFormat="1">
      <c r="A115" s="103" t="s">
        <v>755</v>
      </c>
      <c r="B115" s="103"/>
    </row>
    <row r="116" spans="1:2" s="323" customFormat="1">
      <c r="A116" s="103" t="s">
        <v>895</v>
      </c>
      <c r="B116" s="103"/>
    </row>
    <row r="117" spans="1:2" s="323" customFormat="1">
      <c r="A117" s="103" t="s">
        <v>673</v>
      </c>
      <c r="B117" s="103"/>
    </row>
    <row r="118" spans="1:2" s="323" customFormat="1">
      <c r="A118" s="103" t="s">
        <v>1016</v>
      </c>
      <c r="B118" s="103"/>
    </row>
    <row r="119" spans="1:2" s="323" customFormat="1">
      <c r="A119" s="103" t="s">
        <v>1147</v>
      </c>
      <c r="B119" s="103"/>
    </row>
    <row r="120" spans="1:2" s="323" customFormat="1">
      <c r="A120" s="103" t="s">
        <v>948</v>
      </c>
      <c r="B120" s="103"/>
    </row>
    <row r="121" spans="1:2" s="323" customFormat="1">
      <c r="A121" s="103" t="s">
        <v>1106</v>
      </c>
      <c r="B121" s="103"/>
    </row>
    <row r="122" spans="1:2" s="323" customFormat="1">
      <c r="A122" s="103" t="s">
        <v>776</v>
      </c>
      <c r="B122" s="103"/>
    </row>
    <row r="123" spans="1:2" s="323" customFormat="1">
      <c r="A123" s="103" t="s">
        <v>807</v>
      </c>
      <c r="B123" s="103"/>
    </row>
    <row r="124" spans="1:2" s="323" customFormat="1">
      <c r="A124" s="103" t="s">
        <v>818</v>
      </c>
      <c r="B124" s="103"/>
    </row>
    <row r="125" spans="1:2" s="323" customFormat="1">
      <c r="A125" s="103" t="s">
        <v>1025</v>
      </c>
      <c r="B125" s="103"/>
    </row>
    <row r="126" spans="1:2" s="323" customFormat="1">
      <c r="A126" s="103" t="s">
        <v>1105</v>
      </c>
      <c r="B126" s="103"/>
    </row>
    <row r="127" spans="1:2" s="323" customFormat="1">
      <c r="A127" s="103" t="s">
        <v>1104</v>
      </c>
      <c r="B127" s="101"/>
    </row>
    <row r="128" spans="1:2" s="323" customFormat="1">
      <c r="A128" s="103" t="s">
        <v>1235</v>
      </c>
    </row>
    <row r="129" spans="1:2" s="323" customFormat="1">
      <c r="A129" s="103" t="s">
        <v>817</v>
      </c>
    </row>
    <row r="130" spans="1:2" s="323" customFormat="1">
      <c r="A130" s="103" t="s">
        <v>860</v>
      </c>
    </row>
    <row r="131" spans="1:2" s="323" customFormat="1">
      <c r="A131" s="103" t="s">
        <v>1323</v>
      </c>
    </row>
    <row r="132" spans="1:2" s="323" customFormat="1">
      <c r="A132" s="103" t="s">
        <v>894</v>
      </c>
    </row>
    <row r="133" spans="1:2" s="323" customFormat="1">
      <c r="A133" s="103" t="s">
        <v>1157</v>
      </c>
      <c r="B133" s="103"/>
    </row>
    <row r="134" spans="1:2" s="323" customFormat="1">
      <c r="A134" s="103" t="s">
        <v>1205</v>
      </c>
      <c r="B134" s="103"/>
    </row>
    <row r="135" spans="1:2" s="323" customFormat="1">
      <c r="A135" s="103" t="s">
        <v>672</v>
      </c>
      <c r="B135" s="103"/>
    </row>
    <row r="136" spans="1:2" s="323" customFormat="1">
      <c r="A136" s="103" t="s">
        <v>1103</v>
      </c>
      <c r="B136" s="103"/>
    </row>
    <row r="137" spans="1:2" s="323" customFormat="1">
      <c r="A137" s="103" t="s">
        <v>1102</v>
      </c>
      <c r="B137" s="103"/>
    </row>
    <row r="138" spans="1:2" s="323" customFormat="1">
      <c r="A138" s="103" t="s">
        <v>930</v>
      </c>
      <c r="B138" s="103"/>
    </row>
    <row r="139" spans="1:2" s="323" customFormat="1">
      <c r="A139" s="103" t="s">
        <v>1234</v>
      </c>
      <c r="B139" s="103"/>
    </row>
    <row r="140" spans="1:2" s="323" customFormat="1">
      <c r="A140" s="103" t="s">
        <v>893</v>
      </c>
      <c r="B140" s="103"/>
    </row>
    <row r="141" spans="1:2" s="323" customFormat="1">
      <c r="A141" s="103" t="s">
        <v>880</v>
      </c>
      <c r="B141" s="103"/>
    </row>
    <row r="142" spans="1:2" s="323" customFormat="1">
      <c r="A142" s="103" t="s">
        <v>892</v>
      </c>
      <c r="B142" s="103"/>
    </row>
    <row r="143" spans="1:2" s="323" customFormat="1">
      <c r="A143" s="103" t="s">
        <v>816</v>
      </c>
      <c r="B143" s="103"/>
    </row>
    <row r="144" spans="1:2" s="323" customFormat="1">
      <c r="A144" s="103" t="s">
        <v>1166</v>
      </c>
      <c r="B144" s="103"/>
    </row>
    <row r="145" spans="1:2" s="323" customFormat="1">
      <c r="A145" s="103" t="s">
        <v>775</v>
      </c>
      <c r="B145" s="103"/>
    </row>
    <row r="146" spans="1:2" s="323" customFormat="1">
      <c r="A146" s="103" t="s">
        <v>1315</v>
      </c>
      <c r="B146" s="103"/>
    </row>
    <row r="147" spans="1:2" s="323" customFormat="1">
      <c r="A147" s="103" t="s">
        <v>806</v>
      </c>
      <c r="B147" s="103"/>
    </row>
    <row r="148" spans="1:2" s="323" customFormat="1">
      <c r="A148" s="103" t="s">
        <v>774</v>
      </c>
      <c r="B148" s="103"/>
    </row>
    <row r="149" spans="1:2" s="323" customFormat="1">
      <c r="A149" s="103" t="s">
        <v>1165</v>
      </c>
      <c r="B149" s="103"/>
    </row>
    <row r="150" spans="1:2" s="323" customFormat="1">
      <c r="A150" s="103" t="s">
        <v>765</v>
      </c>
      <c r="B150" s="103"/>
    </row>
    <row r="151" spans="1:2" s="323" customFormat="1">
      <c r="A151" s="103" t="s">
        <v>1183</v>
      </c>
      <c r="B151" s="103"/>
    </row>
    <row r="152" spans="1:2" s="323" customFormat="1">
      <c r="A152" s="103" t="s">
        <v>929</v>
      </c>
      <c r="B152" s="103"/>
    </row>
    <row r="153" spans="1:2" s="323" customFormat="1">
      <c r="A153" s="103" t="s">
        <v>915</v>
      </c>
      <c r="B153" s="103"/>
    </row>
    <row r="154" spans="1:2" s="323" customFormat="1">
      <c r="A154" s="103" t="s">
        <v>1031</v>
      </c>
      <c r="B154" s="103"/>
    </row>
    <row r="155" spans="1:2" s="323" customFormat="1">
      <c r="A155" s="103" t="s">
        <v>815</v>
      </c>
      <c r="B155" s="103"/>
    </row>
    <row r="156" spans="1:2" s="323" customFormat="1">
      <c r="A156" s="103" t="s">
        <v>1164</v>
      </c>
      <c r="B156" s="103"/>
    </row>
    <row r="157" spans="1:2" s="323" customFormat="1">
      <c r="A157" s="103" t="s">
        <v>859</v>
      </c>
      <c r="B157" s="103"/>
    </row>
    <row r="158" spans="1:2" s="323" customFormat="1">
      <c r="A158" s="103" t="s">
        <v>990</v>
      </c>
      <c r="B158" s="103"/>
    </row>
    <row r="159" spans="1:2" s="323" customFormat="1">
      <c r="A159" s="103" t="s">
        <v>1182</v>
      </c>
      <c r="B159" s="103"/>
    </row>
    <row r="160" spans="1:2" s="323" customFormat="1">
      <c r="A160" s="103" t="s">
        <v>1233</v>
      </c>
      <c r="B160" s="103"/>
    </row>
    <row r="161" spans="1:2" s="323" customFormat="1">
      <c r="A161" s="103" t="s">
        <v>1173</v>
      </c>
      <c r="B161" s="103"/>
    </row>
    <row r="162" spans="1:2" s="323" customFormat="1">
      <c r="A162" s="103" t="s">
        <v>663</v>
      </c>
      <c r="B162" s="103"/>
    </row>
    <row r="163" spans="1:2" s="323" customFormat="1">
      <c r="A163" s="103" t="s">
        <v>989</v>
      </c>
      <c r="B163" s="103"/>
    </row>
    <row r="164" spans="1:2" s="323" customFormat="1">
      <c r="A164" s="103" t="s">
        <v>928</v>
      </c>
      <c r="B164" s="103"/>
    </row>
    <row r="165" spans="1:2" s="323" customFormat="1">
      <c r="A165" s="103" t="s">
        <v>988</v>
      </c>
      <c r="B165" s="103"/>
    </row>
    <row r="166" spans="1:2" s="323" customFormat="1">
      <c r="A166" s="103" t="s">
        <v>1101</v>
      </c>
      <c r="B166" s="103"/>
    </row>
    <row r="167" spans="1:2" s="323" customFormat="1">
      <c r="A167" s="103" t="s">
        <v>839</v>
      </c>
      <c r="B167" s="103"/>
    </row>
    <row r="168" spans="1:2" s="323" customFormat="1">
      <c r="A168" s="103" t="s">
        <v>1100</v>
      </c>
      <c r="B168" s="103"/>
    </row>
    <row r="169" spans="1:2" s="323" customFormat="1">
      <c r="A169" s="103" t="s">
        <v>1099</v>
      </c>
      <c r="B169" s="103"/>
    </row>
    <row r="170" spans="1:2" s="323" customFormat="1">
      <c r="A170" s="103" t="s">
        <v>651</v>
      </c>
      <c r="B170" s="103"/>
    </row>
    <row r="171" spans="1:2" s="323" customFormat="1">
      <c r="A171" s="103" t="s">
        <v>847</v>
      </c>
      <c r="B171" s="103"/>
    </row>
    <row r="172" spans="1:2" s="323" customFormat="1">
      <c r="A172" s="103" t="s">
        <v>1015</v>
      </c>
      <c r="B172" s="103"/>
    </row>
    <row r="173" spans="1:2" s="323" customFormat="1">
      <c r="A173" s="103" t="s">
        <v>914</v>
      </c>
      <c r="B173" s="103"/>
    </row>
    <row r="174" spans="1:2" s="323" customFormat="1">
      <c r="A174" s="103" t="s">
        <v>1001</v>
      </c>
      <c r="B174" s="103"/>
    </row>
    <row r="175" spans="1:2" s="323" customFormat="1">
      <c r="A175" s="103" t="s">
        <v>1014</v>
      </c>
      <c r="B175" s="103"/>
    </row>
    <row r="176" spans="1:2" s="323" customFormat="1">
      <c r="A176" s="103" t="s">
        <v>1215</v>
      </c>
      <c r="B176" s="103"/>
    </row>
    <row r="177" spans="1:2" s="323" customFormat="1">
      <c r="A177" s="103" t="s">
        <v>869</v>
      </c>
      <c r="B177" s="103"/>
    </row>
    <row r="178" spans="1:2" s="323" customFormat="1">
      <c r="A178" s="103" t="s">
        <v>846</v>
      </c>
      <c r="B178" s="103"/>
    </row>
    <row r="179" spans="1:2" s="323" customFormat="1">
      <c r="A179" s="103" t="s">
        <v>1024</v>
      </c>
      <c r="B179" s="103"/>
    </row>
    <row r="180" spans="1:2" s="323" customFormat="1">
      <c r="A180" s="103" t="s">
        <v>858</v>
      </c>
      <c r="B180" s="103"/>
    </row>
    <row r="181" spans="1:2" s="323" customFormat="1">
      <c r="A181" s="103" t="s">
        <v>1136</v>
      </c>
      <c r="B181" s="103"/>
    </row>
    <row r="182" spans="1:2" s="323" customFormat="1">
      <c r="A182" s="103" t="s">
        <v>1098</v>
      </c>
      <c r="B182" s="103"/>
    </row>
    <row r="183" spans="1:2" s="323" customFormat="1">
      <c r="A183" s="103" t="s">
        <v>1097</v>
      </c>
      <c r="B183" s="103"/>
    </row>
    <row r="184" spans="1:2" s="323" customFormat="1">
      <c r="A184" s="103" t="s">
        <v>1232</v>
      </c>
      <c r="B184" s="103"/>
    </row>
    <row r="185" spans="1:2" s="323" customFormat="1">
      <c r="A185" s="103" t="s">
        <v>798</v>
      </c>
      <c r="B185" s="103"/>
    </row>
    <row r="186" spans="1:2" s="323" customFormat="1">
      <c r="A186" s="103" t="s">
        <v>947</v>
      </c>
      <c r="B186" s="103"/>
    </row>
    <row r="187" spans="1:2" s="323" customFormat="1">
      <c r="A187" s="103" t="s">
        <v>1204</v>
      </c>
      <c r="B187" s="103"/>
    </row>
    <row r="188" spans="1:2" s="323" customFormat="1">
      <c r="A188" s="103" t="s">
        <v>1096</v>
      </c>
      <c r="B188" s="103"/>
    </row>
    <row r="189" spans="1:2" s="323" customFormat="1">
      <c r="A189" s="103" t="s">
        <v>913</v>
      </c>
      <c r="B189" s="103"/>
    </row>
    <row r="190" spans="1:2" s="323" customFormat="1">
      <c r="A190" s="103" t="s">
        <v>1095</v>
      </c>
      <c r="B190" s="103"/>
    </row>
    <row r="191" spans="1:2" s="323" customFormat="1">
      <c r="A191" s="103" t="s">
        <v>912</v>
      </c>
      <c r="B191" s="103"/>
    </row>
    <row r="192" spans="1:2" s="323" customFormat="1">
      <c r="A192" s="103" t="s">
        <v>1328</v>
      </c>
      <c r="B192" s="103"/>
    </row>
    <row r="193" spans="1:2" s="323" customFormat="1">
      <c r="A193" s="103" t="s">
        <v>924</v>
      </c>
      <c r="B193" s="103"/>
    </row>
    <row r="194" spans="1:2" s="323" customFormat="1">
      <c r="A194" s="103" t="s">
        <v>1156</v>
      </c>
      <c r="B194" s="103"/>
    </row>
    <row r="195" spans="1:2" s="323" customFormat="1">
      <c r="A195" s="103" t="s">
        <v>791</v>
      </c>
      <c r="B195" s="103"/>
    </row>
    <row r="196" spans="1:2" s="323" customFormat="1">
      <c r="A196" s="103" t="s">
        <v>642</v>
      </c>
      <c r="B196" s="103"/>
    </row>
    <row r="197" spans="1:2" s="323" customFormat="1">
      <c r="A197" s="103" t="s">
        <v>987</v>
      </c>
      <c r="B197" s="103"/>
    </row>
    <row r="198" spans="1:2" s="323" customFormat="1">
      <c r="A198" s="103" t="s">
        <v>1094</v>
      </c>
      <c r="B198" s="103"/>
    </row>
    <row r="199" spans="1:2" s="323" customFormat="1">
      <c r="A199" s="103" t="s">
        <v>1181</v>
      </c>
      <c r="B199" s="103"/>
    </row>
    <row r="200" spans="1:2" s="323" customFormat="1">
      <c r="A200" s="103" t="s">
        <v>1155</v>
      </c>
      <c r="B200" s="103"/>
    </row>
    <row r="201" spans="1:2" s="323" customFormat="1">
      <c r="A201" s="103" t="s">
        <v>891</v>
      </c>
      <c r="B201" s="103"/>
    </row>
    <row r="202" spans="1:2" s="323" customFormat="1">
      <c r="A202" s="103" t="s">
        <v>632</v>
      </c>
      <c r="B202" s="103"/>
    </row>
    <row r="203" spans="1:2" s="323" customFormat="1">
      <c r="A203" s="103" t="s">
        <v>946</v>
      </c>
      <c r="B203" s="103"/>
    </row>
    <row r="204" spans="1:2" s="323" customFormat="1">
      <c r="A204" s="103" t="s">
        <v>945</v>
      </c>
      <c r="B204" s="103"/>
    </row>
    <row r="205" spans="1:2" s="323" customFormat="1">
      <c r="A205" s="103" t="s">
        <v>1093</v>
      </c>
      <c r="B205" s="101"/>
    </row>
    <row r="206" spans="1:2" s="323" customFormat="1">
      <c r="A206" s="103" t="s">
        <v>1092</v>
      </c>
    </row>
    <row r="207" spans="1:2" s="323" customFormat="1">
      <c r="A207" s="103" t="s">
        <v>1151</v>
      </c>
    </row>
    <row r="208" spans="1:2" s="323" customFormat="1">
      <c r="A208" s="103" t="s">
        <v>1222</v>
      </c>
    </row>
    <row r="209" spans="1:2" s="323" customFormat="1">
      <c r="A209" s="103" t="s">
        <v>986</v>
      </c>
    </row>
    <row r="210" spans="1:2" s="323" customFormat="1">
      <c r="A210" s="103" t="s">
        <v>1091</v>
      </c>
      <c r="B210" s="101"/>
    </row>
    <row r="211" spans="1:2" s="323" customFormat="1">
      <c r="A211" s="103" t="s">
        <v>927</v>
      </c>
    </row>
    <row r="212" spans="1:2" s="323" customFormat="1">
      <c r="A212" s="103" t="s">
        <v>1221</v>
      </c>
    </row>
    <row r="213" spans="1:2" s="323" customFormat="1">
      <c r="A213" s="103" t="s">
        <v>1345</v>
      </c>
    </row>
    <row r="214" spans="1:2" s="323" customFormat="1">
      <c r="A214" s="103" t="s">
        <v>1180</v>
      </c>
    </row>
    <row r="215" spans="1:2" s="323" customFormat="1">
      <c r="A215" s="103" t="s">
        <v>623</v>
      </c>
      <c r="B215" s="101"/>
    </row>
    <row r="216" spans="1:2" s="323" customFormat="1">
      <c r="A216" s="103" t="s">
        <v>1013</v>
      </c>
    </row>
    <row r="217" spans="1:2" s="323" customFormat="1">
      <c r="A217" s="103" t="s">
        <v>610</v>
      </c>
    </row>
    <row r="218" spans="1:2" s="323" customFormat="1">
      <c r="A218" s="103" t="s">
        <v>1179</v>
      </c>
    </row>
    <row r="219" spans="1:2" s="323" customFormat="1">
      <c r="A219" s="103" t="s">
        <v>1090</v>
      </c>
    </row>
    <row r="220" spans="1:2" s="323" customFormat="1">
      <c r="A220" s="103" t="s">
        <v>985</v>
      </c>
      <c r="B220" s="103"/>
    </row>
    <row r="221" spans="1:2" s="323" customFormat="1">
      <c r="A221" s="103" t="s">
        <v>1089</v>
      </c>
      <c r="B221" s="103"/>
    </row>
    <row r="222" spans="1:2" s="323" customFormat="1">
      <c r="A222" s="103" t="s">
        <v>890</v>
      </c>
      <c r="B222" s="103"/>
    </row>
    <row r="223" spans="1:2" s="323" customFormat="1">
      <c r="A223" s="103" t="s">
        <v>1088</v>
      </c>
      <c r="B223" s="103"/>
    </row>
    <row r="224" spans="1:2" s="323" customFormat="1">
      <c r="A224" s="103" t="s">
        <v>984</v>
      </c>
      <c r="B224" s="103"/>
    </row>
    <row r="225" spans="1:2" s="323" customFormat="1">
      <c r="A225" s="103" t="s">
        <v>1087</v>
      </c>
      <c r="B225" s="103"/>
    </row>
    <row r="226" spans="1:2" s="323" customFormat="1">
      <c r="A226" s="103" t="s">
        <v>944</v>
      </c>
      <c r="B226" s="103"/>
    </row>
    <row r="227" spans="1:2" s="323" customFormat="1">
      <c r="A227" s="103" t="s">
        <v>1086</v>
      </c>
      <c r="B227" s="103"/>
    </row>
    <row r="228" spans="1:2" s="323" customFormat="1">
      <c r="A228" s="103" t="s">
        <v>1203</v>
      </c>
      <c r="B228" s="103"/>
    </row>
    <row r="229" spans="1:2" s="323" customFormat="1">
      <c r="A229" s="103" t="s">
        <v>983</v>
      </c>
      <c r="B229" s="103"/>
    </row>
    <row r="230" spans="1:2" s="323" customFormat="1">
      <c r="A230" s="103" t="s">
        <v>982</v>
      </c>
      <c r="B230" s="103"/>
    </row>
    <row r="231" spans="1:2" s="323" customFormat="1">
      <c r="A231" s="103" t="s">
        <v>981</v>
      </c>
      <c r="B231" s="103"/>
    </row>
    <row r="232" spans="1:2" s="323" customFormat="1">
      <c r="A232" s="103" t="s">
        <v>980</v>
      </c>
      <c r="B232" s="103"/>
    </row>
    <row r="233" spans="1:2" s="323" customFormat="1">
      <c r="A233" s="103" t="s">
        <v>606</v>
      </c>
      <c r="B233" s="103"/>
    </row>
    <row r="234" spans="1:2" s="323" customFormat="1">
      <c r="A234" s="103" t="s">
        <v>943</v>
      </c>
      <c r="B234" s="103"/>
    </row>
    <row r="235" spans="1:2" s="323" customFormat="1">
      <c r="A235" s="103" t="s">
        <v>979</v>
      </c>
      <c r="B235" s="103"/>
    </row>
    <row r="236" spans="1:2" s="323" customFormat="1">
      <c r="A236" s="103" t="s">
        <v>1131</v>
      </c>
      <c r="B236" s="103"/>
    </row>
    <row r="237" spans="1:2" s="323" customFormat="1">
      <c r="A237" s="103" t="s">
        <v>1085</v>
      </c>
      <c r="B237" s="103"/>
    </row>
    <row r="238" spans="1:2" s="323" customFormat="1">
      <c r="A238" s="103" t="s">
        <v>1084</v>
      </c>
      <c r="B238" s="103"/>
    </row>
    <row r="239" spans="1:2" s="323" customFormat="1">
      <c r="A239" s="103" t="s">
        <v>1037</v>
      </c>
      <c r="B239" s="103"/>
    </row>
    <row r="240" spans="1:2" s="323" customFormat="1">
      <c r="A240" s="103" t="s">
        <v>603</v>
      </c>
      <c r="B240" s="103"/>
    </row>
    <row r="241" spans="1:2" s="323" customFormat="1">
      <c r="A241" s="103" t="s">
        <v>879</v>
      </c>
      <c r="B241" s="103"/>
    </row>
    <row r="242" spans="1:2" s="323" customFormat="1">
      <c r="A242" s="103" t="s">
        <v>1083</v>
      </c>
      <c r="B242" s="103"/>
    </row>
    <row r="243" spans="1:2" s="323" customFormat="1">
      <c r="A243" s="103" t="s">
        <v>889</v>
      </c>
      <c r="B243" s="103"/>
    </row>
    <row r="244" spans="1:2" s="323" customFormat="1">
      <c r="A244" s="103" t="s">
        <v>1134</v>
      </c>
      <c r="B244" s="103"/>
    </row>
    <row r="245" spans="1:2" s="323" customFormat="1">
      <c r="A245" s="103" t="s">
        <v>961</v>
      </c>
      <c r="B245" s="103"/>
    </row>
    <row r="246" spans="1:2" s="323" customFormat="1">
      <c r="A246" s="103" t="s">
        <v>773</v>
      </c>
      <c r="B246" s="103"/>
    </row>
    <row r="247" spans="1:2" s="323" customFormat="1">
      <c r="A247" s="103" t="s">
        <v>782</v>
      </c>
      <c r="B247" s="103"/>
    </row>
    <row r="248" spans="1:2" s="323" customFormat="1">
      <c r="A248" s="103" t="s">
        <v>1231</v>
      </c>
      <c r="B248" s="103"/>
    </row>
    <row r="249" spans="1:2" s="323" customFormat="1">
      <c r="A249" s="103" t="s">
        <v>1023</v>
      </c>
      <c r="B249" s="103"/>
    </row>
    <row r="250" spans="1:2" s="323" customFormat="1">
      <c r="A250" s="103" t="s">
        <v>878</v>
      </c>
      <c r="B250" s="103"/>
    </row>
    <row r="251" spans="1:2" s="323" customFormat="1">
      <c r="A251" s="103" t="s">
        <v>911</v>
      </c>
      <c r="B251" s="103"/>
    </row>
    <row r="252" spans="1:2" s="323" customFormat="1">
      <c r="A252" s="103" t="s">
        <v>1082</v>
      </c>
      <c r="B252" s="103"/>
    </row>
    <row r="253" spans="1:2" s="323" customFormat="1">
      <c r="A253" s="103" t="s">
        <v>845</v>
      </c>
      <c r="B253" s="103"/>
    </row>
    <row r="254" spans="1:2" s="323" customFormat="1">
      <c r="A254" s="103" t="s">
        <v>1081</v>
      </c>
      <c r="B254" s="103"/>
    </row>
    <row r="255" spans="1:2" s="323" customFormat="1">
      <c r="A255" s="103" t="s">
        <v>1321</v>
      </c>
      <c r="B255" s="103"/>
    </row>
    <row r="256" spans="1:2" s="323" customFormat="1">
      <c r="A256" s="103" t="s">
        <v>978</v>
      </c>
      <c r="B256" s="103"/>
    </row>
    <row r="257" spans="1:2" s="323" customFormat="1">
      <c r="A257" s="103" t="s">
        <v>838</v>
      </c>
      <c r="B257" s="103"/>
    </row>
    <row r="258" spans="1:2" s="323" customFormat="1">
      <c r="A258" s="103" t="s">
        <v>1331</v>
      </c>
      <c r="B258" s="103"/>
    </row>
    <row r="259" spans="1:2" s="323" customFormat="1">
      <c r="A259" s="103" t="s">
        <v>1042</v>
      </c>
      <c r="B259" s="103"/>
    </row>
    <row r="260" spans="1:2" s="323" customFormat="1">
      <c r="A260" s="103" t="s">
        <v>551</v>
      </c>
      <c r="B260" s="103"/>
    </row>
    <row r="261" spans="1:2" s="323" customFormat="1">
      <c r="A261" s="103" t="s">
        <v>1022</v>
      </c>
      <c r="B261" s="103"/>
    </row>
    <row r="262" spans="1:2" s="323" customFormat="1">
      <c r="A262" s="103" t="s">
        <v>1332</v>
      </c>
      <c r="B262" s="103"/>
    </row>
    <row r="263" spans="1:2" s="323" customFormat="1">
      <c r="A263" s="103" t="s">
        <v>819</v>
      </c>
      <c r="B263" s="103"/>
    </row>
    <row r="264" spans="1:2" s="323" customFormat="1">
      <c r="A264" s="103" t="s">
        <v>1080</v>
      </c>
      <c r="B264" s="103"/>
    </row>
    <row r="265" spans="1:2" s="323" customFormat="1">
      <c r="A265" s="103" t="s">
        <v>1039</v>
      </c>
      <c r="B265" s="103"/>
    </row>
    <row r="266" spans="1:2" s="323" customFormat="1">
      <c r="A266" s="103" t="s">
        <v>508</v>
      </c>
      <c r="B266" s="103"/>
    </row>
    <row r="267" spans="1:2" s="323" customFormat="1">
      <c r="A267" s="103" t="s">
        <v>1079</v>
      </c>
      <c r="B267" s="103"/>
    </row>
    <row r="268" spans="1:2" s="323" customFormat="1">
      <c r="A268" s="103" t="s">
        <v>1319</v>
      </c>
      <c r="B268" s="103"/>
    </row>
    <row r="269" spans="1:2" s="323" customFormat="1">
      <c r="A269" s="103" t="s">
        <v>1078</v>
      </c>
      <c r="B269" s="103"/>
    </row>
    <row r="270" spans="1:2" s="323" customFormat="1">
      <c r="A270" s="103" t="s">
        <v>877</v>
      </c>
      <c r="B270" s="103"/>
    </row>
    <row r="271" spans="1:2" s="323" customFormat="1">
      <c r="A271" s="103" t="s">
        <v>1146</v>
      </c>
      <c r="B271" s="103"/>
    </row>
    <row r="272" spans="1:2" s="323" customFormat="1">
      <c r="A272" s="103" t="s">
        <v>502</v>
      </c>
      <c r="B272" s="103"/>
    </row>
    <row r="273" spans="1:2" s="323" customFormat="1">
      <c r="A273" s="103" t="s">
        <v>1012</v>
      </c>
      <c r="B273" s="103"/>
    </row>
    <row r="274" spans="1:2" s="323" customFormat="1">
      <c r="A274" s="103" t="s">
        <v>1336</v>
      </c>
      <c r="B274" s="101"/>
    </row>
    <row r="275" spans="1:2" s="323" customFormat="1">
      <c r="A275" s="103" t="s">
        <v>1202</v>
      </c>
    </row>
    <row r="276" spans="1:2" s="323" customFormat="1">
      <c r="A276" s="103" t="s">
        <v>750</v>
      </c>
    </row>
    <row r="277" spans="1:2" s="323" customFormat="1">
      <c r="A277" s="103" t="s">
        <v>1077</v>
      </c>
    </row>
    <row r="278" spans="1:2" s="323" customFormat="1">
      <c r="A278" s="103" t="s">
        <v>1313</v>
      </c>
    </row>
    <row r="279" spans="1:2" s="323" customFormat="1">
      <c r="A279" s="103" t="s">
        <v>492</v>
      </c>
      <c r="B279" s="103"/>
    </row>
    <row r="280" spans="1:2" s="323" customFormat="1">
      <c r="A280" s="103" t="s">
        <v>1178</v>
      </c>
      <c r="B280" s="103"/>
    </row>
    <row r="281" spans="1:2" s="323" customFormat="1">
      <c r="A281" s="103" t="s">
        <v>942</v>
      </c>
      <c r="B281" s="103"/>
    </row>
    <row r="282" spans="1:2" s="323" customFormat="1">
      <c r="A282" s="103" t="s">
        <v>857</v>
      </c>
      <c r="B282" s="103"/>
    </row>
    <row r="283" spans="1:2" s="323" customFormat="1">
      <c r="A283" s="103" t="s">
        <v>1021</v>
      </c>
      <c r="B283" s="103"/>
    </row>
    <row r="284" spans="1:2" s="323" customFormat="1">
      <c r="A284" s="103" t="s">
        <v>480</v>
      </c>
      <c r="B284" s="103"/>
    </row>
    <row r="285" spans="1:2" s="323" customFormat="1">
      <c r="A285" s="103" t="s">
        <v>1036</v>
      </c>
      <c r="B285" s="103"/>
    </row>
    <row r="286" spans="1:2" s="323" customFormat="1">
      <c r="A286" s="103" t="s">
        <v>856</v>
      </c>
      <c r="B286" s="103"/>
    </row>
    <row r="287" spans="1:2" s="323" customFormat="1">
      <c r="A287" s="103" t="s">
        <v>837</v>
      </c>
      <c r="B287" s="103"/>
    </row>
    <row r="288" spans="1:2" s="323" customFormat="1">
      <c r="A288" s="103" t="s">
        <v>977</v>
      </c>
      <c r="B288" s="103"/>
    </row>
    <row r="289" spans="1:2" s="323" customFormat="1">
      <c r="A289" s="103" t="s">
        <v>790</v>
      </c>
      <c r="B289" s="103"/>
    </row>
    <row r="290" spans="1:2" s="323" customFormat="1">
      <c r="A290" s="103" t="s">
        <v>476</v>
      </c>
      <c r="B290" s="103"/>
    </row>
    <row r="291" spans="1:2" s="323" customFormat="1">
      <c r="A291" s="103" t="s">
        <v>473</v>
      </c>
      <c r="B291" s="103"/>
    </row>
    <row r="292" spans="1:2" s="323" customFormat="1">
      <c r="A292" s="103" t="s">
        <v>1076</v>
      </c>
      <c r="B292" s="103"/>
    </row>
    <row r="293" spans="1:2" s="323" customFormat="1">
      <c r="A293" s="103" t="s">
        <v>814</v>
      </c>
      <c r="B293" s="103"/>
    </row>
    <row r="294" spans="1:2" s="323" customFormat="1">
      <c r="A294" s="103" t="s">
        <v>910</v>
      </c>
      <c r="B294" s="103"/>
    </row>
    <row r="295" spans="1:2" s="323" customFormat="1">
      <c r="A295" s="103" t="s">
        <v>836</v>
      </c>
      <c r="B295" s="103"/>
    </row>
    <row r="296" spans="1:2" s="323" customFormat="1">
      <c r="A296" s="103" t="s">
        <v>1075</v>
      </c>
      <c r="B296" s="103"/>
    </row>
    <row r="297" spans="1:2" s="323" customFormat="1">
      <c r="A297" s="103" t="s">
        <v>1007</v>
      </c>
      <c r="B297" s="103"/>
    </row>
    <row r="298" spans="1:2" s="323" customFormat="1">
      <c r="A298" s="103" t="s">
        <v>466</v>
      </c>
      <c r="B298" s="103"/>
    </row>
    <row r="299" spans="1:2" s="323" customFormat="1">
      <c r="A299" s="103" t="s">
        <v>1074</v>
      </c>
      <c r="B299" s="103"/>
    </row>
    <row r="300" spans="1:2" s="323" customFormat="1">
      <c r="A300" s="103" t="s">
        <v>764</v>
      </c>
      <c r="B300" s="103"/>
    </row>
    <row r="301" spans="1:2" s="323" customFormat="1">
      <c r="A301" s="103" t="s">
        <v>1201</v>
      </c>
      <c r="B301" s="103"/>
    </row>
    <row r="302" spans="1:2" s="323" customFormat="1">
      <c r="A302" s="103" t="s">
        <v>941</v>
      </c>
      <c r="B302" s="101"/>
    </row>
    <row r="303" spans="1:2" s="323" customFormat="1">
      <c r="A303" s="103" t="s">
        <v>835</v>
      </c>
    </row>
    <row r="304" spans="1:2" s="323" customFormat="1">
      <c r="A304" s="103" t="s">
        <v>868</v>
      </c>
    </row>
    <row r="305" spans="1:2" s="323" customFormat="1">
      <c r="A305" s="103" t="s">
        <v>813</v>
      </c>
    </row>
    <row r="306" spans="1:2" s="323" customFormat="1">
      <c r="A306" s="103" t="s">
        <v>834</v>
      </c>
    </row>
    <row r="307" spans="1:2" s="323" customFormat="1">
      <c r="A307" s="103" t="s">
        <v>940</v>
      </c>
      <c r="B307" s="103"/>
    </row>
    <row r="308" spans="1:2" s="323" customFormat="1">
      <c r="A308" s="103" t="s">
        <v>1002</v>
      </c>
      <c r="B308" s="103"/>
    </row>
    <row r="309" spans="1:2" s="323" customFormat="1">
      <c r="A309" s="103" t="s">
        <v>456</v>
      </c>
      <c r="B309" s="103"/>
    </row>
    <row r="310" spans="1:2" s="323" customFormat="1">
      <c r="A310" s="103" t="s">
        <v>888</v>
      </c>
      <c r="B310" s="103"/>
    </row>
    <row r="311" spans="1:2" s="323" customFormat="1">
      <c r="A311" s="103" t="s">
        <v>909</v>
      </c>
      <c r="B311" s="103"/>
    </row>
    <row r="312" spans="1:2" s="323" customFormat="1">
      <c r="A312" s="103" t="s">
        <v>1000</v>
      </c>
      <c r="B312" s="103"/>
    </row>
    <row r="313" spans="1:2" s="323" customFormat="1">
      <c r="A313" s="103" t="s">
        <v>451</v>
      </c>
      <c r="B313" s="103"/>
    </row>
    <row r="314" spans="1:2" s="323" customFormat="1">
      <c r="A314" s="103" t="s">
        <v>1230</v>
      </c>
      <c r="B314" s="103"/>
    </row>
    <row r="315" spans="1:2" s="323" customFormat="1">
      <c r="A315" s="103" t="s">
        <v>789</v>
      </c>
      <c r="B315" s="101"/>
    </row>
    <row r="316" spans="1:2" s="323" customFormat="1">
      <c r="A316" s="103" t="s">
        <v>976</v>
      </c>
    </row>
    <row r="317" spans="1:2" s="323" customFormat="1">
      <c r="A317" s="103" t="s">
        <v>939</v>
      </c>
    </row>
    <row r="318" spans="1:2" s="323" customFormat="1">
      <c r="A318" s="103" t="s">
        <v>1073</v>
      </c>
    </row>
    <row r="319" spans="1:2" s="323" customFormat="1">
      <c r="A319" s="103" t="s">
        <v>1035</v>
      </c>
      <c r="B319" s="103"/>
    </row>
    <row r="320" spans="1:2" s="323" customFormat="1">
      <c r="A320" s="103" t="s">
        <v>788</v>
      </c>
      <c r="B320" s="103"/>
    </row>
    <row r="321" spans="1:2" s="323" customFormat="1">
      <c r="A321" s="103" t="s">
        <v>1229</v>
      </c>
      <c r="B321" s="103"/>
    </row>
    <row r="322" spans="1:2" s="323" customFormat="1">
      <c r="A322" s="103" t="s">
        <v>1200</v>
      </c>
      <c r="B322" s="103"/>
    </row>
    <row r="323" spans="1:2" s="323" customFormat="1">
      <c r="A323" s="103" t="s">
        <v>887</v>
      </c>
      <c r="B323" s="103"/>
    </row>
    <row r="324" spans="1:2" s="323" customFormat="1">
      <c r="A324" s="103" t="s">
        <v>763</v>
      </c>
      <c r="B324" s="103"/>
    </row>
    <row r="325" spans="1:2" s="323" customFormat="1">
      <c r="A325" s="103" t="s">
        <v>908</v>
      </c>
      <c r="B325" s="103"/>
    </row>
    <row r="326" spans="1:2" s="323" customFormat="1">
      <c r="A326" s="103" t="s">
        <v>965</v>
      </c>
      <c r="B326" s="103"/>
    </row>
    <row r="327" spans="1:2" s="323" customFormat="1">
      <c r="A327" s="103" t="s">
        <v>425</v>
      </c>
      <c r="B327" s="103"/>
    </row>
    <row r="328" spans="1:2" s="323" customFormat="1">
      <c r="A328" s="103" t="s">
        <v>1177</v>
      </c>
      <c r="B328" s="103"/>
    </row>
    <row r="329" spans="1:2" s="323" customFormat="1">
      <c r="A329" s="103" t="s">
        <v>1199</v>
      </c>
      <c r="B329" s="103"/>
    </row>
    <row r="330" spans="1:2" s="323" customFormat="1">
      <c r="A330" s="103" t="s">
        <v>1171</v>
      </c>
      <c r="B330" s="103"/>
    </row>
    <row r="331" spans="1:2" s="323" customFormat="1">
      <c r="A331" s="103" t="s">
        <v>1214</v>
      </c>
      <c r="B331" s="103"/>
    </row>
    <row r="332" spans="1:2" s="323" customFormat="1">
      <c r="A332" s="103" t="s">
        <v>762</v>
      </c>
      <c r="B332" s="103"/>
    </row>
    <row r="333" spans="1:2" s="323" customFormat="1">
      <c r="A333" s="103" t="s">
        <v>1011</v>
      </c>
      <c r="B333" s="103"/>
    </row>
    <row r="334" spans="1:2" s="323" customFormat="1">
      <c r="A334" s="103" t="s">
        <v>855</v>
      </c>
      <c r="B334" s="103"/>
    </row>
    <row r="335" spans="1:2" s="323" customFormat="1">
      <c r="A335" s="103" t="s">
        <v>938</v>
      </c>
      <c r="B335" s="103"/>
    </row>
    <row r="336" spans="1:2" s="323" customFormat="1">
      <c r="A336" s="103" t="s">
        <v>937</v>
      </c>
      <c r="B336" s="103"/>
    </row>
    <row r="337" spans="1:2" s="323" customFormat="1">
      <c r="A337" s="103" t="s">
        <v>1072</v>
      </c>
      <c r="B337" s="103"/>
    </row>
    <row r="338" spans="1:2" s="323" customFormat="1">
      <c r="A338" s="103" t="s">
        <v>833</v>
      </c>
      <c r="B338" s="103"/>
    </row>
    <row r="339" spans="1:2" s="323" customFormat="1">
      <c r="A339" s="103" t="s">
        <v>1071</v>
      </c>
      <c r="B339" s="103"/>
    </row>
    <row r="340" spans="1:2" s="323" customFormat="1">
      <c r="A340" s="103" t="s">
        <v>1311</v>
      </c>
      <c r="B340" s="103"/>
    </row>
    <row r="341" spans="1:2" s="323" customFormat="1">
      <c r="A341" s="103" t="s">
        <v>1070</v>
      </c>
      <c r="B341" s="103"/>
    </row>
    <row r="342" spans="1:2" s="323" customFormat="1">
      <c r="A342" s="103" t="s">
        <v>1176</v>
      </c>
      <c r="B342" s="103"/>
    </row>
    <row r="343" spans="1:2" s="323" customFormat="1">
      <c r="A343" s="103" t="s">
        <v>1069</v>
      </c>
      <c r="B343" s="103"/>
    </row>
    <row r="344" spans="1:2" s="323" customFormat="1">
      <c r="A344" s="103" t="s">
        <v>867</v>
      </c>
      <c r="B344" s="103"/>
    </row>
    <row r="345" spans="1:2" s="323" customFormat="1">
      <c r="A345" s="103" t="s">
        <v>787</v>
      </c>
      <c r="B345" s="103"/>
    </row>
    <row r="346" spans="1:2" s="323" customFormat="1">
      <c r="A346" s="103" t="s">
        <v>936</v>
      </c>
      <c r="B346" s="103"/>
    </row>
    <row r="347" spans="1:2" s="323" customFormat="1">
      <c r="A347" s="103" t="s">
        <v>797</v>
      </c>
      <c r="B347" s="103"/>
    </row>
    <row r="348" spans="1:2" s="323" customFormat="1">
      <c r="A348" s="103" t="s">
        <v>1068</v>
      </c>
      <c r="B348" s="103"/>
    </row>
    <row r="349" spans="1:2" s="323" customFormat="1">
      <c r="A349" s="103" t="s">
        <v>1228</v>
      </c>
      <c r="B349" s="103"/>
    </row>
    <row r="350" spans="1:2" s="323" customFormat="1">
      <c r="A350" s="103" t="s">
        <v>1198</v>
      </c>
      <c r="B350" s="103"/>
    </row>
    <row r="351" spans="1:2" s="323" customFormat="1">
      <c r="A351" s="103" t="s">
        <v>866</v>
      </c>
      <c r="B351" s="103"/>
    </row>
    <row r="352" spans="1:2" s="323" customFormat="1">
      <c r="A352" s="103" t="s">
        <v>1197</v>
      </c>
      <c r="B352" s="103"/>
    </row>
    <row r="353" spans="1:2" s="323" customFormat="1">
      <c r="A353" s="103" t="s">
        <v>975</v>
      </c>
      <c r="B353" s="103"/>
    </row>
    <row r="354" spans="1:2" s="323" customFormat="1">
      <c r="A354" s="103" t="s">
        <v>409</v>
      </c>
      <c r="B354" s="103"/>
    </row>
    <row r="355" spans="1:2" s="323" customFormat="1">
      <c r="A355" s="103" t="s">
        <v>1188</v>
      </c>
      <c r="B355" s="103"/>
    </row>
    <row r="356" spans="1:2" s="323" customFormat="1">
      <c r="A356" s="103" t="s">
        <v>1196</v>
      </c>
      <c r="B356" s="101"/>
    </row>
    <row r="357" spans="1:2" s="323" customFormat="1">
      <c r="A357" s="103" t="s">
        <v>1227</v>
      </c>
    </row>
    <row r="358" spans="1:2" s="323" customFormat="1">
      <c r="A358" s="103" t="s">
        <v>405</v>
      </c>
    </row>
    <row r="359" spans="1:2" s="323" customFormat="1">
      <c r="A359" s="103" t="s">
        <v>1220</v>
      </c>
    </row>
    <row r="360" spans="1:2" s="323" customFormat="1">
      <c r="A360" s="103" t="s">
        <v>1030</v>
      </c>
      <c r="B360" s="103"/>
    </row>
    <row r="361" spans="1:2" s="323" customFormat="1">
      <c r="A361" s="103" t="s">
        <v>1067</v>
      </c>
      <c r="B361" s="103"/>
    </row>
    <row r="362" spans="1:2" s="323" customFormat="1">
      <c r="A362" s="103" t="s">
        <v>761</v>
      </c>
      <c r="B362" s="103"/>
    </row>
    <row r="363" spans="1:2" s="323" customFormat="1">
      <c r="A363" s="103" t="s">
        <v>772</v>
      </c>
      <c r="B363" s="103"/>
    </row>
    <row r="364" spans="1:2" s="323" customFormat="1">
      <c r="A364" s="103" t="s">
        <v>956</v>
      </c>
      <c r="B364" s="103"/>
    </row>
    <row r="365" spans="1:2" s="323" customFormat="1">
      <c r="A365" s="103" t="s">
        <v>1329</v>
      </c>
      <c r="B365" s="103"/>
    </row>
    <row r="366" spans="1:2" s="323" customFormat="1">
      <c r="A366" s="103" t="s">
        <v>886</v>
      </c>
      <c r="B366" s="103"/>
    </row>
    <row r="367" spans="1:2" s="323" customFormat="1">
      <c r="A367" s="103" t="s">
        <v>926</v>
      </c>
      <c r="B367" s="103"/>
    </row>
    <row r="368" spans="1:2" s="323" customFormat="1">
      <c r="A368" s="103" t="s">
        <v>907</v>
      </c>
      <c r="B368" s="103"/>
    </row>
    <row r="369" spans="1:2" s="323" customFormat="1">
      <c r="A369" s="103" t="s">
        <v>935</v>
      </c>
      <c r="B369" s="103"/>
    </row>
    <row r="370" spans="1:2" s="323" customFormat="1">
      <c r="A370" s="103" t="s">
        <v>1066</v>
      </c>
      <c r="B370" s="103"/>
    </row>
    <row r="371" spans="1:2" s="323" customFormat="1">
      <c r="A371" s="103" t="s">
        <v>974</v>
      </c>
      <c r="B371" s="103"/>
    </row>
    <row r="372" spans="1:2" s="323" customFormat="1">
      <c r="A372" s="103" t="s">
        <v>778</v>
      </c>
      <c r="B372" s="103"/>
    </row>
    <row r="373" spans="1:2" s="323" customFormat="1">
      <c r="A373" s="103" t="s">
        <v>823</v>
      </c>
      <c r="B373" s="103"/>
    </row>
    <row r="374" spans="1:2" s="323" customFormat="1">
      <c r="A374" s="103" t="s">
        <v>906</v>
      </c>
      <c r="B374" s="103"/>
    </row>
    <row r="375" spans="1:2" s="323" customFormat="1">
      <c r="A375" s="103" t="s">
        <v>1065</v>
      </c>
      <c r="B375" s="103"/>
    </row>
    <row r="376" spans="1:2" s="323" customFormat="1">
      <c r="A376" s="103" t="s">
        <v>854</v>
      </c>
      <c r="B376" s="103"/>
    </row>
    <row r="377" spans="1:2" s="323" customFormat="1">
      <c r="A377" s="103" t="s">
        <v>1175</v>
      </c>
      <c r="B377" s="103"/>
    </row>
    <row r="378" spans="1:2" s="323" customFormat="1">
      <c r="A378" s="103" t="s">
        <v>905</v>
      </c>
      <c r="B378" s="103"/>
    </row>
    <row r="379" spans="1:2" s="323" customFormat="1">
      <c r="A379" s="103" t="s">
        <v>1195</v>
      </c>
      <c r="B379" s="103"/>
    </row>
    <row r="380" spans="1:2" s="323" customFormat="1">
      <c r="A380" s="103" t="s">
        <v>1144</v>
      </c>
      <c r="B380" s="103"/>
    </row>
    <row r="381" spans="1:2" s="323" customFormat="1">
      <c r="A381" s="103" t="s">
        <v>1163</v>
      </c>
      <c r="B381" s="103"/>
    </row>
    <row r="382" spans="1:2" s="323" customFormat="1">
      <c r="A382" s="103" t="s">
        <v>805</v>
      </c>
      <c r="B382" s="103"/>
    </row>
    <row r="383" spans="1:2" s="323" customFormat="1">
      <c r="A383" s="103" t="s">
        <v>876</v>
      </c>
      <c r="B383" s="103"/>
    </row>
    <row r="384" spans="1:2" s="323" customFormat="1">
      <c r="A384" s="103" t="s">
        <v>786</v>
      </c>
      <c r="B384" s="103"/>
    </row>
    <row r="385" spans="1:2" s="323" customFormat="1">
      <c r="A385" s="103" t="s">
        <v>932</v>
      </c>
      <c r="B385" s="103"/>
    </row>
    <row r="386" spans="1:2" s="323" customFormat="1">
      <c r="A386" s="103" t="s">
        <v>377</v>
      </c>
      <c r="B386" s="103"/>
    </row>
    <row r="387" spans="1:2" s="323" customFormat="1">
      <c r="A387" s="103" t="s">
        <v>960</v>
      </c>
      <c r="B387" s="103"/>
    </row>
    <row r="388" spans="1:2" s="323" customFormat="1">
      <c r="A388" s="103" t="s">
        <v>796</v>
      </c>
      <c r="B388" s="103"/>
    </row>
    <row r="389" spans="1:2" s="323" customFormat="1">
      <c r="A389" s="103" t="s">
        <v>1064</v>
      </c>
      <c r="B389" s="103"/>
    </row>
    <row r="390" spans="1:2" s="323" customFormat="1">
      <c r="A390" s="103" t="s">
        <v>1063</v>
      </c>
      <c r="B390" s="103"/>
    </row>
    <row r="391" spans="1:2" s="323" customFormat="1">
      <c r="A391" s="103" t="s">
        <v>1062</v>
      </c>
      <c r="B391" s="103"/>
    </row>
    <row r="392" spans="1:2" s="323" customFormat="1">
      <c r="A392" s="103" t="s">
        <v>958</v>
      </c>
      <c r="B392" s="103"/>
    </row>
    <row r="393" spans="1:2" s="323" customFormat="1">
      <c r="A393" s="103" t="s">
        <v>1316</v>
      </c>
      <c r="B393" s="103"/>
    </row>
    <row r="394" spans="1:2" s="323" customFormat="1">
      <c r="A394" s="103" t="s">
        <v>925</v>
      </c>
      <c r="B394" s="103"/>
    </row>
    <row r="395" spans="1:2" s="323" customFormat="1">
      <c r="A395" s="103" t="s">
        <v>364</v>
      </c>
      <c r="B395" s="103"/>
    </row>
    <row r="396" spans="1:2" s="323" customFormat="1">
      <c r="A396" s="103" t="s">
        <v>1010</v>
      </c>
      <c r="B396" s="103"/>
    </row>
    <row r="397" spans="1:2" s="323" customFormat="1">
      <c r="A397" s="103" t="s">
        <v>1317</v>
      </c>
      <c r="B397" s="103"/>
    </row>
    <row r="398" spans="1:2" s="323" customFormat="1">
      <c r="A398" s="103" t="s">
        <v>362</v>
      </c>
      <c r="B398" s="103"/>
    </row>
    <row r="399" spans="1:2" s="323" customFormat="1">
      <c r="A399" s="103" t="s">
        <v>900</v>
      </c>
      <c r="B399" s="103"/>
    </row>
    <row r="400" spans="1:2" s="323" customFormat="1">
      <c r="A400" s="103" t="s">
        <v>340</v>
      </c>
      <c r="B400" s="103"/>
    </row>
    <row r="401" spans="1:2" s="323" customFormat="1">
      <c r="A401" s="103" t="s">
        <v>853</v>
      </c>
      <c r="B401" s="103"/>
    </row>
    <row r="402" spans="1:2" s="323" customFormat="1">
      <c r="A402" s="103" t="s">
        <v>760</v>
      </c>
      <c r="B402" s="103"/>
    </row>
    <row r="403" spans="1:2" s="323" customFormat="1">
      <c r="A403" s="103" t="s">
        <v>852</v>
      </c>
      <c r="B403" s="103"/>
    </row>
    <row r="404" spans="1:2" s="323" customFormat="1">
      <c r="A404" s="103" t="s">
        <v>973</v>
      </c>
      <c r="B404" s="103"/>
    </row>
    <row r="405" spans="1:2" s="323" customFormat="1">
      <c r="A405" s="103" t="s">
        <v>882</v>
      </c>
      <c r="B405" s="103"/>
    </row>
    <row r="406" spans="1:2" s="323" customFormat="1">
      <c r="A406" s="103" t="s">
        <v>319</v>
      </c>
      <c r="B406" s="103"/>
    </row>
    <row r="407" spans="1:2" s="323" customFormat="1">
      <c r="A407" s="103" t="s">
        <v>1061</v>
      </c>
      <c r="B407" s="103"/>
    </row>
    <row r="408" spans="1:2" s="323" customFormat="1">
      <c r="A408" s="103" t="s">
        <v>1060</v>
      </c>
      <c r="B408" s="103"/>
    </row>
    <row r="409" spans="1:2" s="323" customFormat="1">
      <c r="A409" s="103" t="s">
        <v>746</v>
      </c>
      <c r="B409" s="103"/>
    </row>
    <row r="410" spans="1:2" s="323" customFormat="1">
      <c r="A410" s="103" t="s">
        <v>1059</v>
      </c>
      <c r="B410" s="103"/>
    </row>
    <row r="411" spans="1:2" s="323" customFormat="1">
      <c r="A411" s="103" t="s">
        <v>934</v>
      </c>
      <c r="B411" s="103"/>
    </row>
    <row r="412" spans="1:2" s="323" customFormat="1">
      <c r="A412" s="103" t="s">
        <v>874</v>
      </c>
      <c r="B412" s="103"/>
    </row>
    <row r="413" spans="1:2" s="323" customFormat="1">
      <c r="A413" s="103" t="s">
        <v>872</v>
      </c>
      <c r="B413" s="103"/>
    </row>
    <row r="414" spans="1:2" s="323" customFormat="1">
      <c r="A414" s="103" t="s">
        <v>832</v>
      </c>
      <c r="B414" s="103"/>
    </row>
    <row r="415" spans="1:2" s="323" customFormat="1">
      <c r="A415" s="103" t="s">
        <v>922</v>
      </c>
      <c r="B415" s="103"/>
    </row>
    <row r="416" spans="1:2" s="323" customFormat="1">
      <c r="A416" s="103" t="s">
        <v>972</v>
      </c>
      <c r="B416" s="101"/>
    </row>
    <row r="417" spans="1:2" s="323" customFormat="1">
      <c r="A417" s="103" t="s">
        <v>1226</v>
      </c>
    </row>
    <row r="418" spans="1:2" s="323" customFormat="1">
      <c r="A418" s="103" t="s">
        <v>865</v>
      </c>
    </row>
    <row r="419" spans="1:2" s="323" customFormat="1">
      <c r="A419" s="103" t="s">
        <v>293</v>
      </c>
    </row>
    <row r="420" spans="1:2" s="323" customFormat="1">
      <c r="A420" s="103" t="s">
        <v>885</v>
      </c>
      <c r="B420" s="103"/>
    </row>
    <row r="421" spans="1:2" s="323" customFormat="1">
      <c r="A421" s="103" t="s">
        <v>1058</v>
      </c>
      <c r="B421" s="103"/>
    </row>
    <row r="422" spans="1:2" s="323" customFormat="1">
      <c r="A422" s="103" t="s">
        <v>850</v>
      </c>
      <c r="B422" s="103"/>
    </row>
    <row r="423" spans="1:2" s="323" customFormat="1">
      <c r="A423" s="103" t="s">
        <v>274</v>
      </c>
      <c r="B423" s="103"/>
    </row>
    <row r="424" spans="1:2" s="323" customFormat="1">
      <c r="A424" s="103" t="s">
        <v>1194</v>
      </c>
      <c r="B424" s="103"/>
    </row>
    <row r="425" spans="1:2" s="323" customFormat="1">
      <c r="A425" s="103" t="s">
        <v>1034</v>
      </c>
      <c r="B425" s="101"/>
    </row>
    <row r="426" spans="1:2" s="323" customFormat="1">
      <c r="A426" s="103" t="s">
        <v>1193</v>
      </c>
    </row>
    <row r="427" spans="1:2" s="323" customFormat="1">
      <c r="A427" s="103" t="s">
        <v>1009</v>
      </c>
    </row>
    <row r="428" spans="1:2" s="323" customFormat="1">
      <c r="A428" s="103" t="s">
        <v>1174</v>
      </c>
    </row>
    <row r="429" spans="1:2" s="323" customFormat="1">
      <c r="A429" s="103" t="s">
        <v>971</v>
      </c>
    </row>
    <row r="430" spans="1:2" s="323" customFormat="1">
      <c r="A430" s="103" t="s">
        <v>843</v>
      </c>
      <c r="B430" s="101"/>
    </row>
    <row r="431" spans="1:2" s="323" customFormat="1">
      <c r="A431" s="103" t="s">
        <v>264</v>
      </c>
    </row>
    <row r="432" spans="1:2" s="323" customFormat="1">
      <c r="A432" s="103" t="s">
        <v>830</v>
      </c>
    </row>
    <row r="433" spans="1:2" s="323" customFormat="1">
      <c r="A433" s="103" t="s">
        <v>245</v>
      </c>
    </row>
    <row r="434" spans="1:2" s="323" customFormat="1">
      <c r="A434" s="103" t="s">
        <v>1057</v>
      </c>
      <c r="B434" s="103"/>
    </row>
    <row r="435" spans="1:2" s="323" customFormat="1">
      <c r="A435" s="103" t="s">
        <v>826</v>
      </c>
      <c r="B435" s="103"/>
    </row>
    <row r="436" spans="1:2" s="323" customFormat="1">
      <c r="A436" s="103" t="s">
        <v>239</v>
      </c>
      <c r="B436" s="103"/>
    </row>
    <row r="437" spans="1:2" s="323" customFormat="1">
      <c r="A437" s="103" t="s">
        <v>1056</v>
      </c>
      <c r="B437" s="103"/>
    </row>
    <row r="438" spans="1:2" s="323" customFormat="1">
      <c r="A438" s="103" t="s">
        <v>844</v>
      </c>
      <c r="B438" s="103"/>
    </row>
    <row r="439" spans="1:2" s="323" customFormat="1">
      <c r="A439" s="103" t="s">
        <v>1055</v>
      </c>
      <c r="B439" s="103"/>
    </row>
    <row r="440" spans="1:2" s="323" customFormat="1">
      <c r="A440" s="103" t="s">
        <v>759</v>
      </c>
      <c r="B440" s="103"/>
    </row>
    <row r="441" spans="1:2" s="323" customFormat="1">
      <c r="A441" s="103" t="s">
        <v>795</v>
      </c>
      <c r="B441" s="103"/>
    </row>
    <row r="442" spans="1:2" s="323" customFormat="1">
      <c r="A442" s="103" t="s">
        <v>884</v>
      </c>
      <c r="B442" s="101"/>
    </row>
    <row r="443" spans="1:2" s="323" customFormat="1">
      <c r="A443" s="103" t="s">
        <v>831</v>
      </c>
    </row>
    <row r="444" spans="1:2" s="323" customFormat="1">
      <c r="A444" s="103" t="s">
        <v>1033</v>
      </c>
    </row>
    <row r="445" spans="1:2" s="323" customFormat="1">
      <c r="A445" s="103" t="s">
        <v>827</v>
      </c>
    </row>
    <row r="446" spans="1:2" s="323" customFormat="1">
      <c r="A446" s="103" t="s">
        <v>970</v>
      </c>
      <c r="B446" s="101"/>
    </row>
    <row r="447" spans="1:2" s="323" customFormat="1">
      <c r="A447" s="103" t="s">
        <v>1008</v>
      </c>
    </row>
    <row r="448" spans="1:2" s="323" customFormat="1">
      <c r="A448" s="103" t="s">
        <v>794</v>
      </c>
    </row>
    <row r="449" spans="1:2" s="323" customFormat="1">
      <c r="A449" s="103" t="s">
        <v>1172</v>
      </c>
    </row>
    <row r="450" spans="1:2" s="323" customFormat="1">
      <c r="A450" s="103" t="s">
        <v>1143</v>
      </c>
    </row>
    <row r="451" spans="1:2" s="323" customFormat="1">
      <c r="A451" s="103" t="s">
        <v>232</v>
      </c>
      <c r="B451" s="103"/>
    </row>
    <row r="452" spans="1:2" s="323" customFormat="1">
      <c r="A452" s="103" t="s">
        <v>821</v>
      </c>
      <c r="B452" s="103"/>
    </row>
    <row r="453" spans="1:2" s="323" customFormat="1">
      <c r="A453" s="103" t="s">
        <v>227</v>
      </c>
      <c r="B453" s="103"/>
    </row>
    <row r="454" spans="1:2" s="323" customFormat="1">
      <c r="A454" s="103" t="s">
        <v>1054</v>
      </c>
      <c r="B454" s="103"/>
    </row>
    <row r="455" spans="1:2" s="323" customFormat="1">
      <c r="A455" s="103" t="s">
        <v>1053</v>
      </c>
      <c r="B455" s="103"/>
    </row>
    <row r="456" spans="1:2" s="323" customFormat="1">
      <c r="A456" s="103" t="s">
        <v>758</v>
      </c>
      <c r="B456" s="103"/>
    </row>
    <row r="457" spans="1:2" s="323" customFormat="1">
      <c r="A457" s="103" t="s">
        <v>220</v>
      </c>
      <c r="B457" s="103"/>
    </row>
    <row r="458" spans="1:2" s="323" customFormat="1">
      <c r="A458" s="103" t="s">
        <v>883</v>
      </c>
      <c r="B458" s="103"/>
    </row>
    <row r="459" spans="1:2" s="323" customFormat="1">
      <c r="A459" s="103" t="s">
        <v>211</v>
      </c>
      <c r="B459" s="103"/>
    </row>
    <row r="460" spans="1:2" s="323" customFormat="1">
      <c r="A460" s="103" t="s">
        <v>1006</v>
      </c>
      <c r="B460" s="103"/>
    </row>
    <row r="461" spans="1:2" s="323" customFormat="1">
      <c r="A461" s="103" t="s">
        <v>842</v>
      </c>
      <c r="B461" s="103"/>
    </row>
    <row r="462" spans="1:2" s="323" customFormat="1">
      <c r="A462" s="103" t="s">
        <v>793</v>
      </c>
      <c r="B462" s="103"/>
    </row>
    <row r="463" spans="1:2" s="323" customFormat="1">
      <c r="A463" s="103" t="s">
        <v>198</v>
      </c>
      <c r="B463" s="103"/>
    </row>
    <row r="464" spans="1:2" s="323" customFormat="1">
      <c r="A464" s="103" t="s">
        <v>767</v>
      </c>
      <c r="B464" s="103"/>
    </row>
    <row r="465" spans="1:2" s="323" customFormat="1">
      <c r="A465" s="103" t="s">
        <v>1052</v>
      </c>
      <c r="B465" s="103"/>
    </row>
    <row r="466" spans="1:2" s="323" customFormat="1">
      <c r="A466" s="103" t="s">
        <v>1051</v>
      </c>
      <c r="B466" s="103"/>
    </row>
    <row r="467" spans="1:2" s="323" customFormat="1">
      <c r="A467" s="103" t="s">
        <v>1186</v>
      </c>
      <c r="B467" s="103"/>
    </row>
    <row r="468" spans="1:2" s="323" customFormat="1">
      <c r="A468" s="103" t="s">
        <v>1050</v>
      </c>
      <c r="B468" s="103"/>
    </row>
    <row r="469" spans="1:2" s="323" customFormat="1">
      <c r="A469" s="103" t="s">
        <v>851</v>
      </c>
      <c r="B469" s="103"/>
    </row>
    <row r="470" spans="1:2" s="323" customFormat="1">
      <c r="A470" s="103" t="s">
        <v>1003</v>
      </c>
      <c r="B470" s="103"/>
    </row>
    <row r="471" spans="1:2" s="323" customFormat="1">
      <c r="A471" s="103" t="s">
        <v>186</v>
      </c>
      <c r="B471" s="103"/>
    </row>
    <row r="472" spans="1:2" s="323" customFormat="1">
      <c r="A472" s="103" t="s">
        <v>969</v>
      </c>
      <c r="B472" s="103"/>
    </row>
    <row r="473" spans="1:2" s="323" customFormat="1">
      <c r="A473" s="103" t="s">
        <v>875</v>
      </c>
      <c r="B473" s="103"/>
    </row>
    <row r="474" spans="1:2" s="323" customFormat="1">
      <c r="A474" s="103" t="s">
        <v>804</v>
      </c>
      <c r="B474" s="101"/>
    </row>
    <row r="475" spans="1:2" s="323" customFormat="1">
      <c r="A475" s="103" t="s">
        <v>829</v>
      </c>
    </row>
    <row r="476" spans="1:2" s="323" customFormat="1">
      <c r="A476" s="103" t="s">
        <v>1129</v>
      </c>
    </row>
    <row r="477" spans="1:2" s="323" customFormat="1">
      <c r="A477" s="103" t="s">
        <v>181</v>
      </c>
    </row>
    <row r="478" spans="1:2" s="323" customFormat="1">
      <c r="A478" s="103" t="s">
        <v>1218</v>
      </c>
      <c r="B478" s="101"/>
    </row>
    <row r="479" spans="1:2" s="323" customFormat="1">
      <c r="A479" s="103" t="s">
        <v>1142</v>
      </c>
    </row>
    <row r="480" spans="1:2" s="323" customFormat="1">
      <c r="A480" s="103" t="s">
        <v>1141</v>
      </c>
    </row>
    <row r="481" spans="1:2" s="323" customFormat="1">
      <c r="A481" s="103" t="s">
        <v>777</v>
      </c>
    </row>
    <row r="482" spans="1:2" s="323" customFormat="1">
      <c r="A482" s="103" t="s">
        <v>174</v>
      </c>
    </row>
    <row r="483" spans="1:2" s="323" customFormat="1">
      <c r="A483" s="103" t="s">
        <v>933</v>
      </c>
      <c r="B483" s="103"/>
    </row>
    <row r="484" spans="1:2" s="323" customFormat="1">
      <c r="A484" s="103" t="s">
        <v>1049</v>
      </c>
      <c r="B484" s="103"/>
    </row>
    <row r="485" spans="1:2" s="323" customFormat="1">
      <c r="A485" s="103" t="s">
        <v>756</v>
      </c>
      <c r="B485" s="103"/>
    </row>
    <row r="486" spans="1:2" s="323" customFormat="1">
      <c r="A486" s="103" t="s">
        <v>1318</v>
      </c>
      <c r="B486" s="103"/>
    </row>
    <row r="487" spans="1:2" s="323" customFormat="1">
      <c r="A487" s="103" t="s">
        <v>1048</v>
      </c>
      <c r="B487" s="103"/>
    </row>
    <row r="488" spans="1:2" s="323" customFormat="1">
      <c r="A488" s="103" t="s">
        <v>873</v>
      </c>
      <c r="B488" s="103"/>
    </row>
    <row r="489" spans="1:2" s="323" customFormat="1">
      <c r="A489" s="103" t="s">
        <v>1161</v>
      </c>
      <c r="B489" s="103"/>
    </row>
    <row r="490" spans="1:2" s="323" customFormat="1">
      <c r="A490" s="103" t="s">
        <v>1353</v>
      </c>
      <c r="B490" s="103"/>
    </row>
    <row r="491" spans="1:2" s="323" customFormat="1">
      <c r="A491" s="103" t="s">
        <v>998</v>
      </c>
      <c r="B491" s="103"/>
    </row>
    <row r="492" spans="1:2" s="323" customFormat="1">
      <c r="A492" s="103" t="s">
        <v>770</v>
      </c>
      <c r="B492" s="103"/>
    </row>
    <row r="493" spans="1:2" s="323" customFormat="1">
      <c r="A493" s="103" t="s">
        <v>168</v>
      </c>
      <c r="B493" s="103"/>
    </row>
    <row r="494" spans="1:2" s="323" customFormat="1">
      <c r="A494" s="103" t="s">
        <v>812</v>
      </c>
      <c r="B494" s="103"/>
    </row>
    <row r="495" spans="1:2" s="323" customFormat="1">
      <c r="A495" s="103" t="s">
        <v>160</v>
      </c>
      <c r="B495" s="103"/>
    </row>
    <row r="496" spans="1:2" s="323" customFormat="1">
      <c r="A496" s="103" t="s">
        <v>785</v>
      </c>
      <c r="B496" s="103"/>
    </row>
    <row r="497" spans="1:2" s="323" customFormat="1">
      <c r="A497" s="103" t="s">
        <v>968</v>
      </c>
      <c r="B497" s="103"/>
    </row>
    <row r="498" spans="1:2" s="323" customFormat="1">
      <c r="A498" s="103" t="s">
        <v>904</v>
      </c>
      <c r="B498" s="103"/>
    </row>
    <row r="499" spans="1:2" s="323" customFormat="1">
      <c r="A499" s="103" t="s">
        <v>1029</v>
      </c>
      <c r="B499" s="103"/>
    </row>
    <row r="500" spans="1:2" s="323" customFormat="1">
      <c r="A500" s="103" t="s">
        <v>1224</v>
      </c>
      <c r="B500" s="103"/>
    </row>
    <row r="501" spans="1:2" s="323" customFormat="1">
      <c r="A501" s="103" t="s">
        <v>903</v>
      </c>
      <c r="B501" s="103"/>
    </row>
    <row r="502" spans="1:2" s="323" customFormat="1">
      <c r="A502" s="103" t="s">
        <v>803</v>
      </c>
      <c r="B502" s="103"/>
    </row>
    <row r="503" spans="1:2" s="323" customFormat="1">
      <c r="A503" s="103" t="s">
        <v>801</v>
      </c>
      <c r="B503" s="103"/>
    </row>
    <row r="504" spans="1:2" s="323" customFormat="1">
      <c r="A504" s="103" t="s">
        <v>146</v>
      </c>
      <c r="B504" s="103"/>
    </row>
    <row r="505" spans="1:2" s="323" customFormat="1">
      <c r="A505" s="103" t="s">
        <v>1047</v>
      </c>
      <c r="B505" s="103"/>
    </row>
    <row r="506" spans="1:2" s="323" customFormat="1">
      <c r="A506" s="103" t="s">
        <v>902</v>
      </c>
      <c r="B506" s="103"/>
    </row>
    <row r="507" spans="1:2" s="323" customFormat="1">
      <c r="A507" s="103" t="s">
        <v>967</v>
      </c>
      <c r="B507" s="103"/>
    </row>
    <row r="508" spans="1:2" s="323" customFormat="1">
      <c r="A508" s="103" t="s">
        <v>771</v>
      </c>
      <c r="B508" s="103"/>
    </row>
    <row r="509" spans="1:2" s="323" customFormat="1">
      <c r="A509" s="103" t="s">
        <v>881</v>
      </c>
      <c r="B509" s="103"/>
    </row>
    <row r="510" spans="1:2" s="323" customFormat="1">
      <c r="A510" s="103" t="s">
        <v>1046</v>
      </c>
      <c r="B510" s="103"/>
    </row>
    <row r="511" spans="1:2" s="323" customFormat="1">
      <c r="A511" s="103" t="s">
        <v>1191</v>
      </c>
      <c r="B511" s="103"/>
    </row>
    <row r="512" spans="1:2" s="323" customFormat="1">
      <c r="A512" s="103" t="s">
        <v>1139</v>
      </c>
      <c r="B512" s="103"/>
    </row>
    <row r="513" spans="1:2" s="323" customFormat="1">
      <c r="A513" s="103" t="s">
        <v>783</v>
      </c>
      <c r="B513" s="103"/>
    </row>
    <row r="514" spans="1:2" s="323" customFormat="1">
      <c r="A514" s="103" t="s">
        <v>825</v>
      </c>
      <c r="B514" s="103"/>
    </row>
    <row r="515" spans="1:2" s="323" customFormat="1">
      <c r="A515" s="103" t="s">
        <v>811</v>
      </c>
      <c r="B515" s="103"/>
    </row>
    <row r="516" spans="1:2" s="323" customFormat="1">
      <c r="A516" s="103" t="s">
        <v>1045</v>
      </c>
      <c r="B516" s="103"/>
    </row>
    <row r="517" spans="1:2" s="323" customFormat="1">
      <c r="A517" s="103" t="s">
        <v>1044</v>
      </c>
      <c r="B517" s="103"/>
    </row>
    <row r="518" spans="1:2" s="323" customFormat="1">
      <c r="A518" s="103" t="s">
        <v>754</v>
      </c>
      <c r="B518" s="103"/>
    </row>
    <row r="519" spans="1:2" s="323" customFormat="1">
      <c r="A519" s="103" t="s">
        <v>1043</v>
      </c>
      <c r="B519" s="103"/>
    </row>
    <row r="520" spans="1:2" s="323" customFormat="1">
      <c r="A520" s="103" t="s">
        <v>966</v>
      </c>
      <c r="B520" s="103"/>
    </row>
    <row r="521" spans="1:2" s="323" customFormat="1">
      <c r="A521" s="103" t="s">
        <v>1154</v>
      </c>
      <c r="B521" s="103"/>
    </row>
    <row r="522" spans="1:2" s="323" customFormat="1">
      <c r="A522" s="103" t="s">
        <v>748</v>
      </c>
      <c r="B522" s="103"/>
    </row>
    <row r="523" spans="1:2" s="323" customFormat="1">
      <c r="A523" s="103" t="s">
        <v>1041</v>
      </c>
      <c r="B523" s="103"/>
    </row>
    <row r="524" spans="1:2" s="323" customFormat="1">
      <c r="A524" s="103" t="s">
        <v>1324</v>
      </c>
      <c r="B524" s="103"/>
    </row>
    <row r="525" spans="1:2" s="323" customFormat="1">
      <c r="A525" s="103" t="s">
        <v>1210</v>
      </c>
      <c r="B525" s="103"/>
    </row>
    <row r="526" spans="1:2" s="323" customFormat="1">
      <c r="A526" s="103" t="s">
        <v>1027</v>
      </c>
      <c r="B526" s="103"/>
    </row>
    <row r="527" spans="1:2" s="323" customFormat="1">
      <c r="A527" s="103" t="s">
        <v>1169</v>
      </c>
      <c r="B527" s="103"/>
    </row>
    <row r="528" spans="1:2" s="323" customFormat="1">
      <c r="A528" s="103" t="s">
        <v>1333</v>
      </c>
      <c r="B528" s="101"/>
    </row>
    <row r="529" spans="1:2" s="323" customFormat="1">
      <c r="A529" s="103" t="s">
        <v>753</v>
      </c>
    </row>
    <row r="530" spans="1:2" s="323" customFormat="1">
      <c r="A530" s="103" t="s">
        <v>769</v>
      </c>
    </row>
    <row r="531" spans="1:2" s="323" customFormat="1">
      <c r="A531" s="103" t="s">
        <v>751</v>
      </c>
    </row>
    <row r="532" spans="1:2" s="323" customFormat="1">
      <c r="A532" s="103" t="s">
        <v>1330</v>
      </c>
    </row>
    <row r="533" spans="1:2" s="323" customFormat="1">
      <c r="A533" s="103" t="s">
        <v>138</v>
      </c>
    </row>
    <row r="534" spans="1:2" s="323" customFormat="1">
      <c r="A534" s="103" t="s">
        <v>964</v>
      </c>
      <c r="B534" s="103"/>
    </row>
    <row r="535" spans="1:2" s="323" customFormat="1">
      <c r="A535" s="103" t="s">
        <v>1320</v>
      </c>
      <c r="B535" s="103"/>
    </row>
    <row r="536" spans="1:2" s="323" customFormat="1">
      <c r="A536" s="103" t="s">
        <v>809</v>
      </c>
      <c r="B536" s="103"/>
    </row>
    <row r="537" spans="1:2" s="323" customFormat="1">
      <c r="A537" s="103" t="s">
        <v>780</v>
      </c>
      <c r="B537" s="103"/>
    </row>
    <row r="538" spans="1:2" s="323" customFormat="1">
      <c r="A538" s="103" t="s">
        <v>747</v>
      </c>
      <c r="B538" s="103"/>
    </row>
    <row r="539" spans="1:2" s="323" customFormat="1">
      <c r="A539" s="103" t="s">
        <v>901</v>
      </c>
      <c r="B539" s="103"/>
    </row>
    <row r="540" spans="1:2" s="323" customFormat="1">
      <c r="A540" s="103" t="s">
        <v>899</v>
      </c>
      <c r="B540" s="103"/>
    </row>
    <row r="541" spans="1:2" s="323" customFormat="1">
      <c r="A541" s="103"/>
      <c r="B541" s="103"/>
    </row>
    <row r="542" spans="1:2" s="323" customFormat="1">
      <c r="A542" s="103"/>
      <c r="B542" s="103"/>
    </row>
    <row r="543" spans="1:2" s="323" customFormat="1">
      <c r="A543" s="103"/>
      <c r="B543" s="103"/>
    </row>
    <row r="544" spans="1:2" s="323" customFormat="1">
      <c r="A544" s="103"/>
      <c r="B544" s="103"/>
    </row>
    <row r="545" spans="1:2" s="323" customFormat="1">
      <c r="A545" s="103"/>
      <c r="B545" s="103"/>
    </row>
    <row r="546" spans="1:2" s="323" customFormat="1">
      <c r="A546" s="103"/>
      <c r="B546" s="103"/>
    </row>
    <row r="547" spans="1:2" s="323" customFormat="1">
      <c r="A547" s="103"/>
      <c r="B547" s="103"/>
    </row>
    <row r="548" spans="1:2" s="323" customFormat="1">
      <c r="A548" s="103"/>
      <c r="B548" s="103"/>
    </row>
    <row r="549" spans="1:2" s="323" customFormat="1">
      <c r="A549" s="103"/>
      <c r="B549" s="103"/>
    </row>
    <row r="550" spans="1:2" s="323" customFormat="1">
      <c r="A550" s="103"/>
      <c r="B550" s="103"/>
    </row>
    <row r="551" spans="1:2" s="323" customFormat="1">
      <c r="A551" s="103"/>
      <c r="B551" s="103"/>
    </row>
    <row r="552" spans="1:2" s="323" customFormat="1">
      <c r="A552" s="103"/>
      <c r="B552" s="103"/>
    </row>
    <row r="553" spans="1:2" s="323" customFormat="1">
      <c r="A553" s="103"/>
      <c r="B553" s="103"/>
    </row>
    <row r="554" spans="1:2" s="323" customFormat="1">
      <c r="A554" s="103"/>
      <c r="B554" s="103"/>
    </row>
    <row r="555" spans="1:2" s="323" customFormat="1">
      <c r="A555" s="103"/>
      <c r="B555" s="103"/>
    </row>
    <row r="556" spans="1:2" s="323" customFormat="1">
      <c r="A556" s="103"/>
      <c r="B556" s="103"/>
    </row>
    <row r="557" spans="1:2" s="323" customFormat="1">
      <c r="A557" s="103"/>
      <c r="B557" s="103"/>
    </row>
    <row r="558" spans="1:2" s="323" customFormat="1">
      <c r="A558" s="103"/>
      <c r="B558" s="103"/>
    </row>
    <row r="559" spans="1:2" s="323" customFormat="1">
      <c r="A559" s="103"/>
      <c r="B559" s="101"/>
    </row>
    <row r="560" spans="1:2" s="323" customFormat="1">
      <c r="A560" s="103"/>
    </row>
    <row r="561" spans="1:2" s="323" customFormat="1">
      <c r="A561" s="103"/>
    </row>
    <row r="562" spans="1:2" s="323" customFormat="1">
      <c r="A562" s="103"/>
    </row>
    <row r="563" spans="1:2" s="323" customFormat="1">
      <c r="A563" s="103"/>
    </row>
    <row r="564" spans="1:2" s="323" customFormat="1">
      <c r="A564" s="103"/>
      <c r="B564" s="103"/>
    </row>
    <row r="565" spans="1:2" s="323" customFormat="1">
      <c r="A565" s="103"/>
      <c r="B565" s="103"/>
    </row>
    <row r="566" spans="1:2" s="323" customFormat="1">
      <c r="A566" s="103"/>
      <c r="B566" s="103"/>
    </row>
    <row r="567" spans="1:2" s="323" customFormat="1">
      <c r="A567" s="103"/>
      <c r="B567" s="103"/>
    </row>
    <row r="568" spans="1:2" s="323" customFormat="1">
      <c r="A568" s="103"/>
      <c r="B568" s="103"/>
    </row>
    <row r="569" spans="1:2" s="323" customFormat="1">
      <c r="A569" s="103"/>
      <c r="B569" s="103"/>
    </row>
    <row r="570" spans="1:2" s="323" customFormat="1">
      <c r="A570" s="103"/>
      <c r="B570" s="103"/>
    </row>
    <row r="571" spans="1:2" s="323" customFormat="1">
      <c r="A571" s="103"/>
      <c r="B571" s="103"/>
    </row>
    <row r="572" spans="1:2" s="323" customFormat="1">
      <c r="A572" s="103"/>
      <c r="B572" s="103"/>
    </row>
    <row r="573" spans="1:2" s="323" customFormat="1">
      <c r="A573" s="103"/>
      <c r="B573" s="103"/>
    </row>
    <row r="574" spans="1:2" s="323" customFormat="1">
      <c r="A574" s="103"/>
      <c r="B574" s="103"/>
    </row>
    <row r="575" spans="1:2" s="323" customFormat="1">
      <c r="A575" s="103"/>
      <c r="B575" s="103"/>
    </row>
    <row r="576" spans="1:2" s="323" customFormat="1">
      <c r="A576" s="103"/>
      <c r="B576" s="103"/>
    </row>
    <row r="577" spans="1:2" s="323" customFormat="1">
      <c r="A577" s="103"/>
      <c r="B577" s="101"/>
    </row>
    <row r="578" spans="1:2" s="323" customFormat="1">
      <c r="A578" s="103"/>
    </row>
    <row r="579" spans="1:2" s="323" customFormat="1">
      <c r="A579" s="103"/>
    </row>
    <row r="580" spans="1:2" s="323" customFormat="1">
      <c r="A580" s="103"/>
    </row>
    <row r="581" spans="1:2" s="323" customFormat="1">
      <c r="A581" s="103"/>
    </row>
    <row r="582" spans="1:2" s="323" customFormat="1">
      <c r="A582" s="103"/>
      <c r="B582" s="103"/>
    </row>
    <row r="583" spans="1:2" s="323" customFormat="1">
      <c r="A583" s="103"/>
      <c r="B583" s="103"/>
    </row>
    <row r="584" spans="1:2" s="323" customFormat="1">
      <c r="A584" s="103"/>
      <c r="B584" s="103"/>
    </row>
    <row r="585" spans="1:2" s="323" customFormat="1">
      <c r="A585" s="103"/>
      <c r="B585" s="103"/>
    </row>
    <row r="586" spans="1:2" s="323" customFormat="1">
      <c r="A586" s="103"/>
      <c r="B586" s="103"/>
    </row>
    <row r="587" spans="1:2" s="323" customFormat="1">
      <c r="A587" s="103"/>
      <c r="B587" s="103"/>
    </row>
    <row r="588" spans="1:2" s="323" customFormat="1">
      <c r="A588" s="103"/>
      <c r="B588" s="103"/>
    </row>
    <row r="589" spans="1:2" s="323" customFormat="1">
      <c r="A589" s="103"/>
      <c r="B589" s="103"/>
    </row>
    <row r="590" spans="1:2" s="323" customFormat="1">
      <c r="A590" s="103"/>
      <c r="B590" s="103"/>
    </row>
    <row r="591" spans="1:2" s="323" customFormat="1">
      <c r="A591" s="103"/>
      <c r="B591" s="103"/>
    </row>
    <row r="592" spans="1:2" s="323" customFormat="1">
      <c r="A592" s="103"/>
      <c r="B592" s="103"/>
    </row>
    <row r="593" spans="1:2" s="323" customFormat="1">
      <c r="A593" s="103"/>
      <c r="B593" s="103"/>
    </row>
    <row r="594" spans="1:2" s="323" customFormat="1">
      <c r="A594" s="103"/>
      <c r="B594" s="103"/>
    </row>
    <row r="595" spans="1:2" s="323" customFormat="1">
      <c r="A595" s="103"/>
      <c r="B595" s="103"/>
    </row>
    <row r="596" spans="1:2" s="323" customFormat="1">
      <c r="A596" s="103"/>
      <c r="B596" s="103"/>
    </row>
    <row r="597" spans="1:2" s="323" customFormat="1">
      <c r="A597" s="103"/>
      <c r="B597" s="103"/>
    </row>
    <row r="598" spans="1:2" s="323" customFormat="1">
      <c r="A598" s="103"/>
      <c r="B598" s="103"/>
    </row>
    <row r="599" spans="1:2" s="323" customFormat="1">
      <c r="A599" s="103"/>
      <c r="B599" s="103"/>
    </row>
    <row r="600" spans="1:2" s="323" customFormat="1">
      <c r="A600" s="103"/>
      <c r="B600" s="103"/>
    </row>
    <row r="601" spans="1:2" s="323" customFormat="1">
      <c r="A601" s="103"/>
      <c r="B601" s="103"/>
    </row>
    <row r="602" spans="1:2" s="323" customFormat="1">
      <c r="A602" s="103"/>
      <c r="B602" s="103"/>
    </row>
    <row r="603" spans="1:2" s="323" customFormat="1">
      <c r="A603" s="103"/>
      <c r="B603" s="103"/>
    </row>
    <row r="604" spans="1:2" s="323" customFormat="1">
      <c r="A604" s="103"/>
      <c r="B604" s="103"/>
    </row>
    <row r="605" spans="1:2" s="323" customFormat="1">
      <c r="A605" s="103"/>
      <c r="B605" s="103"/>
    </row>
    <row r="606" spans="1:2" s="323" customFormat="1">
      <c r="A606" s="103"/>
      <c r="B606" s="103"/>
    </row>
    <row r="607" spans="1:2" s="323" customFormat="1">
      <c r="A607" s="103"/>
      <c r="B607" s="103"/>
    </row>
    <row r="608" spans="1:2" s="323" customFormat="1">
      <c r="A608" s="103"/>
      <c r="B608" s="103"/>
    </row>
    <row r="609" spans="1:2" s="323" customFormat="1">
      <c r="A609" s="103"/>
      <c r="B609" s="103"/>
    </row>
    <row r="610" spans="1:2" s="323" customFormat="1">
      <c r="A610" s="103"/>
      <c r="B610" s="103"/>
    </row>
    <row r="611" spans="1:2" s="323" customFormat="1">
      <c r="A611" s="103"/>
      <c r="B611" s="103"/>
    </row>
    <row r="612" spans="1:2" s="323" customFormat="1">
      <c r="A612" s="103"/>
      <c r="B612" s="103"/>
    </row>
    <row r="613" spans="1:2" s="323" customFormat="1">
      <c r="A613" s="103"/>
      <c r="B613" s="103"/>
    </row>
    <row r="614" spans="1:2" s="323" customFormat="1">
      <c r="A614" s="103"/>
      <c r="B614" s="103"/>
    </row>
    <row r="615" spans="1:2" s="323" customFormat="1">
      <c r="A615" s="103"/>
      <c r="B615" s="101"/>
    </row>
    <row r="616" spans="1:2" s="323" customFormat="1">
      <c r="A616" s="103"/>
    </row>
    <row r="617" spans="1:2" s="323" customFormat="1">
      <c r="A617" s="103"/>
    </row>
    <row r="618" spans="1:2" s="323" customFormat="1">
      <c r="A618" s="103"/>
    </row>
    <row r="619" spans="1:2" s="323" customFormat="1">
      <c r="A619" s="103"/>
      <c r="B619" s="103"/>
    </row>
    <row r="620" spans="1:2" s="323" customFormat="1">
      <c r="A620" s="103"/>
      <c r="B620" s="103"/>
    </row>
    <row r="621" spans="1:2" s="323" customFormat="1">
      <c r="A621" s="103"/>
      <c r="B621" s="103"/>
    </row>
    <row r="622" spans="1:2" s="323" customFormat="1">
      <c r="A622" s="103"/>
      <c r="B622" s="103"/>
    </row>
    <row r="623" spans="1:2" s="323" customFormat="1">
      <c r="A623" s="103"/>
      <c r="B623" s="103"/>
    </row>
    <row r="624" spans="1:2" s="323" customFormat="1">
      <c r="A624" s="103"/>
      <c r="B624" s="103"/>
    </row>
    <row r="625" spans="1:2" s="323" customFormat="1">
      <c r="A625" s="103"/>
      <c r="B625" s="103"/>
    </row>
    <row r="626" spans="1:2" s="323" customFormat="1">
      <c r="A626" s="103"/>
      <c r="B626" s="103"/>
    </row>
    <row r="627" spans="1:2" s="323" customFormat="1">
      <c r="A627" s="103"/>
      <c r="B627" s="103"/>
    </row>
    <row r="628" spans="1:2" s="323" customFormat="1">
      <c r="A628" s="103"/>
      <c r="B628" s="103"/>
    </row>
    <row r="629" spans="1:2" s="323" customFormat="1">
      <c r="A629" s="103"/>
      <c r="B629" s="103"/>
    </row>
    <row r="630" spans="1:2" s="323" customFormat="1">
      <c r="A630" s="103"/>
      <c r="B630" s="103"/>
    </row>
    <row r="631" spans="1:2" s="323" customFormat="1">
      <c r="A631" s="103"/>
      <c r="B631" s="103"/>
    </row>
    <row r="632" spans="1:2" s="323" customFormat="1">
      <c r="A632" s="103"/>
      <c r="B632" s="103"/>
    </row>
    <row r="633" spans="1:2" s="323" customFormat="1">
      <c r="A633" s="103"/>
      <c r="B633" s="101"/>
    </row>
    <row r="634" spans="1:2" s="323" customFormat="1">
      <c r="A634" s="103"/>
    </row>
    <row r="635" spans="1:2" s="323" customFormat="1">
      <c r="A635" s="103"/>
    </row>
    <row r="636" spans="1:2" s="323" customFormat="1">
      <c r="A636" s="103"/>
    </row>
    <row r="637" spans="1:2" s="323" customFormat="1">
      <c r="A637" s="103"/>
      <c r="B637" s="103"/>
    </row>
    <row r="638" spans="1:2" s="323" customFormat="1">
      <c r="A638" s="103"/>
      <c r="B638" s="103"/>
    </row>
    <row r="639" spans="1:2" s="323" customFormat="1">
      <c r="A639" s="103"/>
      <c r="B639" s="103"/>
    </row>
    <row r="640" spans="1:2" s="323" customFormat="1">
      <c r="A640" s="103"/>
      <c r="B640" s="103"/>
    </row>
    <row r="641" spans="1:2" s="323" customFormat="1">
      <c r="A641" s="103"/>
      <c r="B641" s="103"/>
    </row>
    <row r="642" spans="1:2" s="323" customFormat="1">
      <c r="A642" s="103"/>
      <c r="B642" s="103"/>
    </row>
    <row r="643" spans="1:2" s="323" customFormat="1">
      <c r="A643" s="103"/>
      <c r="B643" s="103"/>
    </row>
    <row r="644" spans="1:2" s="323" customFormat="1">
      <c r="A644" s="103"/>
      <c r="B644" s="103"/>
    </row>
    <row r="645" spans="1:2" s="323" customFormat="1">
      <c r="A645" s="103"/>
      <c r="B645" s="103"/>
    </row>
    <row r="646" spans="1:2" s="323" customFormat="1">
      <c r="A646" s="103"/>
      <c r="B646" s="103"/>
    </row>
    <row r="647" spans="1:2" s="323" customFormat="1">
      <c r="A647" s="103"/>
      <c r="B647" s="103"/>
    </row>
    <row r="648" spans="1:2" s="323" customFormat="1">
      <c r="A648" s="103"/>
      <c r="B648" s="103"/>
    </row>
    <row r="649" spans="1:2" s="323" customFormat="1">
      <c r="A649" s="103"/>
      <c r="B649" s="103"/>
    </row>
    <row r="650" spans="1:2" s="323" customFormat="1">
      <c r="A650" s="103"/>
      <c r="B650" s="103"/>
    </row>
    <row r="651" spans="1:2" s="323" customFormat="1">
      <c r="A651" s="103"/>
      <c r="B651" s="103"/>
    </row>
    <row r="652" spans="1:2" s="323" customFormat="1">
      <c r="A652" s="103"/>
      <c r="B652" s="103"/>
    </row>
    <row r="653" spans="1:2" s="323" customFormat="1">
      <c r="A653" s="103"/>
      <c r="B653" s="103"/>
    </row>
    <row r="654" spans="1:2" s="323" customFormat="1">
      <c r="A654" s="103"/>
      <c r="B654" s="103"/>
    </row>
    <row r="655" spans="1:2" s="323" customFormat="1">
      <c r="A655" s="103"/>
      <c r="B655" s="103"/>
    </row>
    <row r="656" spans="1:2" s="323" customFormat="1">
      <c r="A656" s="103"/>
      <c r="B656" s="103"/>
    </row>
    <row r="657" spans="1:2" s="323" customFormat="1">
      <c r="A657" s="103"/>
      <c r="B657" s="103"/>
    </row>
    <row r="658" spans="1:2" s="323" customFormat="1">
      <c r="A658" s="103"/>
      <c r="B658" s="103"/>
    </row>
    <row r="659" spans="1:2" s="323" customFormat="1">
      <c r="A659" s="103"/>
      <c r="B659" s="103"/>
    </row>
    <row r="660" spans="1:2" s="323" customFormat="1">
      <c r="A660" s="103"/>
      <c r="B660" s="103"/>
    </row>
    <row r="661" spans="1:2" s="323" customFormat="1">
      <c r="A661" s="103"/>
      <c r="B661" s="103"/>
    </row>
    <row r="662" spans="1:2" s="323" customFormat="1">
      <c r="A662" s="103"/>
      <c r="B662" s="103"/>
    </row>
    <row r="663" spans="1:2" s="323" customFormat="1">
      <c r="A663" s="103"/>
      <c r="B663" s="103"/>
    </row>
    <row r="664" spans="1:2" s="323" customFormat="1">
      <c r="A664" s="103"/>
      <c r="B664" s="103"/>
    </row>
    <row r="665" spans="1:2" s="323" customFormat="1">
      <c r="A665" s="103"/>
      <c r="B665" s="103"/>
    </row>
    <row r="666" spans="1:2" s="323" customFormat="1">
      <c r="A666" s="103"/>
      <c r="B666" s="101"/>
    </row>
    <row r="667" spans="1:2" s="323" customFormat="1">
      <c r="A667" s="103"/>
    </row>
    <row r="668" spans="1:2" s="323" customFormat="1">
      <c r="A668" s="103"/>
    </row>
    <row r="669" spans="1:2" s="323" customFormat="1">
      <c r="A669" s="103"/>
    </row>
    <row r="670" spans="1:2" s="323" customFormat="1">
      <c r="A670" s="103"/>
    </row>
    <row r="671" spans="1:2" s="323" customFormat="1">
      <c r="A671" s="103"/>
      <c r="B671" s="101"/>
    </row>
    <row r="672" spans="1:2" s="323" customFormat="1">
      <c r="A672" s="103"/>
    </row>
    <row r="673" spans="1:2" s="323" customFormat="1">
      <c r="A673" s="103"/>
    </row>
    <row r="674" spans="1:2" s="323" customFormat="1">
      <c r="A674" s="103"/>
    </row>
    <row r="675" spans="1:2" s="323" customFormat="1">
      <c r="A675" s="103"/>
    </row>
    <row r="676" spans="1:2" s="323" customFormat="1">
      <c r="A676" s="103"/>
    </row>
    <row r="677" spans="1:2" s="323" customFormat="1">
      <c r="A677" s="103"/>
    </row>
    <row r="678" spans="1:2" s="323" customFormat="1">
      <c r="A678" s="103"/>
      <c r="B678" s="103"/>
    </row>
    <row r="679" spans="1:2" s="323" customFormat="1">
      <c r="A679" s="103"/>
      <c r="B679" s="103"/>
    </row>
    <row r="680" spans="1:2" s="323" customFormat="1">
      <c r="A680" s="103"/>
      <c r="B680" s="103"/>
    </row>
    <row r="681" spans="1:2" s="323" customFormat="1">
      <c r="A681" s="103"/>
      <c r="B681" s="103"/>
    </row>
    <row r="682" spans="1:2" s="323" customFormat="1">
      <c r="A682" s="103"/>
      <c r="B682" s="103"/>
    </row>
    <row r="683" spans="1:2" s="323" customFormat="1">
      <c r="A683" s="103"/>
      <c r="B683" s="103"/>
    </row>
    <row r="684" spans="1:2" s="323" customFormat="1">
      <c r="A684" s="103"/>
      <c r="B684" s="103"/>
    </row>
    <row r="685" spans="1:2" s="323" customFormat="1">
      <c r="A685" s="103"/>
      <c r="B685" s="103"/>
    </row>
    <row r="686" spans="1:2" s="323" customFormat="1">
      <c r="A686" s="103"/>
      <c r="B686" s="103"/>
    </row>
    <row r="687" spans="1:2" s="323" customFormat="1">
      <c r="A687" s="103"/>
      <c r="B687" s="103"/>
    </row>
    <row r="688" spans="1:2" s="323" customFormat="1">
      <c r="A688" s="103"/>
      <c r="B688" s="103"/>
    </row>
    <row r="689" spans="1:2" s="323" customFormat="1">
      <c r="A689" s="103"/>
      <c r="B689" s="103"/>
    </row>
    <row r="690" spans="1:2" s="323" customFormat="1">
      <c r="A690" s="103"/>
      <c r="B690" s="103"/>
    </row>
    <row r="691" spans="1:2" s="323" customFormat="1">
      <c r="A691" s="103"/>
      <c r="B691" s="103"/>
    </row>
    <row r="692" spans="1:2" s="323" customFormat="1">
      <c r="A692" s="103"/>
      <c r="B692" s="103"/>
    </row>
    <row r="693" spans="1:2" s="323" customFormat="1">
      <c r="A693" s="103"/>
      <c r="B693" s="103"/>
    </row>
    <row r="694" spans="1:2" s="323" customFormat="1">
      <c r="A694" s="103"/>
      <c r="B694" s="101"/>
    </row>
    <row r="695" spans="1:2" s="323" customFormat="1">
      <c r="A695" s="103"/>
    </row>
    <row r="696" spans="1:2" s="323" customFormat="1">
      <c r="A696" s="103"/>
    </row>
    <row r="697" spans="1:2" s="323" customFormat="1">
      <c r="A697" s="103"/>
    </row>
    <row r="698" spans="1:2" s="323" customFormat="1">
      <c r="A698" s="103"/>
      <c r="B698" s="103"/>
    </row>
    <row r="699" spans="1:2" s="323" customFormat="1">
      <c r="A699" s="103"/>
      <c r="B699" s="103"/>
    </row>
    <row r="700" spans="1:2" s="323" customFormat="1">
      <c r="A700" s="103"/>
      <c r="B700" s="103"/>
    </row>
    <row r="701" spans="1:2" s="323" customFormat="1">
      <c r="A701" s="103"/>
      <c r="B701" s="103"/>
    </row>
    <row r="702" spans="1:2" s="323" customFormat="1">
      <c r="A702" s="103"/>
      <c r="B702" s="103"/>
    </row>
    <row r="703" spans="1:2" s="323" customFormat="1">
      <c r="A703" s="103"/>
      <c r="B703" s="103"/>
    </row>
    <row r="704" spans="1:2" s="323" customFormat="1">
      <c r="A704" s="103"/>
      <c r="B704" s="103"/>
    </row>
    <row r="705" spans="1:2" s="323" customFormat="1">
      <c r="A705" s="103"/>
      <c r="B705" s="103"/>
    </row>
    <row r="706" spans="1:2" s="323" customFormat="1">
      <c r="A706" s="103"/>
      <c r="B706" s="103"/>
    </row>
    <row r="707" spans="1:2" s="323" customFormat="1">
      <c r="A707" s="103"/>
      <c r="B707" s="103"/>
    </row>
    <row r="708" spans="1:2" s="323" customFormat="1">
      <c r="A708" s="103"/>
      <c r="B708" s="103"/>
    </row>
    <row r="709" spans="1:2" s="323" customFormat="1">
      <c r="A709" s="103"/>
      <c r="B709" s="103"/>
    </row>
    <row r="710" spans="1:2" s="323" customFormat="1">
      <c r="A710" s="103"/>
      <c r="B710" s="103"/>
    </row>
    <row r="711" spans="1:2" s="323" customFormat="1">
      <c r="A711" s="103"/>
      <c r="B711" s="103"/>
    </row>
    <row r="712" spans="1:2" s="323" customFormat="1">
      <c r="A712" s="103"/>
      <c r="B712" s="101"/>
    </row>
    <row r="713" spans="1:2" s="323" customFormat="1">
      <c r="A713" s="103"/>
    </row>
    <row r="714" spans="1:2" s="323" customFormat="1">
      <c r="A714" s="103"/>
    </row>
    <row r="715" spans="1:2" s="323" customFormat="1">
      <c r="A715" s="103"/>
    </row>
    <row r="716" spans="1:2" s="323" customFormat="1">
      <c r="A716" s="103"/>
      <c r="B716" s="103"/>
    </row>
    <row r="717" spans="1:2" s="323" customFormat="1">
      <c r="A717" s="103"/>
      <c r="B717" s="103"/>
    </row>
    <row r="718" spans="1:2" s="323" customFormat="1">
      <c r="A718" s="103"/>
      <c r="B718" s="103"/>
    </row>
    <row r="719" spans="1:2" s="323" customFormat="1">
      <c r="A719" s="103"/>
      <c r="B719" s="103"/>
    </row>
    <row r="720" spans="1:2" s="323" customFormat="1">
      <c r="A720" s="103"/>
      <c r="B720" s="103"/>
    </row>
    <row r="721" spans="1:2" s="323" customFormat="1">
      <c r="A721" s="103"/>
      <c r="B721" s="103"/>
    </row>
    <row r="722" spans="1:2" s="323" customFormat="1">
      <c r="A722" s="103"/>
      <c r="B722" s="103"/>
    </row>
    <row r="723" spans="1:2" s="323" customFormat="1">
      <c r="A723" s="103"/>
      <c r="B723" s="103"/>
    </row>
    <row r="724" spans="1:2" s="323" customFormat="1">
      <c r="A724" s="103"/>
      <c r="B724" s="103"/>
    </row>
    <row r="725" spans="1:2" s="323" customFormat="1">
      <c r="A725" s="103"/>
      <c r="B725" s="103"/>
    </row>
    <row r="726" spans="1:2" s="323" customFormat="1">
      <c r="A726" s="103"/>
      <c r="B726" s="103"/>
    </row>
    <row r="727" spans="1:2" s="323" customFormat="1">
      <c r="A727" s="103"/>
      <c r="B727" s="103"/>
    </row>
    <row r="728" spans="1:2" s="323" customFormat="1">
      <c r="A728" s="103"/>
      <c r="B728" s="103"/>
    </row>
    <row r="729" spans="1:2" s="323" customFormat="1">
      <c r="A729" s="103"/>
      <c r="B729" s="103"/>
    </row>
    <row r="730" spans="1:2" s="323" customFormat="1">
      <c r="A730" s="103"/>
      <c r="B730" s="103"/>
    </row>
    <row r="731" spans="1:2" s="323" customFormat="1">
      <c r="A731" s="103"/>
      <c r="B731" s="103"/>
    </row>
    <row r="732" spans="1:2" s="323" customFormat="1">
      <c r="A732" s="103"/>
      <c r="B732" s="103"/>
    </row>
    <row r="733" spans="1:2" s="323" customFormat="1">
      <c r="A733" s="103"/>
      <c r="B733" s="103"/>
    </row>
    <row r="734" spans="1:2" s="323" customFormat="1">
      <c r="A734" s="103"/>
      <c r="B734" s="103"/>
    </row>
    <row r="735" spans="1:2" s="323" customFormat="1">
      <c r="A735" s="103"/>
      <c r="B735" s="103"/>
    </row>
    <row r="736" spans="1:2" s="323" customFormat="1">
      <c r="A736" s="103"/>
      <c r="B736" s="103"/>
    </row>
    <row r="737" spans="1:2" s="323" customFormat="1">
      <c r="A737" s="103"/>
      <c r="B737" s="103"/>
    </row>
    <row r="738" spans="1:2" s="323" customFormat="1">
      <c r="A738" s="103"/>
      <c r="B738" s="103"/>
    </row>
    <row r="739" spans="1:2" s="323" customFormat="1">
      <c r="A739" s="103"/>
      <c r="B739" s="103"/>
    </row>
    <row r="740" spans="1:2" s="323" customFormat="1">
      <c r="A740" s="103"/>
      <c r="B740" s="103"/>
    </row>
    <row r="741" spans="1:2" s="323" customFormat="1">
      <c r="A741" s="103"/>
      <c r="B741" s="103"/>
    </row>
    <row r="742" spans="1:2" s="323" customFormat="1">
      <c r="A742" s="103"/>
      <c r="B742" s="103"/>
    </row>
    <row r="743" spans="1:2" s="323" customFormat="1">
      <c r="A743" s="103"/>
      <c r="B743" s="103"/>
    </row>
    <row r="744" spans="1:2" s="323" customFormat="1">
      <c r="A744" s="103"/>
      <c r="B744" s="103"/>
    </row>
    <row r="745" spans="1:2" s="323" customFormat="1">
      <c r="A745" s="103"/>
      <c r="B745" s="103"/>
    </row>
    <row r="746" spans="1:2" s="323" customFormat="1">
      <c r="A746" s="103"/>
      <c r="B746" s="103"/>
    </row>
    <row r="747" spans="1:2" s="323" customFormat="1">
      <c r="A747" s="103"/>
      <c r="B747" s="103"/>
    </row>
    <row r="748" spans="1:2" s="323" customFormat="1">
      <c r="A748" s="103"/>
      <c r="B748" s="103"/>
    </row>
    <row r="749" spans="1:2" s="323" customFormat="1">
      <c r="A749" s="103"/>
      <c r="B749" s="103"/>
    </row>
    <row r="750" spans="1:2" s="323" customFormat="1">
      <c r="A750" s="103"/>
      <c r="B750" s="103"/>
    </row>
    <row r="751" spans="1:2" s="323" customFormat="1">
      <c r="A751" s="103"/>
      <c r="B751" s="103"/>
    </row>
    <row r="752" spans="1:2" s="323" customFormat="1">
      <c r="A752" s="103"/>
      <c r="B752" s="103"/>
    </row>
    <row r="753" spans="1:2" s="323" customFormat="1">
      <c r="A753" s="103"/>
      <c r="B753" s="103"/>
    </row>
    <row r="754" spans="1:2" s="323" customFormat="1">
      <c r="A754" s="103"/>
      <c r="B754" s="103"/>
    </row>
    <row r="755" spans="1:2" s="323" customFormat="1">
      <c r="A755" s="103"/>
      <c r="B755" s="103"/>
    </row>
    <row r="756" spans="1:2" s="323" customFormat="1">
      <c r="A756" s="103"/>
      <c r="B756" s="103"/>
    </row>
    <row r="757" spans="1:2" s="323" customFormat="1">
      <c r="A757" s="103"/>
      <c r="B757" s="103"/>
    </row>
    <row r="758" spans="1:2" s="323" customFormat="1">
      <c r="A758" s="103"/>
      <c r="B758" s="103"/>
    </row>
    <row r="759" spans="1:2" s="323" customFormat="1">
      <c r="A759" s="103"/>
      <c r="B759" s="103"/>
    </row>
    <row r="760" spans="1:2" s="323" customFormat="1">
      <c r="A760" s="103"/>
      <c r="B760" s="103"/>
    </row>
    <row r="761" spans="1:2" s="323" customFormat="1">
      <c r="A761" s="103"/>
      <c r="B761" s="103"/>
    </row>
    <row r="762" spans="1:2" s="323" customFormat="1">
      <c r="A762" s="103"/>
      <c r="B762" s="103"/>
    </row>
    <row r="763" spans="1:2" s="323" customFormat="1">
      <c r="A763" s="103"/>
      <c r="B763" s="103"/>
    </row>
    <row r="764" spans="1:2" s="323" customFormat="1">
      <c r="A764" s="103"/>
      <c r="B764" s="103"/>
    </row>
    <row r="765" spans="1:2" s="323" customFormat="1">
      <c r="A765" s="103"/>
      <c r="B765" s="103"/>
    </row>
    <row r="766" spans="1:2" s="323" customFormat="1">
      <c r="A766" s="103"/>
      <c r="B766" s="103"/>
    </row>
    <row r="767" spans="1:2" s="323" customFormat="1">
      <c r="A767" s="103"/>
      <c r="B767" s="103"/>
    </row>
    <row r="768" spans="1:2" s="323" customFormat="1">
      <c r="A768" s="103"/>
      <c r="B768" s="103"/>
    </row>
    <row r="769" spans="1:2" s="323" customFormat="1">
      <c r="A769" s="103"/>
      <c r="B769" s="103"/>
    </row>
    <row r="770" spans="1:2" s="323" customFormat="1">
      <c r="A770" s="103"/>
      <c r="B770" s="103"/>
    </row>
    <row r="771" spans="1:2" s="323" customFormat="1">
      <c r="A771" s="103"/>
      <c r="B771" s="103"/>
    </row>
    <row r="772" spans="1:2" s="323" customFormat="1">
      <c r="A772" s="103"/>
      <c r="B772" s="101"/>
    </row>
    <row r="773" spans="1:2" s="323" customFormat="1">
      <c r="A773" s="103"/>
    </row>
    <row r="774" spans="1:2" s="323" customFormat="1">
      <c r="A774" s="103"/>
    </row>
    <row r="775" spans="1:2" s="323" customFormat="1">
      <c r="A775" s="103"/>
    </row>
    <row r="776" spans="1:2" s="323" customFormat="1">
      <c r="A776" s="103"/>
    </row>
    <row r="777" spans="1:2" s="323" customFormat="1">
      <c r="A777" s="103"/>
      <c r="B777" s="103"/>
    </row>
    <row r="778" spans="1:2" s="323" customFormat="1">
      <c r="A778" s="103"/>
      <c r="B778" s="103"/>
    </row>
    <row r="779" spans="1:2" s="323" customFormat="1">
      <c r="A779" s="103"/>
      <c r="B779" s="103"/>
    </row>
    <row r="780" spans="1:2" s="323" customFormat="1">
      <c r="A780" s="103"/>
      <c r="B780" s="103"/>
    </row>
    <row r="781" spans="1:2" s="323" customFormat="1">
      <c r="A781" s="103"/>
      <c r="B781" s="103"/>
    </row>
    <row r="782" spans="1:2" s="323" customFormat="1">
      <c r="A782" s="103"/>
      <c r="B782" s="103"/>
    </row>
    <row r="783" spans="1:2" s="323" customFormat="1">
      <c r="A783" s="103"/>
      <c r="B783" s="103"/>
    </row>
    <row r="784" spans="1:2" s="323" customFormat="1">
      <c r="A784" s="103"/>
      <c r="B784" s="103"/>
    </row>
    <row r="785" spans="1:2" s="323" customFormat="1">
      <c r="A785" s="103"/>
      <c r="B785" s="101"/>
    </row>
    <row r="786" spans="1:2" s="323" customFormat="1">
      <c r="A786" s="103"/>
    </row>
    <row r="787" spans="1:2" s="323" customFormat="1">
      <c r="A787" s="103"/>
    </row>
    <row r="788" spans="1:2" s="323" customFormat="1">
      <c r="A788" s="103"/>
    </row>
    <row r="789" spans="1:2" s="323" customFormat="1">
      <c r="A789" s="103"/>
      <c r="B789" s="103"/>
    </row>
    <row r="790" spans="1:2" s="323" customFormat="1">
      <c r="A790" s="103"/>
      <c r="B790" s="103"/>
    </row>
    <row r="791" spans="1:2" s="323" customFormat="1">
      <c r="A791" s="103"/>
      <c r="B791" s="103"/>
    </row>
    <row r="792" spans="1:2" s="323" customFormat="1">
      <c r="A792" s="103"/>
      <c r="B792" s="103"/>
    </row>
    <row r="793" spans="1:2" s="323" customFormat="1">
      <c r="A793" s="103"/>
      <c r="B793" s="103"/>
    </row>
    <row r="794" spans="1:2" s="323" customFormat="1">
      <c r="A794" s="103"/>
      <c r="B794" s="103"/>
    </row>
    <row r="795" spans="1:2" s="323" customFormat="1">
      <c r="A795" s="103"/>
      <c r="B795" s="103"/>
    </row>
    <row r="796" spans="1:2" s="323" customFormat="1">
      <c r="A796" s="103"/>
      <c r="B796" s="103"/>
    </row>
    <row r="797" spans="1:2" s="323" customFormat="1">
      <c r="A797" s="103"/>
      <c r="B797" s="101"/>
    </row>
    <row r="798" spans="1:2" s="323" customFormat="1">
      <c r="A798" s="103"/>
    </row>
    <row r="799" spans="1:2" s="323" customFormat="1">
      <c r="A799" s="103"/>
    </row>
    <row r="800" spans="1:2" s="323" customFormat="1">
      <c r="A800" s="103"/>
    </row>
    <row r="801" spans="1:2" s="323" customFormat="1">
      <c r="A801" s="103"/>
      <c r="B801" s="101"/>
    </row>
    <row r="802" spans="1:2" s="323" customFormat="1">
      <c r="A802" s="103"/>
    </row>
    <row r="803" spans="1:2" s="323" customFormat="1">
      <c r="A803" s="103"/>
    </row>
    <row r="804" spans="1:2" s="323" customFormat="1">
      <c r="A804" s="103"/>
    </row>
    <row r="805" spans="1:2" s="323" customFormat="1">
      <c r="A805" s="103"/>
      <c r="B805" s="103"/>
    </row>
    <row r="806" spans="1:2" s="323" customFormat="1">
      <c r="A806" s="103"/>
      <c r="B806" s="103"/>
    </row>
    <row r="807" spans="1:2" s="323" customFormat="1">
      <c r="A807" s="103"/>
      <c r="B807" s="103"/>
    </row>
    <row r="808" spans="1:2" s="323" customFormat="1">
      <c r="A808" s="103"/>
      <c r="B808" s="103"/>
    </row>
    <row r="809" spans="1:2" s="323" customFormat="1">
      <c r="A809" s="103"/>
      <c r="B809" s="101"/>
    </row>
    <row r="810" spans="1:2" s="323" customFormat="1">
      <c r="A810" s="103"/>
    </row>
    <row r="811" spans="1:2" s="323" customFormat="1">
      <c r="A811" s="103"/>
    </row>
    <row r="812" spans="1:2" s="323" customFormat="1">
      <c r="A812" s="103"/>
    </row>
    <row r="813" spans="1:2" s="323" customFormat="1">
      <c r="A813" s="103"/>
    </row>
    <row r="814" spans="1:2" s="323" customFormat="1">
      <c r="A814" s="103"/>
      <c r="B814" s="101"/>
    </row>
    <row r="815" spans="1:2" s="323" customFormat="1">
      <c r="A815" s="103"/>
    </row>
    <row r="816" spans="1:2" s="323" customFormat="1">
      <c r="A816" s="103"/>
    </row>
    <row r="817" spans="1:2" s="323" customFormat="1">
      <c r="A817" s="103"/>
    </row>
    <row r="818" spans="1:2" s="323" customFormat="1">
      <c r="A818" s="103"/>
    </row>
    <row r="819" spans="1:2" s="323" customFormat="1">
      <c r="A819" s="103"/>
      <c r="B819" s="103"/>
    </row>
    <row r="820" spans="1:2" s="323" customFormat="1">
      <c r="A820" s="103"/>
      <c r="B820" s="103"/>
    </row>
    <row r="821" spans="1:2" s="323" customFormat="1">
      <c r="A821" s="103"/>
      <c r="B821" s="103"/>
    </row>
    <row r="822" spans="1:2" s="323" customFormat="1">
      <c r="A822" s="103"/>
      <c r="B822" s="103"/>
    </row>
    <row r="823" spans="1:2" s="323" customFormat="1">
      <c r="A823" s="103"/>
      <c r="B823" s="103"/>
    </row>
    <row r="824" spans="1:2" s="323" customFormat="1">
      <c r="A824" s="103"/>
      <c r="B824" s="103"/>
    </row>
    <row r="825" spans="1:2" s="323" customFormat="1">
      <c r="A825" s="103"/>
      <c r="B825" s="103"/>
    </row>
    <row r="826" spans="1:2" s="323" customFormat="1">
      <c r="A826" s="103"/>
      <c r="B826" s="103"/>
    </row>
    <row r="827" spans="1:2" s="323" customFormat="1">
      <c r="A827" s="103"/>
      <c r="B827" s="103"/>
    </row>
    <row r="828" spans="1:2" s="323" customFormat="1">
      <c r="A828" s="103"/>
      <c r="B828" s="103"/>
    </row>
    <row r="829" spans="1:2" s="323" customFormat="1">
      <c r="A829" s="103"/>
      <c r="B829" s="103"/>
    </row>
    <row r="830" spans="1:2" s="323" customFormat="1">
      <c r="A830" s="103"/>
      <c r="B830" s="103"/>
    </row>
    <row r="831" spans="1:2" s="323" customFormat="1">
      <c r="A831" s="103"/>
      <c r="B831" s="103"/>
    </row>
    <row r="832" spans="1:2" s="323" customFormat="1">
      <c r="A832" s="103"/>
      <c r="B832" s="103"/>
    </row>
    <row r="833" spans="1:2" s="323" customFormat="1">
      <c r="A833" s="103"/>
      <c r="B833" s="103"/>
    </row>
    <row r="834" spans="1:2" s="323" customFormat="1">
      <c r="A834" s="103"/>
      <c r="B834" s="103"/>
    </row>
    <row r="835" spans="1:2" s="323" customFormat="1">
      <c r="A835" s="103"/>
      <c r="B835" s="103"/>
    </row>
    <row r="836" spans="1:2" s="323" customFormat="1">
      <c r="A836" s="103"/>
      <c r="B836" s="103"/>
    </row>
    <row r="837" spans="1:2" s="323" customFormat="1">
      <c r="A837" s="103"/>
      <c r="B837" s="103"/>
    </row>
    <row r="838" spans="1:2" s="323" customFormat="1">
      <c r="A838" s="103"/>
      <c r="B838" s="103"/>
    </row>
    <row r="839" spans="1:2" s="323" customFormat="1">
      <c r="A839" s="103"/>
      <c r="B839" s="103"/>
    </row>
    <row r="840" spans="1:2" s="323" customFormat="1">
      <c r="A840" s="103"/>
      <c r="B840" s="103"/>
    </row>
    <row r="841" spans="1:2" s="323" customFormat="1">
      <c r="A841" s="103"/>
      <c r="B841" s="101"/>
    </row>
    <row r="842" spans="1:2" s="323" customFormat="1">
      <c r="A842" s="103"/>
    </row>
    <row r="843" spans="1:2" s="323" customFormat="1">
      <c r="A843" s="103"/>
    </row>
    <row r="844" spans="1:2" s="323" customFormat="1">
      <c r="A844" s="103"/>
    </row>
    <row r="845" spans="1:2" s="323" customFormat="1">
      <c r="A845" s="103"/>
    </row>
    <row r="846" spans="1:2" s="323" customFormat="1">
      <c r="A846" s="103"/>
      <c r="B846" s="103"/>
    </row>
    <row r="847" spans="1:2" s="323" customFormat="1">
      <c r="A847" s="103"/>
      <c r="B847" s="103"/>
    </row>
    <row r="848" spans="1:2" s="323" customFormat="1">
      <c r="A848" s="103"/>
      <c r="B848" s="103"/>
    </row>
    <row r="849" spans="1:2" s="323" customFormat="1">
      <c r="A849" s="103"/>
      <c r="B849" s="103"/>
    </row>
    <row r="850" spans="1:2" s="323" customFormat="1">
      <c r="A850" s="103"/>
      <c r="B850" s="103"/>
    </row>
    <row r="851" spans="1:2" s="323" customFormat="1">
      <c r="A851" s="103"/>
      <c r="B851" s="101"/>
    </row>
    <row r="852" spans="1:2" s="323" customFormat="1">
      <c r="A852" s="103"/>
    </row>
    <row r="853" spans="1:2" s="323" customFormat="1">
      <c r="A853" s="103"/>
    </row>
    <row r="854" spans="1:2" s="323" customFormat="1">
      <c r="A854" s="103"/>
    </row>
    <row r="855" spans="1:2" s="323" customFormat="1">
      <c r="A855" s="103"/>
    </row>
    <row r="856" spans="1:2" s="323" customFormat="1">
      <c r="A856" s="103"/>
      <c r="B856" s="103"/>
    </row>
    <row r="857" spans="1:2" s="323" customFormat="1">
      <c r="A857" s="103"/>
      <c r="B857" s="103"/>
    </row>
    <row r="858" spans="1:2" s="323" customFormat="1">
      <c r="A858" s="103"/>
      <c r="B858" s="103"/>
    </row>
    <row r="859" spans="1:2" s="323" customFormat="1">
      <c r="A859" s="103"/>
      <c r="B859" s="103"/>
    </row>
    <row r="860" spans="1:2" s="323" customFormat="1">
      <c r="A860" s="103"/>
      <c r="B860" s="103"/>
    </row>
    <row r="861" spans="1:2" s="323" customFormat="1">
      <c r="A861" s="103"/>
      <c r="B861" s="103"/>
    </row>
    <row r="862" spans="1:2" s="323" customFormat="1">
      <c r="A862" s="103"/>
      <c r="B862" s="103"/>
    </row>
    <row r="863" spans="1:2" s="323" customFormat="1">
      <c r="A863" s="103"/>
      <c r="B863" s="103"/>
    </row>
    <row r="864" spans="1:2" s="323" customFormat="1">
      <c r="A864" s="103"/>
      <c r="B864" s="103"/>
    </row>
    <row r="865" spans="1:2" s="323" customFormat="1">
      <c r="A865" s="103"/>
      <c r="B865" s="103"/>
    </row>
    <row r="866" spans="1:2" s="323" customFormat="1">
      <c r="A866" s="103"/>
      <c r="B866" s="103"/>
    </row>
    <row r="867" spans="1:2" s="323" customFormat="1">
      <c r="A867" s="103"/>
      <c r="B867" s="103"/>
    </row>
    <row r="868" spans="1:2" s="323" customFormat="1">
      <c r="A868" s="103"/>
      <c r="B868" s="103"/>
    </row>
    <row r="869" spans="1:2" s="323" customFormat="1">
      <c r="A869" s="103"/>
      <c r="B869" s="103"/>
    </row>
    <row r="870" spans="1:2" s="323" customFormat="1">
      <c r="A870" s="103"/>
      <c r="B870" s="103"/>
    </row>
    <row r="871" spans="1:2" s="323" customFormat="1">
      <c r="A871" s="103"/>
      <c r="B871" s="103"/>
    </row>
    <row r="872" spans="1:2" s="323" customFormat="1">
      <c r="A872" s="103"/>
      <c r="B872" s="103"/>
    </row>
    <row r="873" spans="1:2" s="323" customFormat="1">
      <c r="A873" s="103"/>
      <c r="B873" s="103"/>
    </row>
    <row r="874" spans="1:2" s="323" customFormat="1">
      <c r="A874" s="103"/>
      <c r="B874" s="103"/>
    </row>
    <row r="875" spans="1:2" s="323" customFormat="1">
      <c r="A875" s="103"/>
      <c r="B875" s="103"/>
    </row>
    <row r="876" spans="1:2" s="323" customFormat="1">
      <c r="A876" s="103"/>
      <c r="B876" s="103"/>
    </row>
    <row r="877" spans="1:2" s="323" customFormat="1">
      <c r="A877" s="103"/>
      <c r="B877" s="103"/>
    </row>
    <row r="878" spans="1:2" s="323" customFormat="1">
      <c r="A878" s="103"/>
      <c r="B878" s="103"/>
    </row>
    <row r="879" spans="1:2" s="323" customFormat="1">
      <c r="A879" s="103"/>
      <c r="B879" s="103"/>
    </row>
    <row r="880" spans="1:2" s="323" customFormat="1">
      <c r="A880" s="103"/>
      <c r="B880" s="103"/>
    </row>
    <row r="881" spans="1:2" s="323" customFormat="1">
      <c r="A881" s="103"/>
      <c r="B881" s="103"/>
    </row>
    <row r="882" spans="1:2" s="323" customFormat="1">
      <c r="A882" s="103"/>
      <c r="B882" s="101"/>
    </row>
    <row r="883" spans="1:2" s="323" customFormat="1">
      <c r="A883" s="103"/>
    </row>
    <row r="884" spans="1:2" s="323" customFormat="1">
      <c r="A884" s="103"/>
    </row>
    <row r="885" spans="1:2" s="323" customFormat="1">
      <c r="A885" s="103"/>
    </row>
    <row r="886" spans="1:2" s="323" customFormat="1">
      <c r="A886" s="103"/>
    </row>
    <row r="887" spans="1:2" s="323" customFormat="1">
      <c r="A887" s="103"/>
      <c r="B887" s="101"/>
    </row>
    <row r="888" spans="1:2" s="323" customFormat="1">
      <c r="A888" s="103"/>
    </row>
    <row r="889" spans="1:2" s="323" customFormat="1">
      <c r="A889" s="103"/>
    </row>
    <row r="890" spans="1:2" s="323" customFormat="1">
      <c r="A890" s="103"/>
    </row>
    <row r="891" spans="1:2" s="323" customFormat="1">
      <c r="A891" s="103"/>
    </row>
    <row r="892" spans="1:2" s="323" customFormat="1">
      <c r="A892" s="103"/>
    </row>
    <row r="893" spans="1:2" s="323" customFormat="1">
      <c r="A893" s="103"/>
      <c r="B893" s="103"/>
    </row>
    <row r="894" spans="1:2" s="323" customFormat="1">
      <c r="A894" s="103"/>
      <c r="B894" s="103"/>
    </row>
    <row r="895" spans="1:2" s="323" customFormat="1">
      <c r="A895" s="103"/>
      <c r="B895" s="103"/>
    </row>
    <row r="896" spans="1:2" s="323" customFormat="1">
      <c r="A896" s="103"/>
      <c r="B896" s="103"/>
    </row>
    <row r="897" spans="1:2" s="323" customFormat="1">
      <c r="A897" s="103"/>
      <c r="B897" s="103"/>
    </row>
    <row r="898" spans="1:2" s="323" customFormat="1">
      <c r="A898" s="103"/>
      <c r="B898" s="103"/>
    </row>
    <row r="899" spans="1:2" s="323" customFormat="1">
      <c r="A899" s="103"/>
      <c r="B899" s="103"/>
    </row>
    <row r="900" spans="1:2" s="323" customFormat="1">
      <c r="A900" s="103"/>
      <c r="B900" s="103"/>
    </row>
    <row r="901" spans="1:2" s="323" customFormat="1">
      <c r="A901" s="103"/>
      <c r="B901" s="103"/>
    </row>
    <row r="902" spans="1:2" s="323" customFormat="1">
      <c r="A902" s="103"/>
      <c r="B902" s="103"/>
    </row>
    <row r="903" spans="1:2" s="323" customFormat="1">
      <c r="A903" s="103"/>
      <c r="B903" s="103"/>
    </row>
    <row r="904" spans="1:2" s="323" customFormat="1">
      <c r="A904" s="103"/>
      <c r="B904" s="103"/>
    </row>
    <row r="905" spans="1:2" s="323" customFormat="1">
      <c r="A905" s="103"/>
      <c r="B905" s="103"/>
    </row>
    <row r="906" spans="1:2" s="323" customFormat="1">
      <c r="A906" s="103"/>
      <c r="B906" s="103"/>
    </row>
    <row r="907" spans="1:2" s="323" customFormat="1">
      <c r="A907" s="103"/>
      <c r="B907" s="103"/>
    </row>
    <row r="908" spans="1:2" s="323" customFormat="1">
      <c r="A908" s="103"/>
      <c r="B908" s="103"/>
    </row>
    <row r="909" spans="1:2" s="323" customFormat="1">
      <c r="A909" s="103"/>
      <c r="B909" s="103"/>
    </row>
    <row r="910" spans="1:2" s="323" customFormat="1">
      <c r="A910" s="103"/>
      <c r="B910" s="103"/>
    </row>
    <row r="911" spans="1:2" s="323" customFormat="1">
      <c r="A911" s="103"/>
      <c r="B911" s="103"/>
    </row>
    <row r="912" spans="1:2" s="323" customFormat="1">
      <c r="A912" s="103"/>
      <c r="B912" s="103"/>
    </row>
    <row r="913" spans="1:2" s="323" customFormat="1">
      <c r="A913" s="103"/>
      <c r="B913" s="103"/>
    </row>
    <row r="914" spans="1:2" s="323" customFormat="1">
      <c r="A914" s="103"/>
      <c r="B914" s="103"/>
    </row>
    <row r="915" spans="1:2" s="323" customFormat="1">
      <c r="A915" s="103"/>
      <c r="B915" s="103"/>
    </row>
    <row r="916" spans="1:2" s="323" customFormat="1">
      <c r="A916" s="103"/>
      <c r="B916" s="103"/>
    </row>
    <row r="917" spans="1:2" s="323" customFormat="1">
      <c r="A917" s="103"/>
      <c r="B917" s="103"/>
    </row>
    <row r="918" spans="1:2" s="323" customFormat="1">
      <c r="A918" s="103"/>
      <c r="B918" s="103"/>
    </row>
    <row r="919" spans="1:2" s="323" customFormat="1">
      <c r="A919" s="103"/>
      <c r="B919" s="103"/>
    </row>
    <row r="920" spans="1:2" s="323" customFormat="1">
      <c r="A920" s="103"/>
      <c r="B920" s="103"/>
    </row>
    <row r="921" spans="1:2" s="323" customFormat="1">
      <c r="A921" s="103"/>
      <c r="B921" s="103"/>
    </row>
    <row r="922" spans="1:2" s="323" customFormat="1">
      <c r="A922" s="103"/>
      <c r="B922" s="101"/>
    </row>
    <row r="923" spans="1:2" s="323" customFormat="1">
      <c r="A923" s="103"/>
    </row>
    <row r="924" spans="1:2" s="323" customFormat="1">
      <c r="A924" s="103"/>
    </row>
    <row r="925" spans="1:2" s="323" customFormat="1">
      <c r="A925" s="103"/>
    </row>
    <row r="926" spans="1:2" s="323" customFormat="1">
      <c r="A926" s="103"/>
    </row>
    <row r="927" spans="1:2" s="323" customFormat="1">
      <c r="A927" s="103"/>
      <c r="B927" s="103"/>
    </row>
    <row r="928" spans="1:2" s="323" customFormat="1">
      <c r="A928" s="103"/>
      <c r="B928" s="103"/>
    </row>
    <row r="929" spans="1:2" s="323" customFormat="1">
      <c r="A929" s="103"/>
      <c r="B929" s="103"/>
    </row>
    <row r="930" spans="1:2" s="323" customFormat="1">
      <c r="A930" s="103"/>
      <c r="B930" s="103"/>
    </row>
    <row r="931" spans="1:2" s="323" customFormat="1">
      <c r="A931" s="103"/>
      <c r="B931" s="103"/>
    </row>
    <row r="932" spans="1:2" s="323" customFormat="1">
      <c r="A932" s="103"/>
      <c r="B932" s="103"/>
    </row>
    <row r="933" spans="1:2" s="323" customFormat="1">
      <c r="A933" s="103"/>
      <c r="B933" s="103"/>
    </row>
    <row r="934" spans="1:2" s="323" customFormat="1">
      <c r="A934" s="103"/>
      <c r="B934" s="103"/>
    </row>
    <row r="935" spans="1:2" s="323" customFormat="1">
      <c r="A935" s="103"/>
      <c r="B935" s="101"/>
    </row>
    <row r="936" spans="1:2" s="323" customFormat="1">
      <c r="A936" s="103"/>
    </row>
    <row r="937" spans="1:2" s="323" customFormat="1">
      <c r="A937" s="103"/>
    </row>
    <row r="938" spans="1:2" s="323" customFormat="1">
      <c r="A938" s="103"/>
    </row>
    <row r="939" spans="1:2" s="323" customFormat="1">
      <c r="A939" s="103"/>
    </row>
    <row r="940" spans="1:2" s="323" customFormat="1">
      <c r="A940" s="103"/>
      <c r="B940" s="103"/>
    </row>
    <row r="941" spans="1:2" s="323" customFormat="1">
      <c r="A941" s="103"/>
      <c r="B941" s="103"/>
    </row>
    <row r="942" spans="1:2" s="323" customFormat="1">
      <c r="A942" s="103"/>
      <c r="B942" s="103"/>
    </row>
    <row r="943" spans="1:2" s="323" customFormat="1">
      <c r="A943" s="103"/>
      <c r="B943" s="103"/>
    </row>
    <row r="944" spans="1:2" s="323" customFormat="1">
      <c r="A944" s="103"/>
      <c r="B944" s="103"/>
    </row>
    <row r="945" spans="1:2" s="323" customFormat="1">
      <c r="A945" s="103"/>
      <c r="B945" s="103"/>
    </row>
    <row r="946" spans="1:2" s="323" customFormat="1">
      <c r="A946" s="103"/>
      <c r="B946" s="103"/>
    </row>
    <row r="947" spans="1:2" s="323" customFormat="1">
      <c r="A947" s="103"/>
      <c r="B947" s="103"/>
    </row>
    <row r="948" spans="1:2" s="323" customFormat="1">
      <c r="A948" s="103"/>
      <c r="B948" s="103"/>
    </row>
    <row r="949" spans="1:2" s="323" customFormat="1">
      <c r="A949" s="103"/>
      <c r="B949" s="103"/>
    </row>
    <row r="950" spans="1:2" s="323" customFormat="1">
      <c r="A950" s="103"/>
      <c r="B950" s="101"/>
    </row>
    <row r="951" spans="1:2" s="323" customFormat="1">
      <c r="A951" s="103"/>
    </row>
    <row r="952" spans="1:2" s="323" customFormat="1">
      <c r="A952" s="103"/>
    </row>
    <row r="953" spans="1:2" s="323" customFormat="1">
      <c r="A953" s="103"/>
    </row>
    <row r="954" spans="1:2" s="323" customFormat="1">
      <c r="A954" s="103"/>
      <c r="B954" s="103"/>
    </row>
    <row r="955" spans="1:2" s="323" customFormat="1">
      <c r="A955" s="103"/>
      <c r="B955" s="103"/>
    </row>
    <row r="956" spans="1:2" s="323" customFormat="1">
      <c r="A956" s="103"/>
      <c r="B956" s="103"/>
    </row>
    <row r="957" spans="1:2" s="323" customFormat="1">
      <c r="A957" s="103"/>
      <c r="B957" s="103"/>
    </row>
    <row r="958" spans="1:2" s="323" customFormat="1">
      <c r="A958" s="103"/>
      <c r="B958" s="103"/>
    </row>
    <row r="959" spans="1:2" s="323" customFormat="1">
      <c r="A959" s="103"/>
      <c r="B959" s="101"/>
    </row>
    <row r="960" spans="1:2" s="323" customFormat="1">
      <c r="A960" s="103"/>
    </row>
    <row r="961" spans="1:2" s="323" customFormat="1">
      <c r="A961" s="103"/>
    </row>
    <row r="962" spans="1:2" s="323" customFormat="1">
      <c r="A962" s="103"/>
    </row>
    <row r="963" spans="1:2" s="323" customFormat="1">
      <c r="A963" s="103"/>
    </row>
    <row r="964" spans="1:2" s="323" customFormat="1">
      <c r="A964" s="103"/>
    </row>
    <row r="965" spans="1:2" s="323" customFormat="1">
      <c r="A965" s="103"/>
      <c r="B965" s="103"/>
    </row>
    <row r="966" spans="1:2" s="323" customFormat="1">
      <c r="A966" s="103"/>
      <c r="B966" s="103"/>
    </row>
    <row r="967" spans="1:2" s="323" customFormat="1">
      <c r="A967" s="103"/>
      <c r="B967" s="103"/>
    </row>
    <row r="968" spans="1:2" s="323" customFormat="1">
      <c r="A968" s="103"/>
      <c r="B968" s="103"/>
    </row>
    <row r="969" spans="1:2" s="323" customFormat="1">
      <c r="A969" s="103"/>
      <c r="B969" s="103"/>
    </row>
    <row r="970" spans="1:2" s="323" customFormat="1">
      <c r="A970" s="103"/>
      <c r="B970" s="103"/>
    </row>
    <row r="971" spans="1:2" s="323" customFormat="1">
      <c r="A971" s="103"/>
      <c r="B971" s="103"/>
    </row>
    <row r="972" spans="1:2" s="323" customFormat="1">
      <c r="A972" s="103"/>
      <c r="B972" s="103"/>
    </row>
    <row r="973" spans="1:2" s="323" customFormat="1">
      <c r="A973" s="103"/>
      <c r="B973" s="103"/>
    </row>
    <row r="974" spans="1:2" s="323" customFormat="1">
      <c r="A974" s="103"/>
      <c r="B974" s="103"/>
    </row>
    <row r="975" spans="1:2" s="323" customFormat="1">
      <c r="A975" s="103"/>
      <c r="B975" s="103"/>
    </row>
    <row r="976" spans="1:2" s="323" customFormat="1">
      <c r="A976" s="103"/>
      <c r="B976" s="103"/>
    </row>
    <row r="977" spans="1:2" s="323" customFormat="1">
      <c r="A977" s="103"/>
      <c r="B977" s="103"/>
    </row>
    <row r="978" spans="1:2" s="323" customFormat="1">
      <c r="A978" s="103"/>
      <c r="B978" s="103"/>
    </row>
    <row r="979" spans="1:2" s="323" customFormat="1">
      <c r="A979" s="103"/>
      <c r="B979" s="103"/>
    </row>
    <row r="980" spans="1:2" s="323" customFormat="1">
      <c r="A980" s="103"/>
      <c r="B980" s="103"/>
    </row>
    <row r="981" spans="1:2" s="323" customFormat="1">
      <c r="A981" s="103"/>
      <c r="B981" s="103"/>
    </row>
    <row r="982" spans="1:2" s="323" customFormat="1">
      <c r="A982" s="103"/>
      <c r="B982" s="101"/>
    </row>
    <row r="983" spans="1:2" s="323" customFormat="1">
      <c r="A983" s="103"/>
    </row>
    <row r="984" spans="1:2" s="323" customFormat="1">
      <c r="A984" s="103"/>
    </row>
    <row r="985" spans="1:2" s="323" customFormat="1">
      <c r="A985" s="103"/>
    </row>
    <row r="986" spans="1:2" s="323" customFormat="1">
      <c r="A986" s="103"/>
    </row>
    <row r="987" spans="1:2" s="323" customFormat="1">
      <c r="A987" s="103"/>
      <c r="B987" s="103"/>
    </row>
    <row r="988" spans="1:2" s="323" customFormat="1">
      <c r="A988" s="103"/>
      <c r="B988" s="103"/>
    </row>
    <row r="989" spans="1:2" s="323" customFormat="1">
      <c r="A989" s="103"/>
      <c r="B989" s="103"/>
    </row>
    <row r="990" spans="1:2" s="323" customFormat="1">
      <c r="A990" s="103"/>
      <c r="B990" s="103"/>
    </row>
    <row r="991" spans="1:2" s="323" customFormat="1">
      <c r="A991" s="103"/>
      <c r="B991" s="103"/>
    </row>
    <row r="992" spans="1:2" s="323" customFormat="1">
      <c r="A992" s="103"/>
      <c r="B992" s="103"/>
    </row>
    <row r="993" spans="1:2" s="323" customFormat="1">
      <c r="A993" s="103"/>
      <c r="B993" s="103"/>
    </row>
    <row r="994" spans="1:2" s="323" customFormat="1">
      <c r="A994" s="103"/>
      <c r="B994" s="103"/>
    </row>
    <row r="995" spans="1:2" s="323" customFormat="1">
      <c r="A995" s="103"/>
      <c r="B995" s="103"/>
    </row>
    <row r="996" spans="1:2" s="323" customFormat="1">
      <c r="A996" s="103"/>
      <c r="B996" s="103"/>
    </row>
    <row r="997" spans="1:2" s="323" customFormat="1">
      <c r="A997" s="103"/>
      <c r="B997" s="101"/>
    </row>
    <row r="998" spans="1:2" s="323" customFormat="1">
      <c r="A998" s="103"/>
    </row>
    <row r="999" spans="1:2" s="323" customFormat="1">
      <c r="A999" s="103"/>
    </row>
    <row r="1000" spans="1:2" s="323" customFormat="1">
      <c r="A1000" s="103"/>
    </row>
    <row r="1001" spans="1:2" s="323" customFormat="1">
      <c r="A1001" s="103"/>
      <c r="B1001" s="103"/>
    </row>
    <row r="1002" spans="1:2" s="323" customFormat="1">
      <c r="A1002" s="103"/>
      <c r="B1002" s="103"/>
    </row>
    <row r="1003" spans="1:2" s="323" customFormat="1">
      <c r="A1003" s="103"/>
      <c r="B1003" s="103"/>
    </row>
    <row r="1004" spans="1:2" s="323" customFormat="1">
      <c r="A1004" s="103"/>
      <c r="B1004" s="103"/>
    </row>
    <row r="1005" spans="1:2" s="323" customFormat="1">
      <c r="A1005" s="103"/>
      <c r="B1005" s="103"/>
    </row>
    <row r="1006" spans="1:2" s="323" customFormat="1">
      <c r="A1006" s="103"/>
      <c r="B1006" s="103"/>
    </row>
    <row r="1007" spans="1:2" s="323" customFormat="1">
      <c r="A1007" s="103"/>
      <c r="B1007" s="103"/>
    </row>
    <row r="1008" spans="1:2" s="323" customFormat="1">
      <c r="A1008" s="103"/>
      <c r="B1008" s="103"/>
    </row>
    <row r="1009" spans="1:2" s="323" customFormat="1">
      <c r="A1009" s="103"/>
      <c r="B1009" s="103"/>
    </row>
    <row r="1010" spans="1:2" s="323" customFormat="1">
      <c r="A1010" s="103"/>
      <c r="B1010" s="103"/>
    </row>
    <row r="1011" spans="1:2" s="323" customFormat="1">
      <c r="A1011" s="103"/>
      <c r="B1011" s="103"/>
    </row>
    <row r="1012" spans="1:2" s="323" customFormat="1">
      <c r="A1012" s="103"/>
      <c r="B1012" s="103"/>
    </row>
    <row r="1013" spans="1:2" s="323" customFormat="1">
      <c r="A1013" s="103"/>
      <c r="B1013" s="103"/>
    </row>
    <row r="1014" spans="1:2" s="323" customFormat="1">
      <c r="A1014" s="103"/>
      <c r="B1014" s="103"/>
    </row>
    <row r="1015" spans="1:2" s="323" customFormat="1">
      <c r="A1015" s="103"/>
      <c r="B1015" s="103"/>
    </row>
    <row r="1016" spans="1:2" s="323" customFormat="1">
      <c r="A1016" s="103"/>
      <c r="B1016" s="103"/>
    </row>
    <row r="1017" spans="1:2" s="323" customFormat="1">
      <c r="A1017" s="103"/>
      <c r="B1017" s="101"/>
    </row>
    <row r="1018" spans="1:2" s="323" customFormat="1">
      <c r="A1018" s="103"/>
    </row>
    <row r="1019" spans="1:2" s="323" customFormat="1">
      <c r="A1019" s="103"/>
    </row>
    <row r="1020" spans="1:2" s="323" customFormat="1">
      <c r="A1020" s="103"/>
    </row>
    <row r="1021" spans="1:2" s="323" customFormat="1">
      <c r="A1021" s="103"/>
    </row>
    <row r="1022" spans="1:2" s="323" customFormat="1">
      <c r="A1022" s="103"/>
      <c r="B1022" s="103"/>
    </row>
    <row r="1023" spans="1:2" s="323" customFormat="1">
      <c r="A1023" s="103"/>
      <c r="B1023" s="103"/>
    </row>
    <row r="1024" spans="1:2" s="323" customFormat="1">
      <c r="A1024" s="103"/>
      <c r="B1024" s="103"/>
    </row>
    <row r="1025" spans="1:2" s="323" customFormat="1">
      <c r="A1025" s="103"/>
      <c r="B1025" s="103"/>
    </row>
    <row r="1026" spans="1:2" s="323" customFormat="1">
      <c r="A1026" s="103"/>
      <c r="B1026" s="103"/>
    </row>
    <row r="1027" spans="1:2" s="323" customFormat="1">
      <c r="A1027" s="103"/>
      <c r="B1027" s="103"/>
    </row>
    <row r="1028" spans="1:2" s="323" customFormat="1">
      <c r="A1028" s="103"/>
      <c r="B1028" s="103"/>
    </row>
    <row r="1029" spans="1:2" s="323" customFormat="1">
      <c r="A1029" s="103"/>
      <c r="B1029" s="103"/>
    </row>
    <row r="1030" spans="1:2" s="323" customFormat="1">
      <c r="A1030" s="103"/>
      <c r="B1030" s="103"/>
    </row>
    <row r="1031" spans="1:2" s="323" customFormat="1">
      <c r="A1031" s="103"/>
      <c r="B1031" s="103"/>
    </row>
    <row r="1032" spans="1:2" s="323" customFormat="1">
      <c r="A1032" s="103"/>
      <c r="B1032" s="103"/>
    </row>
    <row r="1033" spans="1:2" s="323" customFormat="1">
      <c r="A1033" s="103"/>
      <c r="B1033" s="103"/>
    </row>
    <row r="1034" spans="1:2" s="323" customFormat="1">
      <c r="A1034" s="103"/>
      <c r="B1034" s="103"/>
    </row>
    <row r="1035" spans="1:2" s="323" customFormat="1">
      <c r="A1035" s="103"/>
      <c r="B1035" s="103"/>
    </row>
    <row r="1036" spans="1:2" s="323" customFormat="1">
      <c r="A1036" s="103"/>
      <c r="B1036" s="103"/>
    </row>
    <row r="1037" spans="1:2" s="323" customFormat="1">
      <c r="A1037" s="103"/>
      <c r="B1037" s="103"/>
    </row>
    <row r="1038" spans="1:2" s="323" customFormat="1">
      <c r="A1038" s="103"/>
      <c r="B1038" s="103"/>
    </row>
    <row r="1039" spans="1:2" s="323" customFormat="1">
      <c r="A1039" s="103"/>
      <c r="B1039" s="103"/>
    </row>
    <row r="1040" spans="1:2" s="323" customFormat="1">
      <c r="A1040" s="103"/>
      <c r="B1040" s="103"/>
    </row>
    <row r="1041" spans="1:2" s="323" customFormat="1">
      <c r="A1041" s="103"/>
      <c r="B1041" s="103"/>
    </row>
    <row r="1042" spans="1:2" s="323" customFormat="1">
      <c r="A1042" s="103"/>
      <c r="B1042" s="103"/>
    </row>
    <row r="1043" spans="1:2" s="323" customFormat="1">
      <c r="A1043" s="103"/>
      <c r="B1043" s="103"/>
    </row>
    <row r="1044" spans="1:2" s="323" customFormat="1">
      <c r="A1044" s="103"/>
      <c r="B1044" s="103"/>
    </row>
    <row r="1045" spans="1:2" s="323" customFormat="1">
      <c r="A1045" s="103"/>
      <c r="B1045" s="103"/>
    </row>
    <row r="1046" spans="1:2" s="323" customFormat="1">
      <c r="A1046" s="103"/>
      <c r="B1046" s="103"/>
    </row>
    <row r="1047" spans="1:2" s="323" customFormat="1">
      <c r="A1047" s="103"/>
      <c r="B1047" s="103"/>
    </row>
    <row r="1048" spans="1:2" s="323" customFormat="1">
      <c r="A1048" s="103"/>
      <c r="B1048" s="103"/>
    </row>
    <row r="1049" spans="1:2" s="323" customFormat="1">
      <c r="A1049" s="103"/>
      <c r="B1049" s="103"/>
    </row>
    <row r="1050" spans="1:2" s="323" customFormat="1">
      <c r="A1050" s="103"/>
      <c r="B1050" s="103"/>
    </row>
    <row r="1051" spans="1:2" s="323" customFormat="1">
      <c r="A1051" s="103"/>
      <c r="B1051" s="103"/>
    </row>
    <row r="1052" spans="1:2" s="323" customFormat="1">
      <c r="A1052" s="103"/>
      <c r="B1052" s="103"/>
    </row>
    <row r="1053" spans="1:2" s="323" customFormat="1">
      <c r="A1053" s="103"/>
      <c r="B1053" s="103"/>
    </row>
    <row r="1054" spans="1:2" s="323" customFormat="1">
      <c r="A1054" s="103"/>
      <c r="B1054" s="103"/>
    </row>
    <row r="1055" spans="1:2" s="323" customFormat="1">
      <c r="A1055" s="103"/>
      <c r="B1055" s="101"/>
    </row>
    <row r="1056" spans="1:2" s="323" customFormat="1">
      <c r="A1056" s="103"/>
    </row>
    <row r="1057" spans="1:2" s="323" customFormat="1">
      <c r="A1057" s="103"/>
    </row>
    <row r="1058" spans="1:2" s="323" customFormat="1">
      <c r="A1058" s="103"/>
    </row>
    <row r="1059" spans="1:2" s="323" customFormat="1">
      <c r="A1059" s="103"/>
    </row>
    <row r="1060" spans="1:2" s="323" customFormat="1">
      <c r="A1060" s="103"/>
      <c r="B1060" s="103"/>
    </row>
    <row r="1061" spans="1:2" s="323" customFormat="1">
      <c r="A1061" s="103"/>
      <c r="B1061" s="103"/>
    </row>
    <row r="1062" spans="1:2" s="323" customFormat="1">
      <c r="A1062" s="103"/>
      <c r="B1062" s="103"/>
    </row>
    <row r="1063" spans="1:2" s="323" customFormat="1">
      <c r="A1063" s="103"/>
      <c r="B1063" s="103"/>
    </row>
    <row r="1064" spans="1:2" s="323" customFormat="1">
      <c r="A1064" s="103"/>
      <c r="B1064" s="103"/>
    </row>
    <row r="1065" spans="1:2" s="323" customFormat="1">
      <c r="A1065" s="103"/>
      <c r="B1065" s="103"/>
    </row>
    <row r="1066" spans="1:2" s="323" customFormat="1">
      <c r="A1066" s="103"/>
      <c r="B1066" s="103"/>
    </row>
    <row r="1067" spans="1:2" s="323" customFormat="1">
      <c r="A1067" s="103"/>
      <c r="B1067" s="103"/>
    </row>
    <row r="1068" spans="1:2" s="323" customFormat="1">
      <c r="A1068" s="103"/>
      <c r="B1068" s="103"/>
    </row>
    <row r="1069" spans="1:2" s="323" customFormat="1">
      <c r="A1069" s="103"/>
      <c r="B1069" s="103"/>
    </row>
    <row r="1070" spans="1:2" s="323" customFormat="1">
      <c r="A1070" s="103"/>
      <c r="B1070" s="103"/>
    </row>
    <row r="1071" spans="1:2" s="323" customFormat="1">
      <c r="A1071" s="103"/>
      <c r="B1071" s="103"/>
    </row>
    <row r="1072" spans="1:2" s="323" customFormat="1">
      <c r="A1072" s="103"/>
      <c r="B1072" s="103"/>
    </row>
    <row r="1073" spans="1:2" s="323" customFormat="1">
      <c r="A1073" s="103"/>
      <c r="B1073" s="103"/>
    </row>
    <row r="1074" spans="1:2" s="323" customFormat="1">
      <c r="A1074" s="103"/>
      <c r="B1074" s="103"/>
    </row>
    <row r="1075" spans="1:2" s="323" customFormat="1">
      <c r="A1075" s="103"/>
      <c r="B1075" s="103"/>
    </row>
    <row r="1076" spans="1:2" s="323" customFormat="1">
      <c r="A1076" s="103"/>
      <c r="B1076" s="103"/>
    </row>
    <row r="1077" spans="1:2" s="323" customFormat="1">
      <c r="A1077" s="103"/>
      <c r="B1077" s="103"/>
    </row>
    <row r="1078" spans="1:2" s="323" customFormat="1">
      <c r="A1078" s="103"/>
      <c r="B1078" s="103"/>
    </row>
    <row r="1079" spans="1:2" s="323" customFormat="1">
      <c r="A1079" s="103"/>
      <c r="B1079" s="101"/>
    </row>
    <row r="1080" spans="1:2" s="323" customFormat="1">
      <c r="A1080" s="103"/>
    </row>
    <row r="1081" spans="1:2" s="323" customFormat="1">
      <c r="A1081" s="103"/>
    </row>
    <row r="1082" spans="1:2" s="323" customFormat="1">
      <c r="A1082" s="103"/>
    </row>
    <row r="1083" spans="1:2" s="323" customFormat="1">
      <c r="A1083" s="103"/>
      <c r="B1083" s="103"/>
    </row>
    <row r="1084" spans="1:2" s="323" customFormat="1">
      <c r="A1084" s="103"/>
      <c r="B1084" s="103"/>
    </row>
    <row r="1085" spans="1:2" s="323" customFormat="1">
      <c r="A1085" s="103"/>
      <c r="B1085" s="103"/>
    </row>
    <row r="1086" spans="1:2" s="323" customFormat="1">
      <c r="A1086" s="103"/>
      <c r="B1086" s="103"/>
    </row>
    <row r="1087" spans="1:2" s="323" customFormat="1">
      <c r="A1087" s="103"/>
      <c r="B1087" s="101"/>
    </row>
    <row r="1088" spans="1:2" s="323" customFormat="1">
      <c r="A1088" s="103"/>
    </row>
    <row r="1089" spans="1:2" s="323" customFormat="1">
      <c r="A1089" s="103"/>
    </row>
    <row r="1090" spans="1:2" s="323" customFormat="1">
      <c r="A1090" s="103"/>
    </row>
    <row r="1091" spans="1:2" s="323" customFormat="1">
      <c r="A1091" s="103"/>
    </row>
    <row r="1092" spans="1:2" s="323" customFormat="1">
      <c r="A1092" s="103"/>
    </row>
    <row r="1093" spans="1:2" s="323" customFormat="1">
      <c r="A1093" s="103"/>
      <c r="B1093" s="103"/>
    </row>
    <row r="1094" spans="1:2" s="323" customFormat="1">
      <c r="A1094" s="103"/>
      <c r="B1094" s="103"/>
    </row>
    <row r="1095" spans="1:2" s="323" customFormat="1">
      <c r="A1095" s="103"/>
      <c r="B1095" s="103"/>
    </row>
    <row r="1096" spans="1:2" s="323" customFormat="1">
      <c r="A1096" s="103"/>
      <c r="B1096" s="103"/>
    </row>
    <row r="1097" spans="1:2" s="323" customFormat="1">
      <c r="A1097" s="103"/>
      <c r="B1097" s="103"/>
    </row>
    <row r="1098" spans="1:2" s="323" customFormat="1">
      <c r="A1098" s="103"/>
      <c r="B1098" s="103"/>
    </row>
    <row r="1099" spans="1:2" s="323" customFormat="1">
      <c r="A1099" s="103"/>
      <c r="B1099" s="103"/>
    </row>
    <row r="1100" spans="1:2" s="323" customFormat="1">
      <c r="A1100" s="103"/>
      <c r="B1100" s="103"/>
    </row>
    <row r="1101" spans="1:2" s="323" customFormat="1">
      <c r="A1101" s="103"/>
      <c r="B1101" s="103"/>
    </row>
    <row r="1102" spans="1:2" s="323" customFormat="1">
      <c r="A1102" s="103"/>
      <c r="B1102" s="103"/>
    </row>
    <row r="1103" spans="1:2" s="323" customFormat="1">
      <c r="A1103" s="103"/>
      <c r="B1103" s="103"/>
    </row>
    <row r="1104" spans="1:2" s="323" customFormat="1">
      <c r="A1104" s="103"/>
      <c r="B1104" s="103"/>
    </row>
    <row r="1105" spans="1:2" s="323" customFormat="1">
      <c r="A1105" s="103"/>
      <c r="B1105" s="101"/>
    </row>
    <row r="1106" spans="1:2" s="323" customFormat="1">
      <c r="A1106" s="103"/>
    </row>
    <row r="1107" spans="1:2" s="323" customFormat="1">
      <c r="A1107" s="103"/>
    </row>
    <row r="1108" spans="1:2" s="323" customFormat="1">
      <c r="A1108" s="103"/>
    </row>
    <row r="1109" spans="1:2" s="323" customFormat="1">
      <c r="A1109" s="103"/>
      <c r="B1109" s="103"/>
    </row>
    <row r="1110" spans="1:2" s="323" customFormat="1">
      <c r="A1110" s="103"/>
      <c r="B1110" s="103"/>
    </row>
    <row r="1111" spans="1:2" s="323" customFormat="1">
      <c r="A1111" s="103"/>
      <c r="B1111" s="103"/>
    </row>
    <row r="1112" spans="1:2" s="323" customFormat="1">
      <c r="A1112" s="103"/>
      <c r="B1112" s="103"/>
    </row>
    <row r="1113" spans="1:2" s="323" customFormat="1">
      <c r="A1113" s="103"/>
      <c r="B1113" s="103"/>
    </row>
    <row r="1114" spans="1:2" s="323" customFormat="1">
      <c r="A1114" s="103"/>
      <c r="B1114" s="103"/>
    </row>
    <row r="1115" spans="1:2" s="323" customFormat="1">
      <c r="A1115" s="103"/>
      <c r="B1115" s="103"/>
    </row>
    <row r="1116" spans="1:2" s="323" customFormat="1">
      <c r="A1116" s="103"/>
      <c r="B1116" s="103"/>
    </row>
    <row r="1117" spans="1:2" s="323" customFormat="1">
      <c r="A1117" s="103"/>
      <c r="B1117" s="103"/>
    </row>
    <row r="1118" spans="1:2" s="323" customFormat="1">
      <c r="A1118" s="103"/>
      <c r="B1118" s="103"/>
    </row>
    <row r="1119" spans="1:2" s="323" customFormat="1">
      <c r="A1119" s="103"/>
      <c r="B1119" s="103"/>
    </row>
    <row r="1120" spans="1:2" s="323" customFormat="1">
      <c r="A1120" s="103"/>
      <c r="B1120" s="103"/>
    </row>
    <row r="1121" spans="1:2" s="323" customFormat="1">
      <c r="A1121" s="103"/>
      <c r="B1121" s="103"/>
    </row>
    <row r="1122" spans="1:2" s="323" customFormat="1">
      <c r="A1122" s="103"/>
      <c r="B1122" s="103"/>
    </row>
    <row r="1123" spans="1:2" s="323" customFormat="1">
      <c r="A1123" s="103"/>
      <c r="B1123" s="103"/>
    </row>
    <row r="1124" spans="1:2" s="323" customFormat="1">
      <c r="A1124" s="103"/>
      <c r="B1124" s="103"/>
    </row>
    <row r="1125" spans="1:2" s="323" customFormat="1">
      <c r="A1125" s="103"/>
      <c r="B1125" s="103"/>
    </row>
    <row r="1126" spans="1:2" s="323" customFormat="1">
      <c r="A1126" s="103"/>
      <c r="B1126" s="103"/>
    </row>
    <row r="1127" spans="1:2" s="323" customFormat="1">
      <c r="A1127" s="103"/>
      <c r="B1127" s="103"/>
    </row>
    <row r="1128" spans="1:2" s="323" customFormat="1">
      <c r="A1128" s="103"/>
      <c r="B1128" s="103"/>
    </row>
    <row r="1129" spans="1:2" s="323" customFormat="1">
      <c r="A1129" s="103"/>
      <c r="B1129" s="103"/>
    </row>
    <row r="1130" spans="1:2" s="323" customFormat="1">
      <c r="A1130" s="103"/>
      <c r="B1130" s="103"/>
    </row>
    <row r="1131" spans="1:2" s="323" customFormat="1">
      <c r="A1131" s="103"/>
      <c r="B1131" s="103"/>
    </row>
    <row r="1132" spans="1:2" s="323" customFormat="1">
      <c r="A1132" s="103"/>
      <c r="B1132" s="103"/>
    </row>
    <row r="1133" spans="1:2" s="323" customFormat="1">
      <c r="A1133" s="103"/>
      <c r="B1133" s="103"/>
    </row>
    <row r="1134" spans="1:2" s="323" customFormat="1">
      <c r="A1134" s="103"/>
      <c r="B1134" s="103"/>
    </row>
    <row r="1135" spans="1:2" s="323" customFormat="1">
      <c r="A1135" s="103"/>
      <c r="B1135" s="103"/>
    </row>
    <row r="1136" spans="1:2" s="323" customFormat="1">
      <c r="A1136" s="103"/>
      <c r="B1136" s="101"/>
    </row>
    <row r="1137" spans="1:2" s="323" customFormat="1">
      <c r="A1137" s="103"/>
    </row>
    <row r="1138" spans="1:2" s="323" customFormat="1">
      <c r="A1138" s="103"/>
    </row>
    <row r="1139" spans="1:2" s="323" customFormat="1">
      <c r="A1139" s="103"/>
    </row>
    <row r="1140" spans="1:2" s="323" customFormat="1">
      <c r="A1140" s="103"/>
    </row>
    <row r="1141" spans="1:2" s="323" customFormat="1">
      <c r="A1141" s="103"/>
      <c r="B1141" s="103"/>
    </row>
    <row r="1142" spans="1:2" s="323" customFormat="1">
      <c r="A1142" s="103"/>
      <c r="B1142" s="103"/>
    </row>
    <row r="1143" spans="1:2" s="323" customFormat="1">
      <c r="A1143" s="103"/>
      <c r="B1143" s="103"/>
    </row>
    <row r="1144" spans="1:2" s="323" customFormat="1">
      <c r="A1144" s="103"/>
      <c r="B1144" s="103"/>
    </row>
    <row r="1145" spans="1:2" s="323" customFormat="1">
      <c r="A1145" s="103"/>
      <c r="B1145" s="103"/>
    </row>
    <row r="1146" spans="1:2" s="323" customFormat="1">
      <c r="A1146" s="103"/>
      <c r="B1146" s="103"/>
    </row>
    <row r="1147" spans="1:2" s="323" customFormat="1">
      <c r="A1147" s="103"/>
      <c r="B1147" s="103"/>
    </row>
    <row r="1148" spans="1:2" s="323" customFormat="1">
      <c r="A1148" s="103"/>
      <c r="B1148" s="103"/>
    </row>
    <row r="1149" spans="1:2" s="323" customFormat="1">
      <c r="A1149" s="103"/>
      <c r="B1149" s="103"/>
    </row>
    <row r="1150" spans="1:2" s="323" customFormat="1">
      <c r="A1150" s="103"/>
      <c r="B1150" s="103"/>
    </row>
    <row r="1151" spans="1:2" s="323" customFormat="1">
      <c r="A1151" s="103"/>
      <c r="B1151" s="103"/>
    </row>
    <row r="1152" spans="1:2" s="323" customFormat="1">
      <c r="A1152" s="103"/>
      <c r="B1152" s="103"/>
    </row>
    <row r="1153" spans="1:2" s="323" customFormat="1">
      <c r="A1153" s="103"/>
      <c r="B1153" s="103"/>
    </row>
    <row r="1154" spans="1:2" s="323" customFormat="1">
      <c r="A1154" s="103"/>
      <c r="B1154" s="103"/>
    </row>
    <row r="1155" spans="1:2" s="323" customFormat="1">
      <c r="A1155" s="103"/>
      <c r="B1155" s="103"/>
    </row>
    <row r="1156" spans="1:2" s="323" customFormat="1">
      <c r="A1156" s="103"/>
      <c r="B1156" s="103"/>
    </row>
    <row r="1157" spans="1:2" s="323" customFormat="1">
      <c r="A1157" s="103"/>
      <c r="B1157" s="103"/>
    </row>
    <row r="1158" spans="1:2" s="323" customFormat="1">
      <c r="A1158" s="103"/>
      <c r="B1158" s="103"/>
    </row>
    <row r="1159" spans="1:2" s="323" customFormat="1">
      <c r="A1159" s="103"/>
      <c r="B1159" s="103"/>
    </row>
    <row r="1160" spans="1:2" s="323" customFormat="1">
      <c r="A1160" s="103"/>
      <c r="B1160" s="103"/>
    </row>
    <row r="1161" spans="1:2" s="323" customFormat="1">
      <c r="A1161" s="103"/>
      <c r="B1161" s="103"/>
    </row>
    <row r="1162" spans="1:2" s="323" customFormat="1">
      <c r="A1162" s="103"/>
      <c r="B1162" s="103"/>
    </row>
    <row r="1163" spans="1:2" s="323" customFormat="1">
      <c r="A1163" s="103"/>
      <c r="B1163" s="103"/>
    </row>
    <row r="1164" spans="1:2" s="323" customFormat="1">
      <c r="A1164" s="103"/>
      <c r="B1164" s="103"/>
    </row>
    <row r="1165" spans="1:2" s="323" customFormat="1">
      <c r="A1165" s="103"/>
      <c r="B1165" s="103"/>
    </row>
    <row r="1166" spans="1:2" s="323" customFormat="1">
      <c r="A1166" s="103"/>
      <c r="B1166" s="103"/>
    </row>
    <row r="1167" spans="1:2" s="323" customFormat="1">
      <c r="A1167" s="103"/>
      <c r="B1167" s="103"/>
    </row>
    <row r="1168" spans="1:2" s="323" customFormat="1">
      <c r="A1168" s="103"/>
      <c r="B1168" s="103"/>
    </row>
    <row r="1169" spans="1:2" s="323" customFormat="1">
      <c r="A1169" s="103"/>
      <c r="B1169" s="103"/>
    </row>
    <row r="1170" spans="1:2" s="323" customFormat="1">
      <c r="A1170" s="103"/>
      <c r="B1170" s="103"/>
    </row>
    <row r="1171" spans="1:2" s="323" customFormat="1">
      <c r="A1171" s="103"/>
      <c r="B1171" s="103"/>
    </row>
    <row r="1172" spans="1:2" s="323" customFormat="1">
      <c r="A1172" s="103"/>
      <c r="B1172" s="103"/>
    </row>
    <row r="1173" spans="1:2" s="323" customFormat="1">
      <c r="A1173" s="103"/>
      <c r="B1173" s="103"/>
    </row>
    <row r="1174" spans="1:2" s="323" customFormat="1">
      <c r="A1174" s="103"/>
      <c r="B1174" s="103"/>
    </row>
    <row r="1175" spans="1:2" s="323" customFormat="1">
      <c r="A1175" s="103"/>
      <c r="B1175" s="103"/>
    </row>
    <row r="1176" spans="1:2" s="323" customFormat="1">
      <c r="A1176" s="103"/>
      <c r="B1176" s="103"/>
    </row>
    <row r="1177" spans="1:2" s="323" customFormat="1">
      <c r="A1177" s="103"/>
      <c r="B1177" s="103"/>
    </row>
    <row r="1178" spans="1:2" s="323" customFormat="1">
      <c r="A1178" s="103"/>
      <c r="B1178" s="103"/>
    </row>
    <row r="1179" spans="1:2" s="323" customFormat="1">
      <c r="A1179" s="103"/>
      <c r="B1179" s="103"/>
    </row>
    <row r="1180" spans="1:2" s="323" customFormat="1">
      <c r="A1180" s="103"/>
      <c r="B1180" s="103"/>
    </row>
    <row r="1181" spans="1:2" s="323" customFormat="1">
      <c r="A1181" s="103"/>
      <c r="B1181" s="103"/>
    </row>
    <row r="1182" spans="1:2" s="323" customFormat="1">
      <c r="A1182" s="103"/>
      <c r="B1182" s="103"/>
    </row>
    <row r="1183" spans="1:2" s="323" customFormat="1">
      <c r="A1183" s="103"/>
      <c r="B1183" s="103"/>
    </row>
    <row r="1184" spans="1:2" s="323" customFormat="1">
      <c r="A1184" s="103"/>
      <c r="B1184" s="103"/>
    </row>
    <row r="1185" spans="1:2" s="323" customFormat="1">
      <c r="A1185" s="103"/>
      <c r="B1185" s="103"/>
    </row>
    <row r="1186" spans="1:2" s="323" customFormat="1">
      <c r="A1186" s="103"/>
      <c r="B1186" s="103"/>
    </row>
    <row r="1187" spans="1:2" s="323" customFormat="1">
      <c r="A1187" s="103"/>
      <c r="B1187" s="103"/>
    </row>
    <row r="1188" spans="1:2" s="323" customFormat="1">
      <c r="A1188" s="103"/>
      <c r="B1188" s="103"/>
    </row>
    <row r="1189" spans="1:2" s="323" customFormat="1">
      <c r="A1189" s="103"/>
      <c r="B1189" s="103"/>
    </row>
    <row r="1190" spans="1:2" s="323" customFormat="1">
      <c r="A1190" s="103"/>
      <c r="B1190" s="101"/>
    </row>
    <row r="1191" spans="1:2" s="323" customFormat="1">
      <c r="A1191" s="103"/>
    </row>
    <row r="1192" spans="1:2" s="323" customFormat="1">
      <c r="A1192" s="103"/>
    </row>
    <row r="1193" spans="1:2" s="323" customFormat="1">
      <c r="A1193" s="103"/>
    </row>
    <row r="1194" spans="1:2" s="323" customFormat="1">
      <c r="A1194" s="103"/>
    </row>
    <row r="1195" spans="1:2" s="323" customFormat="1">
      <c r="A1195" s="103"/>
      <c r="B1195" s="101"/>
    </row>
    <row r="1196" spans="1:2" s="323" customFormat="1">
      <c r="A1196" s="103"/>
    </row>
    <row r="1197" spans="1:2" s="323" customFormat="1">
      <c r="A1197" s="103"/>
    </row>
    <row r="1198" spans="1:2" s="323" customFormat="1">
      <c r="A1198" s="103"/>
    </row>
    <row r="1199" spans="1:2" s="323" customFormat="1">
      <c r="A1199" s="103"/>
      <c r="B1199" s="103"/>
    </row>
    <row r="1200" spans="1:2" s="323" customFormat="1">
      <c r="A1200" s="103"/>
      <c r="B1200" s="103"/>
    </row>
    <row r="1201" spans="1:2" s="323" customFormat="1">
      <c r="A1201" s="103"/>
      <c r="B1201" s="103"/>
    </row>
    <row r="1202" spans="1:2" s="323" customFormat="1">
      <c r="A1202" s="103"/>
      <c r="B1202" s="103"/>
    </row>
    <row r="1203" spans="1:2" s="323" customFormat="1">
      <c r="A1203" s="103"/>
      <c r="B1203" s="103"/>
    </row>
    <row r="1204" spans="1:2" s="323" customFormat="1">
      <c r="A1204" s="103"/>
      <c r="B1204" s="103"/>
    </row>
    <row r="1205" spans="1:2" s="323" customFormat="1">
      <c r="A1205" s="103"/>
      <c r="B1205" s="103"/>
    </row>
    <row r="1206" spans="1:2" s="323" customFormat="1">
      <c r="A1206" s="103"/>
      <c r="B1206" s="103"/>
    </row>
    <row r="1207" spans="1:2" s="323" customFormat="1">
      <c r="A1207" s="103"/>
      <c r="B1207" s="103"/>
    </row>
    <row r="1208" spans="1:2" s="323" customFormat="1">
      <c r="A1208" s="103"/>
      <c r="B1208" s="103"/>
    </row>
    <row r="1209" spans="1:2" s="323" customFormat="1">
      <c r="A1209" s="103"/>
      <c r="B1209" s="103"/>
    </row>
    <row r="1210" spans="1:2" s="323" customFormat="1">
      <c r="A1210" s="103"/>
      <c r="B1210" s="103"/>
    </row>
    <row r="1211" spans="1:2" s="323" customFormat="1">
      <c r="A1211" s="103"/>
      <c r="B1211" s="103"/>
    </row>
    <row r="1212" spans="1:2" s="323" customFormat="1">
      <c r="A1212" s="103"/>
      <c r="B1212" s="103"/>
    </row>
    <row r="1213" spans="1:2" s="323" customFormat="1">
      <c r="A1213" s="103"/>
      <c r="B1213" s="103"/>
    </row>
    <row r="1214" spans="1:2" s="323" customFormat="1">
      <c r="A1214" s="103"/>
      <c r="B1214" s="103"/>
    </row>
    <row r="1215" spans="1:2" s="323" customFormat="1">
      <c r="A1215" s="103"/>
      <c r="B1215" s="103"/>
    </row>
    <row r="1216" spans="1:2" s="323" customFormat="1">
      <c r="A1216" s="103"/>
      <c r="B1216" s="103"/>
    </row>
    <row r="1217" spans="1:2" s="323" customFormat="1">
      <c r="A1217" s="103"/>
      <c r="B1217" s="101"/>
    </row>
    <row r="1218" spans="1:2" s="323" customFormat="1">
      <c r="A1218" s="103"/>
    </row>
    <row r="1219" spans="1:2" s="323" customFormat="1">
      <c r="A1219" s="103"/>
    </row>
    <row r="1220" spans="1:2" s="323" customFormat="1">
      <c r="A1220" s="103"/>
    </row>
    <row r="1221" spans="1:2" s="323" customFormat="1">
      <c r="A1221" s="103"/>
      <c r="B1221" s="101"/>
    </row>
    <row r="1222" spans="1:2" s="323" customFormat="1">
      <c r="A1222" s="103"/>
    </row>
    <row r="1223" spans="1:2" s="323" customFormat="1">
      <c r="A1223" s="103"/>
    </row>
    <row r="1224" spans="1:2" s="323" customFormat="1">
      <c r="A1224" s="103"/>
    </row>
    <row r="1225" spans="1:2" s="323" customFormat="1">
      <c r="A1225" s="103"/>
    </row>
    <row r="1226" spans="1:2" s="323" customFormat="1">
      <c r="A1226" s="103"/>
      <c r="B1226" s="101"/>
    </row>
    <row r="1227" spans="1:2" s="323" customFormat="1">
      <c r="A1227" s="103"/>
    </row>
    <row r="1228" spans="1:2" s="323" customFormat="1">
      <c r="A1228" s="103"/>
    </row>
    <row r="1229" spans="1:2" s="323" customFormat="1">
      <c r="A1229" s="103"/>
    </row>
    <row r="1230" spans="1:2" s="323" customFormat="1">
      <c r="A1230" s="103"/>
      <c r="B1230" s="103"/>
    </row>
    <row r="1231" spans="1:2" s="323" customFormat="1">
      <c r="A1231" s="103"/>
      <c r="B1231" s="103"/>
    </row>
    <row r="1232" spans="1:2" s="323" customFormat="1">
      <c r="A1232" s="103"/>
      <c r="B1232" s="103"/>
    </row>
    <row r="1233" spans="1:2" s="323" customFormat="1">
      <c r="A1233" s="103"/>
      <c r="B1233" s="103"/>
    </row>
    <row r="1234" spans="1:2" s="323" customFormat="1">
      <c r="A1234" s="103"/>
      <c r="B1234" s="103"/>
    </row>
    <row r="1235" spans="1:2" s="323" customFormat="1">
      <c r="A1235" s="103"/>
      <c r="B1235" s="103"/>
    </row>
    <row r="1236" spans="1:2" s="323" customFormat="1">
      <c r="A1236" s="103"/>
      <c r="B1236" s="103"/>
    </row>
    <row r="1237" spans="1:2" s="323" customFormat="1">
      <c r="A1237" s="103"/>
      <c r="B1237" s="103"/>
    </row>
    <row r="1238" spans="1:2" s="323" customFormat="1">
      <c r="A1238" s="103"/>
      <c r="B1238" s="103"/>
    </row>
    <row r="1239" spans="1:2" s="323" customFormat="1">
      <c r="A1239" s="103"/>
      <c r="B1239" s="103"/>
    </row>
    <row r="1240" spans="1:2" s="323" customFormat="1">
      <c r="A1240" s="103"/>
      <c r="B1240" s="103"/>
    </row>
    <row r="1241" spans="1:2" s="323" customFormat="1">
      <c r="A1241" s="103"/>
      <c r="B1241" s="103"/>
    </row>
    <row r="1242" spans="1:2" s="323" customFormat="1">
      <c r="A1242" s="103"/>
      <c r="B1242" s="103"/>
    </row>
    <row r="1243" spans="1:2" s="323" customFormat="1">
      <c r="A1243" s="103"/>
      <c r="B1243" s="103"/>
    </row>
    <row r="1244" spans="1:2" s="323" customFormat="1">
      <c r="A1244" s="103"/>
      <c r="B1244" s="103"/>
    </row>
    <row r="1245" spans="1:2" s="323" customFormat="1">
      <c r="A1245" s="103"/>
      <c r="B1245" s="103"/>
    </row>
    <row r="1246" spans="1:2" s="323" customFormat="1">
      <c r="A1246" s="103"/>
      <c r="B1246" s="103"/>
    </row>
    <row r="1247" spans="1:2" s="323" customFormat="1">
      <c r="A1247" s="103"/>
      <c r="B1247" s="101"/>
    </row>
    <row r="1248" spans="1:2" s="323" customFormat="1">
      <c r="A1248" s="103"/>
    </row>
    <row r="1249" spans="1:2" s="323" customFormat="1">
      <c r="A1249" s="103"/>
    </row>
    <row r="1250" spans="1:2" s="323" customFormat="1">
      <c r="A1250" s="103"/>
    </row>
    <row r="1251" spans="1:2" s="323" customFormat="1">
      <c r="A1251" s="103"/>
    </row>
    <row r="1252" spans="1:2" s="323" customFormat="1">
      <c r="A1252" s="103"/>
      <c r="B1252" s="101"/>
    </row>
    <row r="1253" spans="1:2" s="323" customFormat="1">
      <c r="A1253" s="103"/>
    </row>
    <row r="1254" spans="1:2" s="323" customFormat="1">
      <c r="A1254" s="103"/>
    </row>
    <row r="1255" spans="1:2" s="323" customFormat="1">
      <c r="A1255" s="103"/>
    </row>
    <row r="1256" spans="1:2" s="323" customFormat="1">
      <c r="A1256" s="103"/>
    </row>
    <row r="1257" spans="1:2" s="323" customFormat="1">
      <c r="A1257" s="103"/>
    </row>
    <row r="1258" spans="1:2" s="323" customFormat="1">
      <c r="A1258" s="103"/>
      <c r="B1258" s="103"/>
    </row>
    <row r="1259" spans="1:2" s="323" customFormat="1">
      <c r="A1259" s="103"/>
      <c r="B1259" s="103"/>
    </row>
    <row r="1260" spans="1:2" s="323" customFormat="1">
      <c r="A1260" s="103"/>
      <c r="B1260" s="103"/>
    </row>
    <row r="1261" spans="1:2" s="323" customFormat="1">
      <c r="A1261" s="103"/>
      <c r="B1261" s="103"/>
    </row>
    <row r="1262" spans="1:2" s="323" customFormat="1">
      <c r="A1262" s="103"/>
      <c r="B1262" s="103"/>
    </row>
    <row r="1263" spans="1:2" s="323" customFormat="1">
      <c r="A1263" s="103"/>
      <c r="B1263" s="103"/>
    </row>
    <row r="1264" spans="1:2" s="323" customFormat="1">
      <c r="A1264" s="103"/>
      <c r="B1264" s="103"/>
    </row>
    <row r="1265" spans="1:2" s="323" customFormat="1">
      <c r="A1265" s="103"/>
      <c r="B1265" s="103"/>
    </row>
    <row r="1266" spans="1:2" s="323" customFormat="1">
      <c r="A1266" s="103"/>
      <c r="B1266" s="101"/>
    </row>
    <row r="1267" spans="1:2" s="323" customFormat="1">
      <c r="A1267" s="103"/>
    </row>
    <row r="1268" spans="1:2" s="323" customFormat="1">
      <c r="A1268" s="103"/>
    </row>
    <row r="1269" spans="1:2" s="323" customFormat="1">
      <c r="A1269" s="103"/>
    </row>
    <row r="1270" spans="1:2" s="323" customFormat="1">
      <c r="A1270" s="103"/>
    </row>
    <row r="1271" spans="1:2" s="323" customFormat="1">
      <c r="A1271" s="103"/>
      <c r="B1271" s="103"/>
    </row>
    <row r="1272" spans="1:2" s="323" customFormat="1">
      <c r="A1272" s="103"/>
      <c r="B1272" s="103"/>
    </row>
    <row r="1273" spans="1:2" s="323" customFormat="1">
      <c r="A1273" s="103"/>
      <c r="B1273" s="103"/>
    </row>
    <row r="1274" spans="1:2" s="323" customFormat="1">
      <c r="A1274" s="103"/>
      <c r="B1274" s="103"/>
    </row>
    <row r="1275" spans="1:2" s="323" customFormat="1">
      <c r="A1275" s="103"/>
      <c r="B1275" s="103"/>
    </row>
    <row r="1276" spans="1:2" s="323" customFormat="1">
      <c r="A1276" s="103"/>
      <c r="B1276" s="103"/>
    </row>
    <row r="1277" spans="1:2" s="323" customFormat="1">
      <c r="A1277" s="103"/>
      <c r="B1277" s="103"/>
    </row>
    <row r="1278" spans="1:2" s="323" customFormat="1">
      <c r="A1278" s="103"/>
      <c r="B1278" s="103"/>
    </row>
    <row r="1279" spans="1:2" s="323" customFormat="1">
      <c r="A1279" s="103"/>
      <c r="B1279" s="103"/>
    </row>
    <row r="1280" spans="1:2" s="323" customFormat="1">
      <c r="A1280" s="103"/>
      <c r="B1280" s="103"/>
    </row>
    <row r="1281" spans="1:2" s="323" customFormat="1">
      <c r="A1281" s="103"/>
      <c r="B1281" s="103"/>
    </row>
    <row r="1282" spans="1:2" s="323" customFormat="1">
      <c r="A1282" s="103"/>
      <c r="B1282" s="103"/>
    </row>
    <row r="1283" spans="1:2" s="323" customFormat="1">
      <c r="A1283" s="103"/>
      <c r="B1283" s="103"/>
    </row>
    <row r="1284" spans="1:2" s="323" customFormat="1">
      <c r="A1284" s="103"/>
      <c r="B1284" s="103"/>
    </row>
    <row r="1285" spans="1:2" s="323" customFormat="1">
      <c r="A1285" s="103"/>
      <c r="B1285" s="103"/>
    </row>
    <row r="1286" spans="1:2" s="323" customFormat="1">
      <c r="A1286" s="103"/>
      <c r="B1286" s="103"/>
    </row>
    <row r="1287" spans="1:2" s="323" customFormat="1">
      <c r="A1287" s="103"/>
      <c r="B1287" s="103"/>
    </row>
    <row r="1288" spans="1:2" s="323" customFormat="1">
      <c r="A1288" s="103"/>
      <c r="B1288" s="103"/>
    </row>
    <row r="1289" spans="1:2" s="323" customFormat="1">
      <c r="A1289" s="103"/>
      <c r="B1289" s="103"/>
    </row>
    <row r="1290" spans="1:2" s="323" customFormat="1">
      <c r="A1290" s="103"/>
      <c r="B1290" s="103"/>
    </row>
    <row r="1291" spans="1:2" s="323" customFormat="1">
      <c r="A1291" s="103"/>
      <c r="B1291" s="103"/>
    </row>
    <row r="1292" spans="1:2" s="323" customFormat="1">
      <c r="A1292" s="103"/>
      <c r="B1292" s="103"/>
    </row>
    <row r="1293" spans="1:2" s="323" customFormat="1">
      <c r="A1293" s="103"/>
      <c r="B1293" s="103"/>
    </row>
    <row r="1294" spans="1:2" s="323" customFormat="1">
      <c r="A1294" s="103"/>
      <c r="B1294" s="103"/>
    </row>
    <row r="1295" spans="1:2" s="323" customFormat="1">
      <c r="A1295" s="103"/>
      <c r="B1295" s="103"/>
    </row>
    <row r="1296" spans="1:2" s="323" customFormat="1">
      <c r="A1296" s="103"/>
      <c r="B1296" s="103"/>
    </row>
    <row r="1297" spans="1:2" s="323" customFormat="1">
      <c r="A1297" s="103"/>
      <c r="B1297" s="103"/>
    </row>
    <row r="1298" spans="1:2" s="323" customFormat="1">
      <c r="A1298" s="103"/>
      <c r="B1298" s="103"/>
    </row>
    <row r="1299" spans="1:2" s="323" customFormat="1">
      <c r="A1299" s="103"/>
      <c r="B1299" s="103"/>
    </row>
    <row r="1300" spans="1:2" s="323" customFormat="1">
      <c r="A1300" s="103"/>
      <c r="B1300" s="103"/>
    </row>
    <row r="1301" spans="1:2" s="323" customFormat="1">
      <c r="A1301" s="103"/>
      <c r="B1301" s="103"/>
    </row>
    <row r="1302" spans="1:2" s="323" customFormat="1">
      <c r="A1302" s="103"/>
      <c r="B1302" s="103"/>
    </row>
    <row r="1303" spans="1:2" s="323" customFormat="1">
      <c r="A1303" s="103"/>
      <c r="B1303" s="103"/>
    </row>
    <row r="1304" spans="1:2" s="323" customFormat="1">
      <c r="A1304" s="103"/>
      <c r="B1304" s="103"/>
    </row>
    <row r="1305" spans="1:2" s="323" customFormat="1">
      <c r="A1305" s="103"/>
      <c r="B1305" s="103"/>
    </row>
    <row r="1306" spans="1:2" s="323" customFormat="1">
      <c r="A1306" s="103"/>
      <c r="B1306" s="103"/>
    </row>
    <row r="1307" spans="1:2" s="323" customFormat="1">
      <c r="A1307" s="103"/>
      <c r="B1307" s="103"/>
    </row>
    <row r="1308" spans="1:2" s="323" customFormat="1">
      <c r="A1308" s="103"/>
      <c r="B1308" s="101"/>
    </row>
    <row r="1309" spans="1:2" s="323" customFormat="1">
      <c r="A1309" s="103"/>
    </row>
    <row r="1310" spans="1:2" s="323" customFormat="1">
      <c r="A1310" s="103"/>
    </row>
    <row r="1311" spans="1:2" s="323" customFormat="1">
      <c r="A1311" s="103"/>
    </row>
    <row r="1312" spans="1:2" s="323" customFormat="1">
      <c r="A1312" s="103"/>
      <c r="B1312" s="103"/>
    </row>
    <row r="1313" spans="1:2" s="323" customFormat="1">
      <c r="A1313" s="103"/>
      <c r="B1313" s="103"/>
    </row>
    <row r="1314" spans="1:2" s="323" customFormat="1">
      <c r="A1314" s="103"/>
      <c r="B1314" s="103"/>
    </row>
    <row r="1315" spans="1:2" s="323" customFormat="1">
      <c r="A1315" s="103"/>
      <c r="B1315" s="103"/>
    </row>
    <row r="1316" spans="1:2" s="323" customFormat="1">
      <c r="A1316" s="103"/>
      <c r="B1316" s="103"/>
    </row>
    <row r="1317" spans="1:2" s="323" customFormat="1">
      <c r="A1317" s="103"/>
      <c r="B1317" s="103"/>
    </row>
    <row r="1318" spans="1:2" s="323" customFormat="1">
      <c r="A1318" s="103"/>
      <c r="B1318" s="103"/>
    </row>
    <row r="1319" spans="1:2" s="323" customFormat="1">
      <c r="A1319" s="103"/>
      <c r="B1319" s="103"/>
    </row>
    <row r="1320" spans="1:2" s="323" customFormat="1">
      <c r="A1320" s="103"/>
      <c r="B1320" s="103"/>
    </row>
    <row r="1321" spans="1:2" s="323" customFormat="1">
      <c r="A1321" s="103"/>
      <c r="B1321" s="103"/>
    </row>
    <row r="1322" spans="1:2" s="323" customFormat="1">
      <c r="A1322" s="103"/>
      <c r="B1322" s="103"/>
    </row>
    <row r="1323" spans="1:2" s="323" customFormat="1">
      <c r="A1323" s="103"/>
      <c r="B1323" s="103"/>
    </row>
    <row r="1324" spans="1:2" s="323" customFormat="1">
      <c r="A1324" s="103"/>
      <c r="B1324" s="103"/>
    </row>
    <row r="1325" spans="1:2" s="323" customFormat="1">
      <c r="A1325" s="103"/>
      <c r="B1325" s="103"/>
    </row>
    <row r="1326" spans="1:2" s="323" customFormat="1">
      <c r="A1326" s="103"/>
      <c r="B1326" s="101"/>
    </row>
    <row r="1327" spans="1:2" s="323" customFormat="1">
      <c r="A1327" s="103"/>
    </row>
    <row r="1328" spans="1:2" s="323" customFormat="1">
      <c r="A1328" s="103"/>
    </row>
    <row r="1329" spans="1:2" s="323" customFormat="1">
      <c r="A1329" s="103"/>
    </row>
    <row r="1330" spans="1:2" s="323" customFormat="1">
      <c r="A1330" s="103"/>
      <c r="B1330" s="103"/>
    </row>
    <row r="1331" spans="1:2" s="323" customFormat="1">
      <c r="A1331" s="103"/>
      <c r="B1331" s="103"/>
    </row>
    <row r="1332" spans="1:2" s="323" customFormat="1">
      <c r="A1332" s="103"/>
      <c r="B1332" s="103"/>
    </row>
    <row r="1333" spans="1:2" s="323" customFormat="1">
      <c r="A1333" s="103"/>
      <c r="B1333" s="103"/>
    </row>
    <row r="1334" spans="1:2" s="323" customFormat="1">
      <c r="A1334" s="103"/>
      <c r="B1334" s="103"/>
    </row>
    <row r="1335" spans="1:2" s="323" customFormat="1">
      <c r="A1335" s="103"/>
      <c r="B1335" s="101"/>
    </row>
    <row r="1336" spans="1:2" s="323" customFormat="1">
      <c r="A1336" s="103"/>
    </row>
    <row r="1337" spans="1:2" s="323" customFormat="1">
      <c r="A1337" s="103"/>
    </row>
    <row r="1338" spans="1:2" s="323" customFormat="1">
      <c r="A1338" s="103"/>
    </row>
    <row r="1339" spans="1:2" s="323" customFormat="1">
      <c r="A1339" s="103"/>
    </row>
    <row r="1340" spans="1:2" s="323" customFormat="1">
      <c r="A1340" s="103"/>
    </row>
    <row r="1341" spans="1:2" s="323" customFormat="1">
      <c r="A1341" s="103"/>
      <c r="B1341" s="103"/>
    </row>
    <row r="1342" spans="1:2" s="323" customFormat="1">
      <c r="A1342" s="103"/>
      <c r="B1342" s="103"/>
    </row>
    <row r="1343" spans="1:2" s="323" customFormat="1">
      <c r="A1343" s="103"/>
      <c r="B1343" s="103"/>
    </row>
    <row r="1344" spans="1:2" s="323" customFormat="1">
      <c r="A1344" s="103"/>
      <c r="B1344" s="103"/>
    </row>
    <row r="1345" spans="1:2" s="323" customFormat="1">
      <c r="A1345" s="103"/>
      <c r="B1345" s="103"/>
    </row>
    <row r="1346" spans="1:2" s="323" customFormat="1">
      <c r="A1346" s="103"/>
      <c r="B1346" s="103"/>
    </row>
    <row r="1347" spans="1:2" s="323" customFormat="1">
      <c r="A1347" s="103"/>
      <c r="B1347" s="103"/>
    </row>
    <row r="1348" spans="1:2" s="323" customFormat="1">
      <c r="A1348" s="103"/>
      <c r="B1348" s="103"/>
    </row>
    <row r="1349" spans="1:2" s="323" customFormat="1">
      <c r="A1349" s="103"/>
      <c r="B1349" s="103"/>
    </row>
    <row r="1350" spans="1:2" s="323" customFormat="1">
      <c r="A1350" s="103"/>
      <c r="B1350" s="103"/>
    </row>
    <row r="1351" spans="1:2" s="323" customFormat="1">
      <c r="A1351" s="103"/>
      <c r="B1351" s="103"/>
    </row>
    <row r="1352" spans="1:2" s="323" customFormat="1">
      <c r="A1352" s="103"/>
      <c r="B1352" s="103"/>
    </row>
    <row r="1353" spans="1:2" s="323" customFormat="1">
      <c r="A1353" s="103"/>
      <c r="B1353" s="103"/>
    </row>
    <row r="1354" spans="1:2" s="323" customFormat="1">
      <c r="A1354" s="103"/>
      <c r="B1354" s="103"/>
    </row>
    <row r="1355" spans="1:2" s="323" customFormat="1">
      <c r="A1355" s="103"/>
      <c r="B1355" s="103"/>
    </row>
    <row r="1356" spans="1:2" s="323" customFormat="1">
      <c r="A1356" s="103"/>
      <c r="B1356" s="103"/>
    </row>
    <row r="1357" spans="1:2" s="323" customFormat="1">
      <c r="A1357" s="103"/>
      <c r="B1357" s="103"/>
    </row>
    <row r="1358" spans="1:2" s="323" customFormat="1">
      <c r="A1358" s="103"/>
      <c r="B1358" s="103"/>
    </row>
    <row r="1359" spans="1:2" s="323" customFormat="1">
      <c r="A1359" s="103"/>
      <c r="B1359" s="103"/>
    </row>
    <row r="1360" spans="1:2" s="323" customFormat="1">
      <c r="A1360" s="103"/>
      <c r="B1360" s="103"/>
    </row>
    <row r="1361" spans="1:2" s="323" customFormat="1">
      <c r="A1361" s="103"/>
      <c r="B1361" s="103"/>
    </row>
    <row r="1362" spans="1:2" s="323" customFormat="1">
      <c r="A1362" s="103"/>
      <c r="B1362" s="103"/>
    </row>
    <row r="1363" spans="1:2" s="323" customFormat="1">
      <c r="A1363" s="103"/>
      <c r="B1363" s="103"/>
    </row>
    <row r="1364" spans="1:2" s="323" customFormat="1">
      <c r="A1364" s="103"/>
      <c r="B1364" s="103"/>
    </row>
    <row r="1365" spans="1:2" s="323" customFormat="1">
      <c r="A1365" s="103"/>
      <c r="B1365" s="103"/>
    </row>
    <row r="1366" spans="1:2" s="323" customFormat="1">
      <c r="A1366" s="103"/>
      <c r="B1366" s="103"/>
    </row>
    <row r="1367" spans="1:2" s="323" customFormat="1">
      <c r="A1367" s="103"/>
      <c r="B1367" s="103"/>
    </row>
    <row r="1368" spans="1:2" s="323" customFormat="1">
      <c r="A1368" s="103"/>
      <c r="B1368" s="103"/>
    </row>
    <row r="1369" spans="1:2" s="323" customFormat="1">
      <c r="A1369" s="103"/>
      <c r="B1369" s="103"/>
    </row>
    <row r="1370" spans="1:2" s="323" customFormat="1">
      <c r="A1370" s="103"/>
      <c r="B1370" s="101"/>
    </row>
    <row r="1371" spans="1:2" s="323" customFormat="1">
      <c r="A1371" s="103"/>
    </row>
    <row r="1372" spans="1:2" s="323" customFormat="1">
      <c r="A1372" s="103"/>
    </row>
    <row r="1373" spans="1:2" s="323" customFormat="1">
      <c r="A1373" s="103"/>
    </row>
    <row r="1374" spans="1:2" s="323" customFormat="1">
      <c r="A1374" s="103"/>
      <c r="B1374" s="103"/>
    </row>
    <row r="1375" spans="1:2" s="323" customFormat="1">
      <c r="A1375" s="103"/>
      <c r="B1375" s="103"/>
    </row>
    <row r="1376" spans="1:2" s="323" customFormat="1">
      <c r="A1376" s="103"/>
      <c r="B1376" s="103"/>
    </row>
    <row r="1377" spans="1:2" s="323" customFormat="1">
      <c r="A1377" s="103"/>
      <c r="B1377" s="103"/>
    </row>
    <row r="1378" spans="1:2" s="323" customFormat="1">
      <c r="A1378" s="103"/>
      <c r="B1378" s="103"/>
    </row>
    <row r="1379" spans="1:2" s="323" customFormat="1">
      <c r="A1379" s="103"/>
      <c r="B1379" s="103"/>
    </row>
    <row r="1380" spans="1:2" s="323" customFormat="1">
      <c r="A1380" s="103"/>
      <c r="B1380" s="103"/>
    </row>
    <row r="1381" spans="1:2" s="323" customFormat="1">
      <c r="A1381" s="103"/>
      <c r="B1381" s="103"/>
    </row>
    <row r="1382" spans="1:2" s="323" customFormat="1">
      <c r="A1382" s="103"/>
      <c r="B1382" s="103"/>
    </row>
    <row r="1383" spans="1:2" s="323" customFormat="1">
      <c r="A1383" s="103"/>
      <c r="B1383" s="103"/>
    </row>
    <row r="1384" spans="1:2" s="323" customFormat="1">
      <c r="A1384" s="103"/>
      <c r="B1384" s="103"/>
    </row>
    <row r="1385" spans="1:2" s="323" customFormat="1">
      <c r="A1385" s="103"/>
      <c r="B1385" s="103"/>
    </row>
    <row r="1386" spans="1:2" s="323" customFormat="1">
      <c r="A1386" s="103"/>
      <c r="B1386" s="103"/>
    </row>
    <row r="1387" spans="1:2" s="323" customFormat="1">
      <c r="A1387" s="103"/>
      <c r="B1387" s="103"/>
    </row>
    <row r="1388" spans="1:2" s="323" customFormat="1">
      <c r="A1388" s="103"/>
      <c r="B1388" s="103"/>
    </row>
    <row r="1389" spans="1:2" s="323" customFormat="1">
      <c r="A1389" s="103"/>
      <c r="B1389" s="103"/>
    </row>
    <row r="1390" spans="1:2" s="323" customFormat="1">
      <c r="A1390" s="103"/>
      <c r="B1390" s="103"/>
    </row>
    <row r="1391" spans="1:2" s="323" customFormat="1">
      <c r="A1391" s="103"/>
      <c r="B1391" s="103"/>
    </row>
    <row r="1392" spans="1:2" s="323" customFormat="1">
      <c r="A1392" s="103"/>
      <c r="B1392" s="103"/>
    </row>
    <row r="1393" spans="1:2" s="323" customFormat="1">
      <c r="A1393" s="103"/>
      <c r="B1393" s="103"/>
    </row>
    <row r="1394" spans="1:2" s="323" customFormat="1">
      <c r="A1394" s="103"/>
      <c r="B1394" s="103"/>
    </row>
    <row r="1395" spans="1:2" s="323" customFormat="1">
      <c r="A1395" s="103"/>
      <c r="B1395" s="103"/>
    </row>
    <row r="1396" spans="1:2" s="323" customFormat="1">
      <c r="A1396" s="103"/>
      <c r="B1396" s="103"/>
    </row>
    <row r="1397" spans="1:2" s="323" customFormat="1">
      <c r="A1397" s="103"/>
      <c r="B1397" s="103"/>
    </row>
    <row r="1398" spans="1:2" s="323" customFormat="1">
      <c r="A1398" s="103"/>
      <c r="B1398" s="103"/>
    </row>
    <row r="1399" spans="1:2" s="323" customFormat="1">
      <c r="A1399" s="103"/>
      <c r="B1399" s="103"/>
    </row>
    <row r="1400" spans="1:2" s="323" customFormat="1">
      <c r="A1400" s="103"/>
      <c r="B1400" s="103"/>
    </row>
    <row r="1401" spans="1:2" s="323" customFormat="1">
      <c r="A1401" s="103"/>
      <c r="B1401" s="103"/>
    </row>
    <row r="1402" spans="1:2" s="323" customFormat="1">
      <c r="A1402" s="103"/>
      <c r="B1402" s="103"/>
    </row>
    <row r="1403" spans="1:2" s="323" customFormat="1">
      <c r="A1403" s="103"/>
      <c r="B1403" s="103"/>
    </row>
    <row r="1404" spans="1:2" s="323" customFormat="1">
      <c r="A1404" s="103"/>
      <c r="B1404" s="103"/>
    </row>
    <row r="1405" spans="1:2" s="323" customFormat="1">
      <c r="A1405" s="103"/>
      <c r="B1405" s="101"/>
    </row>
    <row r="1406" spans="1:2" s="323" customFormat="1">
      <c r="A1406" s="103"/>
    </row>
    <row r="1407" spans="1:2" s="323" customFormat="1">
      <c r="A1407" s="103"/>
    </row>
    <row r="1408" spans="1:2" s="323" customFormat="1">
      <c r="A1408" s="103"/>
    </row>
    <row r="1409" spans="1:2" s="323" customFormat="1">
      <c r="A1409" s="103"/>
      <c r="B1409" s="103"/>
    </row>
    <row r="1410" spans="1:2" s="323" customFormat="1">
      <c r="A1410" s="103"/>
      <c r="B1410" s="103"/>
    </row>
    <row r="1411" spans="1:2" s="323" customFormat="1">
      <c r="A1411" s="103"/>
      <c r="B1411" s="103"/>
    </row>
    <row r="1412" spans="1:2" s="323" customFormat="1">
      <c r="A1412" s="103"/>
      <c r="B1412" s="103"/>
    </row>
    <row r="1413" spans="1:2" s="323" customFormat="1">
      <c r="A1413" s="103"/>
      <c r="B1413" s="103"/>
    </row>
    <row r="1414" spans="1:2" s="323" customFormat="1">
      <c r="A1414" s="103"/>
      <c r="B1414" s="103"/>
    </row>
    <row r="1415" spans="1:2" s="323" customFormat="1">
      <c r="A1415" s="103"/>
      <c r="B1415" s="103"/>
    </row>
    <row r="1416" spans="1:2" s="323" customFormat="1">
      <c r="A1416" s="103"/>
      <c r="B1416" s="103"/>
    </row>
    <row r="1417" spans="1:2" s="323" customFormat="1">
      <c r="A1417" s="103"/>
      <c r="B1417" s="101"/>
    </row>
    <row r="1418" spans="1:2" s="323" customFormat="1">
      <c r="A1418" s="103"/>
    </row>
    <row r="1419" spans="1:2" s="323" customFormat="1">
      <c r="A1419" s="103"/>
    </row>
    <row r="1420" spans="1:2" s="323" customFormat="1">
      <c r="A1420" s="103"/>
    </row>
    <row r="1421" spans="1:2" s="323" customFormat="1">
      <c r="A1421" s="103"/>
    </row>
    <row r="1422" spans="1:2" s="323" customFormat="1">
      <c r="A1422" s="103"/>
      <c r="B1422" s="103"/>
    </row>
    <row r="1423" spans="1:2" s="323" customFormat="1">
      <c r="A1423" s="103"/>
      <c r="B1423" s="103"/>
    </row>
    <row r="1424" spans="1:2" s="323" customFormat="1">
      <c r="A1424" s="103"/>
      <c r="B1424" s="103"/>
    </row>
    <row r="1425" spans="1:2" s="323" customFormat="1">
      <c r="A1425" s="103"/>
      <c r="B1425" s="103"/>
    </row>
    <row r="1426" spans="1:2" s="323" customFormat="1">
      <c r="A1426" s="103"/>
      <c r="B1426" s="103"/>
    </row>
    <row r="1427" spans="1:2" s="323" customFormat="1">
      <c r="A1427" s="103"/>
      <c r="B1427" s="103"/>
    </row>
    <row r="1428" spans="1:2" s="323" customFormat="1">
      <c r="A1428" s="103"/>
      <c r="B1428" s="103"/>
    </row>
    <row r="1429" spans="1:2" s="323" customFormat="1">
      <c r="A1429" s="103"/>
      <c r="B1429" s="103"/>
    </row>
    <row r="1430" spans="1:2" s="323" customFormat="1">
      <c r="A1430" s="103"/>
      <c r="B1430" s="103"/>
    </row>
    <row r="1431" spans="1:2" s="323" customFormat="1">
      <c r="A1431" s="103"/>
      <c r="B1431" s="103"/>
    </row>
    <row r="1432" spans="1:2" s="323" customFormat="1">
      <c r="A1432" s="103"/>
      <c r="B1432" s="103"/>
    </row>
    <row r="1433" spans="1:2" s="323" customFormat="1">
      <c r="A1433" s="103"/>
      <c r="B1433" s="103"/>
    </row>
    <row r="1434" spans="1:2" s="323" customFormat="1">
      <c r="A1434" s="103"/>
      <c r="B1434" s="103"/>
    </row>
    <row r="1435" spans="1:2" s="323" customFormat="1">
      <c r="A1435" s="103"/>
      <c r="B1435" s="103"/>
    </row>
    <row r="1436" spans="1:2" s="323" customFormat="1">
      <c r="A1436" s="103"/>
      <c r="B1436" s="103"/>
    </row>
    <row r="1437" spans="1:2" s="323" customFormat="1">
      <c r="A1437" s="103"/>
      <c r="B1437" s="103"/>
    </row>
    <row r="1438" spans="1:2" s="323" customFormat="1">
      <c r="A1438" s="103"/>
      <c r="B1438" s="103"/>
    </row>
    <row r="1439" spans="1:2" s="323" customFormat="1">
      <c r="A1439" s="103"/>
      <c r="B1439" s="103"/>
    </row>
    <row r="1440" spans="1:2" s="323" customFormat="1">
      <c r="A1440" s="103"/>
      <c r="B1440" s="103"/>
    </row>
    <row r="1441" spans="1:2" s="323" customFormat="1">
      <c r="A1441" s="103"/>
      <c r="B1441" s="103"/>
    </row>
    <row r="1442" spans="1:2" s="323" customFormat="1">
      <c r="A1442" s="103"/>
      <c r="B1442" s="103"/>
    </row>
    <row r="1443" spans="1:2" s="323" customFormat="1">
      <c r="A1443" s="103"/>
      <c r="B1443" s="103"/>
    </row>
    <row r="1444" spans="1:2" s="323" customFormat="1">
      <c r="A1444" s="103"/>
      <c r="B1444" s="103"/>
    </row>
    <row r="1445" spans="1:2" s="323" customFormat="1">
      <c r="A1445" s="103"/>
      <c r="B1445" s="103"/>
    </row>
    <row r="1446" spans="1:2" s="323" customFormat="1">
      <c r="A1446" s="103"/>
      <c r="B1446" s="103"/>
    </row>
    <row r="1447" spans="1:2" s="323" customFormat="1">
      <c r="A1447" s="103"/>
      <c r="B1447" s="103"/>
    </row>
    <row r="1448" spans="1:2" s="323" customFormat="1">
      <c r="A1448" s="103"/>
      <c r="B1448" s="103"/>
    </row>
    <row r="1449" spans="1:2" s="323" customFormat="1">
      <c r="A1449" s="103"/>
      <c r="B1449" s="103"/>
    </row>
    <row r="1450" spans="1:2" s="323" customFormat="1">
      <c r="A1450" s="103"/>
      <c r="B1450" s="103"/>
    </row>
    <row r="1451" spans="1:2" s="323" customFormat="1">
      <c r="A1451" s="103"/>
      <c r="B1451" s="103"/>
    </row>
    <row r="1452" spans="1:2" s="323" customFormat="1">
      <c r="A1452" s="103"/>
      <c r="B1452" s="103"/>
    </row>
    <row r="1453" spans="1:2" s="323" customFormat="1">
      <c r="A1453" s="103"/>
      <c r="B1453" s="103"/>
    </row>
    <row r="1454" spans="1:2" s="323" customFormat="1">
      <c r="A1454" s="103"/>
      <c r="B1454" s="103"/>
    </row>
    <row r="1455" spans="1:2" s="323" customFormat="1">
      <c r="A1455" s="103"/>
      <c r="B1455" s="324"/>
    </row>
    <row r="1456" spans="1:2" s="323" customFormat="1">
      <c r="A1456" s="103"/>
      <c r="B1456" s="103"/>
    </row>
    <row r="1457" spans="1:2" s="323" customFormat="1">
      <c r="A1457" s="103"/>
      <c r="B1457" s="103"/>
    </row>
    <row r="1458" spans="1:2" s="323" customFormat="1">
      <c r="A1458" s="103"/>
      <c r="B1458" s="103"/>
    </row>
    <row r="1459" spans="1:2" s="323" customFormat="1">
      <c r="A1459" s="103"/>
      <c r="B1459" s="103"/>
    </row>
    <row r="1460" spans="1:2" s="323" customFormat="1">
      <c r="A1460" s="103"/>
      <c r="B1460" s="103"/>
    </row>
    <row r="1461" spans="1:2" s="323" customFormat="1">
      <c r="A1461" s="103"/>
      <c r="B1461" s="103"/>
    </row>
    <row r="1462" spans="1:2" s="323" customFormat="1">
      <c r="A1462" s="103"/>
      <c r="B1462" s="103"/>
    </row>
    <row r="1463" spans="1:2" s="323" customFormat="1">
      <c r="A1463" s="103"/>
      <c r="B1463" s="103"/>
    </row>
    <row r="1464" spans="1:2" s="323" customFormat="1">
      <c r="A1464" s="103"/>
      <c r="B1464" s="103"/>
    </row>
    <row r="1465" spans="1:2" s="323" customFormat="1">
      <c r="A1465" s="103"/>
      <c r="B1465" s="103"/>
    </row>
    <row r="1466" spans="1:2" s="323" customFormat="1">
      <c r="A1466" s="103"/>
      <c r="B1466" s="103"/>
    </row>
    <row r="1467" spans="1:2" s="323" customFormat="1">
      <c r="A1467" s="103"/>
      <c r="B1467" s="103"/>
    </row>
    <row r="1468" spans="1:2" s="323" customFormat="1">
      <c r="A1468" s="103"/>
      <c r="B1468" s="103"/>
    </row>
    <row r="1469" spans="1:2" s="323" customFormat="1">
      <c r="A1469" s="103"/>
      <c r="B1469" s="103"/>
    </row>
    <row r="1470" spans="1:2" s="323" customFormat="1">
      <c r="A1470" s="103"/>
      <c r="B1470" s="103"/>
    </row>
    <row r="1471" spans="1:2" s="323" customFormat="1">
      <c r="A1471" s="103"/>
      <c r="B1471" s="103"/>
    </row>
    <row r="1472" spans="1:2" s="323" customFormat="1">
      <c r="A1472" s="103"/>
      <c r="B1472" s="103"/>
    </row>
    <row r="1473" spans="1:2" s="323" customFormat="1">
      <c r="A1473" s="103"/>
      <c r="B1473" s="103"/>
    </row>
    <row r="1474" spans="1:2" s="323" customFormat="1">
      <c r="A1474" s="103"/>
      <c r="B1474" s="103"/>
    </row>
    <row r="1475" spans="1:2" s="323" customFormat="1">
      <c r="A1475" s="103"/>
      <c r="B1475" s="103"/>
    </row>
    <row r="1476" spans="1:2" s="323" customFormat="1">
      <c r="A1476" s="103"/>
      <c r="B1476" s="103"/>
    </row>
    <row r="1477" spans="1:2" s="323" customFormat="1">
      <c r="A1477" s="103"/>
      <c r="B1477" s="103"/>
    </row>
    <row r="1478" spans="1:2" s="323" customFormat="1">
      <c r="A1478" s="103"/>
      <c r="B1478" s="101"/>
    </row>
    <row r="1479" spans="1:2" s="323" customFormat="1">
      <c r="A1479" s="103"/>
    </row>
    <row r="1480" spans="1:2" s="323" customFormat="1">
      <c r="A1480" s="103"/>
    </row>
    <row r="1481" spans="1:2" s="323" customFormat="1">
      <c r="A1481" s="103"/>
    </row>
    <row r="1482" spans="1:2" s="323" customFormat="1">
      <c r="A1482" s="103"/>
      <c r="B1482" s="103"/>
    </row>
    <row r="1483" spans="1:2" s="323" customFormat="1">
      <c r="A1483" s="103"/>
      <c r="B1483" s="103"/>
    </row>
    <row r="1484" spans="1:2" s="323" customFormat="1">
      <c r="A1484" s="103"/>
      <c r="B1484" s="103"/>
    </row>
    <row r="1485" spans="1:2" s="323" customFormat="1">
      <c r="A1485" s="103"/>
      <c r="B1485" s="103"/>
    </row>
    <row r="1486" spans="1:2" s="323" customFormat="1">
      <c r="A1486" s="103"/>
      <c r="B1486" s="103"/>
    </row>
    <row r="1487" spans="1:2" s="323" customFormat="1">
      <c r="A1487" s="103"/>
      <c r="B1487" s="103"/>
    </row>
    <row r="1488" spans="1:2" s="323" customFormat="1">
      <c r="A1488" s="103"/>
      <c r="B1488" s="103"/>
    </row>
    <row r="1489" spans="1:2" s="323" customFormat="1">
      <c r="A1489" s="103"/>
      <c r="B1489" s="103"/>
    </row>
    <row r="1490" spans="1:2" s="323" customFormat="1">
      <c r="A1490" s="103"/>
      <c r="B1490" s="103"/>
    </row>
    <row r="1491" spans="1:2" s="323" customFormat="1">
      <c r="A1491" s="103"/>
      <c r="B1491" s="103"/>
    </row>
    <row r="1492" spans="1:2" s="323" customFormat="1">
      <c r="A1492" s="103"/>
      <c r="B1492" s="103"/>
    </row>
    <row r="1493" spans="1:2" s="323" customFormat="1">
      <c r="A1493" s="103"/>
      <c r="B1493" s="103"/>
    </row>
    <row r="1494" spans="1:2" s="323" customFormat="1">
      <c r="A1494" s="103"/>
      <c r="B1494" s="103"/>
    </row>
    <row r="1495" spans="1:2" s="323" customFormat="1">
      <c r="A1495" s="103"/>
      <c r="B1495" s="103"/>
    </row>
    <row r="1496" spans="1:2" s="323" customFormat="1">
      <c r="A1496" s="103"/>
      <c r="B1496" s="103"/>
    </row>
    <row r="1497" spans="1:2" s="323" customFormat="1">
      <c r="A1497" s="103"/>
      <c r="B1497" s="103"/>
    </row>
    <row r="1498" spans="1:2" s="323" customFormat="1">
      <c r="A1498" s="103"/>
      <c r="B1498" s="103"/>
    </row>
    <row r="1499" spans="1:2" s="323" customFormat="1">
      <c r="A1499" s="103"/>
      <c r="B1499" s="103"/>
    </row>
    <row r="1500" spans="1:2" s="323" customFormat="1">
      <c r="A1500" s="103"/>
      <c r="B1500" s="103"/>
    </row>
    <row r="1501" spans="1:2" s="323" customFormat="1">
      <c r="A1501" s="103"/>
      <c r="B1501" s="103"/>
    </row>
    <row r="1502" spans="1:2" s="323" customFormat="1">
      <c r="A1502" s="103"/>
      <c r="B1502" s="103"/>
    </row>
    <row r="1503" spans="1:2" s="323" customFormat="1">
      <c r="A1503" s="103"/>
      <c r="B1503" s="103"/>
    </row>
    <row r="1504" spans="1:2" s="323" customFormat="1">
      <c r="A1504" s="103"/>
      <c r="B1504" s="103"/>
    </row>
    <row r="1505" spans="1:2" s="323" customFormat="1">
      <c r="A1505" s="103"/>
      <c r="B1505" s="103"/>
    </row>
    <row r="1506" spans="1:2" s="323" customFormat="1">
      <c r="A1506" s="103"/>
      <c r="B1506" s="103"/>
    </row>
    <row r="1507" spans="1:2" s="323" customFormat="1">
      <c r="A1507" s="103"/>
      <c r="B1507" s="103"/>
    </row>
    <row r="1508" spans="1:2" s="323" customFormat="1">
      <c r="A1508" s="103"/>
      <c r="B1508" s="103"/>
    </row>
    <row r="1509" spans="1:2" s="323" customFormat="1">
      <c r="A1509" s="103"/>
      <c r="B1509" s="103"/>
    </row>
    <row r="1510" spans="1:2" s="323" customFormat="1">
      <c r="A1510" s="103"/>
      <c r="B1510" s="103"/>
    </row>
    <row r="1511" spans="1:2" s="323" customFormat="1">
      <c r="A1511" s="103"/>
      <c r="B1511" s="103"/>
    </row>
    <row r="1512" spans="1:2" s="323" customFormat="1">
      <c r="A1512" s="103"/>
      <c r="B1512" s="103"/>
    </row>
    <row r="1513" spans="1:2" s="323" customFormat="1">
      <c r="A1513" s="103"/>
      <c r="B1513" s="103"/>
    </row>
    <row r="1514" spans="1:2" s="323" customFormat="1">
      <c r="A1514" s="103"/>
      <c r="B1514" s="103"/>
    </row>
    <row r="1515" spans="1:2" s="323" customFormat="1">
      <c r="A1515" s="103"/>
      <c r="B1515" s="103"/>
    </row>
    <row r="1516" spans="1:2" s="323" customFormat="1">
      <c r="A1516" s="103"/>
      <c r="B1516" s="103"/>
    </row>
    <row r="1517" spans="1:2" s="323" customFormat="1">
      <c r="A1517" s="103"/>
      <c r="B1517" s="103"/>
    </row>
    <row r="1518" spans="1:2" s="323" customFormat="1">
      <c r="A1518" s="103"/>
      <c r="B1518" s="103"/>
    </row>
    <row r="1519" spans="1:2" s="323" customFormat="1">
      <c r="A1519" s="103"/>
      <c r="B1519" s="103"/>
    </row>
    <row r="1520" spans="1:2" s="323" customFormat="1">
      <c r="A1520" s="103"/>
      <c r="B1520" s="103"/>
    </row>
    <row r="1521" spans="1:2" s="323" customFormat="1">
      <c r="A1521" s="103"/>
      <c r="B1521" s="103"/>
    </row>
    <row r="1522" spans="1:2" s="323" customFormat="1">
      <c r="A1522" s="103"/>
      <c r="B1522" s="103"/>
    </row>
    <row r="1523" spans="1:2" s="323" customFormat="1">
      <c r="A1523" s="103"/>
      <c r="B1523" s="103"/>
    </row>
    <row r="1524" spans="1:2" s="323" customFormat="1">
      <c r="A1524" s="103"/>
      <c r="B1524" s="103"/>
    </row>
    <row r="1525" spans="1:2" s="323" customFormat="1">
      <c r="A1525" s="103"/>
      <c r="B1525" s="103"/>
    </row>
    <row r="1526" spans="1:2" s="323" customFormat="1">
      <c r="A1526" s="103"/>
      <c r="B1526" s="103"/>
    </row>
    <row r="1527" spans="1:2" s="323" customFormat="1">
      <c r="A1527" s="103"/>
      <c r="B1527" s="101"/>
    </row>
    <row r="1528" spans="1:2" s="323" customFormat="1">
      <c r="A1528" s="103"/>
    </row>
    <row r="1529" spans="1:2" s="323" customFormat="1">
      <c r="A1529" s="103"/>
    </row>
    <row r="1530" spans="1:2" s="323" customFormat="1">
      <c r="A1530" s="103"/>
    </row>
    <row r="1531" spans="1:2" s="323" customFormat="1">
      <c r="A1531" s="103"/>
      <c r="B1531" s="103"/>
    </row>
    <row r="1532" spans="1:2" s="323" customFormat="1">
      <c r="A1532" s="103"/>
      <c r="B1532" s="103"/>
    </row>
    <row r="1533" spans="1:2" s="323" customFormat="1">
      <c r="A1533" s="103"/>
      <c r="B1533" s="103"/>
    </row>
    <row r="1534" spans="1:2" s="323" customFormat="1">
      <c r="A1534" s="103"/>
      <c r="B1534" s="103"/>
    </row>
    <row r="1535" spans="1:2" s="323" customFormat="1">
      <c r="A1535" s="103"/>
      <c r="B1535" s="103"/>
    </row>
    <row r="1536" spans="1:2" s="323" customFormat="1">
      <c r="A1536" s="103"/>
      <c r="B1536" s="103"/>
    </row>
    <row r="1537" spans="1:2" s="323" customFormat="1">
      <c r="A1537" s="103"/>
      <c r="B1537" s="103"/>
    </row>
    <row r="1538" spans="1:2" s="323" customFormat="1">
      <c r="A1538" s="103"/>
      <c r="B1538" s="103"/>
    </row>
    <row r="1539" spans="1:2" s="323" customFormat="1">
      <c r="A1539" s="103"/>
      <c r="B1539" s="103"/>
    </row>
    <row r="1540" spans="1:2" s="323" customFormat="1">
      <c r="A1540" s="103"/>
      <c r="B1540" s="103"/>
    </row>
    <row r="1541" spans="1:2" s="323" customFormat="1">
      <c r="A1541" s="103"/>
      <c r="B1541" s="103"/>
    </row>
    <row r="1542" spans="1:2" s="323" customFormat="1">
      <c r="A1542" s="103"/>
      <c r="B1542" s="103"/>
    </row>
    <row r="1543" spans="1:2" s="323" customFormat="1">
      <c r="A1543" s="103"/>
      <c r="B1543" s="103"/>
    </row>
    <row r="1544" spans="1:2" s="323" customFormat="1">
      <c r="A1544" s="103"/>
      <c r="B1544" s="103"/>
    </row>
    <row r="1545" spans="1:2" s="323" customFormat="1">
      <c r="A1545" s="103"/>
      <c r="B1545" s="103"/>
    </row>
    <row r="1546" spans="1:2" s="323" customFormat="1">
      <c r="A1546" s="103"/>
      <c r="B1546" s="103"/>
    </row>
    <row r="1547" spans="1:2" s="323" customFormat="1">
      <c r="A1547" s="103"/>
      <c r="B1547" s="103"/>
    </row>
    <row r="1548" spans="1:2" s="323" customFormat="1">
      <c r="A1548" s="103"/>
      <c r="B1548" s="103"/>
    </row>
    <row r="1549" spans="1:2" s="323" customFormat="1">
      <c r="A1549" s="103"/>
      <c r="B1549" s="103"/>
    </row>
    <row r="1550" spans="1:2" s="323" customFormat="1">
      <c r="A1550" s="103"/>
      <c r="B1550" s="103"/>
    </row>
    <row r="1551" spans="1:2" s="323" customFormat="1">
      <c r="A1551" s="103"/>
      <c r="B1551" s="103"/>
    </row>
    <row r="1552" spans="1:2" s="323" customFormat="1">
      <c r="A1552" s="103"/>
      <c r="B1552" s="103"/>
    </row>
    <row r="1553" spans="1:2" s="323" customFormat="1">
      <c r="A1553" s="103"/>
      <c r="B1553" s="103"/>
    </row>
    <row r="1554" spans="1:2" s="323" customFormat="1">
      <c r="A1554" s="103"/>
      <c r="B1554" s="101"/>
    </row>
    <row r="1555" spans="1:2" s="323" customFormat="1">
      <c r="A1555" s="103"/>
    </row>
    <row r="1556" spans="1:2" s="323" customFormat="1">
      <c r="A1556" s="103"/>
    </row>
    <row r="1557" spans="1:2" s="323" customFormat="1">
      <c r="A1557" s="103"/>
    </row>
    <row r="1558" spans="1:2" s="323" customFormat="1">
      <c r="A1558" s="103"/>
    </row>
    <row r="1559" spans="1:2" s="323" customFormat="1">
      <c r="A1559" s="103"/>
      <c r="B1559" s="103"/>
    </row>
    <row r="1560" spans="1:2" s="323" customFormat="1">
      <c r="A1560" s="103"/>
      <c r="B1560" s="103"/>
    </row>
    <row r="1561" spans="1:2" s="323" customFormat="1">
      <c r="A1561" s="103"/>
      <c r="B1561" s="103"/>
    </row>
    <row r="1562" spans="1:2" s="323" customFormat="1">
      <c r="A1562" s="103"/>
      <c r="B1562" s="103"/>
    </row>
    <row r="1563" spans="1:2" s="323" customFormat="1">
      <c r="A1563" s="103"/>
      <c r="B1563" s="103"/>
    </row>
    <row r="1564" spans="1:2" s="323" customFormat="1">
      <c r="A1564" s="103"/>
      <c r="B1564" s="103"/>
    </row>
    <row r="1565" spans="1:2" s="323" customFormat="1">
      <c r="A1565" s="103"/>
      <c r="B1565" s="103"/>
    </row>
    <row r="1566" spans="1:2" s="323" customFormat="1">
      <c r="A1566" s="103"/>
      <c r="B1566" s="103"/>
    </row>
    <row r="1567" spans="1:2" s="323" customFormat="1">
      <c r="A1567" s="103"/>
      <c r="B1567" s="103"/>
    </row>
    <row r="1568" spans="1:2" s="323" customFormat="1">
      <c r="A1568" s="103"/>
      <c r="B1568" s="101"/>
    </row>
    <row r="1569" spans="1:2" s="323" customFormat="1">
      <c r="A1569" s="103"/>
    </row>
    <row r="1570" spans="1:2" s="323" customFormat="1">
      <c r="A1570" s="103"/>
    </row>
    <row r="1571" spans="1:2" s="323" customFormat="1">
      <c r="A1571" s="103"/>
    </row>
    <row r="1572" spans="1:2" s="323" customFormat="1">
      <c r="A1572" s="103"/>
      <c r="B1572" s="103"/>
    </row>
    <row r="1573" spans="1:2" s="323" customFormat="1">
      <c r="A1573" s="103"/>
      <c r="B1573" s="103"/>
    </row>
    <row r="1574" spans="1:2" s="323" customFormat="1">
      <c r="A1574" s="103"/>
      <c r="B1574" s="103"/>
    </row>
    <row r="1575" spans="1:2" s="323" customFormat="1">
      <c r="A1575" s="103"/>
      <c r="B1575" s="103"/>
    </row>
    <row r="1576" spans="1:2" s="323" customFormat="1">
      <c r="A1576" s="103"/>
      <c r="B1576" s="103"/>
    </row>
    <row r="1577" spans="1:2" s="323" customFormat="1">
      <c r="A1577" s="103"/>
      <c r="B1577" s="103"/>
    </row>
    <row r="1578" spans="1:2" s="323" customFormat="1">
      <c r="A1578" s="103"/>
      <c r="B1578" s="103"/>
    </row>
    <row r="1579" spans="1:2" s="323" customFormat="1">
      <c r="A1579" s="103"/>
      <c r="B1579" s="103"/>
    </row>
    <row r="1580" spans="1:2" s="323" customFormat="1">
      <c r="A1580" s="103"/>
      <c r="B1580" s="101"/>
    </row>
    <row r="1581" spans="1:2" s="323" customFormat="1">
      <c r="A1581" s="103"/>
    </row>
    <row r="1582" spans="1:2" s="323" customFormat="1">
      <c r="A1582" s="103"/>
    </row>
    <row r="1583" spans="1:2" s="323" customFormat="1">
      <c r="A1583" s="103"/>
    </row>
    <row r="1584" spans="1:2" s="323" customFormat="1">
      <c r="A1584" s="103"/>
      <c r="B1584" s="103"/>
    </row>
    <row r="1585" spans="1:2" s="323" customFormat="1">
      <c r="A1585" s="103"/>
      <c r="B1585" s="103"/>
    </row>
    <row r="1586" spans="1:2" s="323" customFormat="1">
      <c r="A1586" s="103"/>
      <c r="B1586" s="103"/>
    </row>
    <row r="1587" spans="1:2" s="323" customFormat="1">
      <c r="A1587" s="103"/>
      <c r="B1587" s="103"/>
    </row>
    <row r="1588" spans="1:2" s="323" customFormat="1">
      <c r="A1588" s="103"/>
      <c r="B1588" s="103"/>
    </row>
    <row r="1589" spans="1:2" s="323" customFormat="1">
      <c r="A1589" s="103"/>
      <c r="B1589" s="103"/>
    </row>
    <row r="1590" spans="1:2" s="323" customFormat="1">
      <c r="A1590" s="103"/>
      <c r="B1590" s="103"/>
    </row>
    <row r="1591" spans="1:2" s="323" customFormat="1">
      <c r="A1591" s="103"/>
      <c r="B1591" s="103"/>
    </row>
    <row r="1592" spans="1:2" s="323" customFormat="1">
      <c r="A1592" s="103"/>
      <c r="B1592" s="103"/>
    </row>
    <row r="1593" spans="1:2" s="323" customFormat="1">
      <c r="A1593" s="103"/>
      <c r="B1593" s="103"/>
    </row>
    <row r="1594" spans="1:2" s="323" customFormat="1">
      <c r="A1594" s="103"/>
      <c r="B1594" s="103"/>
    </row>
    <row r="1595" spans="1:2" s="323" customFormat="1">
      <c r="A1595" s="103"/>
      <c r="B1595" s="103"/>
    </row>
    <row r="1596" spans="1:2" s="323" customFormat="1">
      <c r="A1596" s="103"/>
      <c r="B1596" s="103"/>
    </row>
    <row r="1597" spans="1:2" s="323" customFormat="1">
      <c r="A1597" s="103"/>
      <c r="B1597" s="103"/>
    </row>
    <row r="1598" spans="1:2" s="323" customFormat="1">
      <c r="A1598" s="103"/>
      <c r="B1598" s="103"/>
    </row>
    <row r="1599" spans="1:2" s="323" customFormat="1">
      <c r="A1599" s="103"/>
      <c r="B1599" s="103"/>
    </row>
    <row r="1600" spans="1:2" s="323" customFormat="1">
      <c r="A1600" s="103"/>
      <c r="B1600" s="103"/>
    </row>
    <row r="1601" spans="1:2" s="323" customFormat="1">
      <c r="A1601" s="103"/>
      <c r="B1601" s="103"/>
    </row>
    <row r="1602" spans="1:2" s="323" customFormat="1">
      <c r="A1602" s="103"/>
      <c r="B1602" s="103"/>
    </row>
    <row r="1603" spans="1:2" s="323" customFormat="1">
      <c r="A1603" s="103"/>
      <c r="B1603" s="103"/>
    </row>
    <row r="1604" spans="1:2" s="323" customFormat="1">
      <c r="A1604" s="103"/>
      <c r="B1604" s="103"/>
    </row>
    <row r="1605" spans="1:2" s="323" customFormat="1">
      <c r="A1605" s="103"/>
      <c r="B1605" s="103"/>
    </row>
    <row r="1606" spans="1:2" s="323" customFormat="1">
      <c r="A1606" s="103"/>
      <c r="B1606" s="103"/>
    </row>
    <row r="1607" spans="1:2" s="323" customFormat="1">
      <c r="A1607" s="103"/>
      <c r="B1607" s="103"/>
    </row>
    <row r="1608" spans="1:2" s="323" customFormat="1">
      <c r="A1608" s="103"/>
      <c r="B1608" s="103"/>
    </row>
    <row r="1609" spans="1:2" s="323" customFormat="1">
      <c r="A1609" s="103"/>
      <c r="B1609" s="103"/>
    </row>
    <row r="1610" spans="1:2" s="323" customFormat="1">
      <c r="A1610" s="103"/>
      <c r="B1610" s="103"/>
    </row>
    <row r="1611" spans="1:2" s="323" customFormat="1">
      <c r="A1611" s="103"/>
      <c r="B1611" s="103"/>
    </row>
    <row r="1612" spans="1:2" s="323" customFormat="1">
      <c r="A1612" s="103"/>
      <c r="B1612" s="103"/>
    </row>
    <row r="1613" spans="1:2" s="323" customFormat="1">
      <c r="A1613" s="103"/>
      <c r="B1613" s="103"/>
    </row>
    <row r="1614" spans="1:2" s="323" customFormat="1">
      <c r="A1614" s="103"/>
      <c r="B1614" s="103"/>
    </row>
    <row r="1615" spans="1:2" s="323" customFormat="1">
      <c r="A1615" s="103"/>
      <c r="B1615" s="103"/>
    </row>
    <row r="1616" spans="1:2" s="323" customFormat="1">
      <c r="A1616" s="103"/>
      <c r="B1616" s="103"/>
    </row>
    <row r="1617" spans="1:2" s="323" customFormat="1">
      <c r="A1617" s="103"/>
      <c r="B1617" s="103"/>
    </row>
    <row r="1618" spans="1:2" s="323" customFormat="1">
      <c r="A1618" s="103"/>
      <c r="B1618" s="103"/>
    </row>
    <row r="1619" spans="1:2" s="323" customFormat="1">
      <c r="A1619" s="103"/>
      <c r="B1619" s="103"/>
    </row>
    <row r="1620" spans="1:2" s="323" customFormat="1">
      <c r="A1620" s="103"/>
      <c r="B1620" s="103"/>
    </row>
    <row r="1621" spans="1:2" s="323" customFormat="1">
      <c r="A1621" s="103"/>
      <c r="B1621" s="103"/>
    </row>
    <row r="1622" spans="1:2" s="323" customFormat="1">
      <c r="A1622" s="103"/>
      <c r="B1622" s="103"/>
    </row>
    <row r="1623" spans="1:2" s="323" customFormat="1">
      <c r="A1623" s="103"/>
      <c r="B1623" s="103"/>
    </row>
    <row r="1624" spans="1:2" s="323" customFormat="1">
      <c r="A1624" s="103"/>
      <c r="B1624" s="101"/>
    </row>
    <row r="1625" spans="1:2" s="323" customFormat="1">
      <c r="A1625" s="103"/>
    </row>
    <row r="1626" spans="1:2" s="323" customFormat="1">
      <c r="A1626" s="103"/>
    </row>
    <row r="1627" spans="1:2" s="323" customFormat="1">
      <c r="A1627" s="103"/>
    </row>
    <row r="1628" spans="1:2" s="323" customFormat="1">
      <c r="A1628" s="103"/>
    </row>
    <row r="1629" spans="1:2" s="323" customFormat="1">
      <c r="A1629" s="103"/>
      <c r="B1629" s="103"/>
    </row>
    <row r="1630" spans="1:2" s="323" customFormat="1">
      <c r="A1630" s="103"/>
      <c r="B1630" s="103"/>
    </row>
    <row r="1631" spans="1:2" s="323" customFormat="1">
      <c r="A1631" s="103"/>
      <c r="B1631" s="103"/>
    </row>
    <row r="1632" spans="1:2" s="323" customFormat="1">
      <c r="A1632" s="103"/>
      <c r="B1632" s="103"/>
    </row>
    <row r="1633" spans="1:2" s="323" customFormat="1">
      <c r="A1633" s="103"/>
      <c r="B1633" s="103"/>
    </row>
    <row r="1634" spans="1:2" s="323" customFormat="1">
      <c r="A1634" s="103"/>
      <c r="B1634" s="103"/>
    </row>
    <row r="1635" spans="1:2" s="323" customFormat="1">
      <c r="A1635" s="103"/>
      <c r="B1635" s="103"/>
    </row>
    <row r="1636" spans="1:2" s="323" customFormat="1">
      <c r="A1636" s="103"/>
      <c r="B1636" s="103"/>
    </row>
    <row r="1637" spans="1:2" s="323" customFormat="1">
      <c r="A1637" s="103"/>
      <c r="B1637" s="101"/>
    </row>
    <row r="1638" spans="1:2" s="323" customFormat="1">
      <c r="A1638" s="103"/>
    </row>
    <row r="1639" spans="1:2" s="323" customFormat="1">
      <c r="A1639" s="103"/>
    </row>
    <row r="1640" spans="1:2" s="323" customFormat="1">
      <c r="A1640" s="103"/>
    </row>
    <row r="1641" spans="1:2" s="323" customFormat="1">
      <c r="A1641" s="103"/>
    </row>
    <row r="1642" spans="1:2" s="323" customFormat="1">
      <c r="A1642" s="103"/>
      <c r="B1642" s="103"/>
    </row>
    <row r="1643" spans="1:2" s="323" customFormat="1">
      <c r="A1643" s="103"/>
      <c r="B1643" s="103"/>
    </row>
    <row r="1644" spans="1:2" s="323" customFormat="1">
      <c r="A1644" s="103"/>
      <c r="B1644" s="103"/>
    </row>
    <row r="1645" spans="1:2" s="323" customFormat="1">
      <c r="A1645" s="103"/>
      <c r="B1645" s="103"/>
    </row>
    <row r="1646" spans="1:2" s="323" customFormat="1">
      <c r="A1646" s="103"/>
      <c r="B1646" s="103"/>
    </row>
    <row r="1647" spans="1:2" s="323" customFormat="1">
      <c r="A1647" s="103"/>
      <c r="B1647" s="103"/>
    </row>
    <row r="1648" spans="1:2" s="323" customFormat="1">
      <c r="A1648" s="103"/>
      <c r="B1648" s="103"/>
    </row>
    <row r="1649" spans="1:2" s="323" customFormat="1">
      <c r="A1649" s="103"/>
      <c r="B1649" s="103"/>
    </row>
    <row r="1650" spans="1:2" s="323" customFormat="1">
      <c r="A1650" s="103"/>
      <c r="B1650" s="103"/>
    </row>
    <row r="1651" spans="1:2" s="323" customFormat="1">
      <c r="A1651" s="103"/>
      <c r="B1651" s="103"/>
    </row>
    <row r="1652" spans="1:2" s="323" customFormat="1">
      <c r="A1652" s="103"/>
      <c r="B1652" s="103"/>
    </row>
    <row r="1653" spans="1:2" s="323" customFormat="1">
      <c r="A1653" s="103"/>
      <c r="B1653" s="103"/>
    </row>
    <row r="1654" spans="1:2" s="323" customFormat="1">
      <c r="A1654" s="103"/>
      <c r="B1654" s="103"/>
    </row>
    <row r="1655" spans="1:2" s="323" customFormat="1">
      <c r="A1655" s="103"/>
      <c r="B1655" s="103"/>
    </row>
    <row r="1656" spans="1:2" s="323" customFormat="1">
      <c r="A1656" s="103"/>
      <c r="B1656" s="103"/>
    </row>
    <row r="1657" spans="1:2" s="323" customFormat="1">
      <c r="A1657" s="103"/>
      <c r="B1657" s="103"/>
    </row>
    <row r="1658" spans="1:2" s="323" customFormat="1">
      <c r="A1658" s="103"/>
      <c r="B1658" s="103"/>
    </row>
    <row r="1659" spans="1:2" s="323" customFormat="1">
      <c r="A1659" s="103"/>
      <c r="B1659" s="103"/>
    </row>
    <row r="1660" spans="1:2" s="323" customFormat="1">
      <c r="A1660" s="103"/>
      <c r="B1660" s="103"/>
    </row>
    <row r="1661" spans="1:2" s="323" customFormat="1">
      <c r="A1661" s="103"/>
      <c r="B1661" s="103"/>
    </row>
    <row r="1662" spans="1:2" s="323" customFormat="1">
      <c r="A1662" s="103"/>
      <c r="B1662" s="103"/>
    </row>
    <row r="1663" spans="1:2" s="323" customFormat="1">
      <c r="A1663" s="103"/>
      <c r="B1663" s="103"/>
    </row>
    <row r="1664" spans="1:2" s="323" customFormat="1">
      <c r="A1664" s="103"/>
      <c r="B1664" s="103"/>
    </row>
    <row r="1665" spans="1:2" s="323" customFormat="1">
      <c r="A1665" s="103"/>
      <c r="B1665" s="103"/>
    </row>
    <row r="1666" spans="1:2" s="323" customFormat="1">
      <c r="A1666" s="103"/>
      <c r="B1666" s="103"/>
    </row>
    <row r="1667" spans="1:2" s="323" customFormat="1">
      <c r="A1667" s="103"/>
      <c r="B1667" s="103"/>
    </row>
    <row r="1668" spans="1:2" s="323" customFormat="1">
      <c r="A1668" s="103"/>
      <c r="B1668" s="103"/>
    </row>
    <row r="1669" spans="1:2" s="323" customFormat="1">
      <c r="A1669" s="103"/>
      <c r="B1669" s="103"/>
    </row>
    <row r="1670" spans="1:2" s="323" customFormat="1">
      <c r="A1670" s="103"/>
      <c r="B1670" s="103"/>
    </row>
    <row r="1671" spans="1:2" s="323" customFormat="1">
      <c r="A1671" s="103"/>
      <c r="B1671" s="103"/>
    </row>
    <row r="1672" spans="1:2" s="323" customFormat="1">
      <c r="A1672" s="103"/>
      <c r="B1672" s="103"/>
    </row>
    <row r="1673" spans="1:2" s="323" customFormat="1">
      <c r="A1673" s="103"/>
      <c r="B1673" s="103"/>
    </row>
    <row r="1674" spans="1:2" s="323" customFormat="1">
      <c r="A1674" s="103"/>
      <c r="B1674" s="103"/>
    </row>
    <row r="1675" spans="1:2" s="323" customFormat="1">
      <c r="A1675" s="103"/>
      <c r="B1675" s="103"/>
    </row>
    <row r="1676" spans="1:2" s="323" customFormat="1">
      <c r="A1676" s="103"/>
      <c r="B1676" s="103"/>
    </row>
    <row r="1677" spans="1:2" s="323" customFormat="1">
      <c r="A1677" s="103"/>
      <c r="B1677" s="103"/>
    </row>
    <row r="1678" spans="1:2" s="323" customFormat="1">
      <c r="A1678" s="103"/>
      <c r="B1678" s="103"/>
    </row>
    <row r="1679" spans="1:2" s="323" customFormat="1">
      <c r="A1679" s="103"/>
      <c r="B1679" s="103"/>
    </row>
    <row r="1680" spans="1:2" s="323" customFormat="1">
      <c r="A1680" s="103"/>
      <c r="B1680" s="103"/>
    </row>
    <row r="1681" spans="1:2" s="323" customFormat="1">
      <c r="A1681" s="103"/>
      <c r="B1681" s="103"/>
    </row>
    <row r="1682" spans="1:2" s="323" customFormat="1">
      <c r="A1682" s="103"/>
      <c r="B1682" s="103"/>
    </row>
    <row r="1683" spans="1:2" s="323" customFormat="1">
      <c r="A1683" s="103"/>
      <c r="B1683" s="103"/>
    </row>
    <row r="1684" spans="1:2" s="323" customFormat="1">
      <c r="A1684" s="103"/>
      <c r="B1684" s="103"/>
    </row>
    <row r="1685" spans="1:2" s="323" customFormat="1">
      <c r="A1685" s="103"/>
      <c r="B1685" s="103"/>
    </row>
    <row r="1686" spans="1:2" s="323" customFormat="1">
      <c r="A1686" s="103"/>
      <c r="B1686" s="103"/>
    </row>
    <row r="1687" spans="1:2" s="323" customFormat="1">
      <c r="A1687" s="103"/>
      <c r="B1687" s="103"/>
    </row>
    <row r="1688" spans="1:2" s="323" customFormat="1">
      <c r="A1688" s="103"/>
      <c r="B1688" s="103"/>
    </row>
    <row r="1689" spans="1:2" s="323" customFormat="1">
      <c r="A1689" s="103"/>
      <c r="B1689" s="103"/>
    </row>
    <row r="1690" spans="1:2" s="323" customFormat="1">
      <c r="A1690" s="103"/>
      <c r="B1690" s="103"/>
    </row>
    <row r="1691" spans="1:2" s="323" customFormat="1">
      <c r="A1691" s="103"/>
      <c r="B1691" s="103"/>
    </row>
    <row r="1692" spans="1:2" s="323" customFormat="1">
      <c r="A1692" s="103"/>
      <c r="B1692" s="103"/>
    </row>
    <row r="1693" spans="1:2" s="323" customFormat="1">
      <c r="A1693" s="103"/>
      <c r="B1693" s="103"/>
    </row>
    <row r="1694" spans="1:2" s="323" customFormat="1">
      <c r="A1694" s="103"/>
      <c r="B1694" s="103"/>
    </row>
    <row r="1695" spans="1:2" s="323" customFormat="1">
      <c r="A1695" s="103"/>
      <c r="B1695" s="103"/>
    </row>
    <row r="1696" spans="1:2" s="323" customFormat="1">
      <c r="A1696" s="103"/>
      <c r="B1696" s="103"/>
    </row>
    <row r="1697" spans="1:2" s="323" customFormat="1">
      <c r="A1697" s="103"/>
      <c r="B1697" s="103"/>
    </row>
    <row r="1698" spans="1:2" s="323" customFormat="1">
      <c r="A1698" s="103"/>
      <c r="B1698" s="103"/>
    </row>
    <row r="1699" spans="1:2" s="323" customFormat="1">
      <c r="A1699" s="103"/>
      <c r="B1699" s="103"/>
    </row>
    <row r="1700" spans="1:2" s="323" customFormat="1">
      <c r="A1700" s="103"/>
      <c r="B1700" s="103"/>
    </row>
    <row r="1701" spans="1:2" s="323" customFormat="1">
      <c r="A1701" s="103"/>
      <c r="B1701" s="103"/>
    </row>
    <row r="1702" spans="1:2" s="323" customFormat="1">
      <c r="A1702" s="103"/>
      <c r="B1702" s="103"/>
    </row>
    <row r="1703" spans="1:2" s="323" customFormat="1">
      <c r="A1703" s="103"/>
      <c r="B1703" s="103"/>
    </row>
    <row r="1704" spans="1:2" s="323" customFormat="1">
      <c r="A1704" s="103"/>
      <c r="B1704" s="103"/>
    </row>
    <row r="1705" spans="1:2" s="323" customFormat="1">
      <c r="A1705" s="103"/>
      <c r="B1705" s="103"/>
    </row>
    <row r="1706" spans="1:2" s="323" customFormat="1">
      <c r="A1706" s="103"/>
      <c r="B1706" s="103"/>
    </row>
    <row r="1707" spans="1:2" s="323" customFormat="1">
      <c r="A1707" s="103"/>
      <c r="B1707" s="103"/>
    </row>
    <row r="1708" spans="1:2" s="323" customFormat="1">
      <c r="A1708" s="103"/>
      <c r="B1708" s="103"/>
    </row>
    <row r="1709" spans="1:2" s="323" customFormat="1">
      <c r="A1709" s="103"/>
      <c r="B1709" s="103"/>
    </row>
    <row r="1710" spans="1:2" s="323" customFormat="1">
      <c r="A1710" s="103"/>
      <c r="B1710" s="103"/>
    </row>
    <row r="1711" spans="1:2" s="323" customFormat="1">
      <c r="A1711" s="103"/>
      <c r="B1711" s="103"/>
    </row>
    <row r="1712" spans="1:2" s="323" customFormat="1">
      <c r="A1712" s="103"/>
      <c r="B1712" s="101"/>
    </row>
    <row r="1713" spans="1:2" s="323" customFormat="1">
      <c r="A1713" s="103"/>
    </row>
    <row r="1714" spans="1:2" s="323" customFormat="1">
      <c r="A1714" s="103"/>
    </row>
    <row r="1715" spans="1:2" s="323" customFormat="1">
      <c r="A1715" s="103"/>
    </row>
    <row r="1716" spans="1:2" s="323" customFormat="1">
      <c r="A1716" s="103"/>
      <c r="B1716" s="101"/>
    </row>
    <row r="1717" spans="1:2" s="323" customFormat="1">
      <c r="A1717" s="103"/>
    </row>
    <row r="1718" spans="1:2" s="323" customFormat="1">
      <c r="A1718" s="103"/>
    </row>
    <row r="1719" spans="1:2" s="323" customFormat="1">
      <c r="A1719" s="103"/>
    </row>
    <row r="1720" spans="1:2" s="323" customFormat="1">
      <c r="A1720" s="103"/>
      <c r="B1720" s="101"/>
    </row>
    <row r="1721" spans="1:2" s="323" customFormat="1">
      <c r="A1721" s="103"/>
    </row>
    <row r="1722" spans="1:2" s="323" customFormat="1">
      <c r="A1722" s="103"/>
    </row>
    <row r="1723" spans="1:2" s="323" customFormat="1">
      <c r="A1723" s="103"/>
    </row>
    <row r="1724" spans="1:2" s="323" customFormat="1">
      <c r="A1724" s="103"/>
      <c r="B1724" s="101"/>
    </row>
    <row r="1725" spans="1:2" s="323" customFormat="1">
      <c r="A1725" s="103"/>
    </row>
    <row r="1726" spans="1:2" s="323" customFormat="1">
      <c r="A1726" s="103"/>
    </row>
    <row r="1727" spans="1:2" s="323" customFormat="1">
      <c r="A1727" s="103"/>
    </row>
    <row r="1728" spans="1:2" s="323" customFormat="1">
      <c r="A1728" s="103"/>
    </row>
    <row r="1729" spans="1:2" s="323" customFormat="1">
      <c r="A1729" s="103"/>
      <c r="B1729" s="103"/>
    </row>
    <row r="1730" spans="1:2" s="323" customFormat="1">
      <c r="A1730" s="103"/>
      <c r="B1730" s="103"/>
    </row>
    <row r="1731" spans="1:2" s="323" customFormat="1">
      <c r="A1731" s="103"/>
      <c r="B1731" s="103"/>
    </row>
    <row r="1732" spans="1:2" s="323" customFormat="1">
      <c r="A1732" s="103"/>
      <c r="B1732" s="103"/>
    </row>
    <row r="1733" spans="1:2" s="323" customFormat="1">
      <c r="A1733" s="103"/>
      <c r="B1733" s="103"/>
    </row>
    <row r="1734" spans="1:2" s="323" customFormat="1">
      <c r="A1734" s="103"/>
      <c r="B1734" s="103"/>
    </row>
    <row r="1735" spans="1:2" s="323" customFormat="1">
      <c r="A1735" s="103"/>
      <c r="B1735" s="103"/>
    </row>
    <row r="1736" spans="1:2" s="323" customFormat="1">
      <c r="A1736" s="103"/>
      <c r="B1736" s="103"/>
    </row>
    <row r="1737" spans="1:2" s="323" customFormat="1">
      <c r="A1737" s="103"/>
      <c r="B1737" s="103"/>
    </row>
    <row r="1738" spans="1:2" s="323" customFormat="1">
      <c r="A1738" s="103"/>
      <c r="B1738" s="103"/>
    </row>
    <row r="1739" spans="1:2" s="323" customFormat="1">
      <c r="A1739" s="103"/>
      <c r="B1739" s="103"/>
    </row>
    <row r="1740" spans="1:2" s="323" customFormat="1">
      <c r="A1740" s="103"/>
      <c r="B1740" s="103"/>
    </row>
    <row r="1741" spans="1:2" s="323" customFormat="1">
      <c r="A1741" s="103"/>
      <c r="B1741" s="103"/>
    </row>
    <row r="1742" spans="1:2" s="323" customFormat="1">
      <c r="A1742" s="103"/>
      <c r="B1742" s="103"/>
    </row>
    <row r="1743" spans="1:2" s="323" customFormat="1">
      <c r="A1743" s="103"/>
      <c r="B1743" s="103"/>
    </row>
    <row r="1744" spans="1:2" s="323" customFormat="1">
      <c r="A1744" s="103"/>
      <c r="B1744" s="103"/>
    </row>
    <row r="1745" spans="1:2" s="323" customFormat="1">
      <c r="A1745" s="103"/>
      <c r="B1745" s="103"/>
    </row>
    <row r="1746" spans="1:2" s="323" customFormat="1">
      <c r="A1746" s="103"/>
      <c r="B1746" s="103"/>
    </row>
    <row r="1747" spans="1:2" s="323" customFormat="1">
      <c r="A1747" s="103"/>
      <c r="B1747" s="103"/>
    </row>
    <row r="1748" spans="1:2" s="323" customFormat="1">
      <c r="A1748" s="103"/>
      <c r="B1748" s="103"/>
    </row>
    <row r="1749" spans="1:2" s="323" customFormat="1">
      <c r="A1749" s="103"/>
      <c r="B1749" s="103"/>
    </row>
    <row r="1750" spans="1:2" s="323" customFormat="1">
      <c r="A1750" s="103"/>
      <c r="B1750" s="103"/>
    </row>
    <row r="1751" spans="1:2" s="323" customFormat="1">
      <c r="A1751" s="103"/>
      <c r="B1751" s="103"/>
    </row>
    <row r="1752" spans="1:2" s="323" customFormat="1">
      <c r="A1752" s="103"/>
      <c r="B1752" s="101"/>
    </row>
    <row r="1753" spans="1:2" s="323" customFormat="1">
      <c r="A1753" s="103"/>
    </row>
    <row r="1754" spans="1:2" s="323" customFormat="1">
      <c r="A1754" s="103"/>
    </row>
    <row r="1755" spans="1:2" s="323" customFormat="1">
      <c r="A1755" s="103"/>
    </row>
    <row r="1756" spans="1:2" s="323" customFormat="1">
      <c r="A1756" s="103"/>
    </row>
    <row r="1757" spans="1:2" s="323" customFormat="1">
      <c r="A1757" s="103"/>
      <c r="B1757" s="103"/>
    </row>
    <row r="1758" spans="1:2" s="323" customFormat="1">
      <c r="A1758" s="103"/>
      <c r="B1758" s="103"/>
    </row>
    <row r="1759" spans="1:2" s="323" customFormat="1">
      <c r="A1759" s="103"/>
      <c r="B1759" s="103"/>
    </row>
    <row r="1760" spans="1:2" s="323" customFormat="1">
      <c r="A1760" s="103"/>
      <c r="B1760" s="103"/>
    </row>
    <row r="1761" spans="1:2" s="323" customFormat="1">
      <c r="A1761" s="103"/>
      <c r="B1761" s="103"/>
    </row>
    <row r="1762" spans="1:2" s="323" customFormat="1">
      <c r="A1762" s="103"/>
      <c r="B1762" s="103"/>
    </row>
    <row r="1763" spans="1:2" s="323" customFormat="1">
      <c r="A1763" s="103"/>
      <c r="B1763" s="103"/>
    </row>
    <row r="1764" spans="1:2" s="323" customFormat="1">
      <c r="A1764" s="103"/>
      <c r="B1764" s="103"/>
    </row>
    <row r="1765" spans="1:2" s="323" customFormat="1">
      <c r="A1765" s="103"/>
      <c r="B1765" s="103"/>
    </row>
    <row r="1766" spans="1:2" s="323" customFormat="1">
      <c r="A1766" s="103"/>
      <c r="B1766" s="103"/>
    </row>
    <row r="1767" spans="1:2" s="323" customFormat="1">
      <c r="A1767" s="103"/>
      <c r="B1767" s="103"/>
    </row>
    <row r="1768" spans="1:2" s="323" customFormat="1">
      <c r="A1768" s="103"/>
      <c r="B1768" s="103"/>
    </row>
    <row r="1769" spans="1:2" s="323" customFormat="1">
      <c r="A1769" s="103"/>
      <c r="B1769" s="103"/>
    </row>
    <row r="1770" spans="1:2" s="323" customFormat="1">
      <c r="A1770" s="103"/>
      <c r="B1770" s="103"/>
    </row>
    <row r="1771" spans="1:2" s="323" customFormat="1">
      <c r="A1771" s="103"/>
      <c r="B1771" s="103"/>
    </row>
    <row r="1772" spans="1:2" s="323" customFormat="1">
      <c r="A1772" s="103"/>
      <c r="B1772" s="103"/>
    </row>
    <row r="1773" spans="1:2" s="323" customFormat="1">
      <c r="A1773" s="103"/>
      <c r="B1773" s="103"/>
    </row>
    <row r="1774" spans="1:2" s="323" customFormat="1">
      <c r="A1774" s="103"/>
      <c r="B1774" s="103"/>
    </row>
    <row r="1775" spans="1:2" s="323" customFormat="1">
      <c r="A1775" s="103"/>
      <c r="B1775" s="103"/>
    </row>
    <row r="1776" spans="1:2" s="323" customFormat="1">
      <c r="A1776" s="103"/>
      <c r="B1776" s="103"/>
    </row>
    <row r="1777" spans="1:2" s="323" customFormat="1">
      <c r="A1777" s="103"/>
      <c r="B1777" s="103"/>
    </row>
    <row r="1778" spans="1:2" s="323" customFormat="1">
      <c r="A1778" s="103"/>
      <c r="B1778" s="103"/>
    </row>
    <row r="1779" spans="1:2" s="323" customFormat="1">
      <c r="A1779" s="103"/>
      <c r="B1779" s="103"/>
    </row>
    <row r="1780" spans="1:2" s="323" customFormat="1">
      <c r="A1780" s="103"/>
      <c r="B1780" s="103"/>
    </row>
    <row r="1781" spans="1:2" s="323" customFormat="1">
      <c r="A1781" s="103"/>
      <c r="B1781" s="103"/>
    </row>
    <row r="1782" spans="1:2" s="323" customFormat="1">
      <c r="A1782" s="103"/>
      <c r="B1782" s="103"/>
    </row>
    <row r="1783" spans="1:2" s="323" customFormat="1">
      <c r="A1783" s="103"/>
      <c r="B1783" s="103"/>
    </row>
    <row r="1784" spans="1:2" s="323" customFormat="1">
      <c r="A1784" s="103"/>
      <c r="B1784" s="103"/>
    </row>
    <row r="1785" spans="1:2" s="323" customFormat="1">
      <c r="A1785" s="103"/>
      <c r="B1785" s="103"/>
    </row>
    <row r="1786" spans="1:2" s="323" customFormat="1">
      <c r="A1786" s="103"/>
      <c r="B1786" s="103"/>
    </row>
    <row r="1787" spans="1:2" s="323" customFormat="1">
      <c r="A1787" s="103"/>
      <c r="B1787" s="103"/>
    </row>
    <row r="1788" spans="1:2" s="323" customFormat="1">
      <c r="A1788" s="103"/>
      <c r="B1788" s="103"/>
    </row>
    <row r="1789" spans="1:2" s="323" customFormat="1">
      <c r="A1789" s="103"/>
      <c r="B1789" s="324"/>
    </row>
    <row r="1790" spans="1:2" s="323" customFormat="1">
      <c r="A1790" s="103"/>
      <c r="B1790" s="324"/>
    </row>
    <row r="1791" spans="1:2" s="323" customFormat="1">
      <c r="A1791" s="103"/>
      <c r="B1791" s="324"/>
    </row>
    <row r="1792" spans="1:2" s="323" customFormat="1">
      <c r="A1792" s="103"/>
      <c r="B1792" s="324"/>
    </row>
    <row r="1793" spans="1:2" s="323" customFormat="1">
      <c r="A1793" s="103"/>
      <c r="B1793" s="324"/>
    </row>
    <row r="1794" spans="1:2" s="323" customFormat="1">
      <c r="A1794" s="103"/>
      <c r="B1794" s="103"/>
    </row>
    <row r="1795" spans="1:2" s="323" customFormat="1">
      <c r="A1795" s="103"/>
      <c r="B1795" s="103"/>
    </row>
    <row r="1796" spans="1:2" s="323" customFormat="1">
      <c r="A1796" s="103"/>
      <c r="B1796" s="103"/>
    </row>
    <row r="1797" spans="1:2" s="323" customFormat="1">
      <c r="A1797" s="103"/>
      <c r="B1797" s="103"/>
    </row>
    <row r="1798" spans="1:2" s="323" customFormat="1">
      <c r="A1798" s="103"/>
      <c r="B1798" s="103"/>
    </row>
    <row r="1799" spans="1:2" s="323" customFormat="1">
      <c r="A1799" s="103"/>
      <c r="B1799" s="103"/>
    </row>
    <row r="1800" spans="1:2" s="323" customFormat="1">
      <c r="A1800" s="103"/>
      <c r="B1800" s="103"/>
    </row>
    <row r="1801" spans="1:2" s="323" customFormat="1">
      <c r="A1801" s="103"/>
      <c r="B1801" s="103"/>
    </row>
    <row r="1802" spans="1:2" s="323" customFormat="1">
      <c r="A1802" s="103"/>
      <c r="B1802" s="103"/>
    </row>
    <row r="1803" spans="1:2" s="323" customFormat="1">
      <c r="A1803" s="103"/>
      <c r="B1803" s="103"/>
    </row>
    <row r="1804" spans="1:2" s="323" customFormat="1">
      <c r="A1804" s="103"/>
      <c r="B1804" s="103"/>
    </row>
    <row r="1805" spans="1:2" s="323" customFormat="1">
      <c r="A1805" s="103"/>
      <c r="B1805" s="103"/>
    </row>
    <row r="1806" spans="1:2" s="323" customFormat="1">
      <c r="A1806" s="103"/>
      <c r="B1806" s="103"/>
    </row>
    <row r="1807" spans="1:2" s="323" customFormat="1">
      <c r="A1807" s="103"/>
      <c r="B1807" s="103"/>
    </row>
    <row r="1808" spans="1:2" s="323" customFormat="1">
      <c r="A1808" s="103"/>
      <c r="B1808" s="103"/>
    </row>
    <row r="1809" spans="1:2" s="323" customFormat="1">
      <c r="A1809" s="103"/>
      <c r="B1809" s="103"/>
    </row>
    <row r="1810" spans="1:2" s="323" customFormat="1">
      <c r="A1810" s="103"/>
      <c r="B1810" s="103"/>
    </row>
    <row r="1811" spans="1:2" s="323" customFormat="1">
      <c r="A1811" s="103"/>
      <c r="B1811" s="103"/>
    </row>
    <row r="1812" spans="1:2" s="323" customFormat="1">
      <c r="A1812" s="103"/>
      <c r="B1812" s="103"/>
    </row>
    <row r="1813" spans="1:2" s="323" customFormat="1">
      <c r="A1813" s="103"/>
      <c r="B1813" s="103"/>
    </row>
    <row r="1814" spans="1:2" s="323" customFormat="1">
      <c r="A1814" s="103"/>
      <c r="B1814" s="103"/>
    </row>
    <row r="1815" spans="1:2" s="323" customFormat="1">
      <c r="A1815" s="103"/>
      <c r="B1815" s="103"/>
    </row>
    <row r="1816" spans="1:2" s="323" customFormat="1">
      <c r="A1816" s="103"/>
      <c r="B1816" s="103"/>
    </row>
    <row r="1817" spans="1:2" s="323" customFormat="1">
      <c r="A1817" s="103"/>
      <c r="B1817" s="103"/>
    </row>
    <row r="1818" spans="1:2" s="323" customFormat="1">
      <c r="A1818" s="103"/>
      <c r="B1818" s="103"/>
    </row>
    <row r="1819" spans="1:2" s="323" customFormat="1">
      <c r="A1819" s="103"/>
      <c r="B1819" s="103"/>
    </row>
    <row r="1820" spans="1:2" s="323" customFormat="1">
      <c r="A1820" s="103"/>
      <c r="B1820" s="103"/>
    </row>
    <row r="1821" spans="1:2" s="323" customFormat="1">
      <c r="A1821" s="103"/>
      <c r="B1821" s="103"/>
    </row>
    <row r="1822" spans="1:2" s="323" customFormat="1">
      <c r="A1822" s="103"/>
      <c r="B1822" s="103"/>
    </row>
    <row r="1823" spans="1:2" s="323" customFormat="1">
      <c r="A1823" s="103"/>
      <c r="B1823" s="103"/>
    </row>
    <row r="1824" spans="1:2" s="323" customFormat="1">
      <c r="A1824" s="103"/>
      <c r="B1824" s="103"/>
    </row>
    <row r="1825" spans="1:2" s="323" customFormat="1">
      <c r="A1825" s="103"/>
      <c r="B1825" s="103"/>
    </row>
    <row r="1826" spans="1:2" s="323" customFormat="1">
      <c r="A1826" s="103"/>
      <c r="B1826" s="103"/>
    </row>
    <row r="1827" spans="1:2" s="323" customFormat="1">
      <c r="A1827" s="103"/>
      <c r="B1827" s="103"/>
    </row>
    <row r="1828" spans="1:2" s="323" customFormat="1">
      <c r="A1828" s="103"/>
      <c r="B1828" s="103"/>
    </row>
    <row r="1829" spans="1:2" s="323" customFormat="1">
      <c r="A1829" s="103"/>
      <c r="B1829" s="103"/>
    </row>
    <row r="1830" spans="1:2" s="323" customFormat="1">
      <c r="A1830" s="103"/>
      <c r="B1830" s="103"/>
    </row>
    <row r="1831" spans="1:2" s="323" customFormat="1">
      <c r="A1831" s="103"/>
      <c r="B1831" s="103"/>
    </row>
    <row r="1832" spans="1:2" s="323" customFormat="1">
      <c r="A1832" s="103"/>
      <c r="B1832" s="103"/>
    </row>
    <row r="1833" spans="1:2" s="323" customFormat="1">
      <c r="A1833" s="103"/>
      <c r="B1833" s="103"/>
    </row>
    <row r="1834" spans="1:2" s="323" customFormat="1">
      <c r="A1834" s="103"/>
      <c r="B1834" s="103"/>
    </row>
    <row r="1835" spans="1:2" s="323" customFormat="1">
      <c r="A1835" s="103"/>
      <c r="B1835" s="103"/>
    </row>
    <row r="1836" spans="1:2" s="323" customFormat="1">
      <c r="A1836" s="103"/>
      <c r="B1836" s="103"/>
    </row>
    <row r="1837" spans="1:2" s="323" customFormat="1">
      <c r="A1837" s="103"/>
      <c r="B1837" s="103"/>
    </row>
    <row r="1838" spans="1:2" s="323" customFormat="1">
      <c r="A1838" s="103"/>
      <c r="B1838" s="103"/>
    </row>
    <row r="1839" spans="1:2" s="323" customFormat="1">
      <c r="A1839" s="103"/>
      <c r="B1839" s="103"/>
    </row>
    <row r="1840" spans="1:2" s="323" customFormat="1">
      <c r="A1840" s="103"/>
      <c r="B1840" s="103"/>
    </row>
    <row r="1841" spans="1:2" s="323" customFormat="1">
      <c r="A1841" s="103"/>
      <c r="B1841" s="103"/>
    </row>
    <row r="1842" spans="1:2" s="323" customFormat="1">
      <c r="A1842" s="103"/>
      <c r="B1842" s="103"/>
    </row>
    <row r="1843" spans="1:2" s="323" customFormat="1">
      <c r="A1843" s="103"/>
      <c r="B1843" s="103"/>
    </row>
    <row r="1844" spans="1:2" s="323" customFormat="1">
      <c r="A1844" s="103"/>
      <c r="B1844" s="103"/>
    </row>
    <row r="1845" spans="1:2" s="323" customFormat="1">
      <c r="A1845" s="103"/>
      <c r="B1845" s="103"/>
    </row>
    <row r="1846" spans="1:2" s="323" customFormat="1">
      <c r="A1846" s="103"/>
      <c r="B1846" s="103"/>
    </row>
    <row r="1847" spans="1:2" s="323" customFormat="1">
      <c r="A1847" s="103"/>
      <c r="B1847" s="103"/>
    </row>
    <row r="1848" spans="1:2" s="323" customFormat="1">
      <c r="A1848" s="103"/>
      <c r="B1848" s="103"/>
    </row>
    <row r="1849" spans="1:2" s="323" customFormat="1">
      <c r="A1849" s="103"/>
      <c r="B1849" s="103"/>
    </row>
    <row r="1850" spans="1:2" s="323" customFormat="1">
      <c r="A1850" s="103"/>
      <c r="B1850" s="103"/>
    </row>
    <row r="1851" spans="1:2" s="323" customFormat="1">
      <c r="A1851" s="103"/>
      <c r="B1851" s="103"/>
    </row>
    <row r="1852" spans="1:2" s="323" customFormat="1">
      <c r="A1852" s="103"/>
      <c r="B1852" s="103"/>
    </row>
    <row r="1853" spans="1:2" s="323" customFormat="1">
      <c r="A1853" s="103"/>
      <c r="B1853" s="103"/>
    </row>
    <row r="1854" spans="1:2" s="323" customFormat="1">
      <c r="A1854" s="103"/>
      <c r="B1854" s="103"/>
    </row>
    <row r="1855" spans="1:2" s="323" customFormat="1">
      <c r="A1855" s="103"/>
      <c r="B1855" s="103"/>
    </row>
    <row r="1856" spans="1:2" s="323" customFormat="1">
      <c r="A1856" s="103"/>
      <c r="B1856" s="103"/>
    </row>
    <row r="1857" spans="1:2" s="323" customFormat="1">
      <c r="A1857" s="103"/>
      <c r="B1857" s="103"/>
    </row>
    <row r="1858" spans="1:2" s="323" customFormat="1">
      <c r="A1858" s="103"/>
      <c r="B1858" s="103"/>
    </row>
    <row r="1859" spans="1:2" s="323" customFormat="1">
      <c r="A1859" s="103"/>
      <c r="B1859" s="103"/>
    </row>
    <row r="1860" spans="1:2" s="323" customFormat="1">
      <c r="A1860" s="103"/>
      <c r="B1860" s="101"/>
    </row>
    <row r="1861" spans="1:2" s="323" customFormat="1">
      <c r="A1861" s="103"/>
    </row>
    <row r="1862" spans="1:2" s="323" customFormat="1">
      <c r="A1862" s="103"/>
    </row>
    <row r="1863" spans="1:2" s="323" customFormat="1">
      <c r="A1863" s="103"/>
    </row>
    <row r="1864" spans="1:2" s="323" customFormat="1">
      <c r="A1864" s="103"/>
    </row>
    <row r="1865" spans="1:2" s="323" customFormat="1">
      <c r="A1865" s="103"/>
      <c r="B1865" s="103"/>
    </row>
    <row r="1866" spans="1:2" s="323" customFormat="1">
      <c r="A1866" s="103"/>
      <c r="B1866" s="103"/>
    </row>
    <row r="1867" spans="1:2" s="323" customFormat="1">
      <c r="A1867" s="103"/>
      <c r="B1867" s="103"/>
    </row>
    <row r="1868" spans="1:2" s="323" customFormat="1">
      <c r="A1868" s="103"/>
      <c r="B1868" s="103"/>
    </row>
    <row r="1869" spans="1:2" s="323" customFormat="1">
      <c r="A1869" s="103"/>
      <c r="B1869" s="103"/>
    </row>
    <row r="1870" spans="1:2" s="323" customFormat="1">
      <c r="A1870" s="103"/>
      <c r="B1870" s="103"/>
    </row>
    <row r="1871" spans="1:2" s="323" customFormat="1">
      <c r="A1871" s="103"/>
      <c r="B1871" s="103"/>
    </row>
    <row r="1872" spans="1:2" s="323" customFormat="1">
      <c r="A1872" s="103"/>
      <c r="B1872" s="101"/>
    </row>
    <row r="1873" spans="1:2" s="323" customFormat="1">
      <c r="A1873" s="103"/>
    </row>
    <row r="1874" spans="1:2" s="323" customFormat="1">
      <c r="A1874" s="103"/>
    </row>
    <row r="1875" spans="1:2" s="323" customFormat="1">
      <c r="A1875" s="103"/>
    </row>
    <row r="1876" spans="1:2" s="323" customFormat="1">
      <c r="A1876" s="103"/>
    </row>
    <row r="1877" spans="1:2" s="323" customFormat="1">
      <c r="A1877" s="103"/>
      <c r="B1877" s="103"/>
    </row>
    <row r="1878" spans="1:2" s="323" customFormat="1">
      <c r="A1878" s="103"/>
      <c r="B1878" s="103"/>
    </row>
    <row r="1879" spans="1:2" s="323" customFormat="1">
      <c r="A1879" s="103"/>
      <c r="B1879" s="103"/>
    </row>
    <row r="1880" spans="1:2" s="323" customFormat="1">
      <c r="A1880" s="103"/>
      <c r="B1880" s="103"/>
    </row>
    <row r="1881" spans="1:2" s="323" customFormat="1">
      <c r="A1881" s="103"/>
      <c r="B1881" s="103"/>
    </row>
    <row r="1882" spans="1:2" s="323" customFormat="1">
      <c r="A1882" s="103"/>
      <c r="B1882" s="103"/>
    </row>
    <row r="1883" spans="1:2" s="323" customFormat="1">
      <c r="A1883" s="103"/>
      <c r="B1883" s="103"/>
    </row>
    <row r="1884" spans="1:2" s="323" customFormat="1">
      <c r="A1884" s="103"/>
      <c r="B1884" s="103"/>
    </row>
    <row r="1885" spans="1:2" s="323" customFormat="1">
      <c r="A1885" s="103"/>
      <c r="B1885" s="103"/>
    </row>
    <row r="1886" spans="1:2" s="323" customFormat="1">
      <c r="A1886" s="103"/>
      <c r="B1886" s="103"/>
    </row>
    <row r="1887" spans="1:2" s="323" customFormat="1">
      <c r="A1887" s="103"/>
      <c r="B1887" s="103"/>
    </row>
    <row r="1888" spans="1:2" s="323" customFormat="1">
      <c r="A1888" s="103"/>
      <c r="B1888" s="103"/>
    </row>
    <row r="1889" spans="1:2" s="323" customFormat="1">
      <c r="A1889" s="103"/>
      <c r="B1889" s="103"/>
    </row>
    <row r="1890" spans="1:2" s="323" customFormat="1">
      <c r="A1890" s="103"/>
      <c r="B1890" s="103"/>
    </row>
    <row r="1891" spans="1:2" s="323" customFormat="1">
      <c r="A1891" s="103"/>
      <c r="B1891" s="103"/>
    </row>
    <row r="1892" spans="1:2" s="323" customFormat="1">
      <c r="A1892" s="103"/>
      <c r="B1892" s="103"/>
    </row>
    <row r="1893" spans="1:2" s="323" customFormat="1">
      <c r="A1893" s="103"/>
      <c r="B1893" s="103"/>
    </row>
    <row r="1894" spans="1:2" s="323" customFormat="1">
      <c r="A1894" s="103"/>
      <c r="B1894" s="103"/>
    </row>
    <row r="1895" spans="1:2" s="323" customFormat="1">
      <c r="A1895" s="103"/>
      <c r="B1895" s="103"/>
    </row>
    <row r="1896" spans="1:2" s="323" customFormat="1">
      <c r="A1896" s="103"/>
      <c r="B1896" s="103"/>
    </row>
    <row r="1897" spans="1:2" s="323" customFormat="1">
      <c r="A1897" s="103"/>
      <c r="B1897" s="103"/>
    </row>
    <row r="1898" spans="1:2" s="323" customFormat="1">
      <c r="A1898" s="103"/>
      <c r="B1898" s="103"/>
    </row>
    <row r="1899" spans="1:2" s="323" customFormat="1">
      <c r="A1899" s="103"/>
      <c r="B1899" s="103"/>
    </row>
    <row r="1900" spans="1:2" s="323" customFormat="1">
      <c r="A1900" s="103"/>
      <c r="B1900" s="103"/>
    </row>
    <row r="1901" spans="1:2" s="323" customFormat="1">
      <c r="A1901" s="103"/>
      <c r="B1901" s="103"/>
    </row>
    <row r="1902" spans="1:2" s="323" customFormat="1">
      <c r="A1902" s="103"/>
      <c r="B1902" s="103"/>
    </row>
    <row r="1903" spans="1:2" s="323" customFormat="1">
      <c r="A1903" s="103"/>
      <c r="B1903" s="103"/>
    </row>
    <row r="1904" spans="1:2" s="323" customFormat="1">
      <c r="A1904" s="103"/>
      <c r="B1904" s="103"/>
    </row>
    <row r="1905" spans="1:2" s="323" customFormat="1">
      <c r="A1905" s="103"/>
      <c r="B1905" s="103"/>
    </row>
    <row r="1906" spans="1:2" s="323" customFormat="1">
      <c r="A1906" s="103"/>
      <c r="B1906" s="103"/>
    </row>
    <row r="1907" spans="1:2" s="323" customFormat="1">
      <c r="A1907" s="103"/>
      <c r="B1907" s="103"/>
    </row>
    <row r="1908" spans="1:2" s="323" customFormat="1">
      <c r="A1908" s="103"/>
      <c r="B1908" s="103"/>
    </row>
    <row r="1909" spans="1:2" s="323" customFormat="1">
      <c r="A1909" s="103"/>
      <c r="B1909" s="103"/>
    </row>
    <row r="1910" spans="1:2" s="323" customFormat="1">
      <c r="A1910" s="103"/>
      <c r="B1910" s="103"/>
    </row>
    <row r="1911" spans="1:2" s="323" customFormat="1">
      <c r="A1911" s="103"/>
      <c r="B1911" s="103"/>
    </row>
    <row r="1912" spans="1:2" s="323" customFormat="1">
      <c r="A1912" s="103"/>
      <c r="B1912" s="103"/>
    </row>
    <row r="1913" spans="1:2" s="323" customFormat="1">
      <c r="A1913" s="103"/>
      <c r="B1913" s="103"/>
    </row>
    <row r="1914" spans="1:2" s="323" customFormat="1">
      <c r="A1914" s="103"/>
      <c r="B1914" s="103"/>
    </row>
    <row r="1915" spans="1:2" s="323" customFormat="1">
      <c r="A1915" s="103"/>
      <c r="B1915" s="103"/>
    </row>
    <row r="1916" spans="1:2" s="323" customFormat="1">
      <c r="A1916" s="103"/>
      <c r="B1916" s="103"/>
    </row>
    <row r="1917" spans="1:2" s="323" customFormat="1">
      <c r="A1917" s="103"/>
      <c r="B1917" s="103"/>
    </row>
    <row r="1918" spans="1:2" s="323" customFormat="1">
      <c r="A1918" s="103"/>
      <c r="B1918" s="103"/>
    </row>
    <row r="1919" spans="1:2" s="323" customFormat="1">
      <c r="A1919" s="103"/>
      <c r="B1919" s="103"/>
    </row>
    <row r="1920" spans="1:2" s="323" customFormat="1">
      <c r="A1920" s="103"/>
      <c r="B1920" s="103"/>
    </row>
    <row r="1921" spans="1:2" s="323" customFormat="1">
      <c r="A1921" s="103"/>
      <c r="B1921" s="103"/>
    </row>
    <row r="1922" spans="1:2" s="323" customFormat="1">
      <c r="A1922" s="103"/>
      <c r="B1922" s="103"/>
    </row>
    <row r="1923" spans="1:2" s="323" customFormat="1">
      <c r="A1923" s="103"/>
      <c r="B1923" s="103"/>
    </row>
    <row r="1924" spans="1:2" s="323" customFormat="1">
      <c r="A1924" s="103"/>
      <c r="B1924" s="103"/>
    </row>
    <row r="1925" spans="1:2" s="323" customFormat="1">
      <c r="A1925" s="103"/>
      <c r="B1925" s="101"/>
    </row>
    <row r="1926" spans="1:2" s="323" customFormat="1">
      <c r="A1926" s="103"/>
    </row>
    <row r="1927" spans="1:2" s="323" customFormat="1">
      <c r="A1927" s="103"/>
    </row>
    <row r="1928" spans="1:2" s="323" customFormat="1">
      <c r="A1928" s="103"/>
    </row>
    <row r="1929" spans="1:2" s="323" customFormat="1">
      <c r="A1929" s="103"/>
    </row>
    <row r="1930" spans="1:2" s="323" customFormat="1">
      <c r="A1930" s="103"/>
    </row>
    <row r="1931" spans="1:2" s="323" customFormat="1">
      <c r="A1931" s="103"/>
    </row>
    <row r="1932" spans="1:2" s="323" customFormat="1">
      <c r="A1932" s="103"/>
      <c r="B1932" s="103"/>
    </row>
    <row r="1933" spans="1:2" s="323" customFormat="1">
      <c r="A1933" s="103"/>
      <c r="B1933" s="103"/>
    </row>
    <row r="1934" spans="1:2" s="323" customFormat="1">
      <c r="A1934" s="103"/>
      <c r="B1934" s="103"/>
    </row>
    <row r="1935" spans="1:2" s="323" customFormat="1">
      <c r="A1935" s="103"/>
      <c r="B1935" s="103"/>
    </row>
    <row r="1936" spans="1:2" s="323" customFormat="1">
      <c r="A1936" s="103"/>
      <c r="B1936" s="103"/>
    </row>
    <row r="1937" spans="1:2" s="323" customFormat="1">
      <c r="A1937" s="103"/>
      <c r="B1937" s="103"/>
    </row>
    <row r="1938" spans="1:2" s="323" customFormat="1">
      <c r="A1938" s="103"/>
      <c r="B1938" s="103"/>
    </row>
    <row r="1939" spans="1:2" s="323" customFormat="1">
      <c r="A1939" s="103"/>
      <c r="B1939" s="103"/>
    </row>
    <row r="1940" spans="1:2" s="323" customFormat="1">
      <c r="A1940" s="103"/>
      <c r="B1940" s="103"/>
    </row>
    <row r="1941" spans="1:2" s="323" customFormat="1">
      <c r="A1941" s="103"/>
      <c r="B1941" s="103"/>
    </row>
    <row r="1942" spans="1:2" s="323" customFormat="1">
      <c r="A1942" s="103"/>
      <c r="B1942" s="103"/>
    </row>
    <row r="1943" spans="1:2" s="323" customFormat="1">
      <c r="A1943" s="103"/>
      <c r="B1943" s="103"/>
    </row>
    <row r="1944" spans="1:2" s="323" customFormat="1">
      <c r="A1944" s="103"/>
      <c r="B1944" s="103"/>
    </row>
    <row r="1945" spans="1:2" s="323" customFormat="1">
      <c r="A1945" s="103"/>
      <c r="B1945" s="103"/>
    </row>
    <row r="1946" spans="1:2" s="323" customFormat="1">
      <c r="A1946" s="103"/>
      <c r="B1946" s="103"/>
    </row>
    <row r="1947" spans="1:2" s="323" customFormat="1">
      <c r="A1947" s="103"/>
      <c r="B1947" s="103"/>
    </row>
    <row r="1948" spans="1:2" s="323" customFormat="1">
      <c r="A1948" s="103"/>
      <c r="B1948" s="103"/>
    </row>
    <row r="1949" spans="1:2" s="323" customFormat="1">
      <c r="A1949" s="103"/>
      <c r="B1949" s="103"/>
    </row>
    <row r="1950" spans="1:2" s="323" customFormat="1">
      <c r="A1950" s="103"/>
      <c r="B1950" s="103"/>
    </row>
    <row r="1951" spans="1:2" s="323" customFormat="1">
      <c r="A1951" s="103"/>
      <c r="B1951" s="103"/>
    </row>
    <row r="1952" spans="1:2" s="323" customFormat="1">
      <c r="A1952" s="103"/>
      <c r="B1952" s="103"/>
    </row>
    <row r="1953" spans="1:2" s="323" customFormat="1">
      <c r="A1953" s="103"/>
      <c r="B1953" s="103"/>
    </row>
    <row r="1954" spans="1:2" s="323" customFormat="1">
      <c r="A1954" s="103"/>
      <c r="B1954" s="103"/>
    </row>
    <row r="1955" spans="1:2" s="323" customFormat="1">
      <c r="A1955" s="103"/>
      <c r="B1955" s="103"/>
    </row>
    <row r="1956" spans="1:2" s="323" customFormat="1">
      <c r="A1956" s="103"/>
      <c r="B1956" s="103"/>
    </row>
    <row r="1957" spans="1:2" s="323" customFormat="1">
      <c r="A1957" s="103"/>
      <c r="B1957" s="103"/>
    </row>
    <row r="1958" spans="1:2" s="323" customFormat="1">
      <c r="A1958" s="103"/>
      <c r="B1958" s="103"/>
    </row>
    <row r="1959" spans="1:2" s="323" customFormat="1">
      <c r="A1959" s="103"/>
      <c r="B1959" s="103"/>
    </row>
    <row r="1960" spans="1:2" s="323" customFormat="1">
      <c r="A1960" s="103"/>
      <c r="B1960" s="103"/>
    </row>
    <row r="1961" spans="1:2" s="323" customFormat="1">
      <c r="A1961" s="103"/>
      <c r="B1961" s="103"/>
    </row>
    <row r="1962" spans="1:2" s="323" customFormat="1">
      <c r="A1962" s="103"/>
      <c r="B1962" s="103"/>
    </row>
    <row r="1963" spans="1:2" s="323" customFormat="1">
      <c r="A1963" s="103"/>
      <c r="B1963" s="103"/>
    </row>
    <row r="1964" spans="1:2" s="323" customFormat="1">
      <c r="A1964" s="103"/>
      <c r="B1964" s="103"/>
    </row>
    <row r="1965" spans="1:2" s="323" customFormat="1">
      <c r="A1965" s="103"/>
      <c r="B1965" s="103"/>
    </row>
    <row r="1966" spans="1:2" s="323" customFormat="1">
      <c r="A1966" s="103"/>
      <c r="B1966" s="103"/>
    </row>
    <row r="1967" spans="1:2" s="323" customFormat="1">
      <c r="A1967" s="103"/>
      <c r="B1967" s="103"/>
    </row>
    <row r="1968" spans="1:2" s="323" customFormat="1">
      <c r="A1968" s="103"/>
      <c r="B1968" s="103"/>
    </row>
    <row r="1969" spans="1:2" s="323" customFormat="1">
      <c r="A1969" s="103"/>
      <c r="B1969" s="103"/>
    </row>
    <row r="1970" spans="1:2" s="323" customFormat="1">
      <c r="A1970" s="103"/>
      <c r="B1970" s="103"/>
    </row>
    <row r="1971" spans="1:2" s="323" customFormat="1">
      <c r="A1971" s="103"/>
      <c r="B1971" s="103"/>
    </row>
    <row r="1972" spans="1:2" s="323" customFormat="1">
      <c r="A1972" s="103"/>
      <c r="B1972" s="103"/>
    </row>
    <row r="1973" spans="1:2" s="323" customFormat="1">
      <c r="A1973" s="103"/>
      <c r="B1973" s="103"/>
    </row>
    <row r="1974" spans="1:2" s="323" customFormat="1">
      <c r="A1974" s="103"/>
      <c r="B1974" s="103"/>
    </row>
    <row r="1975" spans="1:2" s="323" customFormat="1">
      <c r="A1975" s="103"/>
      <c r="B1975" s="103"/>
    </row>
    <row r="1976" spans="1:2" s="323" customFormat="1">
      <c r="A1976" s="103"/>
      <c r="B1976" s="103"/>
    </row>
    <row r="1977" spans="1:2" s="323" customFormat="1">
      <c r="A1977" s="103"/>
      <c r="B1977" s="103"/>
    </row>
    <row r="1978" spans="1:2" s="323" customFormat="1">
      <c r="A1978" s="103"/>
      <c r="B1978" s="103"/>
    </row>
    <row r="1979" spans="1:2" s="323" customFormat="1">
      <c r="A1979" s="103"/>
      <c r="B1979" s="103"/>
    </row>
    <row r="1980" spans="1:2" s="323" customFormat="1">
      <c r="A1980" s="103"/>
      <c r="B1980" s="103"/>
    </row>
    <row r="1981" spans="1:2" s="323" customFormat="1">
      <c r="A1981" s="103"/>
      <c r="B1981" s="103"/>
    </row>
    <row r="1982" spans="1:2" s="323" customFormat="1">
      <c r="A1982" s="103"/>
      <c r="B1982" s="103"/>
    </row>
    <row r="1983" spans="1:2" s="323" customFormat="1">
      <c r="A1983" s="103"/>
      <c r="B1983" s="103"/>
    </row>
    <row r="1984" spans="1:2" s="323" customFormat="1">
      <c r="A1984" s="103"/>
      <c r="B1984" s="103"/>
    </row>
    <row r="1985" spans="1:2" s="323" customFormat="1">
      <c r="A1985" s="103"/>
      <c r="B1985" s="103"/>
    </row>
    <row r="1986" spans="1:2" s="323" customFormat="1">
      <c r="A1986" s="103"/>
      <c r="B1986" s="103"/>
    </row>
    <row r="1987" spans="1:2" s="323" customFormat="1">
      <c r="A1987" s="103"/>
      <c r="B1987" s="103"/>
    </row>
    <row r="1988" spans="1:2" s="323" customFormat="1">
      <c r="A1988" s="103"/>
      <c r="B1988" s="103"/>
    </row>
    <row r="1989" spans="1:2" s="323" customFormat="1">
      <c r="A1989" s="103"/>
      <c r="B1989" s="103"/>
    </row>
    <row r="1990" spans="1:2" s="323" customFormat="1">
      <c r="A1990" s="103"/>
      <c r="B1990" s="103"/>
    </row>
    <row r="1991" spans="1:2" s="323" customFormat="1">
      <c r="A1991" s="103"/>
      <c r="B1991" s="103"/>
    </row>
    <row r="1992" spans="1:2" s="323" customFormat="1">
      <c r="A1992" s="103"/>
      <c r="B1992" s="103"/>
    </row>
    <row r="1993" spans="1:2" s="323" customFormat="1">
      <c r="A1993" s="103"/>
      <c r="B1993" s="103"/>
    </row>
    <row r="1994" spans="1:2" s="323" customFormat="1">
      <c r="A1994" s="103"/>
      <c r="B1994" s="103"/>
    </row>
    <row r="1995" spans="1:2" s="323" customFormat="1">
      <c r="A1995" s="103"/>
      <c r="B1995" s="103"/>
    </row>
    <row r="1996" spans="1:2" s="323" customFormat="1">
      <c r="A1996" s="103"/>
      <c r="B1996" s="103"/>
    </row>
    <row r="1997" spans="1:2" s="323" customFormat="1">
      <c r="A1997" s="103"/>
      <c r="B1997" s="103"/>
    </row>
    <row r="1998" spans="1:2" s="323" customFormat="1">
      <c r="A1998" s="103"/>
      <c r="B1998" s="103"/>
    </row>
    <row r="1999" spans="1:2" s="323" customFormat="1">
      <c r="A1999" s="103"/>
      <c r="B1999" s="103"/>
    </row>
    <row r="2000" spans="1:2" s="323" customFormat="1">
      <c r="A2000" s="103"/>
      <c r="B2000" s="103"/>
    </row>
    <row r="2001" spans="1:2" s="323" customFormat="1">
      <c r="A2001" s="103"/>
      <c r="B2001" s="103"/>
    </row>
    <row r="2002" spans="1:2" s="323" customFormat="1">
      <c r="A2002" s="103"/>
      <c r="B2002" s="103"/>
    </row>
    <row r="2003" spans="1:2" s="323" customFormat="1">
      <c r="A2003" s="103"/>
      <c r="B2003" s="103"/>
    </row>
    <row r="2004" spans="1:2" s="323" customFormat="1">
      <c r="A2004" s="103"/>
      <c r="B2004" s="101"/>
    </row>
    <row r="2005" spans="1:2" s="323" customFormat="1">
      <c r="A2005" s="103"/>
    </row>
    <row r="2006" spans="1:2" s="323" customFormat="1">
      <c r="A2006" s="103"/>
    </row>
    <row r="2007" spans="1:2" s="323" customFormat="1">
      <c r="A2007" s="103"/>
    </row>
    <row r="2008" spans="1:2" s="323" customFormat="1">
      <c r="A2008" s="103"/>
    </row>
    <row r="2009" spans="1:2" s="323" customFormat="1">
      <c r="A2009" s="103"/>
      <c r="B2009" s="101"/>
    </row>
    <row r="2010" spans="1:2" s="323" customFormat="1">
      <c r="A2010" s="103"/>
    </row>
    <row r="2011" spans="1:2" s="323" customFormat="1">
      <c r="A2011" s="103"/>
    </row>
    <row r="2012" spans="1:2" s="323" customFormat="1">
      <c r="A2012" s="103"/>
    </row>
    <row r="2013" spans="1:2" s="323" customFormat="1">
      <c r="A2013" s="103"/>
      <c r="B2013" s="101"/>
    </row>
    <row r="2014" spans="1:2" s="323" customFormat="1">
      <c r="A2014" s="103"/>
    </row>
    <row r="2015" spans="1:2" s="323" customFormat="1">
      <c r="A2015" s="103"/>
    </row>
    <row r="2016" spans="1:2" s="323" customFormat="1">
      <c r="A2016" s="103"/>
    </row>
    <row r="2017" spans="1:2" s="323" customFormat="1">
      <c r="A2017" s="103"/>
      <c r="B2017" s="103"/>
    </row>
    <row r="2018" spans="1:2" s="323" customFormat="1">
      <c r="A2018" s="103"/>
      <c r="B2018" s="103"/>
    </row>
    <row r="2019" spans="1:2" s="323" customFormat="1">
      <c r="A2019" s="103"/>
      <c r="B2019" s="103"/>
    </row>
    <row r="2020" spans="1:2" s="323" customFormat="1">
      <c r="A2020" s="103"/>
      <c r="B2020" s="103"/>
    </row>
    <row r="2021" spans="1:2" s="323" customFormat="1">
      <c r="A2021" s="103"/>
      <c r="B2021" s="103"/>
    </row>
    <row r="2022" spans="1:2" s="323" customFormat="1">
      <c r="A2022" s="103"/>
      <c r="B2022" s="101"/>
    </row>
    <row r="2023" spans="1:2" s="323" customFormat="1">
      <c r="A2023" s="103"/>
    </row>
    <row r="2024" spans="1:2" s="323" customFormat="1">
      <c r="A2024" s="103"/>
    </row>
    <row r="2025" spans="1:2" s="323" customFormat="1">
      <c r="A2025" s="103"/>
    </row>
    <row r="2026" spans="1:2" s="323" customFormat="1">
      <c r="A2026" s="103"/>
    </row>
    <row r="2027" spans="1:2" s="323" customFormat="1">
      <c r="A2027" s="103"/>
      <c r="B2027" s="101"/>
    </row>
    <row r="2028" spans="1:2" s="323" customFormat="1">
      <c r="A2028" s="103"/>
    </row>
    <row r="2029" spans="1:2" s="323" customFormat="1">
      <c r="A2029" s="103"/>
    </row>
    <row r="2030" spans="1:2" s="323" customFormat="1">
      <c r="A2030" s="103"/>
    </row>
    <row r="2031" spans="1:2" s="323" customFormat="1">
      <c r="A2031" s="103"/>
      <c r="B2031" s="103"/>
    </row>
    <row r="2032" spans="1:2" s="323" customFormat="1">
      <c r="A2032" s="103"/>
      <c r="B2032" s="103"/>
    </row>
    <row r="2033" spans="1:2" s="323" customFormat="1">
      <c r="A2033" s="103"/>
      <c r="B2033" s="103"/>
    </row>
    <row r="2034" spans="1:2" s="323" customFormat="1">
      <c r="A2034" s="103"/>
      <c r="B2034" s="103"/>
    </row>
    <row r="2035" spans="1:2" s="323" customFormat="1">
      <c r="A2035" s="103"/>
      <c r="B2035" s="103"/>
    </row>
    <row r="2036" spans="1:2" s="323" customFormat="1">
      <c r="A2036" s="103"/>
      <c r="B2036" s="103"/>
    </row>
    <row r="2037" spans="1:2" s="323" customFormat="1">
      <c r="A2037" s="103"/>
      <c r="B2037" s="103"/>
    </row>
    <row r="2038" spans="1:2" s="323" customFormat="1">
      <c r="A2038" s="103"/>
      <c r="B2038" s="103"/>
    </row>
    <row r="2039" spans="1:2" s="323" customFormat="1">
      <c r="A2039" s="103"/>
      <c r="B2039" s="101"/>
    </row>
    <row r="2040" spans="1:2" s="323" customFormat="1">
      <c r="A2040" s="103"/>
    </row>
    <row r="2041" spans="1:2" s="323" customFormat="1">
      <c r="A2041" s="103"/>
    </row>
    <row r="2042" spans="1:2" s="323" customFormat="1">
      <c r="A2042" s="103"/>
    </row>
    <row r="2043" spans="1:2" s="323" customFormat="1">
      <c r="A2043" s="103"/>
    </row>
    <row r="2044" spans="1:2" s="323" customFormat="1">
      <c r="A2044" s="103"/>
      <c r="B2044" s="103"/>
    </row>
    <row r="2045" spans="1:2" s="323" customFormat="1">
      <c r="A2045" s="103"/>
      <c r="B2045" s="103"/>
    </row>
    <row r="2046" spans="1:2" s="323" customFormat="1">
      <c r="A2046" s="103"/>
      <c r="B2046" s="103"/>
    </row>
    <row r="2047" spans="1:2" s="323" customFormat="1">
      <c r="A2047" s="103"/>
      <c r="B2047" s="103"/>
    </row>
    <row r="2048" spans="1:2" s="323" customFormat="1">
      <c r="A2048" s="103"/>
      <c r="B2048" s="103"/>
    </row>
    <row r="2049" spans="1:2" s="323" customFormat="1">
      <c r="A2049" s="103"/>
      <c r="B2049" s="103"/>
    </row>
    <row r="2050" spans="1:2" s="323" customFormat="1">
      <c r="A2050" s="103"/>
      <c r="B2050" s="103"/>
    </row>
    <row r="2051" spans="1:2" s="323" customFormat="1">
      <c r="A2051" s="103"/>
      <c r="B2051" s="103"/>
    </row>
    <row r="2052" spans="1:2" s="323" customFormat="1">
      <c r="A2052" s="103"/>
      <c r="B2052" s="103"/>
    </row>
    <row r="2053" spans="1:2" s="323" customFormat="1">
      <c r="A2053" s="103"/>
      <c r="B2053" s="103"/>
    </row>
    <row r="2054" spans="1:2" s="323" customFormat="1">
      <c r="A2054" s="103"/>
      <c r="B2054" s="103"/>
    </row>
    <row r="2055" spans="1:2" s="323" customFormat="1">
      <c r="A2055" s="103"/>
      <c r="B2055" s="103"/>
    </row>
    <row r="2056" spans="1:2" s="323" customFormat="1">
      <c r="A2056" s="103"/>
      <c r="B2056" s="103"/>
    </row>
    <row r="2057" spans="1:2" s="323" customFormat="1">
      <c r="A2057" s="103"/>
      <c r="B2057" s="103"/>
    </row>
    <row r="2058" spans="1:2" s="323" customFormat="1">
      <c r="A2058" s="103"/>
      <c r="B2058" s="101"/>
    </row>
    <row r="2059" spans="1:2" s="323" customFormat="1">
      <c r="A2059" s="103"/>
    </row>
    <row r="2060" spans="1:2" s="323" customFormat="1">
      <c r="A2060" s="103"/>
    </row>
    <row r="2061" spans="1:2" s="323" customFormat="1">
      <c r="A2061" s="103"/>
    </row>
    <row r="2062" spans="1:2" s="323" customFormat="1">
      <c r="A2062" s="103"/>
      <c r="B2062" s="103"/>
    </row>
    <row r="2063" spans="1:2" s="323" customFormat="1">
      <c r="A2063" s="103"/>
      <c r="B2063" s="103"/>
    </row>
    <row r="2064" spans="1:2" s="323" customFormat="1">
      <c r="A2064" s="103"/>
      <c r="B2064" s="103"/>
    </row>
    <row r="2065" spans="1:2" s="323" customFormat="1">
      <c r="A2065" s="103"/>
      <c r="B2065" s="103"/>
    </row>
    <row r="2066" spans="1:2" s="323" customFormat="1">
      <c r="A2066" s="103"/>
      <c r="B2066" s="103"/>
    </row>
    <row r="2067" spans="1:2" s="323" customFormat="1">
      <c r="A2067" s="103"/>
      <c r="B2067" s="103"/>
    </row>
    <row r="2068" spans="1:2" s="323" customFormat="1">
      <c r="A2068" s="103"/>
      <c r="B2068" s="103"/>
    </row>
    <row r="2069" spans="1:2" s="323" customFormat="1">
      <c r="A2069" s="103"/>
      <c r="B2069" s="103"/>
    </row>
    <row r="2070" spans="1:2" s="323" customFormat="1">
      <c r="A2070" s="103"/>
      <c r="B2070" s="103"/>
    </row>
    <row r="2071" spans="1:2" s="323" customFormat="1">
      <c r="A2071" s="103"/>
      <c r="B2071" s="101"/>
    </row>
    <row r="2072" spans="1:2" s="323" customFormat="1">
      <c r="A2072" s="103"/>
    </row>
    <row r="2073" spans="1:2" s="323" customFormat="1">
      <c r="A2073" s="103"/>
    </row>
    <row r="2074" spans="1:2" s="323" customFormat="1">
      <c r="A2074" s="103"/>
    </row>
    <row r="2075" spans="1:2" s="323" customFormat="1">
      <c r="A2075" s="103"/>
    </row>
    <row r="2076" spans="1:2" s="323" customFormat="1">
      <c r="A2076" s="103"/>
      <c r="B2076" s="103"/>
    </row>
    <row r="2077" spans="1:2" s="323" customFormat="1">
      <c r="A2077" s="103"/>
      <c r="B2077" s="103"/>
    </row>
    <row r="2078" spans="1:2" s="323" customFormat="1">
      <c r="A2078" s="103"/>
      <c r="B2078" s="103"/>
    </row>
    <row r="2079" spans="1:2" s="323" customFormat="1">
      <c r="A2079" s="103"/>
      <c r="B2079" s="103"/>
    </row>
    <row r="2080" spans="1:2" s="323" customFormat="1">
      <c r="A2080" s="103"/>
      <c r="B2080" s="103"/>
    </row>
    <row r="2081" spans="1:2" s="323" customFormat="1">
      <c r="A2081" s="103"/>
      <c r="B2081" s="103"/>
    </row>
    <row r="2082" spans="1:2" s="323" customFormat="1">
      <c r="A2082" s="103"/>
      <c r="B2082" s="103"/>
    </row>
    <row r="2083" spans="1:2" s="323" customFormat="1">
      <c r="A2083" s="103"/>
      <c r="B2083" s="103"/>
    </row>
    <row r="2084" spans="1:2" s="323" customFormat="1">
      <c r="A2084" s="103"/>
      <c r="B2084" s="103"/>
    </row>
    <row r="2085" spans="1:2" s="323" customFormat="1">
      <c r="A2085" s="103"/>
      <c r="B2085" s="103"/>
    </row>
    <row r="2086" spans="1:2" s="323" customFormat="1">
      <c r="A2086" s="103"/>
      <c r="B2086" s="103"/>
    </row>
    <row r="2087" spans="1:2" s="323" customFormat="1">
      <c r="A2087" s="103"/>
      <c r="B2087" s="103"/>
    </row>
    <row r="2088" spans="1:2" s="323" customFormat="1">
      <c r="A2088" s="103"/>
      <c r="B2088" s="103"/>
    </row>
    <row r="2089" spans="1:2" s="323" customFormat="1">
      <c r="A2089" s="103"/>
      <c r="B2089" s="103"/>
    </row>
    <row r="2090" spans="1:2" s="323" customFormat="1">
      <c r="A2090" s="103"/>
      <c r="B2090" s="103"/>
    </row>
    <row r="2091" spans="1:2" s="323" customFormat="1">
      <c r="A2091" s="103"/>
      <c r="B2091" s="103"/>
    </row>
    <row r="2092" spans="1:2" s="323" customFormat="1">
      <c r="A2092" s="103"/>
      <c r="B2092" s="101"/>
    </row>
    <row r="2093" spans="1:2" s="323" customFormat="1">
      <c r="A2093" s="103"/>
    </row>
    <row r="2094" spans="1:2" s="323" customFormat="1">
      <c r="A2094" s="103"/>
    </row>
    <row r="2095" spans="1:2" s="323" customFormat="1">
      <c r="A2095" s="103"/>
    </row>
    <row r="2096" spans="1:2" s="323" customFormat="1">
      <c r="A2096" s="103"/>
    </row>
    <row r="2097" spans="1:2" s="323" customFormat="1">
      <c r="A2097" s="103"/>
      <c r="B2097" s="103"/>
    </row>
    <row r="2098" spans="1:2" s="323" customFormat="1">
      <c r="A2098" s="103"/>
      <c r="B2098" s="103"/>
    </row>
    <row r="2099" spans="1:2" s="323" customFormat="1">
      <c r="A2099" s="103"/>
      <c r="B2099" s="103"/>
    </row>
    <row r="2100" spans="1:2" s="323" customFormat="1">
      <c r="A2100" s="103"/>
      <c r="B2100" s="103"/>
    </row>
    <row r="2101" spans="1:2" s="323" customFormat="1">
      <c r="A2101" s="103"/>
      <c r="B2101" s="103"/>
    </row>
    <row r="2102" spans="1:2" s="323" customFormat="1">
      <c r="A2102" s="103"/>
      <c r="B2102" s="103"/>
    </row>
    <row r="2103" spans="1:2" s="323" customFormat="1">
      <c r="A2103" s="103"/>
      <c r="B2103" s="103"/>
    </row>
    <row r="2104" spans="1:2" s="323" customFormat="1">
      <c r="A2104" s="103"/>
      <c r="B2104" s="103"/>
    </row>
    <row r="2105" spans="1:2" s="323" customFormat="1">
      <c r="A2105" s="103"/>
      <c r="B2105" s="103"/>
    </row>
    <row r="2106" spans="1:2" s="323" customFormat="1">
      <c r="A2106" s="103"/>
      <c r="B2106" s="103"/>
    </row>
    <row r="2107" spans="1:2" s="323" customFormat="1">
      <c r="A2107" s="103"/>
      <c r="B2107" s="103"/>
    </row>
    <row r="2108" spans="1:2" s="323" customFormat="1">
      <c r="A2108" s="103"/>
      <c r="B2108" s="103"/>
    </row>
    <row r="2109" spans="1:2" s="323" customFormat="1">
      <c r="A2109" s="103"/>
      <c r="B2109" s="103"/>
    </row>
    <row r="2110" spans="1:2" s="323" customFormat="1">
      <c r="A2110" s="103"/>
      <c r="B2110" s="103"/>
    </row>
    <row r="2111" spans="1:2" s="323" customFormat="1">
      <c r="A2111" s="103"/>
      <c r="B2111" s="103"/>
    </row>
    <row r="2112" spans="1:2" s="323" customFormat="1">
      <c r="A2112" s="103"/>
      <c r="B2112" s="103"/>
    </row>
    <row r="2113" spans="1:2" s="323" customFormat="1">
      <c r="A2113" s="103"/>
      <c r="B2113" s="103"/>
    </row>
    <row r="2114" spans="1:2" s="323" customFormat="1">
      <c r="A2114" s="103"/>
      <c r="B2114" s="103"/>
    </row>
    <row r="2115" spans="1:2" s="323" customFormat="1">
      <c r="A2115" s="103"/>
      <c r="B2115" s="103"/>
    </row>
    <row r="2116" spans="1:2" s="323" customFormat="1">
      <c r="A2116" s="103"/>
      <c r="B2116" s="103"/>
    </row>
    <row r="2117" spans="1:2" s="323" customFormat="1">
      <c r="A2117" s="103"/>
      <c r="B2117" s="103"/>
    </row>
    <row r="2118" spans="1:2" s="323" customFormat="1">
      <c r="A2118" s="103"/>
      <c r="B2118" s="103"/>
    </row>
    <row r="2119" spans="1:2" s="323" customFormat="1">
      <c r="A2119" s="103"/>
      <c r="B2119" s="103"/>
    </row>
    <row r="2120" spans="1:2" s="323" customFormat="1">
      <c r="A2120" s="103"/>
      <c r="B2120" s="103"/>
    </row>
    <row r="2121" spans="1:2" s="323" customFormat="1">
      <c r="A2121" s="103"/>
      <c r="B2121" s="103"/>
    </row>
    <row r="2122" spans="1:2" s="323" customFormat="1">
      <c r="A2122" s="103"/>
      <c r="B2122" s="103"/>
    </row>
    <row r="2123" spans="1:2" s="323" customFormat="1">
      <c r="A2123" s="103"/>
      <c r="B2123" s="103"/>
    </row>
    <row r="2124" spans="1:2" s="323" customFormat="1">
      <c r="A2124" s="103"/>
      <c r="B2124" s="103"/>
    </row>
    <row r="2125" spans="1:2" s="323" customFormat="1">
      <c r="A2125" s="103"/>
      <c r="B2125" s="103"/>
    </row>
    <row r="2126" spans="1:2" s="323" customFormat="1">
      <c r="A2126" s="103"/>
      <c r="B2126" s="103"/>
    </row>
    <row r="2127" spans="1:2" s="323" customFormat="1">
      <c r="A2127" s="103"/>
      <c r="B2127" s="103"/>
    </row>
    <row r="2128" spans="1:2" s="323" customFormat="1">
      <c r="A2128" s="103"/>
      <c r="B2128" s="103"/>
    </row>
    <row r="2129" spans="1:2" s="323" customFormat="1">
      <c r="A2129" s="103"/>
      <c r="B2129" s="103"/>
    </row>
    <row r="2130" spans="1:2" s="323" customFormat="1">
      <c r="A2130" s="103"/>
      <c r="B2130" s="103"/>
    </row>
    <row r="2131" spans="1:2" s="323" customFormat="1">
      <c r="A2131" s="103"/>
      <c r="B2131" s="103"/>
    </row>
    <row r="2132" spans="1:2" s="323" customFormat="1">
      <c r="A2132" s="103"/>
      <c r="B2132" s="103"/>
    </row>
    <row r="2133" spans="1:2" s="323" customFormat="1">
      <c r="A2133" s="103"/>
      <c r="B2133" s="103"/>
    </row>
    <row r="2134" spans="1:2" s="323" customFormat="1">
      <c r="A2134" s="103"/>
      <c r="B2134" s="103"/>
    </row>
    <row r="2135" spans="1:2" s="323" customFormat="1">
      <c r="A2135" s="103"/>
      <c r="B2135" s="103"/>
    </row>
    <row r="2136" spans="1:2" s="323" customFormat="1">
      <c r="A2136" s="103"/>
      <c r="B2136" s="103"/>
    </row>
    <row r="2137" spans="1:2" s="323" customFormat="1">
      <c r="A2137" s="103"/>
      <c r="B2137" s="103"/>
    </row>
    <row r="2138" spans="1:2" s="323" customFormat="1">
      <c r="A2138" s="103"/>
      <c r="B2138" s="103"/>
    </row>
    <row r="2139" spans="1:2" s="323" customFormat="1">
      <c r="A2139" s="103"/>
      <c r="B2139" s="103"/>
    </row>
    <row r="2140" spans="1:2" s="323" customFormat="1">
      <c r="A2140" s="103"/>
      <c r="B2140" s="101"/>
    </row>
    <row r="2141" spans="1:2" s="323" customFormat="1">
      <c r="A2141" s="103"/>
    </row>
    <row r="2142" spans="1:2" s="323" customFormat="1">
      <c r="A2142" s="103"/>
    </row>
    <row r="2143" spans="1:2" s="323" customFormat="1">
      <c r="A2143" s="103"/>
    </row>
    <row r="2144" spans="1:2" s="323" customFormat="1">
      <c r="A2144" s="103"/>
      <c r="B2144" s="103"/>
    </row>
    <row r="2145" spans="1:2" s="323" customFormat="1">
      <c r="A2145" s="103"/>
      <c r="B2145" s="103"/>
    </row>
    <row r="2146" spans="1:2" s="323" customFormat="1">
      <c r="A2146" s="103"/>
      <c r="B2146" s="103"/>
    </row>
    <row r="2147" spans="1:2" s="323" customFormat="1">
      <c r="A2147" s="103"/>
      <c r="B2147" s="103"/>
    </row>
    <row r="2148" spans="1:2" s="323" customFormat="1">
      <c r="A2148" s="103"/>
      <c r="B2148" s="103"/>
    </row>
    <row r="2149" spans="1:2" s="323" customFormat="1">
      <c r="A2149" s="103"/>
      <c r="B2149" s="103"/>
    </row>
    <row r="2150" spans="1:2" s="323" customFormat="1">
      <c r="A2150" s="103"/>
      <c r="B2150" s="103"/>
    </row>
    <row r="2151" spans="1:2" s="323" customFormat="1">
      <c r="A2151" s="103"/>
      <c r="B2151" s="103"/>
    </row>
    <row r="2152" spans="1:2" s="323" customFormat="1">
      <c r="A2152" s="103"/>
      <c r="B2152" s="103"/>
    </row>
    <row r="2153" spans="1:2" s="323" customFormat="1">
      <c r="A2153" s="103"/>
      <c r="B2153" s="103"/>
    </row>
    <row r="2154" spans="1:2" s="323" customFormat="1">
      <c r="A2154" s="103"/>
      <c r="B2154" s="103"/>
    </row>
    <row r="2155" spans="1:2" s="323" customFormat="1">
      <c r="A2155" s="103"/>
      <c r="B2155" s="103"/>
    </row>
    <row r="2156" spans="1:2" s="323" customFormat="1">
      <c r="A2156" s="103"/>
      <c r="B2156" s="103"/>
    </row>
    <row r="2157" spans="1:2" s="323" customFormat="1">
      <c r="A2157" s="103"/>
      <c r="B2157" s="103"/>
    </row>
    <row r="2158" spans="1:2" s="323" customFormat="1">
      <c r="A2158" s="103"/>
      <c r="B2158" s="103"/>
    </row>
    <row r="2159" spans="1:2" s="323" customFormat="1">
      <c r="A2159" s="103"/>
      <c r="B2159" s="101"/>
    </row>
    <row r="2160" spans="1:2" s="323" customFormat="1">
      <c r="A2160" s="103"/>
    </row>
    <row r="2161" spans="1:2" s="323" customFormat="1">
      <c r="A2161" s="103"/>
    </row>
    <row r="2162" spans="1:2" s="323" customFormat="1">
      <c r="A2162" s="103"/>
    </row>
    <row r="2163" spans="1:2" s="323" customFormat="1">
      <c r="A2163" s="103"/>
      <c r="B2163" s="103"/>
    </row>
    <row r="2164" spans="1:2" s="323" customFormat="1">
      <c r="A2164" s="103"/>
      <c r="B2164" s="103"/>
    </row>
    <row r="2165" spans="1:2" s="323" customFormat="1">
      <c r="A2165" s="103"/>
      <c r="B2165" s="103"/>
    </row>
    <row r="2166" spans="1:2" s="323" customFormat="1">
      <c r="A2166" s="103"/>
      <c r="B2166" s="103"/>
    </row>
    <row r="2167" spans="1:2" s="323" customFormat="1">
      <c r="A2167" s="103"/>
      <c r="B2167" s="103"/>
    </row>
    <row r="2168" spans="1:2" s="323" customFormat="1">
      <c r="A2168" s="103"/>
      <c r="B2168" s="103"/>
    </row>
    <row r="2169" spans="1:2" s="323" customFormat="1">
      <c r="A2169" s="103"/>
      <c r="B2169" s="103"/>
    </row>
    <row r="2170" spans="1:2" s="323" customFormat="1">
      <c r="A2170" s="103"/>
      <c r="B2170" s="103"/>
    </row>
    <row r="2171" spans="1:2" s="323" customFormat="1">
      <c r="A2171" s="103"/>
      <c r="B2171" s="103"/>
    </row>
    <row r="2172" spans="1:2" s="323" customFormat="1">
      <c r="A2172" s="103"/>
      <c r="B2172" s="103"/>
    </row>
    <row r="2173" spans="1:2" s="323" customFormat="1">
      <c r="A2173" s="103"/>
      <c r="B2173" s="103"/>
    </row>
    <row r="2174" spans="1:2" s="323" customFormat="1">
      <c r="A2174" s="103"/>
      <c r="B2174" s="103"/>
    </row>
    <row r="2175" spans="1:2" s="323" customFormat="1">
      <c r="A2175" s="103"/>
      <c r="B2175" s="103"/>
    </row>
    <row r="2176" spans="1:2" s="323" customFormat="1">
      <c r="A2176" s="103"/>
      <c r="B2176" s="103"/>
    </row>
    <row r="2177" spans="1:2" s="323" customFormat="1">
      <c r="A2177" s="103"/>
      <c r="B2177" s="103"/>
    </row>
    <row r="2178" spans="1:2" s="323" customFormat="1">
      <c r="A2178" s="103"/>
      <c r="B2178" s="103"/>
    </row>
    <row r="2179" spans="1:2" s="323" customFormat="1">
      <c r="A2179" s="103"/>
      <c r="B2179" s="103"/>
    </row>
    <row r="2180" spans="1:2" s="323" customFormat="1">
      <c r="A2180" s="103"/>
      <c r="B2180" s="103"/>
    </row>
    <row r="2181" spans="1:2" s="323" customFormat="1">
      <c r="A2181" s="103"/>
      <c r="B2181" s="103"/>
    </row>
    <row r="2182" spans="1:2" s="323" customFormat="1">
      <c r="A2182" s="103"/>
      <c r="B2182" s="103"/>
    </row>
    <row r="2183" spans="1:2" s="323" customFormat="1">
      <c r="A2183" s="103"/>
      <c r="B2183" s="103"/>
    </row>
    <row r="2184" spans="1:2" s="323" customFormat="1">
      <c r="A2184" s="103"/>
      <c r="B2184" s="103"/>
    </row>
    <row r="2185" spans="1:2" s="323" customFormat="1">
      <c r="A2185" s="103"/>
      <c r="B2185" s="103"/>
    </row>
    <row r="2186" spans="1:2" s="323" customFormat="1">
      <c r="A2186" s="103"/>
      <c r="B2186" s="103"/>
    </row>
    <row r="2187" spans="1:2" s="323" customFormat="1">
      <c r="A2187" s="103"/>
      <c r="B2187" s="103"/>
    </row>
    <row r="2188" spans="1:2" s="323" customFormat="1">
      <c r="A2188" s="103"/>
      <c r="B2188" s="103"/>
    </row>
    <row r="2189" spans="1:2" s="323" customFormat="1">
      <c r="A2189" s="103"/>
      <c r="B2189" s="103"/>
    </row>
    <row r="2190" spans="1:2" s="323" customFormat="1">
      <c r="A2190" s="103"/>
      <c r="B2190" s="103"/>
    </row>
    <row r="2191" spans="1:2" s="323" customFormat="1">
      <c r="A2191" s="103"/>
      <c r="B2191" s="103"/>
    </row>
    <row r="2192" spans="1:2" s="323" customFormat="1">
      <c r="A2192" s="103"/>
      <c r="B2192" s="103"/>
    </row>
    <row r="2193" spans="1:2" s="323" customFormat="1">
      <c r="A2193" s="103"/>
      <c r="B2193" s="103"/>
    </row>
    <row r="2194" spans="1:2" s="323" customFormat="1">
      <c r="A2194" s="103"/>
      <c r="B2194" s="103"/>
    </row>
    <row r="2195" spans="1:2" s="323" customFormat="1">
      <c r="A2195" s="103"/>
      <c r="B2195" s="103"/>
    </row>
    <row r="2196" spans="1:2" s="323" customFormat="1">
      <c r="A2196" s="103"/>
      <c r="B2196" s="103"/>
    </row>
    <row r="2197" spans="1:2" s="323" customFormat="1">
      <c r="A2197" s="103"/>
      <c r="B2197" s="103"/>
    </row>
    <row r="2198" spans="1:2" s="323" customFormat="1">
      <c r="A2198" s="103"/>
      <c r="B2198" s="103"/>
    </row>
    <row r="2199" spans="1:2" s="323" customFormat="1">
      <c r="A2199" s="103"/>
      <c r="B2199" s="101"/>
    </row>
    <row r="2200" spans="1:2" s="323" customFormat="1">
      <c r="A2200" s="103"/>
    </row>
    <row r="2201" spans="1:2" s="323" customFormat="1">
      <c r="A2201" s="103"/>
    </row>
    <row r="2202" spans="1:2" s="323" customFormat="1">
      <c r="A2202" s="103"/>
    </row>
    <row r="2203" spans="1:2" s="323" customFormat="1">
      <c r="A2203" s="103"/>
      <c r="B2203" s="101"/>
    </row>
    <row r="2204" spans="1:2" s="323" customFormat="1">
      <c r="A2204" s="103"/>
    </row>
    <row r="2205" spans="1:2" s="323" customFormat="1">
      <c r="A2205" s="103"/>
    </row>
    <row r="2206" spans="1:2" s="323" customFormat="1">
      <c r="A2206" s="103"/>
    </row>
    <row r="2207" spans="1:2" s="323" customFormat="1">
      <c r="A2207" s="103"/>
      <c r="B2207" s="103"/>
    </row>
    <row r="2208" spans="1:2" s="323" customFormat="1">
      <c r="A2208" s="103"/>
      <c r="B2208" s="103"/>
    </row>
    <row r="2209" spans="1:2" s="323" customFormat="1">
      <c r="A2209" s="103"/>
      <c r="B2209" s="103"/>
    </row>
    <row r="2210" spans="1:2" s="323" customFormat="1">
      <c r="A2210" s="103"/>
      <c r="B2210" s="103"/>
    </row>
    <row r="2211" spans="1:2" s="323" customFormat="1">
      <c r="A2211" s="103"/>
      <c r="B2211" s="103"/>
    </row>
    <row r="2212" spans="1:2" s="323" customFormat="1">
      <c r="A2212" s="103"/>
      <c r="B2212" s="103"/>
    </row>
    <row r="2213" spans="1:2" s="323" customFormat="1">
      <c r="A2213" s="103"/>
      <c r="B2213" s="103"/>
    </row>
    <row r="2214" spans="1:2" s="323" customFormat="1">
      <c r="A2214" s="103"/>
      <c r="B2214" s="103"/>
    </row>
    <row r="2215" spans="1:2" s="323" customFormat="1">
      <c r="A2215" s="103"/>
      <c r="B2215" s="103"/>
    </row>
    <row r="2216" spans="1:2" s="323" customFormat="1">
      <c r="A2216" s="103"/>
      <c r="B2216" s="103"/>
    </row>
    <row r="2217" spans="1:2" s="323" customFormat="1">
      <c r="A2217" s="103"/>
      <c r="B2217" s="103"/>
    </row>
    <row r="2218" spans="1:2" s="323" customFormat="1">
      <c r="A2218" s="103"/>
      <c r="B2218" s="103"/>
    </row>
    <row r="2219" spans="1:2" s="323" customFormat="1">
      <c r="A2219" s="103"/>
      <c r="B2219" s="101"/>
    </row>
    <row r="2220" spans="1:2" s="323" customFormat="1">
      <c r="A2220" s="103"/>
    </row>
    <row r="2221" spans="1:2" s="323" customFormat="1">
      <c r="A2221" s="103"/>
    </row>
    <row r="2222" spans="1:2" s="323" customFormat="1">
      <c r="A2222" s="103"/>
    </row>
    <row r="2223" spans="1:2" s="323" customFormat="1">
      <c r="A2223" s="103"/>
      <c r="B2223" s="103"/>
    </row>
    <row r="2224" spans="1:2" s="323" customFormat="1">
      <c r="A2224" s="103"/>
      <c r="B2224" s="103"/>
    </row>
    <row r="2225" spans="1:2" s="323" customFormat="1">
      <c r="A2225" s="103"/>
      <c r="B2225" s="103"/>
    </row>
    <row r="2226" spans="1:2" s="323" customFormat="1">
      <c r="A2226" s="103"/>
      <c r="B2226" s="103"/>
    </row>
    <row r="2227" spans="1:2" s="323" customFormat="1">
      <c r="A2227" s="103"/>
      <c r="B2227" s="103"/>
    </row>
    <row r="2228" spans="1:2" s="323" customFormat="1">
      <c r="A2228" s="103"/>
      <c r="B2228" s="103"/>
    </row>
    <row r="2229" spans="1:2" s="323" customFormat="1">
      <c r="A2229" s="103"/>
      <c r="B2229" s="103"/>
    </row>
    <row r="2230" spans="1:2" s="323" customFormat="1">
      <c r="A2230" s="103"/>
      <c r="B2230" s="103"/>
    </row>
    <row r="2231" spans="1:2" s="323" customFormat="1">
      <c r="A2231" s="103"/>
      <c r="B2231" s="103"/>
    </row>
    <row r="2232" spans="1:2" s="323" customFormat="1">
      <c r="A2232" s="103"/>
      <c r="B2232" s="103"/>
    </row>
    <row r="2233" spans="1:2" s="323" customFormat="1">
      <c r="A2233" s="103"/>
      <c r="B2233" s="103"/>
    </row>
    <row r="2234" spans="1:2" s="323" customFormat="1">
      <c r="A2234" s="103"/>
      <c r="B2234" s="103"/>
    </row>
    <row r="2235" spans="1:2" s="323" customFormat="1">
      <c r="A2235" s="103"/>
      <c r="B2235" s="103"/>
    </row>
    <row r="2236" spans="1:2" s="323" customFormat="1">
      <c r="A2236" s="103"/>
      <c r="B2236" s="103"/>
    </row>
    <row r="2237" spans="1:2" s="323" customFormat="1">
      <c r="A2237" s="103"/>
      <c r="B2237" s="103"/>
    </row>
    <row r="2238" spans="1:2" s="323" customFormat="1">
      <c r="A2238" s="103"/>
      <c r="B2238" s="103"/>
    </row>
    <row r="2239" spans="1:2" s="323" customFormat="1">
      <c r="A2239" s="103"/>
      <c r="B2239" s="103"/>
    </row>
    <row r="2240" spans="1:2" s="323" customFormat="1">
      <c r="A2240" s="103"/>
      <c r="B2240" s="103"/>
    </row>
    <row r="2241" spans="1:2" s="323" customFormat="1">
      <c r="A2241" s="103"/>
      <c r="B2241" s="103"/>
    </row>
    <row r="2242" spans="1:2" s="323" customFormat="1">
      <c r="A2242" s="103"/>
      <c r="B2242" s="103"/>
    </row>
    <row r="2243" spans="1:2" s="323" customFormat="1">
      <c r="A2243" s="103"/>
      <c r="B2243" s="103"/>
    </row>
    <row r="2244" spans="1:2" s="323" customFormat="1">
      <c r="A2244" s="103"/>
      <c r="B2244" s="103"/>
    </row>
    <row r="2245" spans="1:2" s="323" customFormat="1">
      <c r="A2245" s="103"/>
      <c r="B2245" s="103"/>
    </row>
    <row r="2246" spans="1:2" s="323" customFormat="1">
      <c r="A2246" s="103"/>
      <c r="B2246" s="103"/>
    </row>
    <row r="2247" spans="1:2" s="323" customFormat="1">
      <c r="A2247" s="103"/>
      <c r="B2247" s="103"/>
    </row>
    <row r="2248" spans="1:2" s="323" customFormat="1">
      <c r="A2248" s="103"/>
      <c r="B2248" s="103"/>
    </row>
    <row r="2249" spans="1:2" s="323" customFormat="1">
      <c r="A2249" s="103"/>
      <c r="B2249" s="103"/>
    </row>
    <row r="2250" spans="1:2" s="323" customFormat="1">
      <c r="A2250" s="103"/>
      <c r="B2250" s="103"/>
    </row>
    <row r="2251" spans="1:2" s="323" customFormat="1">
      <c r="A2251" s="103"/>
      <c r="B2251" s="103"/>
    </row>
    <row r="2252" spans="1:2" s="323" customFormat="1">
      <c r="A2252" s="103"/>
      <c r="B2252" s="103"/>
    </row>
    <row r="2253" spans="1:2" s="323" customFormat="1">
      <c r="A2253" s="103"/>
      <c r="B2253" s="103"/>
    </row>
    <row r="2254" spans="1:2" s="323" customFormat="1">
      <c r="A2254" s="103"/>
      <c r="B2254" s="103"/>
    </row>
    <row r="2255" spans="1:2" s="323" customFormat="1">
      <c r="A2255" s="103"/>
      <c r="B2255" s="103"/>
    </row>
    <row r="2256" spans="1:2" s="323" customFormat="1">
      <c r="A2256" s="103"/>
      <c r="B2256" s="103"/>
    </row>
    <row r="2257" spans="1:2" s="323" customFormat="1">
      <c r="A2257" s="103"/>
      <c r="B2257" s="103"/>
    </row>
    <row r="2258" spans="1:2" s="323" customFormat="1">
      <c r="A2258" s="103"/>
      <c r="B2258" s="103"/>
    </row>
    <row r="2259" spans="1:2" s="323" customFormat="1">
      <c r="A2259" s="103"/>
      <c r="B2259" s="103"/>
    </row>
    <row r="2260" spans="1:2" s="323" customFormat="1">
      <c r="A2260" s="103"/>
      <c r="B2260" s="103"/>
    </row>
    <row r="2261" spans="1:2" s="323" customFormat="1">
      <c r="A2261" s="103"/>
      <c r="B2261" s="103"/>
    </row>
    <row r="2262" spans="1:2" s="323" customFormat="1">
      <c r="A2262" s="103"/>
      <c r="B2262" s="103"/>
    </row>
    <row r="2263" spans="1:2" s="323" customFormat="1">
      <c r="A2263" s="103"/>
      <c r="B2263" s="103"/>
    </row>
    <row r="2264" spans="1:2" s="323" customFormat="1">
      <c r="A2264" s="103"/>
      <c r="B2264" s="103"/>
    </row>
    <row r="2265" spans="1:2" s="323" customFormat="1">
      <c r="A2265" s="103"/>
      <c r="B2265" s="103"/>
    </row>
    <row r="2266" spans="1:2" s="323" customFormat="1">
      <c r="A2266" s="103"/>
      <c r="B2266" s="103"/>
    </row>
    <row r="2267" spans="1:2" s="323" customFormat="1">
      <c r="A2267" s="103"/>
      <c r="B2267" s="103"/>
    </row>
    <row r="2268" spans="1:2" s="323" customFormat="1">
      <c r="A2268" s="103"/>
      <c r="B2268" s="101"/>
    </row>
    <row r="2269" spans="1:2" s="323" customFormat="1">
      <c r="A2269" s="103"/>
    </row>
    <row r="2270" spans="1:2" s="323" customFormat="1">
      <c r="A2270" s="103"/>
    </row>
    <row r="2271" spans="1:2" s="323" customFormat="1">
      <c r="A2271" s="103"/>
    </row>
    <row r="2272" spans="1:2" s="323" customFormat="1">
      <c r="A2272" s="103"/>
    </row>
    <row r="2273" spans="1:2" s="323" customFormat="1">
      <c r="A2273" s="103"/>
      <c r="B2273" s="101"/>
    </row>
    <row r="2274" spans="1:2" s="323" customFormat="1">
      <c r="A2274" s="103"/>
    </row>
    <row r="2275" spans="1:2" s="323" customFormat="1">
      <c r="A2275" s="103"/>
    </row>
    <row r="2276" spans="1:2" s="323" customFormat="1">
      <c r="A2276" s="103"/>
    </row>
    <row r="2277" spans="1:2" s="323" customFormat="1">
      <c r="A2277" s="103"/>
    </row>
    <row r="2278" spans="1:2" s="323" customFormat="1">
      <c r="A2278" s="103"/>
      <c r="B2278" s="103"/>
    </row>
    <row r="2279" spans="1:2" s="323" customFormat="1">
      <c r="A2279" s="103"/>
      <c r="B2279" s="103"/>
    </row>
    <row r="2280" spans="1:2" s="323" customFormat="1">
      <c r="A2280" s="103"/>
      <c r="B2280" s="103"/>
    </row>
    <row r="2281" spans="1:2" s="323" customFormat="1">
      <c r="A2281" s="103"/>
      <c r="B2281" s="103"/>
    </row>
    <row r="2282" spans="1:2" s="323" customFormat="1">
      <c r="A2282" s="103"/>
      <c r="B2282" s="103"/>
    </row>
    <row r="2283" spans="1:2" s="323" customFormat="1">
      <c r="A2283" s="103"/>
      <c r="B2283" s="103"/>
    </row>
    <row r="2284" spans="1:2" s="323" customFormat="1">
      <c r="A2284" s="103"/>
      <c r="B2284" s="103"/>
    </row>
    <row r="2285" spans="1:2" s="323" customFormat="1">
      <c r="A2285" s="103"/>
      <c r="B2285" s="103"/>
    </row>
    <row r="2286" spans="1:2" s="323" customFormat="1">
      <c r="A2286" s="103"/>
      <c r="B2286" s="103"/>
    </row>
    <row r="2287" spans="1:2" s="323" customFormat="1">
      <c r="A2287" s="103"/>
      <c r="B2287" s="103"/>
    </row>
    <row r="2288" spans="1:2" s="323" customFormat="1">
      <c r="A2288" s="103"/>
      <c r="B2288" s="103"/>
    </row>
    <row r="2289" spans="1:2" s="323" customFormat="1">
      <c r="A2289" s="103"/>
      <c r="B2289" s="103"/>
    </row>
    <row r="2290" spans="1:2" s="323" customFormat="1">
      <c r="A2290" s="103"/>
      <c r="B2290" s="103"/>
    </row>
    <row r="2291" spans="1:2" s="323" customFormat="1">
      <c r="A2291" s="103"/>
      <c r="B2291" s="103"/>
    </row>
    <row r="2292" spans="1:2" s="323" customFormat="1">
      <c r="A2292" s="103"/>
      <c r="B2292" s="103"/>
    </row>
    <row r="2293" spans="1:2" s="323" customFormat="1">
      <c r="A2293" s="103"/>
      <c r="B2293" s="103"/>
    </row>
    <row r="2294" spans="1:2" s="323" customFormat="1">
      <c r="A2294" s="103"/>
      <c r="B2294" s="103"/>
    </row>
    <row r="2295" spans="1:2" s="323" customFormat="1">
      <c r="A2295" s="103"/>
      <c r="B2295" s="103"/>
    </row>
    <row r="2296" spans="1:2" s="323" customFormat="1">
      <c r="A2296" s="103"/>
      <c r="B2296" s="103"/>
    </row>
    <row r="2297" spans="1:2" s="323" customFormat="1">
      <c r="A2297" s="103"/>
      <c r="B2297" s="103"/>
    </row>
    <row r="2298" spans="1:2" s="323" customFormat="1">
      <c r="A2298" s="103"/>
      <c r="B2298" s="103"/>
    </row>
    <row r="2299" spans="1:2" s="323" customFormat="1">
      <c r="A2299" s="103"/>
      <c r="B2299" s="103"/>
    </row>
    <row r="2300" spans="1:2" s="323" customFormat="1">
      <c r="A2300" s="103"/>
      <c r="B2300" s="103"/>
    </row>
    <row r="2301" spans="1:2" s="323" customFormat="1">
      <c r="A2301" s="103"/>
      <c r="B2301" s="103"/>
    </row>
    <row r="2302" spans="1:2" s="323" customFormat="1">
      <c r="A2302" s="103"/>
      <c r="B2302" s="103"/>
    </row>
    <row r="2303" spans="1:2" s="323" customFormat="1">
      <c r="A2303" s="103"/>
      <c r="B2303" s="103"/>
    </row>
    <row r="2304" spans="1:2" s="323" customFormat="1">
      <c r="A2304" s="103"/>
      <c r="B2304" s="103"/>
    </row>
    <row r="2305" spans="1:2" s="323" customFormat="1">
      <c r="A2305" s="103"/>
      <c r="B2305" s="101"/>
    </row>
    <row r="2306" spans="1:2" s="323" customFormat="1">
      <c r="A2306" s="103"/>
    </row>
    <row r="2307" spans="1:2" s="323" customFormat="1">
      <c r="A2307" s="103"/>
    </row>
    <row r="2308" spans="1:2" s="323" customFormat="1">
      <c r="A2308" s="103"/>
    </row>
    <row r="2309" spans="1:2" s="323" customFormat="1">
      <c r="A2309" s="103"/>
    </row>
    <row r="2310" spans="1:2" s="323" customFormat="1">
      <c r="A2310" s="103"/>
    </row>
    <row r="2311" spans="1:2" s="323" customFormat="1">
      <c r="A2311" s="103"/>
      <c r="B2311" s="103"/>
    </row>
    <row r="2312" spans="1:2" s="323" customFormat="1">
      <c r="A2312" s="103"/>
      <c r="B2312" s="103"/>
    </row>
    <row r="2313" spans="1:2" s="323" customFormat="1">
      <c r="A2313" s="103"/>
      <c r="B2313" s="101"/>
    </row>
    <row r="2314" spans="1:2" s="323" customFormat="1">
      <c r="A2314" s="103"/>
    </row>
    <row r="2315" spans="1:2" s="323" customFormat="1">
      <c r="A2315" s="103"/>
    </row>
    <row r="2316" spans="1:2" s="323" customFormat="1">
      <c r="A2316" s="103"/>
    </row>
    <row r="2317" spans="1:2" s="323" customFormat="1">
      <c r="A2317" s="103"/>
    </row>
    <row r="2318" spans="1:2" s="323" customFormat="1">
      <c r="A2318" s="103"/>
      <c r="B2318" s="103"/>
    </row>
    <row r="2319" spans="1:2" s="323" customFormat="1">
      <c r="A2319" s="103"/>
      <c r="B2319" s="103"/>
    </row>
    <row r="2320" spans="1:2" s="323" customFormat="1">
      <c r="A2320" s="103"/>
      <c r="B2320" s="103"/>
    </row>
    <row r="2321" spans="1:2" s="323" customFormat="1">
      <c r="A2321" s="103"/>
      <c r="B2321" s="103"/>
    </row>
    <row r="2322" spans="1:2" s="323" customFormat="1">
      <c r="A2322" s="103"/>
      <c r="B2322" s="103"/>
    </row>
    <row r="2323" spans="1:2" s="323" customFormat="1">
      <c r="A2323" s="103"/>
      <c r="B2323" s="103"/>
    </row>
    <row r="2324" spans="1:2" s="323" customFormat="1">
      <c r="A2324" s="103"/>
      <c r="B2324" s="103"/>
    </row>
    <row r="2325" spans="1:2" s="323" customFormat="1">
      <c r="A2325" s="103"/>
      <c r="B2325" s="103"/>
    </row>
    <row r="2326" spans="1:2" s="323" customFormat="1">
      <c r="A2326" s="103"/>
      <c r="B2326" s="103"/>
    </row>
    <row r="2327" spans="1:2" s="323" customFormat="1">
      <c r="A2327" s="103"/>
      <c r="B2327" s="103"/>
    </row>
    <row r="2328" spans="1:2" s="323" customFormat="1">
      <c r="A2328" s="103"/>
      <c r="B2328" s="103"/>
    </row>
    <row r="2329" spans="1:2" s="323" customFormat="1">
      <c r="A2329" s="103"/>
      <c r="B2329" s="103"/>
    </row>
    <row r="2330" spans="1:2" s="323" customFormat="1">
      <c r="A2330" s="103"/>
      <c r="B2330" s="103"/>
    </row>
    <row r="2331" spans="1:2" s="323" customFormat="1">
      <c r="A2331" s="103"/>
      <c r="B2331" s="103"/>
    </row>
    <row r="2332" spans="1:2" s="323" customFormat="1">
      <c r="A2332" s="103"/>
      <c r="B2332" s="103"/>
    </row>
    <row r="2333" spans="1:2" s="323" customFormat="1">
      <c r="A2333" s="103"/>
      <c r="B2333" s="103"/>
    </row>
    <row r="2334" spans="1:2" s="323" customFormat="1">
      <c r="A2334" s="103"/>
      <c r="B2334" s="103"/>
    </row>
    <row r="2335" spans="1:2" s="323" customFormat="1">
      <c r="A2335" s="103"/>
      <c r="B2335" s="103"/>
    </row>
    <row r="2336" spans="1:2" s="323" customFormat="1">
      <c r="A2336" s="103"/>
      <c r="B2336" s="103"/>
    </row>
    <row r="2337" spans="1:2" s="323" customFormat="1">
      <c r="A2337" s="103"/>
      <c r="B2337" s="103"/>
    </row>
    <row r="2338" spans="1:2" s="323" customFormat="1">
      <c r="A2338" s="103"/>
      <c r="B2338" s="103"/>
    </row>
    <row r="2339" spans="1:2" s="323" customFormat="1">
      <c r="A2339" s="103"/>
      <c r="B2339" s="103"/>
    </row>
    <row r="2340" spans="1:2" s="323" customFormat="1">
      <c r="A2340" s="103"/>
      <c r="B2340" s="103"/>
    </row>
    <row r="2341" spans="1:2" s="323" customFormat="1">
      <c r="A2341" s="103"/>
      <c r="B2341" s="103"/>
    </row>
    <row r="2342" spans="1:2" s="323" customFormat="1">
      <c r="A2342" s="103"/>
      <c r="B2342" s="103"/>
    </row>
    <row r="2343" spans="1:2" s="323" customFormat="1">
      <c r="A2343" s="103"/>
      <c r="B2343" s="103"/>
    </row>
    <row r="2344" spans="1:2" s="323" customFormat="1">
      <c r="A2344" s="103"/>
      <c r="B2344" s="103"/>
    </row>
    <row r="2345" spans="1:2" s="323" customFormat="1">
      <c r="A2345" s="103"/>
      <c r="B2345" s="103"/>
    </row>
    <row r="2346" spans="1:2" s="323" customFormat="1">
      <c r="A2346" s="103"/>
      <c r="B2346" s="103"/>
    </row>
    <row r="2347" spans="1:2" s="323" customFormat="1">
      <c r="A2347" s="103"/>
      <c r="B2347" s="103"/>
    </row>
    <row r="2348" spans="1:2" s="323" customFormat="1">
      <c r="A2348" s="103"/>
      <c r="B2348" s="103"/>
    </row>
    <row r="2349" spans="1:2" s="323" customFormat="1">
      <c r="A2349" s="103"/>
      <c r="B2349" s="103"/>
    </row>
    <row r="2350" spans="1:2" s="323" customFormat="1">
      <c r="A2350" s="103"/>
      <c r="B2350" s="103"/>
    </row>
    <row r="2351" spans="1:2" s="323" customFormat="1">
      <c r="A2351" s="103"/>
      <c r="B2351" s="103"/>
    </row>
    <row r="2352" spans="1:2" s="323" customFormat="1">
      <c r="A2352" s="103"/>
      <c r="B2352" s="103"/>
    </row>
    <row r="2353" spans="1:2" s="323" customFormat="1">
      <c r="A2353" s="103"/>
      <c r="B2353" s="103"/>
    </row>
    <row r="2354" spans="1:2" s="323" customFormat="1">
      <c r="A2354" s="103"/>
      <c r="B2354" s="103"/>
    </row>
    <row r="2355" spans="1:2" s="323" customFormat="1">
      <c r="A2355" s="103"/>
      <c r="B2355" s="103"/>
    </row>
    <row r="2356" spans="1:2" s="323" customFormat="1">
      <c r="A2356" s="103"/>
      <c r="B2356" s="103"/>
    </row>
    <row r="2357" spans="1:2" s="323" customFormat="1">
      <c r="A2357" s="103"/>
      <c r="B2357" s="103"/>
    </row>
    <row r="2358" spans="1:2" s="323" customFormat="1">
      <c r="A2358" s="103"/>
      <c r="B2358" s="103"/>
    </row>
    <row r="2359" spans="1:2" s="323" customFormat="1">
      <c r="A2359" s="103"/>
      <c r="B2359" s="103"/>
    </row>
    <row r="2360" spans="1:2" s="323" customFormat="1">
      <c r="A2360" s="103"/>
      <c r="B2360" s="103"/>
    </row>
    <row r="2361" spans="1:2" s="323" customFormat="1">
      <c r="A2361" s="103"/>
      <c r="B2361" s="103"/>
    </row>
    <row r="2362" spans="1:2" s="323" customFormat="1">
      <c r="A2362" s="103"/>
      <c r="B2362" s="101"/>
    </row>
    <row r="2363" spans="1:2" s="323" customFormat="1">
      <c r="A2363" s="103"/>
    </row>
    <row r="2364" spans="1:2" s="323" customFormat="1">
      <c r="A2364" s="103"/>
    </row>
    <row r="2365" spans="1:2" s="323" customFormat="1">
      <c r="A2365" s="103"/>
    </row>
    <row r="2366" spans="1:2" s="323" customFormat="1">
      <c r="A2366" s="103"/>
      <c r="B2366" s="101"/>
    </row>
    <row r="2367" spans="1:2" s="323" customFormat="1">
      <c r="A2367" s="103"/>
    </row>
    <row r="2368" spans="1:2" s="323" customFormat="1">
      <c r="A2368" s="103"/>
    </row>
    <row r="2369" spans="1:2" s="323" customFormat="1">
      <c r="A2369" s="103"/>
    </row>
    <row r="2370" spans="1:2" s="323" customFormat="1">
      <c r="A2370" s="103"/>
      <c r="B2370" s="103"/>
    </row>
    <row r="2371" spans="1:2" s="323" customFormat="1">
      <c r="A2371" s="103"/>
      <c r="B2371" s="103"/>
    </row>
    <row r="2372" spans="1:2" s="323" customFormat="1">
      <c r="A2372" s="103"/>
      <c r="B2372" s="103"/>
    </row>
    <row r="2373" spans="1:2" s="323" customFormat="1">
      <c r="A2373" s="103"/>
      <c r="B2373" s="103"/>
    </row>
    <row r="2374" spans="1:2" s="323" customFormat="1">
      <c r="A2374" s="103"/>
      <c r="B2374" s="103"/>
    </row>
    <row r="2375" spans="1:2" s="323" customFormat="1">
      <c r="A2375" s="103"/>
      <c r="B2375" s="103"/>
    </row>
    <row r="2376" spans="1:2" s="323" customFormat="1">
      <c r="A2376" s="103"/>
      <c r="B2376" s="103"/>
    </row>
    <row r="2377" spans="1:2" s="323" customFormat="1">
      <c r="A2377" s="103"/>
      <c r="B2377" s="103"/>
    </row>
    <row r="2378" spans="1:2" s="323" customFormat="1">
      <c r="A2378" s="103"/>
      <c r="B2378" s="103"/>
    </row>
    <row r="2379" spans="1:2" s="323" customFormat="1">
      <c r="A2379" s="103"/>
      <c r="B2379" s="103"/>
    </row>
    <row r="2380" spans="1:2" s="323" customFormat="1">
      <c r="A2380" s="103"/>
      <c r="B2380" s="103"/>
    </row>
    <row r="2381" spans="1:2" s="323" customFormat="1">
      <c r="A2381" s="103"/>
      <c r="B2381" s="103"/>
    </row>
    <row r="2382" spans="1:2" s="323" customFormat="1">
      <c r="A2382" s="103"/>
      <c r="B2382" s="103"/>
    </row>
    <row r="2383" spans="1:2" s="323" customFormat="1">
      <c r="A2383" s="103"/>
      <c r="B2383" s="101"/>
    </row>
    <row r="2384" spans="1:2" s="323" customFormat="1">
      <c r="A2384" s="103"/>
    </row>
    <row r="2385" spans="1:2" s="323" customFormat="1">
      <c r="A2385" s="103"/>
    </row>
    <row r="2386" spans="1:2" s="323" customFormat="1">
      <c r="A2386" s="103"/>
    </row>
    <row r="2387" spans="1:2" s="323" customFormat="1">
      <c r="A2387" s="103"/>
      <c r="B2387" s="103"/>
    </row>
    <row r="2388" spans="1:2" s="323" customFormat="1">
      <c r="A2388" s="103"/>
      <c r="B2388" s="103"/>
    </row>
    <row r="2389" spans="1:2" s="323" customFormat="1">
      <c r="A2389" s="103"/>
      <c r="B2389" s="103"/>
    </row>
    <row r="2390" spans="1:2" s="323" customFormat="1">
      <c r="A2390" s="103"/>
      <c r="B2390" s="103"/>
    </row>
    <row r="2391" spans="1:2" s="323" customFormat="1">
      <c r="A2391" s="103"/>
      <c r="B2391" s="103"/>
    </row>
    <row r="2392" spans="1:2" s="323" customFormat="1">
      <c r="A2392" s="103"/>
      <c r="B2392" s="103"/>
    </row>
    <row r="2393" spans="1:2" s="323" customFormat="1">
      <c r="A2393" s="103"/>
      <c r="B2393" s="103"/>
    </row>
    <row r="2394" spans="1:2" s="323" customFormat="1">
      <c r="A2394" s="103"/>
      <c r="B2394" s="103"/>
    </row>
    <row r="2395" spans="1:2" s="323" customFormat="1">
      <c r="A2395" s="103"/>
      <c r="B2395" s="103"/>
    </row>
    <row r="2396" spans="1:2" s="323" customFormat="1">
      <c r="A2396" s="103"/>
      <c r="B2396" s="103"/>
    </row>
    <row r="2397" spans="1:2" s="323" customFormat="1">
      <c r="A2397" s="103"/>
      <c r="B2397" s="103"/>
    </row>
    <row r="2398" spans="1:2" s="323" customFormat="1">
      <c r="A2398" s="103"/>
      <c r="B2398" s="103"/>
    </row>
    <row r="2399" spans="1:2" s="323" customFormat="1">
      <c r="A2399" s="103"/>
      <c r="B2399" s="103"/>
    </row>
    <row r="2400" spans="1:2" s="323" customFormat="1">
      <c r="A2400" s="103"/>
      <c r="B2400" s="103"/>
    </row>
    <row r="2401" spans="1:2" s="323" customFormat="1">
      <c r="A2401" s="103"/>
      <c r="B2401" s="103"/>
    </row>
    <row r="2402" spans="1:2" s="323" customFormat="1">
      <c r="A2402" s="103"/>
      <c r="B2402" s="103"/>
    </row>
    <row r="2403" spans="1:2" s="323" customFormat="1">
      <c r="A2403" s="103"/>
      <c r="B2403" s="103"/>
    </row>
    <row r="2404" spans="1:2" s="323" customFormat="1">
      <c r="A2404" s="103"/>
      <c r="B2404" s="324"/>
    </row>
    <row r="2405" spans="1:2" s="323" customFormat="1">
      <c r="A2405" s="103"/>
      <c r="B2405" s="103"/>
    </row>
    <row r="2406" spans="1:2" s="323" customFormat="1">
      <c r="A2406" s="103"/>
      <c r="B2406" s="103"/>
    </row>
    <row r="2407" spans="1:2" s="323" customFormat="1">
      <c r="A2407" s="103"/>
      <c r="B2407" s="103"/>
    </row>
    <row r="2408" spans="1:2" s="323" customFormat="1">
      <c r="A2408" s="103"/>
      <c r="B2408" s="103"/>
    </row>
    <row r="2409" spans="1:2" s="323" customFormat="1">
      <c r="A2409" s="103"/>
      <c r="B2409" s="103"/>
    </row>
    <row r="2410" spans="1:2" s="323" customFormat="1">
      <c r="A2410" s="103"/>
      <c r="B2410" s="103"/>
    </row>
    <row r="2411" spans="1:2" s="323" customFormat="1">
      <c r="A2411" s="103"/>
      <c r="B2411" s="103"/>
    </row>
    <row r="2412" spans="1:2" s="323" customFormat="1">
      <c r="A2412" s="103"/>
      <c r="B2412" s="103"/>
    </row>
    <row r="2413" spans="1:2" s="323" customFormat="1">
      <c r="A2413" s="103"/>
      <c r="B2413" s="103"/>
    </row>
    <row r="2414" spans="1:2" s="323" customFormat="1">
      <c r="A2414" s="103"/>
      <c r="B2414" s="103"/>
    </row>
    <row r="2415" spans="1:2" s="323" customFormat="1">
      <c r="A2415" s="103"/>
      <c r="B2415" s="103"/>
    </row>
    <row r="2416" spans="1:2" s="323" customFormat="1">
      <c r="A2416" s="103"/>
      <c r="B2416" s="103"/>
    </row>
    <row r="2417" spans="1:2" s="323" customFormat="1">
      <c r="A2417" s="103"/>
      <c r="B2417" s="103"/>
    </row>
    <row r="2418" spans="1:2" s="323" customFormat="1">
      <c r="A2418" s="103"/>
      <c r="B2418" s="103"/>
    </row>
    <row r="2419" spans="1:2" s="323" customFormat="1">
      <c r="A2419" s="103"/>
      <c r="B2419" s="103"/>
    </row>
    <row r="2420" spans="1:2" s="323" customFormat="1">
      <c r="A2420" s="103"/>
      <c r="B2420" s="103"/>
    </row>
    <row r="2421" spans="1:2" s="323" customFormat="1">
      <c r="A2421" s="103"/>
      <c r="B2421" s="103"/>
    </row>
    <row r="2422" spans="1:2" s="323" customFormat="1">
      <c r="A2422" s="103"/>
      <c r="B2422" s="103"/>
    </row>
    <row r="2423" spans="1:2" s="323" customFormat="1">
      <c r="A2423" s="103"/>
      <c r="B2423" s="103"/>
    </row>
    <row r="2424" spans="1:2" s="323" customFormat="1">
      <c r="A2424" s="103"/>
      <c r="B2424" s="103"/>
    </row>
    <row r="2425" spans="1:2" s="323" customFormat="1">
      <c r="A2425" s="103"/>
      <c r="B2425" s="103"/>
    </row>
    <row r="2426" spans="1:2" s="323" customFormat="1">
      <c r="A2426" s="103"/>
      <c r="B2426" s="103"/>
    </row>
    <row r="2427" spans="1:2" s="323" customFormat="1">
      <c r="A2427" s="103"/>
      <c r="B2427" s="103"/>
    </row>
    <row r="2428" spans="1:2" s="323" customFormat="1">
      <c r="A2428" s="103"/>
      <c r="B2428" s="103"/>
    </row>
    <row r="2429" spans="1:2" s="323" customFormat="1">
      <c r="A2429" s="103"/>
      <c r="B2429" s="103"/>
    </row>
    <row r="2430" spans="1:2" s="323" customFormat="1">
      <c r="A2430" s="103"/>
      <c r="B2430" s="103"/>
    </row>
    <row r="2431" spans="1:2" s="323" customFormat="1">
      <c r="A2431" s="103"/>
      <c r="B2431" s="103"/>
    </row>
    <row r="2432" spans="1:2" s="323" customFormat="1">
      <c r="A2432" s="103"/>
      <c r="B2432" s="103"/>
    </row>
    <row r="2433" spans="1:2" s="323" customFormat="1">
      <c r="A2433" s="103"/>
      <c r="B2433" s="10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3"/>
  <dimension ref="A1:H2433"/>
  <sheetViews>
    <sheetView workbookViewId="0">
      <selection sqref="A1:XFD1"/>
    </sheetView>
  </sheetViews>
  <sheetFormatPr baseColWidth="10" defaultColWidth="8.83203125" defaultRowHeight="15"/>
  <cols>
    <col min="1" max="1" width="38.1640625" customWidth="1"/>
    <col min="7" max="7" width="9.5" bestFit="1" customWidth="1"/>
    <col min="8" max="8" width="11.83203125" bestFit="1" customWidth="1"/>
  </cols>
  <sheetData>
    <row r="1" spans="1:8">
      <c r="A1" s="96" t="s">
        <v>1334</v>
      </c>
      <c r="B1" s="337" t="s">
        <v>1539</v>
      </c>
      <c r="C1" s="338" t="s">
        <v>1540</v>
      </c>
      <c r="D1" s="339" t="s">
        <v>1541</v>
      </c>
      <c r="E1" s="339" t="s">
        <v>1542</v>
      </c>
      <c r="F1" s="335" t="s">
        <v>1543</v>
      </c>
      <c r="G1" s="335" t="s">
        <v>1544</v>
      </c>
      <c r="H1" s="340" t="s">
        <v>1545</v>
      </c>
    </row>
    <row r="2" spans="1:8">
      <c r="A2" s="103" t="s">
        <v>921</v>
      </c>
      <c r="B2" s="322"/>
    </row>
    <row r="3" spans="1:8">
      <c r="A3" s="103" t="s">
        <v>1128</v>
      </c>
      <c r="B3" s="323"/>
    </row>
    <row r="4" spans="1:8">
      <c r="A4" s="103" t="s">
        <v>1225</v>
      </c>
      <c r="B4" s="323"/>
    </row>
    <row r="5" spans="1:8">
      <c r="A5" s="103" t="s">
        <v>734</v>
      </c>
      <c r="B5" s="323"/>
    </row>
    <row r="6" spans="1:8">
      <c r="A6" s="103" t="s">
        <v>1237</v>
      </c>
      <c r="B6" s="323"/>
    </row>
    <row r="7" spans="1:8">
      <c r="A7" s="103" t="s">
        <v>1127</v>
      </c>
      <c r="B7" s="322"/>
    </row>
    <row r="8" spans="1:8">
      <c r="A8" s="103" t="s">
        <v>997</v>
      </c>
      <c r="B8" s="103"/>
    </row>
    <row r="9" spans="1:8">
      <c r="A9" s="103" t="s">
        <v>1335</v>
      </c>
      <c r="B9" s="103"/>
    </row>
    <row r="10" spans="1:8">
      <c r="A10" s="103" t="s">
        <v>1019</v>
      </c>
      <c r="B10" s="103"/>
    </row>
    <row r="11" spans="1:8">
      <c r="A11" s="103" t="s">
        <v>1223</v>
      </c>
      <c r="B11" s="103"/>
    </row>
    <row r="12" spans="1:8">
      <c r="A12" s="103" t="s">
        <v>718</v>
      </c>
      <c r="B12" s="103"/>
    </row>
    <row r="13" spans="1:8">
      <c r="A13" s="103" t="s">
        <v>1005</v>
      </c>
      <c r="B13" s="103"/>
    </row>
    <row r="14" spans="1:8">
      <c r="A14" s="103" t="s">
        <v>996</v>
      </c>
      <c r="B14" s="108"/>
    </row>
    <row r="15" spans="1:8">
      <c r="A15" s="103" t="s">
        <v>824</v>
      </c>
      <c r="B15" s="103"/>
    </row>
    <row r="16" spans="1:8">
      <c r="A16" s="103" t="s">
        <v>1337</v>
      </c>
      <c r="B16" s="103"/>
    </row>
    <row r="17" spans="1:2">
      <c r="A17" s="103" t="s">
        <v>1209</v>
      </c>
      <c r="B17" s="103"/>
    </row>
    <row r="18" spans="1:2">
      <c r="A18" s="103" t="s">
        <v>1325</v>
      </c>
      <c r="B18" s="103"/>
    </row>
    <row r="19" spans="1:2">
      <c r="A19" s="103" t="s">
        <v>1126</v>
      </c>
      <c r="B19" s="103"/>
    </row>
    <row r="20" spans="1:2">
      <c r="A20" s="103" t="s">
        <v>1168</v>
      </c>
      <c r="B20" s="103"/>
    </row>
    <row r="21" spans="1:2">
      <c r="A21" s="103" t="s">
        <v>871</v>
      </c>
      <c r="B21" s="103"/>
    </row>
    <row r="22" spans="1:2">
      <c r="A22" s="103" t="s">
        <v>1125</v>
      </c>
      <c r="B22" s="103"/>
    </row>
    <row r="23" spans="1:2">
      <c r="A23" s="103" t="s">
        <v>1150</v>
      </c>
      <c r="B23" s="103"/>
    </row>
    <row r="24" spans="1:2">
      <c r="A24" s="103" t="s">
        <v>870</v>
      </c>
      <c r="B24" s="103"/>
    </row>
    <row r="25" spans="1:2">
      <c r="A25" s="103" t="s">
        <v>1326</v>
      </c>
      <c r="B25" s="103"/>
    </row>
    <row r="26" spans="1:2">
      <c r="A26" s="103" t="s">
        <v>1026</v>
      </c>
      <c r="B26" s="103"/>
    </row>
    <row r="27" spans="1:2">
      <c r="A27" s="103" t="s">
        <v>963</v>
      </c>
      <c r="B27" s="103"/>
    </row>
    <row r="28" spans="1:2">
      <c r="A28" s="103" t="s">
        <v>1124</v>
      </c>
      <c r="B28" s="103"/>
    </row>
    <row r="29" spans="1:2">
      <c r="A29" s="103" t="s">
        <v>1138</v>
      </c>
      <c r="B29" s="103"/>
    </row>
    <row r="30" spans="1:2">
      <c r="A30" s="103" t="s">
        <v>1123</v>
      </c>
      <c r="B30" s="103"/>
    </row>
    <row r="31" spans="1:2">
      <c r="A31" s="103" t="s">
        <v>1149</v>
      </c>
      <c r="B31" s="103"/>
    </row>
    <row r="32" spans="1:2">
      <c r="A32" s="103" t="s">
        <v>1122</v>
      </c>
      <c r="B32" s="103"/>
    </row>
    <row r="33" spans="1:2">
      <c r="A33" s="103" t="s">
        <v>955</v>
      </c>
      <c r="B33" s="103"/>
    </row>
    <row r="34" spans="1:2">
      <c r="A34" s="103" t="s">
        <v>920</v>
      </c>
      <c r="B34" s="103"/>
    </row>
    <row r="35" spans="1:2">
      <c r="A35" s="103" t="s">
        <v>954</v>
      </c>
      <c r="B35" s="103"/>
    </row>
    <row r="36" spans="1:2">
      <c r="A36" s="103" t="s">
        <v>1121</v>
      </c>
      <c r="B36" s="103"/>
    </row>
    <row r="37" spans="1:2">
      <c r="A37" s="103" t="s">
        <v>1120</v>
      </c>
      <c r="B37" s="103"/>
    </row>
    <row r="38" spans="1:2">
      <c r="A38" s="103" t="s">
        <v>1119</v>
      </c>
      <c r="B38" s="101"/>
    </row>
    <row r="39" spans="1:2">
      <c r="A39" s="103" t="s">
        <v>864</v>
      </c>
      <c r="B39" s="323"/>
    </row>
    <row r="40" spans="1:2">
      <c r="A40" s="103" t="s">
        <v>1038</v>
      </c>
      <c r="B40" s="323"/>
    </row>
    <row r="41" spans="1:2">
      <c r="A41" s="103" t="s">
        <v>808</v>
      </c>
      <c r="B41" s="323"/>
    </row>
    <row r="42" spans="1:2">
      <c r="A42" s="103" t="s">
        <v>1236</v>
      </c>
      <c r="B42" s="101"/>
    </row>
    <row r="43" spans="1:2">
      <c r="A43" s="103" t="s">
        <v>1118</v>
      </c>
      <c r="B43" s="323"/>
    </row>
    <row r="44" spans="1:2">
      <c r="A44" s="103" t="s">
        <v>919</v>
      </c>
      <c r="B44" s="323"/>
    </row>
    <row r="45" spans="1:2">
      <c r="A45" s="103" t="s">
        <v>1217</v>
      </c>
      <c r="B45" s="323"/>
    </row>
    <row r="46" spans="1:2">
      <c r="A46" s="103" t="s">
        <v>1152</v>
      </c>
      <c r="B46" s="103"/>
    </row>
    <row r="47" spans="1:2">
      <c r="A47" s="103" t="s">
        <v>1167</v>
      </c>
      <c r="B47" s="103"/>
    </row>
    <row r="48" spans="1:2">
      <c r="A48" s="103" t="s">
        <v>953</v>
      </c>
      <c r="B48" s="103"/>
    </row>
    <row r="49" spans="1:2">
      <c r="A49" s="103" t="s">
        <v>1117</v>
      </c>
      <c r="B49" s="103"/>
    </row>
    <row r="50" spans="1:2">
      <c r="A50" s="103" t="s">
        <v>1160</v>
      </c>
      <c r="B50" s="103"/>
    </row>
    <row r="51" spans="1:2">
      <c r="A51" s="103" t="s">
        <v>995</v>
      </c>
      <c r="B51" s="103"/>
    </row>
    <row r="52" spans="1:2">
      <c r="A52" s="103" t="s">
        <v>1208</v>
      </c>
      <c r="B52" s="103"/>
    </row>
    <row r="53" spans="1:2">
      <c r="A53" s="103" t="s">
        <v>863</v>
      </c>
      <c r="B53" s="103"/>
    </row>
    <row r="54" spans="1:2">
      <c r="A54" s="103" t="s">
        <v>849</v>
      </c>
      <c r="B54" s="103"/>
    </row>
    <row r="55" spans="1:2">
      <c r="A55" s="103" t="s">
        <v>994</v>
      </c>
      <c r="B55" s="103"/>
    </row>
    <row r="56" spans="1:2">
      <c r="A56" s="103" t="s">
        <v>1116</v>
      </c>
      <c r="B56" s="103"/>
    </row>
    <row r="57" spans="1:2">
      <c r="A57" s="103" t="s">
        <v>862</v>
      </c>
      <c r="B57" s="103"/>
    </row>
    <row r="58" spans="1:2">
      <c r="A58" s="103" t="s">
        <v>711</v>
      </c>
      <c r="B58" s="103"/>
    </row>
    <row r="59" spans="1:2">
      <c r="A59" s="103" t="s">
        <v>1115</v>
      </c>
      <c r="B59" s="103"/>
    </row>
    <row r="60" spans="1:2">
      <c r="A60" s="103" t="s">
        <v>701</v>
      </c>
      <c r="B60" s="103"/>
    </row>
    <row r="61" spans="1:2">
      <c r="A61" s="103" t="s">
        <v>1159</v>
      </c>
      <c r="B61" s="103"/>
    </row>
    <row r="62" spans="1:2">
      <c r="A62" s="103" t="s">
        <v>1148</v>
      </c>
      <c r="B62" s="103"/>
    </row>
    <row r="63" spans="1:2">
      <c r="A63" s="103" t="s">
        <v>952</v>
      </c>
      <c r="B63" s="101"/>
    </row>
    <row r="64" spans="1:2">
      <c r="A64" s="103" t="s">
        <v>1158</v>
      </c>
      <c r="B64" s="323"/>
    </row>
    <row r="65" spans="1:2">
      <c r="A65" s="103" t="s">
        <v>1004</v>
      </c>
      <c r="B65" s="323"/>
    </row>
    <row r="66" spans="1:2">
      <c r="A66" s="103" t="s">
        <v>766</v>
      </c>
      <c r="B66" s="323"/>
    </row>
    <row r="67" spans="1:2">
      <c r="A67" s="103" t="s">
        <v>841</v>
      </c>
      <c r="B67" s="323"/>
    </row>
    <row r="68" spans="1:2">
      <c r="A68" s="103" t="s">
        <v>951</v>
      </c>
      <c r="B68" s="103"/>
    </row>
    <row r="69" spans="1:2">
      <c r="A69" s="103" t="s">
        <v>828</v>
      </c>
      <c r="B69" s="103"/>
    </row>
    <row r="70" spans="1:2">
      <c r="A70" s="103" t="s">
        <v>898</v>
      </c>
      <c r="B70" s="103"/>
    </row>
    <row r="71" spans="1:2">
      <c r="A71" s="103" t="s">
        <v>1537</v>
      </c>
      <c r="B71" s="103"/>
    </row>
    <row r="72" spans="1:2">
      <c r="A72" s="103" t="s">
        <v>848</v>
      </c>
      <c r="B72" s="103"/>
    </row>
    <row r="73" spans="1:2">
      <c r="A73" s="103" t="s">
        <v>1114</v>
      </c>
      <c r="B73" s="103"/>
    </row>
    <row r="74" spans="1:2">
      <c r="A74" s="103" t="s">
        <v>1322</v>
      </c>
      <c r="B74" s="103"/>
    </row>
    <row r="75" spans="1:2">
      <c r="A75" s="103" t="s">
        <v>792</v>
      </c>
      <c r="B75" s="103"/>
    </row>
    <row r="76" spans="1:2">
      <c r="A76" s="103" t="s">
        <v>1113</v>
      </c>
      <c r="B76" s="103"/>
    </row>
    <row r="77" spans="1:2">
      <c r="A77" s="103" t="s">
        <v>1216</v>
      </c>
      <c r="B77" s="103"/>
    </row>
    <row r="78" spans="1:2">
      <c r="A78" s="103" t="s">
        <v>918</v>
      </c>
      <c r="B78" s="103"/>
    </row>
    <row r="79" spans="1:2">
      <c r="A79" s="103" t="s">
        <v>917</v>
      </c>
      <c r="B79" s="103"/>
    </row>
    <row r="80" spans="1:2">
      <c r="A80" s="103" t="s">
        <v>1040</v>
      </c>
      <c r="B80" s="103"/>
    </row>
    <row r="81" spans="1:2">
      <c r="A81" s="103" t="s">
        <v>897</v>
      </c>
      <c r="B81" s="103"/>
    </row>
    <row r="82" spans="1:2">
      <c r="A82" s="103" t="s">
        <v>931</v>
      </c>
      <c r="B82" s="103"/>
    </row>
    <row r="83" spans="1:2">
      <c r="A83" s="103" t="s">
        <v>1112</v>
      </c>
      <c r="B83" s="103"/>
    </row>
    <row r="84" spans="1:2">
      <c r="A84" s="103" t="s">
        <v>1207</v>
      </c>
      <c r="B84" s="103"/>
    </row>
    <row r="85" spans="1:2">
      <c r="A85" s="103" t="s">
        <v>1133</v>
      </c>
      <c r="B85" s="103"/>
    </row>
    <row r="86" spans="1:2">
      <c r="A86" s="103" t="s">
        <v>800</v>
      </c>
      <c r="B86" s="103"/>
    </row>
    <row r="87" spans="1:2">
      <c r="A87" s="103" t="s">
        <v>1185</v>
      </c>
      <c r="B87" s="103"/>
    </row>
    <row r="88" spans="1:2">
      <c r="A88" s="103" t="s">
        <v>950</v>
      </c>
      <c r="B88" s="103"/>
    </row>
    <row r="89" spans="1:2">
      <c r="A89" s="103" t="s">
        <v>1184</v>
      </c>
      <c r="B89" s="103"/>
    </row>
    <row r="90" spans="1:2">
      <c r="A90" s="103" t="s">
        <v>962</v>
      </c>
      <c r="B90" s="103"/>
    </row>
    <row r="91" spans="1:2">
      <c r="A91" s="103" t="s">
        <v>1327</v>
      </c>
      <c r="B91" s="103"/>
    </row>
    <row r="92" spans="1:2">
      <c r="A92" s="103" t="s">
        <v>916</v>
      </c>
      <c r="B92" s="103"/>
    </row>
    <row r="93" spans="1:2">
      <c r="A93" s="103" t="s">
        <v>1211</v>
      </c>
      <c r="B93" s="103"/>
    </row>
    <row r="94" spans="1:2">
      <c r="A94" s="103" t="s">
        <v>699</v>
      </c>
      <c r="B94" s="103"/>
    </row>
    <row r="95" spans="1:2">
      <c r="A95" s="103" t="s">
        <v>1111</v>
      </c>
      <c r="B95" s="103"/>
    </row>
    <row r="96" spans="1:2">
      <c r="A96" s="103" t="s">
        <v>1110</v>
      </c>
      <c r="B96" s="103"/>
    </row>
    <row r="97" spans="1:2">
      <c r="A97" s="103" t="s">
        <v>1206</v>
      </c>
      <c r="B97" s="103"/>
    </row>
    <row r="98" spans="1:2">
      <c r="A98" s="103" t="s">
        <v>692</v>
      </c>
      <c r="B98" s="103"/>
    </row>
    <row r="99" spans="1:2">
      <c r="A99" s="103" t="s">
        <v>1137</v>
      </c>
      <c r="B99" s="103"/>
    </row>
    <row r="100" spans="1:2">
      <c r="A100" s="103" t="s">
        <v>779</v>
      </c>
      <c r="B100" s="103"/>
    </row>
    <row r="101" spans="1:2">
      <c r="A101" s="103" t="s">
        <v>949</v>
      </c>
      <c r="B101" s="103"/>
    </row>
    <row r="102" spans="1:2">
      <c r="A102" s="103" t="s">
        <v>896</v>
      </c>
      <c r="B102" s="103"/>
    </row>
    <row r="103" spans="1:2">
      <c r="A103" s="103" t="s">
        <v>1314</v>
      </c>
      <c r="B103" s="103"/>
    </row>
    <row r="104" spans="1:2">
      <c r="A104" s="103" t="s">
        <v>993</v>
      </c>
      <c r="B104" s="103"/>
    </row>
    <row r="105" spans="1:2">
      <c r="A105" s="103" t="s">
        <v>799</v>
      </c>
      <c r="B105" s="103"/>
    </row>
    <row r="106" spans="1:2">
      <c r="A106" s="103" t="s">
        <v>1109</v>
      </c>
      <c r="B106" s="103"/>
    </row>
    <row r="107" spans="1:2">
      <c r="A107" s="103" t="s">
        <v>1189</v>
      </c>
      <c r="B107" s="103"/>
    </row>
    <row r="108" spans="1:2">
      <c r="A108" s="103" t="s">
        <v>1108</v>
      </c>
      <c r="B108" s="103"/>
    </row>
    <row r="109" spans="1:2">
      <c r="A109" s="103" t="s">
        <v>1107</v>
      </c>
      <c r="B109" s="103"/>
    </row>
    <row r="110" spans="1:2">
      <c r="A110" s="103" t="s">
        <v>840</v>
      </c>
      <c r="B110" s="103"/>
    </row>
    <row r="111" spans="1:2">
      <c r="A111" s="103" t="s">
        <v>992</v>
      </c>
      <c r="B111" s="103"/>
    </row>
    <row r="112" spans="1:2">
      <c r="A112" s="103" t="s">
        <v>861</v>
      </c>
      <c r="B112" s="103"/>
    </row>
    <row r="113" spans="1:2">
      <c r="A113" s="103" t="s">
        <v>991</v>
      </c>
      <c r="B113" s="103"/>
    </row>
    <row r="114" spans="1:2">
      <c r="A114" s="103" t="s">
        <v>1312</v>
      </c>
      <c r="B114" s="103"/>
    </row>
    <row r="115" spans="1:2">
      <c r="A115" s="103" t="s">
        <v>755</v>
      </c>
      <c r="B115" s="103"/>
    </row>
    <row r="116" spans="1:2">
      <c r="A116" s="103" t="s">
        <v>895</v>
      </c>
      <c r="B116" s="103"/>
    </row>
    <row r="117" spans="1:2">
      <c r="A117" s="103" t="s">
        <v>673</v>
      </c>
      <c r="B117" s="103"/>
    </row>
    <row r="118" spans="1:2">
      <c r="A118" s="103" t="s">
        <v>1016</v>
      </c>
      <c r="B118" s="103"/>
    </row>
    <row r="119" spans="1:2">
      <c r="A119" s="103" t="s">
        <v>1147</v>
      </c>
      <c r="B119" s="103"/>
    </row>
    <row r="120" spans="1:2">
      <c r="A120" s="103" t="s">
        <v>948</v>
      </c>
      <c r="B120" s="103"/>
    </row>
    <row r="121" spans="1:2">
      <c r="A121" s="103" t="s">
        <v>1106</v>
      </c>
      <c r="B121" s="103"/>
    </row>
    <row r="122" spans="1:2">
      <c r="A122" s="103" t="s">
        <v>776</v>
      </c>
      <c r="B122" s="103"/>
    </row>
    <row r="123" spans="1:2">
      <c r="A123" s="103" t="s">
        <v>807</v>
      </c>
      <c r="B123" s="103"/>
    </row>
    <row r="124" spans="1:2">
      <c r="A124" s="103" t="s">
        <v>818</v>
      </c>
      <c r="B124" s="103"/>
    </row>
    <row r="125" spans="1:2">
      <c r="A125" s="103" t="s">
        <v>1025</v>
      </c>
      <c r="B125" s="103"/>
    </row>
    <row r="126" spans="1:2">
      <c r="A126" s="103" t="s">
        <v>1105</v>
      </c>
      <c r="B126" s="103"/>
    </row>
    <row r="127" spans="1:2">
      <c r="A127" s="103" t="s">
        <v>1104</v>
      </c>
      <c r="B127" s="101"/>
    </row>
    <row r="128" spans="1:2">
      <c r="A128" s="103" t="s">
        <v>1235</v>
      </c>
      <c r="B128" s="323"/>
    </row>
    <row r="129" spans="1:2">
      <c r="A129" s="103" t="s">
        <v>817</v>
      </c>
      <c r="B129" s="323"/>
    </row>
    <row r="130" spans="1:2">
      <c r="A130" s="103" t="s">
        <v>860</v>
      </c>
      <c r="B130" s="323"/>
    </row>
    <row r="131" spans="1:2">
      <c r="A131" s="103" t="s">
        <v>1323</v>
      </c>
      <c r="B131" s="323"/>
    </row>
    <row r="132" spans="1:2">
      <c r="A132" s="103" t="s">
        <v>894</v>
      </c>
      <c r="B132" s="323"/>
    </row>
    <row r="133" spans="1:2">
      <c r="A133" s="103" t="s">
        <v>1157</v>
      </c>
      <c r="B133" s="103"/>
    </row>
    <row r="134" spans="1:2">
      <c r="A134" s="103" t="s">
        <v>1205</v>
      </c>
      <c r="B134" s="103"/>
    </row>
    <row r="135" spans="1:2">
      <c r="A135" s="103" t="s">
        <v>672</v>
      </c>
      <c r="B135" s="103"/>
    </row>
    <row r="136" spans="1:2">
      <c r="A136" s="103" t="s">
        <v>1103</v>
      </c>
      <c r="B136" s="103"/>
    </row>
    <row r="137" spans="1:2">
      <c r="A137" s="103" t="s">
        <v>1102</v>
      </c>
      <c r="B137" s="103"/>
    </row>
    <row r="138" spans="1:2">
      <c r="A138" s="103" t="s">
        <v>930</v>
      </c>
      <c r="B138" s="103"/>
    </row>
    <row r="139" spans="1:2">
      <c r="A139" s="103" t="s">
        <v>1234</v>
      </c>
      <c r="B139" s="103"/>
    </row>
    <row r="140" spans="1:2">
      <c r="A140" s="103" t="s">
        <v>893</v>
      </c>
      <c r="B140" s="103"/>
    </row>
    <row r="141" spans="1:2">
      <c r="A141" s="103" t="s">
        <v>880</v>
      </c>
      <c r="B141" s="103"/>
    </row>
    <row r="142" spans="1:2">
      <c r="A142" s="103" t="s">
        <v>892</v>
      </c>
      <c r="B142" s="103"/>
    </row>
    <row r="143" spans="1:2">
      <c r="A143" s="103" t="s">
        <v>816</v>
      </c>
      <c r="B143" s="103"/>
    </row>
    <row r="144" spans="1:2">
      <c r="A144" s="103" t="s">
        <v>1166</v>
      </c>
      <c r="B144" s="103"/>
    </row>
    <row r="145" spans="1:2">
      <c r="A145" s="103" t="s">
        <v>775</v>
      </c>
      <c r="B145" s="103"/>
    </row>
    <row r="146" spans="1:2">
      <c r="A146" s="103" t="s">
        <v>1315</v>
      </c>
      <c r="B146" s="103"/>
    </row>
    <row r="147" spans="1:2">
      <c r="A147" s="103" t="s">
        <v>806</v>
      </c>
      <c r="B147" s="103"/>
    </row>
    <row r="148" spans="1:2">
      <c r="A148" s="103" t="s">
        <v>774</v>
      </c>
      <c r="B148" s="103"/>
    </row>
    <row r="149" spans="1:2">
      <c r="A149" s="103" t="s">
        <v>1165</v>
      </c>
      <c r="B149" s="103"/>
    </row>
    <row r="150" spans="1:2">
      <c r="A150" s="103" t="s">
        <v>765</v>
      </c>
      <c r="B150" s="103"/>
    </row>
    <row r="151" spans="1:2">
      <c r="A151" s="103" t="s">
        <v>1183</v>
      </c>
      <c r="B151" s="103"/>
    </row>
    <row r="152" spans="1:2">
      <c r="A152" s="103" t="s">
        <v>929</v>
      </c>
      <c r="B152" s="103"/>
    </row>
    <row r="153" spans="1:2">
      <c r="A153" s="103" t="s">
        <v>915</v>
      </c>
      <c r="B153" s="103"/>
    </row>
    <row r="154" spans="1:2">
      <c r="A154" s="103" t="s">
        <v>1031</v>
      </c>
      <c r="B154" s="103"/>
    </row>
    <row r="155" spans="1:2">
      <c r="A155" s="103" t="s">
        <v>815</v>
      </c>
      <c r="B155" s="103"/>
    </row>
    <row r="156" spans="1:2">
      <c r="A156" s="103" t="s">
        <v>1164</v>
      </c>
      <c r="B156" s="103"/>
    </row>
    <row r="157" spans="1:2">
      <c r="A157" s="103" t="s">
        <v>859</v>
      </c>
      <c r="B157" s="103"/>
    </row>
    <row r="158" spans="1:2">
      <c r="A158" s="103" t="s">
        <v>990</v>
      </c>
      <c r="B158" s="103"/>
    </row>
    <row r="159" spans="1:2">
      <c r="A159" s="103" t="s">
        <v>1182</v>
      </c>
      <c r="B159" s="103"/>
    </row>
    <row r="160" spans="1:2">
      <c r="A160" s="103" t="s">
        <v>1233</v>
      </c>
      <c r="B160" s="103"/>
    </row>
    <row r="161" spans="1:2">
      <c r="A161" s="103" t="s">
        <v>1173</v>
      </c>
      <c r="B161" s="103"/>
    </row>
    <row r="162" spans="1:2">
      <c r="A162" s="103" t="s">
        <v>663</v>
      </c>
      <c r="B162" s="103"/>
    </row>
    <row r="163" spans="1:2">
      <c r="A163" s="103" t="s">
        <v>989</v>
      </c>
      <c r="B163" s="103"/>
    </row>
    <row r="164" spans="1:2">
      <c r="A164" s="103" t="s">
        <v>928</v>
      </c>
      <c r="B164" s="103"/>
    </row>
    <row r="165" spans="1:2">
      <c r="A165" s="103" t="s">
        <v>988</v>
      </c>
      <c r="B165" s="103"/>
    </row>
    <row r="166" spans="1:2">
      <c r="A166" s="103" t="s">
        <v>1101</v>
      </c>
      <c r="B166" s="103"/>
    </row>
    <row r="167" spans="1:2">
      <c r="A167" s="103" t="s">
        <v>839</v>
      </c>
      <c r="B167" s="103"/>
    </row>
    <row r="168" spans="1:2">
      <c r="A168" s="103" t="s">
        <v>1100</v>
      </c>
      <c r="B168" s="103"/>
    </row>
    <row r="169" spans="1:2">
      <c r="A169" s="103" t="s">
        <v>1099</v>
      </c>
      <c r="B169" s="103"/>
    </row>
    <row r="170" spans="1:2">
      <c r="A170" s="103" t="s">
        <v>651</v>
      </c>
      <c r="B170" s="103"/>
    </row>
    <row r="171" spans="1:2">
      <c r="A171" s="103" t="s">
        <v>847</v>
      </c>
      <c r="B171" s="103"/>
    </row>
    <row r="172" spans="1:2">
      <c r="A172" s="103" t="s">
        <v>1015</v>
      </c>
      <c r="B172" s="103"/>
    </row>
    <row r="173" spans="1:2">
      <c r="A173" s="103" t="s">
        <v>914</v>
      </c>
      <c r="B173" s="103"/>
    </row>
    <row r="174" spans="1:2">
      <c r="A174" s="103" t="s">
        <v>1001</v>
      </c>
      <c r="B174" s="103"/>
    </row>
    <row r="175" spans="1:2">
      <c r="A175" s="103" t="s">
        <v>1014</v>
      </c>
      <c r="B175" s="103"/>
    </row>
    <row r="176" spans="1:2">
      <c r="A176" s="103" t="s">
        <v>1215</v>
      </c>
      <c r="B176" s="103"/>
    </row>
    <row r="177" spans="1:2">
      <c r="A177" s="103" t="s">
        <v>869</v>
      </c>
      <c r="B177" s="103"/>
    </row>
    <row r="178" spans="1:2">
      <c r="A178" s="103" t="s">
        <v>846</v>
      </c>
      <c r="B178" s="103"/>
    </row>
    <row r="179" spans="1:2">
      <c r="A179" s="103" t="s">
        <v>1024</v>
      </c>
      <c r="B179" s="103"/>
    </row>
    <row r="180" spans="1:2">
      <c r="A180" s="103" t="s">
        <v>858</v>
      </c>
      <c r="B180" s="103"/>
    </row>
    <row r="181" spans="1:2">
      <c r="A181" s="103" t="s">
        <v>1136</v>
      </c>
      <c r="B181" s="103"/>
    </row>
    <row r="182" spans="1:2">
      <c r="A182" s="103" t="s">
        <v>1098</v>
      </c>
      <c r="B182" s="103"/>
    </row>
    <row r="183" spans="1:2">
      <c r="A183" s="103" t="s">
        <v>1097</v>
      </c>
      <c r="B183" s="103"/>
    </row>
    <row r="184" spans="1:2">
      <c r="A184" s="103" t="s">
        <v>1232</v>
      </c>
      <c r="B184" s="103"/>
    </row>
    <row r="185" spans="1:2">
      <c r="A185" s="103" t="s">
        <v>798</v>
      </c>
      <c r="B185" s="103"/>
    </row>
    <row r="186" spans="1:2">
      <c r="A186" s="103" t="s">
        <v>947</v>
      </c>
      <c r="B186" s="103"/>
    </row>
    <row r="187" spans="1:2">
      <c r="A187" s="103" t="s">
        <v>1204</v>
      </c>
      <c r="B187" s="103"/>
    </row>
    <row r="188" spans="1:2">
      <c r="A188" s="103" t="s">
        <v>1096</v>
      </c>
      <c r="B188" s="103"/>
    </row>
    <row r="189" spans="1:2">
      <c r="A189" s="103" t="s">
        <v>913</v>
      </c>
      <c r="B189" s="103"/>
    </row>
    <row r="190" spans="1:2">
      <c r="A190" s="103" t="s">
        <v>1095</v>
      </c>
      <c r="B190" s="103"/>
    </row>
    <row r="191" spans="1:2">
      <c r="A191" s="103" t="s">
        <v>912</v>
      </c>
      <c r="B191" s="103"/>
    </row>
    <row r="192" spans="1:2">
      <c r="A192" s="103" t="s">
        <v>1328</v>
      </c>
      <c r="B192" s="103"/>
    </row>
    <row r="193" spans="1:2">
      <c r="A193" s="103" t="s">
        <v>924</v>
      </c>
      <c r="B193" s="103"/>
    </row>
    <row r="194" spans="1:2">
      <c r="A194" s="103" t="s">
        <v>1156</v>
      </c>
      <c r="B194" s="103"/>
    </row>
    <row r="195" spans="1:2">
      <c r="A195" s="103" t="s">
        <v>791</v>
      </c>
      <c r="B195" s="103"/>
    </row>
    <row r="196" spans="1:2">
      <c r="A196" s="103" t="s">
        <v>642</v>
      </c>
      <c r="B196" s="103"/>
    </row>
    <row r="197" spans="1:2">
      <c r="A197" s="103" t="s">
        <v>987</v>
      </c>
      <c r="B197" s="103"/>
    </row>
    <row r="198" spans="1:2">
      <c r="A198" s="103" t="s">
        <v>1094</v>
      </c>
      <c r="B198" s="103"/>
    </row>
    <row r="199" spans="1:2">
      <c r="A199" s="103" t="s">
        <v>1181</v>
      </c>
      <c r="B199" s="103"/>
    </row>
    <row r="200" spans="1:2">
      <c r="A200" s="103" t="s">
        <v>1155</v>
      </c>
      <c r="B200" s="103"/>
    </row>
    <row r="201" spans="1:2">
      <c r="A201" s="103" t="s">
        <v>891</v>
      </c>
      <c r="B201" s="103"/>
    </row>
    <row r="202" spans="1:2">
      <c r="A202" s="103" t="s">
        <v>632</v>
      </c>
      <c r="B202" s="103"/>
    </row>
    <row r="203" spans="1:2">
      <c r="A203" s="103" t="s">
        <v>946</v>
      </c>
      <c r="B203" s="103"/>
    </row>
    <row r="204" spans="1:2">
      <c r="A204" s="103" t="s">
        <v>945</v>
      </c>
      <c r="B204" s="103"/>
    </row>
    <row r="205" spans="1:2">
      <c r="A205" s="103" t="s">
        <v>1093</v>
      </c>
      <c r="B205" s="101"/>
    </row>
    <row r="206" spans="1:2">
      <c r="A206" s="103" t="s">
        <v>1092</v>
      </c>
      <c r="B206" s="323"/>
    </row>
    <row r="207" spans="1:2">
      <c r="A207" s="103" t="s">
        <v>1151</v>
      </c>
      <c r="B207" s="323"/>
    </row>
    <row r="208" spans="1:2">
      <c r="A208" s="103" t="s">
        <v>1222</v>
      </c>
      <c r="B208" s="323"/>
    </row>
    <row r="209" spans="1:2">
      <c r="A209" s="103" t="s">
        <v>986</v>
      </c>
      <c r="B209" s="323"/>
    </row>
    <row r="210" spans="1:2">
      <c r="A210" s="103" t="s">
        <v>1091</v>
      </c>
      <c r="B210" s="101"/>
    </row>
    <row r="211" spans="1:2">
      <c r="A211" s="103" t="s">
        <v>927</v>
      </c>
      <c r="B211" s="323"/>
    </row>
    <row r="212" spans="1:2">
      <c r="A212" s="103" t="s">
        <v>1221</v>
      </c>
      <c r="B212" s="323"/>
    </row>
    <row r="213" spans="1:2">
      <c r="A213" s="103" t="s">
        <v>1345</v>
      </c>
      <c r="B213" s="323"/>
    </row>
    <row r="214" spans="1:2">
      <c r="A214" s="103" t="s">
        <v>1180</v>
      </c>
      <c r="B214" s="323"/>
    </row>
    <row r="215" spans="1:2">
      <c r="A215" s="103" t="s">
        <v>623</v>
      </c>
      <c r="B215" s="101"/>
    </row>
    <row r="216" spans="1:2">
      <c r="A216" s="103" t="s">
        <v>1013</v>
      </c>
      <c r="B216" s="323"/>
    </row>
    <row r="217" spans="1:2">
      <c r="A217" s="103" t="s">
        <v>610</v>
      </c>
      <c r="B217" s="323"/>
    </row>
    <row r="218" spans="1:2">
      <c r="A218" s="103" t="s">
        <v>1179</v>
      </c>
      <c r="B218" s="323"/>
    </row>
    <row r="219" spans="1:2">
      <c r="A219" s="103" t="s">
        <v>1090</v>
      </c>
      <c r="B219" s="323"/>
    </row>
    <row r="220" spans="1:2">
      <c r="A220" s="103" t="s">
        <v>985</v>
      </c>
      <c r="B220" s="103"/>
    </row>
    <row r="221" spans="1:2">
      <c r="A221" s="103" t="s">
        <v>1089</v>
      </c>
      <c r="B221" s="103"/>
    </row>
    <row r="222" spans="1:2">
      <c r="A222" s="103" t="s">
        <v>890</v>
      </c>
      <c r="B222" s="103"/>
    </row>
    <row r="223" spans="1:2">
      <c r="A223" s="103" t="s">
        <v>1088</v>
      </c>
      <c r="B223" s="103"/>
    </row>
    <row r="224" spans="1:2">
      <c r="A224" s="103" t="s">
        <v>984</v>
      </c>
      <c r="B224" s="103"/>
    </row>
    <row r="225" spans="1:2">
      <c r="A225" s="103" t="s">
        <v>1087</v>
      </c>
      <c r="B225" s="103"/>
    </row>
    <row r="226" spans="1:2">
      <c r="A226" s="103" t="s">
        <v>944</v>
      </c>
      <c r="B226" s="103"/>
    </row>
    <row r="227" spans="1:2">
      <c r="A227" s="103" t="s">
        <v>1086</v>
      </c>
      <c r="B227" s="103"/>
    </row>
    <row r="228" spans="1:2">
      <c r="A228" s="103" t="s">
        <v>1203</v>
      </c>
      <c r="B228" s="103"/>
    </row>
    <row r="229" spans="1:2">
      <c r="A229" s="103" t="s">
        <v>983</v>
      </c>
      <c r="B229" s="103"/>
    </row>
    <row r="230" spans="1:2">
      <c r="A230" s="103" t="s">
        <v>982</v>
      </c>
      <c r="B230" s="103"/>
    </row>
    <row r="231" spans="1:2">
      <c r="A231" s="103" t="s">
        <v>981</v>
      </c>
      <c r="B231" s="103"/>
    </row>
    <row r="232" spans="1:2">
      <c r="A232" s="103" t="s">
        <v>980</v>
      </c>
      <c r="B232" s="103"/>
    </row>
    <row r="233" spans="1:2">
      <c r="A233" s="103" t="s">
        <v>606</v>
      </c>
      <c r="B233" s="103"/>
    </row>
    <row r="234" spans="1:2">
      <c r="A234" s="103" t="s">
        <v>943</v>
      </c>
      <c r="B234" s="103"/>
    </row>
    <row r="235" spans="1:2">
      <c r="A235" s="103" t="s">
        <v>979</v>
      </c>
      <c r="B235" s="103"/>
    </row>
    <row r="236" spans="1:2">
      <c r="A236" s="103" t="s">
        <v>1131</v>
      </c>
      <c r="B236" s="103"/>
    </row>
    <row r="237" spans="1:2">
      <c r="A237" s="103" t="s">
        <v>1085</v>
      </c>
      <c r="B237" s="103"/>
    </row>
    <row r="238" spans="1:2">
      <c r="A238" s="103" t="s">
        <v>1084</v>
      </c>
      <c r="B238" s="103"/>
    </row>
    <row r="239" spans="1:2">
      <c r="A239" s="103" t="s">
        <v>1037</v>
      </c>
      <c r="B239" s="103"/>
    </row>
    <row r="240" spans="1:2">
      <c r="A240" s="103" t="s">
        <v>603</v>
      </c>
      <c r="B240" s="103"/>
    </row>
    <row r="241" spans="1:2">
      <c r="A241" s="103" t="s">
        <v>879</v>
      </c>
      <c r="B241" s="103"/>
    </row>
    <row r="242" spans="1:2">
      <c r="A242" s="103" t="s">
        <v>1083</v>
      </c>
      <c r="B242" s="103"/>
    </row>
    <row r="243" spans="1:2">
      <c r="A243" s="103" t="s">
        <v>889</v>
      </c>
      <c r="B243" s="103"/>
    </row>
    <row r="244" spans="1:2">
      <c r="A244" s="103" t="s">
        <v>1134</v>
      </c>
      <c r="B244" s="103"/>
    </row>
    <row r="245" spans="1:2">
      <c r="A245" s="103" t="s">
        <v>961</v>
      </c>
      <c r="B245" s="103"/>
    </row>
    <row r="246" spans="1:2">
      <c r="A246" s="103" t="s">
        <v>773</v>
      </c>
      <c r="B246" s="103"/>
    </row>
    <row r="247" spans="1:2">
      <c r="A247" s="103" t="s">
        <v>782</v>
      </c>
      <c r="B247" s="103"/>
    </row>
    <row r="248" spans="1:2">
      <c r="A248" s="103" t="s">
        <v>1231</v>
      </c>
      <c r="B248" s="103"/>
    </row>
    <row r="249" spans="1:2">
      <c r="A249" s="103" t="s">
        <v>1023</v>
      </c>
      <c r="B249" s="103"/>
    </row>
    <row r="250" spans="1:2">
      <c r="A250" s="103" t="s">
        <v>878</v>
      </c>
      <c r="B250" s="103"/>
    </row>
    <row r="251" spans="1:2">
      <c r="A251" s="103" t="s">
        <v>911</v>
      </c>
      <c r="B251" s="103"/>
    </row>
    <row r="252" spans="1:2">
      <c r="A252" s="103" t="s">
        <v>1082</v>
      </c>
      <c r="B252" s="103"/>
    </row>
    <row r="253" spans="1:2">
      <c r="A253" s="103" t="s">
        <v>845</v>
      </c>
      <c r="B253" s="103"/>
    </row>
    <row r="254" spans="1:2">
      <c r="A254" s="103" t="s">
        <v>1081</v>
      </c>
      <c r="B254" s="103"/>
    </row>
    <row r="255" spans="1:2">
      <c r="A255" s="103" t="s">
        <v>1321</v>
      </c>
      <c r="B255" s="103"/>
    </row>
    <row r="256" spans="1:2">
      <c r="A256" s="103" t="s">
        <v>978</v>
      </c>
      <c r="B256" s="103"/>
    </row>
    <row r="257" spans="1:2">
      <c r="A257" s="103" t="s">
        <v>838</v>
      </c>
      <c r="B257" s="103"/>
    </row>
    <row r="258" spans="1:2">
      <c r="A258" s="103" t="s">
        <v>1331</v>
      </c>
      <c r="B258" s="103"/>
    </row>
    <row r="259" spans="1:2">
      <c r="A259" s="103" t="s">
        <v>1042</v>
      </c>
      <c r="B259" s="103"/>
    </row>
    <row r="260" spans="1:2">
      <c r="A260" s="103" t="s">
        <v>551</v>
      </c>
      <c r="B260" s="103"/>
    </row>
    <row r="261" spans="1:2">
      <c r="A261" s="103" t="s">
        <v>1022</v>
      </c>
      <c r="B261" s="103"/>
    </row>
    <row r="262" spans="1:2">
      <c r="A262" s="103" t="s">
        <v>1332</v>
      </c>
      <c r="B262" s="103"/>
    </row>
    <row r="263" spans="1:2">
      <c r="A263" s="103" t="s">
        <v>819</v>
      </c>
      <c r="B263" s="103"/>
    </row>
    <row r="264" spans="1:2">
      <c r="A264" s="103" t="s">
        <v>1080</v>
      </c>
      <c r="B264" s="103"/>
    </row>
    <row r="265" spans="1:2">
      <c r="A265" s="103" t="s">
        <v>1039</v>
      </c>
      <c r="B265" s="103"/>
    </row>
    <row r="266" spans="1:2">
      <c r="A266" s="103" t="s">
        <v>508</v>
      </c>
      <c r="B266" s="103"/>
    </row>
    <row r="267" spans="1:2">
      <c r="A267" s="103" t="s">
        <v>1079</v>
      </c>
      <c r="B267" s="103"/>
    </row>
    <row r="268" spans="1:2">
      <c r="A268" s="103" t="s">
        <v>1319</v>
      </c>
      <c r="B268" s="103"/>
    </row>
    <row r="269" spans="1:2">
      <c r="A269" s="103" t="s">
        <v>1078</v>
      </c>
      <c r="B269" s="103"/>
    </row>
    <row r="270" spans="1:2">
      <c r="A270" s="103" t="s">
        <v>877</v>
      </c>
      <c r="B270" s="103"/>
    </row>
    <row r="271" spans="1:2">
      <c r="A271" s="103" t="s">
        <v>1146</v>
      </c>
      <c r="B271" s="103"/>
    </row>
    <row r="272" spans="1:2">
      <c r="A272" s="103" t="s">
        <v>502</v>
      </c>
      <c r="B272" s="103"/>
    </row>
    <row r="273" spans="1:2">
      <c r="A273" s="103" t="s">
        <v>1012</v>
      </c>
      <c r="B273" s="103"/>
    </row>
    <row r="274" spans="1:2">
      <c r="A274" s="103" t="s">
        <v>1336</v>
      </c>
      <c r="B274" s="101"/>
    </row>
    <row r="275" spans="1:2">
      <c r="A275" s="103" t="s">
        <v>1202</v>
      </c>
      <c r="B275" s="323"/>
    </row>
    <row r="276" spans="1:2">
      <c r="A276" s="103" t="s">
        <v>750</v>
      </c>
      <c r="B276" s="323"/>
    </row>
    <row r="277" spans="1:2">
      <c r="A277" s="103" t="s">
        <v>1077</v>
      </c>
      <c r="B277" s="323"/>
    </row>
    <row r="278" spans="1:2">
      <c r="A278" s="103" t="s">
        <v>1313</v>
      </c>
      <c r="B278" s="323"/>
    </row>
    <row r="279" spans="1:2">
      <c r="A279" s="103" t="s">
        <v>492</v>
      </c>
      <c r="B279" s="103"/>
    </row>
    <row r="280" spans="1:2">
      <c r="A280" s="103" t="s">
        <v>1178</v>
      </c>
      <c r="B280" s="103"/>
    </row>
    <row r="281" spans="1:2">
      <c r="A281" s="103" t="s">
        <v>942</v>
      </c>
      <c r="B281" s="103"/>
    </row>
    <row r="282" spans="1:2">
      <c r="A282" s="103" t="s">
        <v>857</v>
      </c>
      <c r="B282" s="103"/>
    </row>
    <row r="283" spans="1:2">
      <c r="A283" s="103" t="s">
        <v>1021</v>
      </c>
      <c r="B283" s="103"/>
    </row>
    <row r="284" spans="1:2">
      <c r="A284" s="103" t="s">
        <v>480</v>
      </c>
      <c r="B284" s="103"/>
    </row>
    <row r="285" spans="1:2">
      <c r="A285" s="103" t="s">
        <v>1036</v>
      </c>
      <c r="B285" s="103"/>
    </row>
    <row r="286" spans="1:2">
      <c r="A286" s="103" t="s">
        <v>856</v>
      </c>
      <c r="B286" s="103"/>
    </row>
    <row r="287" spans="1:2">
      <c r="A287" s="103" t="s">
        <v>837</v>
      </c>
      <c r="B287" s="103"/>
    </row>
    <row r="288" spans="1:2">
      <c r="A288" s="103" t="s">
        <v>977</v>
      </c>
      <c r="B288" s="103"/>
    </row>
    <row r="289" spans="1:2">
      <c r="A289" s="103" t="s">
        <v>790</v>
      </c>
      <c r="B289" s="103"/>
    </row>
    <row r="290" spans="1:2">
      <c r="A290" s="103" t="s">
        <v>476</v>
      </c>
      <c r="B290" s="103"/>
    </row>
    <row r="291" spans="1:2">
      <c r="A291" s="103" t="s">
        <v>473</v>
      </c>
      <c r="B291" s="103"/>
    </row>
    <row r="292" spans="1:2">
      <c r="A292" s="103" t="s">
        <v>1076</v>
      </c>
      <c r="B292" s="103"/>
    </row>
    <row r="293" spans="1:2">
      <c r="A293" s="103" t="s">
        <v>814</v>
      </c>
      <c r="B293" s="103"/>
    </row>
    <row r="294" spans="1:2">
      <c r="A294" s="103" t="s">
        <v>910</v>
      </c>
      <c r="B294" s="103"/>
    </row>
    <row r="295" spans="1:2">
      <c r="A295" s="103" t="s">
        <v>836</v>
      </c>
      <c r="B295" s="103"/>
    </row>
    <row r="296" spans="1:2">
      <c r="A296" s="103" t="s">
        <v>1075</v>
      </c>
      <c r="B296" s="103"/>
    </row>
    <row r="297" spans="1:2">
      <c r="A297" s="103" t="s">
        <v>1007</v>
      </c>
      <c r="B297" s="103"/>
    </row>
    <row r="298" spans="1:2">
      <c r="A298" s="103" t="s">
        <v>466</v>
      </c>
      <c r="B298" s="103"/>
    </row>
    <row r="299" spans="1:2">
      <c r="A299" s="103" t="s">
        <v>1074</v>
      </c>
      <c r="B299" s="103"/>
    </row>
    <row r="300" spans="1:2">
      <c r="A300" s="103" t="s">
        <v>764</v>
      </c>
      <c r="B300" s="103"/>
    </row>
    <row r="301" spans="1:2">
      <c r="A301" s="103" t="s">
        <v>1201</v>
      </c>
      <c r="B301" s="103"/>
    </row>
    <row r="302" spans="1:2">
      <c r="A302" s="103" t="s">
        <v>941</v>
      </c>
      <c r="B302" s="101"/>
    </row>
    <row r="303" spans="1:2">
      <c r="A303" s="103" t="s">
        <v>835</v>
      </c>
      <c r="B303" s="323"/>
    </row>
    <row r="304" spans="1:2">
      <c r="A304" s="103" t="s">
        <v>868</v>
      </c>
      <c r="B304" s="323"/>
    </row>
    <row r="305" spans="1:2">
      <c r="A305" s="103" t="s">
        <v>813</v>
      </c>
      <c r="B305" s="323"/>
    </row>
    <row r="306" spans="1:2">
      <c r="A306" s="103" t="s">
        <v>834</v>
      </c>
      <c r="B306" s="323"/>
    </row>
    <row r="307" spans="1:2">
      <c r="A307" s="103" t="s">
        <v>940</v>
      </c>
      <c r="B307" s="103"/>
    </row>
    <row r="308" spans="1:2">
      <c r="A308" s="103" t="s">
        <v>1002</v>
      </c>
      <c r="B308" s="103"/>
    </row>
    <row r="309" spans="1:2">
      <c r="A309" s="103" t="s">
        <v>456</v>
      </c>
      <c r="B309" s="103"/>
    </row>
    <row r="310" spans="1:2">
      <c r="A310" s="103" t="s">
        <v>888</v>
      </c>
      <c r="B310" s="103"/>
    </row>
    <row r="311" spans="1:2">
      <c r="A311" s="103" t="s">
        <v>909</v>
      </c>
      <c r="B311" s="103"/>
    </row>
    <row r="312" spans="1:2">
      <c r="A312" s="103" t="s">
        <v>1000</v>
      </c>
      <c r="B312" s="103"/>
    </row>
    <row r="313" spans="1:2">
      <c r="A313" s="103" t="s">
        <v>451</v>
      </c>
      <c r="B313" s="103"/>
    </row>
    <row r="314" spans="1:2">
      <c r="A314" s="103" t="s">
        <v>1230</v>
      </c>
      <c r="B314" s="103"/>
    </row>
    <row r="315" spans="1:2">
      <c r="A315" s="103" t="s">
        <v>789</v>
      </c>
      <c r="B315" s="101"/>
    </row>
    <row r="316" spans="1:2">
      <c r="A316" s="103" t="s">
        <v>976</v>
      </c>
      <c r="B316" s="323"/>
    </row>
    <row r="317" spans="1:2">
      <c r="A317" s="103" t="s">
        <v>939</v>
      </c>
      <c r="B317" s="323"/>
    </row>
    <row r="318" spans="1:2">
      <c r="A318" s="103" t="s">
        <v>1073</v>
      </c>
      <c r="B318" s="323"/>
    </row>
    <row r="319" spans="1:2">
      <c r="A319" s="103" t="s">
        <v>1035</v>
      </c>
      <c r="B319" s="103"/>
    </row>
    <row r="320" spans="1:2">
      <c r="A320" s="103" t="s">
        <v>788</v>
      </c>
      <c r="B320" s="103"/>
    </row>
    <row r="321" spans="1:2">
      <c r="A321" s="103" t="s">
        <v>1229</v>
      </c>
      <c r="B321" s="103"/>
    </row>
    <row r="322" spans="1:2">
      <c r="A322" s="103" t="s">
        <v>1200</v>
      </c>
      <c r="B322" s="103"/>
    </row>
    <row r="323" spans="1:2">
      <c r="A323" s="103" t="s">
        <v>887</v>
      </c>
      <c r="B323" s="103"/>
    </row>
    <row r="324" spans="1:2">
      <c r="A324" s="103" t="s">
        <v>763</v>
      </c>
      <c r="B324" s="103"/>
    </row>
    <row r="325" spans="1:2">
      <c r="A325" s="103" t="s">
        <v>908</v>
      </c>
      <c r="B325" s="103"/>
    </row>
    <row r="326" spans="1:2">
      <c r="A326" s="103" t="s">
        <v>965</v>
      </c>
      <c r="B326" s="103"/>
    </row>
    <row r="327" spans="1:2">
      <c r="A327" s="103" t="s">
        <v>425</v>
      </c>
      <c r="B327" s="103"/>
    </row>
    <row r="328" spans="1:2">
      <c r="A328" s="103" t="s">
        <v>1177</v>
      </c>
      <c r="B328" s="103"/>
    </row>
    <row r="329" spans="1:2">
      <c r="A329" s="103" t="s">
        <v>1199</v>
      </c>
      <c r="B329" s="103"/>
    </row>
    <row r="330" spans="1:2">
      <c r="A330" s="103" t="s">
        <v>1171</v>
      </c>
      <c r="B330" s="103"/>
    </row>
    <row r="331" spans="1:2">
      <c r="A331" s="103" t="s">
        <v>1214</v>
      </c>
      <c r="B331" s="103"/>
    </row>
    <row r="332" spans="1:2">
      <c r="A332" s="103" t="s">
        <v>762</v>
      </c>
      <c r="B332" s="103"/>
    </row>
    <row r="333" spans="1:2">
      <c r="A333" s="103" t="s">
        <v>1011</v>
      </c>
      <c r="B333" s="103"/>
    </row>
    <row r="334" spans="1:2">
      <c r="A334" s="103" t="s">
        <v>855</v>
      </c>
      <c r="B334" s="103"/>
    </row>
    <row r="335" spans="1:2">
      <c r="A335" s="103" t="s">
        <v>938</v>
      </c>
      <c r="B335" s="103"/>
    </row>
    <row r="336" spans="1:2">
      <c r="A336" s="103" t="s">
        <v>937</v>
      </c>
      <c r="B336" s="103"/>
    </row>
    <row r="337" spans="1:2">
      <c r="A337" s="103" t="s">
        <v>1072</v>
      </c>
      <c r="B337" s="103"/>
    </row>
    <row r="338" spans="1:2">
      <c r="A338" s="103" t="s">
        <v>833</v>
      </c>
      <c r="B338" s="103"/>
    </row>
    <row r="339" spans="1:2">
      <c r="A339" s="103" t="s">
        <v>1071</v>
      </c>
      <c r="B339" s="103"/>
    </row>
    <row r="340" spans="1:2">
      <c r="A340" s="103" t="s">
        <v>1311</v>
      </c>
      <c r="B340" s="103"/>
    </row>
    <row r="341" spans="1:2">
      <c r="A341" s="103" t="s">
        <v>1070</v>
      </c>
      <c r="B341" s="103"/>
    </row>
    <row r="342" spans="1:2">
      <c r="A342" s="103" t="s">
        <v>1176</v>
      </c>
      <c r="B342" s="103"/>
    </row>
    <row r="343" spans="1:2">
      <c r="A343" s="103" t="s">
        <v>1069</v>
      </c>
      <c r="B343" s="103"/>
    </row>
    <row r="344" spans="1:2">
      <c r="A344" s="103" t="s">
        <v>867</v>
      </c>
      <c r="B344" s="103"/>
    </row>
    <row r="345" spans="1:2">
      <c r="A345" s="103" t="s">
        <v>787</v>
      </c>
      <c r="B345" s="103"/>
    </row>
    <row r="346" spans="1:2">
      <c r="A346" s="103" t="s">
        <v>936</v>
      </c>
      <c r="B346" s="103"/>
    </row>
    <row r="347" spans="1:2">
      <c r="A347" s="103" t="s">
        <v>797</v>
      </c>
      <c r="B347" s="103"/>
    </row>
    <row r="348" spans="1:2">
      <c r="A348" s="103" t="s">
        <v>1068</v>
      </c>
      <c r="B348" s="103"/>
    </row>
    <row r="349" spans="1:2">
      <c r="A349" s="103" t="s">
        <v>1228</v>
      </c>
      <c r="B349" s="103"/>
    </row>
    <row r="350" spans="1:2">
      <c r="A350" s="103" t="s">
        <v>1198</v>
      </c>
      <c r="B350" s="103"/>
    </row>
    <row r="351" spans="1:2">
      <c r="A351" s="103" t="s">
        <v>866</v>
      </c>
      <c r="B351" s="103"/>
    </row>
    <row r="352" spans="1:2">
      <c r="A352" s="103" t="s">
        <v>1197</v>
      </c>
      <c r="B352" s="103"/>
    </row>
    <row r="353" spans="1:2">
      <c r="A353" s="103" t="s">
        <v>975</v>
      </c>
      <c r="B353" s="103"/>
    </row>
    <row r="354" spans="1:2">
      <c r="A354" s="103" t="s">
        <v>409</v>
      </c>
      <c r="B354" s="103"/>
    </row>
    <row r="355" spans="1:2">
      <c r="A355" s="103" t="s">
        <v>1188</v>
      </c>
      <c r="B355" s="103"/>
    </row>
    <row r="356" spans="1:2">
      <c r="A356" s="103" t="s">
        <v>1196</v>
      </c>
      <c r="B356" s="101"/>
    </row>
    <row r="357" spans="1:2">
      <c r="A357" s="103" t="s">
        <v>1227</v>
      </c>
      <c r="B357" s="323"/>
    </row>
    <row r="358" spans="1:2">
      <c r="A358" s="103" t="s">
        <v>405</v>
      </c>
      <c r="B358" s="323"/>
    </row>
    <row r="359" spans="1:2">
      <c r="A359" s="103" t="s">
        <v>1220</v>
      </c>
      <c r="B359" s="323"/>
    </row>
    <row r="360" spans="1:2">
      <c r="A360" s="103" t="s">
        <v>1030</v>
      </c>
      <c r="B360" s="103"/>
    </row>
    <row r="361" spans="1:2">
      <c r="A361" s="103" t="s">
        <v>1067</v>
      </c>
      <c r="B361" s="103"/>
    </row>
    <row r="362" spans="1:2">
      <c r="A362" s="103" t="s">
        <v>761</v>
      </c>
      <c r="B362" s="103"/>
    </row>
    <row r="363" spans="1:2">
      <c r="A363" s="103" t="s">
        <v>772</v>
      </c>
      <c r="B363" s="103"/>
    </row>
    <row r="364" spans="1:2">
      <c r="A364" s="103" t="s">
        <v>956</v>
      </c>
      <c r="B364" s="103"/>
    </row>
    <row r="365" spans="1:2">
      <c r="A365" s="103" t="s">
        <v>1329</v>
      </c>
      <c r="B365" s="103"/>
    </row>
    <row r="366" spans="1:2">
      <c r="A366" s="103" t="s">
        <v>886</v>
      </c>
      <c r="B366" s="103"/>
    </row>
    <row r="367" spans="1:2">
      <c r="A367" s="103" t="s">
        <v>926</v>
      </c>
      <c r="B367" s="103"/>
    </row>
    <row r="368" spans="1:2">
      <c r="A368" s="103" t="s">
        <v>907</v>
      </c>
      <c r="B368" s="103"/>
    </row>
    <row r="369" spans="1:2">
      <c r="A369" s="103" t="s">
        <v>935</v>
      </c>
      <c r="B369" s="103"/>
    </row>
    <row r="370" spans="1:2">
      <c r="A370" s="103" t="s">
        <v>1066</v>
      </c>
      <c r="B370" s="103"/>
    </row>
    <row r="371" spans="1:2">
      <c r="A371" s="103" t="s">
        <v>974</v>
      </c>
      <c r="B371" s="103"/>
    </row>
    <row r="372" spans="1:2">
      <c r="A372" s="103" t="s">
        <v>778</v>
      </c>
      <c r="B372" s="103"/>
    </row>
    <row r="373" spans="1:2">
      <c r="A373" s="103" t="s">
        <v>823</v>
      </c>
      <c r="B373" s="103"/>
    </row>
    <row r="374" spans="1:2">
      <c r="A374" s="103" t="s">
        <v>906</v>
      </c>
      <c r="B374" s="103"/>
    </row>
    <row r="375" spans="1:2">
      <c r="A375" s="103" t="s">
        <v>1065</v>
      </c>
      <c r="B375" s="103"/>
    </row>
    <row r="376" spans="1:2">
      <c r="A376" s="103" t="s">
        <v>854</v>
      </c>
      <c r="B376" s="103"/>
    </row>
    <row r="377" spans="1:2">
      <c r="A377" s="103" t="s">
        <v>1175</v>
      </c>
      <c r="B377" s="103"/>
    </row>
    <row r="378" spans="1:2">
      <c r="A378" s="103" t="s">
        <v>905</v>
      </c>
      <c r="B378" s="103"/>
    </row>
    <row r="379" spans="1:2">
      <c r="A379" s="103" t="s">
        <v>1195</v>
      </c>
      <c r="B379" s="103"/>
    </row>
    <row r="380" spans="1:2">
      <c r="A380" s="103" t="s">
        <v>1144</v>
      </c>
      <c r="B380" s="103"/>
    </row>
    <row r="381" spans="1:2">
      <c r="A381" s="103" t="s">
        <v>1163</v>
      </c>
      <c r="B381" s="103"/>
    </row>
    <row r="382" spans="1:2">
      <c r="A382" s="103" t="s">
        <v>805</v>
      </c>
      <c r="B382" s="103"/>
    </row>
    <row r="383" spans="1:2">
      <c r="A383" s="103" t="s">
        <v>876</v>
      </c>
      <c r="B383" s="103"/>
    </row>
    <row r="384" spans="1:2">
      <c r="A384" s="103" t="s">
        <v>786</v>
      </c>
      <c r="B384" s="103"/>
    </row>
    <row r="385" spans="1:2">
      <c r="A385" s="103" t="s">
        <v>932</v>
      </c>
      <c r="B385" s="103"/>
    </row>
    <row r="386" spans="1:2">
      <c r="A386" s="103" t="s">
        <v>377</v>
      </c>
      <c r="B386" s="103"/>
    </row>
    <row r="387" spans="1:2">
      <c r="A387" s="103" t="s">
        <v>960</v>
      </c>
      <c r="B387" s="103"/>
    </row>
    <row r="388" spans="1:2">
      <c r="A388" s="103" t="s">
        <v>796</v>
      </c>
      <c r="B388" s="103"/>
    </row>
    <row r="389" spans="1:2">
      <c r="A389" s="103" t="s">
        <v>1064</v>
      </c>
      <c r="B389" s="103"/>
    </row>
    <row r="390" spans="1:2">
      <c r="A390" s="103" t="s">
        <v>1063</v>
      </c>
      <c r="B390" s="103"/>
    </row>
    <row r="391" spans="1:2">
      <c r="A391" s="103" t="s">
        <v>1062</v>
      </c>
      <c r="B391" s="103"/>
    </row>
    <row r="392" spans="1:2">
      <c r="A392" s="103" t="s">
        <v>958</v>
      </c>
      <c r="B392" s="103"/>
    </row>
    <row r="393" spans="1:2">
      <c r="A393" s="103" t="s">
        <v>1316</v>
      </c>
      <c r="B393" s="103"/>
    </row>
    <row r="394" spans="1:2">
      <c r="A394" s="103" t="s">
        <v>925</v>
      </c>
      <c r="B394" s="103"/>
    </row>
    <row r="395" spans="1:2">
      <c r="A395" s="103" t="s">
        <v>364</v>
      </c>
      <c r="B395" s="103"/>
    </row>
    <row r="396" spans="1:2">
      <c r="A396" s="103" t="s">
        <v>1010</v>
      </c>
      <c r="B396" s="103"/>
    </row>
    <row r="397" spans="1:2">
      <c r="A397" s="103" t="s">
        <v>1317</v>
      </c>
      <c r="B397" s="103"/>
    </row>
    <row r="398" spans="1:2">
      <c r="A398" s="103" t="s">
        <v>362</v>
      </c>
      <c r="B398" s="103"/>
    </row>
    <row r="399" spans="1:2">
      <c r="A399" s="103" t="s">
        <v>900</v>
      </c>
      <c r="B399" s="103"/>
    </row>
    <row r="400" spans="1:2">
      <c r="A400" s="103" t="s">
        <v>340</v>
      </c>
      <c r="B400" s="103"/>
    </row>
    <row r="401" spans="1:2">
      <c r="A401" s="103" t="s">
        <v>853</v>
      </c>
      <c r="B401" s="103"/>
    </row>
    <row r="402" spans="1:2">
      <c r="A402" s="103" t="s">
        <v>760</v>
      </c>
      <c r="B402" s="103"/>
    </row>
    <row r="403" spans="1:2">
      <c r="A403" s="103" t="s">
        <v>852</v>
      </c>
      <c r="B403" s="103"/>
    </row>
    <row r="404" spans="1:2">
      <c r="A404" s="103" t="s">
        <v>973</v>
      </c>
      <c r="B404" s="103"/>
    </row>
    <row r="405" spans="1:2">
      <c r="A405" s="103" t="s">
        <v>882</v>
      </c>
      <c r="B405" s="103"/>
    </row>
    <row r="406" spans="1:2">
      <c r="A406" s="103" t="s">
        <v>319</v>
      </c>
      <c r="B406" s="103"/>
    </row>
    <row r="407" spans="1:2">
      <c r="A407" s="103" t="s">
        <v>1061</v>
      </c>
      <c r="B407" s="103"/>
    </row>
    <row r="408" spans="1:2">
      <c r="A408" s="103" t="s">
        <v>1060</v>
      </c>
      <c r="B408" s="103"/>
    </row>
    <row r="409" spans="1:2">
      <c r="A409" s="103" t="s">
        <v>746</v>
      </c>
      <c r="B409" s="103"/>
    </row>
    <row r="410" spans="1:2">
      <c r="A410" s="103" t="s">
        <v>1059</v>
      </c>
      <c r="B410" s="103"/>
    </row>
    <row r="411" spans="1:2">
      <c r="A411" s="103" t="s">
        <v>934</v>
      </c>
      <c r="B411" s="103"/>
    </row>
    <row r="412" spans="1:2">
      <c r="A412" s="103" t="s">
        <v>874</v>
      </c>
      <c r="B412" s="103"/>
    </row>
    <row r="413" spans="1:2">
      <c r="A413" s="103" t="s">
        <v>872</v>
      </c>
      <c r="B413" s="103"/>
    </row>
    <row r="414" spans="1:2">
      <c r="A414" s="103" t="s">
        <v>832</v>
      </c>
      <c r="B414" s="103"/>
    </row>
    <row r="415" spans="1:2">
      <c r="A415" s="103" t="s">
        <v>922</v>
      </c>
      <c r="B415" s="103"/>
    </row>
    <row r="416" spans="1:2">
      <c r="A416" s="103" t="s">
        <v>972</v>
      </c>
      <c r="B416" s="101"/>
    </row>
    <row r="417" spans="1:2">
      <c r="A417" s="103" t="s">
        <v>1226</v>
      </c>
      <c r="B417" s="323"/>
    </row>
    <row r="418" spans="1:2">
      <c r="A418" s="103" t="s">
        <v>865</v>
      </c>
      <c r="B418" s="323"/>
    </row>
    <row r="419" spans="1:2">
      <c r="A419" s="103" t="s">
        <v>293</v>
      </c>
      <c r="B419" s="323"/>
    </row>
    <row r="420" spans="1:2">
      <c r="A420" s="103" t="s">
        <v>885</v>
      </c>
      <c r="B420" s="103"/>
    </row>
    <row r="421" spans="1:2">
      <c r="A421" s="103" t="s">
        <v>1058</v>
      </c>
      <c r="B421" s="103"/>
    </row>
    <row r="422" spans="1:2">
      <c r="A422" s="103" t="s">
        <v>850</v>
      </c>
      <c r="B422" s="103"/>
    </row>
    <row r="423" spans="1:2">
      <c r="A423" s="103" t="s">
        <v>274</v>
      </c>
      <c r="B423" s="103"/>
    </row>
    <row r="424" spans="1:2">
      <c r="A424" s="103" t="s">
        <v>1194</v>
      </c>
      <c r="B424" s="103"/>
    </row>
    <row r="425" spans="1:2">
      <c r="A425" s="103" t="s">
        <v>1034</v>
      </c>
      <c r="B425" s="101"/>
    </row>
    <row r="426" spans="1:2">
      <c r="A426" s="103" t="s">
        <v>1193</v>
      </c>
      <c r="B426" s="323"/>
    </row>
    <row r="427" spans="1:2">
      <c r="A427" s="103" t="s">
        <v>1009</v>
      </c>
      <c r="B427" s="323"/>
    </row>
    <row r="428" spans="1:2">
      <c r="A428" s="103" t="s">
        <v>1174</v>
      </c>
      <c r="B428" s="323"/>
    </row>
    <row r="429" spans="1:2">
      <c r="A429" s="103" t="s">
        <v>971</v>
      </c>
      <c r="B429" s="323"/>
    </row>
    <row r="430" spans="1:2">
      <c r="A430" s="103" t="s">
        <v>843</v>
      </c>
      <c r="B430" s="101"/>
    </row>
    <row r="431" spans="1:2">
      <c r="A431" s="103" t="s">
        <v>264</v>
      </c>
      <c r="B431" s="323"/>
    </row>
    <row r="432" spans="1:2">
      <c r="A432" s="103" t="s">
        <v>830</v>
      </c>
      <c r="B432" s="323"/>
    </row>
    <row r="433" spans="1:2">
      <c r="A433" s="103" t="s">
        <v>245</v>
      </c>
      <c r="B433" s="323"/>
    </row>
    <row r="434" spans="1:2">
      <c r="A434" s="103" t="s">
        <v>1057</v>
      </c>
      <c r="B434" s="103"/>
    </row>
    <row r="435" spans="1:2">
      <c r="A435" s="103" t="s">
        <v>826</v>
      </c>
      <c r="B435" s="103"/>
    </row>
    <row r="436" spans="1:2">
      <c r="A436" s="103" t="s">
        <v>239</v>
      </c>
      <c r="B436" s="103"/>
    </row>
    <row r="437" spans="1:2">
      <c r="A437" s="103" t="s">
        <v>1056</v>
      </c>
      <c r="B437" s="103"/>
    </row>
    <row r="438" spans="1:2">
      <c r="A438" s="103" t="s">
        <v>844</v>
      </c>
      <c r="B438" s="103"/>
    </row>
    <row r="439" spans="1:2">
      <c r="A439" s="103" t="s">
        <v>1055</v>
      </c>
      <c r="B439" s="103"/>
    </row>
    <row r="440" spans="1:2">
      <c r="A440" s="103" t="s">
        <v>759</v>
      </c>
      <c r="B440" s="103"/>
    </row>
    <row r="441" spans="1:2">
      <c r="A441" s="103" t="s">
        <v>795</v>
      </c>
      <c r="B441" s="103"/>
    </row>
    <row r="442" spans="1:2">
      <c r="A442" s="103" t="s">
        <v>884</v>
      </c>
      <c r="B442" s="101"/>
    </row>
    <row r="443" spans="1:2">
      <c r="A443" s="103" t="s">
        <v>831</v>
      </c>
      <c r="B443" s="323"/>
    </row>
    <row r="444" spans="1:2">
      <c r="A444" s="103" t="s">
        <v>1033</v>
      </c>
      <c r="B444" s="323"/>
    </row>
    <row r="445" spans="1:2">
      <c r="A445" s="103" t="s">
        <v>827</v>
      </c>
      <c r="B445" s="323"/>
    </row>
    <row r="446" spans="1:2">
      <c r="A446" s="103" t="s">
        <v>970</v>
      </c>
      <c r="B446" s="101"/>
    </row>
    <row r="447" spans="1:2">
      <c r="A447" s="103" t="s">
        <v>1008</v>
      </c>
      <c r="B447" s="323"/>
    </row>
    <row r="448" spans="1:2">
      <c r="A448" s="103" t="s">
        <v>794</v>
      </c>
      <c r="B448" s="323"/>
    </row>
    <row r="449" spans="1:2">
      <c r="A449" s="103" t="s">
        <v>1172</v>
      </c>
      <c r="B449" s="323"/>
    </row>
    <row r="450" spans="1:2">
      <c r="A450" s="103" t="s">
        <v>1143</v>
      </c>
      <c r="B450" s="323"/>
    </row>
    <row r="451" spans="1:2">
      <c r="A451" s="103" t="s">
        <v>232</v>
      </c>
      <c r="B451" s="103"/>
    </row>
    <row r="452" spans="1:2">
      <c r="A452" s="103" t="s">
        <v>821</v>
      </c>
      <c r="B452" s="103"/>
    </row>
    <row r="453" spans="1:2">
      <c r="A453" s="103" t="s">
        <v>227</v>
      </c>
      <c r="B453" s="103"/>
    </row>
    <row r="454" spans="1:2">
      <c r="A454" s="103" t="s">
        <v>1054</v>
      </c>
      <c r="B454" s="103"/>
    </row>
    <row r="455" spans="1:2">
      <c r="A455" s="103" t="s">
        <v>1053</v>
      </c>
      <c r="B455" s="103"/>
    </row>
    <row r="456" spans="1:2">
      <c r="A456" s="103" t="s">
        <v>758</v>
      </c>
      <c r="B456" s="103"/>
    </row>
    <row r="457" spans="1:2">
      <c r="A457" s="103" t="s">
        <v>220</v>
      </c>
      <c r="B457" s="103"/>
    </row>
    <row r="458" spans="1:2">
      <c r="A458" s="103" t="s">
        <v>883</v>
      </c>
      <c r="B458" s="103"/>
    </row>
    <row r="459" spans="1:2">
      <c r="A459" s="103" t="s">
        <v>211</v>
      </c>
      <c r="B459" s="103"/>
    </row>
    <row r="460" spans="1:2">
      <c r="A460" s="103" t="s">
        <v>1006</v>
      </c>
      <c r="B460" s="103"/>
    </row>
    <row r="461" spans="1:2">
      <c r="A461" s="103" t="s">
        <v>842</v>
      </c>
      <c r="B461" s="103"/>
    </row>
    <row r="462" spans="1:2">
      <c r="A462" s="103" t="s">
        <v>793</v>
      </c>
      <c r="B462" s="103"/>
    </row>
    <row r="463" spans="1:2">
      <c r="A463" s="103" t="s">
        <v>198</v>
      </c>
      <c r="B463" s="103"/>
    </row>
    <row r="464" spans="1:2">
      <c r="A464" s="103" t="s">
        <v>767</v>
      </c>
      <c r="B464" s="103"/>
    </row>
    <row r="465" spans="1:2">
      <c r="A465" s="103" t="s">
        <v>1052</v>
      </c>
      <c r="B465" s="103"/>
    </row>
    <row r="466" spans="1:2">
      <c r="A466" s="103" t="s">
        <v>1051</v>
      </c>
      <c r="B466" s="103"/>
    </row>
    <row r="467" spans="1:2">
      <c r="A467" s="103" t="s">
        <v>1186</v>
      </c>
      <c r="B467" s="103"/>
    </row>
    <row r="468" spans="1:2">
      <c r="A468" s="103" t="s">
        <v>1050</v>
      </c>
      <c r="B468" s="103"/>
    </row>
    <row r="469" spans="1:2">
      <c r="A469" s="103" t="s">
        <v>851</v>
      </c>
      <c r="B469" s="103"/>
    </row>
    <row r="470" spans="1:2">
      <c r="A470" s="103" t="s">
        <v>1003</v>
      </c>
      <c r="B470" s="103"/>
    </row>
    <row r="471" spans="1:2">
      <c r="A471" s="103" t="s">
        <v>186</v>
      </c>
      <c r="B471" s="103"/>
    </row>
    <row r="472" spans="1:2">
      <c r="A472" s="103" t="s">
        <v>969</v>
      </c>
      <c r="B472" s="103"/>
    </row>
    <row r="473" spans="1:2">
      <c r="A473" s="103" t="s">
        <v>875</v>
      </c>
      <c r="B473" s="103"/>
    </row>
    <row r="474" spans="1:2">
      <c r="A474" s="103" t="s">
        <v>804</v>
      </c>
      <c r="B474" s="101"/>
    </row>
    <row r="475" spans="1:2">
      <c r="A475" s="103" t="s">
        <v>829</v>
      </c>
      <c r="B475" s="323"/>
    </row>
    <row r="476" spans="1:2">
      <c r="A476" s="103" t="s">
        <v>1129</v>
      </c>
      <c r="B476" s="323"/>
    </row>
    <row r="477" spans="1:2">
      <c r="A477" s="103" t="s">
        <v>181</v>
      </c>
      <c r="B477" s="323"/>
    </row>
    <row r="478" spans="1:2">
      <c r="A478" s="103" t="s">
        <v>1218</v>
      </c>
      <c r="B478" s="101"/>
    </row>
    <row r="479" spans="1:2">
      <c r="A479" s="103" t="s">
        <v>1142</v>
      </c>
      <c r="B479" s="323"/>
    </row>
    <row r="480" spans="1:2">
      <c r="A480" s="103" t="s">
        <v>1141</v>
      </c>
      <c r="B480" s="323"/>
    </row>
    <row r="481" spans="1:2">
      <c r="A481" s="103" t="s">
        <v>777</v>
      </c>
      <c r="B481" s="323"/>
    </row>
    <row r="482" spans="1:2">
      <c r="A482" s="103" t="s">
        <v>174</v>
      </c>
      <c r="B482" s="323"/>
    </row>
    <row r="483" spans="1:2">
      <c r="A483" s="103" t="s">
        <v>933</v>
      </c>
      <c r="B483" s="103"/>
    </row>
    <row r="484" spans="1:2">
      <c r="A484" s="103" t="s">
        <v>1049</v>
      </c>
      <c r="B484" s="103"/>
    </row>
    <row r="485" spans="1:2">
      <c r="A485" s="103" t="s">
        <v>756</v>
      </c>
      <c r="B485" s="103"/>
    </row>
    <row r="486" spans="1:2">
      <c r="A486" s="103" t="s">
        <v>1318</v>
      </c>
      <c r="B486" s="103"/>
    </row>
    <row r="487" spans="1:2">
      <c r="A487" s="103" t="s">
        <v>1048</v>
      </c>
      <c r="B487" s="103"/>
    </row>
    <row r="488" spans="1:2">
      <c r="A488" s="103" t="s">
        <v>873</v>
      </c>
      <c r="B488" s="103"/>
    </row>
    <row r="489" spans="1:2">
      <c r="A489" s="103" t="s">
        <v>1161</v>
      </c>
      <c r="B489" s="103"/>
    </row>
    <row r="490" spans="1:2">
      <c r="A490" s="103" t="s">
        <v>1353</v>
      </c>
      <c r="B490" s="103"/>
    </row>
    <row r="491" spans="1:2">
      <c r="A491" s="103" t="s">
        <v>998</v>
      </c>
      <c r="B491" s="103"/>
    </row>
    <row r="492" spans="1:2">
      <c r="A492" s="103" t="s">
        <v>770</v>
      </c>
      <c r="B492" s="103"/>
    </row>
    <row r="493" spans="1:2">
      <c r="A493" s="103" t="s">
        <v>168</v>
      </c>
      <c r="B493" s="103"/>
    </row>
    <row r="494" spans="1:2">
      <c r="A494" s="103" t="s">
        <v>812</v>
      </c>
      <c r="B494" s="103"/>
    </row>
    <row r="495" spans="1:2">
      <c r="A495" s="103" t="s">
        <v>160</v>
      </c>
      <c r="B495" s="103"/>
    </row>
    <row r="496" spans="1:2">
      <c r="A496" s="103" t="s">
        <v>785</v>
      </c>
      <c r="B496" s="103"/>
    </row>
    <row r="497" spans="1:2">
      <c r="A497" s="103" t="s">
        <v>968</v>
      </c>
      <c r="B497" s="103"/>
    </row>
    <row r="498" spans="1:2">
      <c r="A498" s="103" t="s">
        <v>904</v>
      </c>
      <c r="B498" s="103"/>
    </row>
    <row r="499" spans="1:2">
      <c r="A499" s="103" t="s">
        <v>1029</v>
      </c>
      <c r="B499" s="103"/>
    </row>
    <row r="500" spans="1:2">
      <c r="A500" s="103" t="s">
        <v>1224</v>
      </c>
      <c r="B500" s="103"/>
    </row>
    <row r="501" spans="1:2">
      <c r="A501" s="103" t="s">
        <v>903</v>
      </c>
      <c r="B501" s="103"/>
    </row>
    <row r="502" spans="1:2">
      <c r="A502" s="103" t="s">
        <v>803</v>
      </c>
      <c r="B502" s="103"/>
    </row>
    <row r="503" spans="1:2">
      <c r="A503" s="103" t="s">
        <v>801</v>
      </c>
      <c r="B503" s="103"/>
    </row>
    <row r="504" spans="1:2">
      <c r="A504" s="103" t="s">
        <v>146</v>
      </c>
      <c r="B504" s="103"/>
    </row>
    <row r="505" spans="1:2">
      <c r="A505" s="103" t="s">
        <v>1047</v>
      </c>
      <c r="B505" s="103"/>
    </row>
    <row r="506" spans="1:2">
      <c r="A506" s="103" t="s">
        <v>902</v>
      </c>
      <c r="B506" s="103"/>
    </row>
    <row r="507" spans="1:2">
      <c r="A507" s="103" t="s">
        <v>967</v>
      </c>
      <c r="B507" s="103"/>
    </row>
    <row r="508" spans="1:2">
      <c r="A508" s="103" t="s">
        <v>771</v>
      </c>
      <c r="B508" s="103"/>
    </row>
    <row r="509" spans="1:2">
      <c r="A509" s="103" t="s">
        <v>881</v>
      </c>
      <c r="B509" s="103"/>
    </row>
    <row r="510" spans="1:2">
      <c r="A510" s="103" t="s">
        <v>1046</v>
      </c>
      <c r="B510" s="103"/>
    </row>
    <row r="511" spans="1:2">
      <c r="A511" s="103" t="s">
        <v>1191</v>
      </c>
      <c r="B511" s="103"/>
    </row>
    <row r="512" spans="1:2">
      <c r="A512" s="103" t="s">
        <v>1139</v>
      </c>
      <c r="B512" s="103"/>
    </row>
    <row r="513" spans="1:2">
      <c r="A513" s="103" t="s">
        <v>783</v>
      </c>
      <c r="B513" s="103"/>
    </row>
    <row r="514" spans="1:2">
      <c r="A514" s="103" t="s">
        <v>825</v>
      </c>
      <c r="B514" s="103"/>
    </row>
    <row r="515" spans="1:2">
      <c r="A515" s="103" t="s">
        <v>811</v>
      </c>
      <c r="B515" s="103"/>
    </row>
    <row r="516" spans="1:2">
      <c r="A516" s="103" t="s">
        <v>1045</v>
      </c>
      <c r="B516" s="103"/>
    </row>
    <row r="517" spans="1:2">
      <c r="A517" s="103" t="s">
        <v>1044</v>
      </c>
      <c r="B517" s="103"/>
    </row>
    <row r="518" spans="1:2">
      <c r="A518" s="103" t="s">
        <v>754</v>
      </c>
      <c r="B518" s="103"/>
    </row>
    <row r="519" spans="1:2">
      <c r="A519" s="103" t="s">
        <v>1043</v>
      </c>
      <c r="B519" s="103"/>
    </row>
    <row r="520" spans="1:2">
      <c r="A520" s="103" t="s">
        <v>966</v>
      </c>
      <c r="B520" s="103"/>
    </row>
    <row r="521" spans="1:2">
      <c r="A521" s="103" t="s">
        <v>1154</v>
      </c>
      <c r="B521" s="103"/>
    </row>
    <row r="522" spans="1:2">
      <c r="A522" s="103" t="s">
        <v>748</v>
      </c>
      <c r="B522" s="103"/>
    </row>
    <row r="523" spans="1:2">
      <c r="A523" s="103" t="s">
        <v>1041</v>
      </c>
      <c r="B523" s="103"/>
    </row>
    <row r="524" spans="1:2">
      <c r="A524" s="103" t="s">
        <v>1324</v>
      </c>
      <c r="B524" s="103"/>
    </row>
    <row r="525" spans="1:2">
      <c r="A525" s="103" t="s">
        <v>1210</v>
      </c>
      <c r="B525" s="103"/>
    </row>
    <row r="526" spans="1:2">
      <c r="A526" s="103" t="s">
        <v>1027</v>
      </c>
      <c r="B526" s="103"/>
    </row>
    <row r="527" spans="1:2">
      <c r="A527" s="103" t="s">
        <v>1169</v>
      </c>
      <c r="B527" s="103"/>
    </row>
    <row r="528" spans="1:2">
      <c r="A528" s="103" t="s">
        <v>1333</v>
      </c>
      <c r="B528" s="101"/>
    </row>
    <row r="529" spans="1:2">
      <c r="A529" s="103" t="s">
        <v>753</v>
      </c>
      <c r="B529" s="323"/>
    </row>
    <row r="530" spans="1:2">
      <c r="A530" s="103" t="s">
        <v>769</v>
      </c>
      <c r="B530" s="323"/>
    </row>
    <row r="531" spans="1:2">
      <c r="A531" s="103" t="s">
        <v>751</v>
      </c>
      <c r="B531" s="323"/>
    </row>
    <row r="532" spans="1:2">
      <c r="A532" s="103" t="s">
        <v>1330</v>
      </c>
      <c r="B532" s="323"/>
    </row>
    <row r="533" spans="1:2">
      <c r="A533" s="103" t="s">
        <v>138</v>
      </c>
      <c r="B533" s="323"/>
    </row>
    <row r="534" spans="1:2">
      <c r="A534" s="103" t="s">
        <v>964</v>
      </c>
      <c r="B534" s="103"/>
    </row>
    <row r="535" spans="1:2">
      <c r="A535" s="103" t="s">
        <v>1320</v>
      </c>
      <c r="B535" s="103"/>
    </row>
    <row r="536" spans="1:2">
      <c r="A536" s="103" t="s">
        <v>809</v>
      </c>
      <c r="B536" s="103"/>
    </row>
    <row r="537" spans="1:2">
      <c r="A537" s="103" t="s">
        <v>780</v>
      </c>
      <c r="B537" s="103"/>
    </row>
    <row r="538" spans="1:2">
      <c r="A538" s="103" t="s">
        <v>747</v>
      </c>
      <c r="B538" s="103"/>
    </row>
    <row r="539" spans="1:2">
      <c r="A539" s="103" t="s">
        <v>901</v>
      </c>
      <c r="B539" s="103"/>
    </row>
    <row r="540" spans="1:2">
      <c r="A540" s="103" t="s">
        <v>899</v>
      </c>
      <c r="B540" s="103"/>
    </row>
    <row r="541" spans="1:2">
      <c r="A541" s="103"/>
      <c r="B541" s="103"/>
    </row>
    <row r="542" spans="1:2">
      <c r="A542" s="103"/>
      <c r="B542" s="103"/>
    </row>
    <row r="543" spans="1:2">
      <c r="A543" s="103"/>
      <c r="B543" s="103"/>
    </row>
    <row r="544" spans="1:2">
      <c r="A544" s="103"/>
      <c r="B544" s="103"/>
    </row>
    <row r="545" spans="1:2">
      <c r="A545" s="103"/>
      <c r="B545" s="103"/>
    </row>
    <row r="546" spans="1:2">
      <c r="A546" s="103"/>
      <c r="B546" s="103"/>
    </row>
    <row r="547" spans="1:2">
      <c r="A547" s="103"/>
      <c r="B547" s="103"/>
    </row>
    <row r="548" spans="1:2">
      <c r="A548" s="103"/>
      <c r="B548" s="103"/>
    </row>
    <row r="549" spans="1:2">
      <c r="A549" s="103"/>
      <c r="B549" s="103"/>
    </row>
    <row r="550" spans="1:2">
      <c r="A550" s="103"/>
      <c r="B550" s="103"/>
    </row>
    <row r="551" spans="1:2">
      <c r="A551" s="103"/>
      <c r="B551" s="103"/>
    </row>
    <row r="552" spans="1:2">
      <c r="A552" s="103"/>
      <c r="B552" s="103"/>
    </row>
    <row r="553" spans="1:2">
      <c r="A553" s="103"/>
      <c r="B553" s="103"/>
    </row>
    <row r="554" spans="1:2">
      <c r="A554" s="103"/>
      <c r="B554" s="103"/>
    </row>
    <row r="555" spans="1:2">
      <c r="A555" s="103"/>
      <c r="B555" s="103"/>
    </row>
    <row r="556" spans="1:2">
      <c r="A556" s="103"/>
      <c r="B556" s="103"/>
    </row>
    <row r="557" spans="1:2">
      <c r="A557" s="103"/>
      <c r="B557" s="103"/>
    </row>
    <row r="558" spans="1:2">
      <c r="A558" s="103"/>
      <c r="B558" s="103"/>
    </row>
    <row r="559" spans="1:2">
      <c r="A559" s="103"/>
      <c r="B559" s="101"/>
    </row>
    <row r="560" spans="1:2">
      <c r="A560" s="103"/>
      <c r="B560" s="323"/>
    </row>
    <row r="561" spans="1:2">
      <c r="A561" s="103"/>
      <c r="B561" s="323"/>
    </row>
    <row r="562" spans="1:2">
      <c r="A562" s="103"/>
      <c r="B562" s="323"/>
    </row>
    <row r="563" spans="1:2">
      <c r="A563" s="103"/>
      <c r="B563" s="323"/>
    </row>
    <row r="564" spans="1:2">
      <c r="A564" s="103"/>
      <c r="B564" s="103"/>
    </row>
    <row r="565" spans="1:2">
      <c r="A565" s="103"/>
      <c r="B565" s="103"/>
    </row>
    <row r="566" spans="1:2">
      <c r="A566" s="103"/>
      <c r="B566" s="103"/>
    </row>
    <row r="567" spans="1:2">
      <c r="A567" s="103"/>
      <c r="B567" s="103"/>
    </row>
    <row r="568" spans="1:2">
      <c r="A568" s="103"/>
      <c r="B568" s="103"/>
    </row>
    <row r="569" spans="1:2">
      <c r="A569" s="103"/>
      <c r="B569" s="103"/>
    </row>
    <row r="570" spans="1:2">
      <c r="A570" s="103"/>
      <c r="B570" s="103"/>
    </row>
    <row r="571" spans="1:2">
      <c r="A571" s="103"/>
      <c r="B571" s="103"/>
    </row>
    <row r="572" spans="1:2">
      <c r="A572" s="103"/>
      <c r="B572" s="103"/>
    </row>
    <row r="573" spans="1:2">
      <c r="A573" s="103"/>
      <c r="B573" s="103"/>
    </row>
    <row r="574" spans="1:2">
      <c r="A574" s="103"/>
      <c r="B574" s="103"/>
    </row>
    <row r="575" spans="1:2">
      <c r="A575" s="103"/>
      <c r="B575" s="103"/>
    </row>
    <row r="576" spans="1:2">
      <c r="A576" s="103"/>
      <c r="B576" s="103"/>
    </row>
    <row r="577" spans="1:2">
      <c r="A577" s="103"/>
      <c r="B577" s="101"/>
    </row>
    <row r="578" spans="1:2">
      <c r="A578" s="103"/>
      <c r="B578" s="323"/>
    </row>
    <row r="579" spans="1:2">
      <c r="A579" s="103"/>
      <c r="B579" s="323"/>
    </row>
    <row r="580" spans="1:2">
      <c r="A580" s="103"/>
      <c r="B580" s="323"/>
    </row>
    <row r="581" spans="1:2">
      <c r="A581" s="103"/>
      <c r="B581" s="323"/>
    </row>
    <row r="582" spans="1:2">
      <c r="A582" s="103"/>
      <c r="B582" s="103"/>
    </row>
    <row r="583" spans="1:2">
      <c r="A583" s="103"/>
      <c r="B583" s="103"/>
    </row>
    <row r="584" spans="1:2">
      <c r="A584" s="103"/>
      <c r="B584" s="103"/>
    </row>
    <row r="585" spans="1:2">
      <c r="A585" s="103"/>
      <c r="B585" s="103"/>
    </row>
    <row r="586" spans="1:2">
      <c r="A586" s="103"/>
      <c r="B586" s="103"/>
    </row>
    <row r="587" spans="1:2">
      <c r="A587" s="103"/>
      <c r="B587" s="103"/>
    </row>
    <row r="588" spans="1:2">
      <c r="A588" s="103"/>
      <c r="B588" s="103"/>
    </row>
    <row r="589" spans="1:2">
      <c r="A589" s="103"/>
      <c r="B589" s="103"/>
    </row>
    <row r="590" spans="1:2">
      <c r="A590" s="103"/>
      <c r="B590" s="103"/>
    </row>
    <row r="591" spans="1:2">
      <c r="A591" s="103"/>
      <c r="B591" s="103"/>
    </row>
    <row r="592" spans="1:2">
      <c r="A592" s="103"/>
      <c r="B592" s="103"/>
    </row>
    <row r="593" spans="1:2">
      <c r="A593" s="103"/>
      <c r="B593" s="103"/>
    </row>
    <row r="594" spans="1:2">
      <c r="A594" s="103"/>
      <c r="B594" s="103"/>
    </row>
    <row r="595" spans="1:2">
      <c r="A595" s="103"/>
      <c r="B595" s="103"/>
    </row>
    <row r="596" spans="1:2">
      <c r="A596" s="103"/>
      <c r="B596" s="103"/>
    </row>
    <row r="597" spans="1:2">
      <c r="A597" s="103"/>
      <c r="B597" s="103"/>
    </row>
    <row r="598" spans="1:2">
      <c r="A598" s="103"/>
      <c r="B598" s="103"/>
    </row>
    <row r="599" spans="1:2">
      <c r="A599" s="103"/>
      <c r="B599" s="103"/>
    </row>
    <row r="600" spans="1:2">
      <c r="A600" s="103"/>
      <c r="B600" s="103"/>
    </row>
    <row r="601" spans="1:2">
      <c r="A601" s="103"/>
      <c r="B601" s="103"/>
    </row>
    <row r="602" spans="1:2">
      <c r="A602" s="103"/>
      <c r="B602" s="103"/>
    </row>
    <row r="603" spans="1:2">
      <c r="A603" s="103"/>
      <c r="B603" s="103"/>
    </row>
    <row r="604" spans="1:2">
      <c r="A604" s="103"/>
      <c r="B604" s="103"/>
    </row>
    <row r="605" spans="1:2">
      <c r="A605" s="103"/>
      <c r="B605" s="103"/>
    </row>
    <row r="606" spans="1:2">
      <c r="A606" s="103"/>
      <c r="B606" s="103"/>
    </row>
    <row r="607" spans="1:2">
      <c r="A607" s="103"/>
      <c r="B607" s="103"/>
    </row>
    <row r="608" spans="1:2">
      <c r="A608" s="103"/>
      <c r="B608" s="103"/>
    </row>
    <row r="609" spans="1:2">
      <c r="A609" s="103"/>
      <c r="B609" s="103"/>
    </row>
    <row r="610" spans="1:2">
      <c r="A610" s="103"/>
      <c r="B610" s="103"/>
    </row>
    <row r="611" spans="1:2">
      <c r="A611" s="103"/>
      <c r="B611" s="103"/>
    </row>
    <row r="612" spans="1:2">
      <c r="A612" s="103"/>
      <c r="B612" s="103"/>
    </row>
    <row r="613" spans="1:2">
      <c r="A613" s="103"/>
      <c r="B613" s="103"/>
    </row>
    <row r="614" spans="1:2">
      <c r="A614" s="103"/>
      <c r="B614" s="103"/>
    </row>
    <row r="615" spans="1:2">
      <c r="A615" s="103"/>
      <c r="B615" s="101"/>
    </row>
    <row r="616" spans="1:2">
      <c r="A616" s="103"/>
      <c r="B616" s="323"/>
    </row>
    <row r="617" spans="1:2">
      <c r="A617" s="103"/>
      <c r="B617" s="323"/>
    </row>
    <row r="618" spans="1:2">
      <c r="A618" s="103"/>
      <c r="B618" s="323"/>
    </row>
    <row r="619" spans="1:2">
      <c r="A619" s="103"/>
      <c r="B619" s="103"/>
    </row>
    <row r="620" spans="1:2">
      <c r="A620" s="103"/>
      <c r="B620" s="103"/>
    </row>
    <row r="621" spans="1:2">
      <c r="A621" s="103"/>
      <c r="B621" s="103"/>
    </row>
    <row r="622" spans="1:2">
      <c r="A622" s="103"/>
      <c r="B622" s="103"/>
    </row>
    <row r="623" spans="1:2">
      <c r="A623" s="103"/>
      <c r="B623" s="103"/>
    </row>
    <row r="624" spans="1:2">
      <c r="A624" s="103"/>
      <c r="B624" s="103"/>
    </row>
    <row r="625" spans="1:2">
      <c r="A625" s="103"/>
      <c r="B625" s="103"/>
    </row>
    <row r="626" spans="1:2">
      <c r="A626" s="103"/>
      <c r="B626" s="103"/>
    </row>
    <row r="627" spans="1:2">
      <c r="A627" s="103"/>
      <c r="B627" s="103"/>
    </row>
    <row r="628" spans="1:2">
      <c r="A628" s="103"/>
      <c r="B628" s="103"/>
    </row>
    <row r="629" spans="1:2">
      <c r="A629" s="103"/>
      <c r="B629" s="103"/>
    </row>
    <row r="630" spans="1:2">
      <c r="A630" s="103"/>
      <c r="B630" s="103"/>
    </row>
    <row r="631" spans="1:2">
      <c r="A631" s="103"/>
      <c r="B631" s="103"/>
    </row>
    <row r="632" spans="1:2">
      <c r="A632" s="103"/>
      <c r="B632" s="103"/>
    </row>
    <row r="633" spans="1:2">
      <c r="A633" s="103"/>
      <c r="B633" s="101"/>
    </row>
    <row r="634" spans="1:2">
      <c r="A634" s="103"/>
      <c r="B634" s="323"/>
    </row>
    <row r="635" spans="1:2">
      <c r="A635" s="103"/>
      <c r="B635" s="323"/>
    </row>
    <row r="636" spans="1:2">
      <c r="A636" s="103"/>
      <c r="B636" s="323"/>
    </row>
    <row r="637" spans="1:2">
      <c r="A637" s="103"/>
      <c r="B637" s="103"/>
    </row>
    <row r="638" spans="1:2">
      <c r="A638" s="103"/>
      <c r="B638" s="103"/>
    </row>
    <row r="639" spans="1:2">
      <c r="A639" s="103"/>
      <c r="B639" s="103"/>
    </row>
    <row r="640" spans="1:2">
      <c r="A640" s="103"/>
      <c r="B640" s="103"/>
    </row>
    <row r="641" spans="1:2">
      <c r="A641" s="103"/>
      <c r="B641" s="103"/>
    </row>
    <row r="642" spans="1:2">
      <c r="A642" s="103"/>
      <c r="B642" s="103"/>
    </row>
    <row r="643" spans="1:2">
      <c r="A643" s="103"/>
      <c r="B643" s="103"/>
    </row>
    <row r="644" spans="1:2">
      <c r="A644" s="103"/>
      <c r="B644" s="103"/>
    </row>
    <row r="645" spans="1:2">
      <c r="A645" s="103"/>
      <c r="B645" s="103"/>
    </row>
    <row r="646" spans="1:2">
      <c r="A646" s="103"/>
      <c r="B646" s="103"/>
    </row>
    <row r="647" spans="1:2">
      <c r="A647" s="103"/>
      <c r="B647" s="103"/>
    </row>
    <row r="648" spans="1:2">
      <c r="A648" s="103"/>
      <c r="B648" s="103"/>
    </row>
    <row r="649" spans="1:2">
      <c r="A649" s="103"/>
      <c r="B649" s="103"/>
    </row>
    <row r="650" spans="1:2">
      <c r="A650" s="103"/>
      <c r="B650" s="103"/>
    </row>
    <row r="651" spans="1:2">
      <c r="A651" s="103"/>
      <c r="B651" s="103"/>
    </row>
    <row r="652" spans="1:2">
      <c r="A652" s="103"/>
      <c r="B652" s="103"/>
    </row>
    <row r="653" spans="1:2">
      <c r="A653" s="103"/>
      <c r="B653" s="103"/>
    </row>
    <row r="654" spans="1:2">
      <c r="A654" s="103"/>
      <c r="B654" s="103"/>
    </row>
    <row r="655" spans="1:2">
      <c r="A655" s="103"/>
      <c r="B655" s="103"/>
    </row>
    <row r="656" spans="1:2">
      <c r="A656" s="103"/>
      <c r="B656" s="103"/>
    </row>
    <row r="657" spans="1:2">
      <c r="A657" s="103"/>
      <c r="B657" s="103"/>
    </row>
    <row r="658" spans="1:2">
      <c r="A658" s="103"/>
      <c r="B658" s="103"/>
    </row>
    <row r="659" spans="1:2">
      <c r="A659" s="103"/>
      <c r="B659" s="103"/>
    </row>
    <row r="660" spans="1:2">
      <c r="A660" s="103"/>
      <c r="B660" s="103"/>
    </row>
    <row r="661" spans="1:2">
      <c r="A661" s="103"/>
      <c r="B661" s="103"/>
    </row>
    <row r="662" spans="1:2">
      <c r="A662" s="103"/>
      <c r="B662" s="103"/>
    </row>
    <row r="663" spans="1:2">
      <c r="A663" s="103"/>
      <c r="B663" s="103"/>
    </row>
    <row r="664" spans="1:2">
      <c r="A664" s="103"/>
      <c r="B664" s="103"/>
    </row>
    <row r="665" spans="1:2">
      <c r="A665" s="103"/>
      <c r="B665" s="103"/>
    </row>
    <row r="666" spans="1:2">
      <c r="A666" s="103"/>
      <c r="B666" s="101"/>
    </row>
    <row r="667" spans="1:2">
      <c r="A667" s="103"/>
      <c r="B667" s="323"/>
    </row>
    <row r="668" spans="1:2">
      <c r="A668" s="103"/>
      <c r="B668" s="323"/>
    </row>
    <row r="669" spans="1:2">
      <c r="A669" s="103"/>
      <c r="B669" s="323"/>
    </row>
    <row r="670" spans="1:2">
      <c r="A670" s="103"/>
      <c r="B670" s="323"/>
    </row>
    <row r="671" spans="1:2">
      <c r="A671" s="103"/>
      <c r="B671" s="101"/>
    </row>
    <row r="672" spans="1:2">
      <c r="A672" s="103"/>
      <c r="B672" s="323"/>
    </row>
    <row r="673" spans="1:2">
      <c r="A673" s="103"/>
      <c r="B673" s="323"/>
    </row>
    <row r="674" spans="1:2">
      <c r="A674" s="103"/>
      <c r="B674" s="323"/>
    </row>
    <row r="675" spans="1:2">
      <c r="A675" s="103"/>
      <c r="B675" s="323"/>
    </row>
    <row r="676" spans="1:2">
      <c r="A676" s="103"/>
      <c r="B676" s="323"/>
    </row>
    <row r="677" spans="1:2">
      <c r="A677" s="103"/>
      <c r="B677" s="323"/>
    </row>
    <row r="678" spans="1:2">
      <c r="A678" s="103"/>
      <c r="B678" s="103"/>
    </row>
    <row r="679" spans="1:2">
      <c r="A679" s="103"/>
      <c r="B679" s="103"/>
    </row>
    <row r="680" spans="1:2">
      <c r="A680" s="103"/>
      <c r="B680" s="103"/>
    </row>
    <row r="681" spans="1:2">
      <c r="A681" s="103"/>
      <c r="B681" s="103"/>
    </row>
    <row r="682" spans="1:2">
      <c r="A682" s="103"/>
      <c r="B682" s="103"/>
    </row>
    <row r="683" spans="1:2">
      <c r="A683" s="103"/>
      <c r="B683" s="103"/>
    </row>
    <row r="684" spans="1:2">
      <c r="A684" s="103"/>
      <c r="B684" s="103"/>
    </row>
    <row r="685" spans="1:2">
      <c r="A685" s="103"/>
      <c r="B685" s="103"/>
    </row>
    <row r="686" spans="1:2">
      <c r="A686" s="103"/>
      <c r="B686" s="103"/>
    </row>
    <row r="687" spans="1:2">
      <c r="A687" s="103"/>
      <c r="B687" s="103"/>
    </row>
    <row r="688" spans="1:2">
      <c r="A688" s="103"/>
      <c r="B688" s="103"/>
    </row>
    <row r="689" spans="1:2">
      <c r="A689" s="103"/>
      <c r="B689" s="103"/>
    </row>
    <row r="690" spans="1:2">
      <c r="A690" s="103"/>
      <c r="B690" s="103"/>
    </row>
    <row r="691" spans="1:2">
      <c r="A691" s="103"/>
      <c r="B691" s="103"/>
    </row>
    <row r="692" spans="1:2">
      <c r="A692" s="103"/>
      <c r="B692" s="103"/>
    </row>
    <row r="693" spans="1:2">
      <c r="A693" s="103"/>
      <c r="B693" s="103"/>
    </row>
    <row r="694" spans="1:2">
      <c r="A694" s="103"/>
      <c r="B694" s="101"/>
    </row>
    <row r="695" spans="1:2">
      <c r="A695" s="103"/>
      <c r="B695" s="323"/>
    </row>
    <row r="696" spans="1:2">
      <c r="A696" s="103"/>
      <c r="B696" s="323"/>
    </row>
    <row r="697" spans="1:2">
      <c r="A697" s="103"/>
      <c r="B697" s="323"/>
    </row>
    <row r="698" spans="1:2">
      <c r="A698" s="103"/>
      <c r="B698" s="103"/>
    </row>
    <row r="699" spans="1:2">
      <c r="A699" s="103"/>
      <c r="B699" s="103"/>
    </row>
    <row r="700" spans="1:2">
      <c r="A700" s="103"/>
      <c r="B700" s="103"/>
    </row>
    <row r="701" spans="1:2">
      <c r="A701" s="103"/>
      <c r="B701" s="103"/>
    </row>
    <row r="702" spans="1:2">
      <c r="A702" s="103"/>
      <c r="B702" s="103"/>
    </row>
    <row r="703" spans="1:2">
      <c r="A703" s="103"/>
      <c r="B703" s="103"/>
    </row>
    <row r="704" spans="1:2">
      <c r="A704" s="103"/>
      <c r="B704" s="103"/>
    </row>
    <row r="705" spans="1:2">
      <c r="A705" s="103"/>
      <c r="B705" s="103"/>
    </row>
    <row r="706" spans="1:2">
      <c r="A706" s="103"/>
      <c r="B706" s="103"/>
    </row>
    <row r="707" spans="1:2">
      <c r="A707" s="103"/>
      <c r="B707" s="103"/>
    </row>
    <row r="708" spans="1:2">
      <c r="A708" s="103"/>
      <c r="B708" s="103"/>
    </row>
    <row r="709" spans="1:2">
      <c r="A709" s="103"/>
      <c r="B709" s="103"/>
    </row>
    <row r="710" spans="1:2">
      <c r="A710" s="103"/>
      <c r="B710" s="103"/>
    </row>
    <row r="711" spans="1:2">
      <c r="A711" s="103"/>
      <c r="B711" s="103"/>
    </row>
    <row r="712" spans="1:2">
      <c r="A712" s="103"/>
      <c r="B712" s="101"/>
    </row>
    <row r="713" spans="1:2">
      <c r="A713" s="103"/>
      <c r="B713" s="323"/>
    </row>
    <row r="714" spans="1:2">
      <c r="A714" s="103"/>
      <c r="B714" s="323"/>
    </row>
    <row r="715" spans="1:2">
      <c r="A715" s="103"/>
      <c r="B715" s="323"/>
    </row>
    <row r="716" spans="1:2">
      <c r="A716" s="103"/>
      <c r="B716" s="103"/>
    </row>
    <row r="717" spans="1:2">
      <c r="A717" s="103"/>
      <c r="B717" s="103"/>
    </row>
    <row r="718" spans="1:2">
      <c r="A718" s="103"/>
      <c r="B718" s="103"/>
    </row>
    <row r="719" spans="1:2">
      <c r="A719" s="103"/>
      <c r="B719" s="103"/>
    </row>
    <row r="720" spans="1:2">
      <c r="A720" s="103"/>
      <c r="B720" s="103"/>
    </row>
    <row r="721" spans="1:2">
      <c r="A721" s="103"/>
      <c r="B721" s="103"/>
    </row>
    <row r="722" spans="1:2">
      <c r="A722" s="103"/>
      <c r="B722" s="103"/>
    </row>
    <row r="723" spans="1:2">
      <c r="A723" s="103"/>
      <c r="B723" s="103"/>
    </row>
    <row r="724" spans="1:2">
      <c r="A724" s="103"/>
      <c r="B724" s="103"/>
    </row>
    <row r="725" spans="1:2">
      <c r="A725" s="103"/>
      <c r="B725" s="103"/>
    </row>
    <row r="726" spans="1:2">
      <c r="A726" s="103"/>
      <c r="B726" s="103"/>
    </row>
    <row r="727" spans="1:2">
      <c r="A727" s="103"/>
      <c r="B727" s="103"/>
    </row>
    <row r="728" spans="1:2">
      <c r="A728" s="103"/>
      <c r="B728" s="103"/>
    </row>
    <row r="729" spans="1:2">
      <c r="A729" s="103"/>
      <c r="B729" s="103"/>
    </row>
    <row r="730" spans="1:2">
      <c r="A730" s="103"/>
      <c r="B730" s="103"/>
    </row>
    <row r="731" spans="1:2">
      <c r="A731" s="103"/>
      <c r="B731" s="103"/>
    </row>
    <row r="732" spans="1:2">
      <c r="A732" s="103"/>
      <c r="B732" s="103"/>
    </row>
    <row r="733" spans="1:2">
      <c r="A733" s="103"/>
      <c r="B733" s="103"/>
    </row>
    <row r="734" spans="1:2">
      <c r="A734" s="103"/>
      <c r="B734" s="103"/>
    </row>
    <row r="735" spans="1:2">
      <c r="A735" s="103"/>
      <c r="B735" s="103"/>
    </row>
    <row r="736" spans="1:2">
      <c r="A736" s="103"/>
      <c r="B736" s="103"/>
    </row>
    <row r="737" spans="1:2">
      <c r="A737" s="103"/>
      <c r="B737" s="103"/>
    </row>
    <row r="738" spans="1:2">
      <c r="A738" s="103"/>
      <c r="B738" s="103"/>
    </row>
    <row r="739" spans="1:2">
      <c r="A739" s="103"/>
      <c r="B739" s="103"/>
    </row>
    <row r="740" spans="1:2">
      <c r="A740" s="103"/>
      <c r="B740" s="103"/>
    </row>
    <row r="741" spans="1:2">
      <c r="A741" s="103"/>
      <c r="B741" s="103"/>
    </row>
    <row r="742" spans="1:2">
      <c r="A742" s="103"/>
      <c r="B742" s="103"/>
    </row>
    <row r="743" spans="1:2">
      <c r="A743" s="103"/>
      <c r="B743" s="103"/>
    </row>
    <row r="744" spans="1:2">
      <c r="A744" s="103"/>
      <c r="B744" s="103"/>
    </row>
    <row r="745" spans="1:2">
      <c r="A745" s="103"/>
      <c r="B745" s="103"/>
    </row>
    <row r="746" spans="1:2">
      <c r="A746" s="103"/>
      <c r="B746" s="103"/>
    </row>
    <row r="747" spans="1:2">
      <c r="A747" s="103"/>
      <c r="B747" s="103"/>
    </row>
    <row r="748" spans="1:2">
      <c r="A748" s="103"/>
      <c r="B748" s="103"/>
    </row>
    <row r="749" spans="1:2">
      <c r="A749" s="103"/>
      <c r="B749" s="103"/>
    </row>
    <row r="750" spans="1:2">
      <c r="A750" s="103"/>
      <c r="B750" s="103"/>
    </row>
    <row r="751" spans="1:2">
      <c r="A751" s="103"/>
      <c r="B751" s="103"/>
    </row>
    <row r="752" spans="1:2">
      <c r="A752" s="103"/>
      <c r="B752" s="103"/>
    </row>
    <row r="753" spans="1:2">
      <c r="A753" s="103"/>
      <c r="B753" s="103"/>
    </row>
    <row r="754" spans="1:2">
      <c r="A754" s="103"/>
      <c r="B754" s="103"/>
    </row>
    <row r="755" spans="1:2">
      <c r="A755" s="103"/>
      <c r="B755" s="103"/>
    </row>
    <row r="756" spans="1:2">
      <c r="A756" s="103"/>
      <c r="B756" s="103"/>
    </row>
    <row r="757" spans="1:2">
      <c r="A757" s="103"/>
      <c r="B757" s="103"/>
    </row>
    <row r="758" spans="1:2">
      <c r="A758" s="103"/>
      <c r="B758" s="103"/>
    </row>
    <row r="759" spans="1:2">
      <c r="A759" s="103"/>
      <c r="B759" s="103"/>
    </row>
    <row r="760" spans="1:2">
      <c r="A760" s="103"/>
      <c r="B760" s="103"/>
    </row>
    <row r="761" spans="1:2">
      <c r="A761" s="103"/>
      <c r="B761" s="103"/>
    </row>
    <row r="762" spans="1:2">
      <c r="A762" s="103"/>
      <c r="B762" s="103"/>
    </row>
    <row r="763" spans="1:2">
      <c r="A763" s="103"/>
      <c r="B763" s="103"/>
    </row>
    <row r="764" spans="1:2">
      <c r="A764" s="103"/>
      <c r="B764" s="103"/>
    </row>
    <row r="765" spans="1:2">
      <c r="A765" s="103"/>
      <c r="B765" s="103"/>
    </row>
    <row r="766" spans="1:2">
      <c r="A766" s="103"/>
      <c r="B766" s="103"/>
    </row>
    <row r="767" spans="1:2">
      <c r="A767" s="103"/>
      <c r="B767" s="103"/>
    </row>
    <row r="768" spans="1:2">
      <c r="A768" s="103"/>
      <c r="B768" s="103"/>
    </row>
    <row r="769" spans="1:2">
      <c r="A769" s="103"/>
      <c r="B769" s="103"/>
    </row>
    <row r="770" spans="1:2">
      <c r="A770" s="103"/>
      <c r="B770" s="103"/>
    </row>
    <row r="771" spans="1:2">
      <c r="A771" s="103"/>
      <c r="B771" s="103"/>
    </row>
    <row r="772" spans="1:2">
      <c r="A772" s="103"/>
      <c r="B772" s="101"/>
    </row>
    <row r="773" spans="1:2">
      <c r="A773" s="103"/>
      <c r="B773" s="323"/>
    </row>
    <row r="774" spans="1:2">
      <c r="A774" s="103"/>
      <c r="B774" s="323"/>
    </row>
    <row r="775" spans="1:2">
      <c r="A775" s="103"/>
      <c r="B775" s="323"/>
    </row>
    <row r="776" spans="1:2">
      <c r="A776" s="103"/>
      <c r="B776" s="323"/>
    </row>
    <row r="777" spans="1:2">
      <c r="A777" s="103"/>
      <c r="B777" s="103"/>
    </row>
    <row r="778" spans="1:2">
      <c r="A778" s="103"/>
      <c r="B778" s="103"/>
    </row>
    <row r="779" spans="1:2">
      <c r="A779" s="103"/>
      <c r="B779" s="103"/>
    </row>
    <row r="780" spans="1:2">
      <c r="A780" s="103"/>
      <c r="B780" s="103"/>
    </row>
    <row r="781" spans="1:2">
      <c r="A781" s="103"/>
      <c r="B781" s="103"/>
    </row>
    <row r="782" spans="1:2">
      <c r="A782" s="103"/>
      <c r="B782" s="103"/>
    </row>
    <row r="783" spans="1:2">
      <c r="A783" s="103"/>
      <c r="B783" s="103"/>
    </row>
    <row r="784" spans="1:2">
      <c r="A784" s="103"/>
      <c r="B784" s="103"/>
    </row>
    <row r="785" spans="1:2">
      <c r="A785" s="103"/>
      <c r="B785" s="101"/>
    </row>
    <row r="786" spans="1:2">
      <c r="A786" s="103"/>
      <c r="B786" s="323"/>
    </row>
    <row r="787" spans="1:2">
      <c r="A787" s="103"/>
      <c r="B787" s="323"/>
    </row>
    <row r="788" spans="1:2">
      <c r="A788" s="103"/>
      <c r="B788" s="323"/>
    </row>
    <row r="789" spans="1:2">
      <c r="A789" s="103"/>
      <c r="B789" s="103"/>
    </row>
    <row r="790" spans="1:2">
      <c r="A790" s="103"/>
      <c r="B790" s="103"/>
    </row>
    <row r="791" spans="1:2">
      <c r="A791" s="103"/>
      <c r="B791" s="103"/>
    </row>
    <row r="792" spans="1:2">
      <c r="A792" s="103"/>
      <c r="B792" s="103"/>
    </row>
    <row r="793" spans="1:2">
      <c r="A793" s="103"/>
      <c r="B793" s="103"/>
    </row>
    <row r="794" spans="1:2">
      <c r="A794" s="103"/>
      <c r="B794" s="103"/>
    </row>
    <row r="795" spans="1:2">
      <c r="A795" s="103"/>
      <c r="B795" s="103"/>
    </row>
    <row r="796" spans="1:2">
      <c r="A796" s="103"/>
      <c r="B796" s="103"/>
    </row>
    <row r="797" spans="1:2">
      <c r="A797" s="103"/>
      <c r="B797" s="101"/>
    </row>
    <row r="798" spans="1:2">
      <c r="A798" s="103"/>
      <c r="B798" s="323"/>
    </row>
    <row r="799" spans="1:2">
      <c r="A799" s="103"/>
      <c r="B799" s="323"/>
    </row>
    <row r="800" spans="1:2">
      <c r="A800" s="103"/>
      <c r="B800" s="323"/>
    </row>
    <row r="801" spans="1:2">
      <c r="A801" s="103"/>
      <c r="B801" s="101"/>
    </row>
    <row r="802" spans="1:2">
      <c r="A802" s="103"/>
      <c r="B802" s="323"/>
    </row>
    <row r="803" spans="1:2">
      <c r="A803" s="103"/>
      <c r="B803" s="323"/>
    </row>
    <row r="804" spans="1:2">
      <c r="A804" s="103"/>
      <c r="B804" s="323"/>
    </row>
    <row r="805" spans="1:2">
      <c r="A805" s="103"/>
      <c r="B805" s="103"/>
    </row>
    <row r="806" spans="1:2">
      <c r="A806" s="103"/>
      <c r="B806" s="103"/>
    </row>
    <row r="807" spans="1:2">
      <c r="A807" s="103"/>
      <c r="B807" s="103"/>
    </row>
    <row r="808" spans="1:2">
      <c r="A808" s="103"/>
      <c r="B808" s="103"/>
    </row>
    <row r="809" spans="1:2">
      <c r="A809" s="103"/>
      <c r="B809" s="101"/>
    </row>
    <row r="810" spans="1:2">
      <c r="A810" s="103"/>
      <c r="B810" s="323"/>
    </row>
    <row r="811" spans="1:2">
      <c r="A811" s="103"/>
      <c r="B811" s="323"/>
    </row>
    <row r="812" spans="1:2">
      <c r="A812" s="103"/>
      <c r="B812" s="323"/>
    </row>
    <row r="813" spans="1:2">
      <c r="A813" s="103"/>
      <c r="B813" s="323"/>
    </row>
    <row r="814" spans="1:2">
      <c r="A814" s="103"/>
      <c r="B814" s="101"/>
    </row>
    <row r="815" spans="1:2">
      <c r="A815" s="103"/>
      <c r="B815" s="323"/>
    </row>
    <row r="816" spans="1:2">
      <c r="A816" s="103"/>
      <c r="B816" s="323"/>
    </row>
    <row r="817" spans="1:2">
      <c r="A817" s="103"/>
      <c r="B817" s="323"/>
    </row>
    <row r="818" spans="1:2">
      <c r="A818" s="103"/>
      <c r="B818" s="323"/>
    </row>
    <row r="819" spans="1:2">
      <c r="A819" s="103"/>
      <c r="B819" s="103"/>
    </row>
    <row r="820" spans="1:2">
      <c r="A820" s="103"/>
      <c r="B820" s="103"/>
    </row>
    <row r="821" spans="1:2">
      <c r="A821" s="103"/>
      <c r="B821" s="103"/>
    </row>
    <row r="822" spans="1:2">
      <c r="A822" s="103"/>
      <c r="B822" s="103"/>
    </row>
    <row r="823" spans="1:2">
      <c r="A823" s="103"/>
      <c r="B823" s="103"/>
    </row>
    <row r="824" spans="1:2">
      <c r="A824" s="103"/>
      <c r="B824" s="103"/>
    </row>
    <row r="825" spans="1:2">
      <c r="A825" s="103"/>
      <c r="B825" s="103"/>
    </row>
    <row r="826" spans="1:2">
      <c r="A826" s="103"/>
      <c r="B826" s="103"/>
    </row>
    <row r="827" spans="1:2">
      <c r="A827" s="103"/>
      <c r="B827" s="103"/>
    </row>
    <row r="828" spans="1:2">
      <c r="A828" s="103"/>
      <c r="B828" s="103"/>
    </row>
    <row r="829" spans="1:2">
      <c r="A829" s="103"/>
      <c r="B829" s="103"/>
    </row>
    <row r="830" spans="1:2">
      <c r="A830" s="103"/>
      <c r="B830" s="103"/>
    </row>
    <row r="831" spans="1:2">
      <c r="A831" s="103"/>
      <c r="B831" s="103"/>
    </row>
    <row r="832" spans="1:2">
      <c r="A832" s="103"/>
      <c r="B832" s="103"/>
    </row>
    <row r="833" spans="1:2">
      <c r="A833" s="103"/>
      <c r="B833" s="103"/>
    </row>
    <row r="834" spans="1:2">
      <c r="A834" s="103"/>
      <c r="B834" s="103"/>
    </row>
    <row r="835" spans="1:2">
      <c r="A835" s="103"/>
      <c r="B835" s="103"/>
    </row>
    <row r="836" spans="1:2">
      <c r="A836" s="103"/>
      <c r="B836" s="103"/>
    </row>
    <row r="837" spans="1:2">
      <c r="A837" s="103"/>
      <c r="B837" s="103"/>
    </row>
    <row r="838" spans="1:2">
      <c r="A838" s="103"/>
      <c r="B838" s="103"/>
    </row>
    <row r="839" spans="1:2">
      <c r="A839" s="103"/>
      <c r="B839" s="103"/>
    </row>
    <row r="840" spans="1:2">
      <c r="A840" s="103"/>
      <c r="B840" s="103"/>
    </row>
    <row r="841" spans="1:2">
      <c r="A841" s="103"/>
      <c r="B841" s="101"/>
    </row>
    <row r="842" spans="1:2">
      <c r="A842" s="103"/>
      <c r="B842" s="323"/>
    </row>
    <row r="843" spans="1:2">
      <c r="A843" s="103"/>
      <c r="B843" s="323"/>
    </row>
    <row r="844" spans="1:2">
      <c r="A844" s="103"/>
      <c r="B844" s="323"/>
    </row>
    <row r="845" spans="1:2">
      <c r="A845" s="103"/>
      <c r="B845" s="323"/>
    </row>
    <row r="846" spans="1:2">
      <c r="A846" s="103"/>
      <c r="B846" s="103"/>
    </row>
    <row r="847" spans="1:2">
      <c r="A847" s="103"/>
      <c r="B847" s="103"/>
    </row>
    <row r="848" spans="1:2">
      <c r="A848" s="103"/>
      <c r="B848" s="103"/>
    </row>
    <row r="849" spans="1:2">
      <c r="A849" s="103"/>
      <c r="B849" s="103"/>
    </row>
    <row r="850" spans="1:2">
      <c r="A850" s="103"/>
      <c r="B850" s="103"/>
    </row>
    <row r="851" spans="1:2">
      <c r="A851" s="103"/>
      <c r="B851" s="101"/>
    </row>
    <row r="852" spans="1:2">
      <c r="A852" s="103"/>
      <c r="B852" s="323"/>
    </row>
    <row r="853" spans="1:2">
      <c r="A853" s="103"/>
      <c r="B853" s="323"/>
    </row>
    <row r="854" spans="1:2">
      <c r="A854" s="103"/>
      <c r="B854" s="323"/>
    </row>
    <row r="855" spans="1:2">
      <c r="A855" s="103"/>
      <c r="B855" s="323"/>
    </row>
    <row r="856" spans="1:2">
      <c r="A856" s="103"/>
      <c r="B856" s="103"/>
    </row>
    <row r="857" spans="1:2">
      <c r="A857" s="103"/>
      <c r="B857" s="103"/>
    </row>
    <row r="858" spans="1:2">
      <c r="A858" s="103"/>
      <c r="B858" s="103"/>
    </row>
    <row r="859" spans="1:2">
      <c r="A859" s="103"/>
      <c r="B859" s="103"/>
    </row>
    <row r="860" spans="1:2">
      <c r="A860" s="103"/>
      <c r="B860" s="103"/>
    </row>
    <row r="861" spans="1:2">
      <c r="A861" s="103"/>
      <c r="B861" s="103"/>
    </row>
    <row r="862" spans="1:2">
      <c r="A862" s="103"/>
      <c r="B862" s="103"/>
    </row>
    <row r="863" spans="1:2">
      <c r="A863" s="103"/>
      <c r="B863" s="103"/>
    </row>
    <row r="864" spans="1:2">
      <c r="A864" s="103"/>
      <c r="B864" s="103"/>
    </row>
    <row r="865" spans="1:2">
      <c r="A865" s="103"/>
      <c r="B865" s="103"/>
    </row>
    <row r="866" spans="1:2">
      <c r="A866" s="103"/>
      <c r="B866" s="103"/>
    </row>
    <row r="867" spans="1:2">
      <c r="A867" s="103"/>
      <c r="B867" s="103"/>
    </row>
    <row r="868" spans="1:2">
      <c r="A868" s="103"/>
      <c r="B868" s="103"/>
    </row>
    <row r="869" spans="1:2">
      <c r="A869" s="103"/>
      <c r="B869" s="103"/>
    </row>
    <row r="870" spans="1:2">
      <c r="A870" s="103"/>
      <c r="B870" s="103"/>
    </row>
    <row r="871" spans="1:2">
      <c r="A871" s="103"/>
      <c r="B871" s="103"/>
    </row>
    <row r="872" spans="1:2">
      <c r="A872" s="103"/>
      <c r="B872" s="103"/>
    </row>
    <row r="873" spans="1:2">
      <c r="A873" s="103"/>
      <c r="B873" s="103"/>
    </row>
    <row r="874" spans="1:2">
      <c r="A874" s="103"/>
      <c r="B874" s="103"/>
    </row>
    <row r="875" spans="1:2">
      <c r="A875" s="103"/>
      <c r="B875" s="103"/>
    </row>
    <row r="876" spans="1:2">
      <c r="A876" s="103"/>
      <c r="B876" s="103"/>
    </row>
    <row r="877" spans="1:2">
      <c r="A877" s="103"/>
      <c r="B877" s="103"/>
    </row>
    <row r="878" spans="1:2">
      <c r="A878" s="103"/>
      <c r="B878" s="103"/>
    </row>
    <row r="879" spans="1:2">
      <c r="A879" s="103"/>
      <c r="B879" s="103"/>
    </row>
    <row r="880" spans="1:2">
      <c r="A880" s="103"/>
      <c r="B880" s="103"/>
    </row>
    <row r="881" spans="1:2">
      <c r="A881" s="103"/>
      <c r="B881" s="103"/>
    </row>
    <row r="882" spans="1:2">
      <c r="A882" s="103"/>
      <c r="B882" s="101"/>
    </row>
    <row r="883" spans="1:2">
      <c r="A883" s="103"/>
      <c r="B883" s="323"/>
    </row>
    <row r="884" spans="1:2">
      <c r="A884" s="103"/>
      <c r="B884" s="323"/>
    </row>
    <row r="885" spans="1:2">
      <c r="A885" s="103"/>
      <c r="B885" s="323"/>
    </row>
    <row r="886" spans="1:2">
      <c r="A886" s="103"/>
      <c r="B886" s="323"/>
    </row>
    <row r="887" spans="1:2">
      <c r="A887" s="103"/>
      <c r="B887" s="101"/>
    </row>
    <row r="888" spans="1:2">
      <c r="A888" s="103"/>
      <c r="B888" s="323"/>
    </row>
    <row r="889" spans="1:2">
      <c r="A889" s="103"/>
      <c r="B889" s="323"/>
    </row>
    <row r="890" spans="1:2">
      <c r="A890" s="103"/>
      <c r="B890" s="323"/>
    </row>
    <row r="891" spans="1:2">
      <c r="A891" s="103"/>
      <c r="B891" s="323"/>
    </row>
    <row r="892" spans="1:2">
      <c r="A892" s="103"/>
      <c r="B892" s="323"/>
    </row>
    <row r="893" spans="1:2">
      <c r="A893" s="103"/>
      <c r="B893" s="103"/>
    </row>
    <row r="894" spans="1:2">
      <c r="A894" s="103"/>
      <c r="B894" s="103"/>
    </row>
    <row r="895" spans="1:2">
      <c r="A895" s="103"/>
      <c r="B895" s="103"/>
    </row>
    <row r="896" spans="1:2">
      <c r="A896" s="103"/>
      <c r="B896" s="103"/>
    </row>
    <row r="897" spans="1:2">
      <c r="A897" s="103"/>
      <c r="B897" s="103"/>
    </row>
    <row r="898" spans="1:2">
      <c r="A898" s="103"/>
      <c r="B898" s="103"/>
    </row>
    <row r="899" spans="1:2">
      <c r="A899" s="103"/>
      <c r="B899" s="103"/>
    </row>
    <row r="900" spans="1:2">
      <c r="A900" s="103"/>
      <c r="B900" s="103"/>
    </row>
    <row r="901" spans="1:2">
      <c r="A901" s="103"/>
      <c r="B901" s="103"/>
    </row>
    <row r="902" spans="1:2">
      <c r="A902" s="103"/>
      <c r="B902" s="103"/>
    </row>
    <row r="903" spans="1:2">
      <c r="A903" s="103"/>
      <c r="B903" s="103"/>
    </row>
    <row r="904" spans="1:2">
      <c r="A904" s="103"/>
      <c r="B904" s="103"/>
    </row>
    <row r="905" spans="1:2">
      <c r="A905" s="103"/>
      <c r="B905" s="103"/>
    </row>
    <row r="906" spans="1:2">
      <c r="A906" s="103"/>
      <c r="B906" s="103"/>
    </row>
    <row r="907" spans="1:2">
      <c r="A907" s="103"/>
      <c r="B907" s="103"/>
    </row>
    <row r="908" spans="1:2">
      <c r="A908" s="103"/>
      <c r="B908" s="103"/>
    </row>
    <row r="909" spans="1:2">
      <c r="A909" s="103"/>
      <c r="B909" s="103"/>
    </row>
    <row r="910" spans="1:2">
      <c r="A910" s="103"/>
      <c r="B910" s="103"/>
    </row>
    <row r="911" spans="1:2">
      <c r="A911" s="103"/>
      <c r="B911" s="103"/>
    </row>
    <row r="912" spans="1:2">
      <c r="A912" s="103"/>
      <c r="B912" s="103"/>
    </row>
    <row r="913" spans="1:2">
      <c r="A913" s="103"/>
      <c r="B913" s="103"/>
    </row>
    <row r="914" spans="1:2">
      <c r="A914" s="103"/>
      <c r="B914" s="103"/>
    </row>
    <row r="915" spans="1:2">
      <c r="A915" s="103"/>
      <c r="B915" s="103"/>
    </row>
    <row r="916" spans="1:2">
      <c r="A916" s="103"/>
      <c r="B916" s="103"/>
    </row>
    <row r="917" spans="1:2">
      <c r="A917" s="103"/>
      <c r="B917" s="103"/>
    </row>
    <row r="918" spans="1:2">
      <c r="A918" s="103"/>
      <c r="B918" s="103"/>
    </row>
    <row r="919" spans="1:2">
      <c r="A919" s="103"/>
      <c r="B919" s="103"/>
    </row>
    <row r="920" spans="1:2">
      <c r="A920" s="103"/>
      <c r="B920" s="103"/>
    </row>
    <row r="921" spans="1:2">
      <c r="A921" s="103"/>
      <c r="B921" s="103"/>
    </row>
    <row r="922" spans="1:2">
      <c r="A922" s="103"/>
      <c r="B922" s="101"/>
    </row>
    <row r="923" spans="1:2">
      <c r="A923" s="103"/>
      <c r="B923" s="323"/>
    </row>
    <row r="924" spans="1:2">
      <c r="A924" s="103"/>
      <c r="B924" s="323"/>
    </row>
    <row r="925" spans="1:2">
      <c r="A925" s="103"/>
      <c r="B925" s="323"/>
    </row>
    <row r="926" spans="1:2">
      <c r="A926" s="103"/>
      <c r="B926" s="323"/>
    </row>
    <row r="927" spans="1:2">
      <c r="A927" s="103"/>
      <c r="B927" s="103"/>
    </row>
    <row r="928" spans="1:2">
      <c r="A928" s="103"/>
      <c r="B928" s="103"/>
    </row>
    <row r="929" spans="1:2">
      <c r="A929" s="103"/>
      <c r="B929" s="103"/>
    </row>
    <row r="930" spans="1:2">
      <c r="A930" s="103"/>
      <c r="B930" s="103"/>
    </row>
    <row r="931" spans="1:2">
      <c r="A931" s="103"/>
      <c r="B931" s="103"/>
    </row>
    <row r="932" spans="1:2">
      <c r="A932" s="103"/>
      <c r="B932" s="103"/>
    </row>
    <row r="933" spans="1:2">
      <c r="A933" s="103"/>
      <c r="B933" s="103"/>
    </row>
    <row r="934" spans="1:2">
      <c r="A934" s="103"/>
      <c r="B934" s="103"/>
    </row>
    <row r="935" spans="1:2">
      <c r="A935" s="103"/>
      <c r="B935" s="101"/>
    </row>
    <row r="936" spans="1:2">
      <c r="A936" s="103"/>
      <c r="B936" s="323"/>
    </row>
    <row r="937" spans="1:2">
      <c r="A937" s="103"/>
      <c r="B937" s="323"/>
    </row>
    <row r="938" spans="1:2">
      <c r="A938" s="103"/>
      <c r="B938" s="323"/>
    </row>
    <row r="939" spans="1:2">
      <c r="A939" s="103"/>
      <c r="B939" s="323"/>
    </row>
    <row r="940" spans="1:2">
      <c r="A940" s="103"/>
      <c r="B940" s="103"/>
    </row>
    <row r="941" spans="1:2">
      <c r="A941" s="103"/>
      <c r="B941" s="103"/>
    </row>
    <row r="942" spans="1:2">
      <c r="A942" s="103"/>
      <c r="B942" s="103"/>
    </row>
    <row r="943" spans="1:2">
      <c r="A943" s="103"/>
      <c r="B943" s="103"/>
    </row>
    <row r="944" spans="1:2">
      <c r="A944" s="103"/>
      <c r="B944" s="103"/>
    </row>
    <row r="945" spans="1:2">
      <c r="A945" s="103"/>
      <c r="B945" s="103"/>
    </row>
    <row r="946" spans="1:2">
      <c r="A946" s="103"/>
      <c r="B946" s="103"/>
    </row>
    <row r="947" spans="1:2">
      <c r="A947" s="103"/>
      <c r="B947" s="103"/>
    </row>
    <row r="948" spans="1:2">
      <c r="A948" s="103"/>
      <c r="B948" s="103"/>
    </row>
    <row r="949" spans="1:2">
      <c r="A949" s="103"/>
      <c r="B949" s="103"/>
    </row>
    <row r="950" spans="1:2">
      <c r="A950" s="103"/>
      <c r="B950" s="101"/>
    </row>
    <row r="951" spans="1:2">
      <c r="A951" s="103"/>
      <c r="B951" s="323"/>
    </row>
    <row r="952" spans="1:2">
      <c r="A952" s="103"/>
      <c r="B952" s="323"/>
    </row>
    <row r="953" spans="1:2">
      <c r="A953" s="103"/>
      <c r="B953" s="323"/>
    </row>
    <row r="954" spans="1:2">
      <c r="A954" s="103"/>
      <c r="B954" s="103"/>
    </row>
    <row r="955" spans="1:2">
      <c r="A955" s="103"/>
      <c r="B955" s="103"/>
    </row>
    <row r="956" spans="1:2">
      <c r="A956" s="103"/>
      <c r="B956" s="103"/>
    </row>
    <row r="957" spans="1:2">
      <c r="A957" s="103"/>
      <c r="B957" s="103"/>
    </row>
    <row r="958" spans="1:2">
      <c r="A958" s="103"/>
      <c r="B958" s="103"/>
    </row>
    <row r="959" spans="1:2">
      <c r="A959" s="103"/>
      <c r="B959" s="101"/>
    </row>
    <row r="960" spans="1:2">
      <c r="A960" s="103"/>
      <c r="B960" s="323"/>
    </row>
    <row r="961" spans="1:2">
      <c r="A961" s="103"/>
      <c r="B961" s="323"/>
    </row>
    <row r="962" spans="1:2">
      <c r="A962" s="103"/>
      <c r="B962" s="323"/>
    </row>
    <row r="963" spans="1:2">
      <c r="A963" s="103"/>
      <c r="B963" s="323"/>
    </row>
    <row r="964" spans="1:2">
      <c r="A964" s="103"/>
      <c r="B964" s="323"/>
    </row>
    <row r="965" spans="1:2">
      <c r="A965" s="103"/>
      <c r="B965" s="103"/>
    </row>
    <row r="966" spans="1:2">
      <c r="A966" s="103"/>
      <c r="B966" s="103"/>
    </row>
    <row r="967" spans="1:2">
      <c r="A967" s="103"/>
      <c r="B967" s="103"/>
    </row>
    <row r="968" spans="1:2">
      <c r="A968" s="103"/>
      <c r="B968" s="103"/>
    </row>
    <row r="969" spans="1:2">
      <c r="A969" s="103"/>
      <c r="B969" s="103"/>
    </row>
    <row r="970" spans="1:2">
      <c r="A970" s="103"/>
      <c r="B970" s="103"/>
    </row>
    <row r="971" spans="1:2">
      <c r="A971" s="103"/>
      <c r="B971" s="103"/>
    </row>
    <row r="972" spans="1:2">
      <c r="A972" s="103"/>
      <c r="B972" s="103"/>
    </row>
    <row r="973" spans="1:2">
      <c r="A973" s="103"/>
      <c r="B973" s="103"/>
    </row>
    <row r="974" spans="1:2">
      <c r="A974" s="103"/>
      <c r="B974" s="103"/>
    </row>
    <row r="975" spans="1:2">
      <c r="A975" s="103"/>
      <c r="B975" s="103"/>
    </row>
    <row r="976" spans="1:2">
      <c r="A976" s="103"/>
      <c r="B976" s="103"/>
    </row>
    <row r="977" spans="1:2">
      <c r="A977" s="103"/>
      <c r="B977" s="103"/>
    </row>
    <row r="978" spans="1:2">
      <c r="A978" s="103"/>
      <c r="B978" s="103"/>
    </row>
    <row r="979" spans="1:2">
      <c r="A979" s="103"/>
      <c r="B979" s="103"/>
    </row>
    <row r="980" spans="1:2">
      <c r="A980" s="103"/>
      <c r="B980" s="103"/>
    </row>
    <row r="981" spans="1:2">
      <c r="A981" s="103"/>
      <c r="B981" s="103"/>
    </row>
    <row r="982" spans="1:2">
      <c r="A982" s="103"/>
      <c r="B982" s="101"/>
    </row>
    <row r="983" spans="1:2">
      <c r="A983" s="103"/>
      <c r="B983" s="323"/>
    </row>
    <row r="984" spans="1:2">
      <c r="A984" s="103"/>
      <c r="B984" s="323"/>
    </row>
    <row r="985" spans="1:2">
      <c r="A985" s="103"/>
      <c r="B985" s="323"/>
    </row>
    <row r="986" spans="1:2">
      <c r="A986" s="103"/>
      <c r="B986" s="323"/>
    </row>
    <row r="987" spans="1:2">
      <c r="A987" s="103"/>
      <c r="B987" s="103"/>
    </row>
    <row r="988" spans="1:2">
      <c r="A988" s="103"/>
      <c r="B988" s="103"/>
    </row>
    <row r="989" spans="1:2">
      <c r="A989" s="103"/>
      <c r="B989" s="103"/>
    </row>
    <row r="990" spans="1:2">
      <c r="A990" s="103"/>
      <c r="B990" s="103"/>
    </row>
    <row r="991" spans="1:2">
      <c r="A991" s="103"/>
      <c r="B991" s="103"/>
    </row>
    <row r="992" spans="1:2">
      <c r="A992" s="103"/>
      <c r="B992" s="103"/>
    </row>
    <row r="993" spans="1:2">
      <c r="A993" s="103"/>
      <c r="B993" s="103"/>
    </row>
    <row r="994" spans="1:2">
      <c r="A994" s="103"/>
      <c r="B994" s="103"/>
    </row>
    <row r="995" spans="1:2">
      <c r="A995" s="103"/>
      <c r="B995" s="103"/>
    </row>
    <row r="996" spans="1:2">
      <c r="A996" s="103"/>
      <c r="B996" s="103"/>
    </row>
    <row r="997" spans="1:2">
      <c r="A997" s="103"/>
      <c r="B997" s="101"/>
    </row>
    <row r="998" spans="1:2">
      <c r="A998" s="103"/>
      <c r="B998" s="323"/>
    </row>
    <row r="999" spans="1:2">
      <c r="A999" s="103"/>
      <c r="B999" s="323"/>
    </row>
    <row r="1000" spans="1:2">
      <c r="A1000" s="103"/>
      <c r="B1000" s="323"/>
    </row>
    <row r="1001" spans="1:2">
      <c r="A1001" s="103"/>
      <c r="B1001" s="103"/>
    </row>
    <row r="1002" spans="1:2">
      <c r="A1002" s="103"/>
      <c r="B1002" s="103"/>
    </row>
    <row r="1003" spans="1:2">
      <c r="A1003" s="103"/>
      <c r="B1003" s="103"/>
    </row>
    <row r="1004" spans="1:2">
      <c r="A1004" s="103"/>
      <c r="B1004" s="103"/>
    </row>
    <row r="1005" spans="1:2">
      <c r="A1005" s="103"/>
      <c r="B1005" s="103"/>
    </row>
    <row r="1006" spans="1:2">
      <c r="A1006" s="103"/>
      <c r="B1006" s="103"/>
    </row>
    <row r="1007" spans="1:2">
      <c r="A1007" s="103"/>
      <c r="B1007" s="103"/>
    </row>
    <row r="1008" spans="1:2">
      <c r="A1008" s="103"/>
      <c r="B1008" s="103"/>
    </row>
    <row r="1009" spans="1:2">
      <c r="A1009" s="103"/>
      <c r="B1009" s="103"/>
    </row>
    <row r="1010" spans="1:2">
      <c r="A1010" s="103"/>
      <c r="B1010" s="103"/>
    </row>
    <row r="1011" spans="1:2">
      <c r="A1011" s="103"/>
      <c r="B1011" s="103"/>
    </row>
    <row r="1012" spans="1:2">
      <c r="A1012" s="103"/>
      <c r="B1012" s="103"/>
    </row>
    <row r="1013" spans="1:2">
      <c r="A1013" s="103"/>
      <c r="B1013" s="103"/>
    </row>
    <row r="1014" spans="1:2">
      <c r="A1014" s="103"/>
      <c r="B1014" s="103"/>
    </row>
    <row r="1015" spans="1:2">
      <c r="A1015" s="103"/>
      <c r="B1015" s="103"/>
    </row>
    <row r="1016" spans="1:2">
      <c r="A1016" s="103"/>
      <c r="B1016" s="103"/>
    </row>
    <row r="1017" spans="1:2">
      <c r="A1017" s="103"/>
      <c r="B1017" s="101"/>
    </row>
    <row r="1018" spans="1:2">
      <c r="A1018" s="103"/>
      <c r="B1018" s="323"/>
    </row>
    <row r="1019" spans="1:2">
      <c r="A1019" s="103"/>
      <c r="B1019" s="323"/>
    </row>
    <row r="1020" spans="1:2">
      <c r="A1020" s="103"/>
      <c r="B1020" s="323"/>
    </row>
    <row r="1021" spans="1:2">
      <c r="A1021" s="103"/>
      <c r="B1021" s="323"/>
    </row>
    <row r="1022" spans="1:2">
      <c r="A1022" s="103"/>
      <c r="B1022" s="103"/>
    </row>
    <row r="1023" spans="1:2">
      <c r="A1023" s="103"/>
      <c r="B1023" s="103"/>
    </row>
    <row r="1024" spans="1:2">
      <c r="A1024" s="103"/>
      <c r="B1024" s="103"/>
    </row>
    <row r="1025" spans="1:2">
      <c r="A1025" s="103"/>
      <c r="B1025" s="103"/>
    </row>
    <row r="1026" spans="1:2">
      <c r="A1026" s="103"/>
      <c r="B1026" s="103"/>
    </row>
    <row r="1027" spans="1:2">
      <c r="A1027" s="103"/>
      <c r="B1027" s="103"/>
    </row>
    <row r="1028" spans="1:2">
      <c r="A1028" s="103"/>
      <c r="B1028" s="103"/>
    </row>
    <row r="1029" spans="1:2">
      <c r="A1029" s="103"/>
      <c r="B1029" s="103"/>
    </row>
    <row r="1030" spans="1:2">
      <c r="A1030" s="103"/>
      <c r="B1030" s="103"/>
    </row>
    <row r="1031" spans="1:2">
      <c r="A1031" s="103"/>
      <c r="B1031" s="103"/>
    </row>
    <row r="1032" spans="1:2">
      <c r="A1032" s="103"/>
      <c r="B1032" s="103"/>
    </row>
    <row r="1033" spans="1:2">
      <c r="A1033" s="103"/>
      <c r="B1033" s="103"/>
    </row>
    <row r="1034" spans="1:2">
      <c r="A1034" s="103"/>
      <c r="B1034" s="103"/>
    </row>
    <row r="1035" spans="1:2">
      <c r="A1035" s="103"/>
      <c r="B1035" s="103"/>
    </row>
    <row r="1036" spans="1:2">
      <c r="A1036" s="103"/>
      <c r="B1036" s="103"/>
    </row>
    <row r="1037" spans="1:2">
      <c r="A1037" s="103"/>
      <c r="B1037" s="103"/>
    </row>
    <row r="1038" spans="1:2">
      <c r="A1038" s="103"/>
      <c r="B1038" s="103"/>
    </row>
    <row r="1039" spans="1:2">
      <c r="A1039" s="103"/>
      <c r="B1039" s="103"/>
    </row>
    <row r="1040" spans="1:2">
      <c r="A1040" s="103"/>
      <c r="B1040" s="103"/>
    </row>
    <row r="1041" spans="1:2">
      <c r="A1041" s="103"/>
      <c r="B1041" s="103"/>
    </row>
    <row r="1042" spans="1:2">
      <c r="A1042" s="103"/>
      <c r="B1042" s="103"/>
    </row>
    <row r="1043" spans="1:2">
      <c r="A1043" s="103"/>
      <c r="B1043" s="103"/>
    </row>
    <row r="1044" spans="1:2">
      <c r="A1044" s="103"/>
      <c r="B1044" s="103"/>
    </row>
    <row r="1045" spans="1:2">
      <c r="A1045" s="103"/>
      <c r="B1045" s="103"/>
    </row>
    <row r="1046" spans="1:2">
      <c r="A1046" s="103"/>
      <c r="B1046" s="103"/>
    </row>
    <row r="1047" spans="1:2">
      <c r="A1047" s="103"/>
      <c r="B1047" s="103"/>
    </row>
    <row r="1048" spans="1:2">
      <c r="A1048" s="103"/>
      <c r="B1048" s="103"/>
    </row>
    <row r="1049" spans="1:2">
      <c r="A1049" s="103"/>
      <c r="B1049" s="103"/>
    </row>
    <row r="1050" spans="1:2">
      <c r="A1050" s="103"/>
      <c r="B1050" s="103"/>
    </row>
    <row r="1051" spans="1:2">
      <c r="A1051" s="103"/>
      <c r="B1051" s="103"/>
    </row>
    <row r="1052" spans="1:2">
      <c r="A1052" s="103"/>
      <c r="B1052" s="103"/>
    </row>
    <row r="1053" spans="1:2">
      <c r="A1053" s="103"/>
      <c r="B1053" s="103"/>
    </row>
    <row r="1054" spans="1:2">
      <c r="A1054" s="103"/>
      <c r="B1054" s="103"/>
    </row>
    <row r="1055" spans="1:2">
      <c r="A1055" s="103"/>
      <c r="B1055" s="101"/>
    </row>
    <row r="1056" spans="1:2">
      <c r="A1056" s="103"/>
      <c r="B1056" s="323"/>
    </row>
    <row r="1057" spans="1:2">
      <c r="A1057" s="103"/>
      <c r="B1057" s="323"/>
    </row>
    <row r="1058" spans="1:2">
      <c r="A1058" s="103"/>
      <c r="B1058" s="323"/>
    </row>
    <row r="1059" spans="1:2">
      <c r="A1059" s="103"/>
      <c r="B1059" s="323"/>
    </row>
    <row r="1060" spans="1:2">
      <c r="A1060" s="103"/>
      <c r="B1060" s="103"/>
    </row>
    <row r="1061" spans="1:2">
      <c r="A1061" s="103"/>
      <c r="B1061" s="103"/>
    </row>
    <row r="1062" spans="1:2">
      <c r="A1062" s="103"/>
      <c r="B1062" s="103"/>
    </row>
    <row r="1063" spans="1:2">
      <c r="A1063" s="103"/>
      <c r="B1063" s="103"/>
    </row>
    <row r="1064" spans="1:2">
      <c r="A1064" s="103"/>
      <c r="B1064" s="103"/>
    </row>
    <row r="1065" spans="1:2">
      <c r="A1065" s="103"/>
      <c r="B1065" s="103"/>
    </row>
    <row r="1066" spans="1:2">
      <c r="A1066" s="103"/>
      <c r="B1066" s="103"/>
    </row>
    <row r="1067" spans="1:2">
      <c r="A1067" s="103"/>
      <c r="B1067" s="103"/>
    </row>
    <row r="1068" spans="1:2">
      <c r="A1068" s="103"/>
      <c r="B1068" s="103"/>
    </row>
    <row r="1069" spans="1:2">
      <c r="A1069" s="103"/>
      <c r="B1069" s="103"/>
    </row>
    <row r="1070" spans="1:2">
      <c r="A1070" s="103"/>
      <c r="B1070" s="103"/>
    </row>
    <row r="1071" spans="1:2">
      <c r="A1071" s="103"/>
      <c r="B1071" s="103"/>
    </row>
    <row r="1072" spans="1:2">
      <c r="A1072" s="103"/>
      <c r="B1072" s="103"/>
    </row>
    <row r="1073" spans="1:2">
      <c r="A1073" s="103"/>
      <c r="B1073" s="103"/>
    </row>
    <row r="1074" spans="1:2">
      <c r="A1074" s="103"/>
      <c r="B1074" s="103"/>
    </row>
    <row r="1075" spans="1:2">
      <c r="A1075" s="103"/>
      <c r="B1075" s="103"/>
    </row>
    <row r="1076" spans="1:2">
      <c r="A1076" s="103"/>
      <c r="B1076" s="103"/>
    </row>
    <row r="1077" spans="1:2">
      <c r="A1077" s="103"/>
      <c r="B1077" s="103"/>
    </row>
    <row r="1078" spans="1:2">
      <c r="A1078" s="103"/>
      <c r="B1078" s="103"/>
    </row>
    <row r="1079" spans="1:2">
      <c r="A1079" s="103"/>
      <c r="B1079" s="101"/>
    </row>
    <row r="1080" spans="1:2">
      <c r="A1080" s="103"/>
      <c r="B1080" s="323"/>
    </row>
    <row r="1081" spans="1:2">
      <c r="A1081" s="103"/>
      <c r="B1081" s="323"/>
    </row>
    <row r="1082" spans="1:2">
      <c r="A1082" s="103"/>
      <c r="B1082" s="323"/>
    </row>
    <row r="1083" spans="1:2">
      <c r="A1083" s="103"/>
      <c r="B1083" s="103"/>
    </row>
    <row r="1084" spans="1:2">
      <c r="A1084" s="103"/>
      <c r="B1084" s="103"/>
    </row>
    <row r="1085" spans="1:2">
      <c r="A1085" s="103"/>
      <c r="B1085" s="103"/>
    </row>
    <row r="1086" spans="1:2">
      <c r="A1086" s="103"/>
      <c r="B1086" s="103"/>
    </row>
    <row r="1087" spans="1:2">
      <c r="A1087" s="103"/>
      <c r="B1087" s="101"/>
    </row>
    <row r="1088" spans="1:2">
      <c r="A1088" s="103"/>
      <c r="B1088" s="323"/>
    </row>
    <row r="1089" spans="1:2">
      <c r="A1089" s="103"/>
      <c r="B1089" s="323"/>
    </row>
    <row r="1090" spans="1:2">
      <c r="A1090" s="103"/>
      <c r="B1090" s="323"/>
    </row>
    <row r="1091" spans="1:2">
      <c r="A1091" s="103"/>
      <c r="B1091" s="323"/>
    </row>
    <row r="1092" spans="1:2">
      <c r="A1092" s="103"/>
      <c r="B1092" s="323"/>
    </row>
    <row r="1093" spans="1:2">
      <c r="A1093" s="103"/>
      <c r="B1093" s="103"/>
    </row>
    <row r="1094" spans="1:2">
      <c r="A1094" s="103"/>
      <c r="B1094" s="103"/>
    </row>
    <row r="1095" spans="1:2">
      <c r="A1095" s="103"/>
      <c r="B1095" s="103"/>
    </row>
    <row r="1096" spans="1:2">
      <c r="A1096" s="103"/>
      <c r="B1096" s="103"/>
    </row>
    <row r="1097" spans="1:2">
      <c r="A1097" s="103"/>
      <c r="B1097" s="103"/>
    </row>
    <row r="1098" spans="1:2">
      <c r="A1098" s="103"/>
      <c r="B1098" s="103"/>
    </row>
    <row r="1099" spans="1:2">
      <c r="A1099" s="103"/>
      <c r="B1099" s="103"/>
    </row>
    <row r="1100" spans="1:2">
      <c r="A1100" s="103"/>
      <c r="B1100" s="103"/>
    </row>
    <row r="1101" spans="1:2">
      <c r="A1101" s="103"/>
      <c r="B1101" s="103"/>
    </row>
    <row r="1102" spans="1:2">
      <c r="A1102" s="103"/>
      <c r="B1102" s="103"/>
    </row>
    <row r="1103" spans="1:2">
      <c r="A1103" s="103"/>
      <c r="B1103" s="103"/>
    </row>
    <row r="1104" spans="1:2">
      <c r="A1104" s="103"/>
      <c r="B1104" s="103"/>
    </row>
    <row r="1105" spans="1:2">
      <c r="A1105" s="103"/>
      <c r="B1105" s="101"/>
    </row>
    <row r="1106" spans="1:2">
      <c r="A1106" s="103"/>
      <c r="B1106" s="323"/>
    </row>
    <row r="1107" spans="1:2">
      <c r="A1107" s="103"/>
      <c r="B1107" s="323"/>
    </row>
    <row r="1108" spans="1:2">
      <c r="A1108" s="103"/>
      <c r="B1108" s="323"/>
    </row>
    <row r="1109" spans="1:2">
      <c r="A1109" s="103"/>
      <c r="B1109" s="103"/>
    </row>
    <row r="1110" spans="1:2">
      <c r="A1110" s="103"/>
      <c r="B1110" s="103"/>
    </row>
    <row r="1111" spans="1:2">
      <c r="A1111" s="103"/>
      <c r="B1111" s="103"/>
    </row>
    <row r="1112" spans="1:2">
      <c r="A1112" s="103"/>
      <c r="B1112" s="103"/>
    </row>
    <row r="1113" spans="1:2">
      <c r="A1113" s="103"/>
      <c r="B1113" s="103"/>
    </row>
    <row r="1114" spans="1:2">
      <c r="A1114" s="103"/>
      <c r="B1114" s="103"/>
    </row>
    <row r="1115" spans="1:2">
      <c r="A1115" s="103"/>
      <c r="B1115" s="103"/>
    </row>
    <row r="1116" spans="1:2">
      <c r="A1116" s="103"/>
      <c r="B1116" s="103"/>
    </row>
    <row r="1117" spans="1:2">
      <c r="A1117" s="103"/>
      <c r="B1117" s="103"/>
    </row>
    <row r="1118" spans="1:2">
      <c r="A1118" s="103"/>
      <c r="B1118" s="103"/>
    </row>
    <row r="1119" spans="1:2">
      <c r="A1119" s="103"/>
      <c r="B1119" s="103"/>
    </row>
    <row r="1120" spans="1:2">
      <c r="A1120" s="103"/>
      <c r="B1120" s="103"/>
    </row>
    <row r="1121" spans="1:2">
      <c r="A1121" s="103"/>
      <c r="B1121" s="103"/>
    </row>
    <row r="1122" spans="1:2">
      <c r="A1122" s="103"/>
      <c r="B1122" s="103"/>
    </row>
    <row r="1123" spans="1:2">
      <c r="A1123" s="103"/>
      <c r="B1123" s="103"/>
    </row>
    <row r="1124" spans="1:2">
      <c r="A1124" s="103"/>
      <c r="B1124" s="103"/>
    </row>
    <row r="1125" spans="1:2">
      <c r="A1125" s="103"/>
      <c r="B1125" s="103"/>
    </row>
    <row r="1126" spans="1:2">
      <c r="A1126" s="103"/>
      <c r="B1126" s="103"/>
    </row>
    <row r="1127" spans="1:2">
      <c r="A1127" s="103"/>
      <c r="B1127" s="103"/>
    </row>
    <row r="1128" spans="1:2">
      <c r="A1128" s="103"/>
      <c r="B1128" s="103"/>
    </row>
    <row r="1129" spans="1:2">
      <c r="A1129" s="103"/>
      <c r="B1129" s="103"/>
    </row>
    <row r="1130" spans="1:2">
      <c r="A1130" s="103"/>
      <c r="B1130" s="103"/>
    </row>
    <row r="1131" spans="1:2">
      <c r="A1131" s="103"/>
      <c r="B1131" s="103"/>
    </row>
    <row r="1132" spans="1:2">
      <c r="A1132" s="103"/>
      <c r="B1132" s="103"/>
    </row>
    <row r="1133" spans="1:2">
      <c r="A1133" s="103"/>
      <c r="B1133" s="103"/>
    </row>
    <row r="1134" spans="1:2">
      <c r="A1134" s="103"/>
      <c r="B1134" s="103"/>
    </row>
    <row r="1135" spans="1:2">
      <c r="A1135" s="103"/>
      <c r="B1135" s="103"/>
    </row>
    <row r="1136" spans="1:2">
      <c r="A1136" s="103"/>
      <c r="B1136" s="101"/>
    </row>
    <row r="1137" spans="1:2">
      <c r="A1137" s="103"/>
      <c r="B1137" s="323"/>
    </row>
    <row r="1138" spans="1:2">
      <c r="A1138" s="103"/>
      <c r="B1138" s="323"/>
    </row>
    <row r="1139" spans="1:2">
      <c r="A1139" s="103"/>
      <c r="B1139" s="323"/>
    </row>
    <row r="1140" spans="1:2">
      <c r="A1140" s="103"/>
      <c r="B1140" s="323"/>
    </row>
    <row r="1141" spans="1:2">
      <c r="A1141" s="103"/>
      <c r="B1141" s="103"/>
    </row>
    <row r="1142" spans="1:2">
      <c r="A1142" s="103"/>
      <c r="B1142" s="103"/>
    </row>
    <row r="1143" spans="1:2">
      <c r="A1143" s="103"/>
      <c r="B1143" s="103"/>
    </row>
    <row r="1144" spans="1:2">
      <c r="A1144" s="103"/>
      <c r="B1144" s="103"/>
    </row>
    <row r="1145" spans="1:2">
      <c r="A1145" s="103"/>
      <c r="B1145" s="103"/>
    </row>
    <row r="1146" spans="1:2">
      <c r="A1146" s="103"/>
      <c r="B1146" s="103"/>
    </row>
    <row r="1147" spans="1:2">
      <c r="A1147" s="103"/>
      <c r="B1147" s="103"/>
    </row>
    <row r="1148" spans="1:2">
      <c r="A1148" s="103"/>
      <c r="B1148" s="103"/>
    </row>
    <row r="1149" spans="1:2">
      <c r="A1149" s="103"/>
      <c r="B1149" s="103"/>
    </row>
    <row r="1150" spans="1:2">
      <c r="A1150" s="103"/>
      <c r="B1150" s="103"/>
    </row>
    <row r="1151" spans="1:2">
      <c r="A1151" s="103"/>
      <c r="B1151" s="103"/>
    </row>
    <row r="1152" spans="1:2">
      <c r="A1152" s="103"/>
      <c r="B1152" s="103"/>
    </row>
    <row r="1153" spans="1:2">
      <c r="A1153" s="103"/>
      <c r="B1153" s="103"/>
    </row>
    <row r="1154" spans="1:2">
      <c r="A1154" s="103"/>
      <c r="B1154" s="103"/>
    </row>
    <row r="1155" spans="1:2">
      <c r="A1155" s="103"/>
      <c r="B1155" s="103"/>
    </row>
    <row r="1156" spans="1:2">
      <c r="A1156" s="103"/>
      <c r="B1156" s="103"/>
    </row>
    <row r="1157" spans="1:2">
      <c r="A1157" s="103"/>
      <c r="B1157" s="103"/>
    </row>
    <row r="1158" spans="1:2">
      <c r="A1158" s="103"/>
      <c r="B1158" s="103"/>
    </row>
    <row r="1159" spans="1:2">
      <c r="A1159" s="103"/>
      <c r="B1159" s="103"/>
    </row>
    <row r="1160" spans="1:2">
      <c r="A1160" s="103"/>
      <c r="B1160" s="103"/>
    </row>
    <row r="1161" spans="1:2">
      <c r="A1161" s="103"/>
      <c r="B1161" s="103"/>
    </row>
    <row r="1162" spans="1:2">
      <c r="A1162" s="103"/>
      <c r="B1162" s="103"/>
    </row>
    <row r="1163" spans="1:2">
      <c r="A1163" s="103"/>
      <c r="B1163" s="103"/>
    </row>
    <row r="1164" spans="1:2">
      <c r="A1164" s="103"/>
      <c r="B1164" s="103"/>
    </row>
    <row r="1165" spans="1:2">
      <c r="A1165" s="103"/>
      <c r="B1165" s="103"/>
    </row>
    <row r="1166" spans="1:2">
      <c r="A1166" s="103"/>
      <c r="B1166" s="103"/>
    </row>
    <row r="1167" spans="1:2">
      <c r="A1167" s="103"/>
      <c r="B1167" s="103"/>
    </row>
    <row r="1168" spans="1:2">
      <c r="A1168" s="103"/>
      <c r="B1168" s="103"/>
    </row>
    <row r="1169" spans="1:2">
      <c r="A1169" s="103"/>
      <c r="B1169" s="103"/>
    </row>
    <row r="1170" spans="1:2">
      <c r="A1170" s="103"/>
      <c r="B1170" s="103"/>
    </row>
    <row r="1171" spans="1:2">
      <c r="A1171" s="103"/>
      <c r="B1171" s="103"/>
    </row>
    <row r="1172" spans="1:2">
      <c r="A1172" s="103"/>
      <c r="B1172" s="103"/>
    </row>
    <row r="1173" spans="1:2">
      <c r="A1173" s="103"/>
      <c r="B1173" s="103"/>
    </row>
    <row r="1174" spans="1:2">
      <c r="A1174" s="103"/>
      <c r="B1174" s="103"/>
    </row>
    <row r="1175" spans="1:2">
      <c r="A1175" s="103"/>
      <c r="B1175" s="103"/>
    </row>
    <row r="1176" spans="1:2">
      <c r="A1176" s="103"/>
      <c r="B1176" s="103"/>
    </row>
    <row r="1177" spans="1:2">
      <c r="A1177" s="103"/>
      <c r="B1177" s="103"/>
    </row>
    <row r="1178" spans="1:2">
      <c r="A1178" s="103"/>
      <c r="B1178" s="103"/>
    </row>
    <row r="1179" spans="1:2">
      <c r="A1179" s="103"/>
      <c r="B1179" s="103"/>
    </row>
    <row r="1180" spans="1:2">
      <c r="A1180" s="103"/>
      <c r="B1180" s="103"/>
    </row>
    <row r="1181" spans="1:2">
      <c r="A1181" s="103"/>
      <c r="B1181" s="103"/>
    </row>
    <row r="1182" spans="1:2">
      <c r="A1182" s="103"/>
      <c r="B1182" s="103"/>
    </row>
    <row r="1183" spans="1:2">
      <c r="A1183" s="103"/>
      <c r="B1183" s="103"/>
    </row>
    <row r="1184" spans="1:2">
      <c r="A1184" s="103"/>
      <c r="B1184" s="103"/>
    </row>
    <row r="1185" spans="1:2">
      <c r="A1185" s="103"/>
      <c r="B1185" s="103"/>
    </row>
    <row r="1186" spans="1:2">
      <c r="A1186" s="103"/>
      <c r="B1186" s="103"/>
    </row>
    <row r="1187" spans="1:2">
      <c r="A1187" s="103"/>
      <c r="B1187" s="103"/>
    </row>
    <row r="1188" spans="1:2">
      <c r="A1188" s="103"/>
      <c r="B1188" s="103"/>
    </row>
    <row r="1189" spans="1:2">
      <c r="A1189" s="103"/>
      <c r="B1189" s="103"/>
    </row>
    <row r="1190" spans="1:2">
      <c r="A1190" s="103"/>
      <c r="B1190" s="101"/>
    </row>
    <row r="1191" spans="1:2">
      <c r="A1191" s="103"/>
      <c r="B1191" s="323"/>
    </row>
    <row r="1192" spans="1:2">
      <c r="A1192" s="103"/>
      <c r="B1192" s="323"/>
    </row>
    <row r="1193" spans="1:2">
      <c r="A1193" s="103"/>
      <c r="B1193" s="323"/>
    </row>
    <row r="1194" spans="1:2">
      <c r="A1194" s="103"/>
      <c r="B1194" s="323"/>
    </row>
    <row r="1195" spans="1:2">
      <c r="A1195" s="103"/>
      <c r="B1195" s="101"/>
    </row>
    <row r="1196" spans="1:2">
      <c r="A1196" s="103"/>
      <c r="B1196" s="323"/>
    </row>
    <row r="1197" spans="1:2">
      <c r="A1197" s="103"/>
      <c r="B1197" s="323"/>
    </row>
    <row r="1198" spans="1:2">
      <c r="A1198" s="103"/>
      <c r="B1198" s="323"/>
    </row>
    <row r="1199" spans="1:2">
      <c r="A1199" s="103"/>
      <c r="B1199" s="103"/>
    </row>
    <row r="1200" spans="1:2">
      <c r="A1200" s="103"/>
      <c r="B1200" s="103"/>
    </row>
    <row r="1201" spans="1:2">
      <c r="A1201" s="103"/>
      <c r="B1201" s="103"/>
    </row>
    <row r="1202" spans="1:2">
      <c r="A1202" s="103"/>
      <c r="B1202" s="103"/>
    </row>
    <row r="1203" spans="1:2">
      <c r="A1203" s="103"/>
      <c r="B1203" s="103"/>
    </row>
    <row r="1204" spans="1:2">
      <c r="A1204" s="103"/>
      <c r="B1204" s="103"/>
    </row>
    <row r="1205" spans="1:2">
      <c r="A1205" s="103"/>
      <c r="B1205" s="103"/>
    </row>
    <row r="1206" spans="1:2">
      <c r="A1206" s="103"/>
      <c r="B1206" s="103"/>
    </row>
    <row r="1207" spans="1:2">
      <c r="A1207" s="103"/>
      <c r="B1207" s="103"/>
    </row>
    <row r="1208" spans="1:2">
      <c r="A1208" s="103"/>
      <c r="B1208" s="103"/>
    </row>
    <row r="1209" spans="1:2">
      <c r="A1209" s="103"/>
      <c r="B1209" s="103"/>
    </row>
    <row r="1210" spans="1:2">
      <c r="A1210" s="103"/>
      <c r="B1210" s="103"/>
    </row>
    <row r="1211" spans="1:2">
      <c r="A1211" s="103"/>
      <c r="B1211" s="103"/>
    </row>
    <row r="1212" spans="1:2">
      <c r="A1212" s="103"/>
      <c r="B1212" s="103"/>
    </row>
    <row r="1213" spans="1:2">
      <c r="A1213" s="103"/>
      <c r="B1213" s="103"/>
    </row>
    <row r="1214" spans="1:2">
      <c r="A1214" s="103"/>
      <c r="B1214" s="103"/>
    </row>
    <row r="1215" spans="1:2">
      <c r="A1215" s="103"/>
      <c r="B1215" s="103"/>
    </row>
    <row r="1216" spans="1:2">
      <c r="A1216" s="103"/>
      <c r="B1216" s="103"/>
    </row>
    <row r="1217" spans="1:2">
      <c r="A1217" s="103"/>
      <c r="B1217" s="101"/>
    </row>
    <row r="1218" spans="1:2">
      <c r="A1218" s="103"/>
      <c r="B1218" s="323"/>
    </row>
    <row r="1219" spans="1:2">
      <c r="A1219" s="103"/>
      <c r="B1219" s="323"/>
    </row>
    <row r="1220" spans="1:2">
      <c r="A1220" s="103"/>
      <c r="B1220" s="323"/>
    </row>
    <row r="1221" spans="1:2">
      <c r="A1221" s="103"/>
      <c r="B1221" s="101"/>
    </row>
    <row r="1222" spans="1:2">
      <c r="A1222" s="103"/>
      <c r="B1222" s="323"/>
    </row>
    <row r="1223" spans="1:2">
      <c r="A1223" s="103"/>
      <c r="B1223" s="323"/>
    </row>
    <row r="1224" spans="1:2">
      <c r="A1224" s="103"/>
      <c r="B1224" s="323"/>
    </row>
    <row r="1225" spans="1:2">
      <c r="A1225" s="103"/>
      <c r="B1225" s="323"/>
    </row>
    <row r="1226" spans="1:2">
      <c r="A1226" s="103"/>
      <c r="B1226" s="101"/>
    </row>
    <row r="1227" spans="1:2">
      <c r="A1227" s="103"/>
      <c r="B1227" s="323"/>
    </row>
    <row r="1228" spans="1:2">
      <c r="A1228" s="103"/>
      <c r="B1228" s="323"/>
    </row>
    <row r="1229" spans="1:2">
      <c r="A1229" s="103"/>
      <c r="B1229" s="323"/>
    </row>
    <row r="1230" spans="1:2">
      <c r="A1230" s="103"/>
      <c r="B1230" s="103"/>
    </row>
    <row r="1231" spans="1:2">
      <c r="A1231" s="103"/>
      <c r="B1231" s="103"/>
    </row>
    <row r="1232" spans="1:2">
      <c r="A1232" s="103"/>
      <c r="B1232" s="103"/>
    </row>
    <row r="1233" spans="1:2">
      <c r="A1233" s="103"/>
      <c r="B1233" s="103"/>
    </row>
    <row r="1234" spans="1:2">
      <c r="A1234" s="103"/>
      <c r="B1234" s="103"/>
    </row>
    <row r="1235" spans="1:2">
      <c r="A1235" s="103"/>
      <c r="B1235" s="103"/>
    </row>
    <row r="1236" spans="1:2">
      <c r="A1236" s="103"/>
      <c r="B1236" s="103"/>
    </row>
    <row r="1237" spans="1:2">
      <c r="A1237" s="103"/>
      <c r="B1237" s="103"/>
    </row>
    <row r="1238" spans="1:2">
      <c r="A1238" s="103"/>
      <c r="B1238" s="103"/>
    </row>
    <row r="1239" spans="1:2">
      <c r="A1239" s="103"/>
      <c r="B1239" s="103"/>
    </row>
    <row r="1240" spans="1:2">
      <c r="A1240" s="103"/>
      <c r="B1240" s="103"/>
    </row>
    <row r="1241" spans="1:2">
      <c r="A1241" s="103"/>
      <c r="B1241" s="103"/>
    </row>
    <row r="1242" spans="1:2">
      <c r="A1242" s="103"/>
      <c r="B1242" s="103"/>
    </row>
    <row r="1243" spans="1:2">
      <c r="A1243" s="103"/>
      <c r="B1243" s="103"/>
    </row>
    <row r="1244" spans="1:2">
      <c r="A1244" s="103"/>
      <c r="B1244" s="103"/>
    </row>
    <row r="1245" spans="1:2">
      <c r="A1245" s="103"/>
      <c r="B1245" s="103"/>
    </row>
    <row r="1246" spans="1:2">
      <c r="A1246" s="103"/>
      <c r="B1246" s="103"/>
    </row>
    <row r="1247" spans="1:2">
      <c r="A1247" s="103"/>
      <c r="B1247" s="101"/>
    </row>
    <row r="1248" spans="1:2">
      <c r="A1248" s="103"/>
      <c r="B1248" s="323"/>
    </row>
    <row r="1249" spans="1:2">
      <c r="A1249" s="103"/>
      <c r="B1249" s="323"/>
    </row>
    <row r="1250" spans="1:2">
      <c r="A1250" s="103"/>
      <c r="B1250" s="323"/>
    </row>
    <row r="1251" spans="1:2">
      <c r="A1251" s="103"/>
      <c r="B1251" s="323"/>
    </row>
    <row r="1252" spans="1:2">
      <c r="A1252" s="103"/>
      <c r="B1252" s="101"/>
    </row>
    <row r="1253" spans="1:2">
      <c r="A1253" s="103"/>
      <c r="B1253" s="323"/>
    </row>
    <row r="1254" spans="1:2">
      <c r="A1254" s="103"/>
      <c r="B1254" s="323"/>
    </row>
    <row r="1255" spans="1:2">
      <c r="A1255" s="103"/>
      <c r="B1255" s="323"/>
    </row>
    <row r="1256" spans="1:2">
      <c r="A1256" s="103"/>
      <c r="B1256" s="323"/>
    </row>
    <row r="1257" spans="1:2">
      <c r="A1257" s="103"/>
      <c r="B1257" s="323"/>
    </row>
    <row r="1258" spans="1:2">
      <c r="A1258" s="103"/>
      <c r="B1258" s="103"/>
    </row>
    <row r="1259" spans="1:2">
      <c r="A1259" s="103"/>
      <c r="B1259" s="103"/>
    </row>
    <row r="1260" spans="1:2">
      <c r="A1260" s="103"/>
      <c r="B1260" s="103"/>
    </row>
    <row r="1261" spans="1:2">
      <c r="A1261" s="103"/>
      <c r="B1261" s="103"/>
    </row>
    <row r="1262" spans="1:2">
      <c r="A1262" s="103"/>
      <c r="B1262" s="103"/>
    </row>
    <row r="1263" spans="1:2">
      <c r="A1263" s="103"/>
      <c r="B1263" s="103"/>
    </row>
    <row r="1264" spans="1:2">
      <c r="A1264" s="103"/>
      <c r="B1264" s="103"/>
    </row>
    <row r="1265" spans="1:2">
      <c r="A1265" s="103"/>
      <c r="B1265" s="103"/>
    </row>
    <row r="1266" spans="1:2">
      <c r="A1266" s="103"/>
      <c r="B1266" s="101"/>
    </row>
    <row r="1267" spans="1:2">
      <c r="A1267" s="103"/>
      <c r="B1267" s="323"/>
    </row>
    <row r="1268" spans="1:2">
      <c r="A1268" s="103"/>
      <c r="B1268" s="323"/>
    </row>
    <row r="1269" spans="1:2">
      <c r="A1269" s="103"/>
      <c r="B1269" s="323"/>
    </row>
    <row r="1270" spans="1:2">
      <c r="A1270" s="103"/>
      <c r="B1270" s="323"/>
    </row>
    <row r="1271" spans="1:2">
      <c r="A1271" s="103"/>
      <c r="B1271" s="103"/>
    </row>
    <row r="1272" spans="1:2">
      <c r="A1272" s="103"/>
      <c r="B1272" s="103"/>
    </row>
    <row r="1273" spans="1:2">
      <c r="A1273" s="103"/>
      <c r="B1273" s="103"/>
    </row>
    <row r="1274" spans="1:2">
      <c r="A1274" s="103"/>
      <c r="B1274" s="103"/>
    </row>
    <row r="1275" spans="1:2">
      <c r="A1275" s="103"/>
      <c r="B1275" s="103"/>
    </row>
    <row r="1276" spans="1:2">
      <c r="A1276" s="103"/>
      <c r="B1276" s="103"/>
    </row>
    <row r="1277" spans="1:2">
      <c r="A1277" s="103"/>
      <c r="B1277" s="103"/>
    </row>
    <row r="1278" spans="1:2">
      <c r="A1278" s="103"/>
      <c r="B1278" s="103"/>
    </row>
    <row r="1279" spans="1:2">
      <c r="A1279" s="103"/>
      <c r="B1279" s="103"/>
    </row>
    <row r="1280" spans="1:2">
      <c r="A1280" s="103"/>
      <c r="B1280" s="103"/>
    </row>
    <row r="1281" spans="1:2">
      <c r="A1281" s="103"/>
      <c r="B1281" s="103"/>
    </row>
    <row r="1282" spans="1:2">
      <c r="A1282" s="103"/>
      <c r="B1282" s="103"/>
    </row>
    <row r="1283" spans="1:2">
      <c r="A1283" s="103"/>
      <c r="B1283" s="103"/>
    </row>
    <row r="1284" spans="1:2">
      <c r="A1284" s="103"/>
      <c r="B1284" s="103"/>
    </row>
    <row r="1285" spans="1:2">
      <c r="A1285" s="103"/>
      <c r="B1285" s="103"/>
    </row>
    <row r="1286" spans="1:2">
      <c r="A1286" s="103"/>
      <c r="B1286" s="103"/>
    </row>
    <row r="1287" spans="1:2">
      <c r="A1287" s="103"/>
      <c r="B1287" s="103"/>
    </row>
    <row r="1288" spans="1:2">
      <c r="A1288" s="103"/>
      <c r="B1288" s="103"/>
    </row>
    <row r="1289" spans="1:2">
      <c r="A1289" s="103"/>
      <c r="B1289" s="103"/>
    </row>
    <row r="1290" spans="1:2">
      <c r="A1290" s="103"/>
      <c r="B1290" s="103"/>
    </row>
    <row r="1291" spans="1:2">
      <c r="A1291" s="103"/>
      <c r="B1291" s="103"/>
    </row>
    <row r="1292" spans="1:2">
      <c r="A1292" s="103"/>
      <c r="B1292" s="103"/>
    </row>
    <row r="1293" spans="1:2">
      <c r="A1293" s="103"/>
      <c r="B1293" s="103"/>
    </row>
    <row r="1294" spans="1:2">
      <c r="A1294" s="103"/>
      <c r="B1294" s="103"/>
    </row>
    <row r="1295" spans="1:2">
      <c r="A1295" s="103"/>
      <c r="B1295" s="103"/>
    </row>
    <row r="1296" spans="1:2">
      <c r="A1296" s="103"/>
      <c r="B1296" s="103"/>
    </row>
    <row r="1297" spans="1:2">
      <c r="A1297" s="103"/>
      <c r="B1297" s="103"/>
    </row>
    <row r="1298" spans="1:2">
      <c r="A1298" s="103"/>
      <c r="B1298" s="103"/>
    </row>
    <row r="1299" spans="1:2">
      <c r="A1299" s="103"/>
      <c r="B1299" s="103"/>
    </row>
    <row r="1300" spans="1:2">
      <c r="A1300" s="103"/>
      <c r="B1300" s="103"/>
    </row>
    <row r="1301" spans="1:2">
      <c r="A1301" s="103"/>
      <c r="B1301" s="103"/>
    </row>
    <row r="1302" spans="1:2">
      <c r="A1302" s="103"/>
      <c r="B1302" s="103"/>
    </row>
    <row r="1303" spans="1:2">
      <c r="A1303" s="103"/>
      <c r="B1303" s="103"/>
    </row>
    <row r="1304" spans="1:2">
      <c r="A1304" s="103"/>
      <c r="B1304" s="103"/>
    </row>
    <row r="1305" spans="1:2">
      <c r="A1305" s="103"/>
      <c r="B1305" s="103"/>
    </row>
    <row r="1306" spans="1:2">
      <c r="A1306" s="103"/>
      <c r="B1306" s="103"/>
    </row>
    <row r="1307" spans="1:2">
      <c r="A1307" s="103"/>
      <c r="B1307" s="103"/>
    </row>
    <row r="1308" spans="1:2">
      <c r="A1308" s="103"/>
      <c r="B1308" s="101"/>
    </row>
    <row r="1309" spans="1:2">
      <c r="A1309" s="103"/>
      <c r="B1309" s="323"/>
    </row>
    <row r="1310" spans="1:2">
      <c r="A1310" s="103"/>
      <c r="B1310" s="323"/>
    </row>
    <row r="1311" spans="1:2">
      <c r="A1311" s="103"/>
      <c r="B1311" s="323"/>
    </row>
    <row r="1312" spans="1:2">
      <c r="A1312" s="103"/>
      <c r="B1312" s="103"/>
    </row>
    <row r="1313" spans="1:2">
      <c r="A1313" s="103"/>
      <c r="B1313" s="103"/>
    </row>
    <row r="1314" spans="1:2">
      <c r="A1314" s="103"/>
      <c r="B1314" s="103"/>
    </row>
    <row r="1315" spans="1:2">
      <c r="A1315" s="103"/>
      <c r="B1315" s="103"/>
    </row>
    <row r="1316" spans="1:2">
      <c r="A1316" s="103"/>
      <c r="B1316" s="103"/>
    </row>
    <row r="1317" spans="1:2">
      <c r="A1317" s="103"/>
      <c r="B1317" s="103"/>
    </row>
    <row r="1318" spans="1:2">
      <c r="A1318" s="103"/>
      <c r="B1318" s="103"/>
    </row>
    <row r="1319" spans="1:2">
      <c r="A1319" s="103"/>
      <c r="B1319" s="103"/>
    </row>
    <row r="1320" spans="1:2">
      <c r="A1320" s="103"/>
      <c r="B1320" s="103"/>
    </row>
    <row r="1321" spans="1:2">
      <c r="A1321" s="103"/>
      <c r="B1321" s="103"/>
    </row>
    <row r="1322" spans="1:2">
      <c r="A1322" s="103"/>
      <c r="B1322" s="103"/>
    </row>
    <row r="1323" spans="1:2">
      <c r="A1323" s="103"/>
      <c r="B1323" s="103"/>
    </row>
    <row r="1324" spans="1:2">
      <c r="A1324" s="103"/>
      <c r="B1324" s="103"/>
    </row>
    <row r="1325" spans="1:2">
      <c r="A1325" s="103"/>
      <c r="B1325" s="103"/>
    </row>
    <row r="1326" spans="1:2">
      <c r="A1326" s="103"/>
      <c r="B1326" s="101"/>
    </row>
    <row r="1327" spans="1:2">
      <c r="A1327" s="103"/>
      <c r="B1327" s="323"/>
    </row>
    <row r="1328" spans="1:2">
      <c r="A1328" s="103"/>
      <c r="B1328" s="323"/>
    </row>
    <row r="1329" spans="1:2">
      <c r="A1329" s="103"/>
      <c r="B1329" s="323"/>
    </row>
    <row r="1330" spans="1:2">
      <c r="A1330" s="103"/>
      <c r="B1330" s="103"/>
    </row>
    <row r="1331" spans="1:2">
      <c r="A1331" s="103"/>
      <c r="B1331" s="103"/>
    </row>
    <row r="1332" spans="1:2">
      <c r="A1332" s="103"/>
      <c r="B1332" s="103"/>
    </row>
    <row r="1333" spans="1:2">
      <c r="A1333" s="103"/>
      <c r="B1333" s="103"/>
    </row>
    <row r="1334" spans="1:2">
      <c r="A1334" s="103"/>
      <c r="B1334" s="103"/>
    </row>
    <row r="1335" spans="1:2">
      <c r="A1335" s="103"/>
      <c r="B1335" s="101"/>
    </row>
    <row r="1336" spans="1:2">
      <c r="A1336" s="103"/>
      <c r="B1336" s="323"/>
    </row>
    <row r="1337" spans="1:2">
      <c r="A1337" s="103"/>
      <c r="B1337" s="323"/>
    </row>
    <row r="1338" spans="1:2">
      <c r="A1338" s="103"/>
      <c r="B1338" s="323"/>
    </row>
    <row r="1339" spans="1:2">
      <c r="A1339" s="103"/>
      <c r="B1339" s="323"/>
    </row>
    <row r="1340" spans="1:2">
      <c r="A1340" s="103"/>
      <c r="B1340" s="323"/>
    </row>
    <row r="1341" spans="1:2">
      <c r="A1341" s="103"/>
      <c r="B1341" s="103"/>
    </row>
    <row r="1342" spans="1:2">
      <c r="A1342" s="103"/>
      <c r="B1342" s="103"/>
    </row>
    <row r="1343" spans="1:2">
      <c r="A1343" s="103"/>
      <c r="B1343" s="103"/>
    </row>
    <row r="1344" spans="1:2">
      <c r="A1344" s="103"/>
      <c r="B1344" s="103"/>
    </row>
    <row r="1345" spans="1:2">
      <c r="A1345" s="103"/>
      <c r="B1345" s="103"/>
    </row>
    <row r="1346" spans="1:2">
      <c r="A1346" s="103"/>
      <c r="B1346" s="103"/>
    </row>
    <row r="1347" spans="1:2">
      <c r="A1347" s="103"/>
      <c r="B1347" s="103"/>
    </row>
    <row r="1348" spans="1:2">
      <c r="A1348" s="103"/>
      <c r="B1348" s="103"/>
    </row>
    <row r="1349" spans="1:2">
      <c r="A1349" s="103"/>
      <c r="B1349" s="103"/>
    </row>
    <row r="1350" spans="1:2">
      <c r="A1350" s="103"/>
      <c r="B1350" s="103"/>
    </row>
    <row r="1351" spans="1:2">
      <c r="A1351" s="103"/>
      <c r="B1351" s="103"/>
    </row>
    <row r="1352" spans="1:2">
      <c r="A1352" s="103"/>
      <c r="B1352" s="103"/>
    </row>
    <row r="1353" spans="1:2">
      <c r="A1353" s="103"/>
      <c r="B1353" s="103"/>
    </row>
    <row r="1354" spans="1:2">
      <c r="A1354" s="103"/>
      <c r="B1354" s="103"/>
    </row>
    <row r="1355" spans="1:2">
      <c r="A1355" s="103"/>
      <c r="B1355" s="103"/>
    </row>
    <row r="1356" spans="1:2">
      <c r="A1356" s="103"/>
      <c r="B1356" s="103"/>
    </row>
    <row r="1357" spans="1:2">
      <c r="A1357" s="103"/>
      <c r="B1357" s="103"/>
    </row>
    <row r="1358" spans="1:2">
      <c r="A1358" s="103"/>
      <c r="B1358" s="103"/>
    </row>
    <row r="1359" spans="1:2">
      <c r="A1359" s="103"/>
      <c r="B1359" s="103"/>
    </row>
    <row r="1360" spans="1:2">
      <c r="A1360" s="103"/>
      <c r="B1360" s="103"/>
    </row>
    <row r="1361" spans="1:2">
      <c r="A1361" s="103"/>
      <c r="B1361" s="103"/>
    </row>
    <row r="1362" spans="1:2">
      <c r="A1362" s="103"/>
      <c r="B1362" s="103"/>
    </row>
    <row r="1363" spans="1:2">
      <c r="A1363" s="103"/>
      <c r="B1363" s="103"/>
    </row>
    <row r="1364" spans="1:2">
      <c r="A1364" s="103"/>
      <c r="B1364" s="103"/>
    </row>
    <row r="1365" spans="1:2">
      <c r="A1365" s="103"/>
      <c r="B1365" s="103"/>
    </row>
    <row r="1366" spans="1:2">
      <c r="A1366" s="103"/>
      <c r="B1366" s="103"/>
    </row>
    <row r="1367" spans="1:2">
      <c r="A1367" s="103"/>
      <c r="B1367" s="103"/>
    </row>
    <row r="1368" spans="1:2">
      <c r="A1368" s="103"/>
      <c r="B1368" s="103"/>
    </row>
    <row r="1369" spans="1:2">
      <c r="A1369" s="103"/>
      <c r="B1369" s="103"/>
    </row>
    <row r="1370" spans="1:2">
      <c r="A1370" s="103"/>
      <c r="B1370" s="101"/>
    </row>
    <row r="1371" spans="1:2">
      <c r="A1371" s="103"/>
      <c r="B1371" s="323"/>
    </row>
    <row r="1372" spans="1:2">
      <c r="A1372" s="103"/>
      <c r="B1372" s="323"/>
    </row>
    <row r="1373" spans="1:2">
      <c r="A1373" s="103"/>
      <c r="B1373" s="323"/>
    </row>
    <row r="1374" spans="1:2">
      <c r="A1374" s="103"/>
      <c r="B1374" s="103"/>
    </row>
    <row r="1375" spans="1:2">
      <c r="A1375" s="103"/>
      <c r="B1375" s="103"/>
    </row>
    <row r="1376" spans="1:2">
      <c r="A1376" s="103"/>
      <c r="B1376" s="103"/>
    </row>
    <row r="1377" spans="1:2">
      <c r="A1377" s="103"/>
      <c r="B1377" s="103"/>
    </row>
    <row r="1378" spans="1:2">
      <c r="A1378" s="103"/>
      <c r="B1378" s="103"/>
    </row>
    <row r="1379" spans="1:2">
      <c r="A1379" s="103"/>
      <c r="B1379" s="103"/>
    </row>
    <row r="1380" spans="1:2">
      <c r="A1380" s="103"/>
      <c r="B1380" s="103"/>
    </row>
    <row r="1381" spans="1:2">
      <c r="A1381" s="103"/>
      <c r="B1381" s="103"/>
    </row>
    <row r="1382" spans="1:2">
      <c r="A1382" s="103"/>
      <c r="B1382" s="103"/>
    </row>
    <row r="1383" spans="1:2">
      <c r="A1383" s="103"/>
      <c r="B1383" s="103"/>
    </row>
    <row r="1384" spans="1:2">
      <c r="A1384" s="103"/>
      <c r="B1384" s="103"/>
    </row>
    <row r="1385" spans="1:2">
      <c r="A1385" s="103"/>
      <c r="B1385" s="103"/>
    </row>
    <row r="1386" spans="1:2">
      <c r="A1386" s="103"/>
      <c r="B1386" s="103"/>
    </row>
    <row r="1387" spans="1:2">
      <c r="A1387" s="103"/>
      <c r="B1387" s="103"/>
    </row>
    <row r="1388" spans="1:2">
      <c r="A1388" s="103"/>
      <c r="B1388" s="103"/>
    </row>
    <row r="1389" spans="1:2">
      <c r="A1389" s="103"/>
      <c r="B1389" s="103"/>
    </row>
    <row r="1390" spans="1:2">
      <c r="A1390" s="103"/>
      <c r="B1390" s="103"/>
    </row>
    <row r="1391" spans="1:2">
      <c r="A1391" s="103"/>
      <c r="B1391" s="103"/>
    </row>
    <row r="1392" spans="1:2">
      <c r="A1392" s="103"/>
      <c r="B1392" s="103"/>
    </row>
    <row r="1393" spans="1:2">
      <c r="A1393" s="103"/>
      <c r="B1393" s="103"/>
    </row>
    <row r="1394" spans="1:2">
      <c r="A1394" s="103"/>
      <c r="B1394" s="103"/>
    </row>
    <row r="1395" spans="1:2">
      <c r="A1395" s="103"/>
      <c r="B1395" s="103"/>
    </row>
    <row r="1396" spans="1:2">
      <c r="A1396" s="103"/>
      <c r="B1396" s="103"/>
    </row>
    <row r="1397" spans="1:2">
      <c r="A1397" s="103"/>
      <c r="B1397" s="103"/>
    </row>
    <row r="1398" spans="1:2">
      <c r="A1398" s="103"/>
      <c r="B1398" s="103"/>
    </row>
    <row r="1399" spans="1:2">
      <c r="A1399" s="103"/>
      <c r="B1399" s="103"/>
    </row>
    <row r="1400" spans="1:2">
      <c r="A1400" s="103"/>
      <c r="B1400" s="103"/>
    </row>
    <row r="1401" spans="1:2">
      <c r="A1401" s="103"/>
      <c r="B1401" s="103"/>
    </row>
    <row r="1402" spans="1:2">
      <c r="A1402" s="103"/>
      <c r="B1402" s="103"/>
    </row>
    <row r="1403" spans="1:2">
      <c r="A1403" s="103"/>
      <c r="B1403" s="103"/>
    </row>
    <row r="1404" spans="1:2">
      <c r="A1404" s="103"/>
      <c r="B1404" s="103"/>
    </row>
    <row r="1405" spans="1:2">
      <c r="A1405" s="103"/>
      <c r="B1405" s="101"/>
    </row>
    <row r="1406" spans="1:2">
      <c r="A1406" s="103"/>
      <c r="B1406" s="323"/>
    </row>
    <row r="1407" spans="1:2">
      <c r="A1407" s="103"/>
      <c r="B1407" s="323"/>
    </row>
    <row r="1408" spans="1:2">
      <c r="A1408" s="103"/>
      <c r="B1408" s="323"/>
    </row>
    <row r="1409" spans="1:2">
      <c r="A1409" s="103"/>
      <c r="B1409" s="103"/>
    </row>
    <row r="1410" spans="1:2">
      <c r="A1410" s="103"/>
      <c r="B1410" s="103"/>
    </row>
    <row r="1411" spans="1:2">
      <c r="A1411" s="103"/>
      <c r="B1411" s="103"/>
    </row>
    <row r="1412" spans="1:2">
      <c r="A1412" s="103"/>
      <c r="B1412" s="103"/>
    </row>
    <row r="1413" spans="1:2">
      <c r="A1413" s="103"/>
      <c r="B1413" s="103"/>
    </row>
    <row r="1414" spans="1:2">
      <c r="A1414" s="103"/>
      <c r="B1414" s="103"/>
    </row>
    <row r="1415" spans="1:2">
      <c r="A1415" s="103"/>
      <c r="B1415" s="103"/>
    </row>
    <row r="1416" spans="1:2">
      <c r="A1416" s="103"/>
      <c r="B1416" s="103"/>
    </row>
    <row r="1417" spans="1:2">
      <c r="A1417" s="103"/>
      <c r="B1417" s="101"/>
    </row>
    <row r="1418" spans="1:2">
      <c r="A1418" s="103"/>
      <c r="B1418" s="323"/>
    </row>
    <row r="1419" spans="1:2">
      <c r="A1419" s="103"/>
      <c r="B1419" s="323"/>
    </row>
    <row r="1420" spans="1:2">
      <c r="A1420" s="103"/>
      <c r="B1420" s="323"/>
    </row>
    <row r="1421" spans="1:2">
      <c r="A1421" s="103"/>
      <c r="B1421" s="323"/>
    </row>
    <row r="1422" spans="1:2">
      <c r="A1422" s="103"/>
      <c r="B1422" s="103"/>
    </row>
    <row r="1423" spans="1:2">
      <c r="A1423" s="103"/>
      <c r="B1423" s="103"/>
    </row>
    <row r="1424" spans="1:2">
      <c r="A1424" s="103"/>
      <c r="B1424" s="103"/>
    </row>
    <row r="1425" spans="1:2">
      <c r="A1425" s="103"/>
      <c r="B1425" s="103"/>
    </row>
    <row r="1426" spans="1:2">
      <c r="A1426" s="103"/>
      <c r="B1426" s="103"/>
    </row>
    <row r="1427" spans="1:2">
      <c r="A1427" s="103"/>
      <c r="B1427" s="103"/>
    </row>
    <row r="1428" spans="1:2">
      <c r="A1428" s="103"/>
      <c r="B1428" s="103"/>
    </row>
    <row r="1429" spans="1:2">
      <c r="A1429" s="103"/>
      <c r="B1429" s="103"/>
    </row>
    <row r="1430" spans="1:2">
      <c r="A1430" s="103"/>
      <c r="B1430" s="103"/>
    </row>
    <row r="1431" spans="1:2">
      <c r="A1431" s="103"/>
      <c r="B1431" s="103"/>
    </row>
    <row r="1432" spans="1:2">
      <c r="A1432" s="103"/>
      <c r="B1432" s="103"/>
    </row>
    <row r="1433" spans="1:2">
      <c r="A1433" s="103"/>
      <c r="B1433" s="103"/>
    </row>
    <row r="1434" spans="1:2">
      <c r="A1434" s="103"/>
      <c r="B1434" s="103"/>
    </row>
    <row r="1435" spans="1:2">
      <c r="A1435" s="103"/>
      <c r="B1435" s="103"/>
    </row>
    <row r="1436" spans="1:2">
      <c r="A1436" s="103"/>
      <c r="B1436" s="103"/>
    </row>
    <row r="1437" spans="1:2">
      <c r="A1437" s="103"/>
      <c r="B1437" s="103"/>
    </row>
    <row r="1438" spans="1:2">
      <c r="A1438" s="103"/>
      <c r="B1438" s="103"/>
    </row>
    <row r="1439" spans="1:2">
      <c r="A1439" s="103"/>
      <c r="B1439" s="103"/>
    </row>
    <row r="1440" spans="1:2">
      <c r="A1440" s="103"/>
      <c r="B1440" s="103"/>
    </row>
    <row r="1441" spans="1:2">
      <c r="A1441" s="103"/>
      <c r="B1441" s="103"/>
    </row>
    <row r="1442" spans="1:2">
      <c r="A1442" s="103"/>
      <c r="B1442" s="103"/>
    </row>
    <row r="1443" spans="1:2">
      <c r="A1443" s="103"/>
      <c r="B1443" s="103"/>
    </row>
    <row r="1444" spans="1:2">
      <c r="A1444" s="103"/>
      <c r="B1444" s="103"/>
    </row>
    <row r="1445" spans="1:2">
      <c r="A1445" s="103"/>
      <c r="B1445" s="103"/>
    </row>
    <row r="1446" spans="1:2">
      <c r="A1446" s="103"/>
      <c r="B1446" s="103"/>
    </row>
    <row r="1447" spans="1:2">
      <c r="A1447" s="103"/>
      <c r="B1447" s="103"/>
    </row>
    <row r="1448" spans="1:2">
      <c r="A1448" s="103"/>
      <c r="B1448" s="103"/>
    </row>
    <row r="1449" spans="1:2">
      <c r="A1449" s="103"/>
      <c r="B1449" s="103"/>
    </row>
    <row r="1450" spans="1:2">
      <c r="A1450" s="103"/>
      <c r="B1450" s="103"/>
    </row>
    <row r="1451" spans="1:2">
      <c r="A1451" s="103"/>
      <c r="B1451" s="103"/>
    </row>
    <row r="1452" spans="1:2">
      <c r="A1452" s="103"/>
      <c r="B1452" s="103"/>
    </row>
    <row r="1453" spans="1:2">
      <c r="A1453" s="103"/>
      <c r="B1453" s="103"/>
    </row>
    <row r="1454" spans="1:2">
      <c r="A1454" s="103"/>
      <c r="B1454" s="103"/>
    </row>
    <row r="1455" spans="1:2">
      <c r="A1455" s="103"/>
      <c r="B1455" s="324"/>
    </row>
    <row r="1456" spans="1:2">
      <c r="A1456" s="103"/>
      <c r="B1456" s="103"/>
    </row>
    <row r="1457" spans="1:2">
      <c r="A1457" s="103"/>
      <c r="B1457" s="103"/>
    </row>
    <row r="1458" spans="1:2">
      <c r="A1458" s="103"/>
      <c r="B1458" s="103"/>
    </row>
    <row r="1459" spans="1:2">
      <c r="A1459" s="103"/>
      <c r="B1459" s="103"/>
    </row>
    <row r="1460" spans="1:2">
      <c r="A1460" s="103"/>
      <c r="B1460" s="103"/>
    </row>
    <row r="1461" spans="1:2">
      <c r="A1461" s="103"/>
      <c r="B1461" s="103"/>
    </row>
    <row r="1462" spans="1:2">
      <c r="A1462" s="103"/>
      <c r="B1462" s="103"/>
    </row>
    <row r="1463" spans="1:2">
      <c r="A1463" s="103"/>
      <c r="B1463" s="103"/>
    </row>
    <row r="1464" spans="1:2">
      <c r="A1464" s="103"/>
      <c r="B1464" s="103"/>
    </row>
    <row r="1465" spans="1:2">
      <c r="A1465" s="103"/>
      <c r="B1465" s="103"/>
    </row>
    <row r="1466" spans="1:2">
      <c r="A1466" s="103"/>
      <c r="B1466" s="103"/>
    </row>
    <row r="1467" spans="1:2">
      <c r="A1467" s="103"/>
      <c r="B1467" s="103"/>
    </row>
    <row r="1468" spans="1:2">
      <c r="A1468" s="103"/>
      <c r="B1468" s="103"/>
    </row>
    <row r="1469" spans="1:2">
      <c r="A1469" s="103"/>
      <c r="B1469" s="103"/>
    </row>
    <row r="1470" spans="1:2">
      <c r="A1470" s="103"/>
      <c r="B1470" s="103"/>
    </row>
    <row r="1471" spans="1:2">
      <c r="A1471" s="103"/>
      <c r="B1471" s="103"/>
    </row>
    <row r="1472" spans="1:2">
      <c r="A1472" s="103"/>
      <c r="B1472" s="103"/>
    </row>
    <row r="1473" spans="1:2">
      <c r="A1473" s="103"/>
      <c r="B1473" s="103"/>
    </row>
    <row r="1474" spans="1:2">
      <c r="A1474" s="103"/>
      <c r="B1474" s="103"/>
    </row>
    <row r="1475" spans="1:2">
      <c r="A1475" s="103"/>
      <c r="B1475" s="103"/>
    </row>
    <row r="1476" spans="1:2">
      <c r="A1476" s="103"/>
      <c r="B1476" s="103"/>
    </row>
    <row r="1477" spans="1:2">
      <c r="A1477" s="103"/>
      <c r="B1477" s="103"/>
    </row>
    <row r="1478" spans="1:2">
      <c r="A1478" s="103"/>
      <c r="B1478" s="101"/>
    </row>
    <row r="1479" spans="1:2">
      <c r="A1479" s="103"/>
      <c r="B1479" s="323"/>
    </row>
    <row r="1480" spans="1:2">
      <c r="A1480" s="103"/>
      <c r="B1480" s="323"/>
    </row>
    <row r="1481" spans="1:2">
      <c r="A1481" s="103"/>
      <c r="B1481" s="323"/>
    </row>
    <row r="1482" spans="1:2">
      <c r="A1482" s="103"/>
      <c r="B1482" s="103"/>
    </row>
    <row r="1483" spans="1:2">
      <c r="A1483" s="103"/>
      <c r="B1483" s="103"/>
    </row>
    <row r="1484" spans="1:2">
      <c r="A1484" s="103"/>
      <c r="B1484" s="103"/>
    </row>
    <row r="1485" spans="1:2">
      <c r="A1485" s="103"/>
      <c r="B1485" s="103"/>
    </row>
    <row r="1486" spans="1:2">
      <c r="A1486" s="103"/>
      <c r="B1486" s="103"/>
    </row>
    <row r="1487" spans="1:2">
      <c r="A1487" s="103"/>
      <c r="B1487" s="103"/>
    </row>
    <row r="1488" spans="1:2">
      <c r="A1488" s="103"/>
      <c r="B1488" s="103"/>
    </row>
    <row r="1489" spans="1:2">
      <c r="A1489" s="103"/>
      <c r="B1489" s="103"/>
    </row>
    <row r="1490" spans="1:2">
      <c r="A1490" s="103"/>
      <c r="B1490" s="103"/>
    </row>
    <row r="1491" spans="1:2">
      <c r="A1491" s="103"/>
      <c r="B1491" s="103"/>
    </row>
    <row r="1492" spans="1:2">
      <c r="A1492" s="103"/>
      <c r="B1492" s="103"/>
    </row>
    <row r="1493" spans="1:2">
      <c r="A1493" s="103"/>
      <c r="B1493" s="103"/>
    </row>
    <row r="1494" spans="1:2">
      <c r="A1494" s="103"/>
      <c r="B1494" s="103"/>
    </row>
    <row r="1495" spans="1:2">
      <c r="A1495" s="103"/>
      <c r="B1495" s="103"/>
    </row>
    <row r="1496" spans="1:2">
      <c r="A1496" s="103"/>
      <c r="B1496" s="103"/>
    </row>
    <row r="1497" spans="1:2">
      <c r="A1497" s="103"/>
      <c r="B1497" s="103"/>
    </row>
    <row r="1498" spans="1:2">
      <c r="A1498" s="103"/>
      <c r="B1498" s="103"/>
    </row>
    <row r="1499" spans="1:2">
      <c r="A1499" s="103"/>
      <c r="B1499" s="103"/>
    </row>
    <row r="1500" spans="1:2">
      <c r="A1500" s="103"/>
      <c r="B1500" s="103"/>
    </row>
    <row r="1501" spans="1:2">
      <c r="A1501" s="103"/>
      <c r="B1501" s="103"/>
    </row>
    <row r="1502" spans="1:2">
      <c r="A1502" s="103"/>
      <c r="B1502" s="103"/>
    </row>
    <row r="1503" spans="1:2">
      <c r="A1503" s="103"/>
      <c r="B1503" s="103"/>
    </row>
    <row r="1504" spans="1:2">
      <c r="A1504" s="103"/>
      <c r="B1504" s="103"/>
    </row>
    <row r="1505" spans="1:2">
      <c r="A1505" s="103"/>
      <c r="B1505" s="103"/>
    </row>
    <row r="1506" spans="1:2">
      <c r="A1506" s="103"/>
      <c r="B1506" s="103"/>
    </row>
    <row r="1507" spans="1:2">
      <c r="A1507" s="103"/>
      <c r="B1507" s="103"/>
    </row>
    <row r="1508" spans="1:2">
      <c r="A1508" s="103"/>
      <c r="B1508" s="103"/>
    </row>
    <row r="1509" spans="1:2">
      <c r="A1509" s="103"/>
      <c r="B1509" s="103"/>
    </row>
    <row r="1510" spans="1:2">
      <c r="A1510" s="103"/>
      <c r="B1510" s="103"/>
    </row>
    <row r="1511" spans="1:2">
      <c r="A1511" s="103"/>
      <c r="B1511" s="103"/>
    </row>
    <row r="1512" spans="1:2">
      <c r="A1512" s="103"/>
      <c r="B1512" s="103"/>
    </row>
    <row r="1513" spans="1:2">
      <c r="A1513" s="103"/>
      <c r="B1513" s="103"/>
    </row>
    <row r="1514" spans="1:2">
      <c r="A1514" s="103"/>
      <c r="B1514" s="103"/>
    </row>
    <row r="1515" spans="1:2">
      <c r="A1515" s="103"/>
      <c r="B1515" s="103"/>
    </row>
    <row r="1516" spans="1:2">
      <c r="A1516" s="103"/>
      <c r="B1516" s="103"/>
    </row>
    <row r="1517" spans="1:2">
      <c r="A1517" s="103"/>
      <c r="B1517" s="103"/>
    </row>
    <row r="1518" spans="1:2">
      <c r="A1518" s="103"/>
      <c r="B1518" s="103"/>
    </row>
    <row r="1519" spans="1:2">
      <c r="A1519" s="103"/>
      <c r="B1519" s="103"/>
    </row>
    <row r="1520" spans="1:2">
      <c r="A1520" s="103"/>
      <c r="B1520" s="103"/>
    </row>
    <row r="1521" spans="1:2">
      <c r="A1521" s="103"/>
      <c r="B1521" s="103"/>
    </row>
    <row r="1522" spans="1:2">
      <c r="A1522" s="103"/>
      <c r="B1522" s="103"/>
    </row>
    <row r="1523" spans="1:2">
      <c r="A1523" s="103"/>
      <c r="B1523" s="103"/>
    </row>
    <row r="1524" spans="1:2">
      <c r="A1524" s="103"/>
      <c r="B1524" s="103"/>
    </row>
    <row r="1525" spans="1:2">
      <c r="A1525" s="103"/>
      <c r="B1525" s="103"/>
    </row>
    <row r="1526" spans="1:2">
      <c r="A1526" s="103"/>
      <c r="B1526" s="103"/>
    </row>
    <row r="1527" spans="1:2">
      <c r="A1527" s="103"/>
      <c r="B1527" s="101"/>
    </row>
    <row r="1528" spans="1:2">
      <c r="A1528" s="103"/>
      <c r="B1528" s="323"/>
    </row>
    <row r="1529" spans="1:2">
      <c r="A1529" s="103"/>
      <c r="B1529" s="323"/>
    </row>
    <row r="1530" spans="1:2">
      <c r="A1530" s="103"/>
      <c r="B1530" s="323"/>
    </row>
    <row r="1531" spans="1:2">
      <c r="A1531" s="103"/>
      <c r="B1531" s="103"/>
    </row>
    <row r="1532" spans="1:2">
      <c r="A1532" s="103"/>
      <c r="B1532" s="103"/>
    </row>
    <row r="1533" spans="1:2">
      <c r="A1533" s="103"/>
      <c r="B1533" s="103"/>
    </row>
    <row r="1534" spans="1:2">
      <c r="A1534" s="103"/>
      <c r="B1534" s="103"/>
    </row>
    <row r="1535" spans="1:2">
      <c r="A1535" s="103"/>
      <c r="B1535" s="103"/>
    </row>
    <row r="1536" spans="1:2">
      <c r="A1536" s="103"/>
      <c r="B1536" s="103"/>
    </row>
    <row r="1537" spans="1:2">
      <c r="A1537" s="103"/>
      <c r="B1537" s="103"/>
    </row>
    <row r="1538" spans="1:2">
      <c r="A1538" s="103"/>
      <c r="B1538" s="103"/>
    </row>
    <row r="1539" spans="1:2">
      <c r="A1539" s="103"/>
      <c r="B1539" s="103"/>
    </row>
    <row r="1540" spans="1:2">
      <c r="A1540" s="103"/>
      <c r="B1540" s="103"/>
    </row>
    <row r="1541" spans="1:2">
      <c r="A1541" s="103"/>
      <c r="B1541" s="103"/>
    </row>
    <row r="1542" spans="1:2">
      <c r="A1542" s="103"/>
      <c r="B1542" s="103"/>
    </row>
    <row r="1543" spans="1:2">
      <c r="A1543" s="103"/>
      <c r="B1543" s="103"/>
    </row>
    <row r="1544" spans="1:2">
      <c r="A1544" s="103"/>
      <c r="B1544" s="103"/>
    </row>
    <row r="1545" spans="1:2">
      <c r="A1545" s="103"/>
      <c r="B1545" s="103"/>
    </row>
    <row r="1546" spans="1:2">
      <c r="A1546" s="103"/>
      <c r="B1546" s="103"/>
    </row>
    <row r="1547" spans="1:2">
      <c r="A1547" s="103"/>
      <c r="B1547" s="103"/>
    </row>
    <row r="1548" spans="1:2">
      <c r="A1548" s="103"/>
      <c r="B1548" s="103"/>
    </row>
    <row r="1549" spans="1:2">
      <c r="A1549" s="103"/>
      <c r="B1549" s="103"/>
    </row>
    <row r="1550" spans="1:2">
      <c r="A1550" s="103"/>
      <c r="B1550" s="103"/>
    </row>
    <row r="1551" spans="1:2">
      <c r="A1551" s="103"/>
      <c r="B1551" s="103"/>
    </row>
    <row r="1552" spans="1:2">
      <c r="A1552" s="103"/>
      <c r="B1552" s="103"/>
    </row>
    <row r="1553" spans="1:2">
      <c r="A1553" s="103"/>
      <c r="B1553" s="103"/>
    </row>
    <row r="1554" spans="1:2">
      <c r="A1554" s="103"/>
      <c r="B1554" s="101"/>
    </row>
    <row r="1555" spans="1:2">
      <c r="A1555" s="103"/>
      <c r="B1555" s="323"/>
    </row>
    <row r="1556" spans="1:2">
      <c r="A1556" s="103"/>
      <c r="B1556" s="323"/>
    </row>
    <row r="1557" spans="1:2">
      <c r="A1557" s="103"/>
      <c r="B1557" s="323"/>
    </row>
    <row r="1558" spans="1:2">
      <c r="A1558" s="103"/>
      <c r="B1558" s="323"/>
    </row>
    <row r="1559" spans="1:2">
      <c r="A1559" s="103"/>
      <c r="B1559" s="103"/>
    </row>
    <row r="1560" spans="1:2">
      <c r="A1560" s="103"/>
      <c r="B1560" s="103"/>
    </row>
    <row r="1561" spans="1:2">
      <c r="A1561" s="103"/>
      <c r="B1561" s="103"/>
    </row>
    <row r="1562" spans="1:2">
      <c r="A1562" s="103"/>
      <c r="B1562" s="103"/>
    </row>
    <row r="1563" spans="1:2">
      <c r="A1563" s="103"/>
      <c r="B1563" s="103"/>
    </row>
    <row r="1564" spans="1:2">
      <c r="A1564" s="103"/>
      <c r="B1564" s="103"/>
    </row>
    <row r="1565" spans="1:2">
      <c r="A1565" s="103"/>
      <c r="B1565" s="103"/>
    </row>
    <row r="1566" spans="1:2">
      <c r="A1566" s="103"/>
      <c r="B1566" s="103"/>
    </row>
    <row r="1567" spans="1:2">
      <c r="A1567" s="103"/>
      <c r="B1567" s="103"/>
    </row>
    <row r="1568" spans="1:2">
      <c r="A1568" s="103"/>
      <c r="B1568" s="101"/>
    </row>
    <row r="1569" spans="1:2">
      <c r="A1569" s="103"/>
      <c r="B1569" s="323"/>
    </row>
    <row r="1570" spans="1:2">
      <c r="A1570" s="103"/>
      <c r="B1570" s="323"/>
    </row>
    <row r="1571" spans="1:2">
      <c r="A1571" s="103"/>
      <c r="B1571" s="323"/>
    </row>
    <row r="1572" spans="1:2">
      <c r="A1572" s="103"/>
      <c r="B1572" s="103"/>
    </row>
    <row r="1573" spans="1:2">
      <c r="A1573" s="103"/>
      <c r="B1573" s="103"/>
    </row>
    <row r="1574" spans="1:2">
      <c r="A1574" s="103"/>
      <c r="B1574" s="103"/>
    </row>
    <row r="1575" spans="1:2">
      <c r="A1575" s="103"/>
      <c r="B1575" s="103"/>
    </row>
    <row r="1576" spans="1:2">
      <c r="A1576" s="103"/>
      <c r="B1576" s="103"/>
    </row>
    <row r="1577" spans="1:2">
      <c r="A1577" s="103"/>
      <c r="B1577" s="103"/>
    </row>
    <row r="1578" spans="1:2">
      <c r="A1578" s="103"/>
      <c r="B1578" s="103"/>
    </row>
    <row r="1579" spans="1:2">
      <c r="A1579" s="103"/>
      <c r="B1579" s="103"/>
    </row>
    <row r="1580" spans="1:2">
      <c r="A1580" s="103"/>
      <c r="B1580" s="101"/>
    </row>
    <row r="1581" spans="1:2">
      <c r="A1581" s="103"/>
      <c r="B1581" s="323"/>
    </row>
    <row r="1582" spans="1:2">
      <c r="A1582" s="103"/>
      <c r="B1582" s="323"/>
    </row>
    <row r="1583" spans="1:2">
      <c r="A1583" s="103"/>
      <c r="B1583" s="323"/>
    </row>
    <row r="1584" spans="1:2">
      <c r="A1584" s="103"/>
      <c r="B1584" s="103"/>
    </row>
    <row r="1585" spans="1:2">
      <c r="A1585" s="103"/>
      <c r="B1585" s="103"/>
    </row>
    <row r="1586" spans="1:2">
      <c r="A1586" s="103"/>
      <c r="B1586" s="103"/>
    </row>
    <row r="1587" spans="1:2">
      <c r="A1587" s="103"/>
      <c r="B1587" s="103"/>
    </row>
    <row r="1588" spans="1:2">
      <c r="A1588" s="103"/>
      <c r="B1588" s="103"/>
    </row>
    <row r="1589" spans="1:2">
      <c r="A1589" s="103"/>
      <c r="B1589" s="103"/>
    </row>
    <row r="1590" spans="1:2">
      <c r="A1590" s="103"/>
      <c r="B1590" s="103"/>
    </row>
    <row r="1591" spans="1:2">
      <c r="A1591" s="103"/>
      <c r="B1591" s="103"/>
    </row>
    <row r="1592" spans="1:2">
      <c r="A1592" s="103"/>
      <c r="B1592" s="103"/>
    </row>
    <row r="1593" spans="1:2">
      <c r="A1593" s="103"/>
      <c r="B1593" s="103"/>
    </row>
    <row r="1594" spans="1:2">
      <c r="A1594" s="103"/>
      <c r="B1594" s="103"/>
    </row>
    <row r="1595" spans="1:2">
      <c r="A1595" s="103"/>
      <c r="B1595" s="103"/>
    </row>
    <row r="1596" spans="1:2">
      <c r="A1596" s="103"/>
      <c r="B1596" s="103"/>
    </row>
    <row r="1597" spans="1:2">
      <c r="A1597" s="103"/>
      <c r="B1597" s="103"/>
    </row>
    <row r="1598" spans="1:2">
      <c r="A1598" s="103"/>
      <c r="B1598" s="103"/>
    </row>
    <row r="1599" spans="1:2">
      <c r="A1599" s="103"/>
      <c r="B1599" s="103"/>
    </row>
    <row r="1600" spans="1:2">
      <c r="A1600" s="103"/>
      <c r="B1600" s="103"/>
    </row>
    <row r="1601" spans="1:2">
      <c r="A1601" s="103"/>
      <c r="B1601" s="103"/>
    </row>
    <row r="1602" spans="1:2">
      <c r="A1602" s="103"/>
      <c r="B1602" s="103"/>
    </row>
    <row r="1603" spans="1:2">
      <c r="A1603" s="103"/>
      <c r="B1603" s="103"/>
    </row>
    <row r="1604" spans="1:2">
      <c r="A1604" s="103"/>
      <c r="B1604" s="103"/>
    </row>
    <row r="1605" spans="1:2">
      <c r="A1605" s="103"/>
      <c r="B1605" s="103"/>
    </row>
    <row r="1606" spans="1:2">
      <c r="A1606" s="103"/>
      <c r="B1606" s="103"/>
    </row>
    <row r="1607" spans="1:2">
      <c r="A1607" s="103"/>
      <c r="B1607" s="103"/>
    </row>
    <row r="1608" spans="1:2">
      <c r="A1608" s="103"/>
      <c r="B1608" s="103"/>
    </row>
    <row r="1609" spans="1:2">
      <c r="A1609" s="103"/>
      <c r="B1609" s="103"/>
    </row>
    <row r="1610" spans="1:2">
      <c r="A1610" s="103"/>
      <c r="B1610" s="103"/>
    </row>
    <row r="1611" spans="1:2">
      <c r="A1611" s="103"/>
      <c r="B1611" s="103"/>
    </row>
    <row r="1612" spans="1:2">
      <c r="A1612" s="103"/>
      <c r="B1612" s="103"/>
    </row>
    <row r="1613" spans="1:2">
      <c r="A1613" s="103"/>
      <c r="B1613" s="103"/>
    </row>
    <row r="1614" spans="1:2">
      <c r="A1614" s="103"/>
      <c r="B1614" s="103"/>
    </row>
    <row r="1615" spans="1:2">
      <c r="A1615" s="103"/>
      <c r="B1615" s="103"/>
    </row>
    <row r="1616" spans="1:2">
      <c r="A1616" s="103"/>
      <c r="B1616" s="103"/>
    </row>
    <row r="1617" spans="1:2">
      <c r="A1617" s="103"/>
      <c r="B1617" s="103"/>
    </row>
    <row r="1618" spans="1:2">
      <c r="A1618" s="103"/>
      <c r="B1618" s="103"/>
    </row>
    <row r="1619" spans="1:2">
      <c r="A1619" s="103"/>
      <c r="B1619" s="103"/>
    </row>
    <row r="1620" spans="1:2">
      <c r="A1620" s="103"/>
      <c r="B1620" s="103"/>
    </row>
    <row r="1621" spans="1:2">
      <c r="A1621" s="103"/>
      <c r="B1621" s="103"/>
    </row>
    <row r="1622" spans="1:2">
      <c r="A1622" s="103"/>
      <c r="B1622" s="103"/>
    </row>
    <row r="1623" spans="1:2">
      <c r="A1623" s="103"/>
      <c r="B1623" s="103"/>
    </row>
    <row r="1624" spans="1:2">
      <c r="A1624" s="103"/>
      <c r="B1624" s="101"/>
    </row>
    <row r="1625" spans="1:2">
      <c r="A1625" s="103"/>
      <c r="B1625" s="323"/>
    </row>
    <row r="1626" spans="1:2">
      <c r="A1626" s="103"/>
      <c r="B1626" s="323"/>
    </row>
    <row r="1627" spans="1:2">
      <c r="A1627" s="103"/>
      <c r="B1627" s="323"/>
    </row>
    <row r="1628" spans="1:2">
      <c r="A1628" s="103"/>
      <c r="B1628" s="323"/>
    </row>
    <row r="1629" spans="1:2">
      <c r="A1629" s="103"/>
      <c r="B1629" s="103"/>
    </row>
    <row r="1630" spans="1:2">
      <c r="A1630" s="103"/>
      <c r="B1630" s="103"/>
    </row>
    <row r="1631" spans="1:2">
      <c r="A1631" s="103"/>
      <c r="B1631" s="103"/>
    </row>
    <row r="1632" spans="1:2">
      <c r="A1632" s="103"/>
      <c r="B1632" s="103"/>
    </row>
    <row r="1633" spans="1:2">
      <c r="A1633" s="103"/>
      <c r="B1633" s="103"/>
    </row>
    <row r="1634" spans="1:2">
      <c r="A1634" s="103"/>
      <c r="B1634" s="103"/>
    </row>
    <row r="1635" spans="1:2">
      <c r="A1635" s="103"/>
      <c r="B1635" s="103"/>
    </row>
    <row r="1636" spans="1:2">
      <c r="A1636" s="103"/>
      <c r="B1636" s="103"/>
    </row>
    <row r="1637" spans="1:2">
      <c r="A1637" s="103"/>
      <c r="B1637" s="101"/>
    </row>
    <row r="1638" spans="1:2">
      <c r="A1638" s="103"/>
      <c r="B1638" s="323"/>
    </row>
    <row r="1639" spans="1:2">
      <c r="A1639" s="103"/>
      <c r="B1639" s="323"/>
    </row>
    <row r="1640" spans="1:2">
      <c r="A1640" s="103"/>
      <c r="B1640" s="323"/>
    </row>
    <row r="1641" spans="1:2">
      <c r="A1641" s="103"/>
      <c r="B1641" s="323"/>
    </row>
    <row r="1642" spans="1:2">
      <c r="A1642" s="103"/>
      <c r="B1642" s="103"/>
    </row>
    <row r="1643" spans="1:2">
      <c r="A1643" s="103"/>
      <c r="B1643" s="103"/>
    </row>
    <row r="1644" spans="1:2">
      <c r="A1644" s="103"/>
      <c r="B1644" s="103"/>
    </row>
    <row r="1645" spans="1:2">
      <c r="A1645" s="103"/>
      <c r="B1645" s="103"/>
    </row>
    <row r="1646" spans="1:2">
      <c r="A1646" s="103"/>
      <c r="B1646" s="103"/>
    </row>
    <row r="1647" spans="1:2">
      <c r="A1647" s="103"/>
      <c r="B1647" s="103"/>
    </row>
    <row r="1648" spans="1:2">
      <c r="A1648" s="103"/>
      <c r="B1648" s="103"/>
    </row>
    <row r="1649" spans="1:2">
      <c r="A1649" s="103"/>
      <c r="B1649" s="103"/>
    </row>
    <row r="1650" spans="1:2">
      <c r="A1650" s="103"/>
      <c r="B1650" s="103"/>
    </row>
    <row r="1651" spans="1:2">
      <c r="A1651" s="103"/>
      <c r="B1651" s="103"/>
    </row>
    <row r="1652" spans="1:2">
      <c r="A1652" s="103"/>
      <c r="B1652" s="103"/>
    </row>
    <row r="1653" spans="1:2">
      <c r="A1653" s="103"/>
      <c r="B1653" s="103"/>
    </row>
    <row r="1654" spans="1:2">
      <c r="A1654" s="103"/>
      <c r="B1654" s="103"/>
    </row>
    <row r="1655" spans="1:2">
      <c r="A1655" s="103"/>
      <c r="B1655" s="103"/>
    </row>
    <row r="1656" spans="1:2">
      <c r="A1656" s="103"/>
      <c r="B1656" s="103"/>
    </row>
    <row r="1657" spans="1:2">
      <c r="A1657" s="103"/>
      <c r="B1657" s="103"/>
    </row>
    <row r="1658" spans="1:2">
      <c r="A1658" s="103"/>
      <c r="B1658" s="103"/>
    </row>
    <row r="1659" spans="1:2">
      <c r="A1659" s="103"/>
      <c r="B1659" s="103"/>
    </row>
    <row r="1660" spans="1:2">
      <c r="A1660" s="103"/>
      <c r="B1660" s="103"/>
    </row>
    <row r="1661" spans="1:2">
      <c r="A1661" s="103"/>
      <c r="B1661" s="103"/>
    </row>
    <row r="1662" spans="1:2">
      <c r="A1662" s="103"/>
      <c r="B1662" s="103"/>
    </row>
    <row r="1663" spans="1:2">
      <c r="A1663" s="103"/>
      <c r="B1663" s="103"/>
    </row>
    <row r="1664" spans="1:2">
      <c r="A1664" s="103"/>
      <c r="B1664" s="103"/>
    </row>
    <row r="1665" spans="1:2">
      <c r="A1665" s="103"/>
      <c r="B1665" s="103"/>
    </row>
    <row r="1666" spans="1:2">
      <c r="A1666" s="103"/>
      <c r="B1666" s="103"/>
    </row>
    <row r="1667" spans="1:2">
      <c r="A1667" s="103"/>
      <c r="B1667" s="103"/>
    </row>
    <row r="1668" spans="1:2">
      <c r="A1668" s="103"/>
      <c r="B1668" s="103"/>
    </row>
    <row r="1669" spans="1:2">
      <c r="A1669" s="103"/>
      <c r="B1669" s="103"/>
    </row>
    <row r="1670" spans="1:2">
      <c r="A1670" s="103"/>
      <c r="B1670" s="103"/>
    </row>
    <row r="1671" spans="1:2">
      <c r="A1671" s="103"/>
      <c r="B1671" s="103"/>
    </row>
    <row r="1672" spans="1:2">
      <c r="A1672" s="103"/>
      <c r="B1672" s="103"/>
    </row>
    <row r="1673" spans="1:2">
      <c r="A1673" s="103"/>
      <c r="B1673" s="103"/>
    </row>
    <row r="1674" spans="1:2">
      <c r="A1674" s="103"/>
      <c r="B1674" s="103"/>
    </row>
    <row r="1675" spans="1:2">
      <c r="A1675" s="103"/>
      <c r="B1675" s="103"/>
    </row>
    <row r="1676" spans="1:2">
      <c r="A1676" s="103"/>
      <c r="B1676" s="103"/>
    </row>
    <row r="1677" spans="1:2">
      <c r="A1677" s="103"/>
      <c r="B1677" s="103"/>
    </row>
    <row r="1678" spans="1:2">
      <c r="A1678" s="103"/>
      <c r="B1678" s="103"/>
    </row>
    <row r="1679" spans="1:2">
      <c r="A1679" s="103"/>
      <c r="B1679" s="103"/>
    </row>
    <row r="1680" spans="1:2">
      <c r="A1680" s="103"/>
      <c r="B1680" s="103"/>
    </row>
    <row r="1681" spans="1:2">
      <c r="A1681" s="103"/>
      <c r="B1681" s="103"/>
    </row>
    <row r="1682" spans="1:2">
      <c r="A1682" s="103"/>
      <c r="B1682" s="103"/>
    </row>
    <row r="1683" spans="1:2">
      <c r="A1683" s="103"/>
      <c r="B1683" s="103"/>
    </row>
    <row r="1684" spans="1:2">
      <c r="A1684" s="103"/>
      <c r="B1684" s="103"/>
    </row>
    <row r="1685" spans="1:2">
      <c r="A1685" s="103"/>
      <c r="B1685" s="103"/>
    </row>
    <row r="1686" spans="1:2">
      <c r="A1686" s="103"/>
      <c r="B1686" s="103"/>
    </row>
    <row r="1687" spans="1:2">
      <c r="A1687" s="103"/>
      <c r="B1687" s="103"/>
    </row>
    <row r="1688" spans="1:2">
      <c r="A1688" s="103"/>
      <c r="B1688" s="103"/>
    </row>
    <row r="1689" spans="1:2">
      <c r="A1689" s="103"/>
      <c r="B1689" s="103"/>
    </row>
    <row r="1690" spans="1:2">
      <c r="A1690" s="103"/>
      <c r="B1690" s="103"/>
    </row>
    <row r="1691" spans="1:2">
      <c r="A1691" s="103"/>
      <c r="B1691" s="103"/>
    </row>
    <row r="1692" spans="1:2">
      <c r="A1692" s="103"/>
      <c r="B1692" s="103"/>
    </row>
    <row r="1693" spans="1:2">
      <c r="A1693" s="103"/>
      <c r="B1693" s="103"/>
    </row>
    <row r="1694" spans="1:2">
      <c r="A1694" s="103"/>
      <c r="B1694" s="103"/>
    </row>
    <row r="1695" spans="1:2">
      <c r="A1695" s="103"/>
      <c r="B1695" s="103"/>
    </row>
    <row r="1696" spans="1:2">
      <c r="A1696" s="103"/>
      <c r="B1696" s="103"/>
    </row>
    <row r="1697" spans="1:2">
      <c r="A1697" s="103"/>
      <c r="B1697" s="103"/>
    </row>
    <row r="1698" spans="1:2">
      <c r="A1698" s="103"/>
      <c r="B1698" s="103"/>
    </row>
    <row r="1699" spans="1:2">
      <c r="A1699" s="103"/>
      <c r="B1699" s="103"/>
    </row>
    <row r="1700" spans="1:2">
      <c r="A1700" s="103"/>
      <c r="B1700" s="103"/>
    </row>
    <row r="1701" spans="1:2">
      <c r="A1701" s="103"/>
      <c r="B1701" s="103"/>
    </row>
    <row r="1702" spans="1:2">
      <c r="A1702" s="103"/>
      <c r="B1702" s="103"/>
    </row>
    <row r="1703" spans="1:2">
      <c r="A1703" s="103"/>
      <c r="B1703" s="103"/>
    </row>
    <row r="1704" spans="1:2">
      <c r="A1704" s="103"/>
      <c r="B1704" s="103"/>
    </row>
    <row r="1705" spans="1:2">
      <c r="A1705" s="103"/>
      <c r="B1705" s="103"/>
    </row>
    <row r="1706" spans="1:2">
      <c r="A1706" s="103"/>
      <c r="B1706" s="103"/>
    </row>
    <row r="1707" spans="1:2">
      <c r="A1707" s="103"/>
      <c r="B1707" s="103"/>
    </row>
    <row r="1708" spans="1:2">
      <c r="A1708" s="103"/>
      <c r="B1708" s="103"/>
    </row>
    <row r="1709" spans="1:2">
      <c r="A1709" s="103"/>
      <c r="B1709" s="103"/>
    </row>
    <row r="1710" spans="1:2">
      <c r="A1710" s="103"/>
      <c r="B1710" s="103"/>
    </row>
    <row r="1711" spans="1:2">
      <c r="A1711" s="103"/>
      <c r="B1711" s="103"/>
    </row>
    <row r="1712" spans="1:2">
      <c r="A1712" s="103"/>
      <c r="B1712" s="101"/>
    </row>
    <row r="1713" spans="1:2">
      <c r="A1713" s="103"/>
      <c r="B1713" s="323"/>
    </row>
    <row r="1714" spans="1:2">
      <c r="A1714" s="103"/>
      <c r="B1714" s="323"/>
    </row>
    <row r="1715" spans="1:2">
      <c r="A1715" s="103"/>
      <c r="B1715" s="323"/>
    </row>
    <row r="1716" spans="1:2">
      <c r="A1716" s="103"/>
      <c r="B1716" s="101"/>
    </row>
    <row r="1717" spans="1:2">
      <c r="A1717" s="103"/>
      <c r="B1717" s="323"/>
    </row>
    <row r="1718" spans="1:2">
      <c r="A1718" s="103"/>
      <c r="B1718" s="323"/>
    </row>
    <row r="1719" spans="1:2">
      <c r="A1719" s="103"/>
      <c r="B1719" s="323"/>
    </row>
    <row r="1720" spans="1:2">
      <c r="A1720" s="103"/>
      <c r="B1720" s="101"/>
    </row>
    <row r="1721" spans="1:2">
      <c r="A1721" s="103"/>
      <c r="B1721" s="323"/>
    </row>
    <row r="1722" spans="1:2">
      <c r="A1722" s="103"/>
      <c r="B1722" s="323"/>
    </row>
    <row r="1723" spans="1:2">
      <c r="A1723" s="103"/>
      <c r="B1723" s="323"/>
    </row>
    <row r="1724" spans="1:2">
      <c r="A1724" s="103"/>
      <c r="B1724" s="101"/>
    </row>
    <row r="1725" spans="1:2">
      <c r="A1725" s="103"/>
      <c r="B1725" s="323"/>
    </row>
    <row r="1726" spans="1:2">
      <c r="A1726" s="103"/>
      <c r="B1726" s="323"/>
    </row>
    <row r="1727" spans="1:2">
      <c r="A1727" s="103"/>
      <c r="B1727" s="323"/>
    </row>
    <row r="1728" spans="1:2">
      <c r="A1728" s="103"/>
      <c r="B1728" s="323"/>
    </row>
    <row r="1729" spans="1:2">
      <c r="A1729" s="103"/>
      <c r="B1729" s="103"/>
    </row>
    <row r="1730" spans="1:2">
      <c r="A1730" s="103"/>
      <c r="B1730" s="103"/>
    </row>
    <row r="1731" spans="1:2">
      <c r="A1731" s="103"/>
      <c r="B1731" s="103"/>
    </row>
    <row r="1732" spans="1:2">
      <c r="A1732" s="103"/>
      <c r="B1732" s="103"/>
    </row>
    <row r="1733" spans="1:2">
      <c r="A1733" s="103"/>
      <c r="B1733" s="103"/>
    </row>
    <row r="1734" spans="1:2">
      <c r="A1734" s="103"/>
      <c r="B1734" s="103"/>
    </row>
    <row r="1735" spans="1:2">
      <c r="A1735" s="103"/>
      <c r="B1735" s="103"/>
    </row>
    <row r="1736" spans="1:2">
      <c r="A1736" s="103"/>
      <c r="B1736" s="103"/>
    </row>
    <row r="1737" spans="1:2">
      <c r="A1737" s="103"/>
      <c r="B1737" s="103"/>
    </row>
    <row r="1738" spans="1:2">
      <c r="A1738" s="103"/>
      <c r="B1738" s="103"/>
    </row>
    <row r="1739" spans="1:2">
      <c r="A1739" s="103"/>
      <c r="B1739" s="103"/>
    </row>
    <row r="1740" spans="1:2">
      <c r="A1740" s="103"/>
      <c r="B1740" s="103"/>
    </row>
    <row r="1741" spans="1:2">
      <c r="A1741" s="103"/>
      <c r="B1741" s="103"/>
    </row>
    <row r="1742" spans="1:2">
      <c r="A1742" s="103"/>
      <c r="B1742" s="103"/>
    </row>
    <row r="1743" spans="1:2">
      <c r="A1743" s="103"/>
      <c r="B1743" s="103"/>
    </row>
    <row r="1744" spans="1:2">
      <c r="A1744" s="103"/>
      <c r="B1744" s="103"/>
    </row>
    <row r="1745" spans="1:2">
      <c r="A1745" s="103"/>
      <c r="B1745" s="103"/>
    </row>
    <row r="1746" spans="1:2">
      <c r="A1746" s="103"/>
      <c r="B1746" s="103"/>
    </row>
    <row r="1747" spans="1:2">
      <c r="A1747" s="103"/>
      <c r="B1747" s="103"/>
    </row>
    <row r="1748" spans="1:2">
      <c r="A1748" s="103"/>
      <c r="B1748" s="103"/>
    </row>
    <row r="1749" spans="1:2">
      <c r="A1749" s="103"/>
      <c r="B1749" s="103"/>
    </row>
    <row r="1750" spans="1:2">
      <c r="A1750" s="103"/>
      <c r="B1750" s="103"/>
    </row>
    <row r="1751" spans="1:2">
      <c r="A1751" s="103"/>
      <c r="B1751" s="103"/>
    </row>
    <row r="1752" spans="1:2">
      <c r="A1752" s="103"/>
      <c r="B1752" s="101"/>
    </row>
    <row r="1753" spans="1:2">
      <c r="A1753" s="103"/>
      <c r="B1753" s="323"/>
    </row>
    <row r="1754" spans="1:2">
      <c r="A1754" s="103"/>
      <c r="B1754" s="323"/>
    </row>
    <row r="1755" spans="1:2">
      <c r="A1755" s="103"/>
      <c r="B1755" s="323"/>
    </row>
    <row r="1756" spans="1:2">
      <c r="A1756" s="103"/>
      <c r="B1756" s="323"/>
    </row>
    <row r="1757" spans="1:2">
      <c r="A1757" s="103"/>
      <c r="B1757" s="103"/>
    </row>
    <row r="1758" spans="1:2">
      <c r="A1758" s="103"/>
      <c r="B1758" s="103"/>
    </row>
    <row r="1759" spans="1:2">
      <c r="A1759" s="103"/>
      <c r="B1759" s="103"/>
    </row>
    <row r="1760" spans="1:2">
      <c r="A1760" s="103"/>
      <c r="B1760" s="103"/>
    </row>
    <row r="1761" spans="1:2">
      <c r="A1761" s="103"/>
      <c r="B1761" s="103"/>
    </row>
    <row r="1762" spans="1:2">
      <c r="A1762" s="103"/>
      <c r="B1762" s="103"/>
    </row>
    <row r="1763" spans="1:2">
      <c r="A1763" s="103"/>
      <c r="B1763" s="103"/>
    </row>
    <row r="1764" spans="1:2">
      <c r="A1764" s="103"/>
      <c r="B1764" s="103"/>
    </row>
    <row r="1765" spans="1:2">
      <c r="A1765" s="103"/>
      <c r="B1765" s="103"/>
    </row>
    <row r="1766" spans="1:2">
      <c r="A1766" s="103"/>
      <c r="B1766" s="103"/>
    </row>
    <row r="1767" spans="1:2">
      <c r="A1767" s="103"/>
      <c r="B1767" s="103"/>
    </row>
    <row r="1768" spans="1:2">
      <c r="A1768" s="103"/>
      <c r="B1768" s="103"/>
    </row>
    <row r="1769" spans="1:2">
      <c r="A1769" s="103"/>
      <c r="B1769" s="103"/>
    </row>
    <row r="1770" spans="1:2">
      <c r="A1770" s="103"/>
      <c r="B1770" s="103"/>
    </row>
    <row r="1771" spans="1:2">
      <c r="A1771" s="103"/>
      <c r="B1771" s="103"/>
    </row>
    <row r="1772" spans="1:2">
      <c r="A1772" s="103"/>
      <c r="B1772" s="103"/>
    </row>
    <row r="1773" spans="1:2">
      <c r="A1773" s="103"/>
      <c r="B1773" s="103"/>
    </row>
    <row r="1774" spans="1:2">
      <c r="A1774" s="103"/>
      <c r="B1774" s="103"/>
    </row>
    <row r="1775" spans="1:2">
      <c r="A1775" s="103"/>
      <c r="B1775" s="103"/>
    </row>
    <row r="1776" spans="1:2">
      <c r="A1776" s="103"/>
      <c r="B1776" s="103"/>
    </row>
    <row r="1777" spans="1:2">
      <c r="A1777" s="103"/>
      <c r="B1777" s="103"/>
    </row>
    <row r="1778" spans="1:2">
      <c r="A1778" s="103"/>
      <c r="B1778" s="103"/>
    </row>
    <row r="1779" spans="1:2">
      <c r="A1779" s="103"/>
      <c r="B1779" s="103"/>
    </row>
    <row r="1780" spans="1:2">
      <c r="A1780" s="103"/>
      <c r="B1780" s="103"/>
    </row>
    <row r="1781" spans="1:2">
      <c r="A1781" s="103"/>
      <c r="B1781" s="103"/>
    </row>
    <row r="1782" spans="1:2">
      <c r="A1782" s="103"/>
      <c r="B1782" s="103"/>
    </row>
    <row r="1783" spans="1:2">
      <c r="A1783" s="103"/>
      <c r="B1783" s="103"/>
    </row>
    <row r="1784" spans="1:2">
      <c r="A1784" s="103"/>
      <c r="B1784" s="103"/>
    </row>
    <row r="1785" spans="1:2">
      <c r="A1785" s="103"/>
      <c r="B1785" s="103"/>
    </row>
    <row r="1786" spans="1:2">
      <c r="A1786" s="103"/>
      <c r="B1786" s="103"/>
    </row>
    <row r="1787" spans="1:2">
      <c r="A1787" s="103"/>
      <c r="B1787" s="103"/>
    </row>
    <row r="1788" spans="1:2">
      <c r="A1788" s="103"/>
      <c r="B1788" s="103"/>
    </row>
    <row r="1789" spans="1:2">
      <c r="A1789" s="103"/>
      <c r="B1789" s="324"/>
    </row>
    <row r="1790" spans="1:2">
      <c r="A1790" s="103"/>
      <c r="B1790" s="324"/>
    </row>
    <row r="1791" spans="1:2">
      <c r="A1791" s="103"/>
      <c r="B1791" s="324"/>
    </row>
    <row r="1792" spans="1:2">
      <c r="A1792" s="103"/>
      <c r="B1792" s="324"/>
    </row>
    <row r="1793" spans="1:2">
      <c r="A1793" s="103"/>
      <c r="B1793" s="324"/>
    </row>
    <row r="1794" spans="1:2">
      <c r="A1794" s="103"/>
      <c r="B1794" s="103"/>
    </row>
    <row r="1795" spans="1:2">
      <c r="A1795" s="103"/>
      <c r="B1795" s="103"/>
    </row>
    <row r="1796" spans="1:2">
      <c r="A1796" s="103"/>
      <c r="B1796" s="103"/>
    </row>
    <row r="1797" spans="1:2">
      <c r="A1797" s="103"/>
      <c r="B1797" s="103"/>
    </row>
    <row r="1798" spans="1:2">
      <c r="A1798" s="103"/>
      <c r="B1798" s="103"/>
    </row>
    <row r="1799" spans="1:2">
      <c r="A1799" s="103"/>
      <c r="B1799" s="103"/>
    </row>
    <row r="1800" spans="1:2">
      <c r="A1800" s="103"/>
      <c r="B1800" s="103"/>
    </row>
    <row r="1801" spans="1:2">
      <c r="A1801" s="103"/>
      <c r="B1801" s="103"/>
    </row>
    <row r="1802" spans="1:2">
      <c r="A1802" s="103"/>
      <c r="B1802" s="103"/>
    </row>
    <row r="1803" spans="1:2">
      <c r="A1803" s="103"/>
      <c r="B1803" s="103"/>
    </row>
    <row r="1804" spans="1:2">
      <c r="A1804" s="103"/>
      <c r="B1804" s="103"/>
    </row>
    <row r="1805" spans="1:2">
      <c r="A1805" s="103"/>
      <c r="B1805" s="103"/>
    </row>
    <row r="1806" spans="1:2">
      <c r="A1806" s="103"/>
      <c r="B1806" s="103"/>
    </row>
    <row r="1807" spans="1:2">
      <c r="A1807" s="103"/>
      <c r="B1807" s="103"/>
    </row>
    <row r="1808" spans="1:2">
      <c r="A1808" s="103"/>
      <c r="B1808" s="103"/>
    </row>
    <row r="1809" spans="1:2">
      <c r="A1809" s="103"/>
      <c r="B1809" s="103"/>
    </row>
    <row r="1810" spans="1:2">
      <c r="A1810" s="103"/>
      <c r="B1810" s="103"/>
    </row>
    <row r="1811" spans="1:2">
      <c r="A1811" s="103"/>
      <c r="B1811" s="103"/>
    </row>
    <row r="1812" spans="1:2">
      <c r="A1812" s="103"/>
      <c r="B1812" s="103"/>
    </row>
    <row r="1813" spans="1:2">
      <c r="A1813" s="103"/>
      <c r="B1813" s="103"/>
    </row>
    <row r="1814" spans="1:2">
      <c r="A1814" s="103"/>
      <c r="B1814" s="103"/>
    </row>
    <row r="1815" spans="1:2">
      <c r="A1815" s="103"/>
      <c r="B1815" s="103"/>
    </row>
    <row r="1816" spans="1:2">
      <c r="A1816" s="103"/>
      <c r="B1816" s="103"/>
    </row>
    <row r="1817" spans="1:2">
      <c r="A1817" s="103"/>
      <c r="B1817" s="103"/>
    </row>
    <row r="1818" spans="1:2">
      <c r="A1818" s="103"/>
      <c r="B1818" s="103"/>
    </row>
    <row r="1819" spans="1:2">
      <c r="A1819" s="103"/>
      <c r="B1819" s="103"/>
    </row>
    <row r="1820" spans="1:2">
      <c r="A1820" s="103"/>
      <c r="B1820" s="103"/>
    </row>
    <row r="1821" spans="1:2">
      <c r="A1821" s="103"/>
      <c r="B1821" s="103"/>
    </row>
    <row r="1822" spans="1:2">
      <c r="A1822" s="103"/>
      <c r="B1822" s="103"/>
    </row>
    <row r="1823" spans="1:2">
      <c r="A1823" s="103"/>
      <c r="B1823" s="103"/>
    </row>
    <row r="1824" spans="1:2">
      <c r="A1824" s="103"/>
      <c r="B1824" s="103"/>
    </row>
    <row r="1825" spans="1:2">
      <c r="A1825" s="103"/>
      <c r="B1825" s="103"/>
    </row>
    <row r="1826" spans="1:2">
      <c r="A1826" s="103"/>
      <c r="B1826" s="103"/>
    </row>
    <row r="1827" spans="1:2">
      <c r="A1827" s="103"/>
      <c r="B1827" s="103"/>
    </row>
    <row r="1828" spans="1:2">
      <c r="A1828" s="103"/>
      <c r="B1828" s="103"/>
    </row>
    <row r="1829" spans="1:2">
      <c r="A1829" s="103"/>
      <c r="B1829" s="103"/>
    </row>
    <row r="1830" spans="1:2">
      <c r="A1830" s="103"/>
      <c r="B1830" s="103"/>
    </row>
    <row r="1831" spans="1:2">
      <c r="A1831" s="103"/>
      <c r="B1831" s="103"/>
    </row>
    <row r="1832" spans="1:2">
      <c r="A1832" s="103"/>
      <c r="B1832" s="103"/>
    </row>
    <row r="1833" spans="1:2">
      <c r="A1833" s="103"/>
      <c r="B1833" s="103"/>
    </row>
    <row r="1834" spans="1:2">
      <c r="A1834" s="103"/>
      <c r="B1834" s="103"/>
    </row>
    <row r="1835" spans="1:2">
      <c r="A1835" s="103"/>
      <c r="B1835" s="103"/>
    </row>
    <row r="1836" spans="1:2">
      <c r="A1836" s="103"/>
      <c r="B1836" s="103"/>
    </row>
    <row r="1837" spans="1:2">
      <c r="A1837" s="103"/>
      <c r="B1837" s="103"/>
    </row>
    <row r="1838" spans="1:2">
      <c r="A1838" s="103"/>
      <c r="B1838" s="103"/>
    </row>
    <row r="1839" spans="1:2">
      <c r="A1839" s="103"/>
      <c r="B1839" s="103"/>
    </row>
    <row r="1840" spans="1:2">
      <c r="A1840" s="103"/>
      <c r="B1840" s="103"/>
    </row>
    <row r="1841" spans="1:2">
      <c r="A1841" s="103"/>
      <c r="B1841" s="103"/>
    </row>
    <row r="1842" spans="1:2">
      <c r="A1842" s="103"/>
      <c r="B1842" s="103"/>
    </row>
    <row r="1843" spans="1:2">
      <c r="A1843" s="103"/>
      <c r="B1843" s="103"/>
    </row>
    <row r="1844" spans="1:2">
      <c r="A1844" s="103"/>
      <c r="B1844" s="103"/>
    </row>
    <row r="1845" spans="1:2">
      <c r="A1845" s="103"/>
      <c r="B1845" s="103"/>
    </row>
    <row r="1846" spans="1:2">
      <c r="A1846" s="103"/>
      <c r="B1846" s="103"/>
    </row>
    <row r="1847" spans="1:2">
      <c r="A1847" s="103"/>
      <c r="B1847" s="103"/>
    </row>
    <row r="1848" spans="1:2">
      <c r="A1848" s="103"/>
      <c r="B1848" s="103"/>
    </row>
    <row r="1849" spans="1:2">
      <c r="A1849" s="103"/>
      <c r="B1849" s="103"/>
    </row>
    <row r="1850" spans="1:2">
      <c r="A1850" s="103"/>
      <c r="B1850" s="103"/>
    </row>
    <row r="1851" spans="1:2">
      <c r="A1851" s="103"/>
      <c r="B1851" s="103"/>
    </row>
    <row r="1852" spans="1:2">
      <c r="A1852" s="103"/>
      <c r="B1852" s="103"/>
    </row>
    <row r="1853" spans="1:2">
      <c r="A1853" s="103"/>
      <c r="B1853" s="103"/>
    </row>
    <row r="1854" spans="1:2">
      <c r="A1854" s="103"/>
      <c r="B1854" s="103"/>
    </row>
    <row r="1855" spans="1:2">
      <c r="A1855" s="103"/>
      <c r="B1855" s="103"/>
    </row>
    <row r="1856" spans="1:2">
      <c r="A1856" s="103"/>
      <c r="B1856" s="103"/>
    </row>
    <row r="1857" spans="1:2">
      <c r="A1857" s="103"/>
      <c r="B1857" s="103"/>
    </row>
    <row r="1858" spans="1:2">
      <c r="A1858" s="103"/>
      <c r="B1858" s="103"/>
    </row>
    <row r="1859" spans="1:2">
      <c r="A1859" s="103"/>
      <c r="B1859" s="103"/>
    </row>
    <row r="1860" spans="1:2">
      <c r="A1860" s="103"/>
      <c r="B1860" s="101"/>
    </row>
    <row r="1861" spans="1:2">
      <c r="A1861" s="103"/>
      <c r="B1861" s="323"/>
    </row>
    <row r="1862" spans="1:2">
      <c r="A1862" s="103"/>
      <c r="B1862" s="323"/>
    </row>
    <row r="1863" spans="1:2">
      <c r="A1863" s="103"/>
      <c r="B1863" s="323"/>
    </row>
    <row r="1864" spans="1:2">
      <c r="A1864" s="103"/>
      <c r="B1864" s="323"/>
    </row>
    <row r="1865" spans="1:2">
      <c r="A1865" s="103"/>
      <c r="B1865" s="103"/>
    </row>
    <row r="1866" spans="1:2">
      <c r="A1866" s="103"/>
      <c r="B1866" s="103"/>
    </row>
    <row r="1867" spans="1:2">
      <c r="A1867" s="103"/>
      <c r="B1867" s="103"/>
    </row>
    <row r="1868" spans="1:2">
      <c r="A1868" s="103"/>
      <c r="B1868" s="103"/>
    </row>
    <row r="1869" spans="1:2">
      <c r="A1869" s="103"/>
      <c r="B1869" s="103"/>
    </row>
    <row r="1870" spans="1:2">
      <c r="A1870" s="103"/>
      <c r="B1870" s="103"/>
    </row>
    <row r="1871" spans="1:2">
      <c r="A1871" s="103"/>
      <c r="B1871" s="103"/>
    </row>
    <row r="1872" spans="1:2">
      <c r="A1872" s="103"/>
      <c r="B1872" s="101"/>
    </row>
    <row r="1873" spans="1:2">
      <c r="A1873" s="103"/>
      <c r="B1873" s="323"/>
    </row>
    <row r="1874" spans="1:2">
      <c r="A1874" s="103"/>
      <c r="B1874" s="323"/>
    </row>
    <row r="1875" spans="1:2">
      <c r="A1875" s="103"/>
      <c r="B1875" s="323"/>
    </row>
    <row r="1876" spans="1:2">
      <c r="A1876" s="103"/>
      <c r="B1876" s="323"/>
    </row>
    <row r="1877" spans="1:2">
      <c r="A1877" s="103"/>
      <c r="B1877" s="103"/>
    </row>
    <row r="1878" spans="1:2">
      <c r="A1878" s="103"/>
      <c r="B1878" s="103"/>
    </row>
    <row r="1879" spans="1:2">
      <c r="A1879" s="103"/>
      <c r="B1879" s="103"/>
    </row>
    <row r="1880" spans="1:2">
      <c r="A1880" s="103"/>
      <c r="B1880" s="103"/>
    </row>
    <row r="1881" spans="1:2">
      <c r="A1881" s="103"/>
      <c r="B1881" s="103"/>
    </row>
    <row r="1882" spans="1:2">
      <c r="A1882" s="103"/>
      <c r="B1882" s="103"/>
    </row>
    <row r="1883" spans="1:2">
      <c r="A1883" s="103"/>
      <c r="B1883" s="103"/>
    </row>
    <row r="1884" spans="1:2">
      <c r="A1884" s="103"/>
      <c r="B1884" s="103"/>
    </row>
    <row r="1885" spans="1:2">
      <c r="A1885" s="103"/>
      <c r="B1885" s="103"/>
    </row>
    <row r="1886" spans="1:2">
      <c r="A1886" s="103"/>
      <c r="B1886" s="103"/>
    </row>
    <row r="1887" spans="1:2">
      <c r="A1887" s="103"/>
      <c r="B1887" s="103"/>
    </row>
    <row r="1888" spans="1:2">
      <c r="A1888" s="103"/>
      <c r="B1888" s="103"/>
    </row>
    <row r="1889" spans="1:2">
      <c r="A1889" s="103"/>
      <c r="B1889" s="103"/>
    </row>
    <row r="1890" spans="1:2">
      <c r="A1890" s="103"/>
      <c r="B1890" s="103"/>
    </row>
    <row r="1891" spans="1:2">
      <c r="A1891" s="103"/>
      <c r="B1891" s="103"/>
    </row>
    <row r="1892" spans="1:2">
      <c r="A1892" s="103"/>
      <c r="B1892" s="103"/>
    </row>
    <row r="1893" spans="1:2">
      <c r="A1893" s="103"/>
      <c r="B1893" s="103"/>
    </row>
    <row r="1894" spans="1:2">
      <c r="A1894" s="103"/>
      <c r="B1894" s="103"/>
    </row>
    <row r="1895" spans="1:2">
      <c r="A1895" s="103"/>
      <c r="B1895" s="103"/>
    </row>
    <row r="1896" spans="1:2">
      <c r="A1896" s="103"/>
      <c r="B1896" s="103"/>
    </row>
    <row r="1897" spans="1:2">
      <c r="A1897" s="103"/>
      <c r="B1897" s="103"/>
    </row>
    <row r="1898" spans="1:2">
      <c r="A1898" s="103"/>
      <c r="B1898" s="103"/>
    </row>
    <row r="1899" spans="1:2">
      <c r="A1899" s="103"/>
      <c r="B1899" s="103"/>
    </row>
    <row r="1900" spans="1:2">
      <c r="A1900" s="103"/>
      <c r="B1900" s="103"/>
    </row>
    <row r="1901" spans="1:2">
      <c r="A1901" s="103"/>
      <c r="B1901" s="103"/>
    </row>
    <row r="1902" spans="1:2">
      <c r="A1902" s="103"/>
      <c r="B1902" s="103"/>
    </row>
    <row r="1903" spans="1:2">
      <c r="A1903" s="103"/>
      <c r="B1903" s="103"/>
    </row>
    <row r="1904" spans="1:2">
      <c r="A1904" s="103"/>
      <c r="B1904" s="103"/>
    </row>
    <row r="1905" spans="1:2">
      <c r="A1905" s="103"/>
      <c r="B1905" s="103"/>
    </row>
    <row r="1906" spans="1:2">
      <c r="A1906" s="103"/>
      <c r="B1906" s="103"/>
    </row>
    <row r="1907" spans="1:2">
      <c r="A1907" s="103"/>
      <c r="B1907" s="103"/>
    </row>
    <row r="1908" spans="1:2">
      <c r="A1908" s="103"/>
      <c r="B1908" s="103"/>
    </row>
    <row r="1909" spans="1:2">
      <c r="A1909" s="103"/>
      <c r="B1909" s="103"/>
    </row>
    <row r="1910" spans="1:2">
      <c r="A1910" s="103"/>
      <c r="B1910" s="103"/>
    </row>
    <row r="1911" spans="1:2">
      <c r="A1911" s="103"/>
      <c r="B1911" s="103"/>
    </row>
    <row r="1912" spans="1:2">
      <c r="A1912" s="103"/>
      <c r="B1912" s="103"/>
    </row>
    <row r="1913" spans="1:2">
      <c r="A1913" s="103"/>
      <c r="B1913" s="103"/>
    </row>
    <row r="1914" spans="1:2">
      <c r="A1914" s="103"/>
      <c r="B1914" s="103"/>
    </row>
    <row r="1915" spans="1:2">
      <c r="A1915" s="103"/>
      <c r="B1915" s="103"/>
    </row>
    <row r="1916" spans="1:2">
      <c r="A1916" s="103"/>
      <c r="B1916" s="103"/>
    </row>
    <row r="1917" spans="1:2">
      <c r="A1917" s="103"/>
      <c r="B1917" s="103"/>
    </row>
    <row r="1918" spans="1:2">
      <c r="A1918" s="103"/>
      <c r="B1918" s="103"/>
    </row>
    <row r="1919" spans="1:2">
      <c r="A1919" s="103"/>
      <c r="B1919" s="103"/>
    </row>
    <row r="1920" spans="1:2">
      <c r="A1920" s="103"/>
      <c r="B1920" s="103"/>
    </row>
    <row r="1921" spans="1:2">
      <c r="A1921" s="103"/>
      <c r="B1921" s="103"/>
    </row>
    <row r="1922" spans="1:2">
      <c r="A1922" s="103"/>
      <c r="B1922" s="103"/>
    </row>
    <row r="1923" spans="1:2">
      <c r="A1923" s="103"/>
      <c r="B1923" s="103"/>
    </row>
    <row r="1924" spans="1:2">
      <c r="A1924" s="103"/>
      <c r="B1924" s="103"/>
    </row>
    <row r="1925" spans="1:2">
      <c r="A1925" s="103"/>
      <c r="B1925" s="101"/>
    </row>
    <row r="1926" spans="1:2">
      <c r="A1926" s="103"/>
      <c r="B1926" s="323"/>
    </row>
    <row r="1927" spans="1:2">
      <c r="A1927" s="103"/>
      <c r="B1927" s="323"/>
    </row>
    <row r="1928" spans="1:2">
      <c r="A1928" s="103"/>
      <c r="B1928" s="323"/>
    </row>
    <row r="1929" spans="1:2">
      <c r="A1929" s="103"/>
      <c r="B1929" s="323"/>
    </row>
    <row r="1930" spans="1:2">
      <c r="A1930" s="103"/>
      <c r="B1930" s="323"/>
    </row>
    <row r="1931" spans="1:2">
      <c r="A1931" s="103"/>
      <c r="B1931" s="323"/>
    </row>
    <row r="1932" spans="1:2">
      <c r="A1932" s="103"/>
      <c r="B1932" s="103"/>
    </row>
    <row r="1933" spans="1:2">
      <c r="A1933" s="103"/>
      <c r="B1933" s="103"/>
    </row>
    <row r="1934" spans="1:2">
      <c r="A1934" s="103"/>
      <c r="B1934" s="103"/>
    </row>
    <row r="1935" spans="1:2">
      <c r="A1935" s="103"/>
      <c r="B1935" s="103"/>
    </row>
    <row r="1936" spans="1:2">
      <c r="A1936" s="103"/>
      <c r="B1936" s="103"/>
    </row>
    <row r="1937" spans="1:2">
      <c r="A1937" s="103"/>
      <c r="B1937" s="103"/>
    </row>
    <row r="1938" spans="1:2">
      <c r="A1938" s="103"/>
      <c r="B1938" s="103"/>
    </row>
    <row r="1939" spans="1:2">
      <c r="A1939" s="103"/>
      <c r="B1939" s="103"/>
    </row>
    <row r="1940" spans="1:2">
      <c r="A1940" s="103"/>
      <c r="B1940" s="103"/>
    </row>
    <row r="1941" spans="1:2">
      <c r="A1941" s="103"/>
      <c r="B1941" s="103"/>
    </row>
    <row r="1942" spans="1:2">
      <c r="A1942" s="103"/>
      <c r="B1942" s="103"/>
    </row>
    <row r="1943" spans="1:2">
      <c r="A1943" s="103"/>
      <c r="B1943" s="103"/>
    </row>
    <row r="1944" spans="1:2">
      <c r="A1944" s="103"/>
      <c r="B1944" s="103"/>
    </row>
    <row r="1945" spans="1:2">
      <c r="A1945" s="103"/>
      <c r="B1945" s="103"/>
    </row>
    <row r="1946" spans="1:2">
      <c r="A1946" s="103"/>
      <c r="B1946" s="103"/>
    </row>
    <row r="1947" spans="1:2">
      <c r="A1947" s="103"/>
      <c r="B1947" s="103"/>
    </row>
    <row r="1948" spans="1:2">
      <c r="A1948" s="103"/>
      <c r="B1948" s="103"/>
    </row>
    <row r="1949" spans="1:2">
      <c r="A1949" s="103"/>
      <c r="B1949" s="103"/>
    </row>
    <row r="1950" spans="1:2">
      <c r="A1950" s="103"/>
      <c r="B1950" s="103"/>
    </row>
    <row r="1951" spans="1:2">
      <c r="A1951" s="103"/>
      <c r="B1951" s="103"/>
    </row>
    <row r="1952" spans="1:2">
      <c r="A1952" s="103"/>
      <c r="B1952" s="103"/>
    </row>
    <row r="1953" spans="1:2">
      <c r="A1953" s="103"/>
      <c r="B1953" s="103"/>
    </row>
    <row r="1954" spans="1:2">
      <c r="A1954" s="103"/>
      <c r="B1954" s="103"/>
    </row>
    <row r="1955" spans="1:2">
      <c r="A1955" s="103"/>
      <c r="B1955" s="103"/>
    </row>
    <row r="1956" spans="1:2">
      <c r="A1956" s="103"/>
      <c r="B1956" s="103"/>
    </row>
    <row r="1957" spans="1:2">
      <c r="A1957" s="103"/>
      <c r="B1957" s="103"/>
    </row>
    <row r="1958" spans="1:2">
      <c r="A1958" s="103"/>
      <c r="B1958" s="103"/>
    </row>
    <row r="1959" spans="1:2">
      <c r="A1959" s="103"/>
      <c r="B1959" s="103"/>
    </row>
    <row r="1960" spans="1:2">
      <c r="A1960" s="103"/>
      <c r="B1960" s="103"/>
    </row>
    <row r="1961" spans="1:2">
      <c r="A1961" s="103"/>
      <c r="B1961" s="103"/>
    </row>
    <row r="1962" spans="1:2">
      <c r="A1962" s="103"/>
      <c r="B1962" s="103"/>
    </row>
    <row r="1963" spans="1:2">
      <c r="A1963" s="103"/>
      <c r="B1963" s="103"/>
    </row>
    <row r="1964" spans="1:2">
      <c r="A1964" s="103"/>
      <c r="B1964" s="103"/>
    </row>
    <row r="1965" spans="1:2">
      <c r="A1965" s="103"/>
      <c r="B1965" s="103"/>
    </row>
    <row r="1966" spans="1:2">
      <c r="A1966" s="103"/>
      <c r="B1966" s="103"/>
    </row>
    <row r="1967" spans="1:2">
      <c r="A1967" s="103"/>
      <c r="B1967" s="103"/>
    </row>
    <row r="1968" spans="1:2">
      <c r="A1968" s="103"/>
      <c r="B1968" s="103"/>
    </row>
    <row r="1969" spans="1:2">
      <c r="A1969" s="103"/>
      <c r="B1969" s="103"/>
    </row>
    <row r="1970" spans="1:2">
      <c r="A1970" s="103"/>
      <c r="B1970" s="103"/>
    </row>
    <row r="1971" spans="1:2">
      <c r="A1971" s="103"/>
      <c r="B1971" s="103"/>
    </row>
    <row r="1972" spans="1:2">
      <c r="A1972" s="103"/>
      <c r="B1972" s="103"/>
    </row>
    <row r="1973" spans="1:2">
      <c r="A1973" s="103"/>
      <c r="B1973" s="103"/>
    </row>
    <row r="1974" spans="1:2">
      <c r="A1974" s="103"/>
      <c r="B1974" s="103"/>
    </row>
    <row r="1975" spans="1:2">
      <c r="A1975" s="103"/>
      <c r="B1975" s="103"/>
    </row>
    <row r="1976" spans="1:2">
      <c r="A1976" s="103"/>
      <c r="B1976" s="103"/>
    </row>
    <row r="1977" spans="1:2">
      <c r="A1977" s="103"/>
      <c r="B1977" s="103"/>
    </row>
    <row r="1978" spans="1:2">
      <c r="A1978" s="103"/>
      <c r="B1978" s="103"/>
    </row>
    <row r="1979" spans="1:2">
      <c r="A1979" s="103"/>
      <c r="B1979" s="103"/>
    </row>
    <row r="1980" spans="1:2">
      <c r="A1980" s="103"/>
      <c r="B1980" s="103"/>
    </row>
    <row r="1981" spans="1:2">
      <c r="A1981" s="103"/>
      <c r="B1981" s="103"/>
    </row>
    <row r="1982" spans="1:2">
      <c r="A1982" s="103"/>
      <c r="B1982" s="103"/>
    </row>
    <row r="1983" spans="1:2">
      <c r="A1983" s="103"/>
      <c r="B1983" s="103"/>
    </row>
    <row r="1984" spans="1:2">
      <c r="A1984" s="103"/>
      <c r="B1984" s="103"/>
    </row>
    <row r="1985" spans="1:2">
      <c r="A1985" s="103"/>
      <c r="B1985" s="103"/>
    </row>
    <row r="1986" spans="1:2">
      <c r="A1986" s="103"/>
      <c r="B1986" s="103"/>
    </row>
    <row r="1987" spans="1:2">
      <c r="A1987" s="103"/>
      <c r="B1987" s="103"/>
    </row>
    <row r="1988" spans="1:2">
      <c r="A1988" s="103"/>
      <c r="B1988" s="103"/>
    </row>
    <row r="1989" spans="1:2">
      <c r="A1989" s="103"/>
      <c r="B1989" s="103"/>
    </row>
    <row r="1990" spans="1:2">
      <c r="A1990" s="103"/>
      <c r="B1990" s="103"/>
    </row>
    <row r="1991" spans="1:2">
      <c r="A1991" s="103"/>
      <c r="B1991" s="103"/>
    </row>
    <row r="1992" spans="1:2">
      <c r="A1992" s="103"/>
      <c r="B1992" s="103"/>
    </row>
    <row r="1993" spans="1:2">
      <c r="A1993" s="103"/>
      <c r="B1993" s="103"/>
    </row>
    <row r="1994" spans="1:2">
      <c r="A1994" s="103"/>
      <c r="B1994" s="103"/>
    </row>
    <row r="1995" spans="1:2">
      <c r="A1995" s="103"/>
      <c r="B1995" s="103"/>
    </row>
    <row r="1996" spans="1:2">
      <c r="A1996" s="103"/>
      <c r="B1996" s="103"/>
    </row>
    <row r="1997" spans="1:2">
      <c r="A1997" s="103"/>
      <c r="B1997" s="103"/>
    </row>
    <row r="1998" spans="1:2">
      <c r="A1998" s="103"/>
      <c r="B1998" s="103"/>
    </row>
    <row r="1999" spans="1:2">
      <c r="A1999" s="103"/>
      <c r="B1999" s="103"/>
    </row>
    <row r="2000" spans="1:2">
      <c r="A2000" s="103"/>
      <c r="B2000" s="103"/>
    </row>
    <row r="2001" spans="1:2">
      <c r="A2001" s="103"/>
      <c r="B2001" s="103"/>
    </row>
    <row r="2002" spans="1:2">
      <c r="A2002" s="103"/>
      <c r="B2002" s="103"/>
    </row>
    <row r="2003" spans="1:2">
      <c r="A2003" s="103"/>
      <c r="B2003" s="103"/>
    </row>
    <row r="2004" spans="1:2">
      <c r="A2004" s="103"/>
      <c r="B2004" s="101"/>
    </row>
    <row r="2005" spans="1:2">
      <c r="A2005" s="103"/>
      <c r="B2005" s="323"/>
    </row>
    <row r="2006" spans="1:2">
      <c r="A2006" s="103"/>
      <c r="B2006" s="323"/>
    </row>
    <row r="2007" spans="1:2">
      <c r="A2007" s="103"/>
      <c r="B2007" s="323"/>
    </row>
    <row r="2008" spans="1:2">
      <c r="A2008" s="103"/>
      <c r="B2008" s="323"/>
    </row>
    <row r="2009" spans="1:2">
      <c r="A2009" s="103"/>
      <c r="B2009" s="101"/>
    </row>
    <row r="2010" spans="1:2">
      <c r="A2010" s="103"/>
      <c r="B2010" s="323"/>
    </row>
    <row r="2011" spans="1:2">
      <c r="A2011" s="103"/>
      <c r="B2011" s="323"/>
    </row>
    <row r="2012" spans="1:2">
      <c r="A2012" s="103"/>
      <c r="B2012" s="323"/>
    </row>
    <row r="2013" spans="1:2">
      <c r="A2013" s="103"/>
      <c r="B2013" s="101"/>
    </row>
    <row r="2014" spans="1:2">
      <c r="A2014" s="103"/>
      <c r="B2014" s="323"/>
    </row>
    <row r="2015" spans="1:2">
      <c r="A2015" s="103"/>
      <c r="B2015" s="323"/>
    </row>
    <row r="2016" spans="1:2">
      <c r="A2016" s="103"/>
      <c r="B2016" s="323"/>
    </row>
    <row r="2017" spans="1:2">
      <c r="A2017" s="103"/>
      <c r="B2017" s="103"/>
    </row>
    <row r="2018" spans="1:2">
      <c r="A2018" s="103"/>
      <c r="B2018" s="103"/>
    </row>
    <row r="2019" spans="1:2">
      <c r="A2019" s="103"/>
      <c r="B2019" s="103"/>
    </row>
    <row r="2020" spans="1:2">
      <c r="A2020" s="103"/>
      <c r="B2020" s="103"/>
    </row>
    <row r="2021" spans="1:2">
      <c r="A2021" s="103"/>
      <c r="B2021" s="103"/>
    </row>
    <row r="2022" spans="1:2">
      <c r="A2022" s="103"/>
      <c r="B2022" s="101"/>
    </row>
    <row r="2023" spans="1:2">
      <c r="A2023" s="103"/>
      <c r="B2023" s="323"/>
    </row>
    <row r="2024" spans="1:2">
      <c r="A2024" s="103"/>
      <c r="B2024" s="323"/>
    </row>
    <row r="2025" spans="1:2">
      <c r="A2025" s="103"/>
      <c r="B2025" s="323"/>
    </row>
    <row r="2026" spans="1:2">
      <c r="A2026" s="103"/>
      <c r="B2026" s="323"/>
    </row>
    <row r="2027" spans="1:2">
      <c r="A2027" s="103"/>
      <c r="B2027" s="101"/>
    </row>
    <row r="2028" spans="1:2">
      <c r="A2028" s="103"/>
      <c r="B2028" s="323"/>
    </row>
    <row r="2029" spans="1:2">
      <c r="A2029" s="103"/>
      <c r="B2029" s="323"/>
    </row>
    <row r="2030" spans="1:2">
      <c r="A2030" s="103"/>
      <c r="B2030" s="323"/>
    </row>
    <row r="2031" spans="1:2">
      <c r="A2031" s="103"/>
      <c r="B2031" s="103"/>
    </row>
    <row r="2032" spans="1:2">
      <c r="A2032" s="103"/>
      <c r="B2032" s="103"/>
    </row>
    <row r="2033" spans="1:2">
      <c r="A2033" s="103"/>
      <c r="B2033" s="103"/>
    </row>
    <row r="2034" spans="1:2">
      <c r="A2034" s="103"/>
      <c r="B2034" s="103"/>
    </row>
    <row r="2035" spans="1:2">
      <c r="A2035" s="103"/>
      <c r="B2035" s="103"/>
    </row>
    <row r="2036" spans="1:2">
      <c r="A2036" s="103"/>
      <c r="B2036" s="103"/>
    </row>
    <row r="2037" spans="1:2">
      <c r="A2037" s="103"/>
      <c r="B2037" s="103"/>
    </row>
    <row r="2038" spans="1:2">
      <c r="A2038" s="103"/>
      <c r="B2038" s="103"/>
    </row>
    <row r="2039" spans="1:2">
      <c r="A2039" s="103"/>
      <c r="B2039" s="101"/>
    </row>
    <row r="2040" spans="1:2">
      <c r="A2040" s="103"/>
      <c r="B2040" s="323"/>
    </row>
    <row r="2041" spans="1:2">
      <c r="A2041" s="103"/>
      <c r="B2041" s="323"/>
    </row>
    <row r="2042" spans="1:2">
      <c r="A2042" s="103"/>
      <c r="B2042" s="323"/>
    </row>
    <row r="2043" spans="1:2">
      <c r="A2043" s="103"/>
      <c r="B2043" s="323"/>
    </row>
    <row r="2044" spans="1:2">
      <c r="A2044" s="103"/>
      <c r="B2044" s="103"/>
    </row>
    <row r="2045" spans="1:2">
      <c r="A2045" s="103"/>
      <c r="B2045" s="103"/>
    </row>
    <row r="2046" spans="1:2">
      <c r="A2046" s="103"/>
      <c r="B2046" s="103"/>
    </row>
    <row r="2047" spans="1:2">
      <c r="A2047" s="103"/>
      <c r="B2047" s="103"/>
    </row>
    <row r="2048" spans="1:2">
      <c r="A2048" s="103"/>
      <c r="B2048" s="103"/>
    </row>
    <row r="2049" spans="1:2">
      <c r="A2049" s="103"/>
      <c r="B2049" s="103"/>
    </row>
    <row r="2050" spans="1:2">
      <c r="A2050" s="103"/>
      <c r="B2050" s="103"/>
    </row>
    <row r="2051" spans="1:2">
      <c r="A2051" s="103"/>
      <c r="B2051" s="103"/>
    </row>
    <row r="2052" spans="1:2">
      <c r="A2052" s="103"/>
      <c r="B2052" s="103"/>
    </row>
    <row r="2053" spans="1:2">
      <c r="A2053" s="103"/>
      <c r="B2053" s="103"/>
    </row>
    <row r="2054" spans="1:2">
      <c r="A2054" s="103"/>
      <c r="B2054" s="103"/>
    </row>
    <row r="2055" spans="1:2">
      <c r="A2055" s="103"/>
      <c r="B2055" s="103"/>
    </row>
    <row r="2056" spans="1:2">
      <c r="A2056" s="103"/>
      <c r="B2056" s="103"/>
    </row>
    <row r="2057" spans="1:2">
      <c r="A2057" s="103"/>
      <c r="B2057" s="103"/>
    </row>
    <row r="2058" spans="1:2">
      <c r="A2058" s="103"/>
      <c r="B2058" s="101"/>
    </row>
    <row r="2059" spans="1:2">
      <c r="A2059" s="103"/>
      <c r="B2059" s="323"/>
    </row>
    <row r="2060" spans="1:2">
      <c r="A2060" s="103"/>
      <c r="B2060" s="323"/>
    </row>
    <row r="2061" spans="1:2">
      <c r="A2061" s="103"/>
      <c r="B2061" s="323"/>
    </row>
    <row r="2062" spans="1:2">
      <c r="A2062" s="103"/>
      <c r="B2062" s="103"/>
    </row>
    <row r="2063" spans="1:2">
      <c r="A2063" s="103"/>
      <c r="B2063" s="103"/>
    </row>
    <row r="2064" spans="1:2">
      <c r="A2064" s="103"/>
      <c r="B2064" s="103"/>
    </row>
    <row r="2065" spans="1:2">
      <c r="A2065" s="103"/>
      <c r="B2065" s="103"/>
    </row>
    <row r="2066" spans="1:2">
      <c r="A2066" s="103"/>
      <c r="B2066" s="103"/>
    </row>
    <row r="2067" spans="1:2">
      <c r="A2067" s="103"/>
      <c r="B2067" s="103"/>
    </row>
    <row r="2068" spans="1:2">
      <c r="A2068" s="103"/>
      <c r="B2068" s="103"/>
    </row>
    <row r="2069" spans="1:2">
      <c r="A2069" s="103"/>
      <c r="B2069" s="103"/>
    </row>
    <row r="2070" spans="1:2">
      <c r="A2070" s="103"/>
      <c r="B2070" s="103"/>
    </row>
    <row r="2071" spans="1:2">
      <c r="A2071" s="103"/>
      <c r="B2071" s="101"/>
    </row>
    <row r="2072" spans="1:2">
      <c r="A2072" s="103"/>
      <c r="B2072" s="323"/>
    </row>
    <row r="2073" spans="1:2">
      <c r="A2073" s="103"/>
      <c r="B2073" s="323"/>
    </row>
    <row r="2074" spans="1:2">
      <c r="A2074" s="103"/>
      <c r="B2074" s="323"/>
    </row>
    <row r="2075" spans="1:2">
      <c r="A2075" s="103"/>
      <c r="B2075" s="323"/>
    </row>
    <row r="2076" spans="1:2">
      <c r="A2076" s="103"/>
      <c r="B2076" s="103"/>
    </row>
    <row r="2077" spans="1:2">
      <c r="A2077" s="103"/>
      <c r="B2077" s="103"/>
    </row>
    <row r="2078" spans="1:2">
      <c r="A2078" s="103"/>
      <c r="B2078" s="103"/>
    </row>
    <row r="2079" spans="1:2">
      <c r="A2079" s="103"/>
      <c r="B2079" s="103"/>
    </row>
    <row r="2080" spans="1:2">
      <c r="A2080" s="103"/>
      <c r="B2080" s="103"/>
    </row>
    <row r="2081" spans="1:2">
      <c r="A2081" s="103"/>
      <c r="B2081" s="103"/>
    </row>
    <row r="2082" spans="1:2">
      <c r="A2082" s="103"/>
      <c r="B2082" s="103"/>
    </row>
    <row r="2083" spans="1:2">
      <c r="A2083" s="103"/>
      <c r="B2083" s="103"/>
    </row>
    <row r="2084" spans="1:2">
      <c r="A2084" s="103"/>
      <c r="B2084" s="103"/>
    </row>
    <row r="2085" spans="1:2">
      <c r="A2085" s="103"/>
      <c r="B2085" s="103"/>
    </row>
    <row r="2086" spans="1:2">
      <c r="A2086" s="103"/>
      <c r="B2086" s="103"/>
    </row>
    <row r="2087" spans="1:2">
      <c r="A2087" s="103"/>
      <c r="B2087" s="103"/>
    </row>
    <row r="2088" spans="1:2">
      <c r="A2088" s="103"/>
      <c r="B2088" s="103"/>
    </row>
    <row r="2089" spans="1:2">
      <c r="A2089" s="103"/>
      <c r="B2089" s="103"/>
    </row>
    <row r="2090" spans="1:2">
      <c r="A2090" s="103"/>
      <c r="B2090" s="103"/>
    </row>
    <row r="2091" spans="1:2">
      <c r="A2091" s="103"/>
      <c r="B2091" s="103"/>
    </row>
    <row r="2092" spans="1:2">
      <c r="A2092" s="103"/>
      <c r="B2092" s="101"/>
    </row>
    <row r="2093" spans="1:2">
      <c r="A2093" s="103"/>
      <c r="B2093" s="323"/>
    </row>
    <row r="2094" spans="1:2">
      <c r="A2094" s="103"/>
      <c r="B2094" s="323"/>
    </row>
    <row r="2095" spans="1:2">
      <c r="A2095" s="103"/>
      <c r="B2095" s="323"/>
    </row>
    <row r="2096" spans="1:2">
      <c r="A2096" s="103"/>
      <c r="B2096" s="323"/>
    </row>
    <row r="2097" spans="1:2">
      <c r="A2097" s="103"/>
      <c r="B2097" s="103"/>
    </row>
    <row r="2098" spans="1:2">
      <c r="A2098" s="103"/>
      <c r="B2098" s="103"/>
    </row>
    <row r="2099" spans="1:2">
      <c r="A2099" s="103"/>
      <c r="B2099" s="103"/>
    </row>
    <row r="2100" spans="1:2">
      <c r="A2100" s="103"/>
      <c r="B2100" s="103"/>
    </row>
    <row r="2101" spans="1:2">
      <c r="A2101" s="103"/>
      <c r="B2101" s="103"/>
    </row>
    <row r="2102" spans="1:2">
      <c r="A2102" s="103"/>
      <c r="B2102" s="103"/>
    </row>
    <row r="2103" spans="1:2">
      <c r="A2103" s="103"/>
      <c r="B2103" s="103"/>
    </row>
    <row r="2104" spans="1:2">
      <c r="A2104" s="103"/>
      <c r="B2104" s="103"/>
    </row>
    <row r="2105" spans="1:2">
      <c r="A2105" s="103"/>
      <c r="B2105" s="103"/>
    </row>
    <row r="2106" spans="1:2">
      <c r="A2106" s="103"/>
      <c r="B2106" s="103"/>
    </row>
    <row r="2107" spans="1:2">
      <c r="A2107" s="103"/>
      <c r="B2107" s="103"/>
    </row>
    <row r="2108" spans="1:2">
      <c r="A2108" s="103"/>
      <c r="B2108" s="103"/>
    </row>
    <row r="2109" spans="1:2">
      <c r="A2109" s="103"/>
      <c r="B2109" s="103"/>
    </row>
    <row r="2110" spans="1:2">
      <c r="A2110" s="103"/>
      <c r="B2110" s="103"/>
    </row>
    <row r="2111" spans="1:2">
      <c r="A2111" s="103"/>
      <c r="B2111" s="103"/>
    </row>
    <row r="2112" spans="1:2">
      <c r="A2112" s="103"/>
      <c r="B2112" s="103"/>
    </row>
    <row r="2113" spans="1:2">
      <c r="A2113" s="103"/>
      <c r="B2113" s="103"/>
    </row>
    <row r="2114" spans="1:2">
      <c r="A2114" s="103"/>
      <c r="B2114" s="103"/>
    </row>
    <row r="2115" spans="1:2">
      <c r="A2115" s="103"/>
      <c r="B2115" s="103"/>
    </row>
    <row r="2116" spans="1:2">
      <c r="A2116" s="103"/>
      <c r="B2116" s="103"/>
    </row>
    <row r="2117" spans="1:2">
      <c r="A2117" s="103"/>
      <c r="B2117" s="103"/>
    </row>
    <row r="2118" spans="1:2">
      <c r="A2118" s="103"/>
      <c r="B2118" s="103"/>
    </row>
    <row r="2119" spans="1:2">
      <c r="A2119" s="103"/>
      <c r="B2119" s="103"/>
    </row>
    <row r="2120" spans="1:2">
      <c r="A2120" s="103"/>
      <c r="B2120" s="103"/>
    </row>
    <row r="2121" spans="1:2">
      <c r="A2121" s="103"/>
      <c r="B2121" s="103"/>
    </row>
    <row r="2122" spans="1:2">
      <c r="A2122" s="103"/>
      <c r="B2122" s="103"/>
    </row>
    <row r="2123" spans="1:2">
      <c r="A2123" s="103"/>
      <c r="B2123" s="103"/>
    </row>
    <row r="2124" spans="1:2">
      <c r="A2124" s="103"/>
      <c r="B2124" s="103"/>
    </row>
    <row r="2125" spans="1:2">
      <c r="A2125" s="103"/>
      <c r="B2125" s="103"/>
    </row>
    <row r="2126" spans="1:2">
      <c r="A2126" s="103"/>
      <c r="B2126" s="103"/>
    </row>
    <row r="2127" spans="1:2">
      <c r="A2127" s="103"/>
      <c r="B2127" s="103"/>
    </row>
    <row r="2128" spans="1:2">
      <c r="A2128" s="103"/>
      <c r="B2128" s="103"/>
    </row>
    <row r="2129" spans="1:2">
      <c r="A2129" s="103"/>
      <c r="B2129" s="103"/>
    </row>
    <row r="2130" spans="1:2">
      <c r="A2130" s="103"/>
      <c r="B2130" s="103"/>
    </row>
    <row r="2131" spans="1:2">
      <c r="A2131" s="103"/>
      <c r="B2131" s="103"/>
    </row>
    <row r="2132" spans="1:2">
      <c r="A2132" s="103"/>
      <c r="B2132" s="103"/>
    </row>
    <row r="2133" spans="1:2">
      <c r="A2133" s="103"/>
      <c r="B2133" s="103"/>
    </row>
    <row r="2134" spans="1:2">
      <c r="A2134" s="103"/>
      <c r="B2134" s="103"/>
    </row>
    <row r="2135" spans="1:2">
      <c r="A2135" s="103"/>
      <c r="B2135" s="103"/>
    </row>
    <row r="2136" spans="1:2">
      <c r="A2136" s="103"/>
      <c r="B2136" s="103"/>
    </row>
    <row r="2137" spans="1:2">
      <c r="A2137" s="103"/>
      <c r="B2137" s="103"/>
    </row>
    <row r="2138" spans="1:2">
      <c r="A2138" s="103"/>
      <c r="B2138" s="103"/>
    </row>
    <row r="2139" spans="1:2">
      <c r="A2139" s="103"/>
      <c r="B2139" s="103"/>
    </row>
    <row r="2140" spans="1:2">
      <c r="A2140" s="103"/>
      <c r="B2140" s="101"/>
    </row>
    <row r="2141" spans="1:2">
      <c r="A2141" s="103"/>
      <c r="B2141" s="323"/>
    </row>
    <row r="2142" spans="1:2">
      <c r="A2142" s="103"/>
      <c r="B2142" s="323"/>
    </row>
    <row r="2143" spans="1:2">
      <c r="A2143" s="103"/>
      <c r="B2143" s="323"/>
    </row>
    <row r="2144" spans="1:2">
      <c r="A2144" s="103"/>
      <c r="B2144" s="103"/>
    </row>
    <row r="2145" spans="1:2">
      <c r="A2145" s="103"/>
      <c r="B2145" s="103"/>
    </row>
    <row r="2146" spans="1:2">
      <c r="A2146" s="103"/>
      <c r="B2146" s="103"/>
    </row>
    <row r="2147" spans="1:2">
      <c r="A2147" s="103"/>
      <c r="B2147" s="103"/>
    </row>
    <row r="2148" spans="1:2">
      <c r="A2148" s="103"/>
      <c r="B2148" s="103"/>
    </row>
    <row r="2149" spans="1:2">
      <c r="A2149" s="103"/>
      <c r="B2149" s="103"/>
    </row>
    <row r="2150" spans="1:2">
      <c r="A2150" s="103"/>
      <c r="B2150" s="103"/>
    </row>
    <row r="2151" spans="1:2">
      <c r="A2151" s="103"/>
      <c r="B2151" s="103"/>
    </row>
    <row r="2152" spans="1:2">
      <c r="A2152" s="103"/>
      <c r="B2152" s="103"/>
    </row>
    <row r="2153" spans="1:2">
      <c r="A2153" s="103"/>
      <c r="B2153" s="103"/>
    </row>
    <row r="2154" spans="1:2">
      <c r="A2154" s="103"/>
      <c r="B2154" s="103"/>
    </row>
    <row r="2155" spans="1:2">
      <c r="A2155" s="103"/>
      <c r="B2155" s="103"/>
    </row>
    <row r="2156" spans="1:2">
      <c r="A2156" s="103"/>
      <c r="B2156" s="103"/>
    </row>
    <row r="2157" spans="1:2">
      <c r="A2157" s="103"/>
      <c r="B2157" s="103"/>
    </row>
    <row r="2158" spans="1:2">
      <c r="A2158" s="103"/>
      <c r="B2158" s="103"/>
    </row>
    <row r="2159" spans="1:2">
      <c r="A2159" s="103"/>
      <c r="B2159" s="101"/>
    </row>
    <row r="2160" spans="1:2">
      <c r="A2160" s="103"/>
      <c r="B2160" s="323"/>
    </row>
    <row r="2161" spans="1:2">
      <c r="A2161" s="103"/>
      <c r="B2161" s="323"/>
    </row>
    <row r="2162" spans="1:2">
      <c r="A2162" s="103"/>
      <c r="B2162" s="323"/>
    </row>
    <row r="2163" spans="1:2">
      <c r="A2163" s="103"/>
      <c r="B2163" s="103"/>
    </row>
    <row r="2164" spans="1:2">
      <c r="A2164" s="103"/>
      <c r="B2164" s="103"/>
    </row>
    <row r="2165" spans="1:2">
      <c r="A2165" s="103"/>
      <c r="B2165" s="103"/>
    </row>
    <row r="2166" spans="1:2">
      <c r="A2166" s="103"/>
      <c r="B2166" s="103"/>
    </row>
    <row r="2167" spans="1:2">
      <c r="A2167" s="103"/>
      <c r="B2167" s="103"/>
    </row>
    <row r="2168" spans="1:2">
      <c r="A2168" s="103"/>
      <c r="B2168" s="103"/>
    </row>
    <row r="2169" spans="1:2">
      <c r="A2169" s="103"/>
      <c r="B2169" s="103"/>
    </row>
    <row r="2170" spans="1:2">
      <c r="A2170" s="103"/>
      <c r="B2170" s="103"/>
    </row>
    <row r="2171" spans="1:2">
      <c r="A2171" s="103"/>
      <c r="B2171" s="103"/>
    </row>
    <row r="2172" spans="1:2">
      <c r="A2172" s="103"/>
      <c r="B2172" s="103"/>
    </row>
    <row r="2173" spans="1:2">
      <c r="A2173" s="103"/>
      <c r="B2173" s="103"/>
    </row>
    <row r="2174" spans="1:2">
      <c r="A2174" s="103"/>
      <c r="B2174" s="103"/>
    </row>
    <row r="2175" spans="1:2">
      <c r="A2175" s="103"/>
      <c r="B2175" s="103"/>
    </row>
    <row r="2176" spans="1:2">
      <c r="A2176" s="103"/>
      <c r="B2176" s="103"/>
    </row>
    <row r="2177" spans="1:2">
      <c r="A2177" s="103"/>
      <c r="B2177" s="103"/>
    </row>
    <row r="2178" spans="1:2">
      <c r="A2178" s="103"/>
      <c r="B2178" s="103"/>
    </row>
    <row r="2179" spans="1:2">
      <c r="A2179" s="103"/>
      <c r="B2179" s="103"/>
    </row>
    <row r="2180" spans="1:2">
      <c r="A2180" s="103"/>
      <c r="B2180" s="103"/>
    </row>
    <row r="2181" spans="1:2">
      <c r="A2181" s="103"/>
      <c r="B2181" s="103"/>
    </row>
    <row r="2182" spans="1:2">
      <c r="A2182" s="103"/>
      <c r="B2182" s="103"/>
    </row>
    <row r="2183" spans="1:2">
      <c r="A2183" s="103"/>
      <c r="B2183" s="103"/>
    </row>
    <row r="2184" spans="1:2">
      <c r="A2184" s="103"/>
      <c r="B2184" s="103"/>
    </row>
    <row r="2185" spans="1:2">
      <c r="A2185" s="103"/>
      <c r="B2185" s="103"/>
    </row>
    <row r="2186" spans="1:2">
      <c r="A2186" s="103"/>
      <c r="B2186" s="103"/>
    </row>
    <row r="2187" spans="1:2">
      <c r="A2187" s="103"/>
      <c r="B2187" s="103"/>
    </row>
    <row r="2188" spans="1:2">
      <c r="A2188" s="103"/>
      <c r="B2188" s="103"/>
    </row>
    <row r="2189" spans="1:2">
      <c r="A2189" s="103"/>
      <c r="B2189" s="103"/>
    </row>
    <row r="2190" spans="1:2">
      <c r="A2190" s="103"/>
      <c r="B2190" s="103"/>
    </row>
    <row r="2191" spans="1:2">
      <c r="A2191" s="103"/>
      <c r="B2191" s="103"/>
    </row>
    <row r="2192" spans="1:2">
      <c r="A2192" s="103"/>
      <c r="B2192" s="103"/>
    </row>
    <row r="2193" spans="1:2">
      <c r="A2193" s="103"/>
      <c r="B2193" s="103"/>
    </row>
    <row r="2194" spans="1:2">
      <c r="A2194" s="103"/>
      <c r="B2194" s="103"/>
    </row>
    <row r="2195" spans="1:2">
      <c r="A2195" s="103"/>
      <c r="B2195" s="103"/>
    </row>
    <row r="2196" spans="1:2">
      <c r="A2196" s="103"/>
      <c r="B2196" s="103"/>
    </row>
    <row r="2197" spans="1:2">
      <c r="A2197" s="103"/>
      <c r="B2197" s="103"/>
    </row>
    <row r="2198" spans="1:2">
      <c r="A2198" s="103"/>
      <c r="B2198" s="103"/>
    </row>
    <row r="2199" spans="1:2">
      <c r="A2199" s="103"/>
      <c r="B2199" s="101"/>
    </row>
    <row r="2200" spans="1:2">
      <c r="A2200" s="103"/>
      <c r="B2200" s="323"/>
    </row>
    <row r="2201" spans="1:2">
      <c r="A2201" s="103"/>
      <c r="B2201" s="323"/>
    </row>
    <row r="2202" spans="1:2">
      <c r="A2202" s="103"/>
      <c r="B2202" s="323"/>
    </row>
    <row r="2203" spans="1:2">
      <c r="A2203" s="103"/>
      <c r="B2203" s="101"/>
    </row>
    <row r="2204" spans="1:2">
      <c r="A2204" s="103"/>
      <c r="B2204" s="323"/>
    </row>
    <row r="2205" spans="1:2">
      <c r="A2205" s="103"/>
      <c r="B2205" s="323"/>
    </row>
    <row r="2206" spans="1:2">
      <c r="A2206" s="103"/>
      <c r="B2206" s="323"/>
    </row>
    <row r="2207" spans="1:2">
      <c r="A2207" s="103"/>
      <c r="B2207" s="103"/>
    </row>
    <row r="2208" spans="1:2">
      <c r="A2208" s="103"/>
      <c r="B2208" s="103"/>
    </row>
    <row r="2209" spans="1:2">
      <c r="A2209" s="103"/>
      <c r="B2209" s="103"/>
    </row>
    <row r="2210" spans="1:2">
      <c r="A2210" s="103"/>
      <c r="B2210" s="103"/>
    </row>
    <row r="2211" spans="1:2">
      <c r="A2211" s="103"/>
      <c r="B2211" s="103"/>
    </row>
    <row r="2212" spans="1:2">
      <c r="A2212" s="103"/>
      <c r="B2212" s="103"/>
    </row>
    <row r="2213" spans="1:2">
      <c r="A2213" s="103"/>
      <c r="B2213" s="103"/>
    </row>
    <row r="2214" spans="1:2">
      <c r="A2214" s="103"/>
      <c r="B2214" s="103"/>
    </row>
    <row r="2215" spans="1:2">
      <c r="A2215" s="103"/>
      <c r="B2215" s="103"/>
    </row>
    <row r="2216" spans="1:2">
      <c r="A2216" s="103"/>
      <c r="B2216" s="103"/>
    </row>
    <row r="2217" spans="1:2">
      <c r="A2217" s="103"/>
      <c r="B2217" s="103"/>
    </row>
    <row r="2218" spans="1:2">
      <c r="A2218" s="103"/>
      <c r="B2218" s="103"/>
    </row>
    <row r="2219" spans="1:2">
      <c r="A2219" s="103"/>
      <c r="B2219" s="101"/>
    </row>
    <row r="2220" spans="1:2">
      <c r="A2220" s="103"/>
      <c r="B2220" s="323"/>
    </row>
    <row r="2221" spans="1:2">
      <c r="A2221" s="103"/>
      <c r="B2221" s="323"/>
    </row>
    <row r="2222" spans="1:2">
      <c r="A2222" s="103"/>
      <c r="B2222" s="323"/>
    </row>
    <row r="2223" spans="1:2">
      <c r="A2223" s="103"/>
      <c r="B2223" s="103"/>
    </row>
    <row r="2224" spans="1:2">
      <c r="A2224" s="103"/>
      <c r="B2224" s="103"/>
    </row>
    <row r="2225" spans="1:2">
      <c r="A2225" s="103"/>
      <c r="B2225" s="103"/>
    </row>
    <row r="2226" spans="1:2">
      <c r="A2226" s="103"/>
      <c r="B2226" s="103"/>
    </row>
    <row r="2227" spans="1:2">
      <c r="A2227" s="103"/>
      <c r="B2227" s="103"/>
    </row>
    <row r="2228" spans="1:2">
      <c r="A2228" s="103"/>
      <c r="B2228" s="103"/>
    </row>
    <row r="2229" spans="1:2">
      <c r="A2229" s="103"/>
      <c r="B2229" s="103"/>
    </row>
    <row r="2230" spans="1:2">
      <c r="A2230" s="103"/>
      <c r="B2230" s="103"/>
    </row>
    <row r="2231" spans="1:2">
      <c r="A2231" s="103"/>
      <c r="B2231" s="103"/>
    </row>
    <row r="2232" spans="1:2">
      <c r="A2232" s="103"/>
      <c r="B2232" s="103"/>
    </row>
    <row r="2233" spans="1:2">
      <c r="A2233" s="103"/>
      <c r="B2233" s="103"/>
    </row>
    <row r="2234" spans="1:2">
      <c r="A2234" s="103"/>
      <c r="B2234" s="103"/>
    </row>
    <row r="2235" spans="1:2">
      <c r="A2235" s="103"/>
      <c r="B2235" s="103"/>
    </row>
    <row r="2236" spans="1:2">
      <c r="A2236" s="103"/>
      <c r="B2236" s="103"/>
    </row>
    <row r="2237" spans="1:2">
      <c r="A2237" s="103"/>
      <c r="B2237" s="103"/>
    </row>
    <row r="2238" spans="1:2">
      <c r="A2238" s="103"/>
      <c r="B2238" s="103"/>
    </row>
    <row r="2239" spans="1:2">
      <c r="A2239" s="103"/>
      <c r="B2239" s="103"/>
    </row>
    <row r="2240" spans="1:2">
      <c r="A2240" s="103"/>
      <c r="B2240" s="103"/>
    </row>
    <row r="2241" spans="1:2">
      <c r="A2241" s="103"/>
      <c r="B2241" s="103"/>
    </row>
    <row r="2242" spans="1:2">
      <c r="A2242" s="103"/>
      <c r="B2242" s="103"/>
    </row>
    <row r="2243" spans="1:2">
      <c r="A2243" s="103"/>
      <c r="B2243" s="103"/>
    </row>
    <row r="2244" spans="1:2">
      <c r="A2244" s="103"/>
      <c r="B2244" s="103"/>
    </row>
    <row r="2245" spans="1:2">
      <c r="A2245" s="103"/>
      <c r="B2245" s="103"/>
    </row>
    <row r="2246" spans="1:2">
      <c r="A2246" s="103"/>
      <c r="B2246" s="103"/>
    </row>
    <row r="2247" spans="1:2">
      <c r="A2247" s="103"/>
      <c r="B2247" s="103"/>
    </row>
    <row r="2248" spans="1:2">
      <c r="A2248" s="103"/>
      <c r="B2248" s="103"/>
    </row>
    <row r="2249" spans="1:2">
      <c r="A2249" s="103"/>
      <c r="B2249" s="103"/>
    </row>
    <row r="2250" spans="1:2">
      <c r="A2250" s="103"/>
      <c r="B2250" s="103"/>
    </row>
    <row r="2251" spans="1:2">
      <c r="A2251" s="103"/>
      <c r="B2251" s="103"/>
    </row>
    <row r="2252" spans="1:2">
      <c r="A2252" s="103"/>
      <c r="B2252" s="103"/>
    </row>
    <row r="2253" spans="1:2">
      <c r="A2253" s="103"/>
      <c r="B2253" s="103"/>
    </row>
    <row r="2254" spans="1:2">
      <c r="A2254" s="103"/>
      <c r="B2254" s="103"/>
    </row>
    <row r="2255" spans="1:2">
      <c r="A2255" s="103"/>
      <c r="B2255" s="103"/>
    </row>
    <row r="2256" spans="1:2">
      <c r="A2256" s="103"/>
      <c r="B2256" s="103"/>
    </row>
    <row r="2257" spans="1:2">
      <c r="A2257" s="103"/>
      <c r="B2257" s="103"/>
    </row>
    <row r="2258" spans="1:2">
      <c r="A2258" s="103"/>
      <c r="B2258" s="103"/>
    </row>
    <row r="2259" spans="1:2">
      <c r="A2259" s="103"/>
      <c r="B2259" s="103"/>
    </row>
    <row r="2260" spans="1:2">
      <c r="A2260" s="103"/>
      <c r="B2260" s="103"/>
    </row>
    <row r="2261" spans="1:2">
      <c r="A2261" s="103"/>
      <c r="B2261" s="103"/>
    </row>
    <row r="2262" spans="1:2">
      <c r="A2262" s="103"/>
      <c r="B2262" s="103"/>
    </row>
    <row r="2263" spans="1:2">
      <c r="A2263" s="103"/>
      <c r="B2263" s="103"/>
    </row>
    <row r="2264" spans="1:2">
      <c r="A2264" s="103"/>
      <c r="B2264" s="103"/>
    </row>
    <row r="2265" spans="1:2">
      <c r="A2265" s="103"/>
      <c r="B2265" s="103"/>
    </row>
    <row r="2266" spans="1:2">
      <c r="A2266" s="103"/>
      <c r="B2266" s="103"/>
    </row>
    <row r="2267" spans="1:2">
      <c r="A2267" s="103"/>
      <c r="B2267" s="103"/>
    </row>
    <row r="2268" spans="1:2">
      <c r="A2268" s="103"/>
      <c r="B2268" s="101"/>
    </row>
    <row r="2269" spans="1:2">
      <c r="A2269" s="103"/>
      <c r="B2269" s="323"/>
    </row>
    <row r="2270" spans="1:2">
      <c r="A2270" s="103"/>
      <c r="B2270" s="323"/>
    </row>
    <row r="2271" spans="1:2">
      <c r="A2271" s="103"/>
      <c r="B2271" s="323"/>
    </row>
    <row r="2272" spans="1:2">
      <c r="A2272" s="103"/>
      <c r="B2272" s="323"/>
    </row>
    <row r="2273" spans="1:2">
      <c r="A2273" s="103"/>
      <c r="B2273" s="101"/>
    </row>
    <row r="2274" spans="1:2">
      <c r="A2274" s="103"/>
      <c r="B2274" s="323"/>
    </row>
    <row r="2275" spans="1:2">
      <c r="A2275" s="103"/>
      <c r="B2275" s="323"/>
    </row>
    <row r="2276" spans="1:2">
      <c r="A2276" s="103"/>
      <c r="B2276" s="323"/>
    </row>
    <row r="2277" spans="1:2">
      <c r="A2277" s="103"/>
      <c r="B2277" s="323"/>
    </row>
    <row r="2278" spans="1:2">
      <c r="A2278" s="103"/>
      <c r="B2278" s="103"/>
    </row>
    <row r="2279" spans="1:2">
      <c r="A2279" s="103"/>
      <c r="B2279" s="103"/>
    </row>
    <row r="2280" spans="1:2">
      <c r="A2280" s="103"/>
      <c r="B2280" s="103"/>
    </row>
    <row r="2281" spans="1:2">
      <c r="A2281" s="103"/>
      <c r="B2281" s="103"/>
    </row>
    <row r="2282" spans="1:2">
      <c r="A2282" s="103"/>
      <c r="B2282" s="103"/>
    </row>
    <row r="2283" spans="1:2">
      <c r="A2283" s="103"/>
      <c r="B2283" s="103"/>
    </row>
    <row r="2284" spans="1:2">
      <c r="A2284" s="103"/>
      <c r="B2284" s="103"/>
    </row>
    <row r="2285" spans="1:2">
      <c r="A2285" s="103"/>
      <c r="B2285" s="103"/>
    </row>
    <row r="2286" spans="1:2">
      <c r="A2286" s="103"/>
      <c r="B2286" s="103"/>
    </row>
    <row r="2287" spans="1:2">
      <c r="A2287" s="103"/>
      <c r="B2287" s="103"/>
    </row>
    <row r="2288" spans="1:2">
      <c r="A2288" s="103"/>
      <c r="B2288" s="103"/>
    </row>
    <row r="2289" spans="1:2">
      <c r="A2289" s="103"/>
      <c r="B2289" s="103"/>
    </row>
    <row r="2290" spans="1:2">
      <c r="A2290" s="103"/>
      <c r="B2290" s="103"/>
    </row>
    <row r="2291" spans="1:2">
      <c r="A2291" s="103"/>
      <c r="B2291" s="103"/>
    </row>
    <row r="2292" spans="1:2">
      <c r="A2292" s="103"/>
      <c r="B2292" s="103"/>
    </row>
    <row r="2293" spans="1:2">
      <c r="A2293" s="103"/>
      <c r="B2293" s="103"/>
    </row>
    <row r="2294" spans="1:2">
      <c r="A2294" s="103"/>
      <c r="B2294" s="103"/>
    </row>
    <row r="2295" spans="1:2">
      <c r="A2295" s="103"/>
      <c r="B2295" s="103"/>
    </row>
    <row r="2296" spans="1:2">
      <c r="A2296" s="103"/>
      <c r="B2296" s="103"/>
    </row>
    <row r="2297" spans="1:2">
      <c r="A2297" s="103"/>
      <c r="B2297" s="103"/>
    </row>
    <row r="2298" spans="1:2">
      <c r="A2298" s="103"/>
      <c r="B2298" s="103"/>
    </row>
    <row r="2299" spans="1:2">
      <c r="A2299" s="103"/>
      <c r="B2299" s="103"/>
    </row>
    <row r="2300" spans="1:2">
      <c r="A2300" s="103"/>
      <c r="B2300" s="103"/>
    </row>
    <row r="2301" spans="1:2">
      <c r="A2301" s="103"/>
      <c r="B2301" s="103"/>
    </row>
    <row r="2302" spans="1:2">
      <c r="A2302" s="103"/>
      <c r="B2302" s="103"/>
    </row>
    <row r="2303" spans="1:2">
      <c r="A2303" s="103"/>
      <c r="B2303" s="103"/>
    </row>
    <row r="2304" spans="1:2">
      <c r="A2304" s="103"/>
      <c r="B2304" s="103"/>
    </row>
    <row r="2305" spans="1:2">
      <c r="A2305" s="103"/>
      <c r="B2305" s="101"/>
    </row>
    <row r="2306" spans="1:2">
      <c r="A2306" s="103"/>
      <c r="B2306" s="323"/>
    </row>
    <row r="2307" spans="1:2">
      <c r="A2307" s="103"/>
      <c r="B2307" s="323"/>
    </row>
    <row r="2308" spans="1:2">
      <c r="A2308" s="103"/>
      <c r="B2308" s="323"/>
    </row>
    <row r="2309" spans="1:2">
      <c r="A2309" s="103"/>
      <c r="B2309" s="323"/>
    </row>
    <row r="2310" spans="1:2">
      <c r="A2310" s="103"/>
      <c r="B2310" s="323"/>
    </row>
    <row r="2311" spans="1:2">
      <c r="A2311" s="103"/>
      <c r="B2311" s="103"/>
    </row>
    <row r="2312" spans="1:2">
      <c r="A2312" s="103"/>
      <c r="B2312" s="103"/>
    </row>
    <row r="2313" spans="1:2">
      <c r="A2313" s="103"/>
      <c r="B2313" s="101"/>
    </row>
    <row r="2314" spans="1:2">
      <c r="A2314" s="103"/>
      <c r="B2314" s="323"/>
    </row>
    <row r="2315" spans="1:2">
      <c r="A2315" s="103"/>
      <c r="B2315" s="323"/>
    </row>
    <row r="2316" spans="1:2">
      <c r="A2316" s="103"/>
      <c r="B2316" s="323"/>
    </row>
    <row r="2317" spans="1:2">
      <c r="A2317" s="103"/>
      <c r="B2317" s="323"/>
    </row>
    <row r="2318" spans="1:2">
      <c r="A2318" s="103"/>
      <c r="B2318" s="103"/>
    </row>
    <row r="2319" spans="1:2">
      <c r="A2319" s="103"/>
      <c r="B2319" s="103"/>
    </row>
    <row r="2320" spans="1:2">
      <c r="A2320" s="103"/>
      <c r="B2320" s="103"/>
    </row>
    <row r="2321" spans="1:2">
      <c r="A2321" s="103"/>
      <c r="B2321" s="103"/>
    </row>
    <row r="2322" spans="1:2">
      <c r="A2322" s="103"/>
      <c r="B2322" s="103"/>
    </row>
    <row r="2323" spans="1:2">
      <c r="A2323" s="103"/>
      <c r="B2323" s="103"/>
    </row>
    <row r="2324" spans="1:2">
      <c r="A2324" s="103"/>
      <c r="B2324" s="103"/>
    </row>
    <row r="2325" spans="1:2">
      <c r="A2325" s="103"/>
      <c r="B2325" s="103"/>
    </row>
    <row r="2326" spans="1:2">
      <c r="A2326" s="103"/>
      <c r="B2326" s="103"/>
    </row>
    <row r="2327" spans="1:2">
      <c r="A2327" s="103"/>
      <c r="B2327" s="103"/>
    </row>
    <row r="2328" spans="1:2">
      <c r="A2328" s="103"/>
      <c r="B2328" s="103"/>
    </row>
    <row r="2329" spans="1:2">
      <c r="A2329" s="103"/>
      <c r="B2329" s="103"/>
    </row>
    <row r="2330" spans="1:2">
      <c r="A2330" s="103"/>
      <c r="B2330" s="103"/>
    </row>
    <row r="2331" spans="1:2">
      <c r="A2331" s="103"/>
      <c r="B2331" s="103"/>
    </row>
    <row r="2332" spans="1:2">
      <c r="A2332" s="103"/>
      <c r="B2332" s="103"/>
    </row>
    <row r="2333" spans="1:2">
      <c r="A2333" s="103"/>
      <c r="B2333" s="103"/>
    </row>
    <row r="2334" spans="1:2">
      <c r="A2334" s="103"/>
      <c r="B2334" s="103"/>
    </row>
    <row r="2335" spans="1:2">
      <c r="A2335" s="103"/>
      <c r="B2335" s="103"/>
    </row>
    <row r="2336" spans="1:2">
      <c r="A2336" s="103"/>
      <c r="B2336" s="103"/>
    </row>
    <row r="2337" spans="1:2">
      <c r="A2337" s="103"/>
      <c r="B2337" s="103"/>
    </row>
    <row r="2338" spans="1:2">
      <c r="A2338" s="103"/>
      <c r="B2338" s="103"/>
    </row>
    <row r="2339" spans="1:2">
      <c r="A2339" s="103"/>
      <c r="B2339" s="103"/>
    </row>
    <row r="2340" spans="1:2">
      <c r="A2340" s="103"/>
      <c r="B2340" s="103"/>
    </row>
    <row r="2341" spans="1:2">
      <c r="A2341" s="103"/>
      <c r="B2341" s="103"/>
    </row>
    <row r="2342" spans="1:2">
      <c r="A2342" s="103"/>
      <c r="B2342" s="103"/>
    </row>
    <row r="2343" spans="1:2">
      <c r="A2343" s="103"/>
      <c r="B2343" s="103"/>
    </row>
    <row r="2344" spans="1:2">
      <c r="A2344" s="103"/>
      <c r="B2344" s="103"/>
    </row>
    <row r="2345" spans="1:2">
      <c r="A2345" s="103"/>
      <c r="B2345" s="103"/>
    </row>
    <row r="2346" spans="1:2">
      <c r="A2346" s="103"/>
      <c r="B2346" s="103"/>
    </row>
    <row r="2347" spans="1:2">
      <c r="A2347" s="103"/>
      <c r="B2347" s="103"/>
    </row>
    <row r="2348" spans="1:2">
      <c r="A2348" s="103"/>
      <c r="B2348" s="103"/>
    </row>
    <row r="2349" spans="1:2">
      <c r="A2349" s="103"/>
      <c r="B2349" s="103"/>
    </row>
    <row r="2350" spans="1:2">
      <c r="A2350" s="103"/>
      <c r="B2350" s="103"/>
    </row>
    <row r="2351" spans="1:2">
      <c r="A2351" s="103"/>
      <c r="B2351" s="103"/>
    </row>
    <row r="2352" spans="1:2">
      <c r="A2352" s="103"/>
      <c r="B2352" s="103"/>
    </row>
    <row r="2353" spans="1:2">
      <c r="A2353" s="103"/>
      <c r="B2353" s="103"/>
    </row>
    <row r="2354" spans="1:2">
      <c r="A2354" s="103"/>
      <c r="B2354" s="103"/>
    </row>
    <row r="2355" spans="1:2">
      <c r="A2355" s="103"/>
      <c r="B2355" s="103"/>
    </row>
    <row r="2356" spans="1:2">
      <c r="A2356" s="103"/>
      <c r="B2356" s="103"/>
    </row>
    <row r="2357" spans="1:2">
      <c r="A2357" s="103"/>
      <c r="B2357" s="103"/>
    </row>
    <row r="2358" spans="1:2">
      <c r="A2358" s="103"/>
      <c r="B2358" s="103"/>
    </row>
    <row r="2359" spans="1:2">
      <c r="A2359" s="103"/>
      <c r="B2359" s="103"/>
    </row>
    <row r="2360" spans="1:2">
      <c r="A2360" s="103"/>
      <c r="B2360" s="103"/>
    </row>
    <row r="2361" spans="1:2">
      <c r="A2361" s="103"/>
      <c r="B2361" s="103"/>
    </row>
    <row r="2362" spans="1:2">
      <c r="A2362" s="103"/>
      <c r="B2362" s="101"/>
    </row>
    <row r="2363" spans="1:2">
      <c r="A2363" s="103"/>
      <c r="B2363" s="323"/>
    </row>
    <row r="2364" spans="1:2">
      <c r="A2364" s="103"/>
      <c r="B2364" s="323"/>
    </row>
    <row r="2365" spans="1:2">
      <c r="A2365" s="103"/>
      <c r="B2365" s="323"/>
    </row>
    <row r="2366" spans="1:2">
      <c r="A2366" s="103"/>
      <c r="B2366" s="101"/>
    </row>
    <row r="2367" spans="1:2">
      <c r="A2367" s="103"/>
      <c r="B2367" s="323"/>
    </row>
    <row r="2368" spans="1:2">
      <c r="A2368" s="103"/>
      <c r="B2368" s="323"/>
    </row>
    <row r="2369" spans="1:2">
      <c r="A2369" s="103"/>
      <c r="B2369" s="323"/>
    </row>
    <row r="2370" spans="1:2">
      <c r="A2370" s="103"/>
      <c r="B2370" s="103"/>
    </row>
    <row r="2371" spans="1:2">
      <c r="A2371" s="103"/>
      <c r="B2371" s="103"/>
    </row>
    <row r="2372" spans="1:2">
      <c r="A2372" s="103"/>
      <c r="B2372" s="103"/>
    </row>
    <row r="2373" spans="1:2">
      <c r="A2373" s="103"/>
      <c r="B2373" s="103"/>
    </row>
    <row r="2374" spans="1:2">
      <c r="A2374" s="103"/>
      <c r="B2374" s="103"/>
    </row>
    <row r="2375" spans="1:2">
      <c r="A2375" s="103"/>
      <c r="B2375" s="103"/>
    </row>
    <row r="2376" spans="1:2">
      <c r="A2376" s="103"/>
      <c r="B2376" s="103"/>
    </row>
    <row r="2377" spans="1:2">
      <c r="A2377" s="103"/>
      <c r="B2377" s="103"/>
    </row>
    <row r="2378" spans="1:2">
      <c r="A2378" s="103"/>
      <c r="B2378" s="103"/>
    </row>
    <row r="2379" spans="1:2">
      <c r="A2379" s="103"/>
      <c r="B2379" s="103"/>
    </row>
    <row r="2380" spans="1:2">
      <c r="A2380" s="103"/>
      <c r="B2380" s="103"/>
    </row>
    <row r="2381" spans="1:2">
      <c r="A2381" s="103"/>
      <c r="B2381" s="103"/>
    </row>
    <row r="2382" spans="1:2">
      <c r="A2382" s="103"/>
      <c r="B2382" s="103"/>
    </row>
    <row r="2383" spans="1:2">
      <c r="A2383" s="103"/>
      <c r="B2383" s="101"/>
    </row>
    <row r="2384" spans="1:2">
      <c r="A2384" s="103"/>
      <c r="B2384" s="323"/>
    </row>
    <row r="2385" spans="1:2">
      <c r="A2385" s="103"/>
      <c r="B2385" s="323"/>
    </row>
    <row r="2386" spans="1:2">
      <c r="A2386" s="103"/>
      <c r="B2386" s="323"/>
    </row>
    <row r="2387" spans="1:2">
      <c r="A2387" s="103"/>
      <c r="B2387" s="103"/>
    </row>
    <row r="2388" spans="1:2">
      <c r="A2388" s="103"/>
      <c r="B2388" s="103"/>
    </row>
    <row r="2389" spans="1:2">
      <c r="A2389" s="103"/>
      <c r="B2389" s="103"/>
    </row>
    <row r="2390" spans="1:2">
      <c r="A2390" s="103"/>
      <c r="B2390" s="103"/>
    </row>
    <row r="2391" spans="1:2">
      <c r="A2391" s="103"/>
      <c r="B2391" s="103"/>
    </row>
    <row r="2392" spans="1:2">
      <c r="A2392" s="103"/>
      <c r="B2392" s="103"/>
    </row>
    <row r="2393" spans="1:2">
      <c r="A2393" s="103"/>
      <c r="B2393" s="103"/>
    </row>
    <row r="2394" spans="1:2">
      <c r="A2394" s="103"/>
      <c r="B2394" s="103"/>
    </row>
    <row r="2395" spans="1:2">
      <c r="A2395" s="103"/>
      <c r="B2395" s="103"/>
    </row>
    <row r="2396" spans="1:2">
      <c r="A2396" s="103"/>
      <c r="B2396" s="103"/>
    </row>
    <row r="2397" spans="1:2">
      <c r="A2397" s="103"/>
      <c r="B2397" s="103"/>
    </row>
    <row r="2398" spans="1:2">
      <c r="A2398" s="103"/>
      <c r="B2398" s="103"/>
    </row>
    <row r="2399" spans="1:2">
      <c r="A2399" s="103"/>
      <c r="B2399" s="103"/>
    </row>
    <row r="2400" spans="1:2">
      <c r="A2400" s="103"/>
      <c r="B2400" s="103"/>
    </row>
    <row r="2401" spans="1:2">
      <c r="A2401" s="103"/>
      <c r="B2401" s="103"/>
    </row>
    <row r="2402" spans="1:2">
      <c r="A2402" s="103"/>
      <c r="B2402" s="103"/>
    </row>
    <row r="2403" spans="1:2">
      <c r="A2403" s="103"/>
      <c r="B2403" s="103"/>
    </row>
    <row r="2404" spans="1:2">
      <c r="A2404" s="103"/>
      <c r="B2404" s="324"/>
    </row>
    <row r="2405" spans="1:2">
      <c r="A2405" s="103"/>
      <c r="B2405" s="103"/>
    </row>
    <row r="2406" spans="1:2">
      <c r="A2406" s="103"/>
      <c r="B2406" s="103"/>
    </row>
    <row r="2407" spans="1:2">
      <c r="A2407" s="103"/>
      <c r="B2407" s="103"/>
    </row>
    <row r="2408" spans="1:2">
      <c r="A2408" s="103"/>
      <c r="B2408" s="103"/>
    </row>
    <row r="2409" spans="1:2">
      <c r="A2409" s="103"/>
      <c r="B2409" s="103"/>
    </row>
    <row r="2410" spans="1:2">
      <c r="A2410" s="103"/>
      <c r="B2410" s="103"/>
    </row>
    <row r="2411" spans="1:2">
      <c r="A2411" s="103"/>
      <c r="B2411" s="103"/>
    </row>
    <row r="2412" spans="1:2">
      <c r="A2412" s="103"/>
      <c r="B2412" s="103"/>
    </row>
    <row r="2413" spans="1:2">
      <c r="A2413" s="103"/>
      <c r="B2413" s="103"/>
    </row>
    <row r="2414" spans="1:2">
      <c r="A2414" s="103"/>
      <c r="B2414" s="103"/>
    </row>
    <row r="2415" spans="1:2">
      <c r="A2415" s="103"/>
      <c r="B2415" s="103"/>
    </row>
    <row r="2416" spans="1:2">
      <c r="A2416" s="103"/>
      <c r="B2416" s="103"/>
    </row>
    <row r="2417" spans="1:2">
      <c r="A2417" s="103"/>
      <c r="B2417" s="103"/>
    </row>
    <row r="2418" spans="1:2">
      <c r="A2418" s="103"/>
      <c r="B2418" s="103"/>
    </row>
    <row r="2419" spans="1:2">
      <c r="A2419" s="103"/>
      <c r="B2419" s="103"/>
    </row>
    <row r="2420" spans="1:2">
      <c r="A2420" s="103"/>
      <c r="B2420" s="103"/>
    </row>
    <row r="2421" spans="1:2">
      <c r="A2421" s="103"/>
      <c r="B2421" s="103"/>
    </row>
    <row r="2422" spans="1:2">
      <c r="A2422" s="103"/>
      <c r="B2422" s="103"/>
    </row>
    <row r="2423" spans="1:2">
      <c r="A2423" s="103"/>
      <c r="B2423" s="103"/>
    </row>
    <row r="2424" spans="1:2">
      <c r="A2424" s="103"/>
      <c r="B2424" s="103"/>
    </row>
    <row r="2425" spans="1:2">
      <c r="A2425" s="103"/>
      <c r="B2425" s="103"/>
    </row>
    <row r="2426" spans="1:2">
      <c r="A2426" s="103"/>
      <c r="B2426" s="103"/>
    </row>
    <row r="2427" spans="1:2">
      <c r="A2427" s="103"/>
      <c r="B2427" s="103"/>
    </row>
    <row r="2428" spans="1:2">
      <c r="A2428" s="103"/>
      <c r="B2428" s="103"/>
    </row>
    <row r="2429" spans="1:2">
      <c r="A2429" s="103"/>
      <c r="B2429" s="103"/>
    </row>
    <row r="2430" spans="1:2">
      <c r="A2430" s="103"/>
      <c r="B2430" s="103"/>
    </row>
    <row r="2431" spans="1:2">
      <c r="A2431" s="103"/>
      <c r="B2431" s="103"/>
    </row>
    <row r="2432" spans="1:2">
      <c r="A2432" s="103"/>
      <c r="B2432" s="103"/>
    </row>
    <row r="2433" spans="1:2">
      <c r="A2433" s="103"/>
      <c r="B2433" s="103"/>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4"/>
  <dimension ref="A1:H2433"/>
  <sheetViews>
    <sheetView workbookViewId="0">
      <selection sqref="A1:XFD1"/>
    </sheetView>
  </sheetViews>
  <sheetFormatPr baseColWidth="10" defaultColWidth="8.83203125" defaultRowHeight="15"/>
  <cols>
    <col min="1" max="1" width="38.1640625" customWidth="1"/>
    <col min="7" max="7" width="9.5" bestFit="1" customWidth="1"/>
    <col min="8" max="8" width="11.83203125" bestFit="1" customWidth="1"/>
  </cols>
  <sheetData>
    <row r="1" spans="1:8">
      <c r="A1" s="96" t="s">
        <v>1334</v>
      </c>
      <c r="B1" s="337" t="s">
        <v>1539</v>
      </c>
      <c r="C1" s="338" t="s">
        <v>1540</v>
      </c>
      <c r="D1" s="339" t="s">
        <v>1541</v>
      </c>
      <c r="E1" s="339" t="s">
        <v>1542</v>
      </c>
      <c r="F1" s="335" t="s">
        <v>1543</v>
      </c>
      <c r="G1" s="335" t="s">
        <v>1544</v>
      </c>
      <c r="H1" s="340" t="s">
        <v>1545</v>
      </c>
    </row>
    <row r="2" spans="1:8" s="323" customFormat="1">
      <c r="A2" s="103" t="s">
        <v>921</v>
      </c>
      <c r="B2" s="322"/>
    </row>
    <row r="3" spans="1:8" s="323" customFormat="1">
      <c r="A3" s="103" t="s">
        <v>1128</v>
      </c>
    </row>
    <row r="4" spans="1:8" s="323" customFormat="1">
      <c r="A4" s="103" t="s">
        <v>1225</v>
      </c>
    </row>
    <row r="5" spans="1:8" s="323" customFormat="1">
      <c r="A5" s="103" t="s">
        <v>734</v>
      </c>
    </row>
    <row r="6" spans="1:8" s="323" customFormat="1">
      <c r="A6" s="103" t="s">
        <v>1237</v>
      </c>
    </row>
    <row r="7" spans="1:8" s="323" customFormat="1">
      <c r="A7" s="103" t="s">
        <v>1127</v>
      </c>
      <c r="B7" s="322"/>
    </row>
    <row r="8" spans="1:8" s="323" customFormat="1">
      <c r="A8" s="103" t="s">
        <v>997</v>
      </c>
      <c r="B8" s="103"/>
    </row>
    <row r="9" spans="1:8" s="323" customFormat="1">
      <c r="A9" s="103" t="s">
        <v>1335</v>
      </c>
      <c r="B9" s="103"/>
    </row>
    <row r="10" spans="1:8" s="323" customFormat="1">
      <c r="A10" s="103" t="s">
        <v>1019</v>
      </c>
      <c r="B10" s="103"/>
    </row>
    <row r="11" spans="1:8" s="323" customFormat="1">
      <c r="A11" s="103" t="s">
        <v>1223</v>
      </c>
      <c r="B11" s="103"/>
    </row>
    <row r="12" spans="1:8" s="323" customFormat="1">
      <c r="A12" s="103" t="s">
        <v>718</v>
      </c>
      <c r="B12" s="103"/>
    </row>
    <row r="13" spans="1:8" s="323" customFormat="1">
      <c r="A13" s="103" t="s">
        <v>1005</v>
      </c>
      <c r="B13" s="103"/>
    </row>
    <row r="14" spans="1:8" s="323" customFormat="1">
      <c r="A14" s="103" t="s">
        <v>996</v>
      </c>
      <c r="B14" s="108"/>
    </row>
    <row r="15" spans="1:8" s="323" customFormat="1">
      <c r="A15" s="103" t="s">
        <v>824</v>
      </c>
      <c r="B15" s="103"/>
    </row>
    <row r="16" spans="1:8" s="323" customFormat="1">
      <c r="A16" s="103" t="s">
        <v>1337</v>
      </c>
      <c r="B16" s="103"/>
    </row>
    <row r="17" spans="1:2" s="323" customFormat="1">
      <c r="A17" s="103" t="s">
        <v>1209</v>
      </c>
      <c r="B17" s="103"/>
    </row>
    <row r="18" spans="1:2" s="323" customFormat="1">
      <c r="A18" s="103" t="s">
        <v>1325</v>
      </c>
      <c r="B18" s="103"/>
    </row>
    <row r="19" spans="1:2" s="323" customFormat="1">
      <c r="A19" s="103" t="s">
        <v>1126</v>
      </c>
      <c r="B19" s="103"/>
    </row>
    <row r="20" spans="1:2" s="323" customFormat="1">
      <c r="A20" s="103" t="s">
        <v>1168</v>
      </c>
      <c r="B20" s="103"/>
    </row>
    <row r="21" spans="1:2" s="323" customFormat="1">
      <c r="A21" s="103" t="s">
        <v>871</v>
      </c>
      <c r="B21" s="103"/>
    </row>
    <row r="22" spans="1:2" s="323" customFormat="1">
      <c r="A22" s="103" t="s">
        <v>1125</v>
      </c>
      <c r="B22" s="103"/>
    </row>
    <row r="23" spans="1:2" s="323" customFormat="1">
      <c r="A23" s="103" t="s">
        <v>1150</v>
      </c>
      <c r="B23" s="103"/>
    </row>
    <row r="24" spans="1:2" s="323" customFormat="1">
      <c r="A24" s="103" t="s">
        <v>870</v>
      </c>
      <c r="B24" s="103"/>
    </row>
    <row r="25" spans="1:2" s="323" customFormat="1">
      <c r="A25" s="103" t="s">
        <v>1326</v>
      </c>
      <c r="B25" s="103"/>
    </row>
    <row r="26" spans="1:2" s="323" customFormat="1">
      <c r="A26" s="103" t="s">
        <v>1026</v>
      </c>
      <c r="B26" s="103"/>
    </row>
    <row r="27" spans="1:2" s="323" customFormat="1">
      <c r="A27" s="103" t="s">
        <v>963</v>
      </c>
      <c r="B27" s="103"/>
    </row>
    <row r="28" spans="1:2" s="323" customFormat="1">
      <c r="A28" s="103" t="s">
        <v>1124</v>
      </c>
      <c r="B28" s="103"/>
    </row>
    <row r="29" spans="1:2" s="323" customFormat="1">
      <c r="A29" s="103" t="s">
        <v>1138</v>
      </c>
      <c r="B29" s="103"/>
    </row>
    <row r="30" spans="1:2" s="323" customFormat="1">
      <c r="A30" s="103" t="s">
        <v>1123</v>
      </c>
      <c r="B30" s="103"/>
    </row>
    <row r="31" spans="1:2" s="323" customFormat="1">
      <c r="A31" s="103" t="s">
        <v>1149</v>
      </c>
      <c r="B31" s="103"/>
    </row>
    <row r="32" spans="1:2" s="323" customFormat="1">
      <c r="A32" s="103" t="s">
        <v>1122</v>
      </c>
      <c r="B32" s="103"/>
    </row>
    <row r="33" spans="1:2" s="323" customFormat="1">
      <c r="A33" s="103" t="s">
        <v>955</v>
      </c>
      <c r="B33" s="103"/>
    </row>
    <row r="34" spans="1:2" s="323" customFormat="1">
      <c r="A34" s="103" t="s">
        <v>920</v>
      </c>
      <c r="B34" s="103"/>
    </row>
    <row r="35" spans="1:2" s="323" customFormat="1">
      <c r="A35" s="103" t="s">
        <v>954</v>
      </c>
      <c r="B35" s="103"/>
    </row>
    <row r="36" spans="1:2" s="323" customFormat="1">
      <c r="A36" s="103" t="s">
        <v>1121</v>
      </c>
      <c r="B36" s="103"/>
    </row>
    <row r="37" spans="1:2" s="323" customFormat="1">
      <c r="A37" s="103" t="s">
        <v>1120</v>
      </c>
      <c r="B37" s="103"/>
    </row>
    <row r="38" spans="1:2" s="323" customFormat="1">
      <c r="A38" s="103" t="s">
        <v>1119</v>
      </c>
      <c r="B38" s="101"/>
    </row>
    <row r="39" spans="1:2" s="323" customFormat="1">
      <c r="A39" s="103" t="s">
        <v>864</v>
      </c>
    </row>
    <row r="40" spans="1:2" s="323" customFormat="1">
      <c r="A40" s="103" t="s">
        <v>1038</v>
      </c>
    </row>
    <row r="41" spans="1:2" s="323" customFormat="1">
      <c r="A41" s="103" t="s">
        <v>808</v>
      </c>
    </row>
    <row r="42" spans="1:2" s="323" customFormat="1">
      <c r="A42" s="103" t="s">
        <v>1236</v>
      </c>
      <c r="B42" s="101"/>
    </row>
    <row r="43" spans="1:2" s="323" customFormat="1">
      <c r="A43" s="103" t="s">
        <v>1118</v>
      </c>
    </row>
    <row r="44" spans="1:2" s="323" customFormat="1">
      <c r="A44" s="103" t="s">
        <v>919</v>
      </c>
    </row>
    <row r="45" spans="1:2" s="323" customFormat="1">
      <c r="A45" s="103" t="s">
        <v>1217</v>
      </c>
    </row>
    <row r="46" spans="1:2" s="323" customFormat="1">
      <c r="A46" s="103" t="s">
        <v>1152</v>
      </c>
      <c r="B46" s="103"/>
    </row>
    <row r="47" spans="1:2" s="323" customFormat="1">
      <c r="A47" s="103" t="s">
        <v>1167</v>
      </c>
      <c r="B47" s="103"/>
    </row>
    <row r="48" spans="1:2" s="323" customFormat="1">
      <c r="A48" s="103" t="s">
        <v>953</v>
      </c>
      <c r="B48" s="103"/>
    </row>
    <row r="49" spans="1:2" s="323" customFormat="1">
      <c r="A49" s="103" t="s">
        <v>1117</v>
      </c>
      <c r="B49" s="103"/>
    </row>
    <row r="50" spans="1:2" s="323" customFormat="1">
      <c r="A50" s="103" t="s">
        <v>1160</v>
      </c>
      <c r="B50" s="103"/>
    </row>
    <row r="51" spans="1:2" s="323" customFormat="1">
      <c r="A51" s="103" t="s">
        <v>995</v>
      </c>
      <c r="B51" s="103"/>
    </row>
    <row r="52" spans="1:2" s="323" customFormat="1">
      <c r="A52" s="103" t="s">
        <v>1208</v>
      </c>
      <c r="B52" s="103"/>
    </row>
    <row r="53" spans="1:2" s="323" customFormat="1">
      <c r="A53" s="103" t="s">
        <v>863</v>
      </c>
      <c r="B53" s="103"/>
    </row>
    <row r="54" spans="1:2" s="323" customFormat="1">
      <c r="A54" s="103" t="s">
        <v>849</v>
      </c>
      <c r="B54" s="103"/>
    </row>
    <row r="55" spans="1:2" s="323" customFormat="1">
      <c r="A55" s="103" t="s">
        <v>994</v>
      </c>
      <c r="B55" s="103"/>
    </row>
    <row r="56" spans="1:2" s="323" customFormat="1">
      <c r="A56" s="103" t="s">
        <v>1116</v>
      </c>
      <c r="B56" s="103"/>
    </row>
    <row r="57" spans="1:2" s="323" customFormat="1">
      <c r="A57" s="103" t="s">
        <v>862</v>
      </c>
      <c r="B57" s="103"/>
    </row>
    <row r="58" spans="1:2" s="323" customFormat="1">
      <c r="A58" s="103" t="s">
        <v>711</v>
      </c>
      <c r="B58" s="103"/>
    </row>
    <row r="59" spans="1:2" s="323" customFormat="1">
      <c r="A59" s="103" t="s">
        <v>1115</v>
      </c>
      <c r="B59" s="103"/>
    </row>
    <row r="60" spans="1:2" s="323" customFormat="1">
      <c r="A60" s="103" t="s">
        <v>701</v>
      </c>
      <c r="B60" s="103"/>
    </row>
    <row r="61" spans="1:2" s="323" customFormat="1">
      <c r="A61" s="103" t="s">
        <v>1159</v>
      </c>
      <c r="B61" s="103"/>
    </row>
    <row r="62" spans="1:2" s="323" customFormat="1">
      <c r="A62" s="103" t="s">
        <v>1148</v>
      </c>
      <c r="B62" s="103"/>
    </row>
    <row r="63" spans="1:2" s="323" customFormat="1">
      <c r="A63" s="103" t="s">
        <v>952</v>
      </c>
      <c r="B63" s="101"/>
    </row>
    <row r="64" spans="1:2" s="323" customFormat="1">
      <c r="A64" s="103" t="s">
        <v>1158</v>
      </c>
    </row>
    <row r="65" spans="1:2" s="323" customFormat="1">
      <c r="A65" s="103" t="s">
        <v>1004</v>
      </c>
    </row>
    <row r="66" spans="1:2" s="323" customFormat="1">
      <c r="A66" s="103" t="s">
        <v>766</v>
      </c>
    </row>
    <row r="67" spans="1:2" s="323" customFormat="1">
      <c r="A67" s="103" t="s">
        <v>841</v>
      </c>
    </row>
    <row r="68" spans="1:2" s="323" customFormat="1">
      <c r="A68" s="103" t="s">
        <v>951</v>
      </c>
      <c r="B68" s="103"/>
    </row>
    <row r="69" spans="1:2" s="323" customFormat="1">
      <c r="A69" s="103" t="s">
        <v>828</v>
      </c>
      <c r="B69" s="103"/>
    </row>
    <row r="70" spans="1:2" s="323" customFormat="1">
      <c r="A70" s="103" t="s">
        <v>898</v>
      </c>
      <c r="B70" s="103"/>
    </row>
    <row r="71" spans="1:2" s="323" customFormat="1">
      <c r="A71" s="103" t="s">
        <v>1537</v>
      </c>
      <c r="B71" s="103"/>
    </row>
    <row r="72" spans="1:2" s="323" customFormat="1">
      <c r="A72" s="103" t="s">
        <v>848</v>
      </c>
      <c r="B72" s="103"/>
    </row>
    <row r="73" spans="1:2" s="323" customFormat="1">
      <c r="A73" s="103" t="s">
        <v>1114</v>
      </c>
      <c r="B73" s="103"/>
    </row>
    <row r="74" spans="1:2" s="323" customFormat="1">
      <c r="A74" s="103" t="s">
        <v>1322</v>
      </c>
      <c r="B74" s="103"/>
    </row>
    <row r="75" spans="1:2" s="323" customFormat="1">
      <c r="A75" s="103" t="s">
        <v>792</v>
      </c>
      <c r="B75" s="103"/>
    </row>
    <row r="76" spans="1:2" s="323" customFormat="1">
      <c r="A76" s="103" t="s">
        <v>1113</v>
      </c>
      <c r="B76" s="103"/>
    </row>
    <row r="77" spans="1:2" s="323" customFormat="1">
      <c r="A77" s="103" t="s">
        <v>1216</v>
      </c>
      <c r="B77" s="103"/>
    </row>
    <row r="78" spans="1:2" s="323" customFormat="1">
      <c r="A78" s="103" t="s">
        <v>918</v>
      </c>
      <c r="B78" s="103"/>
    </row>
    <row r="79" spans="1:2" s="323" customFormat="1">
      <c r="A79" s="103" t="s">
        <v>917</v>
      </c>
      <c r="B79" s="103"/>
    </row>
    <row r="80" spans="1:2" s="323" customFormat="1">
      <c r="A80" s="103" t="s">
        <v>1040</v>
      </c>
      <c r="B80" s="103"/>
    </row>
    <row r="81" spans="1:2" s="323" customFormat="1">
      <c r="A81" s="103" t="s">
        <v>897</v>
      </c>
      <c r="B81" s="103"/>
    </row>
    <row r="82" spans="1:2" s="323" customFormat="1">
      <c r="A82" s="103" t="s">
        <v>931</v>
      </c>
      <c r="B82" s="103"/>
    </row>
    <row r="83" spans="1:2" s="323" customFormat="1">
      <c r="A83" s="103" t="s">
        <v>1112</v>
      </c>
      <c r="B83" s="103"/>
    </row>
    <row r="84" spans="1:2" s="323" customFormat="1">
      <c r="A84" s="103" t="s">
        <v>1207</v>
      </c>
      <c r="B84" s="103"/>
    </row>
    <row r="85" spans="1:2" s="323" customFormat="1">
      <c r="A85" s="103" t="s">
        <v>1133</v>
      </c>
      <c r="B85" s="103"/>
    </row>
    <row r="86" spans="1:2" s="323" customFormat="1">
      <c r="A86" s="103" t="s">
        <v>800</v>
      </c>
      <c r="B86" s="103"/>
    </row>
    <row r="87" spans="1:2" s="323" customFormat="1">
      <c r="A87" s="103" t="s">
        <v>1185</v>
      </c>
      <c r="B87" s="103"/>
    </row>
    <row r="88" spans="1:2" s="323" customFormat="1">
      <c r="A88" s="103" t="s">
        <v>950</v>
      </c>
      <c r="B88" s="103"/>
    </row>
    <row r="89" spans="1:2" s="323" customFormat="1">
      <c r="A89" s="103" t="s">
        <v>1184</v>
      </c>
      <c r="B89" s="103"/>
    </row>
    <row r="90" spans="1:2" s="323" customFormat="1">
      <c r="A90" s="103" t="s">
        <v>962</v>
      </c>
      <c r="B90" s="103"/>
    </row>
    <row r="91" spans="1:2" s="323" customFormat="1">
      <c r="A91" s="103" t="s">
        <v>1327</v>
      </c>
      <c r="B91" s="103"/>
    </row>
    <row r="92" spans="1:2" s="323" customFormat="1">
      <c r="A92" s="103" t="s">
        <v>916</v>
      </c>
      <c r="B92" s="103"/>
    </row>
    <row r="93" spans="1:2" s="323" customFormat="1">
      <c r="A93" s="103" t="s">
        <v>1211</v>
      </c>
      <c r="B93" s="103"/>
    </row>
    <row r="94" spans="1:2" s="323" customFormat="1">
      <c r="A94" s="103" t="s">
        <v>699</v>
      </c>
      <c r="B94" s="103"/>
    </row>
    <row r="95" spans="1:2" s="323" customFormat="1">
      <c r="A95" s="103" t="s">
        <v>1111</v>
      </c>
      <c r="B95" s="103"/>
    </row>
    <row r="96" spans="1:2" s="323" customFormat="1">
      <c r="A96" s="103" t="s">
        <v>1110</v>
      </c>
      <c r="B96" s="103"/>
    </row>
    <row r="97" spans="1:2" s="323" customFormat="1">
      <c r="A97" s="103" t="s">
        <v>1206</v>
      </c>
      <c r="B97" s="103"/>
    </row>
    <row r="98" spans="1:2" s="323" customFormat="1">
      <c r="A98" s="103" t="s">
        <v>692</v>
      </c>
      <c r="B98" s="103"/>
    </row>
    <row r="99" spans="1:2" s="323" customFormat="1">
      <c r="A99" s="103" t="s">
        <v>1137</v>
      </c>
      <c r="B99" s="103"/>
    </row>
    <row r="100" spans="1:2" s="323" customFormat="1">
      <c r="A100" s="103" t="s">
        <v>779</v>
      </c>
      <c r="B100" s="103"/>
    </row>
    <row r="101" spans="1:2" s="323" customFormat="1">
      <c r="A101" s="103" t="s">
        <v>949</v>
      </c>
      <c r="B101" s="103"/>
    </row>
    <row r="102" spans="1:2" s="323" customFormat="1">
      <c r="A102" s="103" t="s">
        <v>896</v>
      </c>
      <c r="B102" s="103"/>
    </row>
    <row r="103" spans="1:2" s="323" customFormat="1">
      <c r="A103" s="103" t="s">
        <v>1314</v>
      </c>
      <c r="B103" s="103"/>
    </row>
    <row r="104" spans="1:2" s="323" customFormat="1">
      <c r="A104" s="103" t="s">
        <v>993</v>
      </c>
      <c r="B104" s="103"/>
    </row>
    <row r="105" spans="1:2" s="323" customFormat="1">
      <c r="A105" s="103" t="s">
        <v>799</v>
      </c>
      <c r="B105" s="103"/>
    </row>
    <row r="106" spans="1:2" s="323" customFormat="1">
      <c r="A106" s="103" t="s">
        <v>1109</v>
      </c>
      <c r="B106" s="103"/>
    </row>
    <row r="107" spans="1:2" s="323" customFormat="1">
      <c r="A107" s="103" t="s">
        <v>1189</v>
      </c>
      <c r="B107" s="103"/>
    </row>
    <row r="108" spans="1:2" s="323" customFormat="1">
      <c r="A108" s="103" t="s">
        <v>1108</v>
      </c>
      <c r="B108" s="103"/>
    </row>
    <row r="109" spans="1:2" s="323" customFormat="1">
      <c r="A109" s="103" t="s">
        <v>1107</v>
      </c>
      <c r="B109" s="103"/>
    </row>
    <row r="110" spans="1:2" s="323" customFormat="1">
      <c r="A110" s="103" t="s">
        <v>840</v>
      </c>
      <c r="B110" s="103"/>
    </row>
    <row r="111" spans="1:2" s="323" customFormat="1">
      <c r="A111" s="103" t="s">
        <v>992</v>
      </c>
      <c r="B111" s="103"/>
    </row>
    <row r="112" spans="1:2" s="323" customFormat="1">
      <c r="A112" s="103" t="s">
        <v>861</v>
      </c>
      <c r="B112" s="103"/>
    </row>
    <row r="113" spans="1:2" s="323" customFormat="1">
      <c r="A113" s="103" t="s">
        <v>991</v>
      </c>
      <c r="B113" s="103"/>
    </row>
    <row r="114" spans="1:2" s="323" customFormat="1">
      <c r="A114" s="103" t="s">
        <v>1312</v>
      </c>
      <c r="B114" s="103"/>
    </row>
    <row r="115" spans="1:2" s="323" customFormat="1">
      <c r="A115" s="103" t="s">
        <v>755</v>
      </c>
      <c r="B115" s="103"/>
    </row>
    <row r="116" spans="1:2" s="323" customFormat="1">
      <c r="A116" s="103" t="s">
        <v>895</v>
      </c>
      <c r="B116" s="103"/>
    </row>
    <row r="117" spans="1:2" s="323" customFormat="1">
      <c r="A117" s="103" t="s">
        <v>673</v>
      </c>
      <c r="B117" s="103"/>
    </row>
    <row r="118" spans="1:2" s="323" customFormat="1">
      <c r="A118" s="103" t="s">
        <v>1016</v>
      </c>
      <c r="B118" s="103"/>
    </row>
    <row r="119" spans="1:2" s="323" customFormat="1">
      <c r="A119" s="103" t="s">
        <v>1147</v>
      </c>
      <c r="B119" s="103"/>
    </row>
    <row r="120" spans="1:2" s="323" customFormat="1">
      <c r="A120" s="103" t="s">
        <v>948</v>
      </c>
      <c r="B120" s="103"/>
    </row>
    <row r="121" spans="1:2" s="323" customFormat="1">
      <c r="A121" s="103" t="s">
        <v>1106</v>
      </c>
      <c r="B121" s="103"/>
    </row>
    <row r="122" spans="1:2" s="323" customFormat="1">
      <c r="A122" s="103" t="s">
        <v>776</v>
      </c>
      <c r="B122" s="103"/>
    </row>
    <row r="123" spans="1:2" s="323" customFormat="1">
      <c r="A123" s="103" t="s">
        <v>807</v>
      </c>
      <c r="B123" s="103"/>
    </row>
    <row r="124" spans="1:2" s="323" customFormat="1">
      <c r="A124" s="103" t="s">
        <v>818</v>
      </c>
      <c r="B124" s="103"/>
    </row>
    <row r="125" spans="1:2" s="323" customFormat="1">
      <c r="A125" s="103" t="s">
        <v>1025</v>
      </c>
      <c r="B125" s="103"/>
    </row>
    <row r="126" spans="1:2" s="323" customFormat="1">
      <c r="A126" s="103" t="s">
        <v>1105</v>
      </c>
      <c r="B126" s="103"/>
    </row>
    <row r="127" spans="1:2" s="323" customFormat="1">
      <c r="A127" s="103" t="s">
        <v>1104</v>
      </c>
      <c r="B127" s="101"/>
    </row>
    <row r="128" spans="1:2" s="323" customFormat="1">
      <c r="A128" s="103" t="s">
        <v>1235</v>
      </c>
    </row>
    <row r="129" spans="1:2" s="323" customFormat="1">
      <c r="A129" s="103" t="s">
        <v>817</v>
      </c>
    </row>
    <row r="130" spans="1:2" s="323" customFormat="1">
      <c r="A130" s="103" t="s">
        <v>860</v>
      </c>
    </row>
    <row r="131" spans="1:2" s="323" customFormat="1">
      <c r="A131" s="103" t="s">
        <v>1323</v>
      </c>
    </row>
    <row r="132" spans="1:2" s="323" customFormat="1">
      <c r="A132" s="103" t="s">
        <v>894</v>
      </c>
    </row>
    <row r="133" spans="1:2" s="323" customFormat="1">
      <c r="A133" s="103" t="s">
        <v>1157</v>
      </c>
      <c r="B133" s="103"/>
    </row>
    <row r="134" spans="1:2" s="323" customFormat="1">
      <c r="A134" s="103" t="s">
        <v>1205</v>
      </c>
      <c r="B134" s="103"/>
    </row>
    <row r="135" spans="1:2" s="323" customFormat="1">
      <c r="A135" s="103" t="s">
        <v>672</v>
      </c>
      <c r="B135" s="103"/>
    </row>
    <row r="136" spans="1:2" s="323" customFormat="1">
      <c r="A136" s="103" t="s">
        <v>1103</v>
      </c>
      <c r="B136" s="103"/>
    </row>
    <row r="137" spans="1:2" s="323" customFormat="1">
      <c r="A137" s="103" t="s">
        <v>1102</v>
      </c>
      <c r="B137" s="103"/>
    </row>
    <row r="138" spans="1:2" s="323" customFormat="1">
      <c r="A138" s="103" t="s">
        <v>930</v>
      </c>
      <c r="B138" s="103"/>
    </row>
    <row r="139" spans="1:2" s="323" customFormat="1">
      <c r="A139" s="103" t="s">
        <v>1234</v>
      </c>
      <c r="B139" s="103"/>
    </row>
    <row r="140" spans="1:2" s="323" customFormat="1">
      <c r="A140" s="103" t="s">
        <v>893</v>
      </c>
      <c r="B140" s="103"/>
    </row>
    <row r="141" spans="1:2" s="323" customFormat="1">
      <c r="A141" s="103" t="s">
        <v>880</v>
      </c>
      <c r="B141" s="103"/>
    </row>
    <row r="142" spans="1:2" s="323" customFormat="1">
      <c r="A142" s="103" t="s">
        <v>892</v>
      </c>
      <c r="B142" s="103"/>
    </row>
    <row r="143" spans="1:2" s="323" customFormat="1">
      <c r="A143" s="103" t="s">
        <v>816</v>
      </c>
      <c r="B143" s="103"/>
    </row>
    <row r="144" spans="1:2" s="323" customFormat="1">
      <c r="A144" s="103" t="s">
        <v>1166</v>
      </c>
      <c r="B144" s="103"/>
    </row>
    <row r="145" spans="1:2" s="323" customFormat="1">
      <c r="A145" s="103" t="s">
        <v>775</v>
      </c>
      <c r="B145" s="103"/>
    </row>
    <row r="146" spans="1:2" s="323" customFormat="1">
      <c r="A146" s="103" t="s">
        <v>1315</v>
      </c>
      <c r="B146" s="103"/>
    </row>
    <row r="147" spans="1:2" s="323" customFormat="1">
      <c r="A147" s="103" t="s">
        <v>806</v>
      </c>
      <c r="B147" s="103"/>
    </row>
    <row r="148" spans="1:2" s="323" customFormat="1">
      <c r="A148" s="103" t="s">
        <v>774</v>
      </c>
      <c r="B148" s="103"/>
    </row>
    <row r="149" spans="1:2" s="323" customFormat="1">
      <c r="A149" s="103" t="s">
        <v>1165</v>
      </c>
      <c r="B149" s="103"/>
    </row>
    <row r="150" spans="1:2" s="323" customFormat="1">
      <c r="A150" s="103" t="s">
        <v>765</v>
      </c>
      <c r="B150" s="103"/>
    </row>
    <row r="151" spans="1:2" s="323" customFormat="1">
      <c r="A151" s="103" t="s">
        <v>1183</v>
      </c>
      <c r="B151" s="103"/>
    </row>
    <row r="152" spans="1:2" s="323" customFormat="1">
      <c r="A152" s="103" t="s">
        <v>929</v>
      </c>
      <c r="B152" s="103"/>
    </row>
    <row r="153" spans="1:2" s="323" customFormat="1">
      <c r="A153" s="103" t="s">
        <v>915</v>
      </c>
      <c r="B153" s="103"/>
    </row>
    <row r="154" spans="1:2" s="323" customFormat="1">
      <c r="A154" s="103" t="s">
        <v>1031</v>
      </c>
      <c r="B154" s="103"/>
    </row>
    <row r="155" spans="1:2" s="323" customFormat="1">
      <c r="A155" s="103" t="s">
        <v>815</v>
      </c>
      <c r="B155" s="103"/>
    </row>
    <row r="156" spans="1:2" s="323" customFormat="1">
      <c r="A156" s="103" t="s">
        <v>1164</v>
      </c>
      <c r="B156" s="103"/>
    </row>
    <row r="157" spans="1:2" s="323" customFormat="1">
      <c r="A157" s="103" t="s">
        <v>859</v>
      </c>
      <c r="B157" s="103"/>
    </row>
    <row r="158" spans="1:2" s="323" customFormat="1">
      <c r="A158" s="103" t="s">
        <v>990</v>
      </c>
      <c r="B158" s="103"/>
    </row>
    <row r="159" spans="1:2" s="323" customFormat="1">
      <c r="A159" s="103" t="s">
        <v>1182</v>
      </c>
      <c r="B159" s="103"/>
    </row>
    <row r="160" spans="1:2" s="323" customFormat="1">
      <c r="A160" s="103" t="s">
        <v>1233</v>
      </c>
      <c r="B160" s="103"/>
    </row>
    <row r="161" spans="1:2" s="323" customFormat="1">
      <c r="A161" s="103" t="s">
        <v>1173</v>
      </c>
      <c r="B161" s="103"/>
    </row>
    <row r="162" spans="1:2" s="323" customFormat="1">
      <c r="A162" s="103" t="s">
        <v>663</v>
      </c>
      <c r="B162" s="103"/>
    </row>
    <row r="163" spans="1:2" s="323" customFormat="1">
      <c r="A163" s="103" t="s">
        <v>989</v>
      </c>
      <c r="B163" s="103"/>
    </row>
    <row r="164" spans="1:2" s="323" customFormat="1">
      <c r="A164" s="103" t="s">
        <v>928</v>
      </c>
      <c r="B164" s="103"/>
    </row>
    <row r="165" spans="1:2" s="323" customFormat="1">
      <c r="A165" s="103" t="s">
        <v>988</v>
      </c>
      <c r="B165" s="103"/>
    </row>
    <row r="166" spans="1:2" s="323" customFormat="1">
      <c r="A166" s="103" t="s">
        <v>1101</v>
      </c>
      <c r="B166" s="103"/>
    </row>
    <row r="167" spans="1:2" s="323" customFormat="1">
      <c r="A167" s="103" t="s">
        <v>839</v>
      </c>
      <c r="B167" s="103"/>
    </row>
    <row r="168" spans="1:2" s="323" customFormat="1">
      <c r="A168" s="103" t="s">
        <v>1100</v>
      </c>
      <c r="B168" s="103"/>
    </row>
    <row r="169" spans="1:2" s="323" customFormat="1">
      <c r="A169" s="103" t="s">
        <v>1099</v>
      </c>
      <c r="B169" s="103"/>
    </row>
    <row r="170" spans="1:2" s="323" customFormat="1">
      <c r="A170" s="103" t="s">
        <v>651</v>
      </c>
      <c r="B170" s="103"/>
    </row>
    <row r="171" spans="1:2" s="323" customFormat="1">
      <c r="A171" s="103" t="s">
        <v>847</v>
      </c>
      <c r="B171" s="103"/>
    </row>
    <row r="172" spans="1:2" s="323" customFormat="1">
      <c r="A172" s="103" t="s">
        <v>1015</v>
      </c>
      <c r="B172" s="103"/>
    </row>
    <row r="173" spans="1:2" s="323" customFormat="1">
      <c r="A173" s="103" t="s">
        <v>914</v>
      </c>
      <c r="B173" s="103"/>
    </row>
    <row r="174" spans="1:2" s="323" customFormat="1">
      <c r="A174" s="103" t="s">
        <v>1001</v>
      </c>
      <c r="B174" s="103"/>
    </row>
    <row r="175" spans="1:2" s="323" customFormat="1">
      <c r="A175" s="103" t="s">
        <v>1014</v>
      </c>
      <c r="B175" s="103"/>
    </row>
    <row r="176" spans="1:2" s="323" customFormat="1">
      <c r="A176" s="103" t="s">
        <v>1215</v>
      </c>
      <c r="B176" s="103"/>
    </row>
    <row r="177" spans="1:2" s="323" customFormat="1">
      <c r="A177" s="103" t="s">
        <v>869</v>
      </c>
      <c r="B177" s="103"/>
    </row>
    <row r="178" spans="1:2" s="323" customFormat="1">
      <c r="A178" s="103" t="s">
        <v>846</v>
      </c>
      <c r="B178" s="103"/>
    </row>
    <row r="179" spans="1:2" s="323" customFormat="1">
      <c r="A179" s="103" t="s">
        <v>1024</v>
      </c>
      <c r="B179" s="103"/>
    </row>
    <row r="180" spans="1:2" s="323" customFormat="1">
      <c r="A180" s="103" t="s">
        <v>858</v>
      </c>
      <c r="B180" s="103"/>
    </row>
    <row r="181" spans="1:2" s="323" customFormat="1">
      <c r="A181" s="103" t="s">
        <v>1136</v>
      </c>
      <c r="B181" s="103"/>
    </row>
    <row r="182" spans="1:2" s="323" customFormat="1">
      <c r="A182" s="103" t="s">
        <v>1098</v>
      </c>
      <c r="B182" s="103"/>
    </row>
    <row r="183" spans="1:2" s="323" customFormat="1">
      <c r="A183" s="103" t="s">
        <v>1097</v>
      </c>
      <c r="B183" s="103"/>
    </row>
    <row r="184" spans="1:2" s="323" customFormat="1">
      <c r="A184" s="103" t="s">
        <v>1232</v>
      </c>
      <c r="B184" s="103"/>
    </row>
    <row r="185" spans="1:2" s="323" customFormat="1">
      <c r="A185" s="103" t="s">
        <v>798</v>
      </c>
      <c r="B185" s="103"/>
    </row>
    <row r="186" spans="1:2" s="323" customFormat="1">
      <c r="A186" s="103" t="s">
        <v>947</v>
      </c>
      <c r="B186" s="103"/>
    </row>
    <row r="187" spans="1:2" s="323" customFormat="1">
      <c r="A187" s="103" t="s">
        <v>1204</v>
      </c>
      <c r="B187" s="103"/>
    </row>
    <row r="188" spans="1:2" s="323" customFormat="1">
      <c r="A188" s="103" t="s">
        <v>1096</v>
      </c>
      <c r="B188" s="103"/>
    </row>
    <row r="189" spans="1:2" s="323" customFormat="1">
      <c r="A189" s="103" t="s">
        <v>913</v>
      </c>
      <c r="B189" s="103"/>
    </row>
    <row r="190" spans="1:2" s="323" customFormat="1">
      <c r="A190" s="103" t="s">
        <v>1095</v>
      </c>
      <c r="B190" s="103"/>
    </row>
    <row r="191" spans="1:2" s="323" customFormat="1">
      <c r="A191" s="103" t="s">
        <v>912</v>
      </c>
      <c r="B191" s="103"/>
    </row>
    <row r="192" spans="1:2" s="323" customFormat="1">
      <c r="A192" s="103" t="s">
        <v>1328</v>
      </c>
      <c r="B192" s="103"/>
    </row>
    <row r="193" spans="1:2" s="323" customFormat="1">
      <c r="A193" s="103" t="s">
        <v>924</v>
      </c>
      <c r="B193" s="103"/>
    </row>
    <row r="194" spans="1:2" s="323" customFormat="1">
      <c r="A194" s="103" t="s">
        <v>1156</v>
      </c>
      <c r="B194" s="103"/>
    </row>
    <row r="195" spans="1:2" s="323" customFormat="1">
      <c r="A195" s="103" t="s">
        <v>791</v>
      </c>
      <c r="B195" s="103"/>
    </row>
    <row r="196" spans="1:2" s="323" customFormat="1">
      <c r="A196" s="103" t="s">
        <v>642</v>
      </c>
      <c r="B196" s="103"/>
    </row>
    <row r="197" spans="1:2" s="323" customFormat="1">
      <c r="A197" s="103" t="s">
        <v>987</v>
      </c>
      <c r="B197" s="103"/>
    </row>
    <row r="198" spans="1:2" s="323" customFormat="1">
      <c r="A198" s="103" t="s">
        <v>1094</v>
      </c>
      <c r="B198" s="103"/>
    </row>
    <row r="199" spans="1:2" s="323" customFormat="1">
      <c r="A199" s="103" t="s">
        <v>1181</v>
      </c>
      <c r="B199" s="103"/>
    </row>
    <row r="200" spans="1:2" s="323" customFormat="1">
      <c r="A200" s="103" t="s">
        <v>1155</v>
      </c>
      <c r="B200" s="103"/>
    </row>
    <row r="201" spans="1:2" s="323" customFormat="1">
      <c r="A201" s="103" t="s">
        <v>891</v>
      </c>
      <c r="B201" s="103"/>
    </row>
    <row r="202" spans="1:2" s="323" customFormat="1">
      <c r="A202" s="103" t="s">
        <v>632</v>
      </c>
      <c r="B202" s="103"/>
    </row>
    <row r="203" spans="1:2" s="323" customFormat="1">
      <c r="A203" s="103" t="s">
        <v>946</v>
      </c>
      <c r="B203" s="103"/>
    </row>
    <row r="204" spans="1:2" s="323" customFormat="1">
      <c r="A204" s="103" t="s">
        <v>945</v>
      </c>
      <c r="B204" s="103"/>
    </row>
    <row r="205" spans="1:2" s="323" customFormat="1">
      <c r="A205" s="103" t="s">
        <v>1093</v>
      </c>
      <c r="B205" s="101"/>
    </row>
    <row r="206" spans="1:2" s="323" customFormat="1">
      <c r="A206" s="103" t="s">
        <v>1092</v>
      </c>
    </row>
    <row r="207" spans="1:2" s="323" customFormat="1">
      <c r="A207" s="103" t="s">
        <v>1151</v>
      </c>
    </row>
    <row r="208" spans="1:2" s="323" customFormat="1">
      <c r="A208" s="103" t="s">
        <v>1222</v>
      </c>
    </row>
    <row r="209" spans="1:2" s="323" customFormat="1">
      <c r="A209" s="103" t="s">
        <v>986</v>
      </c>
    </row>
    <row r="210" spans="1:2" s="323" customFormat="1">
      <c r="A210" s="103" t="s">
        <v>1091</v>
      </c>
      <c r="B210" s="101"/>
    </row>
    <row r="211" spans="1:2" s="323" customFormat="1">
      <c r="A211" s="103" t="s">
        <v>927</v>
      </c>
    </row>
    <row r="212" spans="1:2" s="323" customFormat="1">
      <c r="A212" s="103" t="s">
        <v>1221</v>
      </c>
    </row>
    <row r="213" spans="1:2" s="323" customFormat="1">
      <c r="A213" s="103" t="s">
        <v>1345</v>
      </c>
    </row>
    <row r="214" spans="1:2" s="323" customFormat="1">
      <c r="A214" s="103" t="s">
        <v>1180</v>
      </c>
    </row>
    <row r="215" spans="1:2" s="323" customFormat="1">
      <c r="A215" s="103" t="s">
        <v>623</v>
      </c>
      <c r="B215" s="101"/>
    </row>
    <row r="216" spans="1:2" s="323" customFormat="1">
      <c r="A216" s="103" t="s">
        <v>1013</v>
      </c>
    </row>
    <row r="217" spans="1:2" s="323" customFormat="1">
      <c r="A217" s="103" t="s">
        <v>610</v>
      </c>
    </row>
    <row r="218" spans="1:2" s="323" customFormat="1">
      <c r="A218" s="103" t="s">
        <v>1179</v>
      </c>
    </row>
    <row r="219" spans="1:2" s="323" customFormat="1">
      <c r="A219" s="103" t="s">
        <v>1090</v>
      </c>
    </row>
    <row r="220" spans="1:2" s="323" customFormat="1">
      <c r="A220" s="103" t="s">
        <v>985</v>
      </c>
      <c r="B220" s="103"/>
    </row>
    <row r="221" spans="1:2" s="323" customFormat="1">
      <c r="A221" s="103" t="s">
        <v>1089</v>
      </c>
      <c r="B221" s="103"/>
    </row>
    <row r="222" spans="1:2" s="323" customFormat="1">
      <c r="A222" s="103" t="s">
        <v>890</v>
      </c>
      <c r="B222" s="103"/>
    </row>
    <row r="223" spans="1:2" s="323" customFormat="1">
      <c r="A223" s="103" t="s">
        <v>1088</v>
      </c>
      <c r="B223" s="103"/>
    </row>
    <row r="224" spans="1:2" s="323" customFormat="1">
      <c r="A224" s="103" t="s">
        <v>984</v>
      </c>
      <c r="B224" s="103"/>
    </row>
    <row r="225" spans="1:2" s="323" customFormat="1">
      <c r="A225" s="103" t="s">
        <v>1087</v>
      </c>
      <c r="B225" s="103"/>
    </row>
    <row r="226" spans="1:2" s="323" customFormat="1">
      <c r="A226" s="103" t="s">
        <v>944</v>
      </c>
      <c r="B226" s="103"/>
    </row>
    <row r="227" spans="1:2" s="323" customFormat="1">
      <c r="A227" s="103" t="s">
        <v>1086</v>
      </c>
      <c r="B227" s="103"/>
    </row>
    <row r="228" spans="1:2" s="323" customFormat="1">
      <c r="A228" s="103" t="s">
        <v>1203</v>
      </c>
      <c r="B228" s="103"/>
    </row>
    <row r="229" spans="1:2" s="323" customFormat="1">
      <c r="A229" s="103" t="s">
        <v>983</v>
      </c>
      <c r="B229" s="103"/>
    </row>
    <row r="230" spans="1:2" s="323" customFormat="1">
      <c r="A230" s="103" t="s">
        <v>982</v>
      </c>
      <c r="B230" s="103"/>
    </row>
    <row r="231" spans="1:2" s="323" customFormat="1">
      <c r="A231" s="103" t="s">
        <v>981</v>
      </c>
      <c r="B231" s="103"/>
    </row>
    <row r="232" spans="1:2" s="323" customFormat="1">
      <c r="A232" s="103" t="s">
        <v>980</v>
      </c>
      <c r="B232" s="103"/>
    </row>
    <row r="233" spans="1:2" s="323" customFormat="1">
      <c r="A233" s="103" t="s">
        <v>606</v>
      </c>
      <c r="B233" s="103"/>
    </row>
    <row r="234" spans="1:2" s="323" customFormat="1">
      <c r="A234" s="103" t="s">
        <v>943</v>
      </c>
      <c r="B234" s="103"/>
    </row>
    <row r="235" spans="1:2" s="323" customFormat="1">
      <c r="A235" s="103" t="s">
        <v>979</v>
      </c>
      <c r="B235" s="103"/>
    </row>
    <row r="236" spans="1:2" s="323" customFormat="1">
      <c r="A236" s="103" t="s">
        <v>1131</v>
      </c>
      <c r="B236" s="103"/>
    </row>
    <row r="237" spans="1:2" s="323" customFormat="1">
      <c r="A237" s="103" t="s">
        <v>1085</v>
      </c>
      <c r="B237" s="103"/>
    </row>
    <row r="238" spans="1:2" s="323" customFormat="1">
      <c r="A238" s="103" t="s">
        <v>1084</v>
      </c>
      <c r="B238" s="103"/>
    </row>
    <row r="239" spans="1:2" s="323" customFormat="1">
      <c r="A239" s="103" t="s">
        <v>1037</v>
      </c>
      <c r="B239" s="103"/>
    </row>
    <row r="240" spans="1:2" s="323" customFormat="1">
      <c r="A240" s="103" t="s">
        <v>603</v>
      </c>
      <c r="B240" s="103"/>
    </row>
    <row r="241" spans="1:2" s="323" customFormat="1">
      <c r="A241" s="103" t="s">
        <v>879</v>
      </c>
      <c r="B241" s="103"/>
    </row>
    <row r="242" spans="1:2" s="323" customFormat="1">
      <c r="A242" s="103" t="s">
        <v>1083</v>
      </c>
      <c r="B242" s="103"/>
    </row>
    <row r="243" spans="1:2" s="323" customFormat="1">
      <c r="A243" s="103" t="s">
        <v>889</v>
      </c>
      <c r="B243" s="103"/>
    </row>
    <row r="244" spans="1:2" s="323" customFormat="1">
      <c r="A244" s="103" t="s">
        <v>1134</v>
      </c>
      <c r="B244" s="103"/>
    </row>
    <row r="245" spans="1:2" s="323" customFormat="1">
      <c r="A245" s="103" t="s">
        <v>961</v>
      </c>
      <c r="B245" s="103"/>
    </row>
    <row r="246" spans="1:2" s="323" customFormat="1">
      <c r="A246" s="103" t="s">
        <v>773</v>
      </c>
      <c r="B246" s="103"/>
    </row>
    <row r="247" spans="1:2" s="323" customFormat="1">
      <c r="A247" s="103" t="s">
        <v>782</v>
      </c>
      <c r="B247" s="103"/>
    </row>
    <row r="248" spans="1:2" s="323" customFormat="1">
      <c r="A248" s="103" t="s">
        <v>1231</v>
      </c>
      <c r="B248" s="103"/>
    </row>
    <row r="249" spans="1:2" s="323" customFormat="1">
      <c r="A249" s="103" t="s">
        <v>1023</v>
      </c>
      <c r="B249" s="103"/>
    </row>
    <row r="250" spans="1:2" s="323" customFormat="1">
      <c r="A250" s="103" t="s">
        <v>878</v>
      </c>
      <c r="B250" s="103"/>
    </row>
    <row r="251" spans="1:2" s="323" customFormat="1">
      <c r="A251" s="103" t="s">
        <v>911</v>
      </c>
      <c r="B251" s="103"/>
    </row>
    <row r="252" spans="1:2" s="323" customFormat="1">
      <c r="A252" s="103" t="s">
        <v>1082</v>
      </c>
      <c r="B252" s="103"/>
    </row>
    <row r="253" spans="1:2" s="323" customFormat="1">
      <c r="A253" s="103" t="s">
        <v>845</v>
      </c>
      <c r="B253" s="103"/>
    </row>
    <row r="254" spans="1:2" s="323" customFormat="1">
      <c r="A254" s="103" t="s">
        <v>1081</v>
      </c>
      <c r="B254" s="103"/>
    </row>
    <row r="255" spans="1:2" s="323" customFormat="1">
      <c r="A255" s="103" t="s">
        <v>1321</v>
      </c>
      <c r="B255" s="103"/>
    </row>
    <row r="256" spans="1:2" s="323" customFormat="1">
      <c r="A256" s="103" t="s">
        <v>978</v>
      </c>
      <c r="B256" s="103"/>
    </row>
    <row r="257" spans="1:2" s="323" customFormat="1">
      <c r="A257" s="103" t="s">
        <v>838</v>
      </c>
      <c r="B257" s="103"/>
    </row>
    <row r="258" spans="1:2" s="323" customFormat="1">
      <c r="A258" s="103" t="s">
        <v>1331</v>
      </c>
      <c r="B258" s="103"/>
    </row>
    <row r="259" spans="1:2" s="323" customFormat="1">
      <c r="A259" s="103" t="s">
        <v>1042</v>
      </c>
      <c r="B259" s="103"/>
    </row>
    <row r="260" spans="1:2" s="323" customFormat="1">
      <c r="A260" s="103" t="s">
        <v>551</v>
      </c>
      <c r="B260" s="103"/>
    </row>
    <row r="261" spans="1:2" s="323" customFormat="1">
      <c r="A261" s="103" t="s">
        <v>1022</v>
      </c>
      <c r="B261" s="103"/>
    </row>
    <row r="262" spans="1:2" s="323" customFormat="1">
      <c r="A262" s="103" t="s">
        <v>1332</v>
      </c>
      <c r="B262" s="103"/>
    </row>
    <row r="263" spans="1:2" s="323" customFormat="1">
      <c r="A263" s="103" t="s">
        <v>819</v>
      </c>
      <c r="B263" s="103"/>
    </row>
    <row r="264" spans="1:2" s="323" customFormat="1">
      <c r="A264" s="103" t="s">
        <v>1080</v>
      </c>
      <c r="B264" s="103"/>
    </row>
    <row r="265" spans="1:2" s="323" customFormat="1">
      <c r="A265" s="103" t="s">
        <v>1039</v>
      </c>
      <c r="B265" s="103"/>
    </row>
    <row r="266" spans="1:2" s="323" customFormat="1">
      <c r="A266" s="103" t="s">
        <v>508</v>
      </c>
      <c r="B266" s="103"/>
    </row>
    <row r="267" spans="1:2" s="323" customFormat="1">
      <c r="A267" s="103" t="s">
        <v>1079</v>
      </c>
      <c r="B267" s="103"/>
    </row>
    <row r="268" spans="1:2" s="323" customFormat="1">
      <c r="A268" s="103" t="s">
        <v>1319</v>
      </c>
      <c r="B268" s="103"/>
    </row>
    <row r="269" spans="1:2" s="323" customFormat="1">
      <c r="A269" s="103" t="s">
        <v>1078</v>
      </c>
      <c r="B269" s="103"/>
    </row>
    <row r="270" spans="1:2" s="323" customFormat="1">
      <c r="A270" s="103" t="s">
        <v>877</v>
      </c>
      <c r="B270" s="103"/>
    </row>
    <row r="271" spans="1:2" s="323" customFormat="1">
      <c r="A271" s="103" t="s">
        <v>1146</v>
      </c>
      <c r="B271" s="103"/>
    </row>
    <row r="272" spans="1:2" s="323" customFormat="1">
      <c r="A272" s="103" t="s">
        <v>502</v>
      </c>
      <c r="B272" s="103"/>
    </row>
    <row r="273" spans="1:2" s="323" customFormat="1">
      <c r="A273" s="103" t="s">
        <v>1012</v>
      </c>
      <c r="B273" s="103"/>
    </row>
    <row r="274" spans="1:2" s="323" customFormat="1">
      <c r="A274" s="103" t="s">
        <v>1336</v>
      </c>
      <c r="B274" s="101"/>
    </row>
    <row r="275" spans="1:2" s="323" customFormat="1">
      <c r="A275" s="103" t="s">
        <v>1202</v>
      </c>
    </row>
    <row r="276" spans="1:2" s="323" customFormat="1">
      <c r="A276" s="103" t="s">
        <v>750</v>
      </c>
    </row>
    <row r="277" spans="1:2" s="323" customFormat="1">
      <c r="A277" s="103" t="s">
        <v>1077</v>
      </c>
    </row>
    <row r="278" spans="1:2" s="323" customFormat="1">
      <c r="A278" s="103" t="s">
        <v>1313</v>
      </c>
    </row>
    <row r="279" spans="1:2" s="323" customFormat="1">
      <c r="A279" s="103" t="s">
        <v>492</v>
      </c>
      <c r="B279" s="103"/>
    </row>
    <row r="280" spans="1:2" s="323" customFormat="1">
      <c r="A280" s="103" t="s">
        <v>1178</v>
      </c>
      <c r="B280" s="103"/>
    </row>
    <row r="281" spans="1:2" s="323" customFormat="1">
      <c r="A281" s="103" t="s">
        <v>942</v>
      </c>
      <c r="B281" s="103"/>
    </row>
    <row r="282" spans="1:2" s="323" customFormat="1">
      <c r="A282" s="103" t="s">
        <v>857</v>
      </c>
      <c r="B282" s="103"/>
    </row>
    <row r="283" spans="1:2" s="323" customFormat="1">
      <c r="A283" s="103" t="s">
        <v>1021</v>
      </c>
      <c r="B283" s="103"/>
    </row>
    <row r="284" spans="1:2" s="323" customFormat="1">
      <c r="A284" s="103" t="s">
        <v>480</v>
      </c>
      <c r="B284" s="103"/>
    </row>
    <row r="285" spans="1:2" s="323" customFormat="1">
      <c r="A285" s="103" t="s">
        <v>1036</v>
      </c>
      <c r="B285" s="103"/>
    </row>
    <row r="286" spans="1:2" s="323" customFormat="1">
      <c r="A286" s="103" t="s">
        <v>856</v>
      </c>
      <c r="B286" s="103"/>
    </row>
    <row r="287" spans="1:2" s="323" customFormat="1">
      <c r="A287" s="103" t="s">
        <v>837</v>
      </c>
      <c r="B287" s="103"/>
    </row>
    <row r="288" spans="1:2" s="323" customFormat="1">
      <c r="A288" s="103" t="s">
        <v>977</v>
      </c>
      <c r="B288" s="103"/>
    </row>
    <row r="289" spans="1:2" s="323" customFormat="1">
      <c r="A289" s="103" t="s">
        <v>790</v>
      </c>
      <c r="B289" s="103"/>
    </row>
    <row r="290" spans="1:2" s="323" customFormat="1">
      <c r="A290" s="103" t="s">
        <v>476</v>
      </c>
      <c r="B290" s="103"/>
    </row>
    <row r="291" spans="1:2" s="323" customFormat="1">
      <c r="A291" s="103" t="s">
        <v>473</v>
      </c>
      <c r="B291" s="103"/>
    </row>
    <row r="292" spans="1:2" s="323" customFormat="1">
      <c r="A292" s="103" t="s">
        <v>1076</v>
      </c>
      <c r="B292" s="103"/>
    </row>
    <row r="293" spans="1:2" s="323" customFormat="1">
      <c r="A293" s="103" t="s">
        <v>814</v>
      </c>
      <c r="B293" s="103"/>
    </row>
    <row r="294" spans="1:2" s="323" customFormat="1">
      <c r="A294" s="103" t="s">
        <v>910</v>
      </c>
      <c r="B294" s="103"/>
    </row>
    <row r="295" spans="1:2" s="323" customFormat="1">
      <c r="A295" s="103" t="s">
        <v>836</v>
      </c>
      <c r="B295" s="103"/>
    </row>
    <row r="296" spans="1:2" s="323" customFormat="1">
      <c r="A296" s="103" t="s">
        <v>1075</v>
      </c>
      <c r="B296" s="103"/>
    </row>
    <row r="297" spans="1:2" s="323" customFormat="1">
      <c r="A297" s="103" t="s">
        <v>1007</v>
      </c>
      <c r="B297" s="103"/>
    </row>
    <row r="298" spans="1:2" s="323" customFormat="1">
      <c r="A298" s="103" t="s">
        <v>466</v>
      </c>
      <c r="B298" s="103"/>
    </row>
    <row r="299" spans="1:2" s="323" customFormat="1">
      <c r="A299" s="103" t="s">
        <v>1074</v>
      </c>
      <c r="B299" s="103"/>
    </row>
    <row r="300" spans="1:2" s="323" customFormat="1">
      <c r="A300" s="103" t="s">
        <v>764</v>
      </c>
      <c r="B300" s="103"/>
    </row>
    <row r="301" spans="1:2" s="323" customFormat="1">
      <c r="A301" s="103" t="s">
        <v>1201</v>
      </c>
      <c r="B301" s="103"/>
    </row>
    <row r="302" spans="1:2" s="323" customFormat="1">
      <c r="A302" s="103" t="s">
        <v>941</v>
      </c>
      <c r="B302" s="101"/>
    </row>
    <row r="303" spans="1:2" s="323" customFormat="1">
      <c r="A303" s="103" t="s">
        <v>835</v>
      </c>
    </row>
    <row r="304" spans="1:2" s="323" customFormat="1">
      <c r="A304" s="103" t="s">
        <v>868</v>
      </c>
    </row>
    <row r="305" spans="1:2" s="323" customFormat="1">
      <c r="A305" s="103" t="s">
        <v>813</v>
      </c>
    </row>
    <row r="306" spans="1:2" s="323" customFormat="1">
      <c r="A306" s="103" t="s">
        <v>834</v>
      </c>
    </row>
    <row r="307" spans="1:2" s="323" customFormat="1">
      <c r="A307" s="103" t="s">
        <v>940</v>
      </c>
      <c r="B307" s="103"/>
    </row>
    <row r="308" spans="1:2" s="323" customFormat="1">
      <c r="A308" s="103" t="s">
        <v>1002</v>
      </c>
      <c r="B308" s="103"/>
    </row>
    <row r="309" spans="1:2" s="323" customFormat="1">
      <c r="A309" s="103" t="s">
        <v>456</v>
      </c>
      <c r="B309" s="103"/>
    </row>
    <row r="310" spans="1:2" s="323" customFormat="1">
      <c r="A310" s="103" t="s">
        <v>888</v>
      </c>
      <c r="B310" s="103"/>
    </row>
    <row r="311" spans="1:2" s="323" customFormat="1">
      <c r="A311" s="103" t="s">
        <v>909</v>
      </c>
      <c r="B311" s="103"/>
    </row>
    <row r="312" spans="1:2" s="323" customFormat="1">
      <c r="A312" s="103" t="s">
        <v>1000</v>
      </c>
      <c r="B312" s="103"/>
    </row>
    <row r="313" spans="1:2" s="323" customFormat="1">
      <c r="A313" s="103" t="s">
        <v>451</v>
      </c>
      <c r="B313" s="103"/>
    </row>
    <row r="314" spans="1:2" s="323" customFormat="1">
      <c r="A314" s="103" t="s">
        <v>1230</v>
      </c>
      <c r="B314" s="103"/>
    </row>
    <row r="315" spans="1:2" s="323" customFormat="1">
      <c r="A315" s="103" t="s">
        <v>789</v>
      </c>
      <c r="B315" s="101"/>
    </row>
    <row r="316" spans="1:2" s="323" customFormat="1">
      <c r="A316" s="103" t="s">
        <v>976</v>
      </c>
    </row>
    <row r="317" spans="1:2" s="323" customFormat="1">
      <c r="A317" s="103" t="s">
        <v>939</v>
      </c>
    </row>
    <row r="318" spans="1:2" s="323" customFormat="1">
      <c r="A318" s="103" t="s">
        <v>1073</v>
      </c>
    </row>
    <row r="319" spans="1:2" s="323" customFormat="1">
      <c r="A319" s="103" t="s">
        <v>1035</v>
      </c>
      <c r="B319" s="103"/>
    </row>
    <row r="320" spans="1:2" s="323" customFormat="1">
      <c r="A320" s="103" t="s">
        <v>788</v>
      </c>
      <c r="B320" s="103"/>
    </row>
    <row r="321" spans="1:2" s="323" customFormat="1">
      <c r="A321" s="103" t="s">
        <v>1229</v>
      </c>
      <c r="B321" s="103"/>
    </row>
    <row r="322" spans="1:2" s="323" customFormat="1">
      <c r="A322" s="103" t="s">
        <v>1200</v>
      </c>
      <c r="B322" s="103"/>
    </row>
    <row r="323" spans="1:2" s="323" customFormat="1">
      <c r="A323" s="103" t="s">
        <v>887</v>
      </c>
      <c r="B323" s="103"/>
    </row>
    <row r="324" spans="1:2" s="323" customFormat="1">
      <c r="A324" s="103" t="s">
        <v>763</v>
      </c>
      <c r="B324" s="103"/>
    </row>
    <row r="325" spans="1:2" s="323" customFormat="1">
      <c r="A325" s="103" t="s">
        <v>908</v>
      </c>
      <c r="B325" s="103"/>
    </row>
    <row r="326" spans="1:2" s="323" customFormat="1">
      <c r="A326" s="103" t="s">
        <v>965</v>
      </c>
      <c r="B326" s="103"/>
    </row>
    <row r="327" spans="1:2" s="323" customFormat="1">
      <c r="A327" s="103" t="s">
        <v>425</v>
      </c>
      <c r="B327" s="103"/>
    </row>
    <row r="328" spans="1:2" s="323" customFormat="1">
      <c r="A328" s="103" t="s">
        <v>1177</v>
      </c>
      <c r="B328" s="103"/>
    </row>
    <row r="329" spans="1:2" s="323" customFormat="1">
      <c r="A329" s="103" t="s">
        <v>1199</v>
      </c>
      <c r="B329" s="103"/>
    </row>
    <row r="330" spans="1:2" s="323" customFormat="1">
      <c r="A330" s="103" t="s">
        <v>1171</v>
      </c>
      <c r="B330" s="103"/>
    </row>
    <row r="331" spans="1:2" s="323" customFormat="1">
      <c r="A331" s="103" t="s">
        <v>1214</v>
      </c>
      <c r="B331" s="103"/>
    </row>
    <row r="332" spans="1:2" s="323" customFormat="1">
      <c r="A332" s="103" t="s">
        <v>762</v>
      </c>
      <c r="B332" s="103"/>
    </row>
    <row r="333" spans="1:2" s="323" customFormat="1">
      <c r="A333" s="103" t="s">
        <v>1011</v>
      </c>
      <c r="B333" s="103"/>
    </row>
    <row r="334" spans="1:2" s="323" customFormat="1">
      <c r="A334" s="103" t="s">
        <v>855</v>
      </c>
      <c r="B334" s="103"/>
    </row>
    <row r="335" spans="1:2" s="323" customFormat="1">
      <c r="A335" s="103" t="s">
        <v>938</v>
      </c>
      <c r="B335" s="103"/>
    </row>
    <row r="336" spans="1:2" s="323" customFormat="1">
      <c r="A336" s="103" t="s">
        <v>937</v>
      </c>
      <c r="B336" s="103"/>
    </row>
    <row r="337" spans="1:2" s="323" customFormat="1">
      <c r="A337" s="103" t="s">
        <v>1072</v>
      </c>
      <c r="B337" s="103"/>
    </row>
    <row r="338" spans="1:2" s="323" customFormat="1">
      <c r="A338" s="103" t="s">
        <v>833</v>
      </c>
      <c r="B338" s="103"/>
    </row>
    <row r="339" spans="1:2" s="323" customFormat="1">
      <c r="A339" s="103" t="s">
        <v>1071</v>
      </c>
      <c r="B339" s="103"/>
    </row>
    <row r="340" spans="1:2" s="323" customFormat="1">
      <c r="A340" s="103" t="s">
        <v>1311</v>
      </c>
      <c r="B340" s="103"/>
    </row>
    <row r="341" spans="1:2" s="323" customFormat="1">
      <c r="A341" s="103" t="s">
        <v>1070</v>
      </c>
      <c r="B341" s="103"/>
    </row>
    <row r="342" spans="1:2" s="323" customFormat="1">
      <c r="A342" s="103" t="s">
        <v>1176</v>
      </c>
      <c r="B342" s="103"/>
    </row>
    <row r="343" spans="1:2" s="323" customFormat="1">
      <c r="A343" s="103" t="s">
        <v>1069</v>
      </c>
      <c r="B343" s="103"/>
    </row>
    <row r="344" spans="1:2" s="323" customFormat="1">
      <c r="A344" s="103" t="s">
        <v>867</v>
      </c>
      <c r="B344" s="103"/>
    </row>
    <row r="345" spans="1:2" s="323" customFormat="1">
      <c r="A345" s="103" t="s">
        <v>787</v>
      </c>
      <c r="B345" s="103"/>
    </row>
    <row r="346" spans="1:2" s="323" customFormat="1">
      <c r="A346" s="103" t="s">
        <v>936</v>
      </c>
      <c r="B346" s="103"/>
    </row>
    <row r="347" spans="1:2" s="323" customFormat="1">
      <c r="A347" s="103" t="s">
        <v>797</v>
      </c>
      <c r="B347" s="103"/>
    </row>
    <row r="348" spans="1:2" s="323" customFormat="1">
      <c r="A348" s="103" t="s">
        <v>1068</v>
      </c>
      <c r="B348" s="103"/>
    </row>
    <row r="349" spans="1:2" s="323" customFormat="1">
      <c r="A349" s="103" t="s">
        <v>1228</v>
      </c>
      <c r="B349" s="103"/>
    </row>
    <row r="350" spans="1:2" s="323" customFormat="1">
      <c r="A350" s="103" t="s">
        <v>1198</v>
      </c>
      <c r="B350" s="103"/>
    </row>
    <row r="351" spans="1:2" s="323" customFormat="1">
      <c r="A351" s="103" t="s">
        <v>866</v>
      </c>
      <c r="B351" s="103"/>
    </row>
    <row r="352" spans="1:2" s="323" customFormat="1">
      <c r="A352" s="103" t="s">
        <v>1197</v>
      </c>
      <c r="B352" s="103"/>
    </row>
    <row r="353" spans="1:2" s="323" customFormat="1">
      <c r="A353" s="103" t="s">
        <v>975</v>
      </c>
      <c r="B353" s="103"/>
    </row>
    <row r="354" spans="1:2" s="323" customFormat="1">
      <c r="A354" s="103" t="s">
        <v>409</v>
      </c>
      <c r="B354" s="103"/>
    </row>
    <row r="355" spans="1:2" s="323" customFormat="1">
      <c r="A355" s="103" t="s">
        <v>1188</v>
      </c>
      <c r="B355" s="103"/>
    </row>
    <row r="356" spans="1:2" s="323" customFormat="1">
      <c r="A356" s="103" t="s">
        <v>1196</v>
      </c>
      <c r="B356" s="101"/>
    </row>
    <row r="357" spans="1:2" s="323" customFormat="1">
      <c r="A357" s="103" t="s">
        <v>1227</v>
      </c>
    </row>
    <row r="358" spans="1:2" s="323" customFormat="1">
      <c r="A358" s="103" t="s">
        <v>405</v>
      </c>
    </row>
    <row r="359" spans="1:2" s="323" customFormat="1">
      <c r="A359" s="103" t="s">
        <v>1220</v>
      </c>
    </row>
    <row r="360" spans="1:2" s="323" customFormat="1">
      <c r="A360" s="103" t="s">
        <v>1030</v>
      </c>
      <c r="B360" s="103"/>
    </row>
    <row r="361" spans="1:2" s="323" customFormat="1">
      <c r="A361" s="103" t="s">
        <v>1067</v>
      </c>
      <c r="B361" s="103"/>
    </row>
    <row r="362" spans="1:2" s="323" customFormat="1">
      <c r="A362" s="103" t="s">
        <v>761</v>
      </c>
      <c r="B362" s="103"/>
    </row>
    <row r="363" spans="1:2" s="323" customFormat="1">
      <c r="A363" s="103" t="s">
        <v>772</v>
      </c>
      <c r="B363" s="103"/>
    </row>
    <row r="364" spans="1:2" s="323" customFormat="1">
      <c r="A364" s="103" t="s">
        <v>956</v>
      </c>
      <c r="B364" s="103"/>
    </row>
    <row r="365" spans="1:2" s="323" customFormat="1">
      <c r="A365" s="103" t="s">
        <v>1329</v>
      </c>
      <c r="B365" s="103"/>
    </row>
    <row r="366" spans="1:2" s="323" customFormat="1">
      <c r="A366" s="103" t="s">
        <v>886</v>
      </c>
      <c r="B366" s="103"/>
    </row>
    <row r="367" spans="1:2" s="323" customFormat="1">
      <c r="A367" s="103" t="s">
        <v>926</v>
      </c>
      <c r="B367" s="103"/>
    </row>
    <row r="368" spans="1:2" s="323" customFormat="1">
      <c r="A368" s="103" t="s">
        <v>907</v>
      </c>
      <c r="B368" s="103"/>
    </row>
    <row r="369" spans="1:2" s="323" customFormat="1">
      <c r="A369" s="103" t="s">
        <v>935</v>
      </c>
      <c r="B369" s="103"/>
    </row>
    <row r="370" spans="1:2" s="323" customFormat="1">
      <c r="A370" s="103" t="s">
        <v>1066</v>
      </c>
      <c r="B370" s="103"/>
    </row>
    <row r="371" spans="1:2" s="323" customFormat="1">
      <c r="A371" s="103" t="s">
        <v>974</v>
      </c>
      <c r="B371" s="103"/>
    </row>
    <row r="372" spans="1:2" s="323" customFormat="1">
      <c r="A372" s="103" t="s">
        <v>778</v>
      </c>
      <c r="B372" s="103"/>
    </row>
    <row r="373" spans="1:2" s="323" customFormat="1">
      <c r="A373" s="103" t="s">
        <v>823</v>
      </c>
      <c r="B373" s="103"/>
    </row>
    <row r="374" spans="1:2" s="323" customFormat="1">
      <c r="A374" s="103" t="s">
        <v>906</v>
      </c>
      <c r="B374" s="103"/>
    </row>
    <row r="375" spans="1:2" s="323" customFormat="1">
      <c r="A375" s="103" t="s">
        <v>1065</v>
      </c>
      <c r="B375" s="103"/>
    </row>
    <row r="376" spans="1:2" s="323" customFormat="1">
      <c r="A376" s="103" t="s">
        <v>854</v>
      </c>
      <c r="B376" s="103"/>
    </row>
    <row r="377" spans="1:2" s="323" customFormat="1">
      <c r="A377" s="103" t="s">
        <v>1175</v>
      </c>
      <c r="B377" s="103"/>
    </row>
    <row r="378" spans="1:2" s="323" customFormat="1">
      <c r="A378" s="103" t="s">
        <v>905</v>
      </c>
      <c r="B378" s="103"/>
    </row>
    <row r="379" spans="1:2" s="323" customFormat="1">
      <c r="A379" s="103" t="s">
        <v>1195</v>
      </c>
      <c r="B379" s="103"/>
    </row>
    <row r="380" spans="1:2" s="323" customFormat="1">
      <c r="A380" s="103" t="s">
        <v>1144</v>
      </c>
      <c r="B380" s="103"/>
    </row>
    <row r="381" spans="1:2" s="323" customFormat="1">
      <c r="A381" s="103" t="s">
        <v>1163</v>
      </c>
      <c r="B381" s="103"/>
    </row>
    <row r="382" spans="1:2" s="323" customFormat="1">
      <c r="A382" s="103" t="s">
        <v>805</v>
      </c>
      <c r="B382" s="103"/>
    </row>
    <row r="383" spans="1:2" s="323" customFormat="1">
      <c r="A383" s="103" t="s">
        <v>876</v>
      </c>
      <c r="B383" s="103"/>
    </row>
    <row r="384" spans="1:2" s="323" customFormat="1">
      <c r="A384" s="103" t="s">
        <v>786</v>
      </c>
      <c r="B384" s="103"/>
    </row>
    <row r="385" spans="1:2" s="323" customFormat="1">
      <c r="A385" s="103" t="s">
        <v>932</v>
      </c>
      <c r="B385" s="103"/>
    </row>
    <row r="386" spans="1:2" s="323" customFormat="1">
      <c r="A386" s="103" t="s">
        <v>377</v>
      </c>
      <c r="B386" s="103"/>
    </row>
    <row r="387" spans="1:2" s="323" customFormat="1">
      <c r="A387" s="103" t="s">
        <v>960</v>
      </c>
      <c r="B387" s="103"/>
    </row>
    <row r="388" spans="1:2" s="323" customFormat="1">
      <c r="A388" s="103" t="s">
        <v>796</v>
      </c>
      <c r="B388" s="103"/>
    </row>
    <row r="389" spans="1:2" s="323" customFormat="1">
      <c r="A389" s="103" t="s">
        <v>1064</v>
      </c>
      <c r="B389" s="103"/>
    </row>
    <row r="390" spans="1:2" s="323" customFormat="1">
      <c r="A390" s="103" t="s">
        <v>1063</v>
      </c>
      <c r="B390" s="103"/>
    </row>
    <row r="391" spans="1:2" s="323" customFormat="1">
      <c r="A391" s="103" t="s">
        <v>1062</v>
      </c>
      <c r="B391" s="103"/>
    </row>
    <row r="392" spans="1:2" s="323" customFormat="1">
      <c r="A392" s="103" t="s">
        <v>958</v>
      </c>
      <c r="B392" s="103"/>
    </row>
    <row r="393" spans="1:2" s="323" customFormat="1">
      <c r="A393" s="103" t="s">
        <v>1316</v>
      </c>
      <c r="B393" s="103"/>
    </row>
    <row r="394" spans="1:2" s="323" customFormat="1">
      <c r="A394" s="103" t="s">
        <v>925</v>
      </c>
      <c r="B394" s="103"/>
    </row>
    <row r="395" spans="1:2" s="323" customFormat="1">
      <c r="A395" s="103" t="s">
        <v>364</v>
      </c>
      <c r="B395" s="103"/>
    </row>
    <row r="396" spans="1:2" s="323" customFormat="1">
      <c r="A396" s="103" t="s">
        <v>1010</v>
      </c>
      <c r="B396" s="103"/>
    </row>
    <row r="397" spans="1:2" s="323" customFormat="1">
      <c r="A397" s="103" t="s">
        <v>1317</v>
      </c>
      <c r="B397" s="103"/>
    </row>
    <row r="398" spans="1:2" s="323" customFormat="1">
      <c r="A398" s="103" t="s">
        <v>362</v>
      </c>
      <c r="B398" s="103"/>
    </row>
    <row r="399" spans="1:2" s="323" customFormat="1">
      <c r="A399" s="103" t="s">
        <v>900</v>
      </c>
      <c r="B399" s="103"/>
    </row>
    <row r="400" spans="1:2" s="323" customFormat="1">
      <c r="A400" s="103" t="s">
        <v>340</v>
      </c>
      <c r="B400" s="103"/>
    </row>
    <row r="401" spans="1:2" s="323" customFormat="1">
      <c r="A401" s="103" t="s">
        <v>853</v>
      </c>
      <c r="B401" s="103"/>
    </row>
    <row r="402" spans="1:2" s="323" customFormat="1">
      <c r="A402" s="103" t="s">
        <v>760</v>
      </c>
      <c r="B402" s="103"/>
    </row>
    <row r="403" spans="1:2" s="323" customFormat="1">
      <c r="A403" s="103" t="s">
        <v>852</v>
      </c>
      <c r="B403" s="103"/>
    </row>
    <row r="404" spans="1:2" s="323" customFormat="1">
      <c r="A404" s="103" t="s">
        <v>973</v>
      </c>
      <c r="B404" s="103"/>
    </row>
    <row r="405" spans="1:2" s="323" customFormat="1">
      <c r="A405" s="103" t="s">
        <v>882</v>
      </c>
      <c r="B405" s="103"/>
    </row>
    <row r="406" spans="1:2" s="323" customFormat="1">
      <c r="A406" s="103" t="s">
        <v>319</v>
      </c>
      <c r="B406" s="103"/>
    </row>
    <row r="407" spans="1:2" s="323" customFormat="1">
      <c r="A407" s="103" t="s">
        <v>1061</v>
      </c>
      <c r="B407" s="103"/>
    </row>
    <row r="408" spans="1:2" s="323" customFormat="1">
      <c r="A408" s="103" t="s">
        <v>1060</v>
      </c>
      <c r="B408" s="103"/>
    </row>
    <row r="409" spans="1:2" s="323" customFormat="1">
      <c r="A409" s="103" t="s">
        <v>746</v>
      </c>
      <c r="B409" s="103"/>
    </row>
    <row r="410" spans="1:2" s="323" customFormat="1">
      <c r="A410" s="103" t="s">
        <v>1059</v>
      </c>
      <c r="B410" s="103"/>
    </row>
    <row r="411" spans="1:2" s="323" customFormat="1">
      <c r="A411" s="103" t="s">
        <v>934</v>
      </c>
      <c r="B411" s="103"/>
    </row>
    <row r="412" spans="1:2" s="323" customFormat="1">
      <c r="A412" s="103" t="s">
        <v>874</v>
      </c>
      <c r="B412" s="103"/>
    </row>
    <row r="413" spans="1:2" s="323" customFormat="1">
      <c r="A413" s="103" t="s">
        <v>872</v>
      </c>
      <c r="B413" s="103"/>
    </row>
    <row r="414" spans="1:2" s="323" customFormat="1">
      <c r="A414" s="103" t="s">
        <v>832</v>
      </c>
      <c r="B414" s="103"/>
    </row>
    <row r="415" spans="1:2" s="323" customFormat="1">
      <c r="A415" s="103" t="s">
        <v>922</v>
      </c>
      <c r="B415" s="103"/>
    </row>
    <row r="416" spans="1:2" s="323" customFormat="1">
      <c r="A416" s="103" t="s">
        <v>972</v>
      </c>
      <c r="B416" s="101"/>
    </row>
    <row r="417" spans="1:2" s="323" customFormat="1">
      <c r="A417" s="103" t="s">
        <v>1226</v>
      </c>
    </row>
    <row r="418" spans="1:2" s="323" customFormat="1">
      <c r="A418" s="103" t="s">
        <v>865</v>
      </c>
    </row>
    <row r="419" spans="1:2" s="323" customFormat="1">
      <c r="A419" s="103" t="s">
        <v>293</v>
      </c>
    </row>
    <row r="420" spans="1:2" s="323" customFormat="1">
      <c r="A420" s="103" t="s">
        <v>885</v>
      </c>
      <c r="B420" s="103"/>
    </row>
    <row r="421" spans="1:2" s="323" customFormat="1">
      <c r="A421" s="103" t="s">
        <v>1058</v>
      </c>
      <c r="B421" s="103"/>
    </row>
    <row r="422" spans="1:2" s="323" customFormat="1">
      <c r="A422" s="103" t="s">
        <v>850</v>
      </c>
      <c r="B422" s="103"/>
    </row>
    <row r="423" spans="1:2" s="323" customFormat="1">
      <c r="A423" s="103" t="s">
        <v>274</v>
      </c>
      <c r="B423" s="103"/>
    </row>
    <row r="424" spans="1:2" s="323" customFormat="1">
      <c r="A424" s="103" t="s">
        <v>1194</v>
      </c>
      <c r="B424" s="103"/>
    </row>
    <row r="425" spans="1:2" s="323" customFormat="1">
      <c r="A425" s="103" t="s">
        <v>1034</v>
      </c>
      <c r="B425" s="101"/>
    </row>
    <row r="426" spans="1:2" s="323" customFormat="1">
      <c r="A426" s="103" t="s">
        <v>1193</v>
      </c>
    </row>
    <row r="427" spans="1:2" s="323" customFormat="1">
      <c r="A427" s="103" t="s">
        <v>1009</v>
      </c>
    </row>
    <row r="428" spans="1:2" s="323" customFormat="1">
      <c r="A428" s="103" t="s">
        <v>1174</v>
      </c>
    </row>
    <row r="429" spans="1:2" s="323" customFormat="1">
      <c r="A429" s="103" t="s">
        <v>971</v>
      </c>
    </row>
    <row r="430" spans="1:2" s="323" customFormat="1">
      <c r="A430" s="103" t="s">
        <v>843</v>
      </c>
      <c r="B430" s="101"/>
    </row>
    <row r="431" spans="1:2" s="323" customFormat="1">
      <c r="A431" s="103" t="s">
        <v>264</v>
      </c>
    </row>
    <row r="432" spans="1:2" s="323" customFormat="1">
      <c r="A432" s="103" t="s">
        <v>830</v>
      </c>
    </row>
    <row r="433" spans="1:2" s="323" customFormat="1">
      <c r="A433" s="103" t="s">
        <v>245</v>
      </c>
    </row>
    <row r="434" spans="1:2" s="323" customFormat="1">
      <c r="A434" s="103" t="s">
        <v>1057</v>
      </c>
      <c r="B434" s="103"/>
    </row>
    <row r="435" spans="1:2" s="323" customFormat="1">
      <c r="A435" s="103" t="s">
        <v>826</v>
      </c>
      <c r="B435" s="103"/>
    </row>
    <row r="436" spans="1:2" s="323" customFormat="1">
      <c r="A436" s="103" t="s">
        <v>239</v>
      </c>
      <c r="B436" s="103"/>
    </row>
    <row r="437" spans="1:2" s="323" customFormat="1">
      <c r="A437" s="103" t="s">
        <v>1056</v>
      </c>
      <c r="B437" s="103"/>
    </row>
    <row r="438" spans="1:2" s="323" customFormat="1">
      <c r="A438" s="103" t="s">
        <v>844</v>
      </c>
      <c r="B438" s="103"/>
    </row>
    <row r="439" spans="1:2" s="323" customFormat="1">
      <c r="A439" s="103" t="s">
        <v>1055</v>
      </c>
      <c r="B439" s="103"/>
    </row>
    <row r="440" spans="1:2" s="323" customFormat="1">
      <c r="A440" s="103" t="s">
        <v>759</v>
      </c>
      <c r="B440" s="103"/>
    </row>
    <row r="441" spans="1:2" s="323" customFormat="1">
      <c r="A441" s="103" t="s">
        <v>795</v>
      </c>
      <c r="B441" s="103"/>
    </row>
    <row r="442" spans="1:2" s="323" customFormat="1">
      <c r="A442" s="103" t="s">
        <v>884</v>
      </c>
      <c r="B442" s="101"/>
    </row>
    <row r="443" spans="1:2" s="323" customFormat="1">
      <c r="A443" s="103" t="s">
        <v>831</v>
      </c>
    </row>
    <row r="444" spans="1:2" s="323" customFormat="1">
      <c r="A444" s="103" t="s">
        <v>1033</v>
      </c>
    </row>
    <row r="445" spans="1:2" s="323" customFormat="1">
      <c r="A445" s="103" t="s">
        <v>827</v>
      </c>
    </row>
    <row r="446" spans="1:2" s="323" customFormat="1">
      <c r="A446" s="103" t="s">
        <v>970</v>
      </c>
      <c r="B446" s="101"/>
    </row>
    <row r="447" spans="1:2" s="323" customFormat="1">
      <c r="A447" s="103" t="s">
        <v>1008</v>
      </c>
    </row>
    <row r="448" spans="1:2" s="323" customFormat="1">
      <c r="A448" s="103" t="s">
        <v>794</v>
      </c>
    </row>
    <row r="449" spans="1:2" s="323" customFormat="1">
      <c r="A449" s="103" t="s">
        <v>1172</v>
      </c>
    </row>
    <row r="450" spans="1:2" s="323" customFormat="1">
      <c r="A450" s="103" t="s">
        <v>1143</v>
      </c>
    </row>
    <row r="451" spans="1:2" s="323" customFormat="1">
      <c r="A451" s="103" t="s">
        <v>232</v>
      </c>
      <c r="B451" s="103"/>
    </row>
    <row r="452" spans="1:2" s="323" customFormat="1">
      <c r="A452" s="103" t="s">
        <v>821</v>
      </c>
      <c r="B452" s="103"/>
    </row>
    <row r="453" spans="1:2" s="323" customFormat="1">
      <c r="A453" s="103" t="s">
        <v>227</v>
      </c>
      <c r="B453" s="103"/>
    </row>
    <row r="454" spans="1:2" s="323" customFormat="1">
      <c r="A454" s="103" t="s">
        <v>1054</v>
      </c>
      <c r="B454" s="103"/>
    </row>
    <row r="455" spans="1:2" s="323" customFormat="1">
      <c r="A455" s="103" t="s">
        <v>1053</v>
      </c>
      <c r="B455" s="103"/>
    </row>
    <row r="456" spans="1:2" s="323" customFormat="1">
      <c r="A456" s="103" t="s">
        <v>758</v>
      </c>
      <c r="B456" s="103"/>
    </row>
    <row r="457" spans="1:2" s="323" customFormat="1">
      <c r="A457" s="103" t="s">
        <v>220</v>
      </c>
      <c r="B457" s="103"/>
    </row>
    <row r="458" spans="1:2" s="323" customFormat="1">
      <c r="A458" s="103" t="s">
        <v>883</v>
      </c>
      <c r="B458" s="103"/>
    </row>
    <row r="459" spans="1:2" s="323" customFormat="1">
      <c r="A459" s="103" t="s">
        <v>211</v>
      </c>
      <c r="B459" s="103"/>
    </row>
    <row r="460" spans="1:2" s="323" customFormat="1">
      <c r="A460" s="103" t="s">
        <v>1006</v>
      </c>
      <c r="B460" s="103"/>
    </row>
    <row r="461" spans="1:2" s="323" customFormat="1">
      <c r="A461" s="103" t="s">
        <v>842</v>
      </c>
      <c r="B461" s="103"/>
    </row>
    <row r="462" spans="1:2" s="323" customFormat="1">
      <c r="A462" s="103" t="s">
        <v>793</v>
      </c>
      <c r="B462" s="103"/>
    </row>
    <row r="463" spans="1:2" s="323" customFormat="1">
      <c r="A463" s="103" t="s">
        <v>198</v>
      </c>
      <c r="B463" s="103"/>
    </row>
    <row r="464" spans="1:2" s="323" customFormat="1">
      <c r="A464" s="103" t="s">
        <v>767</v>
      </c>
      <c r="B464" s="103"/>
    </row>
    <row r="465" spans="1:2" s="323" customFormat="1">
      <c r="A465" s="103" t="s">
        <v>1052</v>
      </c>
      <c r="B465" s="103"/>
    </row>
    <row r="466" spans="1:2" s="323" customFormat="1">
      <c r="A466" s="103" t="s">
        <v>1051</v>
      </c>
      <c r="B466" s="103"/>
    </row>
    <row r="467" spans="1:2" s="323" customFormat="1">
      <c r="A467" s="103" t="s">
        <v>1186</v>
      </c>
      <c r="B467" s="103"/>
    </row>
    <row r="468" spans="1:2" s="323" customFormat="1">
      <c r="A468" s="103" t="s">
        <v>1050</v>
      </c>
      <c r="B468" s="103"/>
    </row>
    <row r="469" spans="1:2" s="323" customFormat="1">
      <c r="A469" s="103" t="s">
        <v>851</v>
      </c>
      <c r="B469" s="103"/>
    </row>
    <row r="470" spans="1:2" s="323" customFormat="1">
      <c r="A470" s="103" t="s">
        <v>1003</v>
      </c>
      <c r="B470" s="103"/>
    </row>
    <row r="471" spans="1:2" s="323" customFormat="1">
      <c r="A471" s="103" t="s">
        <v>186</v>
      </c>
      <c r="B471" s="103"/>
    </row>
    <row r="472" spans="1:2" s="323" customFormat="1">
      <c r="A472" s="103" t="s">
        <v>969</v>
      </c>
      <c r="B472" s="103"/>
    </row>
    <row r="473" spans="1:2" s="323" customFormat="1">
      <c r="A473" s="103" t="s">
        <v>875</v>
      </c>
      <c r="B473" s="103"/>
    </row>
    <row r="474" spans="1:2" s="323" customFormat="1">
      <c r="A474" s="103" t="s">
        <v>804</v>
      </c>
      <c r="B474" s="101"/>
    </row>
    <row r="475" spans="1:2" s="323" customFormat="1">
      <c r="A475" s="103" t="s">
        <v>829</v>
      </c>
    </row>
    <row r="476" spans="1:2" s="323" customFormat="1">
      <c r="A476" s="103" t="s">
        <v>1129</v>
      </c>
    </row>
    <row r="477" spans="1:2" s="323" customFormat="1">
      <c r="A477" s="103" t="s">
        <v>181</v>
      </c>
    </row>
    <row r="478" spans="1:2" s="323" customFormat="1">
      <c r="A478" s="103" t="s">
        <v>1218</v>
      </c>
      <c r="B478" s="101"/>
    </row>
    <row r="479" spans="1:2" s="323" customFormat="1">
      <c r="A479" s="103" t="s">
        <v>1142</v>
      </c>
    </row>
    <row r="480" spans="1:2" s="323" customFormat="1">
      <c r="A480" s="103" t="s">
        <v>1141</v>
      </c>
    </row>
    <row r="481" spans="1:2" s="323" customFormat="1">
      <c r="A481" s="103" t="s">
        <v>777</v>
      </c>
    </row>
    <row r="482" spans="1:2" s="323" customFormat="1">
      <c r="A482" s="103" t="s">
        <v>174</v>
      </c>
    </row>
    <row r="483" spans="1:2" s="323" customFormat="1">
      <c r="A483" s="103" t="s">
        <v>933</v>
      </c>
      <c r="B483" s="103"/>
    </row>
    <row r="484" spans="1:2" s="323" customFormat="1">
      <c r="A484" s="103" t="s">
        <v>1049</v>
      </c>
      <c r="B484" s="103"/>
    </row>
    <row r="485" spans="1:2" s="323" customFormat="1">
      <c r="A485" s="103" t="s">
        <v>756</v>
      </c>
      <c r="B485" s="103"/>
    </row>
    <row r="486" spans="1:2" s="323" customFormat="1">
      <c r="A486" s="103" t="s">
        <v>1318</v>
      </c>
      <c r="B486" s="103"/>
    </row>
    <row r="487" spans="1:2" s="323" customFormat="1">
      <c r="A487" s="103" t="s">
        <v>1048</v>
      </c>
      <c r="B487" s="103"/>
    </row>
    <row r="488" spans="1:2" s="323" customFormat="1">
      <c r="A488" s="103" t="s">
        <v>873</v>
      </c>
      <c r="B488" s="103"/>
    </row>
    <row r="489" spans="1:2" s="323" customFormat="1">
      <c r="A489" s="103" t="s">
        <v>1161</v>
      </c>
      <c r="B489" s="103"/>
    </row>
    <row r="490" spans="1:2" s="323" customFormat="1">
      <c r="A490" s="103" t="s">
        <v>1353</v>
      </c>
      <c r="B490" s="103"/>
    </row>
    <row r="491" spans="1:2" s="323" customFormat="1">
      <c r="A491" s="103" t="s">
        <v>998</v>
      </c>
      <c r="B491" s="103"/>
    </row>
    <row r="492" spans="1:2" s="323" customFormat="1">
      <c r="A492" s="103" t="s">
        <v>770</v>
      </c>
      <c r="B492" s="103"/>
    </row>
    <row r="493" spans="1:2" s="323" customFormat="1">
      <c r="A493" s="103" t="s">
        <v>168</v>
      </c>
      <c r="B493" s="103"/>
    </row>
    <row r="494" spans="1:2" s="323" customFormat="1">
      <c r="A494" s="103" t="s">
        <v>812</v>
      </c>
      <c r="B494" s="103"/>
    </row>
    <row r="495" spans="1:2" s="323" customFormat="1">
      <c r="A495" s="103" t="s">
        <v>160</v>
      </c>
      <c r="B495" s="103"/>
    </row>
    <row r="496" spans="1:2" s="323" customFormat="1">
      <c r="A496" s="103" t="s">
        <v>785</v>
      </c>
      <c r="B496" s="103"/>
    </row>
    <row r="497" spans="1:2" s="323" customFormat="1">
      <c r="A497" s="103" t="s">
        <v>968</v>
      </c>
      <c r="B497" s="103"/>
    </row>
    <row r="498" spans="1:2" s="323" customFormat="1">
      <c r="A498" s="103" t="s">
        <v>904</v>
      </c>
      <c r="B498" s="103"/>
    </row>
    <row r="499" spans="1:2" s="323" customFormat="1">
      <c r="A499" s="103" t="s">
        <v>1029</v>
      </c>
      <c r="B499" s="103"/>
    </row>
    <row r="500" spans="1:2" s="323" customFormat="1">
      <c r="A500" s="103" t="s">
        <v>1224</v>
      </c>
      <c r="B500" s="103"/>
    </row>
    <row r="501" spans="1:2" s="323" customFormat="1">
      <c r="A501" s="103" t="s">
        <v>903</v>
      </c>
      <c r="B501" s="103"/>
    </row>
    <row r="502" spans="1:2" s="323" customFormat="1">
      <c r="A502" s="103" t="s">
        <v>803</v>
      </c>
      <c r="B502" s="103"/>
    </row>
    <row r="503" spans="1:2" s="323" customFormat="1">
      <c r="A503" s="103" t="s">
        <v>801</v>
      </c>
      <c r="B503" s="103"/>
    </row>
    <row r="504" spans="1:2" s="323" customFormat="1">
      <c r="A504" s="103" t="s">
        <v>146</v>
      </c>
      <c r="B504" s="103"/>
    </row>
    <row r="505" spans="1:2" s="323" customFormat="1">
      <c r="A505" s="103" t="s">
        <v>1047</v>
      </c>
      <c r="B505" s="103"/>
    </row>
    <row r="506" spans="1:2" s="323" customFormat="1">
      <c r="A506" s="103" t="s">
        <v>902</v>
      </c>
      <c r="B506" s="103"/>
    </row>
    <row r="507" spans="1:2" s="323" customFormat="1">
      <c r="A507" s="103" t="s">
        <v>967</v>
      </c>
      <c r="B507" s="103"/>
    </row>
    <row r="508" spans="1:2" s="323" customFormat="1">
      <c r="A508" s="103" t="s">
        <v>771</v>
      </c>
      <c r="B508" s="103"/>
    </row>
    <row r="509" spans="1:2" s="323" customFormat="1">
      <c r="A509" s="103" t="s">
        <v>881</v>
      </c>
      <c r="B509" s="103"/>
    </row>
    <row r="510" spans="1:2" s="323" customFormat="1">
      <c r="A510" s="103" t="s">
        <v>1046</v>
      </c>
      <c r="B510" s="103"/>
    </row>
    <row r="511" spans="1:2" s="323" customFormat="1">
      <c r="A511" s="103" t="s">
        <v>1191</v>
      </c>
      <c r="B511" s="103"/>
    </row>
    <row r="512" spans="1:2" s="323" customFormat="1">
      <c r="A512" s="103" t="s">
        <v>1139</v>
      </c>
      <c r="B512" s="103"/>
    </row>
    <row r="513" spans="1:2" s="323" customFormat="1">
      <c r="A513" s="103" t="s">
        <v>783</v>
      </c>
      <c r="B513" s="103"/>
    </row>
    <row r="514" spans="1:2" s="323" customFormat="1">
      <c r="A514" s="103" t="s">
        <v>825</v>
      </c>
      <c r="B514" s="103"/>
    </row>
    <row r="515" spans="1:2" s="323" customFormat="1">
      <c r="A515" s="103" t="s">
        <v>811</v>
      </c>
      <c r="B515" s="103"/>
    </row>
    <row r="516" spans="1:2" s="323" customFormat="1">
      <c r="A516" s="103" t="s">
        <v>1045</v>
      </c>
      <c r="B516" s="103"/>
    </row>
    <row r="517" spans="1:2" s="323" customFormat="1">
      <c r="A517" s="103" t="s">
        <v>1044</v>
      </c>
      <c r="B517" s="103"/>
    </row>
    <row r="518" spans="1:2" s="323" customFormat="1">
      <c r="A518" s="103" t="s">
        <v>754</v>
      </c>
      <c r="B518" s="103"/>
    </row>
    <row r="519" spans="1:2" s="323" customFormat="1">
      <c r="A519" s="103" t="s">
        <v>1043</v>
      </c>
      <c r="B519" s="103"/>
    </row>
    <row r="520" spans="1:2" s="323" customFormat="1">
      <c r="A520" s="103" t="s">
        <v>966</v>
      </c>
      <c r="B520" s="103"/>
    </row>
    <row r="521" spans="1:2" s="323" customFormat="1">
      <c r="A521" s="103" t="s">
        <v>1154</v>
      </c>
      <c r="B521" s="103"/>
    </row>
    <row r="522" spans="1:2" s="323" customFormat="1">
      <c r="A522" s="103" t="s">
        <v>748</v>
      </c>
      <c r="B522" s="103"/>
    </row>
    <row r="523" spans="1:2" s="323" customFormat="1">
      <c r="A523" s="103" t="s">
        <v>1041</v>
      </c>
      <c r="B523" s="103"/>
    </row>
    <row r="524" spans="1:2" s="323" customFormat="1">
      <c r="A524" s="103" t="s">
        <v>1324</v>
      </c>
      <c r="B524" s="103"/>
    </row>
    <row r="525" spans="1:2" s="323" customFormat="1">
      <c r="A525" s="103" t="s">
        <v>1210</v>
      </c>
      <c r="B525" s="103"/>
    </row>
    <row r="526" spans="1:2" s="323" customFormat="1">
      <c r="A526" s="103" t="s">
        <v>1027</v>
      </c>
      <c r="B526" s="103"/>
    </row>
    <row r="527" spans="1:2" s="323" customFormat="1">
      <c r="A527" s="103" t="s">
        <v>1169</v>
      </c>
      <c r="B527" s="103"/>
    </row>
    <row r="528" spans="1:2" s="323" customFormat="1">
      <c r="A528" s="103" t="s">
        <v>1333</v>
      </c>
      <c r="B528" s="101"/>
    </row>
    <row r="529" spans="1:2" s="323" customFormat="1">
      <c r="A529" s="103" t="s">
        <v>753</v>
      </c>
    </row>
    <row r="530" spans="1:2" s="323" customFormat="1">
      <c r="A530" s="103" t="s">
        <v>769</v>
      </c>
    </row>
    <row r="531" spans="1:2" s="323" customFormat="1">
      <c r="A531" s="103" t="s">
        <v>751</v>
      </c>
    </row>
    <row r="532" spans="1:2" s="323" customFormat="1">
      <c r="A532" s="103" t="s">
        <v>1330</v>
      </c>
    </row>
    <row r="533" spans="1:2" s="323" customFormat="1">
      <c r="A533" s="103" t="s">
        <v>138</v>
      </c>
    </row>
    <row r="534" spans="1:2" s="323" customFormat="1">
      <c r="A534" s="103" t="s">
        <v>964</v>
      </c>
      <c r="B534" s="103"/>
    </row>
    <row r="535" spans="1:2" s="323" customFormat="1">
      <c r="A535" s="103" t="s">
        <v>1320</v>
      </c>
      <c r="B535" s="103"/>
    </row>
    <row r="536" spans="1:2" s="323" customFormat="1">
      <c r="A536" s="103" t="s">
        <v>809</v>
      </c>
      <c r="B536" s="103"/>
    </row>
    <row r="537" spans="1:2" s="323" customFormat="1">
      <c r="A537" s="103" t="s">
        <v>780</v>
      </c>
      <c r="B537" s="103"/>
    </row>
    <row r="538" spans="1:2" s="323" customFormat="1">
      <c r="A538" s="103" t="s">
        <v>747</v>
      </c>
      <c r="B538" s="103"/>
    </row>
    <row r="539" spans="1:2" s="323" customFormat="1">
      <c r="A539" s="103" t="s">
        <v>901</v>
      </c>
      <c r="B539" s="103"/>
    </row>
    <row r="540" spans="1:2" s="323" customFormat="1">
      <c r="A540" s="103" t="s">
        <v>899</v>
      </c>
      <c r="B540" s="103"/>
    </row>
    <row r="541" spans="1:2" s="323" customFormat="1">
      <c r="A541" s="103"/>
      <c r="B541" s="103"/>
    </row>
    <row r="542" spans="1:2" s="323" customFormat="1">
      <c r="A542" s="103"/>
      <c r="B542" s="103"/>
    </row>
    <row r="543" spans="1:2" s="323" customFormat="1">
      <c r="A543" s="103"/>
      <c r="B543" s="103"/>
    </row>
    <row r="544" spans="1:2" s="323" customFormat="1">
      <c r="A544" s="103"/>
      <c r="B544" s="103"/>
    </row>
    <row r="545" spans="1:2" s="323" customFormat="1">
      <c r="A545" s="103"/>
      <c r="B545" s="103"/>
    </row>
    <row r="546" spans="1:2" s="323" customFormat="1">
      <c r="A546" s="103"/>
      <c r="B546" s="103"/>
    </row>
    <row r="547" spans="1:2" s="323" customFormat="1">
      <c r="A547" s="103"/>
      <c r="B547" s="103"/>
    </row>
    <row r="548" spans="1:2" s="323" customFormat="1">
      <c r="A548" s="103"/>
      <c r="B548" s="103"/>
    </row>
    <row r="549" spans="1:2" s="323" customFormat="1">
      <c r="A549" s="103"/>
      <c r="B549" s="103"/>
    </row>
    <row r="550" spans="1:2" s="323" customFormat="1">
      <c r="A550" s="103"/>
      <c r="B550" s="103"/>
    </row>
    <row r="551" spans="1:2" s="323" customFormat="1">
      <c r="A551" s="103"/>
      <c r="B551" s="103"/>
    </row>
    <row r="552" spans="1:2" s="323" customFormat="1">
      <c r="A552" s="103"/>
      <c r="B552" s="103"/>
    </row>
    <row r="553" spans="1:2" s="323" customFormat="1">
      <c r="A553" s="103"/>
      <c r="B553" s="103"/>
    </row>
    <row r="554" spans="1:2" s="323" customFormat="1">
      <c r="A554" s="103"/>
      <c r="B554" s="103"/>
    </row>
    <row r="555" spans="1:2" s="323" customFormat="1">
      <c r="A555" s="103"/>
      <c r="B555" s="103"/>
    </row>
    <row r="556" spans="1:2" s="323" customFormat="1">
      <c r="A556" s="103"/>
      <c r="B556" s="103"/>
    </row>
    <row r="557" spans="1:2" s="323" customFormat="1">
      <c r="A557" s="103"/>
      <c r="B557" s="103"/>
    </row>
    <row r="558" spans="1:2" s="323" customFormat="1">
      <c r="A558" s="103"/>
      <c r="B558" s="103"/>
    </row>
    <row r="559" spans="1:2" s="323" customFormat="1">
      <c r="A559" s="103"/>
      <c r="B559" s="101"/>
    </row>
    <row r="560" spans="1:2" s="323" customFormat="1">
      <c r="A560" s="103"/>
    </row>
    <row r="561" spans="1:2" s="323" customFormat="1">
      <c r="A561" s="103"/>
    </row>
    <row r="562" spans="1:2" s="323" customFormat="1">
      <c r="A562" s="103"/>
    </row>
    <row r="563" spans="1:2" s="323" customFormat="1">
      <c r="A563" s="103"/>
    </row>
    <row r="564" spans="1:2" s="323" customFormat="1">
      <c r="A564" s="103"/>
      <c r="B564" s="103"/>
    </row>
    <row r="565" spans="1:2" s="323" customFormat="1">
      <c r="A565" s="103"/>
      <c r="B565" s="103"/>
    </row>
    <row r="566" spans="1:2" s="323" customFormat="1">
      <c r="A566" s="103"/>
      <c r="B566" s="103"/>
    </row>
    <row r="567" spans="1:2" s="323" customFormat="1">
      <c r="A567" s="103"/>
      <c r="B567" s="103"/>
    </row>
    <row r="568" spans="1:2" s="323" customFormat="1">
      <c r="A568" s="103"/>
      <c r="B568" s="103"/>
    </row>
    <row r="569" spans="1:2" s="323" customFormat="1">
      <c r="A569" s="103"/>
      <c r="B569" s="103"/>
    </row>
    <row r="570" spans="1:2" s="323" customFormat="1">
      <c r="A570" s="103"/>
      <c r="B570" s="103"/>
    </row>
    <row r="571" spans="1:2" s="323" customFormat="1">
      <c r="A571" s="103"/>
      <c r="B571" s="103"/>
    </row>
    <row r="572" spans="1:2" s="323" customFormat="1">
      <c r="A572" s="103"/>
      <c r="B572" s="103"/>
    </row>
    <row r="573" spans="1:2" s="323" customFormat="1">
      <c r="A573" s="103"/>
      <c r="B573" s="103"/>
    </row>
    <row r="574" spans="1:2" s="323" customFormat="1">
      <c r="A574" s="103"/>
      <c r="B574" s="103"/>
    </row>
    <row r="575" spans="1:2" s="323" customFormat="1">
      <c r="A575" s="103"/>
      <c r="B575" s="103"/>
    </row>
    <row r="576" spans="1:2" s="323" customFormat="1">
      <c r="A576" s="103"/>
      <c r="B576" s="103"/>
    </row>
    <row r="577" spans="1:2" s="323" customFormat="1">
      <c r="A577" s="103"/>
      <c r="B577" s="101"/>
    </row>
    <row r="578" spans="1:2" s="323" customFormat="1">
      <c r="A578" s="103"/>
    </row>
    <row r="579" spans="1:2" s="323" customFormat="1">
      <c r="A579" s="103"/>
    </row>
    <row r="580" spans="1:2" s="323" customFormat="1">
      <c r="A580" s="103"/>
    </row>
    <row r="581" spans="1:2" s="323" customFormat="1">
      <c r="A581" s="103"/>
    </row>
    <row r="582" spans="1:2" s="323" customFormat="1">
      <c r="A582" s="103"/>
      <c r="B582" s="103"/>
    </row>
    <row r="583" spans="1:2" s="323" customFormat="1">
      <c r="A583" s="103"/>
      <c r="B583" s="103"/>
    </row>
    <row r="584" spans="1:2" s="323" customFormat="1">
      <c r="A584" s="103"/>
      <c r="B584" s="103"/>
    </row>
    <row r="585" spans="1:2" s="323" customFormat="1">
      <c r="A585" s="103"/>
      <c r="B585" s="103"/>
    </row>
    <row r="586" spans="1:2" s="323" customFormat="1">
      <c r="A586" s="103"/>
      <c r="B586" s="103"/>
    </row>
    <row r="587" spans="1:2" s="323" customFormat="1">
      <c r="A587" s="103"/>
      <c r="B587" s="103"/>
    </row>
    <row r="588" spans="1:2" s="323" customFormat="1">
      <c r="A588" s="103"/>
      <c r="B588" s="103"/>
    </row>
    <row r="589" spans="1:2" s="323" customFormat="1">
      <c r="A589" s="103"/>
      <c r="B589" s="103"/>
    </row>
    <row r="590" spans="1:2" s="323" customFormat="1">
      <c r="A590" s="103"/>
      <c r="B590" s="103"/>
    </row>
    <row r="591" spans="1:2" s="323" customFormat="1">
      <c r="A591" s="103"/>
      <c r="B591" s="103"/>
    </row>
    <row r="592" spans="1:2" s="323" customFormat="1">
      <c r="A592" s="103"/>
      <c r="B592" s="103"/>
    </row>
    <row r="593" spans="1:2" s="323" customFormat="1">
      <c r="A593" s="103"/>
      <c r="B593" s="103"/>
    </row>
    <row r="594" spans="1:2" s="323" customFormat="1">
      <c r="A594" s="103"/>
      <c r="B594" s="103"/>
    </row>
    <row r="595" spans="1:2" s="323" customFormat="1">
      <c r="A595" s="103"/>
      <c r="B595" s="103"/>
    </row>
    <row r="596" spans="1:2" s="323" customFormat="1">
      <c r="A596" s="103"/>
      <c r="B596" s="103"/>
    </row>
    <row r="597" spans="1:2" s="323" customFormat="1">
      <c r="A597" s="103"/>
      <c r="B597" s="103"/>
    </row>
    <row r="598" spans="1:2" s="323" customFormat="1">
      <c r="A598" s="103"/>
      <c r="B598" s="103"/>
    </row>
    <row r="599" spans="1:2" s="323" customFormat="1">
      <c r="A599" s="103"/>
      <c r="B599" s="103"/>
    </row>
    <row r="600" spans="1:2" s="323" customFormat="1">
      <c r="A600" s="103"/>
      <c r="B600" s="103"/>
    </row>
    <row r="601" spans="1:2" s="323" customFormat="1">
      <c r="A601" s="103"/>
      <c r="B601" s="103"/>
    </row>
    <row r="602" spans="1:2" s="323" customFormat="1">
      <c r="A602" s="103"/>
      <c r="B602" s="103"/>
    </row>
    <row r="603" spans="1:2" s="323" customFormat="1">
      <c r="A603" s="103"/>
      <c r="B603" s="103"/>
    </row>
    <row r="604" spans="1:2" s="323" customFormat="1">
      <c r="A604" s="103"/>
      <c r="B604" s="103"/>
    </row>
    <row r="605" spans="1:2" s="323" customFormat="1">
      <c r="A605" s="103"/>
      <c r="B605" s="103"/>
    </row>
    <row r="606" spans="1:2" s="323" customFormat="1">
      <c r="A606" s="103"/>
      <c r="B606" s="103"/>
    </row>
    <row r="607" spans="1:2" s="323" customFormat="1">
      <c r="A607" s="103"/>
      <c r="B607" s="103"/>
    </row>
    <row r="608" spans="1:2" s="323" customFormat="1">
      <c r="A608" s="103"/>
      <c r="B608" s="103"/>
    </row>
    <row r="609" spans="1:2" s="323" customFormat="1">
      <c r="A609" s="103"/>
      <c r="B609" s="103"/>
    </row>
    <row r="610" spans="1:2" s="323" customFormat="1">
      <c r="A610" s="103"/>
      <c r="B610" s="103"/>
    </row>
    <row r="611" spans="1:2" s="323" customFormat="1">
      <c r="A611" s="103"/>
      <c r="B611" s="103"/>
    </row>
    <row r="612" spans="1:2" s="323" customFormat="1">
      <c r="A612" s="103"/>
      <c r="B612" s="103"/>
    </row>
    <row r="613" spans="1:2" s="323" customFormat="1">
      <c r="A613" s="103"/>
      <c r="B613" s="103"/>
    </row>
    <row r="614" spans="1:2" s="323" customFormat="1">
      <c r="A614" s="103"/>
      <c r="B614" s="103"/>
    </row>
    <row r="615" spans="1:2" s="323" customFormat="1">
      <c r="A615" s="103"/>
      <c r="B615" s="101"/>
    </row>
    <row r="616" spans="1:2" s="323" customFormat="1">
      <c r="A616" s="103"/>
    </row>
    <row r="617" spans="1:2" s="323" customFormat="1">
      <c r="A617" s="103"/>
    </row>
    <row r="618" spans="1:2" s="323" customFormat="1">
      <c r="A618" s="103"/>
    </row>
    <row r="619" spans="1:2" s="323" customFormat="1">
      <c r="A619" s="103"/>
      <c r="B619" s="103"/>
    </row>
    <row r="620" spans="1:2" s="323" customFormat="1">
      <c r="A620" s="103"/>
      <c r="B620" s="103"/>
    </row>
    <row r="621" spans="1:2" s="323" customFormat="1">
      <c r="A621" s="103"/>
      <c r="B621" s="103"/>
    </row>
    <row r="622" spans="1:2" s="323" customFormat="1">
      <c r="A622" s="103"/>
      <c r="B622" s="103"/>
    </row>
    <row r="623" spans="1:2" s="323" customFormat="1">
      <c r="A623" s="103"/>
      <c r="B623" s="103"/>
    </row>
    <row r="624" spans="1:2" s="323" customFormat="1">
      <c r="A624" s="103"/>
      <c r="B624" s="103"/>
    </row>
    <row r="625" spans="1:2" s="323" customFormat="1">
      <c r="A625" s="103"/>
      <c r="B625" s="103"/>
    </row>
    <row r="626" spans="1:2" s="323" customFormat="1">
      <c r="A626" s="103"/>
      <c r="B626" s="103"/>
    </row>
    <row r="627" spans="1:2" s="323" customFormat="1">
      <c r="A627" s="103"/>
      <c r="B627" s="103"/>
    </row>
    <row r="628" spans="1:2" s="323" customFormat="1">
      <c r="A628" s="103"/>
      <c r="B628" s="103"/>
    </row>
    <row r="629" spans="1:2" s="323" customFormat="1">
      <c r="A629" s="103"/>
      <c r="B629" s="103"/>
    </row>
    <row r="630" spans="1:2" s="323" customFormat="1">
      <c r="A630" s="103"/>
      <c r="B630" s="103"/>
    </row>
    <row r="631" spans="1:2" s="323" customFormat="1">
      <c r="A631" s="103"/>
      <c r="B631" s="103"/>
    </row>
    <row r="632" spans="1:2" s="323" customFormat="1">
      <c r="A632" s="103"/>
      <c r="B632" s="103"/>
    </row>
    <row r="633" spans="1:2" s="323" customFormat="1">
      <c r="A633" s="103"/>
      <c r="B633" s="101"/>
    </row>
    <row r="634" spans="1:2" s="323" customFormat="1">
      <c r="A634" s="103"/>
    </row>
    <row r="635" spans="1:2" s="323" customFormat="1">
      <c r="A635" s="103"/>
    </row>
    <row r="636" spans="1:2" s="323" customFormat="1">
      <c r="A636" s="103"/>
    </row>
    <row r="637" spans="1:2" s="323" customFormat="1">
      <c r="A637" s="103"/>
      <c r="B637" s="103"/>
    </row>
    <row r="638" spans="1:2" s="323" customFormat="1">
      <c r="A638" s="103"/>
      <c r="B638" s="103"/>
    </row>
    <row r="639" spans="1:2" s="323" customFormat="1">
      <c r="A639" s="103"/>
      <c r="B639" s="103"/>
    </row>
    <row r="640" spans="1:2" s="323" customFormat="1">
      <c r="A640" s="103"/>
      <c r="B640" s="103"/>
    </row>
    <row r="641" spans="1:2" s="323" customFormat="1">
      <c r="A641" s="103"/>
      <c r="B641" s="103"/>
    </row>
    <row r="642" spans="1:2" s="323" customFormat="1">
      <c r="A642" s="103"/>
      <c r="B642" s="103"/>
    </row>
    <row r="643" spans="1:2" s="323" customFormat="1">
      <c r="A643" s="103"/>
      <c r="B643" s="103"/>
    </row>
    <row r="644" spans="1:2" s="323" customFormat="1">
      <c r="A644" s="103"/>
      <c r="B644" s="103"/>
    </row>
    <row r="645" spans="1:2" s="323" customFormat="1">
      <c r="A645" s="103"/>
      <c r="B645" s="103"/>
    </row>
    <row r="646" spans="1:2" s="323" customFormat="1">
      <c r="A646" s="103"/>
      <c r="B646" s="103"/>
    </row>
    <row r="647" spans="1:2" s="323" customFormat="1">
      <c r="A647" s="103"/>
      <c r="B647" s="103"/>
    </row>
    <row r="648" spans="1:2" s="323" customFormat="1">
      <c r="A648" s="103"/>
      <c r="B648" s="103"/>
    </row>
    <row r="649" spans="1:2" s="323" customFormat="1">
      <c r="A649" s="103"/>
      <c r="B649" s="103"/>
    </row>
    <row r="650" spans="1:2" s="323" customFormat="1">
      <c r="A650" s="103"/>
      <c r="B650" s="103"/>
    </row>
    <row r="651" spans="1:2" s="323" customFormat="1">
      <c r="A651" s="103"/>
      <c r="B651" s="103"/>
    </row>
    <row r="652" spans="1:2" s="323" customFormat="1">
      <c r="A652" s="103"/>
      <c r="B652" s="103"/>
    </row>
    <row r="653" spans="1:2" s="323" customFormat="1">
      <c r="A653" s="103"/>
      <c r="B653" s="103"/>
    </row>
    <row r="654" spans="1:2" s="323" customFormat="1">
      <c r="A654" s="103"/>
      <c r="B654" s="103"/>
    </row>
    <row r="655" spans="1:2" s="323" customFormat="1">
      <c r="A655" s="103"/>
      <c r="B655" s="103"/>
    </row>
    <row r="656" spans="1:2" s="323" customFormat="1">
      <c r="A656" s="103"/>
      <c r="B656" s="103"/>
    </row>
    <row r="657" spans="1:2" s="323" customFormat="1">
      <c r="A657" s="103"/>
      <c r="B657" s="103"/>
    </row>
    <row r="658" spans="1:2" s="323" customFormat="1">
      <c r="A658" s="103"/>
      <c r="B658" s="103"/>
    </row>
    <row r="659" spans="1:2" s="323" customFormat="1">
      <c r="A659" s="103"/>
      <c r="B659" s="103"/>
    </row>
    <row r="660" spans="1:2" s="323" customFormat="1">
      <c r="A660" s="103"/>
      <c r="B660" s="103"/>
    </row>
    <row r="661" spans="1:2" s="323" customFormat="1">
      <c r="A661" s="103"/>
      <c r="B661" s="103"/>
    </row>
    <row r="662" spans="1:2" s="323" customFormat="1">
      <c r="A662" s="103"/>
      <c r="B662" s="103"/>
    </row>
    <row r="663" spans="1:2" s="323" customFormat="1">
      <c r="A663" s="103"/>
      <c r="B663" s="103"/>
    </row>
    <row r="664" spans="1:2" s="323" customFormat="1">
      <c r="A664" s="103"/>
      <c r="B664" s="103"/>
    </row>
    <row r="665" spans="1:2" s="323" customFormat="1">
      <c r="A665" s="103"/>
      <c r="B665" s="103"/>
    </row>
    <row r="666" spans="1:2" s="323" customFormat="1">
      <c r="A666" s="103"/>
      <c r="B666" s="101"/>
    </row>
    <row r="667" spans="1:2" s="323" customFormat="1">
      <c r="A667" s="103"/>
    </row>
    <row r="668" spans="1:2" s="323" customFormat="1">
      <c r="A668" s="103"/>
    </row>
    <row r="669" spans="1:2" s="323" customFormat="1">
      <c r="A669" s="103"/>
    </row>
    <row r="670" spans="1:2" s="323" customFormat="1">
      <c r="A670" s="103"/>
    </row>
    <row r="671" spans="1:2" s="323" customFormat="1">
      <c r="A671" s="103"/>
      <c r="B671" s="101"/>
    </row>
    <row r="672" spans="1:2" s="323" customFormat="1">
      <c r="A672" s="103"/>
    </row>
    <row r="673" spans="1:2" s="323" customFormat="1">
      <c r="A673" s="103"/>
    </row>
    <row r="674" spans="1:2" s="323" customFormat="1">
      <c r="A674" s="103"/>
    </row>
    <row r="675" spans="1:2" s="323" customFormat="1">
      <c r="A675" s="103"/>
    </row>
    <row r="676" spans="1:2" s="323" customFormat="1">
      <c r="A676" s="103"/>
    </row>
    <row r="677" spans="1:2" s="323" customFormat="1">
      <c r="A677" s="103"/>
    </row>
    <row r="678" spans="1:2" s="323" customFormat="1">
      <c r="A678" s="103"/>
      <c r="B678" s="103"/>
    </row>
    <row r="679" spans="1:2" s="323" customFormat="1">
      <c r="A679" s="103"/>
      <c r="B679" s="103"/>
    </row>
    <row r="680" spans="1:2" s="323" customFormat="1">
      <c r="A680" s="103"/>
      <c r="B680" s="103"/>
    </row>
    <row r="681" spans="1:2" s="323" customFormat="1">
      <c r="A681" s="103"/>
      <c r="B681" s="103"/>
    </row>
    <row r="682" spans="1:2" s="323" customFormat="1">
      <c r="A682" s="103"/>
      <c r="B682" s="103"/>
    </row>
    <row r="683" spans="1:2" s="323" customFormat="1">
      <c r="A683" s="103"/>
      <c r="B683" s="103"/>
    </row>
    <row r="684" spans="1:2" s="323" customFormat="1">
      <c r="A684" s="103"/>
      <c r="B684" s="103"/>
    </row>
    <row r="685" spans="1:2" s="323" customFormat="1">
      <c r="A685" s="103"/>
      <c r="B685" s="103"/>
    </row>
    <row r="686" spans="1:2" s="323" customFormat="1">
      <c r="A686" s="103"/>
      <c r="B686" s="103"/>
    </row>
    <row r="687" spans="1:2" s="323" customFormat="1">
      <c r="A687" s="103"/>
      <c r="B687" s="103"/>
    </row>
    <row r="688" spans="1:2" s="323" customFormat="1">
      <c r="A688" s="103"/>
      <c r="B688" s="103"/>
    </row>
    <row r="689" spans="1:2" s="323" customFormat="1">
      <c r="A689" s="103"/>
      <c r="B689" s="103"/>
    </row>
    <row r="690" spans="1:2" s="323" customFormat="1">
      <c r="A690" s="103"/>
      <c r="B690" s="103"/>
    </row>
    <row r="691" spans="1:2" s="323" customFormat="1">
      <c r="A691" s="103"/>
      <c r="B691" s="103"/>
    </row>
    <row r="692" spans="1:2" s="323" customFormat="1">
      <c r="A692" s="103"/>
      <c r="B692" s="103"/>
    </row>
    <row r="693" spans="1:2" s="323" customFormat="1">
      <c r="A693" s="103"/>
      <c r="B693" s="103"/>
    </row>
    <row r="694" spans="1:2" s="323" customFormat="1">
      <c r="A694" s="103"/>
      <c r="B694" s="101"/>
    </row>
    <row r="695" spans="1:2" s="323" customFormat="1">
      <c r="A695" s="103"/>
    </row>
    <row r="696" spans="1:2" s="323" customFormat="1">
      <c r="A696" s="103"/>
    </row>
    <row r="697" spans="1:2" s="323" customFormat="1">
      <c r="A697" s="103"/>
    </row>
    <row r="698" spans="1:2" s="323" customFormat="1">
      <c r="A698" s="103"/>
      <c r="B698" s="103"/>
    </row>
    <row r="699" spans="1:2" s="323" customFormat="1">
      <c r="A699" s="103"/>
      <c r="B699" s="103"/>
    </row>
    <row r="700" spans="1:2" s="323" customFormat="1">
      <c r="A700" s="103"/>
      <c r="B700" s="103"/>
    </row>
    <row r="701" spans="1:2" s="323" customFormat="1">
      <c r="A701" s="103"/>
      <c r="B701" s="103"/>
    </row>
    <row r="702" spans="1:2" s="323" customFormat="1">
      <c r="A702" s="103"/>
      <c r="B702" s="103"/>
    </row>
    <row r="703" spans="1:2" s="323" customFormat="1">
      <c r="A703" s="103"/>
      <c r="B703" s="103"/>
    </row>
    <row r="704" spans="1:2" s="323" customFormat="1">
      <c r="A704" s="103"/>
      <c r="B704" s="103"/>
    </row>
    <row r="705" spans="1:2" s="323" customFormat="1">
      <c r="A705" s="103"/>
      <c r="B705" s="103"/>
    </row>
    <row r="706" spans="1:2" s="323" customFormat="1">
      <c r="A706" s="103"/>
      <c r="B706" s="103"/>
    </row>
    <row r="707" spans="1:2" s="323" customFormat="1">
      <c r="A707" s="103"/>
      <c r="B707" s="103"/>
    </row>
    <row r="708" spans="1:2" s="323" customFormat="1">
      <c r="A708" s="103"/>
      <c r="B708" s="103"/>
    </row>
    <row r="709" spans="1:2" s="323" customFormat="1">
      <c r="A709" s="103"/>
      <c r="B709" s="103"/>
    </row>
    <row r="710" spans="1:2" s="323" customFormat="1">
      <c r="A710" s="103"/>
      <c r="B710" s="103"/>
    </row>
    <row r="711" spans="1:2" s="323" customFormat="1">
      <c r="A711" s="103"/>
      <c r="B711" s="103"/>
    </row>
    <row r="712" spans="1:2" s="323" customFormat="1">
      <c r="A712" s="103"/>
      <c r="B712" s="101"/>
    </row>
    <row r="713" spans="1:2" s="323" customFormat="1">
      <c r="A713" s="103"/>
    </row>
    <row r="714" spans="1:2" s="323" customFormat="1">
      <c r="A714" s="103"/>
    </row>
    <row r="715" spans="1:2" s="323" customFormat="1">
      <c r="A715" s="103"/>
    </row>
    <row r="716" spans="1:2" s="323" customFormat="1">
      <c r="A716" s="103"/>
      <c r="B716" s="103"/>
    </row>
    <row r="717" spans="1:2" s="323" customFormat="1">
      <c r="A717" s="103"/>
      <c r="B717" s="103"/>
    </row>
    <row r="718" spans="1:2" s="323" customFormat="1">
      <c r="A718" s="103"/>
      <c r="B718" s="103"/>
    </row>
    <row r="719" spans="1:2" s="323" customFormat="1">
      <c r="A719" s="103"/>
      <c r="B719" s="103"/>
    </row>
    <row r="720" spans="1:2" s="323" customFormat="1">
      <c r="A720" s="103"/>
      <c r="B720" s="103"/>
    </row>
    <row r="721" spans="1:2" s="323" customFormat="1">
      <c r="A721" s="103"/>
      <c r="B721" s="103"/>
    </row>
    <row r="722" spans="1:2" s="323" customFormat="1">
      <c r="A722" s="103"/>
      <c r="B722" s="103"/>
    </row>
    <row r="723" spans="1:2" s="323" customFormat="1">
      <c r="A723" s="103"/>
      <c r="B723" s="103"/>
    </row>
    <row r="724" spans="1:2" s="323" customFormat="1">
      <c r="A724" s="103"/>
      <c r="B724" s="103"/>
    </row>
    <row r="725" spans="1:2" s="323" customFormat="1">
      <c r="A725" s="103"/>
      <c r="B725" s="103"/>
    </row>
    <row r="726" spans="1:2" s="323" customFormat="1">
      <c r="A726" s="103"/>
      <c r="B726" s="103"/>
    </row>
    <row r="727" spans="1:2" s="323" customFormat="1">
      <c r="A727" s="103"/>
      <c r="B727" s="103"/>
    </row>
    <row r="728" spans="1:2" s="323" customFormat="1">
      <c r="A728" s="103"/>
      <c r="B728" s="103"/>
    </row>
    <row r="729" spans="1:2" s="323" customFormat="1">
      <c r="A729" s="103"/>
      <c r="B729" s="103"/>
    </row>
    <row r="730" spans="1:2" s="323" customFormat="1">
      <c r="A730" s="103"/>
      <c r="B730" s="103"/>
    </row>
    <row r="731" spans="1:2" s="323" customFormat="1">
      <c r="A731" s="103"/>
      <c r="B731" s="103"/>
    </row>
    <row r="732" spans="1:2" s="323" customFormat="1">
      <c r="A732" s="103"/>
      <c r="B732" s="103"/>
    </row>
    <row r="733" spans="1:2" s="323" customFormat="1">
      <c r="A733" s="103"/>
      <c r="B733" s="103"/>
    </row>
    <row r="734" spans="1:2" s="323" customFormat="1">
      <c r="A734" s="103"/>
      <c r="B734" s="103"/>
    </row>
    <row r="735" spans="1:2" s="323" customFormat="1">
      <c r="A735" s="103"/>
      <c r="B735" s="103"/>
    </row>
    <row r="736" spans="1:2" s="323" customFormat="1">
      <c r="A736" s="103"/>
      <c r="B736" s="103"/>
    </row>
    <row r="737" spans="1:2" s="323" customFormat="1">
      <c r="A737" s="103"/>
      <c r="B737" s="103"/>
    </row>
    <row r="738" spans="1:2" s="323" customFormat="1">
      <c r="A738" s="103"/>
      <c r="B738" s="103"/>
    </row>
    <row r="739" spans="1:2" s="323" customFormat="1">
      <c r="A739" s="103"/>
      <c r="B739" s="103"/>
    </row>
    <row r="740" spans="1:2" s="323" customFormat="1">
      <c r="A740" s="103"/>
      <c r="B740" s="103"/>
    </row>
    <row r="741" spans="1:2" s="323" customFormat="1">
      <c r="A741" s="103"/>
      <c r="B741" s="103"/>
    </row>
    <row r="742" spans="1:2" s="323" customFormat="1">
      <c r="A742" s="103"/>
      <c r="B742" s="103"/>
    </row>
    <row r="743" spans="1:2" s="323" customFormat="1">
      <c r="A743" s="103"/>
      <c r="B743" s="103"/>
    </row>
    <row r="744" spans="1:2" s="323" customFormat="1">
      <c r="A744" s="103"/>
      <c r="B744" s="103"/>
    </row>
    <row r="745" spans="1:2" s="323" customFormat="1">
      <c r="A745" s="103"/>
      <c r="B745" s="103"/>
    </row>
    <row r="746" spans="1:2" s="323" customFormat="1">
      <c r="A746" s="103"/>
      <c r="B746" s="103"/>
    </row>
    <row r="747" spans="1:2" s="323" customFormat="1">
      <c r="A747" s="103"/>
      <c r="B747" s="103"/>
    </row>
    <row r="748" spans="1:2" s="323" customFormat="1">
      <c r="A748" s="103"/>
      <c r="B748" s="103"/>
    </row>
    <row r="749" spans="1:2" s="323" customFormat="1">
      <c r="A749" s="103"/>
      <c r="B749" s="103"/>
    </row>
    <row r="750" spans="1:2" s="323" customFormat="1">
      <c r="A750" s="103"/>
      <c r="B750" s="103"/>
    </row>
    <row r="751" spans="1:2" s="323" customFormat="1">
      <c r="A751" s="103"/>
      <c r="B751" s="103"/>
    </row>
    <row r="752" spans="1:2" s="323" customFormat="1">
      <c r="A752" s="103"/>
      <c r="B752" s="103"/>
    </row>
    <row r="753" spans="1:2" s="323" customFormat="1">
      <c r="A753" s="103"/>
      <c r="B753" s="103"/>
    </row>
    <row r="754" spans="1:2" s="323" customFormat="1">
      <c r="A754" s="103"/>
      <c r="B754" s="103"/>
    </row>
    <row r="755" spans="1:2" s="323" customFormat="1">
      <c r="A755" s="103"/>
      <c r="B755" s="103"/>
    </row>
    <row r="756" spans="1:2" s="323" customFormat="1">
      <c r="A756" s="103"/>
      <c r="B756" s="103"/>
    </row>
    <row r="757" spans="1:2" s="323" customFormat="1">
      <c r="A757" s="103"/>
      <c r="B757" s="103"/>
    </row>
    <row r="758" spans="1:2" s="323" customFormat="1">
      <c r="A758" s="103"/>
      <c r="B758" s="103"/>
    </row>
    <row r="759" spans="1:2" s="323" customFormat="1">
      <c r="A759" s="103"/>
      <c r="B759" s="103"/>
    </row>
    <row r="760" spans="1:2" s="323" customFormat="1">
      <c r="A760" s="103"/>
      <c r="B760" s="103"/>
    </row>
    <row r="761" spans="1:2" s="323" customFormat="1">
      <c r="A761" s="103"/>
      <c r="B761" s="103"/>
    </row>
    <row r="762" spans="1:2" s="323" customFormat="1">
      <c r="A762" s="103"/>
      <c r="B762" s="103"/>
    </row>
    <row r="763" spans="1:2" s="323" customFormat="1">
      <c r="A763" s="103"/>
      <c r="B763" s="103"/>
    </row>
    <row r="764" spans="1:2" s="323" customFormat="1">
      <c r="A764" s="103"/>
      <c r="B764" s="103"/>
    </row>
    <row r="765" spans="1:2" s="323" customFormat="1">
      <c r="A765" s="103"/>
      <c r="B765" s="103"/>
    </row>
    <row r="766" spans="1:2" s="323" customFormat="1">
      <c r="A766" s="103"/>
      <c r="B766" s="103"/>
    </row>
    <row r="767" spans="1:2" s="323" customFormat="1">
      <c r="A767" s="103"/>
      <c r="B767" s="103"/>
    </row>
    <row r="768" spans="1:2" s="323" customFormat="1">
      <c r="A768" s="103"/>
      <c r="B768" s="103"/>
    </row>
    <row r="769" spans="1:2" s="323" customFormat="1">
      <c r="A769" s="103"/>
      <c r="B769" s="103"/>
    </row>
    <row r="770" spans="1:2" s="323" customFormat="1">
      <c r="A770" s="103"/>
      <c r="B770" s="103"/>
    </row>
    <row r="771" spans="1:2" s="323" customFormat="1">
      <c r="A771" s="103"/>
      <c r="B771" s="103"/>
    </row>
    <row r="772" spans="1:2" s="323" customFormat="1">
      <c r="A772" s="103"/>
      <c r="B772" s="101"/>
    </row>
    <row r="773" spans="1:2" s="323" customFormat="1">
      <c r="A773" s="103"/>
    </row>
    <row r="774" spans="1:2" s="323" customFormat="1">
      <c r="A774" s="103"/>
    </row>
    <row r="775" spans="1:2" s="323" customFormat="1">
      <c r="A775" s="103"/>
    </row>
    <row r="776" spans="1:2" s="323" customFormat="1">
      <c r="A776" s="103"/>
    </row>
    <row r="777" spans="1:2" s="323" customFormat="1">
      <c r="A777" s="103"/>
      <c r="B777" s="103"/>
    </row>
    <row r="778" spans="1:2" s="323" customFormat="1">
      <c r="A778" s="103"/>
      <c r="B778" s="103"/>
    </row>
    <row r="779" spans="1:2" s="323" customFormat="1">
      <c r="A779" s="103"/>
      <c r="B779" s="103"/>
    </row>
    <row r="780" spans="1:2" s="323" customFormat="1">
      <c r="A780" s="103"/>
      <c r="B780" s="103"/>
    </row>
    <row r="781" spans="1:2" s="323" customFormat="1">
      <c r="A781" s="103"/>
      <c r="B781" s="103"/>
    </row>
    <row r="782" spans="1:2" s="323" customFormat="1">
      <c r="A782" s="103"/>
      <c r="B782" s="103"/>
    </row>
    <row r="783" spans="1:2" s="323" customFormat="1">
      <c r="A783" s="103"/>
      <c r="B783" s="103"/>
    </row>
    <row r="784" spans="1:2" s="323" customFormat="1">
      <c r="A784" s="103"/>
      <c r="B784" s="103"/>
    </row>
    <row r="785" spans="1:2" s="323" customFormat="1">
      <c r="A785" s="103"/>
      <c r="B785" s="101"/>
    </row>
    <row r="786" spans="1:2" s="323" customFormat="1">
      <c r="A786" s="103"/>
    </row>
    <row r="787" spans="1:2" s="323" customFormat="1">
      <c r="A787" s="103"/>
    </row>
    <row r="788" spans="1:2" s="323" customFormat="1">
      <c r="A788" s="103"/>
    </row>
    <row r="789" spans="1:2" s="323" customFormat="1">
      <c r="A789" s="103"/>
      <c r="B789" s="103"/>
    </row>
    <row r="790" spans="1:2" s="323" customFormat="1">
      <c r="A790" s="103"/>
      <c r="B790" s="103"/>
    </row>
    <row r="791" spans="1:2" s="323" customFormat="1">
      <c r="A791" s="103"/>
      <c r="B791" s="103"/>
    </row>
    <row r="792" spans="1:2" s="323" customFormat="1">
      <c r="A792" s="103"/>
      <c r="B792" s="103"/>
    </row>
    <row r="793" spans="1:2" s="323" customFormat="1">
      <c r="A793" s="103"/>
      <c r="B793" s="103"/>
    </row>
    <row r="794" spans="1:2" s="323" customFormat="1">
      <c r="A794" s="103"/>
      <c r="B794" s="103"/>
    </row>
    <row r="795" spans="1:2" s="323" customFormat="1">
      <c r="A795" s="103"/>
      <c r="B795" s="103"/>
    </row>
    <row r="796" spans="1:2" s="323" customFormat="1">
      <c r="A796" s="103"/>
      <c r="B796" s="103"/>
    </row>
    <row r="797" spans="1:2" s="323" customFormat="1">
      <c r="A797" s="103"/>
      <c r="B797" s="101"/>
    </row>
    <row r="798" spans="1:2" s="323" customFormat="1">
      <c r="A798" s="103"/>
    </row>
    <row r="799" spans="1:2" s="323" customFormat="1">
      <c r="A799" s="103"/>
    </row>
    <row r="800" spans="1:2" s="323" customFormat="1">
      <c r="A800" s="103"/>
    </row>
    <row r="801" spans="1:2" s="323" customFormat="1">
      <c r="A801" s="103"/>
      <c r="B801" s="101"/>
    </row>
    <row r="802" spans="1:2" s="323" customFormat="1">
      <c r="A802" s="103"/>
    </row>
    <row r="803" spans="1:2" s="323" customFormat="1">
      <c r="A803" s="103"/>
    </row>
    <row r="804" spans="1:2" s="323" customFormat="1">
      <c r="A804" s="103"/>
    </row>
    <row r="805" spans="1:2" s="323" customFormat="1">
      <c r="A805" s="103"/>
      <c r="B805" s="103"/>
    </row>
    <row r="806" spans="1:2" s="323" customFormat="1">
      <c r="A806" s="103"/>
      <c r="B806" s="103"/>
    </row>
    <row r="807" spans="1:2" s="323" customFormat="1">
      <c r="A807" s="103"/>
      <c r="B807" s="103"/>
    </row>
    <row r="808" spans="1:2" s="323" customFormat="1">
      <c r="A808" s="103"/>
      <c r="B808" s="103"/>
    </row>
    <row r="809" spans="1:2" s="323" customFormat="1">
      <c r="A809" s="103"/>
      <c r="B809" s="101"/>
    </row>
    <row r="810" spans="1:2" s="323" customFormat="1">
      <c r="A810" s="103"/>
    </row>
    <row r="811" spans="1:2" s="323" customFormat="1">
      <c r="A811" s="103"/>
    </row>
    <row r="812" spans="1:2" s="323" customFormat="1">
      <c r="A812" s="103"/>
    </row>
    <row r="813" spans="1:2" s="323" customFormat="1">
      <c r="A813" s="103"/>
    </row>
    <row r="814" spans="1:2" s="323" customFormat="1">
      <c r="A814" s="103"/>
      <c r="B814" s="101"/>
    </row>
    <row r="815" spans="1:2" s="323" customFormat="1">
      <c r="A815" s="103"/>
    </row>
    <row r="816" spans="1:2" s="323" customFormat="1">
      <c r="A816" s="103"/>
    </row>
    <row r="817" spans="1:2" s="323" customFormat="1">
      <c r="A817" s="103"/>
    </row>
    <row r="818" spans="1:2" s="323" customFormat="1">
      <c r="A818" s="103"/>
    </row>
    <row r="819" spans="1:2" s="323" customFormat="1">
      <c r="A819" s="103"/>
      <c r="B819" s="103"/>
    </row>
    <row r="820" spans="1:2" s="323" customFormat="1">
      <c r="A820" s="103"/>
      <c r="B820" s="103"/>
    </row>
    <row r="821" spans="1:2" s="323" customFormat="1">
      <c r="A821" s="103"/>
      <c r="B821" s="103"/>
    </row>
    <row r="822" spans="1:2" s="323" customFormat="1">
      <c r="A822" s="103"/>
      <c r="B822" s="103"/>
    </row>
    <row r="823" spans="1:2" s="323" customFormat="1">
      <c r="A823" s="103"/>
      <c r="B823" s="103"/>
    </row>
    <row r="824" spans="1:2" s="323" customFormat="1">
      <c r="A824" s="103"/>
      <c r="B824" s="103"/>
    </row>
    <row r="825" spans="1:2" s="323" customFormat="1">
      <c r="A825" s="103"/>
      <c r="B825" s="103"/>
    </row>
    <row r="826" spans="1:2" s="323" customFormat="1">
      <c r="A826" s="103"/>
      <c r="B826" s="103"/>
    </row>
    <row r="827" spans="1:2" s="323" customFormat="1">
      <c r="A827" s="103"/>
      <c r="B827" s="103"/>
    </row>
    <row r="828" spans="1:2" s="323" customFormat="1">
      <c r="A828" s="103"/>
      <c r="B828" s="103"/>
    </row>
    <row r="829" spans="1:2" s="323" customFormat="1">
      <c r="A829" s="103"/>
      <c r="B829" s="103"/>
    </row>
    <row r="830" spans="1:2" s="323" customFormat="1">
      <c r="A830" s="103"/>
      <c r="B830" s="103"/>
    </row>
    <row r="831" spans="1:2" s="323" customFormat="1">
      <c r="A831" s="103"/>
      <c r="B831" s="103"/>
    </row>
    <row r="832" spans="1:2" s="323" customFormat="1">
      <c r="A832" s="103"/>
      <c r="B832" s="103"/>
    </row>
    <row r="833" spans="1:2" s="323" customFormat="1">
      <c r="A833" s="103"/>
      <c r="B833" s="103"/>
    </row>
    <row r="834" spans="1:2" s="323" customFormat="1">
      <c r="A834" s="103"/>
      <c r="B834" s="103"/>
    </row>
    <row r="835" spans="1:2" s="323" customFormat="1">
      <c r="A835" s="103"/>
      <c r="B835" s="103"/>
    </row>
    <row r="836" spans="1:2" s="323" customFormat="1">
      <c r="A836" s="103"/>
      <c r="B836" s="103"/>
    </row>
    <row r="837" spans="1:2" s="323" customFormat="1">
      <c r="A837" s="103"/>
      <c r="B837" s="103"/>
    </row>
    <row r="838" spans="1:2" s="323" customFormat="1">
      <c r="A838" s="103"/>
      <c r="B838" s="103"/>
    </row>
    <row r="839" spans="1:2" s="323" customFormat="1">
      <c r="A839" s="103"/>
      <c r="B839" s="103"/>
    </row>
    <row r="840" spans="1:2" s="323" customFormat="1">
      <c r="A840" s="103"/>
      <c r="B840" s="103"/>
    </row>
    <row r="841" spans="1:2" s="323" customFormat="1">
      <c r="A841" s="103"/>
      <c r="B841" s="101"/>
    </row>
    <row r="842" spans="1:2" s="323" customFormat="1">
      <c r="A842" s="103"/>
    </row>
    <row r="843" spans="1:2" s="323" customFormat="1">
      <c r="A843" s="103"/>
    </row>
    <row r="844" spans="1:2" s="323" customFormat="1">
      <c r="A844" s="103"/>
    </row>
    <row r="845" spans="1:2" s="323" customFormat="1">
      <c r="A845" s="103"/>
    </row>
    <row r="846" spans="1:2" s="323" customFormat="1">
      <c r="A846" s="103"/>
      <c r="B846" s="103"/>
    </row>
    <row r="847" spans="1:2" s="323" customFormat="1">
      <c r="A847" s="103"/>
      <c r="B847" s="103"/>
    </row>
    <row r="848" spans="1:2" s="323" customFormat="1">
      <c r="A848" s="103"/>
      <c r="B848" s="103"/>
    </row>
    <row r="849" spans="1:2" s="323" customFormat="1">
      <c r="A849" s="103"/>
      <c r="B849" s="103"/>
    </row>
    <row r="850" spans="1:2" s="323" customFormat="1">
      <c r="A850" s="103"/>
      <c r="B850" s="103"/>
    </row>
    <row r="851" spans="1:2" s="323" customFormat="1">
      <c r="A851" s="103"/>
      <c r="B851" s="101"/>
    </row>
    <row r="852" spans="1:2" s="323" customFormat="1">
      <c r="A852" s="103"/>
    </row>
    <row r="853" spans="1:2" s="323" customFormat="1">
      <c r="A853" s="103"/>
    </row>
    <row r="854" spans="1:2" s="323" customFormat="1">
      <c r="A854" s="103"/>
    </row>
    <row r="855" spans="1:2" s="323" customFormat="1">
      <c r="A855" s="103"/>
    </row>
    <row r="856" spans="1:2" s="323" customFormat="1">
      <c r="A856" s="103"/>
      <c r="B856" s="103"/>
    </row>
    <row r="857" spans="1:2" s="323" customFormat="1">
      <c r="A857" s="103"/>
      <c r="B857" s="103"/>
    </row>
    <row r="858" spans="1:2" s="323" customFormat="1">
      <c r="A858" s="103"/>
      <c r="B858" s="103"/>
    </row>
    <row r="859" spans="1:2" s="323" customFormat="1">
      <c r="A859" s="103"/>
      <c r="B859" s="103"/>
    </row>
    <row r="860" spans="1:2" s="323" customFormat="1">
      <c r="A860" s="103"/>
      <c r="B860" s="103"/>
    </row>
    <row r="861" spans="1:2" s="323" customFormat="1">
      <c r="A861" s="103"/>
      <c r="B861" s="103"/>
    </row>
    <row r="862" spans="1:2" s="323" customFormat="1">
      <c r="A862" s="103"/>
      <c r="B862" s="103"/>
    </row>
    <row r="863" spans="1:2" s="323" customFormat="1">
      <c r="A863" s="103"/>
      <c r="B863" s="103"/>
    </row>
    <row r="864" spans="1:2" s="323" customFormat="1">
      <c r="A864" s="103"/>
      <c r="B864" s="103"/>
    </row>
    <row r="865" spans="1:2" s="323" customFormat="1">
      <c r="A865" s="103"/>
      <c r="B865" s="103"/>
    </row>
    <row r="866" spans="1:2" s="323" customFormat="1">
      <c r="A866" s="103"/>
      <c r="B866" s="103"/>
    </row>
    <row r="867" spans="1:2" s="323" customFormat="1">
      <c r="A867" s="103"/>
      <c r="B867" s="103"/>
    </row>
    <row r="868" spans="1:2" s="323" customFormat="1">
      <c r="A868" s="103"/>
      <c r="B868" s="103"/>
    </row>
    <row r="869" spans="1:2" s="323" customFormat="1">
      <c r="A869" s="103"/>
      <c r="B869" s="103"/>
    </row>
    <row r="870" spans="1:2" s="323" customFormat="1">
      <c r="A870" s="103"/>
      <c r="B870" s="103"/>
    </row>
    <row r="871" spans="1:2" s="323" customFormat="1">
      <c r="A871" s="103"/>
      <c r="B871" s="103"/>
    </row>
    <row r="872" spans="1:2" s="323" customFormat="1">
      <c r="A872" s="103"/>
      <c r="B872" s="103"/>
    </row>
    <row r="873" spans="1:2" s="323" customFormat="1">
      <c r="A873" s="103"/>
      <c r="B873" s="103"/>
    </row>
    <row r="874" spans="1:2" s="323" customFormat="1">
      <c r="A874" s="103"/>
      <c r="B874" s="103"/>
    </row>
    <row r="875" spans="1:2" s="323" customFormat="1">
      <c r="A875" s="103"/>
      <c r="B875" s="103"/>
    </row>
    <row r="876" spans="1:2" s="323" customFormat="1">
      <c r="A876" s="103"/>
      <c r="B876" s="103"/>
    </row>
    <row r="877" spans="1:2" s="323" customFormat="1">
      <c r="A877" s="103"/>
      <c r="B877" s="103"/>
    </row>
    <row r="878" spans="1:2" s="323" customFormat="1">
      <c r="A878" s="103"/>
      <c r="B878" s="103"/>
    </row>
    <row r="879" spans="1:2" s="323" customFormat="1">
      <c r="A879" s="103"/>
      <c r="B879" s="103"/>
    </row>
    <row r="880" spans="1:2" s="323" customFormat="1">
      <c r="A880" s="103"/>
      <c r="B880" s="103"/>
    </row>
    <row r="881" spans="1:2" s="323" customFormat="1">
      <c r="A881" s="103"/>
      <c r="B881" s="103"/>
    </row>
    <row r="882" spans="1:2" s="323" customFormat="1">
      <c r="A882" s="103"/>
      <c r="B882" s="101"/>
    </row>
    <row r="883" spans="1:2" s="323" customFormat="1">
      <c r="A883" s="103"/>
    </row>
    <row r="884" spans="1:2" s="323" customFormat="1">
      <c r="A884" s="103"/>
    </row>
    <row r="885" spans="1:2" s="323" customFormat="1">
      <c r="A885" s="103"/>
    </row>
    <row r="886" spans="1:2" s="323" customFormat="1">
      <c r="A886" s="103"/>
    </row>
    <row r="887" spans="1:2" s="323" customFormat="1">
      <c r="A887" s="103"/>
      <c r="B887" s="101"/>
    </row>
    <row r="888" spans="1:2" s="323" customFormat="1">
      <c r="A888" s="103"/>
    </row>
    <row r="889" spans="1:2" s="323" customFormat="1">
      <c r="A889" s="103"/>
    </row>
    <row r="890" spans="1:2" s="323" customFormat="1">
      <c r="A890" s="103"/>
    </row>
    <row r="891" spans="1:2" s="323" customFormat="1">
      <c r="A891" s="103"/>
    </row>
    <row r="892" spans="1:2" s="323" customFormat="1">
      <c r="A892" s="103"/>
    </row>
    <row r="893" spans="1:2" s="323" customFormat="1">
      <c r="A893" s="103"/>
      <c r="B893" s="103"/>
    </row>
    <row r="894" spans="1:2" s="323" customFormat="1">
      <c r="A894" s="103"/>
      <c r="B894" s="103"/>
    </row>
    <row r="895" spans="1:2" s="323" customFormat="1">
      <c r="A895" s="103"/>
      <c r="B895" s="103"/>
    </row>
    <row r="896" spans="1:2" s="323" customFormat="1">
      <c r="A896" s="103"/>
      <c r="B896" s="103"/>
    </row>
    <row r="897" spans="1:2" s="323" customFormat="1">
      <c r="A897" s="103"/>
      <c r="B897" s="103"/>
    </row>
    <row r="898" spans="1:2" s="323" customFormat="1">
      <c r="A898" s="103"/>
      <c r="B898" s="103"/>
    </row>
    <row r="899" spans="1:2" s="323" customFormat="1">
      <c r="A899" s="103"/>
      <c r="B899" s="103"/>
    </row>
    <row r="900" spans="1:2" s="323" customFormat="1">
      <c r="A900" s="103"/>
      <c r="B900" s="103"/>
    </row>
    <row r="901" spans="1:2" s="323" customFormat="1">
      <c r="A901" s="103"/>
      <c r="B901" s="103"/>
    </row>
    <row r="902" spans="1:2" s="323" customFormat="1">
      <c r="A902" s="103"/>
      <c r="B902" s="103"/>
    </row>
    <row r="903" spans="1:2" s="323" customFormat="1">
      <c r="A903" s="103"/>
      <c r="B903" s="103"/>
    </row>
    <row r="904" spans="1:2" s="323" customFormat="1">
      <c r="A904" s="103"/>
      <c r="B904" s="103"/>
    </row>
    <row r="905" spans="1:2" s="323" customFormat="1">
      <c r="A905" s="103"/>
      <c r="B905" s="103"/>
    </row>
    <row r="906" spans="1:2" s="323" customFormat="1">
      <c r="A906" s="103"/>
      <c r="B906" s="103"/>
    </row>
    <row r="907" spans="1:2" s="323" customFormat="1">
      <c r="A907" s="103"/>
      <c r="B907" s="103"/>
    </row>
    <row r="908" spans="1:2" s="323" customFormat="1">
      <c r="A908" s="103"/>
      <c r="B908" s="103"/>
    </row>
    <row r="909" spans="1:2" s="323" customFormat="1">
      <c r="A909" s="103"/>
      <c r="B909" s="103"/>
    </row>
    <row r="910" spans="1:2" s="323" customFormat="1">
      <c r="A910" s="103"/>
      <c r="B910" s="103"/>
    </row>
    <row r="911" spans="1:2" s="323" customFormat="1">
      <c r="A911" s="103"/>
      <c r="B911" s="103"/>
    </row>
    <row r="912" spans="1:2" s="323" customFormat="1">
      <c r="A912" s="103"/>
      <c r="B912" s="103"/>
    </row>
    <row r="913" spans="1:2" s="323" customFormat="1">
      <c r="A913" s="103"/>
      <c r="B913" s="103"/>
    </row>
    <row r="914" spans="1:2" s="323" customFormat="1">
      <c r="A914" s="103"/>
      <c r="B914" s="103"/>
    </row>
    <row r="915" spans="1:2" s="323" customFormat="1">
      <c r="A915" s="103"/>
      <c r="B915" s="103"/>
    </row>
    <row r="916" spans="1:2" s="323" customFormat="1">
      <c r="A916" s="103"/>
      <c r="B916" s="103"/>
    </row>
    <row r="917" spans="1:2" s="323" customFormat="1">
      <c r="A917" s="103"/>
      <c r="B917" s="103"/>
    </row>
    <row r="918" spans="1:2" s="323" customFormat="1">
      <c r="A918" s="103"/>
      <c r="B918" s="103"/>
    </row>
    <row r="919" spans="1:2" s="323" customFormat="1">
      <c r="A919" s="103"/>
      <c r="B919" s="103"/>
    </row>
    <row r="920" spans="1:2" s="323" customFormat="1">
      <c r="A920" s="103"/>
      <c r="B920" s="103"/>
    </row>
    <row r="921" spans="1:2" s="323" customFormat="1">
      <c r="A921" s="103"/>
      <c r="B921" s="103"/>
    </row>
    <row r="922" spans="1:2" s="323" customFormat="1">
      <c r="A922" s="103"/>
      <c r="B922" s="101"/>
    </row>
    <row r="923" spans="1:2" s="323" customFormat="1">
      <c r="A923" s="103"/>
    </row>
    <row r="924" spans="1:2" s="323" customFormat="1">
      <c r="A924" s="103"/>
    </row>
    <row r="925" spans="1:2" s="323" customFormat="1">
      <c r="A925" s="103"/>
    </row>
    <row r="926" spans="1:2" s="323" customFormat="1">
      <c r="A926" s="103"/>
    </row>
    <row r="927" spans="1:2" s="323" customFormat="1">
      <c r="A927" s="103"/>
      <c r="B927" s="103"/>
    </row>
    <row r="928" spans="1:2" s="323" customFormat="1">
      <c r="A928" s="103"/>
      <c r="B928" s="103"/>
    </row>
    <row r="929" spans="1:2" s="323" customFormat="1">
      <c r="A929" s="103"/>
      <c r="B929" s="103"/>
    </row>
    <row r="930" spans="1:2" s="323" customFormat="1">
      <c r="A930" s="103"/>
      <c r="B930" s="103"/>
    </row>
    <row r="931" spans="1:2" s="323" customFormat="1">
      <c r="A931" s="103"/>
      <c r="B931" s="103"/>
    </row>
    <row r="932" spans="1:2" s="323" customFormat="1">
      <c r="A932" s="103"/>
      <c r="B932" s="103"/>
    </row>
    <row r="933" spans="1:2" s="323" customFormat="1">
      <c r="A933" s="103"/>
      <c r="B933" s="103"/>
    </row>
    <row r="934" spans="1:2" s="323" customFormat="1">
      <c r="A934" s="103"/>
      <c r="B934" s="103"/>
    </row>
    <row r="935" spans="1:2" s="323" customFormat="1">
      <c r="A935" s="103"/>
      <c r="B935" s="101"/>
    </row>
    <row r="936" spans="1:2" s="323" customFormat="1">
      <c r="A936" s="103"/>
    </row>
    <row r="937" spans="1:2" s="323" customFormat="1">
      <c r="A937" s="103"/>
    </row>
    <row r="938" spans="1:2" s="323" customFormat="1">
      <c r="A938" s="103"/>
    </row>
    <row r="939" spans="1:2" s="323" customFormat="1">
      <c r="A939" s="103"/>
    </row>
    <row r="940" spans="1:2" s="323" customFormat="1">
      <c r="A940" s="103"/>
      <c r="B940" s="103"/>
    </row>
    <row r="941" spans="1:2" s="323" customFormat="1">
      <c r="A941" s="103"/>
      <c r="B941" s="103"/>
    </row>
    <row r="942" spans="1:2" s="323" customFormat="1">
      <c r="A942" s="103"/>
      <c r="B942" s="103"/>
    </row>
    <row r="943" spans="1:2" s="323" customFormat="1">
      <c r="A943" s="103"/>
      <c r="B943" s="103"/>
    </row>
    <row r="944" spans="1:2" s="323" customFormat="1">
      <c r="A944" s="103"/>
      <c r="B944" s="103"/>
    </row>
    <row r="945" spans="1:2" s="323" customFormat="1">
      <c r="A945" s="103"/>
      <c r="B945" s="103"/>
    </row>
    <row r="946" spans="1:2" s="323" customFormat="1">
      <c r="A946" s="103"/>
      <c r="B946" s="103"/>
    </row>
    <row r="947" spans="1:2" s="323" customFormat="1">
      <c r="A947" s="103"/>
      <c r="B947" s="103"/>
    </row>
    <row r="948" spans="1:2" s="323" customFormat="1">
      <c r="A948" s="103"/>
      <c r="B948" s="103"/>
    </row>
    <row r="949" spans="1:2" s="323" customFormat="1">
      <c r="A949" s="103"/>
      <c r="B949" s="103"/>
    </row>
    <row r="950" spans="1:2" s="323" customFormat="1">
      <c r="A950" s="103"/>
      <c r="B950" s="101"/>
    </row>
    <row r="951" spans="1:2" s="323" customFormat="1">
      <c r="A951" s="103"/>
    </row>
    <row r="952" spans="1:2" s="323" customFormat="1">
      <c r="A952" s="103"/>
    </row>
    <row r="953" spans="1:2" s="323" customFormat="1">
      <c r="A953" s="103"/>
    </row>
    <row r="954" spans="1:2" s="323" customFormat="1">
      <c r="A954" s="103"/>
      <c r="B954" s="103"/>
    </row>
    <row r="955" spans="1:2" s="323" customFormat="1">
      <c r="A955" s="103"/>
      <c r="B955" s="103"/>
    </row>
    <row r="956" spans="1:2" s="323" customFormat="1">
      <c r="A956" s="103"/>
      <c r="B956" s="103"/>
    </row>
    <row r="957" spans="1:2" s="323" customFormat="1">
      <c r="A957" s="103"/>
      <c r="B957" s="103"/>
    </row>
    <row r="958" spans="1:2" s="323" customFormat="1">
      <c r="A958" s="103"/>
      <c r="B958" s="103"/>
    </row>
    <row r="959" spans="1:2" s="323" customFormat="1">
      <c r="A959" s="103"/>
      <c r="B959" s="101"/>
    </row>
    <row r="960" spans="1:2" s="323" customFormat="1">
      <c r="A960" s="103"/>
    </row>
    <row r="961" spans="1:2" s="323" customFormat="1">
      <c r="A961" s="103"/>
    </row>
    <row r="962" spans="1:2" s="323" customFormat="1">
      <c r="A962" s="103"/>
    </row>
    <row r="963" spans="1:2" s="323" customFormat="1">
      <c r="A963" s="103"/>
    </row>
    <row r="964" spans="1:2" s="323" customFormat="1">
      <c r="A964" s="103"/>
    </row>
    <row r="965" spans="1:2" s="323" customFormat="1">
      <c r="A965" s="103"/>
      <c r="B965" s="103"/>
    </row>
    <row r="966" spans="1:2" s="323" customFormat="1">
      <c r="A966" s="103"/>
      <c r="B966" s="103"/>
    </row>
    <row r="967" spans="1:2" s="323" customFormat="1">
      <c r="A967" s="103"/>
      <c r="B967" s="103"/>
    </row>
    <row r="968" spans="1:2" s="323" customFormat="1">
      <c r="A968" s="103"/>
      <c r="B968" s="103"/>
    </row>
    <row r="969" spans="1:2" s="323" customFormat="1">
      <c r="A969" s="103"/>
      <c r="B969" s="103"/>
    </row>
    <row r="970" spans="1:2" s="323" customFormat="1">
      <c r="A970" s="103"/>
      <c r="B970" s="103"/>
    </row>
    <row r="971" spans="1:2" s="323" customFormat="1">
      <c r="A971" s="103"/>
      <c r="B971" s="103"/>
    </row>
    <row r="972" spans="1:2" s="323" customFormat="1">
      <c r="A972" s="103"/>
      <c r="B972" s="103"/>
    </row>
    <row r="973" spans="1:2" s="323" customFormat="1">
      <c r="A973" s="103"/>
      <c r="B973" s="103"/>
    </row>
    <row r="974" spans="1:2" s="323" customFormat="1">
      <c r="A974" s="103"/>
      <c r="B974" s="103"/>
    </row>
    <row r="975" spans="1:2" s="323" customFormat="1">
      <c r="A975" s="103"/>
      <c r="B975" s="103"/>
    </row>
    <row r="976" spans="1:2" s="323" customFormat="1">
      <c r="A976" s="103"/>
      <c r="B976" s="103"/>
    </row>
    <row r="977" spans="1:2" s="323" customFormat="1">
      <c r="A977" s="103"/>
      <c r="B977" s="103"/>
    </row>
    <row r="978" spans="1:2" s="323" customFormat="1">
      <c r="A978" s="103"/>
      <c r="B978" s="103"/>
    </row>
    <row r="979" spans="1:2" s="323" customFormat="1">
      <c r="A979" s="103"/>
      <c r="B979" s="103"/>
    </row>
    <row r="980" spans="1:2" s="323" customFormat="1">
      <c r="A980" s="103"/>
      <c r="B980" s="103"/>
    </row>
    <row r="981" spans="1:2" s="323" customFormat="1">
      <c r="A981" s="103"/>
      <c r="B981" s="103"/>
    </row>
    <row r="982" spans="1:2" s="323" customFormat="1">
      <c r="A982" s="103"/>
      <c r="B982" s="101"/>
    </row>
    <row r="983" spans="1:2" s="323" customFormat="1">
      <c r="A983" s="103"/>
    </row>
    <row r="984" spans="1:2" s="323" customFormat="1">
      <c r="A984" s="103"/>
    </row>
    <row r="985" spans="1:2" s="323" customFormat="1">
      <c r="A985" s="103"/>
    </row>
    <row r="986" spans="1:2" s="323" customFormat="1">
      <c r="A986" s="103"/>
    </row>
    <row r="987" spans="1:2" s="323" customFormat="1">
      <c r="A987" s="103"/>
      <c r="B987" s="103"/>
    </row>
    <row r="988" spans="1:2" s="323" customFormat="1">
      <c r="A988" s="103"/>
      <c r="B988" s="103"/>
    </row>
    <row r="989" spans="1:2" s="323" customFormat="1">
      <c r="A989" s="103"/>
      <c r="B989" s="103"/>
    </row>
    <row r="990" spans="1:2" s="323" customFormat="1">
      <c r="A990" s="103"/>
      <c r="B990" s="103"/>
    </row>
    <row r="991" spans="1:2" s="323" customFormat="1">
      <c r="A991" s="103"/>
      <c r="B991" s="103"/>
    </row>
    <row r="992" spans="1:2" s="323" customFormat="1">
      <c r="A992" s="103"/>
      <c r="B992" s="103"/>
    </row>
    <row r="993" spans="1:2" s="323" customFormat="1">
      <c r="A993" s="103"/>
      <c r="B993" s="103"/>
    </row>
    <row r="994" spans="1:2" s="323" customFormat="1">
      <c r="A994" s="103"/>
      <c r="B994" s="103"/>
    </row>
    <row r="995" spans="1:2" s="323" customFormat="1">
      <c r="A995" s="103"/>
      <c r="B995" s="103"/>
    </row>
    <row r="996" spans="1:2" s="323" customFormat="1">
      <c r="A996" s="103"/>
      <c r="B996" s="103"/>
    </row>
    <row r="997" spans="1:2" s="323" customFormat="1">
      <c r="A997" s="103"/>
      <c r="B997" s="101"/>
    </row>
    <row r="998" spans="1:2" s="323" customFormat="1">
      <c r="A998" s="103"/>
    </row>
    <row r="999" spans="1:2" s="323" customFormat="1">
      <c r="A999" s="103"/>
    </row>
    <row r="1000" spans="1:2" s="323" customFormat="1">
      <c r="A1000" s="103"/>
    </row>
    <row r="1001" spans="1:2" s="323" customFormat="1">
      <c r="A1001" s="103"/>
      <c r="B1001" s="103"/>
    </row>
    <row r="1002" spans="1:2" s="323" customFormat="1">
      <c r="A1002" s="103"/>
      <c r="B1002" s="103"/>
    </row>
    <row r="1003" spans="1:2" s="323" customFormat="1">
      <c r="A1003" s="103"/>
      <c r="B1003" s="103"/>
    </row>
    <row r="1004" spans="1:2" s="323" customFormat="1">
      <c r="A1004" s="103"/>
      <c r="B1004" s="103"/>
    </row>
    <row r="1005" spans="1:2" s="323" customFormat="1">
      <c r="A1005" s="103"/>
      <c r="B1005" s="103"/>
    </row>
    <row r="1006" spans="1:2" s="323" customFormat="1">
      <c r="A1006" s="103"/>
      <c r="B1006" s="103"/>
    </row>
    <row r="1007" spans="1:2" s="323" customFormat="1">
      <c r="A1007" s="103"/>
      <c r="B1007" s="103"/>
    </row>
    <row r="1008" spans="1:2" s="323" customFormat="1">
      <c r="A1008" s="103"/>
      <c r="B1008" s="103"/>
    </row>
    <row r="1009" spans="1:2" s="323" customFormat="1">
      <c r="A1009" s="103"/>
      <c r="B1009" s="103"/>
    </row>
    <row r="1010" spans="1:2" s="323" customFormat="1">
      <c r="A1010" s="103"/>
      <c r="B1010" s="103"/>
    </row>
    <row r="1011" spans="1:2" s="323" customFormat="1">
      <c r="A1011" s="103"/>
      <c r="B1011" s="103"/>
    </row>
    <row r="1012" spans="1:2" s="323" customFormat="1">
      <c r="A1012" s="103"/>
      <c r="B1012" s="103"/>
    </row>
    <row r="1013" spans="1:2" s="323" customFormat="1">
      <c r="A1013" s="103"/>
      <c r="B1013" s="103"/>
    </row>
    <row r="1014" spans="1:2" s="323" customFormat="1">
      <c r="A1014" s="103"/>
      <c r="B1014" s="103"/>
    </row>
    <row r="1015" spans="1:2" s="323" customFormat="1">
      <c r="A1015" s="103"/>
      <c r="B1015" s="103"/>
    </row>
    <row r="1016" spans="1:2" s="323" customFormat="1">
      <c r="A1016" s="103"/>
      <c r="B1016" s="103"/>
    </row>
    <row r="1017" spans="1:2" s="323" customFormat="1">
      <c r="A1017" s="103"/>
      <c r="B1017" s="101"/>
    </row>
    <row r="1018" spans="1:2" s="323" customFormat="1">
      <c r="A1018" s="103"/>
    </row>
    <row r="1019" spans="1:2" s="323" customFormat="1">
      <c r="A1019" s="103"/>
    </row>
    <row r="1020" spans="1:2" s="323" customFormat="1">
      <c r="A1020" s="103"/>
    </row>
    <row r="1021" spans="1:2" s="323" customFormat="1">
      <c r="A1021" s="103"/>
    </row>
    <row r="1022" spans="1:2" s="323" customFormat="1">
      <c r="A1022" s="103"/>
      <c r="B1022" s="103"/>
    </row>
    <row r="1023" spans="1:2" s="323" customFormat="1">
      <c r="A1023" s="103"/>
      <c r="B1023" s="103"/>
    </row>
    <row r="1024" spans="1:2" s="323" customFormat="1">
      <c r="A1024" s="103"/>
      <c r="B1024" s="103"/>
    </row>
    <row r="1025" spans="1:2" s="323" customFormat="1">
      <c r="A1025" s="103"/>
      <c r="B1025" s="103"/>
    </row>
    <row r="1026" spans="1:2" s="323" customFormat="1">
      <c r="A1026" s="103"/>
      <c r="B1026" s="103"/>
    </row>
    <row r="1027" spans="1:2" s="323" customFormat="1">
      <c r="A1027" s="103"/>
      <c r="B1027" s="103"/>
    </row>
    <row r="1028" spans="1:2" s="323" customFormat="1">
      <c r="A1028" s="103"/>
      <c r="B1028" s="103"/>
    </row>
    <row r="1029" spans="1:2" s="323" customFormat="1">
      <c r="A1029" s="103"/>
      <c r="B1029" s="103"/>
    </row>
    <row r="1030" spans="1:2" s="323" customFormat="1">
      <c r="A1030" s="103"/>
      <c r="B1030" s="103"/>
    </row>
    <row r="1031" spans="1:2" s="323" customFormat="1">
      <c r="A1031" s="103"/>
      <c r="B1031" s="103"/>
    </row>
    <row r="1032" spans="1:2" s="323" customFormat="1">
      <c r="A1032" s="103"/>
      <c r="B1032" s="103"/>
    </row>
    <row r="1033" spans="1:2" s="323" customFormat="1">
      <c r="A1033" s="103"/>
      <c r="B1033" s="103"/>
    </row>
    <row r="1034" spans="1:2" s="323" customFormat="1">
      <c r="A1034" s="103"/>
      <c r="B1034" s="103"/>
    </row>
    <row r="1035" spans="1:2" s="323" customFormat="1">
      <c r="A1035" s="103"/>
      <c r="B1035" s="103"/>
    </row>
    <row r="1036" spans="1:2" s="323" customFormat="1">
      <c r="A1036" s="103"/>
      <c r="B1036" s="103"/>
    </row>
    <row r="1037" spans="1:2" s="323" customFormat="1">
      <c r="A1037" s="103"/>
      <c r="B1037" s="103"/>
    </row>
    <row r="1038" spans="1:2" s="323" customFormat="1">
      <c r="A1038" s="103"/>
      <c r="B1038" s="103"/>
    </row>
    <row r="1039" spans="1:2" s="323" customFormat="1">
      <c r="A1039" s="103"/>
      <c r="B1039" s="103"/>
    </row>
    <row r="1040" spans="1:2" s="323" customFormat="1">
      <c r="A1040" s="103"/>
      <c r="B1040" s="103"/>
    </row>
    <row r="1041" spans="1:2" s="323" customFormat="1">
      <c r="A1041" s="103"/>
      <c r="B1041" s="103"/>
    </row>
    <row r="1042" spans="1:2" s="323" customFormat="1">
      <c r="A1042" s="103"/>
      <c r="B1042" s="103"/>
    </row>
    <row r="1043" spans="1:2" s="323" customFormat="1">
      <c r="A1043" s="103"/>
      <c r="B1043" s="103"/>
    </row>
    <row r="1044" spans="1:2" s="323" customFormat="1">
      <c r="A1044" s="103"/>
      <c r="B1044" s="103"/>
    </row>
    <row r="1045" spans="1:2" s="323" customFormat="1">
      <c r="A1045" s="103"/>
      <c r="B1045" s="103"/>
    </row>
    <row r="1046" spans="1:2" s="323" customFormat="1">
      <c r="A1046" s="103"/>
      <c r="B1046" s="103"/>
    </row>
    <row r="1047" spans="1:2" s="323" customFormat="1">
      <c r="A1047" s="103"/>
      <c r="B1047" s="103"/>
    </row>
    <row r="1048" spans="1:2" s="323" customFormat="1">
      <c r="A1048" s="103"/>
      <c r="B1048" s="103"/>
    </row>
    <row r="1049" spans="1:2" s="323" customFormat="1">
      <c r="A1049" s="103"/>
      <c r="B1049" s="103"/>
    </row>
    <row r="1050" spans="1:2" s="323" customFormat="1">
      <c r="A1050" s="103"/>
      <c r="B1050" s="103"/>
    </row>
    <row r="1051" spans="1:2" s="323" customFormat="1">
      <c r="A1051" s="103"/>
      <c r="B1051" s="103"/>
    </row>
    <row r="1052" spans="1:2" s="323" customFormat="1">
      <c r="A1052" s="103"/>
      <c r="B1052" s="103"/>
    </row>
    <row r="1053" spans="1:2" s="323" customFormat="1">
      <c r="A1053" s="103"/>
      <c r="B1053" s="103"/>
    </row>
    <row r="1054" spans="1:2" s="323" customFormat="1">
      <c r="A1054" s="103"/>
      <c r="B1054" s="103"/>
    </row>
    <row r="1055" spans="1:2" s="323" customFormat="1">
      <c r="A1055" s="103"/>
      <c r="B1055" s="101"/>
    </row>
    <row r="1056" spans="1:2" s="323" customFormat="1">
      <c r="A1056" s="103"/>
    </row>
    <row r="1057" spans="1:2" s="323" customFormat="1">
      <c r="A1057" s="103"/>
    </row>
    <row r="1058" spans="1:2" s="323" customFormat="1">
      <c r="A1058" s="103"/>
    </row>
    <row r="1059" spans="1:2" s="323" customFormat="1">
      <c r="A1059" s="103"/>
    </row>
    <row r="1060" spans="1:2" s="323" customFormat="1">
      <c r="A1060" s="103"/>
      <c r="B1060" s="103"/>
    </row>
    <row r="1061" spans="1:2" s="323" customFormat="1">
      <c r="A1061" s="103"/>
      <c r="B1061" s="103"/>
    </row>
    <row r="1062" spans="1:2" s="323" customFormat="1">
      <c r="A1062" s="103"/>
      <c r="B1062" s="103"/>
    </row>
    <row r="1063" spans="1:2" s="323" customFormat="1">
      <c r="A1063" s="103"/>
      <c r="B1063" s="103"/>
    </row>
    <row r="1064" spans="1:2" s="323" customFormat="1">
      <c r="A1064" s="103"/>
      <c r="B1064" s="103"/>
    </row>
    <row r="1065" spans="1:2" s="323" customFormat="1">
      <c r="A1065" s="103"/>
      <c r="B1065" s="103"/>
    </row>
    <row r="1066" spans="1:2" s="323" customFormat="1">
      <c r="A1066" s="103"/>
      <c r="B1066" s="103"/>
    </row>
    <row r="1067" spans="1:2" s="323" customFormat="1">
      <c r="A1067" s="103"/>
      <c r="B1067" s="103"/>
    </row>
    <row r="1068" spans="1:2" s="323" customFormat="1">
      <c r="A1068" s="103"/>
      <c r="B1068" s="103"/>
    </row>
    <row r="1069" spans="1:2" s="323" customFormat="1">
      <c r="A1069" s="103"/>
      <c r="B1069" s="103"/>
    </row>
    <row r="1070" spans="1:2" s="323" customFormat="1">
      <c r="A1070" s="103"/>
      <c r="B1070" s="103"/>
    </row>
    <row r="1071" spans="1:2" s="323" customFormat="1">
      <c r="A1071" s="103"/>
      <c r="B1071" s="103"/>
    </row>
    <row r="1072" spans="1:2" s="323" customFormat="1">
      <c r="A1072" s="103"/>
      <c r="B1072" s="103"/>
    </row>
    <row r="1073" spans="1:2" s="323" customFormat="1">
      <c r="A1073" s="103"/>
      <c r="B1073" s="103"/>
    </row>
    <row r="1074" spans="1:2" s="323" customFormat="1">
      <c r="A1074" s="103"/>
      <c r="B1074" s="103"/>
    </row>
    <row r="1075" spans="1:2" s="323" customFormat="1">
      <c r="A1075" s="103"/>
      <c r="B1075" s="103"/>
    </row>
    <row r="1076" spans="1:2" s="323" customFormat="1">
      <c r="A1076" s="103"/>
      <c r="B1076" s="103"/>
    </row>
    <row r="1077" spans="1:2" s="323" customFormat="1">
      <c r="A1077" s="103"/>
      <c r="B1077" s="103"/>
    </row>
    <row r="1078" spans="1:2" s="323" customFormat="1">
      <c r="A1078" s="103"/>
      <c r="B1078" s="103"/>
    </row>
    <row r="1079" spans="1:2" s="323" customFormat="1">
      <c r="A1079" s="103"/>
      <c r="B1079" s="101"/>
    </row>
    <row r="1080" spans="1:2" s="323" customFormat="1">
      <c r="A1080" s="103"/>
    </row>
    <row r="1081" spans="1:2" s="323" customFormat="1">
      <c r="A1081" s="103"/>
    </row>
    <row r="1082" spans="1:2" s="323" customFormat="1">
      <c r="A1082" s="103"/>
    </row>
    <row r="1083" spans="1:2" s="323" customFormat="1">
      <c r="A1083" s="103"/>
      <c r="B1083" s="103"/>
    </row>
    <row r="1084" spans="1:2" s="323" customFormat="1">
      <c r="A1084" s="103"/>
      <c r="B1084" s="103"/>
    </row>
    <row r="1085" spans="1:2" s="323" customFormat="1">
      <c r="A1085" s="103"/>
      <c r="B1085" s="103"/>
    </row>
    <row r="1086" spans="1:2" s="323" customFormat="1">
      <c r="A1086" s="103"/>
      <c r="B1086" s="103"/>
    </row>
    <row r="1087" spans="1:2" s="323" customFormat="1">
      <c r="A1087" s="103"/>
      <c r="B1087" s="101"/>
    </row>
    <row r="1088" spans="1:2" s="323" customFormat="1">
      <c r="A1088" s="103"/>
    </row>
    <row r="1089" spans="1:2" s="323" customFormat="1">
      <c r="A1089" s="103"/>
    </row>
    <row r="1090" spans="1:2" s="323" customFormat="1">
      <c r="A1090" s="103"/>
    </row>
    <row r="1091" spans="1:2" s="323" customFormat="1">
      <c r="A1091" s="103"/>
    </row>
    <row r="1092" spans="1:2" s="323" customFormat="1">
      <c r="A1092" s="103"/>
    </row>
    <row r="1093" spans="1:2" s="323" customFormat="1">
      <c r="A1093" s="103"/>
      <c r="B1093" s="103"/>
    </row>
    <row r="1094" spans="1:2" s="323" customFormat="1">
      <c r="A1094" s="103"/>
      <c r="B1094" s="103"/>
    </row>
    <row r="1095" spans="1:2" s="323" customFormat="1">
      <c r="A1095" s="103"/>
      <c r="B1095" s="103"/>
    </row>
    <row r="1096" spans="1:2" s="323" customFormat="1">
      <c r="A1096" s="103"/>
      <c r="B1096" s="103"/>
    </row>
    <row r="1097" spans="1:2" s="323" customFormat="1">
      <c r="A1097" s="103"/>
      <c r="B1097" s="103"/>
    </row>
    <row r="1098" spans="1:2" s="323" customFormat="1">
      <c r="A1098" s="103"/>
      <c r="B1098" s="103"/>
    </row>
    <row r="1099" spans="1:2" s="323" customFormat="1">
      <c r="A1099" s="103"/>
      <c r="B1099" s="103"/>
    </row>
    <row r="1100" spans="1:2" s="323" customFormat="1">
      <c r="A1100" s="103"/>
      <c r="B1100" s="103"/>
    </row>
    <row r="1101" spans="1:2" s="323" customFormat="1">
      <c r="A1101" s="103"/>
      <c r="B1101" s="103"/>
    </row>
    <row r="1102" spans="1:2" s="323" customFormat="1">
      <c r="A1102" s="103"/>
      <c r="B1102" s="103"/>
    </row>
    <row r="1103" spans="1:2" s="323" customFormat="1">
      <c r="A1103" s="103"/>
      <c r="B1103" s="103"/>
    </row>
    <row r="1104" spans="1:2" s="323" customFormat="1">
      <c r="A1104" s="103"/>
      <c r="B1104" s="103"/>
    </row>
    <row r="1105" spans="1:2" s="323" customFormat="1">
      <c r="A1105" s="103"/>
      <c r="B1105" s="101"/>
    </row>
    <row r="1106" spans="1:2" s="323" customFormat="1">
      <c r="A1106" s="103"/>
    </row>
    <row r="1107" spans="1:2" s="323" customFormat="1">
      <c r="A1107" s="103"/>
    </row>
    <row r="1108" spans="1:2" s="323" customFormat="1">
      <c r="A1108" s="103"/>
    </row>
    <row r="1109" spans="1:2" s="323" customFormat="1">
      <c r="A1109" s="103"/>
      <c r="B1109" s="103"/>
    </row>
    <row r="1110" spans="1:2" s="323" customFormat="1">
      <c r="A1110" s="103"/>
      <c r="B1110" s="103"/>
    </row>
    <row r="1111" spans="1:2" s="323" customFormat="1">
      <c r="A1111" s="103"/>
      <c r="B1111" s="103"/>
    </row>
    <row r="1112" spans="1:2" s="323" customFormat="1">
      <c r="A1112" s="103"/>
      <c r="B1112" s="103"/>
    </row>
    <row r="1113" spans="1:2" s="323" customFormat="1">
      <c r="A1113" s="103"/>
      <c r="B1113" s="103"/>
    </row>
    <row r="1114" spans="1:2" s="323" customFormat="1">
      <c r="A1114" s="103"/>
      <c r="B1114" s="103"/>
    </row>
    <row r="1115" spans="1:2" s="323" customFormat="1">
      <c r="A1115" s="103"/>
      <c r="B1115" s="103"/>
    </row>
    <row r="1116" spans="1:2" s="323" customFormat="1">
      <c r="A1116" s="103"/>
      <c r="B1116" s="103"/>
    </row>
    <row r="1117" spans="1:2" s="323" customFormat="1">
      <c r="A1117" s="103"/>
      <c r="B1117" s="103"/>
    </row>
    <row r="1118" spans="1:2" s="323" customFormat="1">
      <c r="A1118" s="103"/>
      <c r="B1118" s="103"/>
    </row>
    <row r="1119" spans="1:2" s="323" customFormat="1">
      <c r="A1119" s="103"/>
      <c r="B1119" s="103"/>
    </row>
    <row r="1120" spans="1:2" s="323" customFormat="1">
      <c r="A1120" s="103"/>
      <c r="B1120" s="103"/>
    </row>
    <row r="1121" spans="1:2" s="323" customFormat="1">
      <c r="A1121" s="103"/>
      <c r="B1121" s="103"/>
    </row>
    <row r="1122" spans="1:2" s="323" customFormat="1">
      <c r="A1122" s="103"/>
      <c r="B1122" s="103"/>
    </row>
    <row r="1123" spans="1:2" s="323" customFormat="1">
      <c r="A1123" s="103"/>
      <c r="B1123" s="103"/>
    </row>
    <row r="1124" spans="1:2" s="323" customFormat="1">
      <c r="A1124" s="103"/>
      <c r="B1124" s="103"/>
    </row>
    <row r="1125" spans="1:2" s="323" customFormat="1">
      <c r="A1125" s="103"/>
      <c r="B1125" s="103"/>
    </row>
    <row r="1126" spans="1:2" s="323" customFormat="1">
      <c r="A1126" s="103"/>
      <c r="B1126" s="103"/>
    </row>
    <row r="1127" spans="1:2" s="323" customFormat="1">
      <c r="A1127" s="103"/>
      <c r="B1127" s="103"/>
    </row>
    <row r="1128" spans="1:2" s="323" customFormat="1">
      <c r="A1128" s="103"/>
      <c r="B1128" s="103"/>
    </row>
    <row r="1129" spans="1:2" s="323" customFormat="1">
      <c r="A1129" s="103"/>
      <c r="B1129" s="103"/>
    </row>
    <row r="1130" spans="1:2" s="323" customFormat="1">
      <c r="A1130" s="103"/>
      <c r="B1130" s="103"/>
    </row>
    <row r="1131" spans="1:2" s="323" customFormat="1">
      <c r="A1131" s="103"/>
      <c r="B1131" s="103"/>
    </row>
    <row r="1132" spans="1:2" s="323" customFormat="1">
      <c r="A1132" s="103"/>
      <c r="B1132" s="103"/>
    </row>
    <row r="1133" spans="1:2" s="323" customFormat="1">
      <c r="A1133" s="103"/>
      <c r="B1133" s="103"/>
    </row>
    <row r="1134" spans="1:2" s="323" customFormat="1">
      <c r="A1134" s="103"/>
      <c r="B1134" s="103"/>
    </row>
    <row r="1135" spans="1:2" s="323" customFormat="1">
      <c r="A1135" s="103"/>
      <c r="B1135" s="103"/>
    </row>
    <row r="1136" spans="1:2" s="323" customFormat="1">
      <c r="A1136" s="103"/>
      <c r="B1136" s="101"/>
    </row>
    <row r="1137" spans="1:2" s="323" customFormat="1">
      <c r="A1137" s="103"/>
    </row>
    <row r="1138" spans="1:2" s="323" customFormat="1">
      <c r="A1138" s="103"/>
    </row>
    <row r="1139" spans="1:2" s="323" customFormat="1">
      <c r="A1139" s="103"/>
    </row>
    <row r="1140" spans="1:2" s="323" customFormat="1">
      <c r="A1140" s="103"/>
    </row>
    <row r="1141" spans="1:2" s="323" customFormat="1">
      <c r="A1141" s="103"/>
      <c r="B1141" s="103"/>
    </row>
    <row r="1142" spans="1:2" s="323" customFormat="1">
      <c r="A1142" s="103"/>
      <c r="B1142" s="103"/>
    </row>
    <row r="1143" spans="1:2" s="323" customFormat="1">
      <c r="A1143" s="103"/>
      <c r="B1143" s="103"/>
    </row>
    <row r="1144" spans="1:2" s="323" customFormat="1">
      <c r="A1144" s="103"/>
      <c r="B1144" s="103"/>
    </row>
    <row r="1145" spans="1:2" s="323" customFormat="1">
      <c r="A1145" s="103"/>
      <c r="B1145" s="103"/>
    </row>
    <row r="1146" spans="1:2" s="323" customFormat="1">
      <c r="A1146" s="103"/>
      <c r="B1146" s="103"/>
    </row>
    <row r="1147" spans="1:2" s="323" customFormat="1">
      <c r="A1147" s="103"/>
      <c r="B1147" s="103"/>
    </row>
    <row r="1148" spans="1:2" s="323" customFormat="1">
      <c r="A1148" s="103"/>
      <c r="B1148" s="103"/>
    </row>
    <row r="1149" spans="1:2" s="323" customFormat="1">
      <c r="A1149" s="103"/>
      <c r="B1149" s="103"/>
    </row>
    <row r="1150" spans="1:2" s="323" customFormat="1">
      <c r="A1150" s="103"/>
      <c r="B1150" s="103"/>
    </row>
    <row r="1151" spans="1:2" s="323" customFormat="1">
      <c r="A1151" s="103"/>
      <c r="B1151" s="103"/>
    </row>
    <row r="1152" spans="1:2" s="323" customFormat="1">
      <c r="A1152" s="103"/>
      <c r="B1152" s="103"/>
    </row>
    <row r="1153" spans="1:2" s="323" customFormat="1">
      <c r="A1153" s="103"/>
      <c r="B1153" s="103"/>
    </row>
    <row r="1154" spans="1:2" s="323" customFormat="1">
      <c r="A1154" s="103"/>
      <c r="B1154" s="103"/>
    </row>
    <row r="1155" spans="1:2" s="323" customFormat="1">
      <c r="A1155" s="103"/>
      <c r="B1155" s="103"/>
    </row>
    <row r="1156" spans="1:2" s="323" customFormat="1">
      <c r="A1156" s="103"/>
      <c r="B1156" s="103"/>
    </row>
    <row r="1157" spans="1:2" s="323" customFormat="1">
      <c r="A1157" s="103"/>
      <c r="B1157" s="103"/>
    </row>
    <row r="1158" spans="1:2" s="323" customFormat="1">
      <c r="A1158" s="103"/>
      <c r="B1158" s="103"/>
    </row>
    <row r="1159" spans="1:2" s="323" customFormat="1">
      <c r="A1159" s="103"/>
      <c r="B1159" s="103"/>
    </row>
    <row r="1160" spans="1:2" s="323" customFormat="1">
      <c r="A1160" s="103"/>
      <c r="B1160" s="103"/>
    </row>
    <row r="1161" spans="1:2" s="323" customFormat="1">
      <c r="A1161" s="103"/>
      <c r="B1161" s="103"/>
    </row>
    <row r="1162" spans="1:2" s="323" customFormat="1">
      <c r="A1162" s="103"/>
      <c r="B1162" s="103"/>
    </row>
    <row r="1163" spans="1:2" s="323" customFormat="1">
      <c r="A1163" s="103"/>
      <c r="B1163" s="103"/>
    </row>
    <row r="1164" spans="1:2" s="323" customFormat="1">
      <c r="A1164" s="103"/>
      <c r="B1164" s="103"/>
    </row>
    <row r="1165" spans="1:2" s="323" customFormat="1">
      <c r="A1165" s="103"/>
      <c r="B1165" s="103"/>
    </row>
    <row r="1166" spans="1:2" s="323" customFormat="1">
      <c r="A1166" s="103"/>
      <c r="B1166" s="103"/>
    </row>
    <row r="1167" spans="1:2" s="323" customFormat="1">
      <c r="A1167" s="103"/>
      <c r="B1167" s="103"/>
    </row>
    <row r="1168" spans="1:2" s="323" customFormat="1">
      <c r="A1168" s="103"/>
      <c r="B1168" s="103"/>
    </row>
    <row r="1169" spans="1:2" s="323" customFormat="1">
      <c r="A1169" s="103"/>
      <c r="B1169" s="103"/>
    </row>
    <row r="1170" spans="1:2" s="323" customFormat="1">
      <c r="A1170" s="103"/>
      <c r="B1170" s="103"/>
    </row>
    <row r="1171" spans="1:2" s="323" customFormat="1">
      <c r="A1171" s="103"/>
      <c r="B1171" s="103"/>
    </row>
    <row r="1172" spans="1:2" s="323" customFormat="1">
      <c r="A1172" s="103"/>
      <c r="B1172" s="103"/>
    </row>
    <row r="1173" spans="1:2" s="323" customFormat="1">
      <c r="A1173" s="103"/>
      <c r="B1173" s="103"/>
    </row>
    <row r="1174" spans="1:2" s="323" customFormat="1">
      <c r="A1174" s="103"/>
      <c r="B1174" s="103"/>
    </row>
    <row r="1175" spans="1:2" s="323" customFormat="1">
      <c r="A1175" s="103"/>
      <c r="B1175" s="103"/>
    </row>
    <row r="1176" spans="1:2" s="323" customFormat="1">
      <c r="A1176" s="103"/>
      <c r="B1176" s="103"/>
    </row>
    <row r="1177" spans="1:2" s="323" customFormat="1">
      <c r="A1177" s="103"/>
      <c r="B1177" s="103"/>
    </row>
    <row r="1178" spans="1:2" s="323" customFormat="1">
      <c r="A1178" s="103"/>
      <c r="B1178" s="103"/>
    </row>
    <row r="1179" spans="1:2" s="323" customFormat="1">
      <c r="A1179" s="103"/>
      <c r="B1179" s="103"/>
    </row>
    <row r="1180" spans="1:2" s="323" customFormat="1">
      <c r="A1180" s="103"/>
      <c r="B1180" s="103"/>
    </row>
    <row r="1181" spans="1:2" s="323" customFormat="1">
      <c r="A1181" s="103"/>
      <c r="B1181" s="103"/>
    </row>
    <row r="1182" spans="1:2" s="323" customFormat="1">
      <c r="A1182" s="103"/>
      <c r="B1182" s="103"/>
    </row>
    <row r="1183" spans="1:2" s="323" customFormat="1">
      <c r="A1183" s="103"/>
      <c r="B1183" s="103"/>
    </row>
    <row r="1184" spans="1:2" s="323" customFormat="1">
      <c r="A1184" s="103"/>
      <c r="B1184" s="103"/>
    </row>
    <row r="1185" spans="1:2" s="323" customFormat="1">
      <c r="A1185" s="103"/>
      <c r="B1185" s="103"/>
    </row>
    <row r="1186" spans="1:2" s="323" customFormat="1">
      <c r="A1186" s="103"/>
      <c r="B1186" s="103"/>
    </row>
    <row r="1187" spans="1:2" s="323" customFormat="1">
      <c r="A1187" s="103"/>
      <c r="B1187" s="103"/>
    </row>
    <row r="1188" spans="1:2" s="323" customFormat="1">
      <c r="A1188" s="103"/>
      <c r="B1188" s="103"/>
    </row>
    <row r="1189" spans="1:2" s="323" customFormat="1">
      <c r="A1189" s="103"/>
      <c r="B1189" s="103"/>
    </row>
    <row r="1190" spans="1:2" s="323" customFormat="1">
      <c r="A1190" s="103"/>
      <c r="B1190" s="101"/>
    </row>
    <row r="1191" spans="1:2" s="323" customFormat="1">
      <c r="A1191" s="103"/>
    </row>
    <row r="1192" spans="1:2" s="323" customFormat="1">
      <c r="A1192" s="103"/>
    </row>
    <row r="1193" spans="1:2" s="323" customFormat="1">
      <c r="A1193" s="103"/>
    </row>
    <row r="1194" spans="1:2" s="323" customFormat="1">
      <c r="A1194" s="103"/>
    </row>
    <row r="1195" spans="1:2" s="323" customFormat="1">
      <c r="A1195" s="103"/>
      <c r="B1195" s="101"/>
    </row>
    <row r="1196" spans="1:2" s="323" customFormat="1">
      <c r="A1196" s="103"/>
    </row>
    <row r="1197" spans="1:2" s="323" customFormat="1">
      <c r="A1197" s="103"/>
    </row>
    <row r="1198" spans="1:2" s="323" customFormat="1">
      <c r="A1198" s="103"/>
    </row>
    <row r="1199" spans="1:2" s="323" customFormat="1">
      <c r="A1199" s="103"/>
      <c r="B1199" s="103"/>
    </row>
    <row r="1200" spans="1:2" s="323" customFormat="1">
      <c r="A1200" s="103"/>
      <c r="B1200" s="103"/>
    </row>
    <row r="1201" spans="1:2" s="323" customFormat="1">
      <c r="A1201" s="103"/>
      <c r="B1201" s="103"/>
    </row>
    <row r="1202" spans="1:2" s="323" customFormat="1">
      <c r="A1202" s="103"/>
      <c r="B1202" s="103"/>
    </row>
    <row r="1203" spans="1:2" s="323" customFormat="1">
      <c r="A1203" s="103"/>
      <c r="B1203" s="103"/>
    </row>
    <row r="1204" spans="1:2" s="323" customFormat="1">
      <c r="A1204" s="103"/>
      <c r="B1204" s="103"/>
    </row>
    <row r="1205" spans="1:2" s="323" customFormat="1">
      <c r="A1205" s="103"/>
      <c r="B1205" s="103"/>
    </row>
    <row r="1206" spans="1:2" s="323" customFormat="1">
      <c r="A1206" s="103"/>
      <c r="B1206" s="103"/>
    </row>
    <row r="1207" spans="1:2" s="323" customFormat="1">
      <c r="A1207" s="103"/>
      <c r="B1207" s="103"/>
    </row>
    <row r="1208" spans="1:2" s="323" customFormat="1">
      <c r="A1208" s="103"/>
      <c r="B1208" s="103"/>
    </row>
    <row r="1209" spans="1:2" s="323" customFormat="1">
      <c r="A1209" s="103"/>
      <c r="B1209" s="103"/>
    </row>
    <row r="1210" spans="1:2" s="323" customFormat="1">
      <c r="A1210" s="103"/>
      <c r="B1210" s="103"/>
    </row>
    <row r="1211" spans="1:2" s="323" customFormat="1">
      <c r="A1211" s="103"/>
      <c r="B1211" s="103"/>
    </row>
    <row r="1212" spans="1:2" s="323" customFormat="1">
      <c r="A1212" s="103"/>
      <c r="B1212" s="103"/>
    </row>
    <row r="1213" spans="1:2" s="323" customFormat="1">
      <c r="A1213" s="103"/>
      <c r="B1213" s="103"/>
    </row>
    <row r="1214" spans="1:2" s="323" customFormat="1">
      <c r="A1214" s="103"/>
      <c r="B1214" s="103"/>
    </row>
    <row r="1215" spans="1:2" s="323" customFormat="1">
      <c r="A1215" s="103"/>
      <c r="B1215" s="103"/>
    </row>
    <row r="1216" spans="1:2" s="323" customFormat="1">
      <c r="A1216" s="103"/>
      <c r="B1216" s="103"/>
    </row>
    <row r="1217" spans="1:2" s="323" customFormat="1">
      <c r="A1217" s="103"/>
      <c r="B1217" s="101"/>
    </row>
    <row r="1218" spans="1:2" s="323" customFormat="1">
      <c r="A1218" s="103"/>
    </row>
    <row r="1219" spans="1:2" s="323" customFormat="1">
      <c r="A1219" s="103"/>
    </row>
    <row r="1220" spans="1:2" s="323" customFormat="1">
      <c r="A1220" s="103"/>
    </row>
    <row r="1221" spans="1:2" s="323" customFormat="1">
      <c r="A1221" s="103"/>
      <c r="B1221" s="101"/>
    </row>
    <row r="1222" spans="1:2" s="323" customFormat="1">
      <c r="A1222" s="103"/>
    </row>
    <row r="1223" spans="1:2" s="323" customFormat="1">
      <c r="A1223" s="103"/>
    </row>
    <row r="1224" spans="1:2" s="323" customFormat="1">
      <c r="A1224" s="103"/>
    </row>
    <row r="1225" spans="1:2" s="323" customFormat="1">
      <c r="A1225" s="103"/>
    </row>
    <row r="1226" spans="1:2" s="323" customFormat="1">
      <c r="A1226" s="103"/>
      <c r="B1226" s="101"/>
    </row>
    <row r="1227" spans="1:2" s="323" customFormat="1">
      <c r="A1227" s="103"/>
    </row>
    <row r="1228" spans="1:2" s="323" customFormat="1">
      <c r="A1228" s="103"/>
    </row>
    <row r="1229" spans="1:2" s="323" customFormat="1">
      <c r="A1229" s="103"/>
    </row>
    <row r="1230" spans="1:2" s="323" customFormat="1">
      <c r="A1230" s="103"/>
      <c r="B1230" s="103"/>
    </row>
    <row r="1231" spans="1:2" s="323" customFormat="1">
      <c r="A1231" s="103"/>
      <c r="B1231" s="103"/>
    </row>
    <row r="1232" spans="1:2" s="323" customFormat="1">
      <c r="A1232" s="103"/>
      <c r="B1232" s="103"/>
    </row>
    <row r="1233" spans="1:2" s="323" customFormat="1">
      <c r="A1233" s="103"/>
      <c r="B1233" s="103"/>
    </row>
    <row r="1234" spans="1:2" s="323" customFormat="1">
      <c r="A1234" s="103"/>
      <c r="B1234" s="103"/>
    </row>
    <row r="1235" spans="1:2" s="323" customFormat="1">
      <c r="A1235" s="103"/>
      <c r="B1235" s="103"/>
    </row>
    <row r="1236" spans="1:2" s="323" customFormat="1">
      <c r="A1236" s="103"/>
      <c r="B1236" s="103"/>
    </row>
    <row r="1237" spans="1:2" s="323" customFormat="1">
      <c r="A1237" s="103"/>
      <c r="B1237" s="103"/>
    </row>
    <row r="1238" spans="1:2" s="323" customFormat="1">
      <c r="A1238" s="103"/>
      <c r="B1238" s="103"/>
    </row>
    <row r="1239" spans="1:2" s="323" customFormat="1">
      <c r="A1239" s="103"/>
      <c r="B1239" s="103"/>
    </row>
    <row r="1240" spans="1:2" s="323" customFormat="1">
      <c r="A1240" s="103"/>
      <c r="B1240" s="103"/>
    </row>
    <row r="1241" spans="1:2" s="323" customFormat="1">
      <c r="A1241" s="103"/>
      <c r="B1241" s="103"/>
    </row>
    <row r="1242" spans="1:2" s="323" customFormat="1">
      <c r="A1242" s="103"/>
      <c r="B1242" s="103"/>
    </row>
    <row r="1243" spans="1:2" s="323" customFormat="1">
      <c r="A1243" s="103"/>
      <c r="B1243" s="103"/>
    </row>
    <row r="1244" spans="1:2" s="323" customFormat="1">
      <c r="A1244" s="103"/>
      <c r="B1244" s="103"/>
    </row>
    <row r="1245" spans="1:2" s="323" customFormat="1">
      <c r="A1245" s="103"/>
      <c r="B1245" s="103"/>
    </row>
    <row r="1246" spans="1:2" s="323" customFormat="1">
      <c r="A1246" s="103"/>
      <c r="B1246" s="103"/>
    </row>
    <row r="1247" spans="1:2" s="323" customFormat="1">
      <c r="A1247" s="103"/>
      <c r="B1247" s="101"/>
    </row>
    <row r="1248" spans="1:2" s="323" customFormat="1">
      <c r="A1248" s="103"/>
    </row>
    <row r="1249" spans="1:2" s="323" customFormat="1">
      <c r="A1249" s="103"/>
    </row>
    <row r="1250" spans="1:2" s="323" customFormat="1">
      <c r="A1250" s="103"/>
    </row>
    <row r="1251" spans="1:2" s="323" customFormat="1">
      <c r="A1251" s="103"/>
    </row>
    <row r="1252" spans="1:2" s="323" customFormat="1">
      <c r="A1252" s="103"/>
      <c r="B1252" s="101"/>
    </row>
    <row r="1253" spans="1:2" s="323" customFormat="1">
      <c r="A1253" s="103"/>
    </row>
    <row r="1254" spans="1:2" s="323" customFormat="1">
      <c r="A1254" s="103"/>
    </row>
    <row r="1255" spans="1:2" s="323" customFormat="1">
      <c r="A1255" s="103"/>
    </row>
    <row r="1256" spans="1:2" s="323" customFormat="1">
      <c r="A1256" s="103"/>
    </row>
    <row r="1257" spans="1:2" s="323" customFormat="1">
      <c r="A1257" s="103"/>
    </row>
    <row r="1258" spans="1:2" s="323" customFormat="1">
      <c r="A1258" s="103"/>
      <c r="B1258" s="103"/>
    </row>
    <row r="1259" spans="1:2" s="323" customFormat="1">
      <c r="A1259" s="103"/>
      <c r="B1259" s="103"/>
    </row>
    <row r="1260" spans="1:2" s="323" customFormat="1">
      <c r="A1260" s="103"/>
      <c r="B1260" s="103"/>
    </row>
    <row r="1261" spans="1:2" s="323" customFormat="1">
      <c r="A1261" s="103"/>
      <c r="B1261" s="103"/>
    </row>
    <row r="1262" spans="1:2" s="323" customFormat="1">
      <c r="A1262" s="103"/>
      <c r="B1262" s="103"/>
    </row>
    <row r="1263" spans="1:2" s="323" customFormat="1">
      <c r="A1263" s="103"/>
      <c r="B1263" s="103"/>
    </row>
    <row r="1264" spans="1:2" s="323" customFormat="1">
      <c r="A1264" s="103"/>
      <c r="B1264" s="103"/>
    </row>
    <row r="1265" spans="1:2" s="323" customFormat="1">
      <c r="A1265" s="103"/>
      <c r="B1265" s="103"/>
    </row>
    <row r="1266" spans="1:2" s="323" customFormat="1">
      <c r="A1266" s="103"/>
      <c r="B1266" s="101"/>
    </row>
    <row r="1267" spans="1:2" s="323" customFormat="1">
      <c r="A1267" s="103"/>
    </row>
    <row r="1268" spans="1:2" s="323" customFormat="1">
      <c r="A1268" s="103"/>
    </row>
    <row r="1269" spans="1:2" s="323" customFormat="1">
      <c r="A1269" s="103"/>
    </row>
    <row r="1270" spans="1:2" s="323" customFormat="1">
      <c r="A1270" s="103"/>
    </row>
    <row r="1271" spans="1:2" s="323" customFormat="1">
      <c r="A1271" s="103"/>
      <c r="B1271" s="103"/>
    </row>
    <row r="1272" spans="1:2" s="323" customFormat="1">
      <c r="A1272" s="103"/>
      <c r="B1272" s="103"/>
    </row>
    <row r="1273" spans="1:2" s="323" customFormat="1">
      <c r="A1273" s="103"/>
      <c r="B1273" s="103"/>
    </row>
    <row r="1274" spans="1:2" s="323" customFormat="1">
      <c r="A1274" s="103"/>
      <c r="B1274" s="103"/>
    </row>
    <row r="1275" spans="1:2" s="323" customFormat="1">
      <c r="A1275" s="103"/>
      <c r="B1275" s="103"/>
    </row>
    <row r="1276" spans="1:2" s="323" customFormat="1">
      <c r="A1276" s="103"/>
      <c r="B1276" s="103"/>
    </row>
    <row r="1277" spans="1:2" s="323" customFormat="1">
      <c r="A1277" s="103"/>
      <c r="B1277" s="103"/>
    </row>
    <row r="1278" spans="1:2" s="323" customFormat="1">
      <c r="A1278" s="103"/>
      <c r="B1278" s="103"/>
    </row>
    <row r="1279" spans="1:2" s="323" customFormat="1">
      <c r="A1279" s="103"/>
      <c r="B1279" s="103"/>
    </row>
    <row r="1280" spans="1:2" s="323" customFormat="1">
      <c r="A1280" s="103"/>
      <c r="B1280" s="103"/>
    </row>
    <row r="1281" spans="1:2" s="323" customFormat="1">
      <c r="A1281" s="103"/>
      <c r="B1281" s="103"/>
    </row>
    <row r="1282" spans="1:2" s="323" customFormat="1">
      <c r="A1282" s="103"/>
      <c r="B1282" s="103"/>
    </row>
    <row r="1283" spans="1:2" s="323" customFormat="1">
      <c r="A1283" s="103"/>
      <c r="B1283" s="103"/>
    </row>
    <row r="1284" spans="1:2" s="323" customFormat="1">
      <c r="A1284" s="103"/>
      <c r="B1284" s="103"/>
    </row>
    <row r="1285" spans="1:2" s="323" customFormat="1">
      <c r="A1285" s="103"/>
      <c r="B1285" s="103"/>
    </row>
    <row r="1286" spans="1:2" s="323" customFormat="1">
      <c r="A1286" s="103"/>
      <c r="B1286" s="103"/>
    </row>
    <row r="1287" spans="1:2" s="323" customFormat="1">
      <c r="A1287" s="103"/>
      <c r="B1287" s="103"/>
    </row>
    <row r="1288" spans="1:2" s="323" customFormat="1">
      <c r="A1288" s="103"/>
      <c r="B1288" s="103"/>
    </row>
    <row r="1289" spans="1:2" s="323" customFormat="1">
      <c r="A1289" s="103"/>
      <c r="B1289" s="103"/>
    </row>
    <row r="1290" spans="1:2" s="323" customFormat="1">
      <c r="A1290" s="103"/>
      <c r="B1290" s="103"/>
    </row>
    <row r="1291" spans="1:2" s="323" customFormat="1">
      <c r="A1291" s="103"/>
      <c r="B1291" s="103"/>
    </row>
    <row r="1292" spans="1:2" s="323" customFormat="1">
      <c r="A1292" s="103"/>
      <c r="B1292" s="103"/>
    </row>
    <row r="1293" spans="1:2" s="323" customFormat="1">
      <c r="A1293" s="103"/>
      <c r="B1293" s="103"/>
    </row>
    <row r="1294" spans="1:2" s="323" customFormat="1">
      <c r="A1294" s="103"/>
      <c r="B1294" s="103"/>
    </row>
    <row r="1295" spans="1:2" s="323" customFormat="1">
      <c r="A1295" s="103"/>
      <c r="B1295" s="103"/>
    </row>
    <row r="1296" spans="1:2" s="323" customFormat="1">
      <c r="A1296" s="103"/>
      <c r="B1296" s="103"/>
    </row>
    <row r="1297" spans="1:2" s="323" customFormat="1">
      <c r="A1297" s="103"/>
      <c r="B1297" s="103"/>
    </row>
    <row r="1298" spans="1:2" s="323" customFormat="1">
      <c r="A1298" s="103"/>
      <c r="B1298" s="103"/>
    </row>
    <row r="1299" spans="1:2" s="323" customFormat="1">
      <c r="A1299" s="103"/>
      <c r="B1299" s="103"/>
    </row>
    <row r="1300" spans="1:2" s="323" customFormat="1">
      <c r="A1300" s="103"/>
      <c r="B1300" s="103"/>
    </row>
    <row r="1301" spans="1:2" s="323" customFormat="1">
      <c r="A1301" s="103"/>
      <c r="B1301" s="103"/>
    </row>
    <row r="1302" spans="1:2" s="323" customFormat="1">
      <c r="A1302" s="103"/>
      <c r="B1302" s="103"/>
    </row>
    <row r="1303" spans="1:2" s="323" customFormat="1">
      <c r="A1303" s="103"/>
      <c r="B1303" s="103"/>
    </row>
    <row r="1304" spans="1:2" s="323" customFormat="1">
      <c r="A1304" s="103"/>
      <c r="B1304" s="103"/>
    </row>
    <row r="1305" spans="1:2" s="323" customFormat="1">
      <c r="A1305" s="103"/>
      <c r="B1305" s="103"/>
    </row>
    <row r="1306" spans="1:2" s="323" customFormat="1">
      <c r="A1306" s="103"/>
      <c r="B1306" s="103"/>
    </row>
    <row r="1307" spans="1:2" s="323" customFormat="1">
      <c r="A1307" s="103"/>
      <c r="B1307" s="103"/>
    </row>
    <row r="1308" spans="1:2" s="323" customFormat="1">
      <c r="A1308" s="103"/>
      <c r="B1308" s="101"/>
    </row>
    <row r="1309" spans="1:2" s="323" customFormat="1">
      <c r="A1309" s="103"/>
    </row>
    <row r="1310" spans="1:2" s="323" customFormat="1">
      <c r="A1310" s="103"/>
    </row>
    <row r="1311" spans="1:2" s="323" customFormat="1">
      <c r="A1311" s="103"/>
    </row>
    <row r="1312" spans="1:2" s="323" customFormat="1">
      <c r="A1312" s="103"/>
      <c r="B1312" s="103"/>
    </row>
    <row r="1313" spans="1:2" s="323" customFormat="1">
      <c r="A1313" s="103"/>
      <c r="B1313" s="103"/>
    </row>
    <row r="1314" spans="1:2" s="323" customFormat="1">
      <c r="A1314" s="103"/>
      <c r="B1314" s="103"/>
    </row>
    <row r="1315" spans="1:2" s="323" customFormat="1">
      <c r="A1315" s="103"/>
      <c r="B1315" s="103"/>
    </row>
    <row r="1316" spans="1:2" s="323" customFormat="1">
      <c r="A1316" s="103"/>
      <c r="B1316" s="103"/>
    </row>
    <row r="1317" spans="1:2" s="323" customFormat="1">
      <c r="A1317" s="103"/>
      <c r="B1317" s="103"/>
    </row>
    <row r="1318" spans="1:2" s="323" customFormat="1">
      <c r="A1318" s="103"/>
      <c r="B1318" s="103"/>
    </row>
    <row r="1319" spans="1:2" s="323" customFormat="1">
      <c r="A1319" s="103"/>
      <c r="B1319" s="103"/>
    </row>
    <row r="1320" spans="1:2" s="323" customFormat="1">
      <c r="A1320" s="103"/>
      <c r="B1320" s="103"/>
    </row>
    <row r="1321" spans="1:2" s="323" customFormat="1">
      <c r="A1321" s="103"/>
      <c r="B1321" s="103"/>
    </row>
    <row r="1322" spans="1:2" s="323" customFormat="1">
      <c r="A1322" s="103"/>
      <c r="B1322" s="103"/>
    </row>
    <row r="1323" spans="1:2" s="323" customFormat="1">
      <c r="A1323" s="103"/>
      <c r="B1323" s="103"/>
    </row>
    <row r="1324" spans="1:2" s="323" customFormat="1">
      <c r="A1324" s="103"/>
      <c r="B1324" s="103"/>
    </row>
    <row r="1325" spans="1:2" s="323" customFormat="1">
      <c r="A1325" s="103"/>
      <c r="B1325" s="103"/>
    </row>
    <row r="1326" spans="1:2" s="323" customFormat="1">
      <c r="A1326" s="103"/>
      <c r="B1326" s="101"/>
    </row>
    <row r="1327" spans="1:2" s="323" customFormat="1">
      <c r="A1327" s="103"/>
    </row>
    <row r="1328" spans="1:2" s="323" customFormat="1">
      <c r="A1328" s="103"/>
    </row>
    <row r="1329" spans="1:2" s="323" customFormat="1">
      <c r="A1329" s="103"/>
    </row>
    <row r="1330" spans="1:2" s="323" customFormat="1">
      <c r="A1330" s="103"/>
      <c r="B1330" s="103"/>
    </row>
    <row r="1331" spans="1:2" s="323" customFormat="1">
      <c r="A1331" s="103"/>
      <c r="B1331" s="103"/>
    </row>
    <row r="1332" spans="1:2" s="323" customFormat="1">
      <c r="A1332" s="103"/>
      <c r="B1332" s="103"/>
    </row>
    <row r="1333" spans="1:2" s="323" customFormat="1">
      <c r="A1333" s="103"/>
      <c r="B1333" s="103"/>
    </row>
    <row r="1334" spans="1:2" s="323" customFormat="1">
      <c r="A1334" s="103"/>
      <c r="B1334" s="103"/>
    </row>
    <row r="1335" spans="1:2" s="323" customFormat="1">
      <c r="A1335" s="103"/>
      <c r="B1335" s="101"/>
    </row>
    <row r="1336" spans="1:2" s="323" customFormat="1">
      <c r="A1336" s="103"/>
    </row>
    <row r="1337" spans="1:2" s="323" customFormat="1">
      <c r="A1337" s="103"/>
    </row>
    <row r="1338" spans="1:2" s="323" customFormat="1">
      <c r="A1338" s="103"/>
    </row>
    <row r="1339" spans="1:2" s="323" customFormat="1">
      <c r="A1339" s="103"/>
    </row>
    <row r="1340" spans="1:2" s="323" customFormat="1">
      <c r="A1340" s="103"/>
    </row>
    <row r="1341" spans="1:2" s="323" customFormat="1">
      <c r="A1341" s="103"/>
      <c r="B1341" s="103"/>
    </row>
    <row r="1342" spans="1:2" s="323" customFormat="1">
      <c r="A1342" s="103"/>
      <c r="B1342" s="103"/>
    </row>
    <row r="1343" spans="1:2" s="323" customFormat="1">
      <c r="A1343" s="103"/>
      <c r="B1343" s="103"/>
    </row>
    <row r="1344" spans="1:2" s="323" customFormat="1">
      <c r="A1344" s="103"/>
      <c r="B1344" s="103"/>
    </row>
    <row r="1345" spans="1:2" s="323" customFormat="1">
      <c r="A1345" s="103"/>
      <c r="B1345" s="103"/>
    </row>
    <row r="1346" spans="1:2" s="323" customFormat="1">
      <c r="A1346" s="103"/>
      <c r="B1346" s="103"/>
    </row>
    <row r="1347" spans="1:2" s="323" customFormat="1">
      <c r="A1347" s="103"/>
      <c r="B1347" s="103"/>
    </row>
    <row r="1348" spans="1:2" s="323" customFormat="1">
      <c r="A1348" s="103"/>
      <c r="B1348" s="103"/>
    </row>
    <row r="1349" spans="1:2" s="323" customFormat="1">
      <c r="A1349" s="103"/>
      <c r="B1349" s="103"/>
    </row>
    <row r="1350" spans="1:2" s="323" customFormat="1">
      <c r="A1350" s="103"/>
      <c r="B1350" s="103"/>
    </row>
    <row r="1351" spans="1:2" s="323" customFormat="1">
      <c r="A1351" s="103"/>
      <c r="B1351" s="103"/>
    </row>
    <row r="1352" spans="1:2" s="323" customFormat="1">
      <c r="A1352" s="103"/>
      <c r="B1352" s="103"/>
    </row>
    <row r="1353" spans="1:2" s="323" customFormat="1">
      <c r="A1353" s="103"/>
      <c r="B1353" s="103"/>
    </row>
    <row r="1354" spans="1:2" s="323" customFormat="1">
      <c r="A1354" s="103"/>
      <c r="B1354" s="103"/>
    </row>
    <row r="1355" spans="1:2" s="323" customFormat="1">
      <c r="A1355" s="103"/>
      <c r="B1355" s="103"/>
    </row>
    <row r="1356" spans="1:2" s="323" customFormat="1">
      <c r="A1356" s="103"/>
      <c r="B1356" s="103"/>
    </row>
    <row r="1357" spans="1:2" s="323" customFormat="1">
      <c r="A1357" s="103"/>
      <c r="B1357" s="103"/>
    </row>
    <row r="1358" spans="1:2" s="323" customFormat="1">
      <c r="A1358" s="103"/>
      <c r="B1358" s="103"/>
    </row>
    <row r="1359" spans="1:2" s="323" customFormat="1">
      <c r="A1359" s="103"/>
      <c r="B1359" s="103"/>
    </row>
    <row r="1360" spans="1:2" s="323" customFormat="1">
      <c r="A1360" s="103"/>
      <c r="B1360" s="103"/>
    </row>
    <row r="1361" spans="1:2" s="323" customFormat="1">
      <c r="A1361" s="103"/>
      <c r="B1361" s="103"/>
    </row>
    <row r="1362" spans="1:2" s="323" customFormat="1">
      <c r="A1362" s="103"/>
      <c r="B1362" s="103"/>
    </row>
    <row r="1363" spans="1:2" s="323" customFormat="1">
      <c r="A1363" s="103"/>
      <c r="B1363" s="103"/>
    </row>
    <row r="1364" spans="1:2" s="323" customFormat="1">
      <c r="A1364" s="103"/>
      <c r="B1364" s="103"/>
    </row>
    <row r="1365" spans="1:2" s="323" customFormat="1">
      <c r="A1365" s="103"/>
      <c r="B1365" s="103"/>
    </row>
    <row r="1366" spans="1:2" s="323" customFormat="1">
      <c r="A1366" s="103"/>
      <c r="B1366" s="103"/>
    </row>
    <row r="1367" spans="1:2" s="323" customFormat="1">
      <c r="A1367" s="103"/>
      <c r="B1367" s="103"/>
    </row>
    <row r="1368" spans="1:2" s="323" customFormat="1">
      <c r="A1368" s="103"/>
      <c r="B1368" s="103"/>
    </row>
    <row r="1369" spans="1:2" s="323" customFormat="1">
      <c r="A1369" s="103"/>
      <c r="B1369" s="103"/>
    </row>
    <row r="1370" spans="1:2" s="323" customFormat="1">
      <c r="A1370" s="103"/>
      <c r="B1370" s="101"/>
    </row>
    <row r="1371" spans="1:2" s="323" customFormat="1">
      <c r="A1371" s="103"/>
    </row>
    <row r="1372" spans="1:2" s="323" customFormat="1">
      <c r="A1372" s="103"/>
    </row>
    <row r="1373" spans="1:2" s="323" customFormat="1">
      <c r="A1373" s="103"/>
    </row>
    <row r="1374" spans="1:2" s="323" customFormat="1">
      <c r="A1374" s="103"/>
      <c r="B1374" s="103"/>
    </row>
    <row r="1375" spans="1:2" s="323" customFormat="1">
      <c r="A1375" s="103"/>
      <c r="B1375" s="103"/>
    </row>
    <row r="1376" spans="1:2" s="323" customFormat="1">
      <c r="A1376" s="103"/>
      <c r="B1376" s="103"/>
    </row>
    <row r="1377" spans="1:2" s="323" customFormat="1">
      <c r="A1377" s="103"/>
      <c r="B1377" s="103"/>
    </row>
    <row r="1378" spans="1:2" s="323" customFormat="1">
      <c r="A1378" s="103"/>
      <c r="B1378" s="103"/>
    </row>
    <row r="1379" spans="1:2" s="323" customFormat="1">
      <c r="A1379" s="103"/>
      <c r="B1379" s="103"/>
    </row>
    <row r="1380" spans="1:2" s="323" customFormat="1">
      <c r="A1380" s="103"/>
      <c r="B1380" s="103"/>
    </row>
    <row r="1381" spans="1:2" s="323" customFormat="1">
      <c r="A1381" s="103"/>
      <c r="B1381" s="103"/>
    </row>
    <row r="1382" spans="1:2" s="323" customFormat="1">
      <c r="A1382" s="103"/>
      <c r="B1382" s="103"/>
    </row>
    <row r="1383" spans="1:2" s="323" customFormat="1">
      <c r="A1383" s="103"/>
      <c r="B1383" s="103"/>
    </row>
    <row r="1384" spans="1:2" s="323" customFormat="1">
      <c r="A1384" s="103"/>
      <c r="B1384" s="103"/>
    </row>
    <row r="1385" spans="1:2" s="323" customFormat="1">
      <c r="A1385" s="103"/>
      <c r="B1385" s="103"/>
    </row>
    <row r="1386" spans="1:2" s="323" customFormat="1">
      <c r="A1386" s="103"/>
      <c r="B1386" s="103"/>
    </row>
    <row r="1387" spans="1:2" s="323" customFormat="1">
      <c r="A1387" s="103"/>
      <c r="B1387" s="103"/>
    </row>
    <row r="1388" spans="1:2" s="323" customFormat="1">
      <c r="A1388" s="103"/>
      <c r="B1388" s="103"/>
    </row>
    <row r="1389" spans="1:2" s="323" customFormat="1">
      <c r="A1389" s="103"/>
      <c r="B1389" s="103"/>
    </row>
    <row r="1390" spans="1:2" s="323" customFormat="1">
      <c r="A1390" s="103"/>
      <c r="B1390" s="103"/>
    </row>
    <row r="1391" spans="1:2" s="323" customFormat="1">
      <c r="A1391" s="103"/>
      <c r="B1391" s="103"/>
    </row>
    <row r="1392" spans="1:2" s="323" customFormat="1">
      <c r="A1392" s="103"/>
      <c r="B1392" s="103"/>
    </row>
    <row r="1393" spans="1:2" s="323" customFormat="1">
      <c r="A1393" s="103"/>
      <c r="B1393" s="103"/>
    </row>
    <row r="1394" spans="1:2" s="323" customFormat="1">
      <c r="A1394" s="103"/>
      <c r="B1394" s="103"/>
    </row>
    <row r="1395" spans="1:2" s="323" customFormat="1">
      <c r="A1395" s="103"/>
      <c r="B1395" s="103"/>
    </row>
    <row r="1396" spans="1:2" s="323" customFormat="1">
      <c r="A1396" s="103"/>
      <c r="B1396" s="103"/>
    </row>
    <row r="1397" spans="1:2" s="323" customFormat="1">
      <c r="A1397" s="103"/>
      <c r="B1397" s="103"/>
    </row>
    <row r="1398" spans="1:2" s="323" customFormat="1">
      <c r="A1398" s="103"/>
      <c r="B1398" s="103"/>
    </row>
    <row r="1399" spans="1:2" s="323" customFormat="1">
      <c r="A1399" s="103"/>
      <c r="B1399" s="103"/>
    </row>
    <row r="1400" spans="1:2" s="323" customFormat="1">
      <c r="A1400" s="103"/>
      <c r="B1400" s="103"/>
    </row>
    <row r="1401" spans="1:2" s="323" customFormat="1">
      <c r="A1401" s="103"/>
      <c r="B1401" s="103"/>
    </row>
    <row r="1402" spans="1:2" s="323" customFormat="1">
      <c r="A1402" s="103"/>
      <c r="B1402" s="103"/>
    </row>
    <row r="1403" spans="1:2" s="323" customFormat="1">
      <c r="A1403" s="103"/>
      <c r="B1403" s="103"/>
    </row>
    <row r="1404" spans="1:2" s="323" customFormat="1">
      <c r="A1404" s="103"/>
      <c r="B1404" s="103"/>
    </row>
    <row r="1405" spans="1:2" s="323" customFormat="1">
      <c r="A1405" s="103"/>
      <c r="B1405" s="101"/>
    </row>
    <row r="1406" spans="1:2" s="323" customFormat="1">
      <c r="A1406" s="103"/>
    </row>
    <row r="1407" spans="1:2" s="323" customFormat="1">
      <c r="A1407" s="103"/>
    </row>
    <row r="1408" spans="1:2" s="323" customFormat="1">
      <c r="A1408" s="103"/>
    </row>
    <row r="1409" spans="1:2" s="323" customFormat="1">
      <c r="A1409" s="103"/>
      <c r="B1409" s="103"/>
    </row>
    <row r="1410" spans="1:2" s="323" customFormat="1">
      <c r="A1410" s="103"/>
      <c r="B1410" s="103"/>
    </row>
    <row r="1411" spans="1:2" s="323" customFormat="1">
      <c r="A1411" s="103"/>
      <c r="B1411" s="103"/>
    </row>
    <row r="1412" spans="1:2" s="323" customFormat="1">
      <c r="A1412" s="103"/>
      <c r="B1412" s="103"/>
    </row>
    <row r="1413" spans="1:2" s="323" customFormat="1">
      <c r="A1413" s="103"/>
      <c r="B1413" s="103"/>
    </row>
    <row r="1414" spans="1:2" s="323" customFormat="1">
      <c r="A1414" s="103"/>
      <c r="B1414" s="103"/>
    </row>
    <row r="1415" spans="1:2" s="323" customFormat="1">
      <c r="A1415" s="103"/>
      <c r="B1415" s="103"/>
    </row>
    <row r="1416" spans="1:2" s="323" customFormat="1">
      <c r="A1416" s="103"/>
      <c r="B1416" s="103"/>
    </row>
    <row r="1417" spans="1:2" s="323" customFormat="1">
      <c r="A1417" s="103"/>
      <c r="B1417" s="101"/>
    </row>
    <row r="1418" spans="1:2" s="323" customFormat="1">
      <c r="A1418" s="103"/>
    </row>
    <row r="1419" spans="1:2" s="323" customFormat="1">
      <c r="A1419" s="103"/>
    </row>
    <row r="1420" spans="1:2" s="323" customFormat="1">
      <c r="A1420" s="103"/>
    </row>
    <row r="1421" spans="1:2" s="323" customFormat="1">
      <c r="A1421" s="103"/>
    </row>
    <row r="1422" spans="1:2" s="323" customFormat="1">
      <c r="A1422" s="103"/>
      <c r="B1422" s="103"/>
    </row>
    <row r="1423" spans="1:2" s="323" customFormat="1">
      <c r="A1423" s="103"/>
      <c r="B1423" s="103"/>
    </row>
    <row r="1424" spans="1:2" s="323" customFormat="1">
      <c r="A1424" s="103"/>
      <c r="B1424" s="103"/>
    </row>
    <row r="1425" spans="1:2" s="323" customFormat="1">
      <c r="A1425" s="103"/>
      <c r="B1425" s="103"/>
    </row>
    <row r="1426" spans="1:2" s="323" customFormat="1">
      <c r="A1426" s="103"/>
      <c r="B1426" s="103"/>
    </row>
    <row r="1427" spans="1:2" s="323" customFormat="1">
      <c r="A1427" s="103"/>
      <c r="B1427" s="103"/>
    </row>
    <row r="1428" spans="1:2" s="323" customFormat="1">
      <c r="A1428" s="103"/>
      <c r="B1428" s="103"/>
    </row>
    <row r="1429" spans="1:2" s="323" customFormat="1">
      <c r="A1429" s="103"/>
      <c r="B1429" s="103"/>
    </row>
    <row r="1430" spans="1:2" s="323" customFormat="1">
      <c r="A1430" s="103"/>
      <c r="B1430" s="103"/>
    </row>
    <row r="1431" spans="1:2" s="323" customFormat="1">
      <c r="A1431" s="103"/>
      <c r="B1431" s="103"/>
    </row>
    <row r="1432" spans="1:2" s="323" customFormat="1">
      <c r="A1432" s="103"/>
      <c r="B1432" s="103"/>
    </row>
    <row r="1433" spans="1:2" s="323" customFormat="1">
      <c r="A1433" s="103"/>
      <c r="B1433" s="103"/>
    </row>
    <row r="1434" spans="1:2" s="323" customFormat="1">
      <c r="A1434" s="103"/>
      <c r="B1434" s="103"/>
    </row>
    <row r="1435" spans="1:2" s="323" customFormat="1">
      <c r="A1435" s="103"/>
      <c r="B1435" s="103"/>
    </row>
    <row r="1436" spans="1:2" s="323" customFormat="1">
      <c r="A1436" s="103"/>
      <c r="B1436" s="103"/>
    </row>
    <row r="1437" spans="1:2" s="323" customFormat="1">
      <c r="A1437" s="103"/>
      <c r="B1437" s="103"/>
    </row>
    <row r="1438" spans="1:2" s="323" customFormat="1">
      <c r="A1438" s="103"/>
      <c r="B1438" s="103"/>
    </row>
    <row r="1439" spans="1:2" s="323" customFormat="1">
      <c r="A1439" s="103"/>
      <c r="B1439" s="103"/>
    </row>
    <row r="1440" spans="1:2" s="323" customFormat="1">
      <c r="A1440" s="103"/>
      <c r="B1440" s="103"/>
    </row>
    <row r="1441" spans="1:2" s="323" customFormat="1">
      <c r="A1441" s="103"/>
      <c r="B1441" s="103"/>
    </row>
    <row r="1442" spans="1:2" s="323" customFormat="1">
      <c r="A1442" s="103"/>
      <c r="B1442" s="103"/>
    </row>
    <row r="1443" spans="1:2" s="323" customFormat="1">
      <c r="A1443" s="103"/>
      <c r="B1443" s="103"/>
    </row>
    <row r="1444" spans="1:2" s="323" customFormat="1">
      <c r="A1444" s="103"/>
      <c r="B1444" s="103"/>
    </row>
    <row r="1445" spans="1:2" s="323" customFormat="1">
      <c r="A1445" s="103"/>
      <c r="B1445" s="103"/>
    </row>
    <row r="1446" spans="1:2" s="323" customFormat="1">
      <c r="A1446" s="103"/>
      <c r="B1446" s="103"/>
    </row>
    <row r="1447" spans="1:2" s="323" customFormat="1">
      <c r="A1447" s="103"/>
      <c r="B1447" s="103"/>
    </row>
    <row r="1448" spans="1:2" s="323" customFormat="1">
      <c r="A1448" s="103"/>
      <c r="B1448" s="103"/>
    </row>
    <row r="1449" spans="1:2" s="323" customFormat="1">
      <c r="A1449" s="103"/>
      <c r="B1449" s="103"/>
    </row>
    <row r="1450" spans="1:2" s="323" customFormat="1">
      <c r="A1450" s="103"/>
      <c r="B1450" s="103"/>
    </row>
    <row r="1451" spans="1:2" s="323" customFormat="1">
      <c r="A1451" s="103"/>
      <c r="B1451" s="103"/>
    </row>
    <row r="1452" spans="1:2" s="323" customFormat="1">
      <c r="A1452" s="103"/>
      <c r="B1452" s="103"/>
    </row>
    <row r="1453" spans="1:2" s="323" customFormat="1">
      <c r="A1453" s="103"/>
      <c r="B1453" s="103"/>
    </row>
    <row r="1454" spans="1:2" s="323" customFormat="1">
      <c r="A1454" s="103"/>
      <c r="B1454" s="103"/>
    </row>
    <row r="1455" spans="1:2" s="323" customFormat="1">
      <c r="A1455" s="103"/>
      <c r="B1455" s="324"/>
    </row>
    <row r="1456" spans="1:2" s="323" customFormat="1">
      <c r="A1456" s="103"/>
      <c r="B1456" s="103"/>
    </row>
    <row r="1457" spans="1:2" s="323" customFormat="1">
      <c r="A1457" s="103"/>
      <c r="B1457" s="103"/>
    </row>
    <row r="1458" spans="1:2" s="323" customFormat="1">
      <c r="A1458" s="103"/>
      <c r="B1458" s="103"/>
    </row>
    <row r="1459" spans="1:2" s="323" customFormat="1">
      <c r="A1459" s="103"/>
      <c r="B1459" s="103"/>
    </row>
    <row r="1460" spans="1:2" s="323" customFormat="1">
      <c r="A1460" s="103"/>
      <c r="B1460" s="103"/>
    </row>
    <row r="1461" spans="1:2" s="323" customFormat="1">
      <c r="A1461" s="103"/>
      <c r="B1461" s="103"/>
    </row>
    <row r="1462" spans="1:2" s="323" customFormat="1">
      <c r="A1462" s="103"/>
      <c r="B1462" s="103"/>
    </row>
    <row r="1463" spans="1:2" s="323" customFormat="1">
      <c r="A1463" s="103"/>
      <c r="B1463" s="103"/>
    </row>
    <row r="1464" spans="1:2" s="323" customFormat="1">
      <c r="A1464" s="103"/>
      <c r="B1464" s="103"/>
    </row>
    <row r="1465" spans="1:2" s="323" customFormat="1">
      <c r="A1465" s="103"/>
      <c r="B1465" s="103"/>
    </row>
    <row r="1466" spans="1:2" s="323" customFormat="1">
      <c r="A1466" s="103"/>
      <c r="B1466" s="103"/>
    </row>
    <row r="1467" spans="1:2" s="323" customFormat="1">
      <c r="A1467" s="103"/>
      <c r="B1467" s="103"/>
    </row>
    <row r="1468" spans="1:2" s="323" customFormat="1">
      <c r="A1468" s="103"/>
      <c r="B1468" s="103"/>
    </row>
    <row r="1469" spans="1:2" s="323" customFormat="1">
      <c r="A1469" s="103"/>
      <c r="B1469" s="103"/>
    </row>
    <row r="1470" spans="1:2" s="323" customFormat="1">
      <c r="A1470" s="103"/>
      <c r="B1470" s="103"/>
    </row>
    <row r="1471" spans="1:2" s="323" customFormat="1">
      <c r="A1471" s="103"/>
      <c r="B1471" s="103"/>
    </row>
    <row r="1472" spans="1:2" s="323" customFormat="1">
      <c r="A1472" s="103"/>
      <c r="B1472" s="103"/>
    </row>
    <row r="1473" spans="1:2" s="323" customFormat="1">
      <c r="A1473" s="103"/>
      <c r="B1473" s="103"/>
    </row>
    <row r="1474" spans="1:2" s="323" customFormat="1">
      <c r="A1474" s="103"/>
      <c r="B1474" s="103"/>
    </row>
    <row r="1475" spans="1:2" s="323" customFormat="1">
      <c r="A1475" s="103"/>
      <c r="B1475" s="103"/>
    </row>
    <row r="1476" spans="1:2" s="323" customFormat="1">
      <c r="A1476" s="103"/>
      <c r="B1476" s="103"/>
    </row>
    <row r="1477" spans="1:2" s="323" customFormat="1">
      <c r="A1477" s="103"/>
      <c r="B1477" s="103"/>
    </row>
    <row r="1478" spans="1:2" s="323" customFormat="1">
      <c r="A1478" s="103"/>
      <c r="B1478" s="101"/>
    </row>
    <row r="1479" spans="1:2" s="323" customFormat="1">
      <c r="A1479" s="103"/>
    </row>
    <row r="1480" spans="1:2" s="323" customFormat="1">
      <c r="A1480" s="103"/>
    </row>
    <row r="1481" spans="1:2" s="323" customFormat="1">
      <c r="A1481" s="103"/>
    </row>
    <row r="1482" spans="1:2" s="323" customFormat="1">
      <c r="A1482" s="103"/>
      <c r="B1482" s="103"/>
    </row>
    <row r="1483" spans="1:2" s="323" customFormat="1">
      <c r="A1483" s="103"/>
      <c r="B1483" s="103"/>
    </row>
    <row r="1484" spans="1:2" s="323" customFormat="1">
      <c r="A1484" s="103"/>
      <c r="B1484" s="103"/>
    </row>
    <row r="1485" spans="1:2" s="323" customFormat="1">
      <c r="A1485" s="103"/>
      <c r="B1485" s="103"/>
    </row>
    <row r="1486" spans="1:2" s="323" customFormat="1">
      <c r="A1486" s="103"/>
      <c r="B1486" s="103"/>
    </row>
    <row r="1487" spans="1:2" s="323" customFormat="1">
      <c r="A1487" s="103"/>
      <c r="B1487" s="103"/>
    </row>
    <row r="1488" spans="1:2" s="323" customFormat="1">
      <c r="A1488" s="103"/>
      <c r="B1488" s="103"/>
    </row>
    <row r="1489" spans="1:2" s="323" customFormat="1">
      <c r="A1489" s="103"/>
      <c r="B1489" s="103"/>
    </row>
    <row r="1490" spans="1:2" s="323" customFormat="1">
      <c r="A1490" s="103"/>
      <c r="B1490" s="103"/>
    </row>
    <row r="1491" spans="1:2" s="323" customFormat="1">
      <c r="A1491" s="103"/>
      <c r="B1491" s="103"/>
    </row>
    <row r="1492" spans="1:2" s="323" customFormat="1">
      <c r="A1492" s="103"/>
      <c r="B1492" s="103"/>
    </row>
    <row r="1493" spans="1:2" s="323" customFormat="1">
      <c r="A1493" s="103"/>
      <c r="B1493" s="103"/>
    </row>
    <row r="1494" spans="1:2" s="323" customFormat="1">
      <c r="A1494" s="103"/>
      <c r="B1494" s="103"/>
    </row>
    <row r="1495" spans="1:2" s="323" customFormat="1">
      <c r="A1495" s="103"/>
      <c r="B1495" s="103"/>
    </row>
    <row r="1496" spans="1:2" s="323" customFormat="1">
      <c r="A1496" s="103"/>
      <c r="B1496" s="103"/>
    </row>
    <row r="1497" spans="1:2" s="323" customFormat="1">
      <c r="A1497" s="103"/>
      <c r="B1497" s="103"/>
    </row>
    <row r="1498" spans="1:2" s="323" customFormat="1">
      <c r="A1498" s="103"/>
      <c r="B1498" s="103"/>
    </row>
    <row r="1499" spans="1:2" s="323" customFormat="1">
      <c r="A1499" s="103"/>
      <c r="B1499" s="103"/>
    </row>
    <row r="1500" spans="1:2" s="323" customFormat="1">
      <c r="A1500" s="103"/>
      <c r="B1500" s="103"/>
    </row>
    <row r="1501" spans="1:2" s="323" customFormat="1">
      <c r="A1501" s="103"/>
      <c r="B1501" s="103"/>
    </row>
    <row r="1502" spans="1:2" s="323" customFormat="1">
      <c r="A1502" s="103"/>
      <c r="B1502" s="103"/>
    </row>
    <row r="1503" spans="1:2" s="323" customFormat="1">
      <c r="A1503" s="103"/>
      <c r="B1503" s="103"/>
    </row>
    <row r="1504" spans="1:2" s="323" customFormat="1">
      <c r="A1504" s="103"/>
      <c r="B1504" s="103"/>
    </row>
    <row r="1505" spans="1:2" s="323" customFormat="1">
      <c r="A1505" s="103"/>
      <c r="B1505" s="103"/>
    </row>
    <row r="1506" spans="1:2" s="323" customFormat="1">
      <c r="A1506" s="103"/>
      <c r="B1506" s="103"/>
    </row>
    <row r="1507" spans="1:2" s="323" customFormat="1">
      <c r="A1507" s="103"/>
      <c r="B1507" s="103"/>
    </row>
    <row r="1508" spans="1:2" s="323" customFormat="1">
      <c r="A1508" s="103"/>
      <c r="B1508" s="103"/>
    </row>
    <row r="1509" spans="1:2" s="323" customFormat="1">
      <c r="A1509" s="103"/>
      <c r="B1509" s="103"/>
    </row>
    <row r="1510" spans="1:2" s="323" customFormat="1">
      <c r="A1510" s="103"/>
      <c r="B1510" s="103"/>
    </row>
    <row r="1511" spans="1:2" s="323" customFormat="1">
      <c r="A1511" s="103"/>
      <c r="B1511" s="103"/>
    </row>
    <row r="1512" spans="1:2" s="323" customFormat="1">
      <c r="A1512" s="103"/>
      <c r="B1512" s="103"/>
    </row>
    <row r="1513" spans="1:2" s="323" customFormat="1">
      <c r="A1513" s="103"/>
      <c r="B1513" s="103"/>
    </row>
    <row r="1514" spans="1:2" s="323" customFormat="1">
      <c r="A1514" s="103"/>
      <c r="B1514" s="103"/>
    </row>
    <row r="1515" spans="1:2" s="323" customFormat="1">
      <c r="A1515" s="103"/>
      <c r="B1515" s="103"/>
    </row>
    <row r="1516" spans="1:2" s="323" customFormat="1">
      <c r="A1516" s="103"/>
      <c r="B1516" s="103"/>
    </row>
    <row r="1517" spans="1:2" s="323" customFormat="1">
      <c r="A1517" s="103"/>
      <c r="B1517" s="103"/>
    </row>
    <row r="1518" spans="1:2" s="323" customFormat="1">
      <c r="A1518" s="103"/>
      <c r="B1518" s="103"/>
    </row>
    <row r="1519" spans="1:2" s="323" customFormat="1">
      <c r="A1519" s="103"/>
      <c r="B1519" s="103"/>
    </row>
    <row r="1520" spans="1:2" s="323" customFormat="1">
      <c r="A1520" s="103"/>
      <c r="B1520" s="103"/>
    </row>
    <row r="1521" spans="1:2" s="323" customFormat="1">
      <c r="A1521" s="103"/>
      <c r="B1521" s="103"/>
    </row>
    <row r="1522" spans="1:2" s="323" customFormat="1">
      <c r="A1522" s="103"/>
      <c r="B1522" s="103"/>
    </row>
    <row r="1523" spans="1:2" s="323" customFormat="1">
      <c r="A1523" s="103"/>
      <c r="B1523" s="103"/>
    </row>
    <row r="1524" spans="1:2" s="323" customFormat="1">
      <c r="A1524" s="103"/>
      <c r="B1524" s="103"/>
    </row>
    <row r="1525" spans="1:2" s="323" customFormat="1">
      <c r="A1525" s="103"/>
      <c r="B1525" s="103"/>
    </row>
    <row r="1526" spans="1:2" s="323" customFormat="1">
      <c r="A1526" s="103"/>
      <c r="B1526" s="103"/>
    </row>
    <row r="1527" spans="1:2" s="323" customFormat="1">
      <c r="A1527" s="103"/>
      <c r="B1527" s="101"/>
    </row>
    <row r="1528" spans="1:2" s="323" customFormat="1">
      <c r="A1528" s="103"/>
    </row>
    <row r="1529" spans="1:2" s="323" customFormat="1">
      <c r="A1529" s="103"/>
    </row>
    <row r="1530" spans="1:2" s="323" customFormat="1">
      <c r="A1530" s="103"/>
    </row>
    <row r="1531" spans="1:2" s="323" customFormat="1">
      <c r="A1531" s="103"/>
      <c r="B1531" s="103"/>
    </row>
    <row r="1532" spans="1:2" s="323" customFormat="1">
      <c r="A1532" s="103"/>
      <c r="B1532" s="103"/>
    </row>
    <row r="1533" spans="1:2" s="323" customFormat="1">
      <c r="A1533" s="103"/>
      <c r="B1533" s="103"/>
    </row>
    <row r="1534" spans="1:2" s="323" customFormat="1">
      <c r="A1534" s="103"/>
      <c r="B1534" s="103"/>
    </row>
    <row r="1535" spans="1:2" s="323" customFormat="1">
      <c r="A1535" s="103"/>
      <c r="B1535" s="103"/>
    </row>
    <row r="1536" spans="1:2" s="323" customFormat="1">
      <c r="A1536" s="103"/>
      <c r="B1536" s="103"/>
    </row>
    <row r="1537" spans="1:2" s="323" customFormat="1">
      <c r="A1537" s="103"/>
      <c r="B1537" s="103"/>
    </row>
    <row r="1538" spans="1:2" s="323" customFormat="1">
      <c r="A1538" s="103"/>
      <c r="B1538" s="103"/>
    </row>
    <row r="1539" spans="1:2" s="323" customFormat="1">
      <c r="A1539" s="103"/>
      <c r="B1539" s="103"/>
    </row>
    <row r="1540" spans="1:2" s="323" customFormat="1">
      <c r="A1540" s="103"/>
      <c r="B1540" s="103"/>
    </row>
    <row r="1541" spans="1:2" s="323" customFormat="1">
      <c r="A1541" s="103"/>
      <c r="B1541" s="103"/>
    </row>
    <row r="1542" spans="1:2" s="323" customFormat="1">
      <c r="A1542" s="103"/>
      <c r="B1542" s="103"/>
    </row>
    <row r="1543" spans="1:2" s="323" customFormat="1">
      <c r="A1543" s="103"/>
      <c r="B1543" s="103"/>
    </row>
    <row r="1544" spans="1:2" s="323" customFormat="1">
      <c r="A1544" s="103"/>
      <c r="B1544" s="103"/>
    </row>
    <row r="1545" spans="1:2" s="323" customFormat="1">
      <c r="A1545" s="103"/>
      <c r="B1545" s="103"/>
    </row>
    <row r="1546" spans="1:2" s="323" customFormat="1">
      <c r="A1546" s="103"/>
      <c r="B1546" s="103"/>
    </row>
    <row r="1547" spans="1:2" s="323" customFormat="1">
      <c r="A1547" s="103"/>
      <c r="B1547" s="103"/>
    </row>
    <row r="1548" spans="1:2" s="323" customFormat="1">
      <c r="A1548" s="103"/>
      <c r="B1548" s="103"/>
    </row>
    <row r="1549" spans="1:2" s="323" customFormat="1">
      <c r="A1549" s="103"/>
      <c r="B1549" s="103"/>
    </row>
    <row r="1550" spans="1:2" s="323" customFormat="1">
      <c r="A1550" s="103"/>
      <c r="B1550" s="103"/>
    </row>
    <row r="1551" spans="1:2" s="323" customFormat="1">
      <c r="A1551" s="103"/>
      <c r="B1551" s="103"/>
    </row>
    <row r="1552" spans="1:2" s="323" customFormat="1">
      <c r="A1552" s="103"/>
      <c r="B1552" s="103"/>
    </row>
    <row r="1553" spans="1:2" s="323" customFormat="1">
      <c r="A1553" s="103"/>
      <c r="B1553" s="103"/>
    </row>
    <row r="1554" spans="1:2" s="323" customFormat="1">
      <c r="A1554" s="103"/>
      <c r="B1554" s="101"/>
    </row>
    <row r="1555" spans="1:2" s="323" customFormat="1">
      <c r="A1555" s="103"/>
    </row>
    <row r="1556" spans="1:2" s="323" customFormat="1">
      <c r="A1556" s="103"/>
    </row>
    <row r="1557" spans="1:2" s="323" customFormat="1">
      <c r="A1557" s="103"/>
    </row>
    <row r="1558" spans="1:2" s="323" customFormat="1">
      <c r="A1558" s="103"/>
    </row>
    <row r="1559" spans="1:2" s="323" customFormat="1">
      <c r="A1559" s="103"/>
      <c r="B1559" s="103"/>
    </row>
    <row r="1560" spans="1:2" s="323" customFormat="1">
      <c r="A1560" s="103"/>
      <c r="B1560" s="103"/>
    </row>
    <row r="1561" spans="1:2" s="323" customFormat="1">
      <c r="A1561" s="103"/>
      <c r="B1561" s="103"/>
    </row>
    <row r="1562" spans="1:2" s="323" customFormat="1">
      <c r="A1562" s="103"/>
      <c r="B1562" s="103"/>
    </row>
    <row r="1563" spans="1:2" s="323" customFormat="1">
      <c r="A1563" s="103"/>
      <c r="B1563" s="103"/>
    </row>
    <row r="1564" spans="1:2" s="323" customFormat="1">
      <c r="A1564" s="103"/>
      <c r="B1564" s="103"/>
    </row>
    <row r="1565" spans="1:2" s="323" customFormat="1">
      <c r="A1565" s="103"/>
      <c r="B1565" s="103"/>
    </row>
    <row r="1566" spans="1:2" s="323" customFormat="1">
      <c r="A1566" s="103"/>
      <c r="B1566" s="103"/>
    </row>
    <row r="1567" spans="1:2" s="323" customFormat="1">
      <c r="A1567" s="103"/>
      <c r="B1567" s="103"/>
    </row>
    <row r="1568" spans="1:2" s="323" customFormat="1">
      <c r="A1568" s="103"/>
      <c r="B1568" s="101"/>
    </row>
    <row r="1569" spans="1:2" s="323" customFormat="1">
      <c r="A1569" s="103"/>
    </row>
    <row r="1570" spans="1:2" s="323" customFormat="1">
      <c r="A1570" s="103"/>
    </row>
    <row r="1571" spans="1:2" s="323" customFormat="1">
      <c r="A1571" s="103"/>
    </row>
    <row r="1572" spans="1:2" s="323" customFormat="1">
      <c r="A1572" s="103"/>
      <c r="B1572" s="103"/>
    </row>
    <row r="1573" spans="1:2" s="323" customFormat="1">
      <c r="A1573" s="103"/>
      <c r="B1573" s="103"/>
    </row>
    <row r="1574" spans="1:2" s="323" customFormat="1">
      <c r="A1574" s="103"/>
      <c r="B1574" s="103"/>
    </row>
    <row r="1575" spans="1:2" s="323" customFormat="1">
      <c r="A1575" s="103"/>
      <c r="B1575" s="103"/>
    </row>
    <row r="1576" spans="1:2" s="323" customFormat="1">
      <c r="A1576" s="103"/>
      <c r="B1576" s="103"/>
    </row>
    <row r="1577" spans="1:2" s="323" customFormat="1">
      <c r="A1577" s="103"/>
      <c r="B1577" s="103"/>
    </row>
    <row r="1578" spans="1:2" s="323" customFormat="1">
      <c r="A1578" s="103"/>
      <c r="B1578" s="103"/>
    </row>
    <row r="1579" spans="1:2" s="323" customFormat="1">
      <c r="A1579" s="103"/>
      <c r="B1579" s="103"/>
    </row>
    <row r="1580" spans="1:2" s="323" customFormat="1">
      <c r="A1580" s="103"/>
      <c r="B1580" s="101"/>
    </row>
    <row r="1581" spans="1:2" s="323" customFormat="1">
      <c r="A1581" s="103"/>
    </row>
    <row r="1582" spans="1:2" s="323" customFormat="1">
      <c r="A1582" s="103"/>
    </row>
    <row r="1583" spans="1:2" s="323" customFormat="1">
      <c r="A1583" s="103"/>
    </row>
    <row r="1584" spans="1:2" s="323" customFormat="1">
      <c r="A1584" s="103"/>
      <c r="B1584" s="103"/>
    </row>
    <row r="1585" spans="1:2" s="323" customFormat="1">
      <c r="A1585" s="103"/>
      <c r="B1585" s="103"/>
    </row>
    <row r="1586" spans="1:2" s="323" customFormat="1">
      <c r="A1586" s="103"/>
      <c r="B1586" s="103"/>
    </row>
    <row r="1587" spans="1:2" s="323" customFormat="1">
      <c r="A1587" s="103"/>
      <c r="B1587" s="103"/>
    </row>
    <row r="1588" spans="1:2" s="323" customFormat="1">
      <c r="A1588" s="103"/>
      <c r="B1588" s="103"/>
    </row>
    <row r="1589" spans="1:2" s="323" customFormat="1">
      <c r="A1589" s="103"/>
      <c r="B1589" s="103"/>
    </row>
    <row r="1590" spans="1:2" s="323" customFormat="1">
      <c r="A1590" s="103"/>
      <c r="B1590" s="103"/>
    </row>
    <row r="1591" spans="1:2" s="323" customFormat="1">
      <c r="A1591" s="103"/>
      <c r="B1591" s="103"/>
    </row>
    <row r="1592" spans="1:2" s="323" customFormat="1">
      <c r="A1592" s="103"/>
      <c r="B1592" s="103"/>
    </row>
    <row r="1593" spans="1:2" s="323" customFormat="1">
      <c r="A1593" s="103"/>
      <c r="B1593" s="103"/>
    </row>
    <row r="1594" spans="1:2" s="323" customFormat="1">
      <c r="A1594" s="103"/>
      <c r="B1594" s="103"/>
    </row>
    <row r="1595" spans="1:2" s="323" customFormat="1">
      <c r="A1595" s="103"/>
      <c r="B1595" s="103"/>
    </row>
    <row r="1596" spans="1:2" s="323" customFormat="1">
      <c r="A1596" s="103"/>
      <c r="B1596" s="103"/>
    </row>
    <row r="1597" spans="1:2" s="323" customFormat="1">
      <c r="A1597" s="103"/>
      <c r="B1597" s="103"/>
    </row>
    <row r="1598" spans="1:2" s="323" customFormat="1">
      <c r="A1598" s="103"/>
      <c r="B1598" s="103"/>
    </row>
    <row r="1599" spans="1:2" s="323" customFormat="1">
      <c r="A1599" s="103"/>
      <c r="B1599" s="103"/>
    </row>
    <row r="1600" spans="1:2" s="323" customFormat="1">
      <c r="A1600" s="103"/>
      <c r="B1600" s="103"/>
    </row>
    <row r="1601" spans="1:2" s="323" customFormat="1">
      <c r="A1601" s="103"/>
      <c r="B1601" s="103"/>
    </row>
    <row r="1602" spans="1:2" s="323" customFormat="1">
      <c r="A1602" s="103"/>
      <c r="B1602" s="103"/>
    </row>
    <row r="1603" spans="1:2" s="323" customFormat="1">
      <c r="A1603" s="103"/>
      <c r="B1603" s="103"/>
    </row>
    <row r="1604" spans="1:2" s="323" customFormat="1">
      <c r="A1604" s="103"/>
      <c r="B1604" s="103"/>
    </row>
    <row r="1605" spans="1:2" s="323" customFormat="1">
      <c r="A1605" s="103"/>
      <c r="B1605" s="103"/>
    </row>
    <row r="1606" spans="1:2" s="323" customFormat="1">
      <c r="A1606" s="103"/>
      <c r="B1606" s="103"/>
    </row>
    <row r="1607" spans="1:2" s="323" customFormat="1">
      <c r="A1607" s="103"/>
      <c r="B1607" s="103"/>
    </row>
    <row r="1608" spans="1:2" s="323" customFormat="1">
      <c r="A1608" s="103"/>
      <c r="B1608" s="103"/>
    </row>
    <row r="1609" spans="1:2" s="323" customFormat="1">
      <c r="A1609" s="103"/>
      <c r="B1609" s="103"/>
    </row>
    <row r="1610" spans="1:2" s="323" customFormat="1">
      <c r="A1610" s="103"/>
      <c r="B1610" s="103"/>
    </row>
    <row r="1611" spans="1:2" s="323" customFormat="1">
      <c r="A1611" s="103"/>
      <c r="B1611" s="103"/>
    </row>
    <row r="1612" spans="1:2" s="323" customFormat="1">
      <c r="A1612" s="103"/>
      <c r="B1612" s="103"/>
    </row>
    <row r="1613" spans="1:2" s="323" customFormat="1">
      <c r="A1613" s="103"/>
      <c r="B1613" s="103"/>
    </row>
    <row r="1614" spans="1:2" s="323" customFormat="1">
      <c r="A1614" s="103"/>
      <c r="B1614" s="103"/>
    </row>
    <row r="1615" spans="1:2" s="323" customFormat="1">
      <c r="A1615" s="103"/>
      <c r="B1615" s="103"/>
    </row>
    <row r="1616" spans="1:2" s="323" customFormat="1">
      <c r="A1616" s="103"/>
      <c r="B1616" s="103"/>
    </row>
    <row r="1617" spans="1:2" s="323" customFormat="1">
      <c r="A1617" s="103"/>
      <c r="B1617" s="103"/>
    </row>
    <row r="1618" spans="1:2" s="323" customFormat="1">
      <c r="A1618" s="103"/>
      <c r="B1618" s="103"/>
    </row>
    <row r="1619" spans="1:2" s="323" customFormat="1">
      <c r="A1619" s="103"/>
      <c r="B1619" s="103"/>
    </row>
    <row r="1620" spans="1:2" s="323" customFormat="1">
      <c r="A1620" s="103"/>
      <c r="B1620" s="103"/>
    </row>
    <row r="1621" spans="1:2" s="323" customFormat="1">
      <c r="A1621" s="103"/>
      <c r="B1621" s="103"/>
    </row>
    <row r="1622" spans="1:2" s="323" customFormat="1">
      <c r="A1622" s="103"/>
      <c r="B1622" s="103"/>
    </row>
    <row r="1623" spans="1:2" s="323" customFormat="1">
      <c r="A1623" s="103"/>
      <c r="B1623" s="103"/>
    </row>
    <row r="1624" spans="1:2" s="323" customFormat="1">
      <c r="A1624" s="103"/>
      <c r="B1624" s="101"/>
    </row>
    <row r="1625" spans="1:2" s="323" customFormat="1">
      <c r="A1625" s="103"/>
    </row>
    <row r="1626" spans="1:2" s="323" customFormat="1">
      <c r="A1626" s="103"/>
    </row>
    <row r="1627" spans="1:2" s="323" customFormat="1">
      <c r="A1627" s="103"/>
    </row>
    <row r="1628" spans="1:2" s="323" customFormat="1">
      <c r="A1628" s="103"/>
    </row>
    <row r="1629" spans="1:2" s="323" customFormat="1">
      <c r="A1629" s="103"/>
      <c r="B1629" s="103"/>
    </row>
    <row r="1630" spans="1:2" s="323" customFormat="1">
      <c r="A1630" s="103"/>
      <c r="B1630" s="103"/>
    </row>
    <row r="1631" spans="1:2" s="323" customFormat="1">
      <c r="A1631" s="103"/>
      <c r="B1631" s="103"/>
    </row>
    <row r="1632" spans="1:2" s="323" customFormat="1">
      <c r="A1632" s="103"/>
      <c r="B1632" s="103"/>
    </row>
    <row r="1633" spans="1:2" s="323" customFormat="1">
      <c r="A1633" s="103"/>
      <c r="B1633" s="103"/>
    </row>
    <row r="1634" spans="1:2" s="323" customFormat="1">
      <c r="A1634" s="103"/>
      <c r="B1634" s="103"/>
    </row>
    <row r="1635" spans="1:2" s="323" customFormat="1">
      <c r="A1635" s="103"/>
      <c r="B1635" s="103"/>
    </row>
    <row r="1636" spans="1:2" s="323" customFormat="1">
      <c r="A1636" s="103"/>
      <c r="B1636" s="103"/>
    </row>
    <row r="1637" spans="1:2" s="323" customFormat="1">
      <c r="A1637" s="103"/>
      <c r="B1637" s="101"/>
    </row>
    <row r="1638" spans="1:2" s="323" customFormat="1">
      <c r="A1638" s="103"/>
    </row>
    <row r="1639" spans="1:2" s="323" customFormat="1">
      <c r="A1639" s="103"/>
    </row>
    <row r="1640" spans="1:2" s="323" customFormat="1">
      <c r="A1640" s="103"/>
    </row>
    <row r="1641" spans="1:2" s="323" customFormat="1">
      <c r="A1641" s="103"/>
    </row>
    <row r="1642" spans="1:2" s="323" customFormat="1">
      <c r="A1642" s="103"/>
      <c r="B1642" s="103"/>
    </row>
    <row r="1643" spans="1:2" s="323" customFormat="1">
      <c r="A1643" s="103"/>
      <c r="B1643" s="103"/>
    </row>
    <row r="1644" spans="1:2" s="323" customFormat="1">
      <c r="A1644" s="103"/>
      <c r="B1644" s="103"/>
    </row>
    <row r="1645" spans="1:2" s="323" customFormat="1">
      <c r="A1645" s="103"/>
      <c r="B1645" s="103"/>
    </row>
    <row r="1646" spans="1:2" s="323" customFormat="1">
      <c r="A1646" s="103"/>
      <c r="B1646" s="103"/>
    </row>
    <row r="1647" spans="1:2" s="323" customFormat="1">
      <c r="A1647" s="103"/>
      <c r="B1647" s="103"/>
    </row>
    <row r="1648" spans="1:2" s="323" customFormat="1">
      <c r="A1648" s="103"/>
      <c r="B1648" s="103"/>
    </row>
    <row r="1649" spans="1:2" s="323" customFormat="1">
      <c r="A1649" s="103"/>
      <c r="B1649" s="103"/>
    </row>
    <row r="1650" spans="1:2" s="323" customFormat="1">
      <c r="A1650" s="103"/>
      <c r="B1650" s="103"/>
    </row>
    <row r="1651" spans="1:2" s="323" customFormat="1">
      <c r="A1651" s="103"/>
      <c r="B1651" s="103"/>
    </row>
    <row r="1652" spans="1:2" s="323" customFormat="1">
      <c r="A1652" s="103"/>
      <c r="B1652" s="103"/>
    </row>
    <row r="1653" spans="1:2" s="323" customFormat="1">
      <c r="A1653" s="103"/>
      <c r="B1653" s="103"/>
    </row>
    <row r="1654" spans="1:2" s="323" customFormat="1">
      <c r="A1654" s="103"/>
      <c r="B1654" s="103"/>
    </row>
    <row r="1655" spans="1:2" s="323" customFormat="1">
      <c r="A1655" s="103"/>
      <c r="B1655" s="103"/>
    </row>
    <row r="1656" spans="1:2" s="323" customFormat="1">
      <c r="A1656" s="103"/>
      <c r="B1656" s="103"/>
    </row>
    <row r="1657" spans="1:2" s="323" customFormat="1">
      <c r="A1657" s="103"/>
      <c r="B1657" s="103"/>
    </row>
    <row r="1658" spans="1:2" s="323" customFormat="1">
      <c r="A1658" s="103"/>
      <c r="B1658" s="103"/>
    </row>
    <row r="1659" spans="1:2" s="323" customFormat="1">
      <c r="A1659" s="103"/>
      <c r="B1659" s="103"/>
    </row>
    <row r="1660" spans="1:2" s="323" customFormat="1">
      <c r="A1660" s="103"/>
      <c r="B1660" s="103"/>
    </row>
    <row r="1661" spans="1:2" s="323" customFormat="1">
      <c r="A1661" s="103"/>
      <c r="B1661" s="103"/>
    </row>
    <row r="1662" spans="1:2" s="323" customFormat="1">
      <c r="A1662" s="103"/>
      <c r="B1662" s="103"/>
    </row>
    <row r="1663" spans="1:2" s="323" customFormat="1">
      <c r="A1663" s="103"/>
      <c r="B1663" s="103"/>
    </row>
    <row r="1664" spans="1:2" s="323" customFormat="1">
      <c r="A1664" s="103"/>
      <c r="B1664" s="103"/>
    </row>
    <row r="1665" spans="1:2" s="323" customFormat="1">
      <c r="A1665" s="103"/>
      <c r="B1665" s="103"/>
    </row>
    <row r="1666" spans="1:2" s="323" customFormat="1">
      <c r="A1666" s="103"/>
      <c r="B1666" s="103"/>
    </row>
    <row r="1667" spans="1:2" s="323" customFormat="1">
      <c r="A1667" s="103"/>
      <c r="B1667" s="103"/>
    </row>
    <row r="1668" spans="1:2" s="323" customFormat="1">
      <c r="A1668" s="103"/>
      <c r="B1668" s="103"/>
    </row>
    <row r="1669" spans="1:2" s="323" customFormat="1">
      <c r="A1669" s="103"/>
      <c r="B1669" s="103"/>
    </row>
    <row r="1670" spans="1:2" s="323" customFormat="1">
      <c r="A1670" s="103"/>
      <c r="B1670" s="103"/>
    </row>
    <row r="1671" spans="1:2" s="323" customFormat="1">
      <c r="A1671" s="103"/>
      <c r="B1671" s="103"/>
    </row>
    <row r="1672" spans="1:2" s="323" customFormat="1">
      <c r="A1672" s="103"/>
      <c r="B1672" s="103"/>
    </row>
    <row r="1673" spans="1:2" s="323" customFormat="1">
      <c r="A1673" s="103"/>
      <c r="B1673" s="103"/>
    </row>
    <row r="1674" spans="1:2" s="323" customFormat="1">
      <c r="A1674" s="103"/>
      <c r="B1674" s="103"/>
    </row>
    <row r="1675" spans="1:2" s="323" customFormat="1">
      <c r="A1675" s="103"/>
      <c r="B1675" s="103"/>
    </row>
    <row r="1676" spans="1:2" s="323" customFormat="1">
      <c r="A1676" s="103"/>
      <c r="B1676" s="103"/>
    </row>
    <row r="1677" spans="1:2" s="323" customFormat="1">
      <c r="A1677" s="103"/>
      <c r="B1677" s="103"/>
    </row>
    <row r="1678" spans="1:2" s="323" customFormat="1">
      <c r="A1678" s="103"/>
      <c r="B1678" s="103"/>
    </row>
    <row r="1679" spans="1:2" s="323" customFormat="1">
      <c r="A1679" s="103"/>
      <c r="B1679" s="103"/>
    </row>
    <row r="1680" spans="1:2" s="323" customFormat="1">
      <c r="A1680" s="103"/>
      <c r="B1680" s="103"/>
    </row>
    <row r="1681" spans="1:2" s="323" customFormat="1">
      <c r="A1681" s="103"/>
      <c r="B1681" s="103"/>
    </row>
    <row r="1682" spans="1:2" s="323" customFormat="1">
      <c r="A1682" s="103"/>
      <c r="B1682" s="103"/>
    </row>
    <row r="1683" spans="1:2" s="323" customFormat="1">
      <c r="A1683" s="103"/>
      <c r="B1683" s="103"/>
    </row>
    <row r="1684" spans="1:2" s="323" customFormat="1">
      <c r="A1684" s="103"/>
      <c r="B1684" s="103"/>
    </row>
    <row r="1685" spans="1:2" s="323" customFormat="1">
      <c r="A1685" s="103"/>
      <c r="B1685" s="103"/>
    </row>
    <row r="1686" spans="1:2" s="323" customFormat="1">
      <c r="A1686" s="103"/>
      <c r="B1686" s="103"/>
    </row>
    <row r="1687" spans="1:2" s="323" customFormat="1">
      <c r="A1687" s="103"/>
      <c r="B1687" s="103"/>
    </row>
    <row r="1688" spans="1:2" s="323" customFormat="1">
      <c r="A1688" s="103"/>
      <c r="B1688" s="103"/>
    </row>
    <row r="1689" spans="1:2" s="323" customFormat="1">
      <c r="A1689" s="103"/>
      <c r="B1689" s="103"/>
    </row>
    <row r="1690" spans="1:2" s="323" customFormat="1">
      <c r="A1690" s="103"/>
      <c r="B1690" s="103"/>
    </row>
    <row r="1691" spans="1:2" s="323" customFormat="1">
      <c r="A1691" s="103"/>
      <c r="B1691" s="103"/>
    </row>
    <row r="1692" spans="1:2" s="323" customFormat="1">
      <c r="A1692" s="103"/>
      <c r="B1692" s="103"/>
    </row>
    <row r="1693" spans="1:2" s="323" customFormat="1">
      <c r="A1693" s="103"/>
      <c r="B1693" s="103"/>
    </row>
    <row r="1694" spans="1:2" s="323" customFormat="1">
      <c r="A1694" s="103"/>
      <c r="B1694" s="103"/>
    </row>
    <row r="1695" spans="1:2" s="323" customFormat="1">
      <c r="A1695" s="103"/>
      <c r="B1695" s="103"/>
    </row>
    <row r="1696" spans="1:2" s="323" customFormat="1">
      <c r="A1696" s="103"/>
      <c r="B1696" s="103"/>
    </row>
    <row r="1697" spans="1:2" s="323" customFormat="1">
      <c r="A1697" s="103"/>
      <c r="B1697" s="103"/>
    </row>
    <row r="1698" spans="1:2" s="323" customFormat="1">
      <c r="A1698" s="103"/>
      <c r="B1698" s="103"/>
    </row>
    <row r="1699" spans="1:2" s="323" customFormat="1">
      <c r="A1699" s="103"/>
      <c r="B1699" s="103"/>
    </row>
    <row r="1700" spans="1:2" s="323" customFormat="1">
      <c r="A1700" s="103"/>
      <c r="B1700" s="103"/>
    </row>
    <row r="1701" spans="1:2" s="323" customFormat="1">
      <c r="A1701" s="103"/>
      <c r="B1701" s="103"/>
    </row>
    <row r="1702" spans="1:2" s="323" customFormat="1">
      <c r="A1702" s="103"/>
      <c r="B1702" s="103"/>
    </row>
    <row r="1703" spans="1:2" s="323" customFormat="1">
      <c r="A1703" s="103"/>
      <c r="B1703" s="103"/>
    </row>
    <row r="1704" spans="1:2" s="323" customFormat="1">
      <c r="A1704" s="103"/>
      <c r="B1704" s="103"/>
    </row>
    <row r="1705" spans="1:2" s="323" customFormat="1">
      <c r="A1705" s="103"/>
      <c r="B1705" s="103"/>
    </row>
    <row r="1706" spans="1:2" s="323" customFormat="1">
      <c r="A1706" s="103"/>
      <c r="B1706" s="103"/>
    </row>
    <row r="1707" spans="1:2" s="323" customFormat="1">
      <c r="A1707" s="103"/>
      <c r="B1707" s="103"/>
    </row>
    <row r="1708" spans="1:2" s="323" customFormat="1">
      <c r="A1708" s="103"/>
      <c r="B1708" s="103"/>
    </row>
    <row r="1709" spans="1:2" s="323" customFormat="1">
      <c r="A1709" s="103"/>
      <c r="B1709" s="103"/>
    </row>
    <row r="1710" spans="1:2" s="323" customFormat="1">
      <c r="A1710" s="103"/>
      <c r="B1710" s="103"/>
    </row>
    <row r="1711" spans="1:2" s="323" customFormat="1">
      <c r="A1711" s="103"/>
      <c r="B1711" s="103"/>
    </row>
    <row r="1712" spans="1:2" s="323" customFormat="1">
      <c r="A1712" s="103"/>
      <c r="B1712" s="101"/>
    </row>
    <row r="1713" spans="1:2" s="323" customFormat="1">
      <c r="A1713" s="103"/>
    </row>
    <row r="1714" spans="1:2" s="323" customFormat="1">
      <c r="A1714" s="103"/>
    </row>
    <row r="1715" spans="1:2" s="323" customFormat="1">
      <c r="A1715" s="103"/>
    </row>
    <row r="1716" spans="1:2" s="323" customFormat="1">
      <c r="A1716" s="103"/>
      <c r="B1716" s="101"/>
    </row>
    <row r="1717" spans="1:2" s="323" customFormat="1">
      <c r="A1717" s="103"/>
    </row>
    <row r="1718" spans="1:2" s="323" customFormat="1">
      <c r="A1718" s="103"/>
    </row>
    <row r="1719" spans="1:2" s="323" customFormat="1">
      <c r="A1719" s="103"/>
    </row>
    <row r="1720" spans="1:2" s="323" customFormat="1">
      <c r="A1720" s="103"/>
      <c r="B1720" s="101"/>
    </row>
    <row r="1721" spans="1:2" s="323" customFormat="1">
      <c r="A1721" s="103"/>
    </row>
    <row r="1722" spans="1:2" s="323" customFormat="1">
      <c r="A1722" s="103"/>
    </row>
    <row r="1723" spans="1:2" s="323" customFormat="1">
      <c r="A1723" s="103"/>
    </row>
    <row r="1724" spans="1:2" s="323" customFormat="1">
      <c r="A1724" s="103"/>
      <c r="B1724" s="101"/>
    </row>
    <row r="1725" spans="1:2" s="323" customFormat="1">
      <c r="A1725" s="103"/>
    </row>
    <row r="1726" spans="1:2" s="323" customFormat="1">
      <c r="A1726" s="103"/>
    </row>
    <row r="1727" spans="1:2" s="323" customFormat="1">
      <c r="A1727" s="103"/>
    </row>
    <row r="1728" spans="1:2" s="323" customFormat="1">
      <c r="A1728" s="103"/>
    </row>
    <row r="1729" spans="1:2" s="323" customFormat="1">
      <c r="A1729" s="103"/>
      <c r="B1729" s="103"/>
    </row>
    <row r="1730" spans="1:2" s="323" customFormat="1">
      <c r="A1730" s="103"/>
      <c r="B1730" s="103"/>
    </row>
    <row r="1731" spans="1:2" s="323" customFormat="1">
      <c r="A1731" s="103"/>
      <c r="B1731" s="103"/>
    </row>
    <row r="1732" spans="1:2" s="323" customFormat="1">
      <c r="A1732" s="103"/>
      <c r="B1732" s="103"/>
    </row>
    <row r="1733" spans="1:2" s="323" customFormat="1">
      <c r="A1733" s="103"/>
      <c r="B1733" s="103"/>
    </row>
    <row r="1734" spans="1:2" s="323" customFormat="1">
      <c r="A1734" s="103"/>
      <c r="B1734" s="103"/>
    </row>
    <row r="1735" spans="1:2" s="323" customFormat="1">
      <c r="A1735" s="103"/>
      <c r="B1735" s="103"/>
    </row>
    <row r="1736" spans="1:2" s="323" customFormat="1">
      <c r="A1736" s="103"/>
      <c r="B1736" s="103"/>
    </row>
    <row r="1737" spans="1:2" s="323" customFormat="1">
      <c r="A1737" s="103"/>
      <c r="B1737" s="103"/>
    </row>
    <row r="1738" spans="1:2" s="323" customFormat="1">
      <c r="A1738" s="103"/>
      <c r="B1738" s="103"/>
    </row>
    <row r="1739" spans="1:2" s="323" customFormat="1">
      <c r="A1739" s="103"/>
      <c r="B1739" s="103"/>
    </row>
    <row r="1740" spans="1:2" s="323" customFormat="1">
      <c r="A1740" s="103"/>
      <c r="B1740" s="103"/>
    </row>
    <row r="1741" spans="1:2" s="323" customFormat="1">
      <c r="A1741" s="103"/>
      <c r="B1741" s="103"/>
    </row>
    <row r="1742" spans="1:2" s="323" customFormat="1">
      <c r="A1742" s="103"/>
      <c r="B1742" s="103"/>
    </row>
    <row r="1743" spans="1:2" s="323" customFormat="1">
      <c r="A1743" s="103"/>
      <c r="B1743" s="103"/>
    </row>
    <row r="1744" spans="1:2" s="323" customFormat="1">
      <c r="A1744" s="103"/>
      <c r="B1744" s="103"/>
    </row>
    <row r="1745" spans="1:2" s="323" customFormat="1">
      <c r="A1745" s="103"/>
      <c r="B1745" s="103"/>
    </row>
    <row r="1746" spans="1:2" s="323" customFormat="1">
      <c r="A1746" s="103"/>
      <c r="B1746" s="103"/>
    </row>
    <row r="1747" spans="1:2" s="323" customFormat="1">
      <c r="A1747" s="103"/>
      <c r="B1747" s="103"/>
    </row>
    <row r="1748" spans="1:2" s="323" customFormat="1">
      <c r="A1748" s="103"/>
      <c r="B1748" s="103"/>
    </row>
    <row r="1749" spans="1:2" s="323" customFormat="1">
      <c r="A1749" s="103"/>
      <c r="B1749" s="103"/>
    </row>
    <row r="1750" spans="1:2" s="323" customFormat="1">
      <c r="A1750" s="103"/>
      <c r="B1750" s="103"/>
    </row>
    <row r="1751" spans="1:2" s="323" customFormat="1">
      <c r="A1751" s="103"/>
      <c r="B1751" s="103"/>
    </row>
    <row r="1752" spans="1:2" s="323" customFormat="1">
      <c r="A1752" s="103"/>
      <c r="B1752" s="101"/>
    </row>
    <row r="1753" spans="1:2" s="323" customFormat="1">
      <c r="A1753" s="103"/>
    </row>
    <row r="1754" spans="1:2" s="323" customFormat="1">
      <c r="A1754" s="103"/>
    </row>
    <row r="1755" spans="1:2" s="323" customFormat="1">
      <c r="A1755" s="103"/>
    </row>
    <row r="1756" spans="1:2" s="323" customFormat="1">
      <c r="A1756" s="103"/>
    </row>
    <row r="1757" spans="1:2" s="323" customFormat="1">
      <c r="A1757" s="103"/>
      <c r="B1757" s="103"/>
    </row>
    <row r="1758" spans="1:2" s="323" customFormat="1">
      <c r="A1758" s="103"/>
      <c r="B1758" s="103"/>
    </row>
    <row r="1759" spans="1:2" s="323" customFormat="1">
      <c r="A1759" s="103"/>
      <c r="B1759" s="103"/>
    </row>
    <row r="1760" spans="1:2" s="323" customFormat="1">
      <c r="A1760" s="103"/>
      <c r="B1760" s="103"/>
    </row>
    <row r="1761" spans="1:2" s="323" customFormat="1">
      <c r="A1761" s="103"/>
      <c r="B1761" s="103"/>
    </row>
    <row r="1762" spans="1:2" s="323" customFormat="1">
      <c r="A1762" s="103"/>
      <c r="B1762" s="103"/>
    </row>
    <row r="1763" spans="1:2" s="323" customFormat="1">
      <c r="A1763" s="103"/>
      <c r="B1763" s="103"/>
    </row>
    <row r="1764" spans="1:2" s="323" customFormat="1">
      <c r="A1764" s="103"/>
      <c r="B1764" s="103"/>
    </row>
    <row r="1765" spans="1:2" s="323" customFormat="1">
      <c r="A1765" s="103"/>
      <c r="B1765" s="103"/>
    </row>
    <row r="1766" spans="1:2" s="323" customFormat="1">
      <c r="A1766" s="103"/>
      <c r="B1766" s="103"/>
    </row>
    <row r="1767" spans="1:2" s="323" customFormat="1">
      <c r="A1767" s="103"/>
      <c r="B1767" s="103"/>
    </row>
    <row r="1768" spans="1:2" s="323" customFormat="1">
      <c r="A1768" s="103"/>
      <c r="B1768" s="103"/>
    </row>
    <row r="1769" spans="1:2" s="323" customFormat="1">
      <c r="A1769" s="103"/>
      <c r="B1769" s="103"/>
    </row>
    <row r="1770" spans="1:2" s="323" customFormat="1">
      <c r="A1770" s="103"/>
      <c r="B1770" s="103"/>
    </row>
    <row r="1771" spans="1:2" s="323" customFormat="1">
      <c r="A1771" s="103"/>
      <c r="B1771" s="103"/>
    </row>
    <row r="1772" spans="1:2" s="323" customFormat="1">
      <c r="A1772" s="103"/>
      <c r="B1772" s="103"/>
    </row>
    <row r="1773" spans="1:2" s="323" customFormat="1">
      <c r="A1773" s="103"/>
      <c r="B1773" s="103"/>
    </row>
    <row r="1774" spans="1:2" s="323" customFormat="1">
      <c r="A1774" s="103"/>
      <c r="B1774" s="103"/>
    </row>
    <row r="1775" spans="1:2" s="323" customFormat="1">
      <c r="A1775" s="103"/>
      <c r="B1775" s="103"/>
    </row>
    <row r="1776" spans="1:2" s="323" customFormat="1">
      <c r="A1776" s="103"/>
      <c r="B1776" s="103"/>
    </row>
    <row r="1777" spans="1:2" s="323" customFormat="1">
      <c r="A1777" s="103"/>
      <c r="B1777" s="103"/>
    </row>
    <row r="1778" spans="1:2" s="323" customFormat="1">
      <c r="A1778" s="103"/>
      <c r="B1778" s="103"/>
    </row>
    <row r="1779" spans="1:2" s="323" customFormat="1">
      <c r="A1779" s="103"/>
      <c r="B1779" s="103"/>
    </row>
    <row r="1780" spans="1:2" s="323" customFormat="1">
      <c r="A1780" s="103"/>
      <c r="B1780" s="103"/>
    </row>
    <row r="1781" spans="1:2" s="323" customFormat="1">
      <c r="A1781" s="103"/>
      <c r="B1781" s="103"/>
    </row>
    <row r="1782" spans="1:2" s="323" customFormat="1">
      <c r="A1782" s="103"/>
      <c r="B1782" s="103"/>
    </row>
    <row r="1783" spans="1:2" s="323" customFormat="1">
      <c r="A1783" s="103"/>
      <c r="B1783" s="103"/>
    </row>
    <row r="1784" spans="1:2" s="323" customFormat="1">
      <c r="A1784" s="103"/>
      <c r="B1784" s="103"/>
    </row>
    <row r="1785" spans="1:2" s="323" customFormat="1">
      <c r="A1785" s="103"/>
      <c r="B1785" s="103"/>
    </row>
    <row r="1786" spans="1:2" s="323" customFormat="1">
      <c r="A1786" s="103"/>
      <c r="B1786" s="103"/>
    </row>
    <row r="1787" spans="1:2" s="323" customFormat="1">
      <c r="A1787" s="103"/>
      <c r="B1787" s="103"/>
    </row>
    <row r="1788" spans="1:2" s="323" customFormat="1">
      <c r="A1788" s="103"/>
      <c r="B1788" s="103"/>
    </row>
    <row r="1789" spans="1:2" s="323" customFormat="1">
      <c r="A1789" s="103"/>
      <c r="B1789" s="324"/>
    </row>
    <row r="1790" spans="1:2" s="323" customFormat="1">
      <c r="A1790" s="103"/>
      <c r="B1790" s="324"/>
    </row>
    <row r="1791" spans="1:2" s="323" customFormat="1">
      <c r="A1791" s="103"/>
      <c r="B1791" s="324"/>
    </row>
    <row r="1792" spans="1:2" s="323" customFormat="1">
      <c r="A1792" s="103"/>
      <c r="B1792" s="324"/>
    </row>
    <row r="1793" spans="1:2" s="323" customFormat="1">
      <c r="A1793" s="103"/>
      <c r="B1793" s="324"/>
    </row>
    <row r="1794" spans="1:2" s="323" customFormat="1">
      <c r="A1794" s="103"/>
      <c r="B1794" s="103"/>
    </row>
    <row r="1795" spans="1:2" s="323" customFormat="1">
      <c r="A1795" s="103"/>
      <c r="B1795" s="103"/>
    </row>
    <row r="1796" spans="1:2" s="323" customFormat="1">
      <c r="A1796" s="103"/>
      <c r="B1796" s="103"/>
    </row>
    <row r="1797" spans="1:2" s="323" customFormat="1">
      <c r="A1797" s="103"/>
      <c r="B1797" s="103"/>
    </row>
    <row r="1798" spans="1:2" s="323" customFormat="1">
      <c r="A1798" s="103"/>
      <c r="B1798" s="103"/>
    </row>
    <row r="1799" spans="1:2" s="323" customFormat="1">
      <c r="A1799" s="103"/>
      <c r="B1799" s="103"/>
    </row>
    <row r="1800" spans="1:2" s="323" customFormat="1">
      <c r="A1800" s="103"/>
      <c r="B1800" s="103"/>
    </row>
    <row r="1801" spans="1:2" s="323" customFormat="1">
      <c r="A1801" s="103"/>
      <c r="B1801" s="103"/>
    </row>
    <row r="1802" spans="1:2" s="323" customFormat="1">
      <c r="A1802" s="103"/>
      <c r="B1802" s="103"/>
    </row>
    <row r="1803" spans="1:2" s="323" customFormat="1">
      <c r="A1803" s="103"/>
      <c r="B1803" s="103"/>
    </row>
    <row r="1804" spans="1:2" s="323" customFormat="1">
      <c r="A1804" s="103"/>
      <c r="B1804" s="103"/>
    </row>
    <row r="1805" spans="1:2" s="323" customFormat="1">
      <c r="A1805" s="103"/>
      <c r="B1805" s="103"/>
    </row>
    <row r="1806" spans="1:2" s="323" customFormat="1">
      <c r="A1806" s="103"/>
      <c r="B1806" s="103"/>
    </row>
    <row r="1807" spans="1:2" s="323" customFormat="1">
      <c r="A1807" s="103"/>
      <c r="B1807" s="103"/>
    </row>
    <row r="1808" spans="1:2" s="323" customFormat="1">
      <c r="A1808" s="103"/>
      <c r="B1808" s="103"/>
    </row>
    <row r="1809" spans="1:2" s="323" customFormat="1">
      <c r="A1809" s="103"/>
      <c r="B1809" s="103"/>
    </row>
    <row r="1810" spans="1:2" s="323" customFormat="1">
      <c r="A1810" s="103"/>
      <c r="B1810" s="103"/>
    </row>
    <row r="1811" spans="1:2" s="323" customFormat="1">
      <c r="A1811" s="103"/>
      <c r="B1811" s="103"/>
    </row>
    <row r="1812" spans="1:2" s="323" customFormat="1">
      <c r="A1812" s="103"/>
      <c r="B1812" s="103"/>
    </row>
    <row r="1813" spans="1:2" s="323" customFormat="1">
      <c r="A1813" s="103"/>
      <c r="B1813" s="103"/>
    </row>
    <row r="1814" spans="1:2" s="323" customFormat="1">
      <c r="A1814" s="103"/>
      <c r="B1814" s="103"/>
    </row>
    <row r="1815" spans="1:2" s="323" customFormat="1">
      <c r="A1815" s="103"/>
      <c r="B1815" s="103"/>
    </row>
    <row r="1816" spans="1:2" s="323" customFormat="1">
      <c r="A1816" s="103"/>
      <c r="B1816" s="103"/>
    </row>
    <row r="1817" spans="1:2" s="323" customFormat="1">
      <c r="A1817" s="103"/>
      <c r="B1817" s="103"/>
    </row>
    <row r="1818" spans="1:2" s="323" customFormat="1">
      <c r="A1818" s="103"/>
      <c r="B1818" s="103"/>
    </row>
    <row r="1819" spans="1:2" s="323" customFormat="1">
      <c r="A1819" s="103"/>
      <c r="B1819" s="103"/>
    </row>
    <row r="1820" spans="1:2" s="323" customFormat="1">
      <c r="A1820" s="103"/>
      <c r="B1820" s="103"/>
    </row>
    <row r="1821" spans="1:2" s="323" customFormat="1">
      <c r="A1821" s="103"/>
      <c r="B1821" s="103"/>
    </row>
    <row r="1822" spans="1:2" s="323" customFormat="1">
      <c r="A1822" s="103"/>
      <c r="B1822" s="103"/>
    </row>
    <row r="1823" spans="1:2" s="323" customFormat="1">
      <c r="A1823" s="103"/>
      <c r="B1823" s="103"/>
    </row>
    <row r="1824" spans="1:2" s="323" customFormat="1">
      <c r="A1824" s="103"/>
      <c r="B1824" s="103"/>
    </row>
    <row r="1825" spans="1:2" s="323" customFormat="1">
      <c r="A1825" s="103"/>
      <c r="B1825" s="103"/>
    </row>
    <row r="1826" spans="1:2" s="323" customFormat="1">
      <c r="A1826" s="103"/>
      <c r="B1826" s="103"/>
    </row>
    <row r="1827" spans="1:2" s="323" customFormat="1">
      <c r="A1827" s="103"/>
      <c r="B1827" s="103"/>
    </row>
    <row r="1828" spans="1:2" s="323" customFormat="1">
      <c r="A1828" s="103"/>
      <c r="B1828" s="103"/>
    </row>
    <row r="1829" spans="1:2" s="323" customFormat="1">
      <c r="A1829" s="103"/>
      <c r="B1829" s="103"/>
    </row>
    <row r="1830" spans="1:2" s="323" customFormat="1">
      <c r="A1830" s="103"/>
      <c r="B1830" s="103"/>
    </row>
    <row r="1831" spans="1:2" s="323" customFormat="1">
      <c r="A1831" s="103"/>
      <c r="B1831" s="103"/>
    </row>
    <row r="1832" spans="1:2" s="323" customFormat="1">
      <c r="A1832" s="103"/>
      <c r="B1832" s="103"/>
    </row>
    <row r="1833" spans="1:2" s="323" customFormat="1">
      <c r="A1833" s="103"/>
      <c r="B1833" s="103"/>
    </row>
    <row r="1834" spans="1:2" s="323" customFormat="1">
      <c r="A1834" s="103"/>
      <c r="B1834" s="103"/>
    </row>
    <row r="1835" spans="1:2" s="323" customFormat="1">
      <c r="A1835" s="103"/>
      <c r="B1835" s="103"/>
    </row>
    <row r="1836" spans="1:2" s="323" customFormat="1">
      <c r="A1836" s="103"/>
      <c r="B1836" s="103"/>
    </row>
    <row r="1837" spans="1:2" s="323" customFormat="1">
      <c r="A1837" s="103"/>
      <c r="B1837" s="103"/>
    </row>
    <row r="1838" spans="1:2" s="323" customFormat="1">
      <c r="A1838" s="103"/>
      <c r="B1838" s="103"/>
    </row>
    <row r="1839" spans="1:2" s="323" customFormat="1">
      <c r="A1839" s="103"/>
      <c r="B1839" s="103"/>
    </row>
    <row r="1840" spans="1:2" s="323" customFormat="1">
      <c r="A1840" s="103"/>
      <c r="B1840" s="103"/>
    </row>
    <row r="1841" spans="1:2" s="323" customFormat="1">
      <c r="A1841" s="103"/>
      <c r="B1841" s="103"/>
    </row>
    <row r="1842" spans="1:2" s="323" customFormat="1">
      <c r="A1842" s="103"/>
      <c r="B1842" s="103"/>
    </row>
    <row r="1843" spans="1:2" s="323" customFormat="1">
      <c r="A1843" s="103"/>
      <c r="B1843" s="103"/>
    </row>
    <row r="1844" spans="1:2" s="323" customFormat="1">
      <c r="A1844" s="103"/>
      <c r="B1844" s="103"/>
    </row>
    <row r="1845" spans="1:2" s="323" customFormat="1">
      <c r="A1845" s="103"/>
      <c r="B1845" s="103"/>
    </row>
    <row r="1846" spans="1:2" s="323" customFormat="1">
      <c r="A1846" s="103"/>
      <c r="B1846" s="103"/>
    </row>
    <row r="1847" spans="1:2" s="323" customFormat="1">
      <c r="A1847" s="103"/>
      <c r="B1847" s="103"/>
    </row>
    <row r="1848" spans="1:2" s="323" customFormat="1">
      <c r="A1848" s="103"/>
      <c r="B1848" s="103"/>
    </row>
    <row r="1849" spans="1:2" s="323" customFormat="1">
      <c r="A1849" s="103"/>
      <c r="B1849" s="103"/>
    </row>
    <row r="1850" spans="1:2" s="323" customFormat="1">
      <c r="A1850" s="103"/>
      <c r="B1850" s="103"/>
    </row>
    <row r="1851" spans="1:2" s="323" customFormat="1">
      <c r="A1851" s="103"/>
      <c r="B1851" s="103"/>
    </row>
    <row r="1852" spans="1:2" s="323" customFormat="1">
      <c r="A1852" s="103"/>
      <c r="B1852" s="103"/>
    </row>
    <row r="1853" spans="1:2" s="323" customFormat="1">
      <c r="A1853" s="103"/>
      <c r="B1853" s="103"/>
    </row>
    <row r="1854" spans="1:2" s="323" customFormat="1">
      <c r="A1854" s="103"/>
      <c r="B1854" s="103"/>
    </row>
    <row r="1855" spans="1:2" s="323" customFormat="1">
      <c r="A1855" s="103"/>
      <c r="B1855" s="103"/>
    </row>
    <row r="1856" spans="1:2" s="323" customFormat="1">
      <c r="A1856" s="103"/>
      <c r="B1856" s="103"/>
    </row>
    <row r="1857" spans="1:2" s="323" customFormat="1">
      <c r="A1857" s="103"/>
      <c r="B1857" s="103"/>
    </row>
    <row r="1858" spans="1:2" s="323" customFormat="1">
      <c r="A1858" s="103"/>
      <c r="B1858" s="103"/>
    </row>
    <row r="1859" spans="1:2" s="323" customFormat="1">
      <c r="A1859" s="103"/>
      <c r="B1859" s="103"/>
    </row>
    <row r="1860" spans="1:2" s="323" customFormat="1">
      <c r="A1860" s="103"/>
      <c r="B1860" s="101"/>
    </row>
    <row r="1861" spans="1:2" s="323" customFormat="1">
      <c r="A1861" s="103"/>
    </row>
    <row r="1862" spans="1:2" s="323" customFormat="1">
      <c r="A1862" s="103"/>
    </row>
    <row r="1863" spans="1:2" s="323" customFormat="1">
      <c r="A1863" s="103"/>
    </row>
    <row r="1864" spans="1:2" s="323" customFormat="1">
      <c r="A1864" s="103"/>
    </row>
    <row r="1865" spans="1:2" s="323" customFormat="1">
      <c r="A1865" s="103"/>
      <c r="B1865" s="103"/>
    </row>
    <row r="1866" spans="1:2" s="323" customFormat="1">
      <c r="A1866" s="103"/>
      <c r="B1866" s="103"/>
    </row>
    <row r="1867" spans="1:2" s="323" customFormat="1">
      <c r="A1867" s="103"/>
      <c r="B1867" s="103"/>
    </row>
    <row r="1868" spans="1:2" s="323" customFormat="1">
      <c r="A1868" s="103"/>
      <c r="B1868" s="103"/>
    </row>
    <row r="1869" spans="1:2" s="323" customFormat="1">
      <c r="A1869" s="103"/>
      <c r="B1869" s="103"/>
    </row>
    <row r="1870" spans="1:2" s="323" customFormat="1">
      <c r="A1870" s="103"/>
      <c r="B1870" s="103"/>
    </row>
    <row r="1871" spans="1:2" s="323" customFormat="1">
      <c r="A1871" s="103"/>
      <c r="B1871" s="103"/>
    </row>
    <row r="1872" spans="1:2" s="323" customFormat="1">
      <c r="A1872" s="103"/>
      <c r="B1872" s="101"/>
    </row>
    <row r="1873" spans="1:2" s="323" customFormat="1">
      <c r="A1873" s="103"/>
    </row>
    <row r="1874" spans="1:2" s="323" customFormat="1">
      <c r="A1874" s="103"/>
    </row>
    <row r="1875" spans="1:2" s="323" customFormat="1">
      <c r="A1875" s="103"/>
    </row>
    <row r="1876" spans="1:2" s="323" customFormat="1">
      <c r="A1876" s="103"/>
    </row>
    <row r="1877" spans="1:2" s="323" customFormat="1">
      <c r="A1877" s="103"/>
      <c r="B1877" s="103"/>
    </row>
    <row r="1878" spans="1:2" s="323" customFormat="1">
      <c r="A1878" s="103"/>
      <c r="B1878" s="103"/>
    </row>
    <row r="1879" spans="1:2" s="323" customFormat="1">
      <c r="A1879" s="103"/>
      <c r="B1879" s="103"/>
    </row>
    <row r="1880" spans="1:2" s="323" customFormat="1">
      <c r="A1880" s="103"/>
      <c r="B1880" s="103"/>
    </row>
    <row r="1881" spans="1:2" s="323" customFormat="1">
      <c r="A1881" s="103"/>
      <c r="B1881" s="103"/>
    </row>
    <row r="1882" spans="1:2" s="323" customFormat="1">
      <c r="A1882" s="103"/>
      <c r="B1882" s="103"/>
    </row>
    <row r="1883" spans="1:2" s="323" customFormat="1">
      <c r="A1883" s="103"/>
      <c r="B1883" s="103"/>
    </row>
    <row r="1884" spans="1:2" s="323" customFormat="1">
      <c r="A1884" s="103"/>
      <c r="B1884" s="103"/>
    </row>
    <row r="1885" spans="1:2" s="323" customFormat="1">
      <c r="A1885" s="103"/>
      <c r="B1885" s="103"/>
    </row>
    <row r="1886" spans="1:2" s="323" customFormat="1">
      <c r="A1886" s="103"/>
      <c r="B1886" s="103"/>
    </row>
    <row r="1887" spans="1:2" s="323" customFormat="1">
      <c r="A1887" s="103"/>
      <c r="B1887" s="103"/>
    </row>
    <row r="1888" spans="1:2" s="323" customFormat="1">
      <c r="A1888" s="103"/>
      <c r="B1888" s="103"/>
    </row>
    <row r="1889" spans="1:2" s="323" customFormat="1">
      <c r="A1889" s="103"/>
      <c r="B1889" s="103"/>
    </row>
    <row r="1890" spans="1:2" s="323" customFormat="1">
      <c r="A1890" s="103"/>
      <c r="B1890" s="103"/>
    </row>
    <row r="1891" spans="1:2" s="323" customFormat="1">
      <c r="A1891" s="103"/>
      <c r="B1891" s="103"/>
    </row>
    <row r="1892" spans="1:2" s="323" customFormat="1">
      <c r="A1892" s="103"/>
      <c r="B1892" s="103"/>
    </row>
    <row r="1893" spans="1:2" s="323" customFormat="1">
      <c r="A1893" s="103"/>
      <c r="B1893" s="103"/>
    </row>
    <row r="1894" spans="1:2" s="323" customFormat="1">
      <c r="A1894" s="103"/>
      <c r="B1894" s="103"/>
    </row>
    <row r="1895" spans="1:2" s="323" customFormat="1">
      <c r="A1895" s="103"/>
      <c r="B1895" s="103"/>
    </row>
    <row r="1896" spans="1:2" s="323" customFormat="1">
      <c r="A1896" s="103"/>
      <c r="B1896" s="103"/>
    </row>
    <row r="1897" spans="1:2" s="323" customFormat="1">
      <c r="A1897" s="103"/>
      <c r="B1897" s="103"/>
    </row>
    <row r="1898" spans="1:2" s="323" customFormat="1">
      <c r="A1898" s="103"/>
      <c r="B1898" s="103"/>
    </row>
    <row r="1899" spans="1:2" s="323" customFormat="1">
      <c r="A1899" s="103"/>
      <c r="B1899" s="103"/>
    </row>
    <row r="1900" spans="1:2" s="323" customFormat="1">
      <c r="A1900" s="103"/>
      <c r="B1900" s="103"/>
    </row>
    <row r="1901" spans="1:2" s="323" customFormat="1">
      <c r="A1901" s="103"/>
      <c r="B1901" s="103"/>
    </row>
    <row r="1902" spans="1:2" s="323" customFormat="1">
      <c r="A1902" s="103"/>
      <c r="B1902" s="103"/>
    </row>
    <row r="1903" spans="1:2" s="323" customFormat="1">
      <c r="A1903" s="103"/>
      <c r="B1903" s="103"/>
    </row>
    <row r="1904" spans="1:2" s="323" customFormat="1">
      <c r="A1904" s="103"/>
      <c r="B1904" s="103"/>
    </row>
    <row r="1905" spans="1:2" s="323" customFormat="1">
      <c r="A1905" s="103"/>
      <c r="B1905" s="103"/>
    </row>
    <row r="1906" spans="1:2" s="323" customFormat="1">
      <c r="A1906" s="103"/>
      <c r="B1906" s="103"/>
    </row>
    <row r="1907" spans="1:2" s="323" customFormat="1">
      <c r="A1907" s="103"/>
      <c r="B1907" s="103"/>
    </row>
    <row r="1908" spans="1:2" s="323" customFormat="1">
      <c r="A1908" s="103"/>
      <c r="B1908" s="103"/>
    </row>
    <row r="1909" spans="1:2" s="323" customFormat="1">
      <c r="A1909" s="103"/>
      <c r="B1909" s="103"/>
    </row>
    <row r="1910" spans="1:2" s="323" customFormat="1">
      <c r="A1910" s="103"/>
      <c r="B1910" s="103"/>
    </row>
    <row r="1911" spans="1:2" s="323" customFormat="1">
      <c r="A1911" s="103"/>
      <c r="B1911" s="103"/>
    </row>
    <row r="1912" spans="1:2" s="323" customFormat="1">
      <c r="A1912" s="103"/>
      <c r="B1912" s="103"/>
    </row>
    <row r="1913" spans="1:2" s="323" customFormat="1">
      <c r="A1913" s="103"/>
      <c r="B1913" s="103"/>
    </row>
    <row r="1914" spans="1:2" s="323" customFormat="1">
      <c r="A1914" s="103"/>
      <c r="B1914" s="103"/>
    </row>
    <row r="1915" spans="1:2" s="323" customFormat="1">
      <c r="A1915" s="103"/>
      <c r="B1915" s="103"/>
    </row>
    <row r="1916" spans="1:2" s="323" customFormat="1">
      <c r="A1916" s="103"/>
      <c r="B1916" s="103"/>
    </row>
    <row r="1917" spans="1:2" s="323" customFormat="1">
      <c r="A1917" s="103"/>
      <c r="B1917" s="103"/>
    </row>
    <row r="1918" spans="1:2" s="323" customFormat="1">
      <c r="A1918" s="103"/>
      <c r="B1918" s="103"/>
    </row>
    <row r="1919" spans="1:2" s="323" customFormat="1">
      <c r="A1919" s="103"/>
      <c r="B1919" s="103"/>
    </row>
    <row r="1920" spans="1:2" s="323" customFormat="1">
      <c r="A1920" s="103"/>
      <c r="B1920" s="103"/>
    </row>
    <row r="1921" spans="1:2" s="323" customFormat="1">
      <c r="A1921" s="103"/>
      <c r="B1921" s="103"/>
    </row>
    <row r="1922" spans="1:2" s="323" customFormat="1">
      <c r="A1922" s="103"/>
      <c r="B1922" s="103"/>
    </row>
    <row r="1923" spans="1:2" s="323" customFormat="1">
      <c r="A1923" s="103"/>
      <c r="B1923" s="103"/>
    </row>
    <row r="1924" spans="1:2" s="323" customFormat="1">
      <c r="A1924" s="103"/>
      <c r="B1924" s="103"/>
    </row>
    <row r="1925" spans="1:2" s="323" customFormat="1">
      <c r="A1925" s="103"/>
      <c r="B1925" s="101"/>
    </row>
    <row r="1926" spans="1:2" s="323" customFormat="1">
      <c r="A1926" s="103"/>
    </row>
    <row r="1927" spans="1:2" s="323" customFormat="1">
      <c r="A1927" s="103"/>
    </row>
    <row r="1928" spans="1:2" s="323" customFormat="1">
      <c r="A1928" s="103"/>
    </row>
    <row r="1929" spans="1:2" s="323" customFormat="1">
      <c r="A1929" s="103"/>
    </row>
    <row r="1930" spans="1:2" s="323" customFormat="1">
      <c r="A1930" s="103"/>
    </row>
    <row r="1931" spans="1:2" s="323" customFormat="1">
      <c r="A1931" s="103"/>
    </row>
    <row r="1932" spans="1:2" s="323" customFormat="1">
      <c r="A1932" s="103"/>
      <c r="B1932" s="103"/>
    </row>
    <row r="1933" spans="1:2" s="323" customFormat="1">
      <c r="A1933" s="103"/>
      <c r="B1933" s="103"/>
    </row>
    <row r="1934" spans="1:2" s="323" customFormat="1">
      <c r="A1934" s="103"/>
      <c r="B1934" s="103"/>
    </row>
    <row r="1935" spans="1:2" s="323" customFormat="1">
      <c r="A1935" s="103"/>
      <c r="B1935" s="103"/>
    </row>
    <row r="1936" spans="1:2" s="323" customFormat="1">
      <c r="A1936" s="103"/>
      <c r="B1936" s="103"/>
    </row>
    <row r="1937" spans="1:2" s="323" customFormat="1">
      <c r="A1937" s="103"/>
      <c r="B1937" s="103"/>
    </row>
    <row r="1938" spans="1:2" s="323" customFormat="1">
      <c r="A1938" s="103"/>
      <c r="B1938" s="103"/>
    </row>
    <row r="1939" spans="1:2" s="323" customFormat="1">
      <c r="A1939" s="103"/>
      <c r="B1939" s="103"/>
    </row>
    <row r="1940" spans="1:2" s="323" customFormat="1">
      <c r="A1940" s="103"/>
      <c r="B1940" s="103"/>
    </row>
    <row r="1941" spans="1:2" s="323" customFormat="1">
      <c r="A1941" s="103"/>
      <c r="B1941" s="103"/>
    </row>
    <row r="1942" spans="1:2" s="323" customFormat="1">
      <c r="A1942" s="103"/>
      <c r="B1942" s="103"/>
    </row>
    <row r="1943" spans="1:2" s="323" customFormat="1">
      <c r="A1943" s="103"/>
      <c r="B1943" s="103"/>
    </row>
    <row r="1944" spans="1:2" s="323" customFormat="1">
      <c r="A1944" s="103"/>
      <c r="B1944" s="103"/>
    </row>
    <row r="1945" spans="1:2" s="323" customFormat="1">
      <c r="A1945" s="103"/>
      <c r="B1945" s="103"/>
    </row>
    <row r="1946" spans="1:2" s="323" customFormat="1">
      <c r="A1946" s="103"/>
      <c r="B1946" s="103"/>
    </row>
    <row r="1947" spans="1:2" s="323" customFormat="1">
      <c r="A1947" s="103"/>
      <c r="B1947" s="103"/>
    </row>
    <row r="1948" spans="1:2" s="323" customFormat="1">
      <c r="A1948" s="103"/>
      <c r="B1948" s="103"/>
    </row>
    <row r="1949" spans="1:2" s="323" customFormat="1">
      <c r="A1949" s="103"/>
      <c r="B1949" s="103"/>
    </row>
    <row r="1950" spans="1:2" s="323" customFormat="1">
      <c r="A1950" s="103"/>
      <c r="B1950" s="103"/>
    </row>
    <row r="1951" spans="1:2" s="323" customFormat="1">
      <c r="A1951" s="103"/>
      <c r="B1951" s="103"/>
    </row>
    <row r="1952" spans="1:2" s="323" customFormat="1">
      <c r="A1952" s="103"/>
      <c r="B1952" s="103"/>
    </row>
    <row r="1953" spans="1:2" s="323" customFormat="1">
      <c r="A1953" s="103"/>
      <c r="B1953" s="103"/>
    </row>
    <row r="1954" spans="1:2" s="323" customFormat="1">
      <c r="A1954" s="103"/>
      <c r="B1954" s="103"/>
    </row>
    <row r="1955" spans="1:2" s="323" customFormat="1">
      <c r="A1955" s="103"/>
      <c r="B1955" s="103"/>
    </row>
    <row r="1956" spans="1:2" s="323" customFormat="1">
      <c r="A1956" s="103"/>
      <c r="B1956" s="103"/>
    </row>
    <row r="1957" spans="1:2" s="323" customFormat="1">
      <c r="A1957" s="103"/>
      <c r="B1957" s="103"/>
    </row>
    <row r="1958" spans="1:2" s="323" customFormat="1">
      <c r="A1958" s="103"/>
      <c r="B1958" s="103"/>
    </row>
    <row r="1959" spans="1:2" s="323" customFormat="1">
      <c r="A1959" s="103"/>
      <c r="B1959" s="103"/>
    </row>
    <row r="1960" spans="1:2" s="323" customFormat="1">
      <c r="A1960" s="103"/>
      <c r="B1960" s="103"/>
    </row>
    <row r="1961" spans="1:2" s="323" customFormat="1">
      <c r="A1961" s="103"/>
      <c r="B1961" s="103"/>
    </row>
    <row r="1962" spans="1:2" s="323" customFormat="1">
      <c r="A1962" s="103"/>
      <c r="B1962" s="103"/>
    </row>
    <row r="1963" spans="1:2" s="323" customFormat="1">
      <c r="A1963" s="103"/>
      <c r="B1963" s="103"/>
    </row>
    <row r="1964" spans="1:2" s="323" customFormat="1">
      <c r="A1964" s="103"/>
      <c r="B1964" s="103"/>
    </row>
    <row r="1965" spans="1:2" s="323" customFormat="1">
      <c r="A1965" s="103"/>
      <c r="B1965" s="103"/>
    </row>
    <row r="1966" spans="1:2" s="323" customFormat="1">
      <c r="A1966" s="103"/>
      <c r="B1966" s="103"/>
    </row>
    <row r="1967" spans="1:2" s="323" customFormat="1">
      <c r="A1967" s="103"/>
      <c r="B1967" s="103"/>
    </row>
    <row r="1968" spans="1:2" s="323" customFormat="1">
      <c r="A1968" s="103"/>
      <c r="B1968" s="103"/>
    </row>
    <row r="1969" spans="1:2" s="323" customFormat="1">
      <c r="A1969" s="103"/>
      <c r="B1969" s="103"/>
    </row>
    <row r="1970" spans="1:2" s="323" customFormat="1">
      <c r="A1970" s="103"/>
      <c r="B1970" s="103"/>
    </row>
    <row r="1971" spans="1:2" s="323" customFormat="1">
      <c r="A1971" s="103"/>
      <c r="B1971" s="103"/>
    </row>
    <row r="1972" spans="1:2" s="323" customFormat="1">
      <c r="A1972" s="103"/>
      <c r="B1972" s="103"/>
    </row>
    <row r="1973" spans="1:2" s="323" customFormat="1">
      <c r="A1973" s="103"/>
      <c r="B1973" s="103"/>
    </row>
    <row r="1974" spans="1:2" s="323" customFormat="1">
      <c r="A1974" s="103"/>
      <c r="B1974" s="103"/>
    </row>
    <row r="1975" spans="1:2" s="323" customFormat="1">
      <c r="A1975" s="103"/>
      <c r="B1975" s="103"/>
    </row>
    <row r="1976" spans="1:2" s="323" customFormat="1">
      <c r="A1976" s="103"/>
      <c r="B1976" s="103"/>
    </row>
    <row r="1977" spans="1:2" s="323" customFormat="1">
      <c r="A1977" s="103"/>
      <c r="B1977" s="103"/>
    </row>
    <row r="1978" spans="1:2" s="323" customFormat="1">
      <c r="A1978" s="103"/>
      <c r="B1978" s="103"/>
    </row>
    <row r="1979" spans="1:2" s="323" customFormat="1">
      <c r="A1979" s="103"/>
      <c r="B1979" s="103"/>
    </row>
    <row r="1980" spans="1:2" s="323" customFormat="1">
      <c r="A1980" s="103"/>
      <c r="B1980" s="103"/>
    </row>
    <row r="1981" spans="1:2" s="323" customFormat="1">
      <c r="A1981" s="103"/>
      <c r="B1981" s="103"/>
    </row>
    <row r="1982" spans="1:2" s="323" customFormat="1">
      <c r="A1982" s="103"/>
      <c r="B1982" s="103"/>
    </row>
    <row r="1983" spans="1:2" s="323" customFormat="1">
      <c r="A1983" s="103"/>
      <c r="B1983" s="103"/>
    </row>
    <row r="1984" spans="1:2" s="323" customFormat="1">
      <c r="A1984" s="103"/>
      <c r="B1984" s="103"/>
    </row>
    <row r="1985" spans="1:2" s="323" customFormat="1">
      <c r="A1985" s="103"/>
      <c r="B1985" s="103"/>
    </row>
    <row r="1986" spans="1:2" s="323" customFormat="1">
      <c r="A1986" s="103"/>
      <c r="B1986" s="103"/>
    </row>
    <row r="1987" spans="1:2" s="323" customFormat="1">
      <c r="A1987" s="103"/>
      <c r="B1987" s="103"/>
    </row>
    <row r="1988" spans="1:2" s="323" customFormat="1">
      <c r="A1988" s="103"/>
      <c r="B1988" s="103"/>
    </row>
    <row r="1989" spans="1:2" s="323" customFormat="1">
      <c r="A1989" s="103"/>
      <c r="B1989" s="103"/>
    </row>
    <row r="1990" spans="1:2" s="323" customFormat="1">
      <c r="A1990" s="103"/>
      <c r="B1990" s="103"/>
    </row>
    <row r="1991" spans="1:2" s="323" customFormat="1">
      <c r="A1991" s="103"/>
      <c r="B1991" s="103"/>
    </row>
    <row r="1992" spans="1:2" s="323" customFormat="1">
      <c r="A1992" s="103"/>
      <c r="B1992" s="103"/>
    </row>
    <row r="1993" spans="1:2" s="323" customFormat="1">
      <c r="A1993" s="103"/>
      <c r="B1993" s="103"/>
    </row>
    <row r="1994" spans="1:2" s="323" customFormat="1">
      <c r="A1994" s="103"/>
      <c r="B1994" s="103"/>
    </row>
    <row r="1995" spans="1:2" s="323" customFormat="1">
      <c r="A1995" s="103"/>
      <c r="B1995" s="103"/>
    </row>
    <row r="1996" spans="1:2" s="323" customFormat="1">
      <c r="A1996" s="103"/>
      <c r="B1996" s="103"/>
    </row>
    <row r="1997" spans="1:2" s="323" customFormat="1">
      <c r="A1997" s="103"/>
      <c r="B1997" s="103"/>
    </row>
    <row r="1998" spans="1:2" s="323" customFormat="1">
      <c r="A1998" s="103"/>
      <c r="B1998" s="103"/>
    </row>
    <row r="1999" spans="1:2" s="323" customFormat="1">
      <c r="A1999" s="103"/>
      <c r="B1999" s="103"/>
    </row>
    <row r="2000" spans="1:2" s="323" customFormat="1">
      <c r="A2000" s="103"/>
      <c r="B2000" s="103"/>
    </row>
    <row r="2001" spans="1:2" s="323" customFormat="1">
      <c r="A2001" s="103"/>
      <c r="B2001" s="103"/>
    </row>
    <row r="2002" spans="1:2" s="323" customFormat="1">
      <c r="A2002" s="103"/>
      <c r="B2002" s="103"/>
    </row>
    <row r="2003" spans="1:2" s="323" customFormat="1">
      <c r="A2003" s="103"/>
      <c r="B2003" s="103"/>
    </row>
    <row r="2004" spans="1:2" s="323" customFormat="1">
      <c r="A2004" s="103"/>
      <c r="B2004" s="101"/>
    </row>
    <row r="2005" spans="1:2" s="323" customFormat="1">
      <c r="A2005" s="103"/>
    </row>
    <row r="2006" spans="1:2" s="323" customFormat="1">
      <c r="A2006" s="103"/>
    </row>
    <row r="2007" spans="1:2" s="323" customFormat="1">
      <c r="A2007" s="103"/>
    </row>
    <row r="2008" spans="1:2" s="323" customFormat="1">
      <c r="A2008" s="103"/>
    </row>
    <row r="2009" spans="1:2" s="323" customFormat="1">
      <c r="A2009" s="103"/>
      <c r="B2009" s="101"/>
    </row>
    <row r="2010" spans="1:2" s="323" customFormat="1">
      <c r="A2010" s="103"/>
    </row>
    <row r="2011" spans="1:2" s="323" customFormat="1">
      <c r="A2011" s="103"/>
    </row>
    <row r="2012" spans="1:2" s="323" customFormat="1">
      <c r="A2012" s="103"/>
    </row>
    <row r="2013" spans="1:2" s="323" customFormat="1">
      <c r="A2013" s="103"/>
      <c r="B2013" s="101"/>
    </row>
    <row r="2014" spans="1:2" s="323" customFormat="1">
      <c r="A2014" s="103"/>
    </row>
    <row r="2015" spans="1:2" s="323" customFormat="1">
      <c r="A2015" s="103"/>
    </row>
    <row r="2016" spans="1:2" s="323" customFormat="1">
      <c r="A2016" s="103"/>
    </row>
    <row r="2017" spans="1:2" s="323" customFormat="1">
      <c r="A2017" s="103"/>
      <c r="B2017" s="103"/>
    </row>
    <row r="2018" spans="1:2" s="323" customFormat="1">
      <c r="A2018" s="103"/>
      <c r="B2018" s="103"/>
    </row>
    <row r="2019" spans="1:2" s="323" customFormat="1">
      <c r="A2019" s="103"/>
      <c r="B2019" s="103"/>
    </row>
    <row r="2020" spans="1:2" s="323" customFormat="1">
      <c r="A2020" s="103"/>
      <c r="B2020" s="103"/>
    </row>
    <row r="2021" spans="1:2" s="323" customFormat="1">
      <c r="A2021" s="103"/>
      <c r="B2021" s="103"/>
    </row>
    <row r="2022" spans="1:2" s="323" customFormat="1">
      <c r="A2022" s="103"/>
      <c r="B2022" s="101"/>
    </row>
    <row r="2023" spans="1:2" s="323" customFormat="1">
      <c r="A2023" s="103"/>
    </row>
    <row r="2024" spans="1:2" s="323" customFormat="1">
      <c r="A2024" s="103"/>
    </row>
    <row r="2025" spans="1:2" s="323" customFormat="1">
      <c r="A2025" s="103"/>
    </row>
    <row r="2026" spans="1:2" s="323" customFormat="1">
      <c r="A2026" s="103"/>
    </row>
    <row r="2027" spans="1:2" s="323" customFormat="1">
      <c r="A2027" s="103"/>
      <c r="B2027" s="101"/>
    </row>
    <row r="2028" spans="1:2" s="323" customFormat="1">
      <c r="A2028" s="103"/>
    </row>
    <row r="2029" spans="1:2" s="323" customFormat="1">
      <c r="A2029" s="103"/>
    </row>
    <row r="2030" spans="1:2" s="323" customFormat="1">
      <c r="A2030" s="103"/>
    </row>
    <row r="2031" spans="1:2" s="323" customFormat="1">
      <c r="A2031" s="103"/>
      <c r="B2031" s="103"/>
    </row>
    <row r="2032" spans="1:2" s="323" customFormat="1">
      <c r="A2032" s="103"/>
      <c r="B2032" s="103"/>
    </row>
    <row r="2033" spans="1:2" s="323" customFormat="1">
      <c r="A2033" s="103"/>
      <c r="B2033" s="103"/>
    </row>
    <row r="2034" spans="1:2" s="323" customFormat="1">
      <c r="A2034" s="103"/>
      <c r="B2034" s="103"/>
    </row>
    <row r="2035" spans="1:2" s="323" customFormat="1">
      <c r="A2035" s="103"/>
      <c r="B2035" s="103"/>
    </row>
    <row r="2036" spans="1:2" s="323" customFormat="1">
      <c r="A2036" s="103"/>
      <c r="B2036" s="103"/>
    </row>
    <row r="2037" spans="1:2" s="323" customFormat="1">
      <c r="A2037" s="103"/>
      <c r="B2037" s="103"/>
    </row>
    <row r="2038" spans="1:2" s="323" customFormat="1">
      <c r="A2038" s="103"/>
      <c r="B2038" s="103"/>
    </row>
    <row r="2039" spans="1:2" s="323" customFormat="1">
      <c r="A2039" s="103"/>
      <c r="B2039" s="101"/>
    </row>
    <row r="2040" spans="1:2" s="323" customFormat="1">
      <c r="A2040" s="103"/>
    </row>
    <row r="2041" spans="1:2" s="323" customFormat="1">
      <c r="A2041" s="103"/>
    </row>
    <row r="2042" spans="1:2" s="323" customFormat="1">
      <c r="A2042" s="103"/>
    </row>
    <row r="2043" spans="1:2" s="323" customFormat="1">
      <c r="A2043" s="103"/>
    </row>
    <row r="2044" spans="1:2" s="323" customFormat="1">
      <c r="A2044" s="103"/>
      <c r="B2044" s="103"/>
    </row>
    <row r="2045" spans="1:2" s="323" customFormat="1">
      <c r="A2045" s="103"/>
      <c r="B2045" s="103"/>
    </row>
    <row r="2046" spans="1:2" s="323" customFormat="1">
      <c r="A2046" s="103"/>
      <c r="B2046" s="103"/>
    </row>
    <row r="2047" spans="1:2" s="323" customFormat="1">
      <c r="A2047" s="103"/>
      <c r="B2047" s="103"/>
    </row>
    <row r="2048" spans="1:2" s="323" customFormat="1">
      <c r="A2048" s="103"/>
      <c r="B2048" s="103"/>
    </row>
    <row r="2049" spans="1:2" s="323" customFormat="1">
      <c r="A2049" s="103"/>
      <c r="B2049" s="103"/>
    </row>
    <row r="2050" spans="1:2" s="323" customFormat="1">
      <c r="A2050" s="103"/>
      <c r="B2050" s="103"/>
    </row>
    <row r="2051" spans="1:2" s="323" customFormat="1">
      <c r="A2051" s="103"/>
      <c r="B2051" s="103"/>
    </row>
    <row r="2052" spans="1:2" s="323" customFormat="1">
      <c r="A2052" s="103"/>
      <c r="B2052" s="103"/>
    </row>
    <row r="2053" spans="1:2" s="323" customFormat="1">
      <c r="A2053" s="103"/>
      <c r="B2053" s="103"/>
    </row>
    <row r="2054" spans="1:2" s="323" customFormat="1">
      <c r="A2054" s="103"/>
      <c r="B2054" s="103"/>
    </row>
    <row r="2055" spans="1:2" s="323" customFormat="1">
      <c r="A2055" s="103"/>
      <c r="B2055" s="103"/>
    </row>
    <row r="2056" spans="1:2" s="323" customFormat="1">
      <c r="A2056" s="103"/>
      <c r="B2056" s="103"/>
    </row>
    <row r="2057" spans="1:2" s="323" customFormat="1">
      <c r="A2057" s="103"/>
      <c r="B2057" s="103"/>
    </row>
    <row r="2058" spans="1:2" s="323" customFormat="1">
      <c r="A2058" s="103"/>
      <c r="B2058" s="101"/>
    </row>
    <row r="2059" spans="1:2" s="323" customFormat="1">
      <c r="A2059" s="103"/>
    </row>
    <row r="2060" spans="1:2" s="323" customFormat="1">
      <c r="A2060" s="103"/>
    </row>
    <row r="2061" spans="1:2" s="323" customFormat="1">
      <c r="A2061" s="103"/>
    </row>
    <row r="2062" spans="1:2" s="323" customFormat="1">
      <c r="A2062" s="103"/>
      <c r="B2062" s="103"/>
    </row>
    <row r="2063" spans="1:2" s="323" customFormat="1">
      <c r="A2063" s="103"/>
      <c r="B2063" s="103"/>
    </row>
    <row r="2064" spans="1:2" s="323" customFormat="1">
      <c r="A2064" s="103"/>
      <c r="B2064" s="103"/>
    </row>
    <row r="2065" spans="1:2" s="323" customFormat="1">
      <c r="A2065" s="103"/>
      <c r="B2065" s="103"/>
    </row>
    <row r="2066" spans="1:2" s="323" customFormat="1">
      <c r="A2066" s="103"/>
      <c r="B2066" s="103"/>
    </row>
    <row r="2067" spans="1:2" s="323" customFormat="1">
      <c r="A2067" s="103"/>
      <c r="B2067" s="103"/>
    </row>
    <row r="2068" spans="1:2" s="323" customFormat="1">
      <c r="A2068" s="103"/>
      <c r="B2068" s="103"/>
    </row>
    <row r="2069" spans="1:2" s="323" customFormat="1">
      <c r="A2069" s="103"/>
      <c r="B2069" s="103"/>
    </row>
    <row r="2070" spans="1:2" s="323" customFormat="1">
      <c r="A2070" s="103"/>
      <c r="B2070" s="103"/>
    </row>
    <row r="2071" spans="1:2" s="323" customFormat="1">
      <c r="A2071" s="103"/>
      <c r="B2071" s="101"/>
    </row>
    <row r="2072" spans="1:2" s="323" customFormat="1">
      <c r="A2072" s="103"/>
    </row>
    <row r="2073" spans="1:2" s="323" customFormat="1">
      <c r="A2073" s="103"/>
    </row>
    <row r="2074" spans="1:2" s="323" customFormat="1">
      <c r="A2074" s="103"/>
    </row>
    <row r="2075" spans="1:2" s="323" customFormat="1">
      <c r="A2075" s="103"/>
    </row>
    <row r="2076" spans="1:2" s="323" customFormat="1">
      <c r="A2076" s="103"/>
      <c r="B2076" s="103"/>
    </row>
    <row r="2077" spans="1:2" s="323" customFormat="1">
      <c r="A2077" s="103"/>
      <c r="B2077" s="103"/>
    </row>
    <row r="2078" spans="1:2" s="323" customFormat="1">
      <c r="A2078" s="103"/>
      <c r="B2078" s="103"/>
    </row>
    <row r="2079" spans="1:2" s="323" customFormat="1">
      <c r="A2079" s="103"/>
      <c r="B2079" s="103"/>
    </row>
    <row r="2080" spans="1:2" s="323" customFormat="1">
      <c r="A2080" s="103"/>
      <c r="B2080" s="103"/>
    </row>
    <row r="2081" spans="1:2" s="323" customFormat="1">
      <c r="A2081" s="103"/>
      <c r="B2081" s="103"/>
    </row>
    <row r="2082" spans="1:2" s="323" customFormat="1">
      <c r="A2082" s="103"/>
      <c r="B2082" s="103"/>
    </row>
    <row r="2083" spans="1:2" s="323" customFormat="1">
      <c r="A2083" s="103"/>
      <c r="B2083" s="103"/>
    </row>
    <row r="2084" spans="1:2" s="323" customFormat="1">
      <c r="A2084" s="103"/>
      <c r="B2084" s="103"/>
    </row>
    <row r="2085" spans="1:2" s="323" customFormat="1">
      <c r="A2085" s="103"/>
      <c r="B2085" s="103"/>
    </row>
    <row r="2086" spans="1:2" s="323" customFormat="1">
      <c r="A2086" s="103"/>
      <c r="B2086" s="103"/>
    </row>
    <row r="2087" spans="1:2" s="323" customFormat="1">
      <c r="A2087" s="103"/>
      <c r="B2087" s="103"/>
    </row>
    <row r="2088" spans="1:2" s="323" customFormat="1">
      <c r="A2088" s="103"/>
      <c r="B2088" s="103"/>
    </row>
    <row r="2089" spans="1:2" s="323" customFormat="1">
      <c r="A2089" s="103"/>
      <c r="B2089" s="103"/>
    </row>
    <row r="2090" spans="1:2" s="323" customFormat="1">
      <c r="A2090" s="103"/>
      <c r="B2090" s="103"/>
    </row>
    <row r="2091" spans="1:2" s="323" customFormat="1">
      <c r="A2091" s="103"/>
      <c r="B2091" s="103"/>
    </row>
    <row r="2092" spans="1:2" s="323" customFormat="1">
      <c r="A2092" s="103"/>
      <c r="B2092" s="101"/>
    </row>
    <row r="2093" spans="1:2" s="323" customFormat="1">
      <c r="A2093" s="103"/>
    </row>
    <row r="2094" spans="1:2" s="323" customFormat="1">
      <c r="A2094" s="103"/>
    </row>
    <row r="2095" spans="1:2" s="323" customFormat="1">
      <c r="A2095" s="103"/>
    </row>
    <row r="2096" spans="1:2" s="323" customFormat="1">
      <c r="A2096" s="103"/>
    </row>
    <row r="2097" spans="1:2" s="323" customFormat="1">
      <c r="A2097" s="103"/>
      <c r="B2097" s="103"/>
    </row>
    <row r="2098" spans="1:2" s="323" customFormat="1">
      <c r="A2098" s="103"/>
      <c r="B2098" s="103"/>
    </row>
    <row r="2099" spans="1:2" s="323" customFormat="1">
      <c r="A2099" s="103"/>
      <c r="B2099" s="103"/>
    </row>
    <row r="2100" spans="1:2" s="323" customFormat="1">
      <c r="A2100" s="103"/>
      <c r="B2100" s="103"/>
    </row>
    <row r="2101" spans="1:2" s="323" customFormat="1">
      <c r="A2101" s="103"/>
      <c r="B2101" s="103"/>
    </row>
    <row r="2102" spans="1:2" s="323" customFormat="1">
      <c r="A2102" s="103"/>
      <c r="B2102" s="103"/>
    </row>
    <row r="2103" spans="1:2" s="323" customFormat="1">
      <c r="A2103" s="103"/>
      <c r="B2103" s="103"/>
    </row>
    <row r="2104" spans="1:2" s="323" customFormat="1">
      <c r="A2104" s="103"/>
      <c r="B2104" s="103"/>
    </row>
    <row r="2105" spans="1:2" s="323" customFormat="1">
      <c r="A2105" s="103"/>
      <c r="B2105" s="103"/>
    </row>
    <row r="2106" spans="1:2" s="323" customFormat="1">
      <c r="A2106" s="103"/>
      <c r="B2106" s="103"/>
    </row>
    <row r="2107" spans="1:2" s="323" customFormat="1">
      <c r="A2107" s="103"/>
      <c r="B2107" s="103"/>
    </row>
    <row r="2108" spans="1:2" s="323" customFormat="1">
      <c r="A2108" s="103"/>
      <c r="B2108" s="103"/>
    </row>
    <row r="2109" spans="1:2" s="323" customFormat="1">
      <c r="A2109" s="103"/>
      <c r="B2109" s="103"/>
    </row>
    <row r="2110" spans="1:2" s="323" customFormat="1">
      <c r="A2110" s="103"/>
      <c r="B2110" s="103"/>
    </row>
    <row r="2111" spans="1:2" s="323" customFormat="1">
      <c r="A2111" s="103"/>
      <c r="B2111" s="103"/>
    </row>
    <row r="2112" spans="1:2" s="323" customFormat="1">
      <c r="A2112" s="103"/>
      <c r="B2112" s="103"/>
    </row>
    <row r="2113" spans="1:2" s="323" customFormat="1">
      <c r="A2113" s="103"/>
      <c r="B2113" s="103"/>
    </row>
    <row r="2114" spans="1:2" s="323" customFormat="1">
      <c r="A2114" s="103"/>
      <c r="B2114" s="103"/>
    </row>
    <row r="2115" spans="1:2" s="323" customFormat="1">
      <c r="A2115" s="103"/>
      <c r="B2115" s="103"/>
    </row>
    <row r="2116" spans="1:2" s="323" customFormat="1">
      <c r="A2116" s="103"/>
      <c r="B2116" s="103"/>
    </row>
    <row r="2117" spans="1:2" s="323" customFormat="1">
      <c r="A2117" s="103"/>
      <c r="B2117" s="103"/>
    </row>
    <row r="2118" spans="1:2" s="323" customFormat="1">
      <c r="A2118" s="103"/>
      <c r="B2118" s="103"/>
    </row>
    <row r="2119" spans="1:2" s="323" customFormat="1">
      <c r="A2119" s="103"/>
      <c r="B2119" s="103"/>
    </row>
    <row r="2120" spans="1:2" s="323" customFormat="1">
      <c r="A2120" s="103"/>
      <c r="B2120" s="103"/>
    </row>
    <row r="2121" spans="1:2" s="323" customFormat="1">
      <c r="A2121" s="103"/>
      <c r="B2121" s="103"/>
    </row>
    <row r="2122" spans="1:2" s="323" customFormat="1">
      <c r="A2122" s="103"/>
      <c r="B2122" s="103"/>
    </row>
    <row r="2123" spans="1:2" s="323" customFormat="1">
      <c r="A2123" s="103"/>
      <c r="B2123" s="103"/>
    </row>
    <row r="2124" spans="1:2" s="323" customFormat="1">
      <c r="A2124" s="103"/>
      <c r="B2124" s="103"/>
    </row>
    <row r="2125" spans="1:2" s="323" customFormat="1">
      <c r="A2125" s="103"/>
      <c r="B2125" s="103"/>
    </row>
    <row r="2126" spans="1:2" s="323" customFormat="1">
      <c r="A2126" s="103"/>
      <c r="B2126" s="103"/>
    </row>
    <row r="2127" spans="1:2" s="323" customFormat="1">
      <c r="A2127" s="103"/>
      <c r="B2127" s="103"/>
    </row>
    <row r="2128" spans="1:2" s="323" customFormat="1">
      <c r="A2128" s="103"/>
      <c r="B2128" s="103"/>
    </row>
    <row r="2129" spans="1:2" s="323" customFormat="1">
      <c r="A2129" s="103"/>
      <c r="B2129" s="103"/>
    </row>
    <row r="2130" spans="1:2" s="323" customFormat="1">
      <c r="A2130" s="103"/>
      <c r="B2130" s="103"/>
    </row>
    <row r="2131" spans="1:2" s="323" customFormat="1">
      <c r="A2131" s="103"/>
      <c r="B2131" s="103"/>
    </row>
    <row r="2132" spans="1:2" s="323" customFormat="1">
      <c r="A2132" s="103"/>
      <c r="B2132" s="103"/>
    </row>
    <row r="2133" spans="1:2" s="323" customFormat="1">
      <c r="A2133" s="103"/>
      <c r="B2133" s="103"/>
    </row>
    <row r="2134" spans="1:2" s="323" customFormat="1">
      <c r="A2134" s="103"/>
      <c r="B2134" s="103"/>
    </row>
    <row r="2135" spans="1:2" s="323" customFormat="1">
      <c r="A2135" s="103"/>
      <c r="B2135" s="103"/>
    </row>
    <row r="2136" spans="1:2" s="323" customFormat="1">
      <c r="A2136" s="103"/>
      <c r="B2136" s="103"/>
    </row>
    <row r="2137" spans="1:2" s="323" customFormat="1">
      <c r="A2137" s="103"/>
      <c r="B2137" s="103"/>
    </row>
    <row r="2138" spans="1:2" s="323" customFormat="1">
      <c r="A2138" s="103"/>
      <c r="B2138" s="103"/>
    </row>
    <row r="2139" spans="1:2" s="323" customFormat="1">
      <c r="A2139" s="103"/>
      <c r="B2139" s="103"/>
    </row>
    <row r="2140" spans="1:2" s="323" customFormat="1">
      <c r="A2140" s="103"/>
      <c r="B2140" s="101"/>
    </row>
    <row r="2141" spans="1:2" s="323" customFormat="1">
      <c r="A2141" s="103"/>
    </row>
    <row r="2142" spans="1:2" s="323" customFormat="1">
      <c r="A2142" s="103"/>
    </row>
    <row r="2143" spans="1:2" s="323" customFormat="1">
      <c r="A2143" s="103"/>
    </row>
    <row r="2144" spans="1:2" s="323" customFormat="1">
      <c r="A2144" s="103"/>
      <c r="B2144" s="103"/>
    </row>
    <row r="2145" spans="1:2" s="323" customFormat="1">
      <c r="A2145" s="103"/>
      <c r="B2145" s="103"/>
    </row>
    <row r="2146" spans="1:2" s="323" customFormat="1">
      <c r="A2146" s="103"/>
      <c r="B2146" s="103"/>
    </row>
    <row r="2147" spans="1:2" s="323" customFormat="1">
      <c r="A2147" s="103"/>
      <c r="B2147" s="103"/>
    </row>
    <row r="2148" spans="1:2" s="323" customFormat="1">
      <c r="A2148" s="103"/>
      <c r="B2148" s="103"/>
    </row>
    <row r="2149" spans="1:2" s="323" customFormat="1">
      <c r="A2149" s="103"/>
      <c r="B2149" s="103"/>
    </row>
    <row r="2150" spans="1:2" s="323" customFormat="1">
      <c r="A2150" s="103"/>
      <c r="B2150" s="103"/>
    </row>
    <row r="2151" spans="1:2" s="323" customFormat="1">
      <c r="A2151" s="103"/>
      <c r="B2151" s="103"/>
    </row>
    <row r="2152" spans="1:2" s="323" customFormat="1">
      <c r="A2152" s="103"/>
      <c r="B2152" s="103"/>
    </row>
    <row r="2153" spans="1:2" s="323" customFormat="1">
      <c r="A2153" s="103"/>
      <c r="B2153" s="103"/>
    </row>
    <row r="2154" spans="1:2" s="323" customFormat="1">
      <c r="A2154" s="103"/>
      <c r="B2154" s="103"/>
    </row>
    <row r="2155" spans="1:2" s="323" customFormat="1">
      <c r="A2155" s="103"/>
      <c r="B2155" s="103"/>
    </row>
    <row r="2156" spans="1:2" s="323" customFormat="1">
      <c r="A2156" s="103"/>
      <c r="B2156" s="103"/>
    </row>
    <row r="2157" spans="1:2" s="323" customFormat="1">
      <c r="A2157" s="103"/>
      <c r="B2157" s="103"/>
    </row>
    <row r="2158" spans="1:2" s="323" customFormat="1">
      <c r="A2158" s="103"/>
      <c r="B2158" s="103"/>
    </row>
    <row r="2159" spans="1:2" s="323" customFormat="1">
      <c r="A2159" s="103"/>
      <c r="B2159" s="101"/>
    </row>
    <row r="2160" spans="1:2" s="323" customFormat="1">
      <c r="A2160" s="103"/>
    </row>
    <row r="2161" spans="1:2" s="323" customFormat="1">
      <c r="A2161" s="103"/>
    </row>
    <row r="2162" spans="1:2" s="323" customFormat="1">
      <c r="A2162" s="103"/>
    </row>
    <row r="2163" spans="1:2" s="323" customFormat="1">
      <c r="A2163" s="103"/>
      <c r="B2163" s="103"/>
    </row>
    <row r="2164" spans="1:2" s="323" customFormat="1">
      <c r="A2164" s="103"/>
      <c r="B2164" s="103"/>
    </row>
    <row r="2165" spans="1:2" s="323" customFormat="1">
      <c r="A2165" s="103"/>
      <c r="B2165" s="103"/>
    </row>
    <row r="2166" spans="1:2" s="323" customFormat="1">
      <c r="A2166" s="103"/>
      <c r="B2166" s="103"/>
    </row>
    <row r="2167" spans="1:2" s="323" customFormat="1">
      <c r="A2167" s="103"/>
      <c r="B2167" s="103"/>
    </row>
    <row r="2168" spans="1:2" s="323" customFormat="1">
      <c r="A2168" s="103"/>
      <c r="B2168" s="103"/>
    </row>
    <row r="2169" spans="1:2" s="323" customFormat="1">
      <c r="A2169" s="103"/>
      <c r="B2169" s="103"/>
    </row>
    <row r="2170" spans="1:2" s="323" customFormat="1">
      <c r="A2170" s="103"/>
      <c r="B2170" s="103"/>
    </row>
    <row r="2171" spans="1:2" s="323" customFormat="1">
      <c r="A2171" s="103"/>
      <c r="B2171" s="103"/>
    </row>
    <row r="2172" spans="1:2" s="323" customFormat="1">
      <c r="A2172" s="103"/>
      <c r="B2172" s="103"/>
    </row>
    <row r="2173" spans="1:2" s="323" customFormat="1">
      <c r="A2173" s="103"/>
      <c r="B2173" s="103"/>
    </row>
    <row r="2174" spans="1:2" s="323" customFormat="1">
      <c r="A2174" s="103"/>
      <c r="B2174" s="103"/>
    </row>
    <row r="2175" spans="1:2" s="323" customFormat="1">
      <c r="A2175" s="103"/>
      <c r="B2175" s="103"/>
    </row>
    <row r="2176" spans="1:2" s="323" customFormat="1">
      <c r="A2176" s="103"/>
      <c r="B2176" s="103"/>
    </row>
    <row r="2177" spans="1:2" s="323" customFormat="1">
      <c r="A2177" s="103"/>
      <c r="B2177" s="103"/>
    </row>
    <row r="2178" spans="1:2" s="323" customFormat="1">
      <c r="A2178" s="103"/>
      <c r="B2178" s="103"/>
    </row>
    <row r="2179" spans="1:2" s="323" customFormat="1">
      <c r="A2179" s="103"/>
      <c r="B2179" s="103"/>
    </row>
    <row r="2180" spans="1:2" s="323" customFormat="1">
      <c r="A2180" s="103"/>
      <c r="B2180" s="103"/>
    </row>
    <row r="2181" spans="1:2" s="323" customFormat="1">
      <c r="A2181" s="103"/>
      <c r="B2181" s="103"/>
    </row>
    <row r="2182" spans="1:2" s="323" customFormat="1">
      <c r="A2182" s="103"/>
      <c r="B2182" s="103"/>
    </row>
    <row r="2183" spans="1:2" s="323" customFormat="1">
      <c r="A2183" s="103"/>
      <c r="B2183" s="103"/>
    </row>
    <row r="2184" spans="1:2" s="323" customFormat="1">
      <c r="A2184" s="103"/>
      <c r="B2184" s="103"/>
    </row>
    <row r="2185" spans="1:2" s="323" customFormat="1">
      <c r="A2185" s="103"/>
      <c r="B2185" s="103"/>
    </row>
    <row r="2186" spans="1:2" s="323" customFormat="1">
      <c r="A2186" s="103"/>
      <c r="B2186" s="103"/>
    </row>
    <row r="2187" spans="1:2" s="323" customFormat="1">
      <c r="A2187" s="103"/>
      <c r="B2187" s="103"/>
    </row>
    <row r="2188" spans="1:2" s="323" customFormat="1">
      <c r="A2188" s="103"/>
      <c r="B2188" s="103"/>
    </row>
    <row r="2189" spans="1:2" s="323" customFormat="1">
      <c r="A2189" s="103"/>
      <c r="B2189" s="103"/>
    </row>
    <row r="2190" spans="1:2" s="323" customFormat="1">
      <c r="A2190" s="103"/>
      <c r="B2190" s="103"/>
    </row>
    <row r="2191" spans="1:2" s="323" customFormat="1">
      <c r="A2191" s="103"/>
      <c r="B2191" s="103"/>
    </row>
    <row r="2192" spans="1:2" s="323" customFormat="1">
      <c r="A2192" s="103"/>
      <c r="B2192" s="103"/>
    </row>
    <row r="2193" spans="1:2" s="323" customFormat="1">
      <c r="A2193" s="103"/>
      <c r="B2193" s="103"/>
    </row>
    <row r="2194" spans="1:2" s="323" customFormat="1">
      <c r="A2194" s="103"/>
      <c r="B2194" s="103"/>
    </row>
    <row r="2195" spans="1:2" s="323" customFormat="1">
      <c r="A2195" s="103"/>
      <c r="B2195" s="103"/>
    </row>
    <row r="2196" spans="1:2" s="323" customFormat="1">
      <c r="A2196" s="103"/>
      <c r="B2196" s="103"/>
    </row>
    <row r="2197" spans="1:2" s="323" customFormat="1">
      <c r="A2197" s="103"/>
      <c r="B2197" s="103"/>
    </row>
    <row r="2198" spans="1:2" s="323" customFormat="1">
      <c r="A2198" s="103"/>
      <c r="B2198" s="103"/>
    </row>
    <row r="2199" spans="1:2" s="323" customFormat="1">
      <c r="A2199" s="103"/>
      <c r="B2199" s="101"/>
    </row>
    <row r="2200" spans="1:2" s="323" customFormat="1">
      <c r="A2200" s="103"/>
    </row>
    <row r="2201" spans="1:2" s="323" customFormat="1">
      <c r="A2201" s="103"/>
    </row>
    <row r="2202" spans="1:2" s="323" customFormat="1">
      <c r="A2202" s="103"/>
    </row>
    <row r="2203" spans="1:2" s="323" customFormat="1">
      <c r="A2203" s="103"/>
      <c r="B2203" s="101"/>
    </row>
    <row r="2204" spans="1:2" s="323" customFormat="1">
      <c r="A2204" s="103"/>
    </row>
    <row r="2205" spans="1:2" s="323" customFormat="1">
      <c r="A2205" s="103"/>
    </row>
    <row r="2206" spans="1:2" s="323" customFormat="1">
      <c r="A2206" s="103"/>
    </row>
    <row r="2207" spans="1:2" s="323" customFormat="1">
      <c r="A2207" s="103"/>
      <c r="B2207" s="103"/>
    </row>
    <row r="2208" spans="1:2" s="323" customFormat="1">
      <c r="A2208" s="103"/>
      <c r="B2208" s="103"/>
    </row>
    <row r="2209" spans="1:2" s="323" customFormat="1">
      <c r="A2209" s="103"/>
      <c r="B2209" s="103"/>
    </row>
    <row r="2210" spans="1:2" s="323" customFormat="1">
      <c r="A2210" s="103"/>
      <c r="B2210" s="103"/>
    </row>
    <row r="2211" spans="1:2" s="323" customFormat="1">
      <c r="A2211" s="103"/>
      <c r="B2211" s="103"/>
    </row>
    <row r="2212" spans="1:2" s="323" customFormat="1">
      <c r="A2212" s="103"/>
      <c r="B2212" s="103"/>
    </row>
    <row r="2213" spans="1:2" s="323" customFormat="1">
      <c r="A2213" s="103"/>
      <c r="B2213" s="103"/>
    </row>
    <row r="2214" spans="1:2" s="323" customFormat="1">
      <c r="A2214" s="103"/>
      <c r="B2214" s="103"/>
    </row>
    <row r="2215" spans="1:2" s="323" customFormat="1">
      <c r="A2215" s="103"/>
      <c r="B2215" s="103"/>
    </row>
    <row r="2216" spans="1:2" s="323" customFormat="1">
      <c r="A2216" s="103"/>
      <c r="B2216" s="103"/>
    </row>
    <row r="2217" spans="1:2" s="323" customFormat="1">
      <c r="A2217" s="103"/>
      <c r="B2217" s="103"/>
    </row>
    <row r="2218" spans="1:2" s="323" customFormat="1">
      <c r="A2218" s="103"/>
      <c r="B2218" s="103"/>
    </row>
    <row r="2219" spans="1:2" s="323" customFormat="1">
      <c r="A2219" s="103"/>
      <c r="B2219" s="101"/>
    </row>
    <row r="2220" spans="1:2" s="323" customFormat="1">
      <c r="A2220" s="103"/>
    </row>
    <row r="2221" spans="1:2" s="323" customFormat="1">
      <c r="A2221" s="103"/>
    </row>
    <row r="2222" spans="1:2" s="323" customFormat="1">
      <c r="A2222" s="103"/>
    </row>
    <row r="2223" spans="1:2" s="323" customFormat="1">
      <c r="A2223" s="103"/>
      <c r="B2223" s="103"/>
    </row>
    <row r="2224" spans="1:2" s="323" customFormat="1">
      <c r="A2224" s="103"/>
      <c r="B2224" s="103"/>
    </row>
    <row r="2225" spans="1:2" s="323" customFormat="1">
      <c r="A2225" s="103"/>
      <c r="B2225" s="103"/>
    </row>
    <row r="2226" spans="1:2" s="323" customFormat="1">
      <c r="A2226" s="103"/>
      <c r="B2226" s="103"/>
    </row>
    <row r="2227" spans="1:2" s="323" customFormat="1">
      <c r="A2227" s="103"/>
      <c r="B2227" s="103"/>
    </row>
    <row r="2228" spans="1:2" s="323" customFormat="1">
      <c r="A2228" s="103"/>
      <c r="B2228" s="103"/>
    </row>
    <row r="2229" spans="1:2" s="323" customFormat="1">
      <c r="A2229" s="103"/>
      <c r="B2229" s="103"/>
    </row>
    <row r="2230" spans="1:2" s="323" customFormat="1">
      <c r="A2230" s="103"/>
      <c r="B2230" s="103"/>
    </row>
    <row r="2231" spans="1:2" s="323" customFormat="1">
      <c r="A2231" s="103"/>
      <c r="B2231" s="103"/>
    </row>
    <row r="2232" spans="1:2" s="323" customFormat="1">
      <c r="A2232" s="103"/>
      <c r="B2232" s="103"/>
    </row>
    <row r="2233" spans="1:2" s="323" customFormat="1">
      <c r="A2233" s="103"/>
      <c r="B2233" s="103"/>
    </row>
    <row r="2234" spans="1:2" s="323" customFormat="1">
      <c r="A2234" s="103"/>
      <c r="B2234" s="103"/>
    </row>
    <row r="2235" spans="1:2" s="323" customFormat="1">
      <c r="A2235" s="103"/>
      <c r="B2235" s="103"/>
    </row>
    <row r="2236" spans="1:2" s="323" customFormat="1">
      <c r="A2236" s="103"/>
      <c r="B2236" s="103"/>
    </row>
    <row r="2237" spans="1:2" s="323" customFormat="1">
      <c r="A2237" s="103"/>
      <c r="B2237" s="103"/>
    </row>
    <row r="2238" spans="1:2" s="323" customFormat="1">
      <c r="A2238" s="103"/>
      <c r="B2238" s="103"/>
    </row>
    <row r="2239" spans="1:2" s="323" customFormat="1">
      <c r="A2239" s="103"/>
      <c r="B2239" s="103"/>
    </row>
    <row r="2240" spans="1:2" s="323" customFormat="1">
      <c r="A2240" s="103"/>
      <c r="B2240" s="103"/>
    </row>
    <row r="2241" spans="1:2" s="323" customFormat="1">
      <c r="A2241" s="103"/>
      <c r="B2241" s="103"/>
    </row>
    <row r="2242" spans="1:2" s="323" customFormat="1">
      <c r="A2242" s="103"/>
      <c r="B2242" s="103"/>
    </row>
    <row r="2243" spans="1:2" s="323" customFormat="1">
      <c r="A2243" s="103"/>
      <c r="B2243" s="103"/>
    </row>
    <row r="2244" spans="1:2" s="323" customFormat="1">
      <c r="A2244" s="103"/>
      <c r="B2244" s="103"/>
    </row>
    <row r="2245" spans="1:2" s="323" customFormat="1">
      <c r="A2245" s="103"/>
      <c r="B2245" s="103"/>
    </row>
    <row r="2246" spans="1:2" s="323" customFormat="1">
      <c r="A2246" s="103"/>
      <c r="B2246" s="103"/>
    </row>
    <row r="2247" spans="1:2" s="323" customFormat="1">
      <c r="A2247" s="103"/>
      <c r="B2247" s="103"/>
    </row>
    <row r="2248" spans="1:2" s="323" customFormat="1">
      <c r="A2248" s="103"/>
      <c r="B2248" s="103"/>
    </row>
    <row r="2249" spans="1:2" s="323" customFormat="1">
      <c r="A2249" s="103"/>
      <c r="B2249" s="103"/>
    </row>
    <row r="2250" spans="1:2" s="323" customFormat="1">
      <c r="A2250" s="103"/>
      <c r="B2250" s="103"/>
    </row>
    <row r="2251" spans="1:2" s="323" customFormat="1">
      <c r="A2251" s="103"/>
      <c r="B2251" s="103"/>
    </row>
    <row r="2252" spans="1:2" s="323" customFormat="1">
      <c r="A2252" s="103"/>
      <c r="B2252" s="103"/>
    </row>
    <row r="2253" spans="1:2" s="323" customFormat="1">
      <c r="A2253" s="103"/>
      <c r="B2253" s="103"/>
    </row>
    <row r="2254" spans="1:2" s="323" customFormat="1">
      <c r="A2254" s="103"/>
      <c r="B2254" s="103"/>
    </row>
    <row r="2255" spans="1:2" s="323" customFormat="1">
      <c r="A2255" s="103"/>
      <c r="B2255" s="103"/>
    </row>
    <row r="2256" spans="1:2" s="323" customFormat="1">
      <c r="A2256" s="103"/>
      <c r="B2256" s="103"/>
    </row>
    <row r="2257" spans="1:2" s="323" customFormat="1">
      <c r="A2257" s="103"/>
      <c r="B2257" s="103"/>
    </row>
    <row r="2258" spans="1:2" s="323" customFormat="1">
      <c r="A2258" s="103"/>
      <c r="B2258" s="103"/>
    </row>
    <row r="2259" spans="1:2" s="323" customFormat="1">
      <c r="A2259" s="103"/>
      <c r="B2259" s="103"/>
    </row>
    <row r="2260" spans="1:2" s="323" customFormat="1">
      <c r="A2260" s="103"/>
      <c r="B2260" s="103"/>
    </row>
    <row r="2261" spans="1:2" s="323" customFormat="1">
      <c r="A2261" s="103"/>
      <c r="B2261" s="103"/>
    </row>
    <row r="2262" spans="1:2" s="323" customFormat="1">
      <c r="A2262" s="103"/>
      <c r="B2262" s="103"/>
    </row>
    <row r="2263" spans="1:2" s="323" customFormat="1">
      <c r="A2263" s="103"/>
      <c r="B2263" s="103"/>
    </row>
    <row r="2264" spans="1:2" s="323" customFormat="1">
      <c r="A2264" s="103"/>
      <c r="B2264" s="103"/>
    </row>
    <row r="2265" spans="1:2" s="323" customFormat="1">
      <c r="A2265" s="103"/>
      <c r="B2265" s="103"/>
    </row>
    <row r="2266" spans="1:2" s="323" customFormat="1">
      <c r="A2266" s="103"/>
      <c r="B2266" s="103"/>
    </row>
    <row r="2267" spans="1:2" s="323" customFormat="1">
      <c r="A2267" s="103"/>
      <c r="B2267" s="103"/>
    </row>
    <row r="2268" spans="1:2" s="323" customFormat="1">
      <c r="A2268" s="103"/>
      <c r="B2268" s="101"/>
    </row>
    <row r="2269" spans="1:2" s="323" customFormat="1">
      <c r="A2269" s="103"/>
    </row>
    <row r="2270" spans="1:2" s="323" customFormat="1">
      <c r="A2270" s="103"/>
    </row>
    <row r="2271" spans="1:2" s="323" customFormat="1">
      <c r="A2271" s="103"/>
    </row>
    <row r="2272" spans="1:2" s="323" customFormat="1">
      <c r="A2272" s="103"/>
    </row>
    <row r="2273" spans="1:2" s="323" customFormat="1">
      <c r="A2273" s="103"/>
      <c r="B2273" s="101"/>
    </row>
    <row r="2274" spans="1:2" s="323" customFormat="1">
      <c r="A2274" s="103"/>
    </row>
    <row r="2275" spans="1:2" s="323" customFormat="1">
      <c r="A2275" s="103"/>
    </row>
    <row r="2276" spans="1:2" s="323" customFormat="1">
      <c r="A2276" s="103"/>
    </row>
    <row r="2277" spans="1:2" s="323" customFormat="1">
      <c r="A2277" s="103"/>
    </row>
    <row r="2278" spans="1:2" s="323" customFormat="1">
      <c r="A2278" s="103"/>
      <c r="B2278" s="103"/>
    </row>
    <row r="2279" spans="1:2" s="323" customFormat="1">
      <c r="A2279" s="103"/>
      <c r="B2279" s="103"/>
    </row>
    <row r="2280" spans="1:2" s="323" customFormat="1">
      <c r="A2280" s="103"/>
      <c r="B2280" s="103"/>
    </row>
    <row r="2281" spans="1:2" s="323" customFormat="1">
      <c r="A2281" s="103"/>
      <c r="B2281" s="103"/>
    </row>
    <row r="2282" spans="1:2" s="323" customFormat="1">
      <c r="A2282" s="103"/>
      <c r="B2282" s="103"/>
    </row>
    <row r="2283" spans="1:2" s="323" customFormat="1">
      <c r="A2283" s="103"/>
      <c r="B2283" s="103"/>
    </row>
    <row r="2284" spans="1:2" s="323" customFormat="1">
      <c r="A2284" s="103"/>
      <c r="B2284" s="103"/>
    </row>
    <row r="2285" spans="1:2" s="323" customFormat="1">
      <c r="A2285" s="103"/>
      <c r="B2285" s="103"/>
    </row>
    <row r="2286" spans="1:2" s="323" customFormat="1">
      <c r="A2286" s="103"/>
      <c r="B2286" s="103"/>
    </row>
    <row r="2287" spans="1:2" s="323" customFormat="1">
      <c r="A2287" s="103"/>
      <c r="B2287" s="103"/>
    </row>
    <row r="2288" spans="1:2" s="323" customFormat="1">
      <c r="A2288" s="103"/>
      <c r="B2288" s="103"/>
    </row>
    <row r="2289" spans="1:2" s="323" customFormat="1">
      <c r="A2289" s="103"/>
      <c r="B2289" s="103"/>
    </row>
    <row r="2290" spans="1:2" s="323" customFormat="1">
      <c r="A2290" s="103"/>
      <c r="B2290" s="103"/>
    </row>
    <row r="2291" spans="1:2" s="323" customFormat="1">
      <c r="A2291" s="103"/>
      <c r="B2291" s="103"/>
    </row>
    <row r="2292" spans="1:2" s="323" customFormat="1">
      <c r="A2292" s="103"/>
      <c r="B2292" s="103"/>
    </row>
    <row r="2293" spans="1:2" s="323" customFormat="1">
      <c r="A2293" s="103"/>
      <c r="B2293" s="103"/>
    </row>
    <row r="2294" spans="1:2" s="323" customFormat="1">
      <c r="A2294" s="103"/>
      <c r="B2294" s="103"/>
    </row>
    <row r="2295" spans="1:2" s="323" customFormat="1">
      <c r="A2295" s="103"/>
      <c r="B2295" s="103"/>
    </row>
    <row r="2296" spans="1:2" s="323" customFormat="1">
      <c r="A2296" s="103"/>
      <c r="B2296" s="103"/>
    </row>
    <row r="2297" spans="1:2" s="323" customFormat="1">
      <c r="A2297" s="103"/>
      <c r="B2297" s="103"/>
    </row>
    <row r="2298" spans="1:2" s="323" customFormat="1">
      <c r="A2298" s="103"/>
      <c r="B2298" s="103"/>
    </row>
    <row r="2299" spans="1:2" s="323" customFormat="1">
      <c r="A2299" s="103"/>
      <c r="B2299" s="103"/>
    </row>
    <row r="2300" spans="1:2" s="323" customFormat="1">
      <c r="A2300" s="103"/>
      <c r="B2300" s="103"/>
    </row>
    <row r="2301" spans="1:2" s="323" customFormat="1">
      <c r="A2301" s="103"/>
      <c r="B2301" s="103"/>
    </row>
    <row r="2302" spans="1:2" s="323" customFormat="1">
      <c r="A2302" s="103"/>
      <c r="B2302" s="103"/>
    </row>
    <row r="2303" spans="1:2" s="323" customFormat="1">
      <c r="A2303" s="103"/>
      <c r="B2303" s="103"/>
    </row>
    <row r="2304" spans="1:2" s="323" customFormat="1">
      <c r="A2304" s="103"/>
      <c r="B2304" s="103"/>
    </row>
    <row r="2305" spans="1:2" s="323" customFormat="1">
      <c r="A2305" s="103"/>
      <c r="B2305" s="101"/>
    </row>
    <row r="2306" spans="1:2" s="323" customFormat="1">
      <c r="A2306" s="103"/>
    </row>
    <row r="2307" spans="1:2" s="323" customFormat="1">
      <c r="A2307" s="103"/>
    </row>
    <row r="2308" spans="1:2" s="323" customFormat="1">
      <c r="A2308" s="103"/>
    </row>
    <row r="2309" spans="1:2" s="323" customFormat="1">
      <c r="A2309" s="103"/>
    </row>
    <row r="2310" spans="1:2" s="323" customFormat="1">
      <c r="A2310" s="103"/>
    </row>
    <row r="2311" spans="1:2" s="323" customFormat="1">
      <c r="A2311" s="103"/>
      <c r="B2311" s="103"/>
    </row>
    <row r="2312" spans="1:2" s="323" customFormat="1">
      <c r="A2312" s="103"/>
      <c r="B2312" s="103"/>
    </row>
    <row r="2313" spans="1:2" s="323" customFormat="1">
      <c r="A2313" s="103"/>
      <c r="B2313" s="101"/>
    </row>
    <row r="2314" spans="1:2" s="323" customFormat="1">
      <c r="A2314" s="103"/>
    </row>
    <row r="2315" spans="1:2" s="323" customFormat="1">
      <c r="A2315" s="103"/>
    </row>
    <row r="2316" spans="1:2" s="323" customFormat="1">
      <c r="A2316" s="103"/>
    </row>
    <row r="2317" spans="1:2" s="323" customFormat="1">
      <c r="A2317" s="103"/>
    </row>
    <row r="2318" spans="1:2" s="323" customFormat="1">
      <c r="A2318" s="103"/>
      <c r="B2318" s="103"/>
    </row>
    <row r="2319" spans="1:2" s="323" customFormat="1">
      <c r="A2319" s="103"/>
      <c r="B2319" s="103"/>
    </row>
    <row r="2320" spans="1:2" s="323" customFormat="1">
      <c r="A2320" s="103"/>
      <c r="B2320" s="103"/>
    </row>
    <row r="2321" spans="1:2" s="323" customFormat="1">
      <c r="A2321" s="103"/>
      <c r="B2321" s="103"/>
    </row>
    <row r="2322" spans="1:2" s="323" customFormat="1">
      <c r="A2322" s="103"/>
      <c r="B2322" s="103"/>
    </row>
    <row r="2323" spans="1:2" s="323" customFormat="1">
      <c r="A2323" s="103"/>
      <c r="B2323" s="103"/>
    </row>
    <row r="2324" spans="1:2" s="323" customFormat="1">
      <c r="A2324" s="103"/>
      <c r="B2324" s="103"/>
    </row>
    <row r="2325" spans="1:2" s="323" customFormat="1">
      <c r="A2325" s="103"/>
      <c r="B2325" s="103"/>
    </row>
    <row r="2326" spans="1:2" s="323" customFormat="1">
      <c r="A2326" s="103"/>
      <c r="B2326" s="103"/>
    </row>
    <row r="2327" spans="1:2" s="323" customFormat="1">
      <c r="A2327" s="103"/>
      <c r="B2327" s="103"/>
    </row>
    <row r="2328" spans="1:2" s="323" customFormat="1">
      <c r="A2328" s="103"/>
      <c r="B2328" s="103"/>
    </row>
    <row r="2329" spans="1:2" s="323" customFormat="1">
      <c r="A2329" s="103"/>
      <c r="B2329" s="103"/>
    </row>
    <row r="2330" spans="1:2" s="323" customFormat="1">
      <c r="A2330" s="103"/>
      <c r="B2330" s="103"/>
    </row>
    <row r="2331" spans="1:2" s="323" customFormat="1">
      <c r="A2331" s="103"/>
      <c r="B2331" s="103"/>
    </row>
    <row r="2332" spans="1:2" s="323" customFormat="1">
      <c r="A2332" s="103"/>
      <c r="B2332" s="103"/>
    </row>
    <row r="2333" spans="1:2" s="323" customFormat="1">
      <c r="A2333" s="103"/>
      <c r="B2333" s="103"/>
    </row>
    <row r="2334" spans="1:2" s="323" customFormat="1">
      <c r="A2334" s="103"/>
      <c r="B2334" s="103"/>
    </row>
    <row r="2335" spans="1:2" s="323" customFormat="1">
      <c r="A2335" s="103"/>
      <c r="B2335" s="103"/>
    </row>
    <row r="2336" spans="1:2" s="323" customFormat="1">
      <c r="A2336" s="103"/>
      <c r="B2336" s="103"/>
    </row>
    <row r="2337" spans="1:2" s="323" customFormat="1">
      <c r="A2337" s="103"/>
      <c r="B2337" s="103"/>
    </row>
    <row r="2338" spans="1:2" s="323" customFormat="1">
      <c r="A2338" s="103"/>
      <c r="B2338" s="103"/>
    </row>
    <row r="2339" spans="1:2" s="323" customFormat="1">
      <c r="A2339" s="103"/>
      <c r="B2339" s="103"/>
    </row>
    <row r="2340" spans="1:2" s="323" customFormat="1">
      <c r="A2340" s="103"/>
      <c r="B2340" s="103"/>
    </row>
    <row r="2341" spans="1:2" s="323" customFormat="1">
      <c r="A2341" s="103"/>
      <c r="B2341" s="103"/>
    </row>
    <row r="2342" spans="1:2" s="323" customFormat="1">
      <c r="A2342" s="103"/>
      <c r="B2342" s="103"/>
    </row>
    <row r="2343" spans="1:2" s="323" customFormat="1">
      <c r="A2343" s="103"/>
      <c r="B2343" s="103"/>
    </row>
    <row r="2344" spans="1:2" s="323" customFormat="1">
      <c r="A2344" s="103"/>
      <c r="B2344" s="103"/>
    </row>
    <row r="2345" spans="1:2" s="323" customFormat="1">
      <c r="A2345" s="103"/>
      <c r="B2345" s="103"/>
    </row>
    <row r="2346" spans="1:2" s="323" customFormat="1">
      <c r="A2346" s="103"/>
      <c r="B2346" s="103"/>
    </row>
    <row r="2347" spans="1:2" s="323" customFormat="1">
      <c r="A2347" s="103"/>
      <c r="B2347" s="103"/>
    </row>
    <row r="2348" spans="1:2" s="323" customFormat="1">
      <c r="A2348" s="103"/>
      <c r="B2348" s="103"/>
    </row>
    <row r="2349" spans="1:2" s="323" customFormat="1">
      <c r="A2349" s="103"/>
      <c r="B2349" s="103"/>
    </row>
    <row r="2350" spans="1:2" s="323" customFormat="1">
      <c r="A2350" s="103"/>
      <c r="B2350" s="103"/>
    </row>
    <row r="2351" spans="1:2" s="323" customFormat="1">
      <c r="A2351" s="103"/>
      <c r="B2351" s="103"/>
    </row>
    <row r="2352" spans="1:2" s="323" customFormat="1">
      <c r="A2352" s="103"/>
      <c r="B2352" s="103"/>
    </row>
    <row r="2353" spans="1:2" s="323" customFormat="1">
      <c r="A2353" s="103"/>
      <c r="B2353" s="103"/>
    </row>
    <row r="2354" spans="1:2" s="323" customFormat="1">
      <c r="A2354" s="103"/>
      <c r="B2354" s="103"/>
    </row>
    <row r="2355" spans="1:2" s="323" customFormat="1">
      <c r="A2355" s="103"/>
      <c r="B2355" s="103"/>
    </row>
    <row r="2356" spans="1:2" s="323" customFormat="1">
      <c r="A2356" s="103"/>
      <c r="B2356" s="103"/>
    </row>
    <row r="2357" spans="1:2" s="323" customFormat="1">
      <c r="A2357" s="103"/>
      <c r="B2357" s="103"/>
    </row>
    <row r="2358" spans="1:2" s="323" customFormat="1">
      <c r="A2358" s="103"/>
      <c r="B2358" s="103"/>
    </row>
    <row r="2359" spans="1:2" s="323" customFormat="1">
      <c r="A2359" s="103"/>
      <c r="B2359" s="103"/>
    </row>
    <row r="2360" spans="1:2" s="323" customFormat="1">
      <c r="A2360" s="103"/>
      <c r="B2360" s="103"/>
    </row>
    <row r="2361" spans="1:2" s="323" customFormat="1">
      <c r="A2361" s="103"/>
      <c r="B2361" s="103"/>
    </row>
    <row r="2362" spans="1:2" s="323" customFormat="1">
      <c r="A2362" s="103"/>
      <c r="B2362" s="101"/>
    </row>
    <row r="2363" spans="1:2" s="323" customFormat="1">
      <c r="A2363" s="103"/>
    </row>
    <row r="2364" spans="1:2" s="323" customFormat="1">
      <c r="A2364" s="103"/>
    </row>
    <row r="2365" spans="1:2" s="323" customFormat="1">
      <c r="A2365" s="103"/>
    </row>
    <row r="2366" spans="1:2" s="323" customFormat="1">
      <c r="A2366" s="103"/>
      <c r="B2366" s="101"/>
    </row>
    <row r="2367" spans="1:2" s="323" customFormat="1">
      <c r="A2367" s="103"/>
    </row>
    <row r="2368" spans="1:2" s="323" customFormat="1">
      <c r="A2368" s="103"/>
    </row>
    <row r="2369" spans="1:2" s="323" customFormat="1">
      <c r="A2369" s="103"/>
    </row>
    <row r="2370" spans="1:2" s="323" customFormat="1">
      <c r="A2370" s="103"/>
      <c r="B2370" s="103"/>
    </row>
    <row r="2371" spans="1:2" s="323" customFormat="1">
      <c r="A2371" s="103"/>
      <c r="B2371" s="103"/>
    </row>
    <row r="2372" spans="1:2" s="323" customFormat="1">
      <c r="A2372" s="103"/>
      <c r="B2372" s="103"/>
    </row>
    <row r="2373" spans="1:2" s="323" customFormat="1">
      <c r="A2373" s="103"/>
      <c r="B2373" s="103"/>
    </row>
    <row r="2374" spans="1:2" s="323" customFormat="1">
      <c r="A2374" s="103"/>
      <c r="B2374" s="103"/>
    </row>
    <row r="2375" spans="1:2" s="323" customFormat="1">
      <c r="A2375" s="103"/>
      <c r="B2375" s="103"/>
    </row>
    <row r="2376" spans="1:2" s="323" customFormat="1">
      <c r="A2376" s="103"/>
      <c r="B2376" s="103"/>
    </row>
    <row r="2377" spans="1:2" s="323" customFormat="1">
      <c r="A2377" s="103"/>
      <c r="B2377" s="103"/>
    </row>
    <row r="2378" spans="1:2" s="323" customFormat="1">
      <c r="A2378" s="103"/>
      <c r="B2378" s="103"/>
    </row>
    <row r="2379" spans="1:2" s="323" customFormat="1">
      <c r="A2379" s="103"/>
      <c r="B2379" s="103"/>
    </row>
    <row r="2380" spans="1:2" s="323" customFormat="1">
      <c r="A2380" s="103"/>
      <c r="B2380" s="103"/>
    </row>
    <row r="2381" spans="1:2" s="323" customFormat="1">
      <c r="A2381" s="103"/>
      <c r="B2381" s="103"/>
    </row>
    <row r="2382" spans="1:2" s="323" customFormat="1">
      <c r="A2382" s="103"/>
      <c r="B2382" s="103"/>
    </row>
    <row r="2383" spans="1:2" s="323" customFormat="1">
      <c r="A2383" s="103"/>
      <c r="B2383" s="101"/>
    </row>
    <row r="2384" spans="1:2" s="323" customFormat="1">
      <c r="A2384" s="103"/>
    </row>
    <row r="2385" spans="1:2" s="323" customFormat="1">
      <c r="A2385" s="103"/>
    </row>
    <row r="2386" spans="1:2" s="323" customFormat="1">
      <c r="A2386" s="103"/>
    </row>
    <row r="2387" spans="1:2" s="323" customFormat="1">
      <c r="A2387" s="103"/>
      <c r="B2387" s="103"/>
    </row>
    <row r="2388" spans="1:2" s="323" customFormat="1">
      <c r="A2388" s="103"/>
      <c r="B2388" s="103"/>
    </row>
    <row r="2389" spans="1:2" s="323" customFormat="1">
      <c r="A2389" s="103"/>
      <c r="B2389" s="103"/>
    </row>
    <row r="2390" spans="1:2" s="323" customFormat="1">
      <c r="A2390" s="103"/>
      <c r="B2390" s="103"/>
    </row>
    <row r="2391" spans="1:2" s="323" customFormat="1">
      <c r="A2391" s="103"/>
      <c r="B2391" s="103"/>
    </row>
    <row r="2392" spans="1:2" s="323" customFormat="1">
      <c r="A2392" s="103"/>
      <c r="B2392" s="103"/>
    </row>
    <row r="2393" spans="1:2" s="323" customFormat="1">
      <c r="A2393" s="103"/>
      <c r="B2393" s="103"/>
    </row>
    <row r="2394" spans="1:2" s="323" customFormat="1">
      <c r="A2394" s="103"/>
      <c r="B2394" s="103"/>
    </row>
    <row r="2395" spans="1:2" s="323" customFormat="1">
      <c r="A2395" s="103"/>
      <c r="B2395" s="103"/>
    </row>
    <row r="2396" spans="1:2" s="323" customFormat="1">
      <c r="A2396" s="103"/>
      <c r="B2396" s="103"/>
    </row>
    <row r="2397" spans="1:2" s="323" customFormat="1">
      <c r="A2397" s="103"/>
      <c r="B2397" s="103"/>
    </row>
    <row r="2398" spans="1:2" s="323" customFormat="1">
      <c r="A2398" s="103"/>
      <c r="B2398" s="103"/>
    </row>
    <row r="2399" spans="1:2" s="323" customFormat="1">
      <c r="A2399" s="103"/>
      <c r="B2399" s="103"/>
    </row>
    <row r="2400" spans="1:2" s="323" customFormat="1">
      <c r="A2400" s="103"/>
      <c r="B2400" s="103"/>
    </row>
    <row r="2401" spans="1:2" s="323" customFormat="1">
      <c r="A2401" s="103"/>
      <c r="B2401" s="103"/>
    </row>
    <row r="2402" spans="1:2" s="323" customFormat="1">
      <c r="A2402" s="103"/>
      <c r="B2402" s="103"/>
    </row>
    <row r="2403" spans="1:2" s="323" customFormat="1">
      <c r="A2403" s="103"/>
      <c r="B2403" s="103"/>
    </row>
    <row r="2404" spans="1:2" s="323" customFormat="1">
      <c r="A2404" s="103"/>
      <c r="B2404" s="324"/>
    </row>
    <row r="2405" spans="1:2" s="323" customFormat="1">
      <c r="A2405" s="103"/>
      <c r="B2405" s="103"/>
    </row>
    <row r="2406" spans="1:2" s="323" customFormat="1">
      <c r="A2406" s="103"/>
      <c r="B2406" s="103"/>
    </row>
    <row r="2407" spans="1:2" s="323" customFormat="1">
      <c r="A2407" s="103"/>
      <c r="B2407" s="103"/>
    </row>
    <row r="2408" spans="1:2" s="323" customFormat="1">
      <c r="A2408" s="103"/>
      <c r="B2408" s="103"/>
    </row>
    <row r="2409" spans="1:2" s="323" customFormat="1">
      <c r="A2409" s="103"/>
      <c r="B2409" s="103"/>
    </row>
    <row r="2410" spans="1:2" s="323" customFormat="1">
      <c r="A2410" s="103"/>
      <c r="B2410" s="103"/>
    </row>
    <row r="2411" spans="1:2" s="323" customFormat="1">
      <c r="A2411" s="103"/>
      <c r="B2411" s="103"/>
    </row>
    <row r="2412" spans="1:2" s="323" customFormat="1">
      <c r="A2412" s="103"/>
      <c r="B2412" s="103"/>
    </row>
    <row r="2413" spans="1:2" s="323" customFormat="1">
      <c r="A2413" s="103"/>
      <c r="B2413" s="103"/>
    </row>
    <row r="2414" spans="1:2" s="323" customFormat="1">
      <c r="A2414" s="103"/>
      <c r="B2414" s="103"/>
    </row>
    <row r="2415" spans="1:2" s="323" customFormat="1">
      <c r="A2415" s="103"/>
      <c r="B2415" s="103"/>
    </row>
    <row r="2416" spans="1:2" s="323" customFormat="1">
      <c r="A2416" s="103"/>
      <c r="B2416" s="103"/>
    </row>
    <row r="2417" spans="1:2" s="323" customFormat="1">
      <c r="A2417" s="103"/>
      <c r="B2417" s="103"/>
    </row>
    <row r="2418" spans="1:2" s="323" customFormat="1">
      <c r="A2418" s="103"/>
      <c r="B2418" s="103"/>
    </row>
    <row r="2419" spans="1:2" s="323" customFormat="1">
      <c r="A2419" s="103"/>
      <c r="B2419" s="103"/>
    </row>
    <row r="2420" spans="1:2" s="323" customFormat="1">
      <c r="A2420" s="103"/>
      <c r="B2420" s="103"/>
    </row>
    <row r="2421" spans="1:2" s="323" customFormat="1">
      <c r="A2421" s="103"/>
      <c r="B2421" s="103"/>
    </row>
    <row r="2422" spans="1:2" s="323" customFormat="1">
      <c r="A2422" s="103"/>
      <c r="B2422" s="103"/>
    </row>
    <row r="2423" spans="1:2" s="323" customFormat="1">
      <c r="A2423" s="103"/>
      <c r="B2423" s="103"/>
    </row>
    <row r="2424" spans="1:2" s="323" customFormat="1">
      <c r="A2424" s="103"/>
      <c r="B2424" s="103"/>
    </row>
    <row r="2425" spans="1:2" s="323" customFormat="1">
      <c r="A2425" s="103"/>
      <c r="B2425" s="103"/>
    </row>
    <row r="2426" spans="1:2" s="323" customFormat="1">
      <c r="A2426" s="103"/>
      <c r="B2426" s="103"/>
    </row>
    <row r="2427" spans="1:2" s="323" customFormat="1">
      <c r="A2427" s="103"/>
      <c r="B2427" s="103"/>
    </row>
    <row r="2428" spans="1:2" s="323" customFormat="1">
      <c r="A2428" s="103"/>
      <c r="B2428" s="103"/>
    </row>
    <row r="2429" spans="1:2" s="323" customFormat="1">
      <c r="A2429" s="103"/>
      <c r="B2429" s="103"/>
    </row>
    <row r="2430" spans="1:2" s="323" customFormat="1">
      <c r="A2430" s="103"/>
      <c r="B2430" s="103"/>
    </row>
    <row r="2431" spans="1:2" s="323" customFormat="1">
      <c r="A2431" s="103"/>
      <c r="B2431" s="103"/>
    </row>
    <row r="2432" spans="1:2" s="323" customFormat="1">
      <c r="A2432" s="103"/>
      <c r="B2432" s="103"/>
    </row>
    <row r="2433" spans="1:2" s="323" customFormat="1">
      <c r="A2433" s="103"/>
      <c r="B2433" s="103"/>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5"/>
  <dimension ref="A1:H2433"/>
  <sheetViews>
    <sheetView workbookViewId="0">
      <selection sqref="A1:XFD1"/>
    </sheetView>
  </sheetViews>
  <sheetFormatPr baseColWidth="10" defaultColWidth="8.83203125" defaultRowHeight="15"/>
  <cols>
    <col min="1" max="1" width="38.1640625" customWidth="1"/>
    <col min="7" max="7" width="9.5" bestFit="1" customWidth="1"/>
    <col min="8" max="8" width="11.83203125" bestFit="1" customWidth="1"/>
  </cols>
  <sheetData>
    <row r="1" spans="1:8">
      <c r="A1" s="96" t="s">
        <v>1334</v>
      </c>
      <c r="B1" s="337" t="s">
        <v>1539</v>
      </c>
      <c r="C1" s="338" t="s">
        <v>1540</v>
      </c>
      <c r="D1" s="339" t="s">
        <v>1541</v>
      </c>
      <c r="E1" s="339" t="s">
        <v>1542</v>
      </c>
      <c r="F1" s="335" t="s">
        <v>1543</v>
      </c>
      <c r="G1" s="335" t="s">
        <v>1544</v>
      </c>
      <c r="H1" s="340" t="s">
        <v>1545</v>
      </c>
    </row>
    <row r="2" spans="1:8" s="323" customFormat="1">
      <c r="A2" s="103" t="s">
        <v>921</v>
      </c>
      <c r="B2" s="322"/>
    </row>
    <row r="3" spans="1:8" s="323" customFormat="1">
      <c r="A3" s="103" t="s">
        <v>1128</v>
      </c>
    </row>
    <row r="4" spans="1:8" s="323" customFormat="1">
      <c r="A4" s="103" t="s">
        <v>1225</v>
      </c>
    </row>
    <row r="5" spans="1:8" s="323" customFormat="1">
      <c r="A5" s="103" t="s">
        <v>734</v>
      </c>
    </row>
    <row r="6" spans="1:8" s="323" customFormat="1">
      <c r="A6" s="103" t="s">
        <v>1237</v>
      </c>
    </row>
    <row r="7" spans="1:8" s="323" customFormat="1">
      <c r="A7" s="103" t="s">
        <v>1127</v>
      </c>
      <c r="B7" s="322"/>
    </row>
    <row r="8" spans="1:8" s="323" customFormat="1">
      <c r="A8" s="103" t="s">
        <v>997</v>
      </c>
      <c r="B8" s="103"/>
    </row>
    <row r="9" spans="1:8" s="323" customFormat="1">
      <c r="A9" s="103" t="s">
        <v>1335</v>
      </c>
      <c r="B9" s="103"/>
    </row>
    <row r="10" spans="1:8" s="323" customFormat="1">
      <c r="A10" s="103" t="s">
        <v>1019</v>
      </c>
      <c r="B10" s="103"/>
    </row>
    <row r="11" spans="1:8" s="323" customFormat="1">
      <c r="A11" s="103" t="s">
        <v>1223</v>
      </c>
      <c r="B11" s="103"/>
    </row>
    <row r="12" spans="1:8" s="323" customFormat="1">
      <c r="A12" s="103" t="s">
        <v>718</v>
      </c>
      <c r="B12" s="103"/>
    </row>
    <row r="13" spans="1:8" s="323" customFormat="1">
      <c r="A13" s="103" t="s">
        <v>1005</v>
      </c>
      <c r="B13" s="103"/>
    </row>
    <row r="14" spans="1:8" s="323" customFormat="1">
      <c r="A14" s="103" t="s">
        <v>996</v>
      </c>
      <c r="B14" s="108"/>
    </row>
    <row r="15" spans="1:8" s="323" customFormat="1">
      <c r="A15" s="103" t="s">
        <v>824</v>
      </c>
      <c r="B15" s="103"/>
    </row>
    <row r="16" spans="1:8" s="323" customFormat="1">
      <c r="A16" s="103" t="s">
        <v>1337</v>
      </c>
      <c r="B16" s="103"/>
    </row>
    <row r="17" spans="1:2" s="323" customFormat="1">
      <c r="A17" s="103" t="s">
        <v>1209</v>
      </c>
      <c r="B17" s="103"/>
    </row>
    <row r="18" spans="1:2" s="323" customFormat="1">
      <c r="A18" s="103" t="s">
        <v>1325</v>
      </c>
      <c r="B18" s="103"/>
    </row>
    <row r="19" spans="1:2" s="323" customFormat="1">
      <c r="A19" s="103" t="s">
        <v>1126</v>
      </c>
      <c r="B19" s="103"/>
    </row>
    <row r="20" spans="1:2" s="323" customFormat="1">
      <c r="A20" s="103" t="s">
        <v>1168</v>
      </c>
      <c r="B20" s="103"/>
    </row>
    <row r="21" spans="1:2" s="323" customFormat="1">
      <c r="A21" s="103" t="s">
        <v>871</v>
      </c>
      <c r="B21" s="103"/>
    </row>
    <row r="22" spans="1:2" s="323" customFormat="1">
      <c r="A22" s="103" t="s">
        <v>1125</v>
      </c>
      <c r="B22" s="103"/>
    </row>
    <row r="23" spans="1:2" s="323" customFormat="1">
      <c r="A23" s="103" t="s">
        <v>1150</v>
      </c>
      <c r="B23" s="103"/>
    </row>
    <row r="24" spans="1:2" s="323" customFormat="1">
      <c r="A24" s="103" t="s">
        <v>870</v>
      </c>
      <c r="B24" s="103"/>
    </row>
    <row r="25" spans="1:2" s="323" customFormat="1">
      <c r="A25" s="103" t="s">
        <v>1326</v>
      </c>
      <c r="B25" s="103"/>
    </row>
    <row r="26" spans="1:2" s="323" customFormat="1">
      <c r="A26" s="103" t="s">
        <v>1026</v>
      </c>
      <c r="B26" s="103"/>
    </row>
    <row r="27" spans="1:2" s="323" customFormat="1">
      <c r="A27" s="103" t="s">
        <v>963</v>
      </c>
      <c r="B27" s="103"/>
    </row>
    <row r="28" spans="1:2" s="323" customFormat="1">
      <c r="A28" s="103" t="s">
        <v>1124</v>
      </c>
      <c r="B28" s="103"/>
    </row>
    <row r="29" spans="1:2" s="323" customFormat="1">
      <c r="A29" s="103" t="s">
        <v>1138</v>
      </c>
      <c r="B29" s="103"/>
    </row>
    <row r="30" spans="1:2" s="323" customFormat="1">
      <c r="A30" s="103" t="s">
        <v>1123</v>
      </c>
      <c r="B30" s="103"/>
    </row>
    <row r="31" spans="1:2" s="323" customFormat="1">
      <c r="A31" s="103" t="s">
        <v>1149</v>
      </c>
      <c r="B31" s="103"/>
    </row>
    <row r="32" spans="1:2" s="323" customFormat="1">
      <c r="A32" s="103" t="s">
        <v>1122</v>
      </c>
      <c r="B32" s="103"/>
    </row>
    <row r="33" spans="1:2" s="323" customFormat="1">
      <c r="A33" s="103" t="s">
        <v>955</v>
      </c>
      <c r="B33" s="103"/>
    </row>
    <row r="34" spans="1:2" s="323" customFormat="1">
      <c r="A34" s="103" t="s">
        <v>920</v>
      </c>
      <c r="B34" s="103"/>
    </row>
    <row r="35" spans="1:2" s="323" customFormat="1">
      <c r="A35" s="103" t="s">
        <v>954</v>
      </c>
      <c r="B35" s="103"/>
    </row>
    <row r="36" spans="1:2" s="323" customFormat="1">
      <c r="A36" s="103" t="s">
        <v>1121</v>
      </c>
      <c r="B36" s="103"/>
    </row>
    <row r="37" spans="1:2" s="323" customFormat="1">
      <c r="A37" s="103" t="s">
        <v>1120</v>
      </c>
      <c r="B37" s="103"/>
    </row>
    <row r="38" spans="1:2" s="323" customFormat="1">
      <c r="A38" s="103" t="s">
        <v>1119</v>
      </c>
      <c r="B38" s="101"/>
    </row>
    <row r="39" spans="1:2" s="323" customFormat="1">
      <c r="A39" s="103" t="s">
        <v>864</v>
      </c>
    </row>
    <row r="40" spans="1:2" s="323" customFormat="1">
      <c r="A40" s="103" t="s">
        <v>1038</v>
      </c>
    </row>
    <row r="41" spans="1:2" s="323" customFormat="1">
      <c r="A41" s="103" t="s">
        <v>808</v>
      </c>
    </row>
    <row r="42" spans="1:2" s="323" customFormat="1">
      <c r="A42" s="103" t="s">
        <v>1236</v>
      </c>
      <c r="B42" s="101"/>
    </row>
    <row r="43" spans="1:2" s="323" customFormat="1">
      <c r="A43" s="103" t="s">
        <v>1118</v>
      </c>
    </row>
    <row r="44" spans="1:2" s="323" customFormat="1">
      <c r="A44" s="103" t="s">
        <v>919</v>
      </c>
    </row>
    <row r="45" spans="1:2" s="323" customFormat="1">
      <c r="A45" s="103" t="s">
        <v>1217</v>
      </c>
    </row>
    <row r="46" spans="1:2" s="323" customFormat="1">
      <c r="A46" s="103" t="s">
        <v>1152</v>
      </c>
      <c r="B46" s="103"/>
    </row>
    <row r="47" spans="1:2" s="323" customFormat="1">
      <c r="A47" s="103" t="s">
        <v>1167</v>
      </c>
      <c r="B47" s="103"/>
    </row>
    <row r="48" spans="1:2" s="323" customFormat="1">
      <c r="A48" s="103" t="s">
        <v>953</v>
      </c>
      <c r="B48" s="103"/>
    </row>
    <row r="49" spans="1:2" s="323" customFormat="1">
      <c r="A49" s="103" t="s">
        <v>1117</v>
      </c>
      <c r="B49" s="103"/>
    </row>
    <row r="50" spans="1:2" s="323" customFormat="1">
      <c r="A50" s="103" t="s">
        <v>1160</v>
      </c>
      <c r="B50" s="103"/>
    </row>
    <row r="51" spans="1:2" s="323" customFormat="1">
      <c r="A51" s="103" t="s">
        <v>995</v>
      </c>
      <c r="B51" s="103"/>
    </row>
    <row r="52" spans="1:2" s="323" customFormat="1">
      <c r="A52" s="103" t="s">
        <v>1208</v>
      </c>
      <c r="B52" s="103"/>
    </row>
    <row r="53" spans="1:2" s="323" customFormat="1">
      <c r="A53" s="103" t="s">
        <v>863</v>
      </c>
      <c r="B53" s="103"/>
    </row>
    <row r="54" spans="1:2" s="323" customFormat="1">
      <c r="A54" s="103" t="s">
        <v>849</v>
      </c>
      <c r="B54" s="103"/>
    </row>
    <row r="55" spans="1:2" s="323" customFormat="1">
      <c r="A55" s="103" t="s">
        <v>994</v>
      </c>
      <c r="B55" s="103"/>
    </row>
    <row r="56" spans="1:2" s="323" customFormat="1">
      <c r="A56" s="103" t="s">
        <v>1116</v>
      </c>
      <c r="B56" s="103"/>
    </row>
    <row r="57" spans="1:2" s="323" customFormat="1">
      <c r="A57" s="103" t="s">
        <v>862</v>
      </c>
      <c r="B57" s="103"/>
    </row>
    <row r="58" spans="1:2" s="323" customFormat="1">
      <c r="A58" s="103" t="s">
        <v>711</v>
      </c>
      <c r="B58" s="103"/>
    </row>
    <row r="59" spans="1:2" s="323" customFormat="1">
      <c r="A59" s="103" t="s">
        <v>1115</v>
      </c>
      <c r="B59" s="103"/>
    </row>
    <row r="60" spans="1:2" s="323" customFormat="1">
      <c r="A60" s="103" t="s">
        <v>701</v>
      </c>
      <c r="B60" s="103"/>
    </row>
    <row r="61" spans="1:2" s="323" customFormat="1">
      <c r="A61" s="103" t="s">
        <v>1159</v>
      </c>
      <c r="B61" s="103"/>
    </row>
    <row r="62" spans="1:2" s="323" customFormat="1">
      <c r="A62" s="103" t="s">
        <v>1148</v>
      </c>
      <c r="B62" s="103"/>
    </row>
    <row r="63" spans="1:2" s="323" customFormat="1">
      <c r="A63" s="103" t="s">
        <v>952</v>
      </c>
      <c r="B63" s="101"/>
    </row>
    <row r="64" spans="1:2" s="323" customFormat="1">
      <c r="A64" s="103" t="s">
        <v>1158</v>
      </c>
    </row>
    <row r="65" spans="1:2" s="323" customFormat="1">
      <c r="A65" s="103" t="s">
        <v>1004</v>
      </c>
    </row>
    <row r="66" spans="1:2" s="323" customFormat="1">
      <c r="A66" s="103" t="s">
        <v>766</v>
      </c>
    </row>
    <row r="67" spans="1:2" s="323" customFormat="1">
      <c r="A67" s="103" t="s">
        <v>841</v>
      </c>
    </row>
    <row r="68" spans="1:2" s="323" customFormat="1">
      <c r="A68" s="103" t="s">
        <v>951</v>
      </c>
      <c r="B68" s="103"/>
    </row>
    <row r="69" spans="1:2" s="323" customFormat="1">
      <c r="A69" s="103" t="s">
        <v>828</v>
      </c>
      <c r="B69" s="103"/>
    </row>
    <row r="70" spans="1:2" s="323" customFormat="1">
      <c r="A70" s="103" t="s">
        <v>898</v>
      </c>
      <c r="B70" s="103"/>
    </row>
    <row r="71" spans="1:2" s="323" customFormat="1">
      <c r="A71" s="103" t="s">
        <v>1537</v>
      </c>
      <c r="B71" s="103"/>
    </row>
    <row r="72" spans="1:2" s="323" customFormat="1">
      <c r="A72" s="103" t="s">
        <v>848</v>
      </c>
      <c r="B72" s="103"/>
    </row>
    <row r="73" spans="1:2" s="323" customFormat="1">
      <c r="A73" s="103" t="s">
        <v>1114</v>
      </c>
      <c r="B73" s="103"/>
    </row>
    <row r="74" spans="1:2" s="323" customFormat="1">
      <c r="A74" s="103" t="s">
        <v>1322</v>
      </c>
      <c r="B74" s="103"/>
    </row>
    <row r="75" spans="1:2" s="323" customFormat="1">
      <c r="A75" s="103" t="s">
        <v>792</v>
      </c>
      <c r="B75" s="103"/>
    </row>
    <row r="76" spans="1:2" s="323" customFormat="1">
      <c r="A76" s="103" t="s">
        <v>1113</v>
      </c>
      <c r="B76" s="103"/>
    </row>
    <row r="77" spans="1:2" s="323" customFormat="1">
      <c r="A77" s="103" t="s">
        <v>1216</v>
      </c>
      <c r="B77" s="103"/>
    </row>
    <row r="78" spans="1:2" s="323" customFormat="1">
      <c r="A78" s="103" t="s">
        <v>918</v>
      </c>
      <c r="B78" s="103"/>
    </row>
    <row r="79" spans="1:2" s="323" customFormat="1">
      <c r="A79" s="103" t="s">
        <v>917</v>
      </c>
      <c r="B79" s="103"/>
    </row>
    <row r="80" spans="1:2" s="323" customFormat="1">
      <c r="A80" s="103" t="s">
        <v>1040</v>
      </c>
      <c r="B80" s="103"/>
    </row>
    <row r="81" spans="1:2" s="323" customFormat="1">
      <c r="A81" s="103" t="s">
        <v>897</v>
      </c>
      <c r="B81" s="103"/>
    </row>
    <row r="82" spans="1:2" s="323" customFormat="1">
      <c r="A82" s="103" t="s">
        <v>931</v>
      </c>
      <c r="B82" s="103"/>
    </row>
    <row r="83" spans="1:2" s="323" customFormat="1">
      <c r="A83" s="103" t="s">
        <v>1112</v>
      </c>
      <c r="B83" s="103"/>
    </row>
    <row r="84" spans="1:2" s="323" customFormat="1">
      <c r="A84" s="103" t="s">
        <v>1207</v>
      </c>
      <c r="B84" s="103"/>
    </row>
    <row r="85" spans="1:2" s="323" customFormat="1">
      <c r="A85" s="103" t="s">
        <v>1133</v>
      </c>
      <c r="B85" s="103"/>
    </row>
    <row r="86" spans="1:2" s="323" customFormat="1">
      <c r="A86" s="103" t="s">
        <v>800</v>
      </c>
      <c r="B86" s="103"/>
    </row>
    <row r="87" spans="1:2" s="323" customFormat="1">
      <c r="A87" s="103" t="s">
        <v>1185</v>
      </c>
      <c r="B87" s="103"/>
    </row>
    <row r="88" spans="1:2" s="323" customFormat="1">
      <c r="A88" s="103" t="s">
        <v>950</v>
      </c>
      <c r="B88" s="103"/>
    </row>
    <row r="89" spans="1:2" s="323" customFormat="1">
      <c r="A89" s="103" t="s">
        <v>1184</v>
      </c>
      <c r="B89" s="103"/>
    </row>
    <row r="90" spans="1:2" s="323" customFormat="1">
      <c r="A90" s="103" t="s">
        <v>962</v>
      </c>
      <c r="B90" s="103"/>
    </row>
    <row r="91" spans="1:2" s="323" customFormat="1">
      <c r="A91" s="103" t="s">
        <v>1327</v>
      </c>
      <c r="B91" s="103"/>
    </row>
    <row r="92" spans="1:2" s="323" customFormat="1">
      <c r="A92" s="103" t="s">
        <v>916</v>
      </c>
      <c r="B92" s="103"/>
    </row>
    <row r="93" spans="1:2" s="323" customFormat="1">
      <c r="A93" s="103" t="s">
        <v>1211</v>
      </c>
      <c r="B93" s="103"/>
    </row>
    <row r="94" spans="1:2" s="323" customFormat="1">
      <c r="A94" s="103" t="s">
        <v>699</v>
      </c>
      <c r="B94" s="103"/>
    </row>
    <row r="95" spans="1:2" s="323" customFormat="1">
      <c r="A95" s="103" t="s">
        <v>1111</v>
      </c>
      <c r="B95" s="103"/>
    </row>
    <row r="96" spans="1:2" s="323" customFormat="1">
      <c r="A96" s="103" t="s">
        <v>1110</v>
      </c>
      <c r="B96" s="103"/>
    </row>
    <row r="97" spans="1:2" s="323" customFormat="1">
      <c r="A97" s="103" t="s">
        <v>1206</v>
      </c>
      <c r="B97" s="103"/>
    </row>
    <row r="98" spans="1:2" s="323" customFormat="1">
      <c r="A98" s="103" t="s">
        <v>692</v>
      </c>
      <c r="B98" s="103"/>
    </row>
    <row r="99" spans="1:2" s="323" customFormat="1">
      <c r="A99" s="103" t="s">
        <v>1137</v>
      </c>
      <c r="B99" s="103"/>
    </row>
    <row r="100" spans="1:2" s="323" customFormat="1">
      <c r="A100" s="103" t="s">
        <v>779</v>
      </c>
      <c r="B100" s="103"/>
    </row>
    <row r="101" spans="1:2" s="323" customFormat="1">
      <c r="A101" s="103" t="s">
        <v>949</v>
      </c>
      <c r="B101" s="103"/>
    </row>
    <row r="102" spans="1:2" s="323" customFormat="1">
      <c r="A102" s="103" t="s">
        <v>896</v>
      </c>
      <c r="B102" s="103"/>
    </row>
    <row r="103" spans="1:2" s="323" customFormat="1">
      <c r="A103" s="103" t="s">
        <v>1314</v>
      </c>
      <c r="B103" s="103"/>
    </row>
    <row r="104" spans="1:2" s="323" customFormat="1">
      <c r="A104" s="103" t="s">
        <v>993</v>
      </c>
      <c r="B104" s="103"/>
    </row>
    <row r="105" spans="1:2" s="323" customFormat="1">
      <c r="A105" s="103" t="s">
        <v>799</v>
      </c>
      <c r="B105" s="103"/>
    </row>
    <row r="106" spans="1:2" s="323" customFormat="1">
      <c r="A106" s="103" t="s">
        <v>1109</v>
      </c>
      <c r="B106" s="103"/>
    </row>
    <row r="107" spans="1:2" s="323" customFormat="1">
      <c r="A107" s="103" t="s">
        <v>1189</v>
      </c>
      <c r="B107" s="103"/>
    </row>
    <row r="108" spans="1:2" s="323" customFormat="1">
      <c r="A108" s="103" t="s">
        <v>1108</v>
      </c>
      <c r="B108" s="103"/>
    </row>
    <row r="109" spans="1:2" s="323" customFormat="1">
      <c r="A109" s="103" t="s">
        <v>1107</v>
      </c>
      <c r="B109" s="103"/>
    </row>
    <row r="110" spans="1:2" s="323" customFormat="1">
      <c r="A110" s="103" t="s">
        <v>840</v>
      </c>
      <c r="B110" s="103"/>
    </row>
    <row r="111" spans="1:2" s="323" customFormat="1">
      <c r="A111" s="103" t="s">
        <v>992</v>
      </c>
      <c r="B111" s="103"/>
    </row>
    <row r="112" spans="1:2" s="323" customFormat="1">
      <c r="A112" s="103" t="s">
        <v>861</v>
      </c>
      <c r="B112" s="103"/>
    </row>
    <row r="113" spans="1:2" s="323" customFormat="1">
      <c r="A113" s="103" t="s">
        <v>991</v>
      </c>
      <c r="B113" s="103"/>
    </row>
    <row r="114" spans="1:2" s="323" customFormat="1">
      <c r="A114" s="103" t="s">
        <v>1312</v>
      </c>
      <c r="B114" s="103"/>
    </row>
    <row r="115" spans="1:2" s="323" customFormat="1">
      <c r="A115" s="103" t="s">
        <v>755</v>
      </c>
      <c r="B115" s="103"/>
    </row>
    <row r="116" spans="1:2" s="323" customFormat="1">
      <c r="A116" s="103" t="s">
        <v>895</v>
      </c>
      <c r="B116" s="103"/>
    </row>
    <row r="117" spans="1:2" s="323" customFormat="1">
      <c r="A117" s="103" t="s">
        <v>673</v>
      </c>
      <c r="B117" s="103"/>
    </row>
    <row r="118" spans="1:2" s="323" customFormat="1">
      <c r="A118" s="103" t="s">
        <v>1016</v>
      </c>
      <c r="B118" s="103"/>
    </row>
    <row r="119" spans="1:2" s="323" customFormat="1">
      <c r="A119" s="103" t="s">
        <v>1147</v>
      </c>
      <c r="B119" s="103"/>
    </row>
    <row r="120" spans="1:2" s="323" customFormat="1">
      <c r="A120" s="103" t="s">
        <v>948</v>
      </c>
      <c r="B120" s="103"/>
    </row>
    <row r="121" spans="1:2" s="323" customFormat="1">
      <c r="A121" s="103" t="s">
        <v>1106</v>
      </c>
      <c r="B121" s="103"/>
    </row>
    <row r="122" spans="1:2" s="323" customFormat="1">
      <c r="A122" s="103" t="s">
        <v>776</v>
      </c>
      <c r="B122" s="103"/>
    </row>
    <row r="123" spans="1:2" s="323" customFormat="1">
      <c r="A123" s="103" t="s">
        <v>807</v>
      </c>
      <c r="B123" s="103"/>
    </row>
    <row r="124" spans="1:2" s="323" customFormat="1">
      <c r="A124" s="103" t="s">
        <v>818</v>
      </c>
      <c r="B124" s="103"/>
    </row>
    <row r="125" spans="1:2" s="323" customFormat="1">
      <c r="A125" s="103" t="s">
        <v>1025</v>
      </c>
      <c r="B125" s="103"/>
    </row>
    <row r="126" spans="1:2" s="323" customFormat="1">
      <c r="A126" s="103" t="s">
        <v>1105</v>
      </c>
      <c r="B126" s="103"/>
    </row>
    <row r="127" spans="1:2" s="323" customFormat="1">
      <c r="A127" s="103" t="s">
        <v>1104</v>
      </c>
      <c r="B127" s="101"/>
    </row>
    <row r="128" spans="1:2" s="323" customFormat="1">
      <c r="A128" s="103" t="s">
        <v>1235</v>
      </c>
    </row>
    <row r="129" spans="1:2" s="323" customFormat="1">
      <c r="A129" s="103" t="s">
        <v>817</v>
      </c>
    </row>
    <row r="130" spans="1:2" s="323" customFormat="1">
      <c r="A130" s="103" t="s">
        <v>860</v>
      </c>
    </row>
    <row r="131" spans="1:2" s="323" customFormat="1">
      <c r="A131" s="103" t="s">
        <v>1323</v>
      </c>
    </row>
    <row r="132" spans="1:2" s="323" customFormat="1">
      <c r="A132" s="103" t="s">
        <v>894</v>
      </c>
    </row>
    <row r="133" spans="1:2" s="323" customFormat="1">
      <c r="A133" s="103" t="s">
        <v>1157</v>
      </c>
      <c r="B133" s="103"/>
    </row>
    <row r="134" spans="1:2" s="323" customFormat="1">
      <c r="A134" s="103" t="s">
        <v>1205</v>
      </c>
      <c r="B134" s="103"/>
    </row>
    <row r="135" spans="1:2" s="323" customFormat="1">
      <c r="A135" s="103" t="s">
        <v>672</v>
      </c>
      <c r="B135" s="103"/>
    </row>
    <row r="136" spans="1:2" s="323" customFormat="1">
      <c r="A136" s="103" t="s">
        <v>1103</v>
      </c>
      <c r="B136" s="103"/>
    </row>
    <row r="137" spans="1:2" s="323" customFormat="1">
      <c r="A137" s="103" t="s">
        <v>1102</v>
      </c>
      <c r="B137" s="103"/>
    </row>
    <row r="138" spans="1:2" s="323" customFormat="1">
      <c r="A138" s="103" t="s">
        <v>930</v>
      </c>
      <c r="B138" s="103"/>
    </row>
    <row r="139" spans="1:2" s="323" customFormat="1">
      <c r="A139" s="103" t="s">
        <v>1234</v>
      </c>
      <c r="B139" s="103"/>
    </row>
    <row r="140" spans="1:2" s="323" customFormat="1">
      <c r="A140" s="103" t="s">
        <v>893</v>
      </c>
      <c r="B140" s="103"/>
    </row>
    <row r="141" spans="1:2" s="323" customFormat="1">
      <c r="A141" s="103" t="s">
        <v>880</v>
      </c>
      <c r="B141" s="103"/>
    </row>
    <row r="142" spans="1:2" s="323" customFormat="1">
      <c r="A142" s="103" t="s">
        <v>892</v>
      </c>
      <c r="B142" s="103"/>
    </row>
    <row r="143" spans="1:2" s="323" customFormat="1">
      <c r="A143" s="103" t="s">
        <v>816</v>
      </c>
      <c r="B143" s="103"/>
    </row>
    <row r="144" spans="1:2" s="323" customFormat="1">
      <c r="A144" s="103" t="s">
        <v>1166</v>
      </c>
      <c r="B144" s="103"/>
    </row>
    <row r="145" spans="1:2" s="323" customFormat="1">
      <c r="A145" s="103" t="s">
        <v>775</v>
      </c>
      <c r="B145" s="103"/>
    </row>
    <row r="146" spans="1:2" s="323" customFormat="1">
      <c r="A146" s="103" t="s">
        <v>1315</v>
      </c>
      <c r="B146" s="103"/>
    </row>
    <row r="147" spans="1:2" s="323" customFormat="1">
      <c r="A147" s="103" t="s">
        <v>806</v>
      </c>
      <c r="B147" s="103"/>
    </row>
    <row r="148" spans="1:2" s="323" customFormat="1">
      <c r="A148" s="103" t="s">
        <v>774</v>
      </c>
      <c r="B148" s="103"/>
    </row>
    <row r="149" spans="1:2" s="323" customFormat="1">
      <c r="A149" s="103" t="s">
        <v>1165</v>
      </c>
      <c r="B149" s="103"/>
    </row>
    <row r="150" spans="1:2" s="323" customFormat="1">
      <c r="A150" s="103" t="s">
        <v>765</v>
      </c>
      <c r="B150" s="103"/>
    </row>
    <row r="151" spans="1:2" s="323" customFormat="1">
      <c r="A151" s="103" t="s">
        <v>1183</v>
      </c>
      <c r="B151" s="103"/>
    </row>
    <row r="152" spans="1:2" s="323" customFormat="1">
      <c r="A152" s="103" t="s">
        <v>929</v>
      </c>
      <c r="B152" s="103"/>
    </row>
    <row r="153" spans="1:2" s="323" customFormat="1">
      <c r="A153" s="103" t="s">
        <v>915</v>
      </c>
      <c r="B153" s="103"/>
    </row>
    <row r="154" spans="1:2" s="323" customFormat="1">
      <c r="A154" s="103" t="s">
        <v>1031</v>
      </c>
      <c r="B154" s="103"/>
    </row>
    <row r="155" spans="1:2" s="323" customFormat="1">
      <c r="A155" s="103" t="s">
        <v>815</v>
      </c>
      <c r="B155" s="103"/>
    </row>
    <row r="156" spans="1:2" s="323" customFormat="1">
      <c r="A156" s="103" t="s">
        <v>1164</v>
      </c>
      <c r="B156" s="103"/>
    </row>
    <row r="157" spans="1:2" s="323" customFormat="1">
      <c r="A157" s="103" t="s">
        <v>859</v>
      </c>
      <c r="B157" s="103"/>
    </row>
    <row r="158" spans="1:2" s="323" customFormat="1">
      <c r="A158" s="103" t="s">
        <v>990</v>
      </c>
      <c r="B158" s="103"/>
    </row>
    <row r="159" spans="1:2" s="323" customFormat="1">
      <c r="A159" s="103" t="s">
        <v>1182</v>
      </c>
      <c r="B159" s="103"/>
    </row>
    <row r="160" spans="1:2" s="323" customFormat="1">
      <c r="A160" s="103" t="s">
        <v>1233</v>
      </c>
      <c r="B160" s="103"/>
    </row>
    <row r="161" spans="1:2" s="323" customFormat="1">
      <c r="A161" s="103" t="s">
        <v>1173</v>
      </c>
      <c r="B161" s="103"/>
    </row>
    <row r="162" spans="1:2" s="323" customFormat="1">
      <c r="A162" s="103" t="s">
        <v>663</v>
      </c>
      <c r="B162" s="103"/>
    </row>
    <row r="163" spans="1:2" s="323" customFormat="1">
      <c r="A163" s="103" t="s">
        <v>989</v>
      </c>
      <c r="B163" s="103"/>
    </row>
    <row r="164" spans="1:2" s="323" customFormat="1">
      <c r="A164" s="103" t="s">
        <v>928</v>
      </c>
      <c r="B164" s="103"/>
    </row>
    <row r="165" spans="1:2" s="323" customFormat="1">
      <c r="A165" s="103" t="s">
        <v>988</v>
      </c>
      <c r="B165" s="103"/>
    </row>
    <row r="166" spans="1:2" s="323" customFormat="1">
      <c r="A166" s="103" t="s">
        <v>1101</v>
      </c>
      <c r="B166" s="103"/>
    </row>
    <row r="167" spans="1:2" s="323" customFormat="1">
      <c r="A167" s="103" t="s">
        <v>839</v>
      </c>
      <c r="B167" s="103"/>
    </row>
    <row r="168" spans="1:2" s="323" customFormat="1">
      <c r="A168" s="103" t="s">
        <v>1100</v>
      </c>
      <c r="B168" s="103"/>
    </row>
    <row r="169" spans="1:2" s="323" customFormat="1">
      <c r="A169" s="103" t="s">
        <v>1099</v>
      </c>
      <c r="B169" s="103"/>
    </row>
    <row r="170" spans="1:2" s="323" customFormat="1">
      <c r="A170" s="103" t="s">
        <v>651</v>
      </c>
      <c r="B170" s="103"/>
    </row>
    <row r="171" spans="1:2" s="323" customFormat="1">
      <c r="A171" s="103" t="s">
        <v>847</v>
      </c>
      <c r="B171" s="103"/>
    </row>
    <row r="172" spans="1:2" s="323" customFormat="1">
      <c r="A172" s="103" t="s">
        <v>1015</v>
      </c>
      <c r="B172" s="103"/>
    </row>
    <row r="173" spans="1:2" s="323" customFormat="1">
      <c r="A173" s="103" t="s">
        <v>914</v>
      </c>
      <c r="B173" s="103"/>
    </row>
    <row r="174" spans="1:2" s="323" customFormat="1">
      <c r="A174" s="103" t="s">
        <v>1001</v>
      </c>
      <c r="B174" s="103"/>
    </row>
    <row r="175" spans="1:2" s="323" customFormat="1">
      <c r="A175" s="103" t="s">
        <v>1014</v>
      </c>
      <c r="B175" s="103"/>
    </row>
    <row r="176" spans="1:2" s="323" customFormat="1">
      <c r="A176" s="103" t="s">
        <v>1215</v>
      </c>
      <c r="B176" s="103"/>
    </row>
    <row r="177" spans="1:2" s="323" customFormat="1">
      <c r="A177" s="103" t="s">
        <v>869</v>
      </c>
      <c r="B177" s="103"/>
    </row>
    <row r="178" spans="1:2" s="323" customFormat="1">
      <c r="A178" s="103" t="s">
        <v>846</v>
      </c>
      <c r="B178" s="103"/>
    </row>
    <row r="179" spans="1:2" s="323" customFormat="1">
      <c r="A179" s="103" t="s">
        <v>1024</v>
      </c>
      <c r="B179" s="103"/>
    </row>
    <row r="180" spans="1:2" s="323" customFormat="1">
      <c r="A180" s="103" t="s">
        <v>858</v>
      </c>
      <c r="B180" s="103"/>
    </row>
    <row r="181" spans="1:2" s="323" customFormat="1">
      <c r="A181" s="103" t="s">
        <v>1136</v>
      </c>
      <c r="B181" s="103"/>
    </row>
    <row r="182" spans="1:2" s="323" customFormat="1">
      <c r="A182" s="103" t="s">
        <v>1098</v>
      </c>
      <c r="B182" s="103"/>
    </row>
    <row r="183" spans="1:2" s="323" customFormat="1">
      <c r="A183" s="103" t="s">
        <v>1097</v>
      </c>
      <c r="B183" s="103"/>
    </row>
    <row r="184" spans="1:2" s="323" customFormat="1">
      <c r="A184" s="103" t="s">
        <v>1232</v>
      </c>
      <c r="B184" s="103"/>
    </row>
    <row r="185" spans="1:2" s="323" customFormat="1">
      <c r="A185" s="103" t="s">
        <v>798</v>
      </c>
      <c r="B185" s="103"/>
    </row>
    <row r="186" spans="1:2" s="323" customFormat="1">
      <c r="A186" s="103" t="s">
        <v>947</v>
      </c>
      <c r="B186" s="103"/>
    </row>
    <row r="187" spans="1:2" s="323" customFormat="1">
      <c r="A187" s="103" t="s">
        <v>1204</v>
      </c>
      <c r="B187" s="103"/>
    </row>
    <row r="188" spans="1:2" s="323" customFormat="1">
      <c r="A188" s="103" t="s">
        <v>1096</v>
      </c>
      <c r="B188" s="103"/>
    </row>
    <row r="189" spans="1:2" s="323" customFormat="1">
      <c r="A189" s="103" t="s">
        <v>913</v>
      </c>
      <c r="B189" s="103"/>
    </row>
    <row r="190" spans="1:2" s="323" customFormat="1">
      <c r="A190" s="103" t="s">
        <v>1095</v>
      </c>
      <c r="B190" s="103"/>
    </row>
    <row r="191" spans="1:2" s="323" customFormat="1">
      <c r="A191" s="103" t="s">
        <v>912</v>
      </c>
      <c r="B191" s="103"/>
    </row>
    <row r="192" spans="1:2" s="323" customFormat="1">
      <c r="A192" s="103" t="s">
        <v>1328</v>
      </c>
      <c r="B192" s="103"/>
    </row>
    <row r="193" spans="1:2" s="323" customFormat="1">
      <c r="A193" s="103" t="s">
        <v>924</v>
      </c>
      <c r="B193" s="103"/>
    </row>
    <row r="194" spans="1:2" s="323" customFormat="1">
      <c r="A194" s="103" t="s">
        <v>1156</v>
      </c>
      <c r="B194" s="103"/>
    </row>
    <row r="195" spans="1:2" s="323" customFormat="1">
      <c r="A195" s="103" t="s">
        <v>791</v>
      </c>
      <c r="B195" s="103"/>
    </row>
    <row r="196" spans="1:2" s="323" customFormat="1">
      <c r="A196" s="103" t="s">
        <v>642</v>
      </c>
      <c r="B196" s="103"/>
    </row>
    <row r="197" spans="1:2" s="323" customFormat="1">
      <c r="A197" s="103" t="s">
        <v>987</v>
      </c>
      <c r="B197" s="103"/>
    </row>
    <row r="198" spans="1:2" s="323" customFormat="1">
      <c r="A198" s="103" t="s">
        <v>1094</v>
      </c>
      <c r="B198" s="103"/>
    </row>
    <row r="199" spans="1:2" s="323" customFormat="1">
      <c r="A199" s="103" t="s">
        <v>1181</v>
      </c>
      <c r="B199" s="103"/>
    </row>
    <row r="200" spans="1:2" s="323" customFormat="1">
      <c r="A200" s="103" t="s">
        <v>1155</v>
      </c>
      <c r="B200" s="103"/>
    </row>
    <row r="201" spans="1:2" s="323" customFormat="1">
      <c r="A201" s="103" t="s">
        <v>891</v>
      </c>
      <c r="B201" s="103"/>
    </row>
    <row r="202" spans="1:2" s="323" customFormat="1">
      <c r="A202" s="103" t="s">
        <v>632</v>
      </c>
      <c r="B202" s="103"/>
    </row>
    <row r="203" spans="1:2" s="323" customFormat="1">
      <c r="A203" s="103" t="s">
        <v>946</v>
      </c>
      <c r="B203" s="103"/>
    </row>
    <row r="204" spans="1:2" s="323" customFormat="1">
      <c r="A204" s="103" t="s">
        <v>945</v>
      </c>
      <c r="B204" s="103"/>
    </row>
    <row r="205" spans="1:2" s="323" customFormat="1">
      <c r="A205" s="103" t="s">
        <v>1093</v>
      </c>
      <c r="B205" s="101"/>
    </row>
    <row r="206" spans="1:2" s="323" customFormat="1">
      <c r="A206" s="103" t="s">
        <v>1092</v>
      </c>
    </row>
    <row r="207" spans="1:2" s="323" customFormat="1">
      <c r="A207" s="103" t="s">
        <v>1151</v>
      </c>
    </row>
    <row r="208" spans="1:2" s="323" customFormat="1">
      <c r="A208" s="103" t="s">
        <v>1222</v>
      </c>
    </row>
    <row r="209" spans="1:2" s="323" customFormat="1">
      <c r="A209" s="103" t="s">
        <v>986</v>
      </c>
    </row>
    <row r="210" spans="1:2" s="323" customFormat="1">
      <c r="A210" s="103" t="s">
        <v>1091</v>
      </c>
      <c r="B210" s="101"/>
    </row>
    <row r="211" spans="1:2" s="323" customFormat="1">
      <c r="A211" s="103" t="s">
        <v>927</v>
      </c>
    </row>
    <row r="212" spans="1:2" s="323" customFormat="1">
      <c r="A212" s="103" t="s">
        <v>1221</v>
      </c>
    </row>
    <row r="213" spans="1:2" s="323" customFormat="1">
      <c r="A213" s="103" t="s">
        <v>1345</v>
      </c>
    </row>
    <row r="214" spans="1:2" s="323" customFormat="1">
      <c r="A214" s="103" t="s">
        <v>1180</v>
      </c>
    </row>
    <row r="215" spans="1:2" s="323" customFormat="1">
      <c r="A215" s="103" t="s">
        <v>623</v>
      </c>
      <c r="B215" s="101"/>
    </row>
    <row r="216" spans="1:2" s="323" customFormat="1">
      <c r="A216" s="103" t="s">
        <v>1013</v>
      </c>
    </row>
    <row r="217" spans="1:2" s="323" customFormat="1">
      <c r="A217" s="103" t="s">
        <v>610</v>
      </c>
    </row>
    <row r="218" spans="1:2" s="323" customFormat="1">
      <c r="A218" s="103" t="s">
        <v>1179</v>
      </c>
    </row>
    <row r="219" spans="1:2" s="323" customFormat="1">
      <c r="A219" s="103" t="s">
        <v>1090</v>
      </c>
    </row>
    <row r="220" spans="1:2" s="323" customFormat="1">
      <c r="A220" s="103" t="s">
        <v>985</v>
      </c>
      <c r="B220" s="103"/>
    </row>
    <row r="221" spans="1:2" s="323" customFormat="1">
      <c r="A221" s="103" t="s">
        <v>1089</v>
      </c>
      <c r="B221" s="103"/>
    </row>
    <row r="222" spans="1:2" s="323" customFormat="1">
      <c r="A222" s="103" t="s">
        <v>890</v>
      </c>
      <c r="B222" s="103"/>
    </row>
    <row r="223" spans="1:2" s="323" customFormat="1">
      <c r="A223" s="103" t="s">
        <v>1088</v>
      </c>
      <c r="B223" s="103"/>
    </row>
    <row r="224" spans="1:2" s="323" customFormat="1">
      <c r="A224" s="103" t="s">
        <v>984</v>
      </c>
      <c r="B224" s="103"/>
    </row>
    <row r="225" spans="1:2" s="323" customFormat="1">
      <c r="A225" s="103" t="s">
        <v>1087</v>
      </c>
      <c r="B225" s="103"/>
    </row>
    <row r="226" spans="1:2" s="323" customFormat="1">
      <c r="A226" s="103" t="s">
        <v>944</v>
      </c>
      <c r="B226" s="103"/>
    </row>
    <row r="227" spans="1:2" s="323" customFormat="1">
      <c r="A227" s="103" t="s">
        <v>1086</v>
      </c>
      <c r="B227" s="103"/>
    </row>
    <row r="228" spans="1:2" s="323" customFormat="1">
      <c r="A228" s="103" t="s">
        <v>1203</v>
      </c>
      <c r="B228" s="103"/>
    </row>
    <row r="229" spans="1:2" s="323" customFormat="1">
      <c r="A229" s="103" t="s">
        <v>983</v>
      </c>
      <c r="B229" s="103"/>
    </row>
    <row r="230" spans="1:2" s="323" customFormat="1">
      <c r="A230" s="103" t="s">
        <v>982</v>
      </c>
      <c r="B230" s="103"/>
    </row>
    <row r="231" spans="1:2" s="323" customFormat="1">
      <c r="A231" s="103" t="s">
        <v>981</v>
      </c>
      <c r="B231" s="103"/>
    </row>
    <row r="232" spans="1:2" s="323" customFormat="1">
      <c r="A232" s="103" t="s">
        <v>980</v>
      </c>
      <c r="B232" s="103"/>
    </row>
    <row r="233" spans="1:2" s="323" customFormat="1">
      <c r="A233" s="103" t="s">
        <v>606</v>
      </c>
      <c r="B233" s="103"/>
    </row>
    <row r="234" spans="1:2" s="323" customFormat="1">
      <c r="A234" s="103" t="s">
        <v>943</v>
      </c>
      <c r="B234" s="103"/>
    </row>
    <row r="235" spans="1:2" s="323" customFormat="1">
      <c r="A235" s="103" t="s">
        <v>979</v>
      </c>
      <c r="B235" s="103"/>
    </row>
    <row r="236" spans="1:2" s="323" customFormat="1">
      <c r="A236" s="103" t="s">
        <v>1131</v>
      </c>
      <c r="B236" s="103"/>
    </row>
    <row r="237" spans="1:2" s="323" customFormat="1">
      <c r="A237" s="103" t="s">
        <v>1085</v>
      </c>
      <c r="B237" s="103"/>
    </row>
    <row r="238" spans="1:2" s="323" customFormat="1">
      <c r="A238" s="103" t="s">
        <v>1084</v>
      </c>
      <c r="B238" s="103"/>
    </row>
    <row r="239" spans="1:2" s="323" customFormat="1">
      <c r="A239" s="103" t="s">
        <v>1037</v>
      </c>
      <c r="B239" s="103"/>
    </row>
    <row r="240" spans="1:2" s="323" customFormat="1">
      <c r="A240" s="103" t="s">
        <v>603</v>
      </c>
      <c r="B240" s="103"/>
    </row>
    <row r="241" spans="1:2" s="323" customFormat="1">
      <c r="A241" s="103" t="s">
        <v>879</v>
      </c>
      <c r="B241" s="103"/>
    </row>
    <row r="242" spans="1:2" s="323" customFormat="1">
      <c r="A242" s="103" t="s">
        <v>1083</v>
      </c>
      <c r="B242" s="103"/>
    </row>
    <row r="243" spans="1:2" s="323" customFormat="1">
      <c r="A243" s="103" t="s">
        <v>889</v>
      </c>
      <c r="B243" s="103"/>
    </row>
    <row r="244" spans="1:2" s="323" customFormat="1">
      <c r="A244" s="103" t="s">
        <v>1134</v>
      </c>
      <c r="B244" s="103"/>
    </row>
    <row r="245" spans="1:2" s="323" customFormat="1">
      <c r="A245" s="103" t="s">
        <v>961</v>
      </c>
      <c r="B245" s="103"/>
    </row>
    <row r="246" spans="1:2" s="323" customFormat="1">
      <c r="A246" s="103" t="s">
        <v>773</v>
      </c>
      <c r="B246" s="103"/>
    </row>
    <row r="247" spans="1:2" s="323" customFormat="1">
      <c r="A247" s="103" t="s">
        <v>782</v>
      </c>
      <c r="B247" s="103"/>
    </row>
    <row r="248" spans="1:2" s="323" customFormat="1">
      <c r="A248" s="103" t="s">
        <v>1231</v>
      </c>
      <c r="B248" s="103"/>
    </row>
    <row r="249" spans="1:2" s="323" customFormat="1">
      <c r="A249" s="103" t="s">
        <v>1023</v>
      </c>
      <c r="B249" s="103"/>
    </row>
    <row r="250" spans="1:2" s="323" customFormat="1">
      <c r="A250" s="103" t="s">
        <v>878</v>
      </c>
      <c r="B250" s="103"/>
    </row>
    <row r="251" spans="1:2" s="323" customFormat="1">
      <c r="A251" s="103" t="s">
        <v>911</v>
      </c>
      <c r="B251" s="103"/>
    </row>
    <row r="252" spans="1:2" s="323" customFormat="1">
      <c r="A252" s="103" t="s">
        <v>1082</v>
      </c>
      <c r="B252" s="103"/>
    </row>
    <row r="253" spans="1:2" s="323" customFormat="1">
      <c r="A253" s="103" t="s">
        <v>845</v>
      </c>
      <c r="B253" s="103"/>
    </row>
    <row r="254" spans="1:2" s="323" customFormat="1">
      <c r="A254" s="103" t="s">
        <v>1081</v>
      </c>
      <c r="B254" s="103"/>
    </row>
    <row r="255" spans="1:2" s="323" customFormat="1">
      <c r="A255" s="103" t="s">
        <v>1321</v>
      </c>
      <c r="B255" s="103"/>
    </row>
    <row r="256" spans="1:2" s="323" customFormat="1">
      <c r="A256" s="103" t="s">
        <v>978</v>
      </c>
      <c r="B256" s="103"/>
    </row>
    <row r="257" spans="1:2" s="323" customFormat="1">
      <c r="A257" s="103" t="s">
        <v>838</v>
      </c>
      <c r="B257" s="103"/>
    </row>
    <row r="258" spans="1:2" s="323" customFormat="1">
      <c r="A258" s="103" t="s">
        <v>1331</v>
      </c>
      <c r="B258" s="103"/>
    </row>
    <row r="259" spans="1:2" s="323" customFormat="1">
      <c r="A259" s="103" t="s">
        <v>1042</v>
      </c>
      <c r="B259" s="103"/>
    </row>
    <row r="260" spans="1:2" s="323" customFormat="1">
      <c r="A260" s="103" t="s">
        <v>551</v>
      </c>
      <c r="B260" s="103"/>
    </row>
    <row r="261" spans="1:2" s="323" customFormat="1">
      <c r="A261" s="103" t="s">
        <v>1022</v>
      </c>
      <c r="B261" s="103"/>
    </row>
    <row r="262" spans="1:2" s="323" customFormat="1">
      <c r="A262" s="103" t="s">
        <v>1332</v>
      </c>
      <c r="B262" s="103"/>
    </row>
    <row r="263" spans="1:2" s="323" customFormat="1">
      <c r="A263" s="103" t="s">
        <v>819</v>
      </c>
      <c r="B263" s="103"/>
    </row>
    <row r="264" spans="1:2" s="323" customFormat="1">
      <c r="A264" s="103" t="s">
        <v>1080</v>
      </c>
      <c r="B264" s="103"/>
    </row>
    <row r="265" spans="1:2" s="323" customFormat="1">
      <c r="A265" s="103" t="s">
        <v>1039</v>
      </c>
      <c r="B265" s="103"/>
    </row>
    <row r="266" spans="1:2" s="323" customFormat="1">
      <c r="A266" s="103" t="s">
        <v>508</v>
      </c>
      <c r="B266" s="103"/>
    </row>
    <row r="267" spans="1:2" s="323" customFormat="1">
      <c r="A267" s="103" t="s">
        <v>1079</v>
      </c>
      <c r="B267" s="103"/>
    </row>
    <row r="268" spans="1:2" s="323" customFormat="1">
      <c r="A268" s="103" t="s">
        <v>1319</v>
      </c>
      <c r="B268" s="103"/>
    </row>
    <row r="269" spans="1:2" s="323" customFormat="1">
      <c r="A269" s="103" t="s">
        <v>1078</v>
      </c>
      <c r="B269" s="103"/>
    </row>
    <row r="270" spans="1:2" s="323" customFormat="1">
      <c r="A270" s="103" t="s">
        <v>877</v>
      </c>
      <c r="B270" s="103"/>
    </row>
    <row r="271" spans="1:2" s="323" customFormat="1">
      <c r="A271" s="103" t="s">
        <v>1146</v>
      </c>
      <c r="B271" s="103"/>
    </row>
    <row r="272" spans="1:2" s="323" customFormat="1">
      <c r="A272" s="103" t="s">
        <v>502</v>
      </c>
      <c r="B272" s="103"/>
    </row>
    <row r="273" spans="1:2" s="323" customFormat="1">
      <c r="A273" s="103" t="s">
        <v>1012</v>
      </c>
      <c r="B273" s="103"/>
    </row>
    <row r="274" spans="1:2" s="323" customFormat="1">
      <c r="A274" s="103" t="s">
        <v>1336</v>
      </c>
      <c r="B274" s="101"/>
    </row>
    <row r="275" spans="1:2" s="323" customFormat="1">
      <c r="A275" s="103" t="s">
        <v>1202</v>
      </c>
    </row>
    <row r="276" spans="1:2" s="323" customFormat="1">
      <c r="A276" s="103" t="s">
        <v>750</v>
      </c>
    </row>
    <row r="277" spans="1:2" s="323" customFormat="1">
      <c r="A277" s="103" t="s">
        <v>1077</v>
      </c>
    </row>
    <row r="278" spans="1:2" s="323" customFormat="1">
      <c r="A278" s="103" t="s">
        <v>1313</v>
      </c>
    </row>
    <row r="279" spans="1:2" s="323" customFormat="1">
      <c r="A279" s="103" t="s">
        <v>492</v>
      </c>
      <c r="B279" s="103"/>
    </row>
    <row r="280" spans="1:2" s="323" customFormat="1">
      <c r="A280" s="103" t="s">
        <v>1178</v>
      </c>
      <c r="B280" s="103"/>
    </row>
    <row r="281" spans="1:2" s="323" customFormat="1">
      <c r="A281" s="103" t="s">
        <v>942</v>
      </c>
      <c r="B281" s="103"/>
    </row>
    <row r="282" spans="1:2" s="323" customFormat="1">
      <c r="A282" s="103" t="s">
        <v>857</v>
      </c>
      <c r="B282" s="103"/>
    </row>
    <row r="283" spans="1:2" s="323" customFormat="1">
      <c r="A283" s="103" t="s">
        <v>1021</v>
      </c>
      <c r="B283" s="103"/>
    </row>
    <row r="284" spans="1:2" s="323" customFormat="1">
      <c r="A284" s="103" t="s">
        <v>480</v>
      </c>
      <c r="B284" s="103"/>
    </row>
    <row r="285" spans="1:2" s="323" customFormat="1">
      <c r="A285" s="103" t="s">
        <v>1036</v>
      </c>
      <c r="B285" s="103"/>
    </row>
    <row r="286" spans="1:2" s="323" customFormat="1">
      <c r="A286" s="103" t="s">
        <v>856</v>
      </c>
      <c r="B286" s="103"/>
    </row>
    <row r="287" spans="1:2" s="323" customFormat="1">
      <c r="A287" s="103" t="s">
        <v>837</v>
      </c>
      <c r="B287" s="103"/>
    </row>
    <row r="288" spans="1:2" s="323" customFormat="1">
      <c r="A288" s="103" t="s">
        <v>977</v>
      </c>
      <c r="B288" s="103"/>
    </row>
    <row r="289" spans="1:2" s="323" customFormat="1">
      <c r="A289" s="103" t="s">
        <v>790</v>
      </c>
      <c r="B289" s="103"/>
    </row>
    <row r="290" spans="1:2" s="323" customFormat="1">
      <c r="A290" s="103" t="s">
        <v>476</v>
      </c>
      <c r="B290" s="103"/>
    </row>
    <row r="291" spans="1:2" s="323" customFormat="1">
      <c r="A291" s="103" t="s">
        <v>473</v>
      </c>
      <c r="B291" s="103"/>
    </row>
    <row r="292" spans="1:2" s="323" customFormat="1">
      <c r="A292" s="103" t="s">
        <v>1076</v>
      </c>
      <c r="B292" s="103"/>
    </row>
    <row r="293" spans="1:2" s="323" customFormat="1">
      <c r="A293" s="103" t="s">
        <v>814</v>
      </c>
      <c r="B293" s="103"/>
    </row>
    <row r="294" spans="1:2" s="323" customFormat="1">
      <c r="A294" s="103" t="s">
        <v>910</v>
      </c>
      <c r="B294" s="103"/>
    </row>
    <row r="295" spans="1:2" s="323" customFormat="1">
      <c r="A295" s="103" t="s">
        <v>836</v>
      </c>
      <c r="B295" s="103"/>
    </row>
    <row r="296" spans="1:2" s="323" customFormat="1">
      <c r="A296" s="103" t="s">
        <v>1075</v>
      </c>
      <c r="B296" s="103"/>
    </row>
    <row r="297" spans="1:2" s="323" customFormat="1">
      <c r="A297" s="103" t="s">
        <v>1007</v>
      </c>
      <c r="B297" s="103"/>
    </row>
    <row r="298" spans="1:2" s="323" customFormat="1">
      <c r="A298" s="103" t="s">
        <v>466</v>
      </c>
      <c r="B298" s="103"/>
    </row>
    <row r="299" spans="1:2" s="323" customFormat="1">
      <c r="A299" s="103" t="s">
        <v>1074</v>
      </c>
      <c r="B299" s="103"/>
    </row>
    <row r="300" spans="1:2" s="323" customFormat="1">
      <c r="A300" s="103" t="s">
        <v>764</v>
      </c>
      <c r="B300" s="103"/>
    </row>
    <row r="301" spans="1:2" s="323" customFormat="1">
      <c r="A301" s="103" t="s">
        <v>1201</v>
      </c>
      <c r="B301" s="103"/>
    </row>
    <row r="302" spans="1:2" s="323" customFormat="1">
      <c r="A302" s="103" t="s">
        <v>941</v>
      </c>
      <c r="B302" s="101"/>
    </row>
    <row r="303" spans="1:2" s="323" customFormat="1">
      <c r="A303" s="103" t="s">
        <v>835</v>
      </c>
    </row>
    <row r="304" spans="1:2" s="323" customFormat="1">
      <c r="A304" s="103" t="s">
        <v>868</v>
      </c>
    </row>
    <row r="305" spans="1:2" s="323" customFormat="1">
      <c r="A305" s="103" t="s">
        <v>813</v>
      </c>
    </row>
    <row r="306" spans="1:2" s="323" customFormat="1">
      <c r="A306" s="103" t="s">
        <v>834</v>
      </c>
    </row>
    <row r="307" spans="1:2" s="323" customFormat="1">
      <c r="A307" s="103" t="s">
        <v>940</v>
      </c>
      <c r="B307" s="103"/>
    </row>
    <row r="308" spans="1:2" s="323" customFormat="1">
      <c r="A308" s="103" t="s">
        <v>1002</v>
      </c>
      <c r="B308" s="103"/>
    </row>
    <row r="309" spans="1:2" s="323" customFormat="1">
      <c r="A309" s="103" t="s">
        <v>456</v>
      </c>
      <c r="B309" s="103"/>
    </row>
    <row r="310" spans="1:2" s="323" customFormat="1">
      <c r="A310" s="103" t="s">
        <v>888</v>
      </c>
      <c r="B310" s="103"/>
    </row>
    <row r="311" spans="1:2" s="323" customFormat="1">
      <c r="A311" s="103" t="s">
        <v>909</v>
      </c>
      <c r="B311" s="103"/>
    </row>
    <row r="312" spans="1:2" s="323" customFormat="1">
      <c r="A312" s="103" t="s">
        <v>1000</v>
      </c>
      <c r="B312" s="103"/>
    </row>
    <row r="313" spans="1:2" s="323" customFormat="1">
      <c r="A313" s="103" t="s">
        <v>451</v>
      </c>
      <c r="B313" s="103"/>
    </row>
    <row r="314" spans="1:2" s="323" customFormat="1">
      <c r="A314" s="103" t="s">
        <v>1230</v>
      </c>
      <c r="B314" s="103"/>
    </row>
    <row r="315" spans="1:2" s="323" customFormat="1">
      <c r="A315" s="103" t="s">
        <v>789</v>
      </c>
      <c r="B315" s="101"/>
    </row>
    <row r="316" spans="1:2" s="323" customFormat="1">
      <c r="A316" s="103" t="s">
        <v>976</v>
      </c>
    </row>
    <row r="317" spans="1:2" s="323" customFormat="1">
      <c r="A317" s="103" t="s">
        <v>939</v>
      </c>
    </row>
    <row r="318" spans="1:2" s="323" customFormat="1">
      <c r="A318" s="103" t="s">
        <v>1073</v>
      </c>
    </row>
    <row r="319" spans="1:2" s="323" customFormat="1">
      <c r="A319" s="103" t="s">
        <v>1035</v>
      </c>
      <c r="B319" s="103"/>
    </row>
    <row r="320" spans="1:2" s="323" customFormat="1">
      <c r="A320" s="103" t="s">
        <v>788</v>
      </c>
      <c r="B320" s="103"/>
    </row>
    <row r="321" spans="1:2" s="323" customFormat="1">
      <c r="A321" s="103" t="s">
        <v>1229</v>
      </c>
      <c r="B321" s="103"/>
    </row>
    <row r="322" spans="1:2" s="323" customFormat="1">
      <c r="A322" s="103" t="s">
        <v>1200</v>
      </c>
      <c r="B322" s="103"/>
    </row>
    <row r="323" spans="1:2" s="323" customFormat="1">
      <c r="A323" s="103" t="s">
        <v>887</v>
      </c>
      <c r="B323" s="103"/>
    </row>
    <row r="324" spans="1:2" s="323" customFormat="1">
      <c r="A324" s="103" t="s">
        <v>763</v>
      </c>
      <c r="B324" s="103"/>
    </row>
    <row r="325" spans="1:2" s="323" customFormat="1">
      <c r="A325" s="103" t="s">
        <v>908</v>
      </c>
      <c r="B325" s="103"/>
    </row>
    <row r="326" spans="1:2" s="323" customFormat="1">
      <c r="A326" s="103" t="s">
        <v>965</v>
      </c>
      <c r="B326" s="103"/>
    </row>
    <row r="327" spans="1:2" s="323" customFormat="1">
      <c r="A327" s="103" t="s">
        <v>425</v>
      </c>
      <c r="B327" s="103"/>
    </row>
    <row r="328" spans="1:2" s="323" customFormat="1">
      <c r="A328" s="103" t="s">
        <v>1177</v>
      </c>
      <c r="B328" s="103"/>
    </row>
    <row r="329" spans="1:2" s="323" customFormat="1">
      <c r="A329" s="103" t="s">
        <v>1199</v>
      </c>
      <c r="B329" s="103"/>
    </row>
    <row r="330" spans="1:2" s="323" customFormat="1">
      <c r="A330" s="103" t="s">
        <v>1171</v>
      </c>
      <c r="B330" s="103"/>
    </row>
    <row r="331" spans="1:2" s="323" customFormat="1">
      <c r="A331" s="103" t="s">
        <v>1214</v>
      </c>
      <c r="B331" s="103"/>
    </row>
    <row r="332" spans="1:2" s="323" customFormat="1">
      <c r="A332" s="103" t="s">
        <v>762</v>
      </c>
      <c r="B332" s="103"/>
    </row>
    <row r="333" spans="1:2" s="323" customFormat="1">
      <c r="A333" s="103" t="s">
        <v>1011</v>
      </c>
      <c r="B333" s="103"/>
    </row>
    <row r="334" spans="1:2" s="323" customFormat="1">
      <c r="A334" s="103" t="s">
        <v>855</v>
      </c>
      <c r="B334" s="103"/>
    </row>
    <row r="335" spans="1:2" s="323" customFormat="1">
      <c r="A335" s="103" t="s">
        <v>938</v>
      </c>
      <c r="B335" s="103"/>
    </row>
    <row r="336" spans="1:2" s="323" customFormat="1">
      <c r="A336" s="103" t="s">
        <v>937</v>
      </c>
      <c r="B336" s="103"/>
    </row>
    <row r="337" spans="1:2" s="323" customFormat="1">
      <c r="A337" s="103" t="s">
        <v>1072</v>
      </c>
      <c r="B337" s="103"/>
    </row>
    <row r="338" spans="1:2" s="323" customFormat="1">
      <c r="A338" s="103" t="s">
        <v>833</v>
      </c>
      <c r="B338" s="103"/>
    </row>
    <row r="339" spans="1:2" s="323" customFormat="1">
      <c r="A339" s="103" t="s">
        <v>1071</v>
      </c>
      <c r="B339" s="103"/>
    </row>
    <row r="340" spans="1:2" s="323" customFormat="1">
      <c r="A340" s="103" t="s">
        <v>1311</v>
      </c>
      <c r="B340" s="103"/>
    </row>
    <row r="341" spans="1:2" s="323" customFormat="1">
      <c r="A341" s="103" t="s">
        <v>1070</v>
      </c>
      <c r="B341" s="103"/>
    </row>
    <row r="342" spans="1:2" s="323" customFormat="1">
      <c r="A342" s="103" t="s">
        <v>1176</v>
      </c>
      <c r="B342" s="103"/>
    </row>
    <row r="343" spans="1:2" s="323" customFormat="1">
      <c r="A343" s="103" t="s">
        <v>1069</v>
      </c>
      <c r="B343" s="103"/>
    </row>
    <row r="344" spans="1:2" s="323" customFormat="1">
      <c r="A344" s="103" t="s">
        <v>867</v>
      </c>
      <c r="B344" s="103"/>
    </row>
    <row r="345" spans="1:2" s="323" customFormat="1">
      <c r="A345" s="103" t="s">
        <v>787</v>
      </c>
      <c r="B345" s="103"/>
    </row>
    <row r="346" spans="1:2" s="323" customFormat="1">
      <c r="A346" s="103" t="s">
        <v>936</v>
      </c>
      <c r="B346" s="103"/>
    </row>
    <row r="347" spans="1:2" s="323" customFormat="1">
      <c r="A347" s="103" t="s">
        <v>797</v>
      </c>
      <c r="B347" s="103"/>
    </row>
    <row r="348" spans="1:2" s="323" customFormat="1">
      <c r="A348" s="103" t="s">
        <v>1068</v>
      </c>
      <c r="B348" s="103"/>
    </row>
    <row r="349" spans="1:2" s="323" customFormat="1">
      <c r="A349" s="103" t="s">
        <v>1228</v>
      </c>
      <c r="B349" s="103"/>
    </row>
    <row r="350" spans="1:2" s="323" customFormat="1">
      <c r="A350" s="103" t="s">
        <v>1198</v>
      </c>
      <c r="B350" s="103"/>
    </row>
    <row r="351" spans="1:2" s="323" customFormat="1">
      <c r="A351" s="103" t="s">
        <v>866</v>
      </c>
      <c r="B351" s="103"/>
    </row>
    <row r="352" spans="1:2" s="323" customFormat="1">
      <c r="A352" s="103" t="s">
        <v>1197</v>
      </c>
      <c r="B352" s="103"/>
    </row>
    <row r="353" spans="1:2" s="323" customFormat="1">
      <c r="A353" s="103" t="s">
        <v>975</v>
      </c>
      <c r="B353" s="103"/>
    </row>
    <row r="354" spans="1:2" s="323" customFormat="1">
      <c r="A354" s="103" t="s">
        <v>409</v>
      </c>
      <c r="B354" s="103"/>
    </row>
    <row r="355" spans="1:2" s="323" customFormat="1">
      <c r="A355" s="103" t="s">
        <v>1188</v>
      </c>
      <c r="B355" s="103"/>
    </row>
    <row r="356" spans="1:2" s="323" customFormat="1">
      <c r="A356" s="103" t="s">
        <v>1196</v>
      </c>
      <c r="B356" s="101"/>
    </row>
    <row r="357" spans="1:2" s="323" customFormat="1">
      <c r="A357" s="103" t="s">
        <v>1227</v>
      </c>
    </row>
    <row r="358" spans="1:2" s="323" customFormat="1">
      <c r="A358" s="103" t="s">
        <v>405</v>
      </c>
    </row>
    <row r="359" spans="1:2" s="323" customFormat="1">
      <c r="A359" s="103" t="s">
        <v>1220</v>
      </c>
    </row>
    <row r="360" spans="1:2" s="323" customFormat="1">
      <c r="A360" s="103" t="s">
        <v>1030</v>
      </c>
      <c r="B360" s="103"/>
    </row>
    <row r="361" spans="1:2" s="323" customFormat="1">
      <c r="A361" s="103" t="s">
        <v>1067</v>
      </c>
      <c r="B361" s="103"/>
    </row>
    <row r="362" spans="1:2" s="323" customFormat="1">
      <c r="A362" s="103" t="s">
        <v>761</v>
      </c>
      <c r="B362" s="103"/>
    </row>
    <row r="363" spans="1:2" s="323" customFormat="1">
      <c r="A363" s="103" t="s">
        <v>772</v>
      </c>
      <c r="B363" s="103"/>
    </row>
    <row r="364" spans="1:2" s="323" customFormat="1">
      <c r="A364" s="103" t="s">
        <v>956</v>
      </c>
      <c r="B364" s="103"/>
    </row>
    <row r="365" spans="1:2" s="323" customFormat="1">
      <c r="A365" s="103" t="s">
        <v>1329</v>
      </c>
      <c r="B365" s="103"/>
    </row>
    <row r="366" spans="1:2" s="323" customFormat="1">
      <c r="A366" s="103" t="s">
        <v>886</v>
      </c>
      <c r="B366" s="103"/>
    </row>
    <row r="367" spans="1:2" s="323" customFormat="1">
      <c r="A367" s="103" t="s">
        <v>926</v>
      </c>
      <c r="B367" s="103"/>
    </row>
    <row r="368" spans="1:2" s="323" customFormat="1">
      <c r="A368" s="103" t="s">
        <v>907</v>
      </c>
      <c r="B368" s="103"/>
    </row>
    <row r="369" spans="1:2" s="323" customFormat="1">
      <c r="A369" s="103" t="s">
        <v>935</v>
      </c>
      <c r="B369" s="103"/>
    </row>
    <row r="370" spans="1:2" s="323" customFormat="1">
      <c r="A370" s="103" t="s">
        <v>1066</v>
      </c>
      <c r="B370" s="103"/>
    </row>
    <row r="371" spans="1:2" s="323" customFormat="1">
      <c r="A371" s="103" t="s">
        <v>974</v>
      </c>
      <c r="B371" s="103"/>
    </row>
    <row r="372" spans="1:2" s="323" customFormat="1">
      <c r="A372" s="103" t="s">
        <v>778</v>
      </c>
      <c r="B372" s="103"/>
    </row>
    <row r="373" spans="1:2" s="323" customFormat="1">
      <c r="A373" s="103" t="s">
        <v>823</v>
      </c>
      <c r="B373" s="103"/>
    </row>
    <row r="374" spans="1:2" s="323" customFormat="1">
      <c r="A374" s="103" t="s">
        <v>906</v>
      </c>
      <c r="B374" s="103"/>
    </row>
    <row r="375" spans="1:2" s="323" customFormat="1">
      <c r="A375" s="103" t="s">
        <v>1065</v>
      </c>
      <c r="B375" s="103"/>
    </row>
    <row r="376" spans="1:2" s="323" customFormat="1">
      <c r="A376" s="103" t="s">
        <v>854</v>
      </c>
      <c r="B376" s="103"/>
    </row>
    <row r="377" spans="1:2" s="323" customFormat="1">
      <c r="A377" s="103" t="s">
        <v>1175</v>
      </c>
      <c r="B377" s="103"/>
    </row>
    <row r="378" spans="1:2" s="323" customFormat="1">
      <c r="A378" s="103" t="s">
        <v>905</v>
      </c>
      <c r="B378" s="103"/>
    </row>
    <row r="379" spans="1:2" s="323" customFormat="1">
      <c r="A379" s="103" t="s">
        <v>1195</v>
      </c>
      <c r="B379" s="103"/>
    </row>
    <row r="380" spans="1:2" s="323" customFormat="1">
      <c r="A380" s="103" t="s">
        <v>1144</v>
      </c>
      <c r="B380" s="103"/>
    </row>
    <row r="381" spans="1:2" s="323" customFormat="1">
      <c r="A381" s="103" t="s">
        <v>1163</v>
      </c>
      <c r="B381" s="103"/>
    </row>
    <row r="382" spans="1:2" s="323" customFormat="1">
      <c r="A382" s="103" t="s">
        <v>805</v>
      </c>
      <c r="B382" s="103"/>
    </row>
    <row r="383" spans="1:2" s="323" customFormat="1">
      <c r="A383" s="103" t="s">
        <v>876</v>
      </c>
      <c r="B383" s="103"/>
    </row>
    <row r="384" spans="1:2" s="323" customFormat="1">
      <c r="A384" s="103" t="s">
        <v>786</v>
      </c>
      <c r="B384" s="103"/>
    </row>
    <row r="385" spans="1:2" s="323" customFormat="1">
      <c r="A385" s="103" t="s">
        <v>932</v>
      </c>
      <c r="B385" s="103"/>
    </row>
    <row r="386" spans="1:2" s="323" customFormat="1">
      <c r="A386" s="103" t="s">
        <v>377</v>
      </c>
      <c r="B386" s="103"/>
    </row>
    <row r="387" spans="1:2" s="323" customFormat="1">
      <c r="A387" s="103" t="s">
        <v>960</v>
      </c>
      <c r="B387" s="103"/>
    </row>
    <row r="388" spans="1:2" s="323" customFormat="1">
      <c r="A388" s="103" t="s">
        <v>796</v>
      </c>
      <c r="B388" s="103"/>
    </row>
    <row r="389" spans="1:2" s="323" customFormat="1">
      <c r="A389" s="103" t="s">
        <v>1064</v>
      </c>
      <c r="B389" s="103"/>
    </row>
    <row r="390" spans="1:2" s="323" customFormat="1">
      <c r="A390" s="103" t="s">
        <v>1063</v>
      </c>
      <c r="B390" s="103"/>
    </row>
    <row r="391" spans="1:2" s="323" customFormat="1">
      <c r="A391" s="103" t="s">
        <v>1062</v>
      </c>
      <c r="B391" s="103"/>
    </row>
    <row r="392" spans="1:2" s="323" customFormat="1">
      <c r="A392" s="103" t="s">
        <v>958</v>
      </c>
      <c r="B392" s="103"/>
    </row>
    <row r="393" spans="1:2" s="323" customFormat="1">
      <c r="A393" s="103" t="s">
        <v>1316</v>
      </c>
      <c r="B393" s="103"/>
    </row>
    <row r="394" spans="1:2" s="323" customFormat="1">
      <c r="A394" s="103" t="s">
        <v>925</v>
      </c>
      <c r="B394" s="103"/>
    </row>
    <row r="395" spans="1:2" s="323" customFormat="1">
      <c r="A395" s="103" t="s">
        <v>364</v>
      </c>
      <c r="B395" s="103"/>
    </row>
    <row r="396" spans="1:2" s="323" customFormat="1">
      <c r="A396" s="103" t="s">
        <v>1010</v>
      </c>
      <c r="B396" s="103"/>
    </row>
    <row r="397" spans="1:2" s="323" customFormat="1">
      <c r="A397" s="103" t="s">
        <v>1317</v>
      </c>
      <c r="B397" s="103"/>
    </row>
    <row r="398" spans="1:2" s="323" customFormat="1">
      <c r="A398" s="103" t="s">
        <v>362</v>
      </c>
      <c r="B398" s="103"/>
    </row>
    <row r="399" spans="1:2" s="323" customFormat="1">
      <c r="A399" s="103" t="s">
        <v>900</v>
      </c>
      <c r="B399" s="103"/>
    </row>
    <row r="400" spans="1:2" s="323" customFormat="1">
      <c r="A400" s="103" t="s">
        <v>340</v>
      </c>
      <c r="B400" s="103"/>
    </row>
    <row r="401" spans="1:2" s="323" customFormat="1">
      <c r="A401" s="103" t="s">
        <v>853</v>
      </c>
      <c r="B401" s="103"/>
    </row>
    <row r="402" spans="1:2" s="323" customFormat="1">
      <c r="A402" s="103" t="s">
        <v>760</v>
      </c>
      <c r="B402" s="103"/>
    </row>
    <row r="403" spans="1:2" s="323" customFormat="1">
      <c r="A403" s="103" t="s">
        <v>852</v>
      </c>
      <c r="B403" s="103"/>
    </row>
    <row r="404" spans="1:2" s="323" customFormat="1">
      <c r="A404" s="103" t="s">
        <v>973</v>
      </c>
      <c r="B404" s="103"/>
    </row>
    <row r="405" spans="1:2" s="323" customFormat="1">
      <c r="A405" s="103" t="s">
        <v>882</v>
      </c>
      <c r="B405" s="103"/>
    </row>
    <row r="406" spans="1:2" s="323" customFormat="1">
      <c r="A406" s="103" t="s">
        <v>319</v>
      </c>
      <c r="B406" s="103"/>
    </row>
    <row r="407" spans="1:2" s="323" customFormat="1">
      <c r="A407" s="103" t="s">
        <v>1061</v>
      </c>
      <c r="B407" s="103"/>
    </row>
    <row r="408" spans="1:2" s="323" customFormat="1">
      <c r="A408" s="103" t="s">
        <v>1060</v>
      </c>
      <c r="B408" s="103"/>
    </row>
    <row r="409" spans="1:2" s="323" customFormat="1">
      <c r="A409" s="103" t="s">
        <v>746</v>
      </c>
      <c r="B409" s="103"/>
    </row>
    <row r="410" spans="1:2" s="323" customFormat="1">
      <c r="A410" s="103" t="s">
        <v>1059</v>
      </c>
      <c r="B410" s="103"/>
    </row>
    <row r="411" spans="1:2" s="323" customFormat="1">
      <c r="A411" s="103" t="s">
        <v>934</v>
      </c>
      <c r="B411" s="103"/>
    </row>
    <row r="412" spans="1:2" s="323" customFormat="1">
      <c r="A412" s="103" t="s">
        <v>874</v>
      </c>
      <c r="B412" s="103"/>
    </row>
    <row r="413" spans="1:2" s="323" customFormat="1">
      <c r="A413" s="103" t="s">
        <v>872</v>
      </c>
      <c r="B413" s="103"/>
    </row>
    <row r="414" spans="1:2" s="323" customFormat="1">
      <c r="A414" s="103" t="s">
        <v>832</v>
      </c>
      <c r="B414" s="103"/>
    </row>
    <row r="415" spans="1:2" s="323" customFormat="1">
      <c r="A415" s="103" t="s">
        <v>922</v>
      </c>
      <c r="B415" s="103"/>
    </row>
    <row r="416" spans="1:2" s="323" customFormat="1">
      <c r="A416" s="103" t="s">
        <v>972</v>
      </c>
      <c r="B416" s="101"/>
    </row>
    <row r="417" spans="1:2" s="323" customFormat="1">
      <c r="A417" s="103" t="s">
        <v>1226</v>
      </c>
    </row>
    <row r="418" spans="1:2" s="323" customFormat="1">
      <c r="A418" s="103" t="s">
        <v>865</v>
      </c>
    </row>
    <row r="419" spans="1:2" s="323" customFormat="1">
      <c r="A419" s="103" t="s">
        <v>293</v>
      </c>
    </row>
    <row r="420" spans="1:2" s="323" customFormat="1">
      <c r="A420" s="103" t="s">
        <v>885</v>
      </c>
      <c r="B420" s="103"/>
    </row>
    <row r="421" spans="1:2" s="323" customFormat="1">
      <c r="A421" s="103" t="s">
        <v>1058</v>
      </c>
      <c r="B421" s="103"/>
    </row>
    <row r="422" spans="1:2" s="323" customFormat="1">
      <c r="A422" s="103" t="s">
        <v>850</v>
      </c>
      <c r="B422" s="103"/>
    </row>
    <row r="423" spans="1:2" s="323" customFormat="1">
      <c r="A423" s="103" t="s">
        <v>274</v>
      </c>
      <c r="B423" s="103"/>
    </row>
    <row r="424" spans="1:2" s="323" customFormat="1">
      <c r="A424" s="103" t="s">
        <v>1194</v>
      </c>
      <c r="B424" s="103"/>
    </row>
    <row r="425" spans="1:2" s="323" customFormat="1">
      <c r="A425" s="103" t="s">
        <v>1034</v>
      </c>
      <c r="B425" s="101"/>
    </row>
    <row r="426" spans="1:2" s="323" customFormat="1">
      <c r="A426" s="103" t="s">
        <v>1193</v>
      </c>
    </row>
    <row r="427" spans="1:2" s="323" customFormat="1">
      <c r="A427" s="103" t="s">
        <v>1009</v>
      </c>
    </row>
    <row r="428" spans="1:2" s="323" customFormat="1">
      <c r="A428" s="103" t="s">
        <v>1174</v>
      </c>
    </row>
    <row r="429" spans="1:2" s="323" customFormat="1">
      <c r="A429" s="103" t="s">
        <v>971</v>
      </c>
    </row>
    <row r="430" spans="1:2" s="323" customFormat="1">
      <c r="A430" s="103" t="s">
        <v>843</v>
      </c>
      <c r="B430" s="101"/>
    </row>
    <row r="431" spans="1:2" s="323" customFormat="1">
      <c r="A431" s="103" t="s">
        <v>264</v>
      </c>
    </row>
    <row r="432" spans="1:2" s="323" customFormat="1">
      <c r="A432" s="103" t="s">
        <v>830</v>
      </c>
    </row>
    <row r="433" spans="1:2" s="323" customFormat="1">
      <c r="A433" s="103" t="s">
        <v>245</v>
      </c>
    </row>
    <row r="434" spans="1:2" s="323" customFormat="1">
      <c r="A434" s="103" t="s">
        <v>1057</v>
      </c>
      <c r="B434" s="103"/>
    </row>
    <row r="435" spans="1:2" s="323" customFormat="1">
      <c r="A435" s="103" t="s">
        <v>826</v>
      </c>
      <c r="B435" s="103"/>
    </row>
    <row r="436" spans="1:2" s="323" customFormat="1">
      <c r="A436" s="103" t="s">
        <v>239</v>
      </c>
      <c r="B436" s="103"/>
    </row>
    <row r="437" spans="1:2" s="323" customFormat="1">
      <c r="A437" s="103" t="s">
        <v>1056</v>
      </c>
      <c r="B437" s="103"/>
    </row>
    <row r="438" spans="1:2" s="323" customFormat="1">
      <c r="A438" s="103" t="s">
        <v>844</v>
      </c>
      <c r="B438" s="103"/>
    </row>
    <row r="439" spans="1:2" s="323" customFormat="1">
      <c r="A439" s="103" t="s">
        <v>1055</v>
      </c>
      <c r="B439" s="103"/>
    </row>
    <row r="440" spans="1:2" s="323" customFormat="1">
      <c r="A440" s="103" t="s">
        <v>759</v>
      </c>
      <c r="B440" s="103"/>
    </row>
    <row r="441" spans="1:2" s="323" customFormat="1">
      <c r="A441" s="103" t="s">
        <v>795</v>
      </c>
      <c r="B441" s="103"/>
    </row>
    <row r="442" spans="1:2" s="323" customFormat="1">
      <c r="A442" s="103" t="s">
        <v>884</v>
      </c>
      <c r="B442" s="101"/>
    </row>
    <row r="443" spans="1:2" s="323" customFormat="1">
      <c r="A443" s="103" t="s">
        <v>831</v>
      </c>
    </row>
    <row r="444" spans="1:2" s="323" customFormat="1">
      <c r="A444" s="103" t="s">
        <v>1033</v>
      </c>
    </row>
    <row r="445" spans="1:2" s="323" customFormat="1">
      <c r="A445" s="103" t="s">
        <v>827</v>
      </c>
    </row>
    <row r="446" spans="1:2" s="323" customFormat="1">
      <c r="A446" s="103" t="s">
        <v>970</v>
      </c>
      <c r="B446" s="101"/>
    </row>
    <row r="447" spans="1:2" s="323" customFormat="1">
      <c r="A447" s="103" t="s">
        <v>1008</v>
      </c>
    </row>
    <row r="448" spans="1:2" s="323" customFormat="1">
      <c r="A448" s="103" t="s">
        <v>794</v>
      </c>
    </row>
    <row r="449" spans="1:2" s="323" customFormat="1">
      <c r="A449" s="103" t="s">
        <v>1172</v>
      </c>
    </row>
    <row r="450" spans="1:2" s="323" customFormat="1">
      <c r="A450" s="103" t="s">
        <v>1143</v>
      </c>
    </row>
    <row r="451" spans="1:2" s="323" customFormat="1">
      <c r="A451" s="103" t="s">
        <v>232</v>
      </c>
      <c r="B451" s="103"/>
    </row>
    <row r="452" spans="1:2" s="323" customFormat="1">
      <c r="A452" s="103" t="s">
        <v>821</v>
      </c>
      <c r="B452" s="103"/>
    </row>
    <row r="453" spans="1:2" s="323" customFormat="1">
      <c r="A453" s="103" t="s">
        <v>227</v>
      </c>
      <c r="B453" s="103"/>
    </row>
    <row r="454" spans="1:2" s="323" customFormat="1">
      <c r="A454" s="103" t="s">
        <v>1054</v>
      </c>
      <c r="B454" s="103"/>
    </row>
    <row r="455" spans="1:2" s="323" customFormat="1">
      <c r="A455" s="103" t="s">
        <v>1053</v>
      </c>
      <c r="B455" s="103"/>
    </row>
    <row r="456" spans="1:2" s="323" customFormat="1">
      <c r="A456" s="103" t="s">
        <v>758</v>
      </c>
      <c r="B456" s="103"/>
    </row>
    <row r="457" spans="1:2" s="323" customFormat="1">
      <c r="A457" s="103" t="s">
        <v>220</v>
      </c>
      <c r="B457" s="103"/>
    </row>
    <row r="458" spans="1:2" s="323" customFormat="1">
      <c r="A458" s="103" t="s">
        <v>883</v>
      </c>
      <c r="B458" s="103"/>
    </row>
    <row r="459" spans="1:2" s="323" customFormat="1">
      <c r="A459" s="103" t="s">
        <v>211</v>
      </c>
      <c r="B459" s="103"/>
    </row>
    <row r="460" spans="1:2" s="323" customFormat="1">
      <c r="A460" s="103" t="s">
        <v>1006</v>
      </c>
      <c r="B460" s="103"/>
    </row>
    <row r="461" spans="1:2" s="323" customFormat="1">
      <c r="A461" s="103" t="s">
        <v>842</v>
      </c>
      <c r="B461" s="103"/>
    </row>
    <row r="462" spans="1:2" s="323" customFormat="1">
      <c r="A462" s="103" t="s">
        <v>793</v>
      </c>
      <c r="B462" s="103"/>
    </row>
    <row r="463" spans="1:2" s="323" customFormat="1">
      <c r="A463" s="103" t="s">
        <v>198</v>
      </c>
      <c r="B463" s="103"/>
    </row>
    <row r="464" spans="1:2" s="323" customFormat="1">
      <c r="A464" s="103" t="s">
        <v>767</v>
      </c>
      <c r="B464" s="103"/>
    </row>
    <row r="465" spans="1:2" s="323" customFormat="1">
      <c r="A465" s="103" t="s">
        <v>1052</v>
      </c>
      <c r="B465" s="103"/>
    </row>
    <row r="466" spans="1:2" s="323" customFormat="1">
      <c r="A466" s="103" t="s">
        <v>1051</v>
      </c>
      <c r="B466" s="103"/>
    </row>
    <row r="467" spans="1:2" s="323" customFormat="1">
      <c r="A467" s="103" t="s">
        <v>1186</v>
      </c>
      <c r="B467" s="103"/>
    </row>
    <row r="468" spans="1:2" s="323" customFormat="1">
      <c r="A468" s="103" t="s">
        <v>1050</v>
      </c>
      <c r="B468" s="103"/>
    </row>
    <row r="469" spans="1:2" s="323" customFormat="1">
      <c r="A469" s="103" t="s">
        <v>851</v>
      </c>
      <c r="B469" s="103"/>
    </row>
    <row r="470" spans="1:2" s="323" customFormat="1">
      <c r="A470" s="103" t="s">
        <v>1003</v>
      </c>
      <c r="B470" s="103"/>
    </row>
    <row r="471" spans="1:2" s="323" customFormat="1">
      <c r="A471" s="103" t="s">
        <v>186</v>
      </c>
      <c r="B471" s="103"/>
    </row>
    <row r="472" spans="1:2" s="323" customFormat="1">
      <c r="A472" s="103" t="s">
        <v>969</v>
      </c>
      <c r="B472" s="103"/>
    </row>
    <row r="473" spans="1:2" s="323" customFormat="1">
      <c r="A473" s="103" t="s">
        <v>875</v>
      </c>
      <c r="B473" s="103"/>
    </row>
    <row r="474" spans="1:2" s="323" customFormat="1">
      <c r="A474" s="103" t="s">
        <v>804</v>
      </c>
      <c r="B474" s="101"/>
    </row>
    <row r="475" spans="1:2" s="323" customFormat="1">
      <c r="A475" s="103" t="s">
        <v>829</v>
      </c>
    </row>
    <row r="476" spans="1:2" s="323" customFormat="1">
      <c r="A476" s="103" t="s">
        <v>1129</v>
      </c>
    </row>
    <row r="477" spans="1:2" s="323" customFormat="1">
      <c r="A477" s="103" t="s">
        <v>181</v>
      </c>
    </row>
    <row r="478" spans="1:2" s="323" customFormat="1">
      <c r="A478" s="103" t="s">
        <v>1218</v>
      </c>
      <c r="B478" s="101"/>
    </row>
    <row r="479" spans="1:2" s="323" customFormat="1">
      <c r="A479" s="103" t="s">
        <v>1142</v>
      </c>
    </row>
    <row r="480" spans="1:2" s="323" customFormat="1">
      <c r="A480" s="103" t="s">
        <v>1141</v>
      </c>
    </row>
    <row r="481" spans="1:2" s="323" customFormat="1">
      <c r="A481" s="103" t="s">
        <v>777</v>
      </c>
    </row>
    <row r="482" spans="1:2" s="323" customFormat="1">
      <c r="A482" s="103" t="s">
        <v>174</v>
      </c>
    </row>
    <row r="483" spans="1:2" s="323" customFormat="1">
      <c r="A483" s="103" t="s">
        <v>933</v>
      </c>
      <c r="B483" s="103"/>
    </row>
    <row r="484" spans="1:2" s="323" customFormat="1">
      <c r="A484" s="103" t="s">
        <v>1049</v>
      </c>
      <c r="B484" s="103"/>
    </row>
    <row r="485" spans="1:2" s="323" customFormat="1">
      <c r="A485" s="103" t="s">
        <v>756</v>
      </c>
      <c r="B485" s="103"/>
    </row>
    <row r="486" spans="1:2" s="323" customFormat="1">
      <c r="A486" s="103" t="s">
        <v>1318</v>
      </c>
      <c r="B486" s="103"/>
    </row>
    <row r="487" spans="1:2" s="323" customFormat="1">
      <c r="A487" s="103" t="s">
        <v>1048</v>
      </c>
      <c r="B487" s="103"/>
    </row>
    <row r="488" spans="1:2" s="323" customFormat="1">
      <c r="A488" s="103" t="s">
        <v>873</v>
      </c>
      <c r="B488" s="103"/>
    </row>
    <row r="489" spans="1:2" s="323" customFormat="1">
      <c r="A489" s="103" t="s">
        <v>1161</v>
      </c>
      <c r="B489" s="103"/>
    </row>
    <row r="490" spans="1:2" s="323" customFormat="1">
      <c r="A490" s="103" t="s">
        <v>1353</v>
      </c>
      <c r="B490" s="103"/>
    </row>
    <row r="491" spans="1:2" s="323" customFormat="1">
      <c r="A491" s="103" t="s">
        <v>998</v>
      </c>
      <c r="B491" s="103"/>
    </row>
    <row r="492" spans="1:2" s="323" customFormat="1">
      <c r="A492" s="103" t="s">
        <v>770</v>
      </c>
      <c r="B492" s="103"/>
    </row>
    <row r="493" spans="1:2" s="323" customFormat="1">
      <c r="A493" s="103" t="s">
        <v>168</v>
      </c>
      <c r="B493" s="103"/>
    </row>
    <row r="494" spans="1:2" s="323" customFormat="1">
      <c r="A494" s="103" t="s">
        <v>812</v>
      </c>
      <c r="B494" s="103"/>
    </row>
    <row r="495" spans="1:2" s="323" customFormat="1">
      <c r="A495" s="103" t="s">
        <v>160</v>
      </c>
      <c r="B495" s="103"/>
    </row>
    <row r="496" spans="1:2" s="323" customFormat="1">
      <c r="A496" s="103" t="s">
        <v>785</v>
      </c>
      <c r="B496" s="103"/>
    </row>
    <row r="497" spans="1:2" s="323" customFormat="1">
      <c r="A497" s="103" t="s">
        <v>968</v>
      </c>
      <c r="B497" s="103"/>
    </row>
    <row r="498" spans="1:2" s="323" customFormat="1">
      <c r="A498" s="103" t="s">
        <v>904</v>
      </c>
      <c r="B498" s="103"/>
    </row>
    <row r="499" spans="1:2" s="323" customFormat="1">
      <c r="A499" s="103" t="s">
        <v>1029</v>
      </c>
      <c r="B499" s="103"/>
    </row>
    <row r="500" spans="1:2" s="323" customFormat="1">
      <c r="A500" s="103" t="s">
        <v>1224</v>
      </c>
      <c r="B500" s="103"/>
    </row>
    <row r="501" spans="1:2" s="323" customFormat="1">
      <c r="A501" s="103" t="s">
        <v>903</v>
      </c>
      <c r="B501" s="103"/>
    </row>
    <row r="502" spans="1:2" s="323" customFormat="1">
      <c r="A502" s="103" t="s">
        <v>803</v>
      </c>
      <c r="B502" s="103"/>
    </row>
    <row r="503" spans="1:2" s="323" customFormat="1">
      <c r="A503" s="103" t="s">
        <v>801</v>
      </c>
      <c r="B503" s="103"/>
    </row>
    <row r="504" spans="1:2" s="323" customFormat="1">
      <c r="A504" s="103" t="s">
        <v>146</v>
      </c>
      <c r="B504" s="103"/>
    </row>
    <row r="505" spans="1:2" s="323" customFormat="1">
      <c r="A505" s="103" t="s">
        <v>1047</v>
      </c>
      <c r="B505" s="103"/>
    </row>
    <row r="506" spans="1:2" s="323" customFormat="1">
      <c r="A506" s="103" t="s">
        <v>902</v>
      </c>
      <c r="B506" s="103"/>
    </row>
    <row r="507" spans="1:2" s="323" customFormat="1">
      <c r="A507" s="103" t="s">
        <v>967</v>
      </c>
      <c r="B507" s="103"/>
    </row>
    <row r="508" spans="1:2" s="323" customFormat="1">
      <c r="A508" s="103" t="s">
        <v>771</v>
      </c>
      <c r="B508" s="103"/>
    </row>
    <row r="509" spans="1:2" s="323" customFormat="1">
      <c r="A509" s="103" t="s">
        <v>881</v>
      </c>
      <c r="B509" s="103"/>
    </row>
    <row r="510" spans="1:2" s="323" customFormat="1">
      <c r="A510" s="103" t="s">
        <v>1046</v>
      </c>
      <c r="B510" s="103"/>
    </row>
    <row r="511" spans="1:2" s="323" customFormat="1">
      <c r="A511" s="103" t="s">
        <v>1191</v>
      </c>
      <c r="B511" s="103"/>
    </row>
    <row r="512" spans="1:2" s="323" customFormat="1">
      <c r="A512" s="103" t="s">
        <v>1139</v>
      </c>
      <c r="B512" s="103"/>
    </row>
    <row r="513" spans="1:2" s="323" customFormat="1">
      <c r="A513" s="103" t="s">
        <v>783</v>
      </c>
      <c r="B513" s="103"/>
    </row>
    <row r="514" spans="1:2" s="323" customFormat="1">
      <c r="A514" s="103" t="s">
        <v>825</v>
      </c>
      <c r="B514" s="103"/>
    </row>
    <row r="515" spans="1:2" s="323" customFormat="1">
      <c r="A515" s="103" t="s">
        <v>811</v>
      </c>
      <c r="B515" s="103"/>
    </row>
    <row r="516" spans="1:2" s="323" customFormat="1">
      <c r="A516" s="103" t="s">
        <v>1045</v>
      </c>
      <c r="B516" s="103"/>
    </row>
    <row r="517" spans="1:2" s="323" customFormat="1">
      <c r="A517" s="103" t="s">
        <v>1044</v>
      </c>
      <c r="B517" s="103"/>
    </row>
    <row r="518" spans="1:2" s="323" customFormat="1">
      <c r="A518" s="103" t="s">
        <v>754</v>
      </c>
      <c r="B518" s="103"/>
    </row>
    <row r="519" spans="1:2" s="323" customFormat="1">
      <c r="A519" s="103" t="s">
        <v>1043</v>
      </c>
      <c r="B519" s="103"/>
    </row>
    <row r="520" spans="1:2" s="323" customFormat="1">
      <c r="A520" s="103" t="s">
        <v>966</v>
      </c>
      <c r="B520" s="103"/>
    </row>
    <row r="521" spans="1:2" s="323" customFormat="1">
      <c r="A521" s="103" t="s">
        <v>1154</v>
      </c>
      <c r="B521" s="103"/>
    </row>
    <row r="522" spans="1:2" s="323" customFormat="1">
      <c r="A522" s="103" t="s">
        <v>748</v>
      </c>
      <c r="B522" s="103"/>
    </row>
    <row r="523" spans="1:2" s="323" customFormat="1">
      <c r="A523" s="103" t="s">
        <v>1041</v>
      </c>
      <c r="B523" s="103"/>
    </row>
    <row r="524" spans="1:2" s="323" customFormat="1">
      <c r="A524" s="103" t="s">
        <v>1324</v>
      </c>
      <c r="B524" s="103"/>
    </row>
    <row r="525" spans="1:2" s="323" customFormat="1">
      <c r="A525" s="103" t="s">
        <v>1210</v>
      </c>
      <c r="B525" s="103"/>
    </row>
    <row r="526" spans="1:2" s="323" customFormat="1">
      <c r="A526" s="103" t="s">
        <v>1027</v>
      </c>
      <c r="B526" s="103"/>
    </row>
    <row r="527" spans="1:2" s="323" customFormat="1">
      <c r="A527" s="103" t="s">
        <v>1169</v>
      </c>
      <c r="B527" s="103"/>
    </row>
    <row r="528" spans="1:2" s="323" customFormat="1">
      <c r="A528" s="103" t="s">
        <v>1333</v>
      </c>
      <c r="B528" s="101"/>
    </row>
    <row r="529" spans="1:2" s="323" customFormat="1">
      <c r="A529" s="103" t="s">
        <v>753</v>
      </c>
    </row>
    <row r="530" spans="1:2" s="323" customFormat="1">
      <c r="A530" s="103" t="s">
        <v>769</v>
      </c>
    </row>
    <row r="531" spans="1:2" s="323" customFormat="1">
      <c r="A531" s="103" t="s">
        <v>751</v>
      </c>
    </row>
    <row r="532" spans="1:2" s="323" customFormat="1">
      <c r="A532" s="103" t="s">
        <v>1330</v>
      </c>
    </row>
    <row r="533" spans="1:2" s="323" customFormat="1">
      <c r="A533" s="103" t="s">
        <v>138</v>
      </c>
    </row>
    <row r="534" spans="1:2" s="323" customFormat="1">
      <c r="A534" s="103" t="s">
        <v>964</v>
      </c>
      <c r="B534" s="103"/>
    </row>
    <row r="535" spans="1:2" s="323" customFormat="1">
      <c r="A535" s="103" t="s">
        <v>1320</v>
      </c>
      <c r="B535" s="103"/>
    </row>
    <row r="536" spans="1:2" s="323" customFormat="1">
      <c r="A536" s="103" t="s">
        <v>809</v>
      </c>
      <c r="B536" s="103"/>
    </row>
    <row r="537" spans="1:2" s="323" customFormat="1">
      <c r="A537" s="103" t="s">
        <v>780</v>
      </c>
      <c r="B537" s="103"/>
    </row>
    <row r="538" spans="1:2" s="323" customFormat="1">
      <c r="A538" s="103" t="s">
        <v>747</v>
      </c>
      <c r="B538" s="103"/>
    </row>
    <row r="539" spans="1:2" s="323" customFormat="1">
      <c r="A539" s="103" t="s">
        <v>901</v>
      </c>
      <c r="B539" s="103"/>
    </row>
    <row r="540" spans="1:2" s="323" customFormat="1">
      <c r="A540" s="103" t="s">
        <v>899</v>
      </c>
      <c r="B540" s="103"/>
    </row>
    <row r="541" spans="1:2" s="323" customFormat="1">
      <c r="A541" s="103"/>
      <c r="B541" s="103"/>
    </row>
    <row r="542" spans="1:2" s="323" customFormat="1">
      <c r="A542" s="103"/>
      <c r="B542" s="103"/>
    </row>
    <row r="543" spans="1:2" s="323" customFormat="1">
      <c r="A543" s="103"/>
      <c r="B543" s="103"/>
    </row>
    <row r="544" spans="1:2" s="323" customFormat="1">
      <c r="A544" s="103"/>
      <c r="B544" s="103"/>
    </row>
    <row r="545" spans="1:2" s="323" customFormat="1">
      <c r="A545" s="103"/>
      <c r="B545" s="103"/>
    </row>
    <row r="546" spans="1:2" s="323" customFormat="1">
      <c r="A546" s="103"/>
      <c r="B546" s="103"/>
    </row>
    <row r="547" spans="1:2" s="323" customFormat="1">
      <c r="A547" s="103"/>
      <c r="B547" s="103"/>
    </row>
    <row r="548" spans="1:2" s="323" customFormat="1">
      <c r="A548" s="103"/>
      <c r="B548" s="103"/>
    </row>
    <row r="549" spans="1:2" s="323" customFormat="1">
      <c r="A549" s="103"/>
      <c r="B549" s="103"/>
    </row>
    <row r="550" spans="1:2" s="323" customFormat="1">
      <c r="A550" s="103"/>
      <c r="B550" s="103"/>
    </row>
    <row r="551" spans="1:2" s="323" customFormat="1">
      <c r="A551" s="103"/>
      <c r="B551" s="103"/>
    </row>
    <row r="552" spans="1:2" s="323" customFormat="1">
      <c r="A552" s="103"/>
      <c r="B552" s="103"/>
    </row>
    <row r="553" spans="1:2" s="323" customFormat="1">
      <c r="A553" s="103"/>
      <c r="B553" s="103"/>
    </row>
    <row r="554" spans="1:2" s="323" customFormat="1">
      <c r="A554" s="103"/>
      <c r="B554" s="103"/>
    </row>
    <row r="555" spans="1:2" s="323" customFormat="1">
      <c r="A555" s="103"/>
      <c r="B555" s="103"/>
    </row>
    <row r="556" spans="1:2" s="323" customFormat="1">
      <c r="A556" s="103"/>
      <c r="B556" s="103"/>
    </row>
    <row r="557" spans="1:2" s="323" customFormat="1">
      <c r="A557" s="103"/>
      <c r="B557" s="103"/>
    </row>
    <row r="558" spans="1:2" s="323" customFormat="1">
      <c r="A558" s="103"/>
      <c r="B558" s="103"/>
    </row>
    <row r="559" spans="1:2" s="323" customFormat="1">
      <c r="A559" s="103"/>
      <c r="B559" s="101"/>
    </row>
    <row r="560" spans="1:2" s="323" customFormat="1">
      <c r="A560" s="103"/>
    </row>
    <row r="561" spans="1:2" s="323" customFormat="1">
      <c r="A561" s="103"/>
    </row>
    <row r="562" spans="1:2" s="323" customFormat="1">
      <c r="A562" s="103"/>
    </row>
    <row r="563" spans="1:2" s="323" customFormat="1">
      <c r="A563" s="103"/>
    </row>
    <row r="564" spans="1:2" s="323" customFormat="1">
      <c r="A564" s="103"/>
      <c r="B564" s="103"/>
    </row>
    <row r="565" spans="1:2" s="323" customFormat="1">
      <c r="A565" s="103"/>
      <c r="B565" s="103"/>
    </row>
    <row r="566" spans="1:2" s="323" customFormat="1">
      <c r="A566" s="103"/>
      <c r="B566" s="103"/>
    </row>
    <row r="567" spans="1:2" s="323" customFormat="1">
      <c r="A567" s="103"/>
      <c r="B567" s="103"/>
    </row>
    <row r="568" spans="1:2" s="323" customFormat="1">
      <c r="A568" s="103"/>
      <c r="B568" s="103"/>
    </row>
    <row r="569" spans="1:2" s="323" customFormat="1">
      <c r="A569" s="103"/>
      <c r="B569" s="103"/>
    </row>
    <row r="570" spans="1:2" s="323" customFormat="1">
      <c r="A570" s="103"/>
      <c r="B570" s="103"/>
    </row>
    <row r="571" spans="1:2" s="323" customFormat="1">
      <c r="A571" s="103"/>
      <c r="B571" s="103"/>
    </row>
    <row r="572" spans="1:2" s="323" customFormat="1">
      <c r="A572" s="103"/>
      <c r="B572" s="103"/>
    </row>
    <row r="573" spans="1:2" s="323" customFormat="1">
      <c r="A573" s="103"/>
      <c r="B573" s="103"/>
    </row>
    <row r="574" spans="1:2" s="323" customFormat="1">
      <c r="A574" s="103"/>
      <c r="B574" s="103"/>
    </row>
    <row r="575" spans="1:2" s="323" customFormat="1">
      <c r="A575" s="103"/>
      <c r="B575" s="103"/>
    </row>
    <row r="576" spans="1:2" s="323" customFormat="1">
      <c r="A576" s="103"/>
      <c r="B576" s="103"/>
    </row>
    <row r="577" spans="1:2" s="323" customFormat="1">
      <c r="A577" s="103"/>
      <c r="B577" s="101"/>
    </row>
    <row r="578" spans="1:2" s="323" customFormat="1">
      <c r="A578" s="103"/>
    </row>
    <row r="579" spans="1:2" s="323" customFormat="1">
      <c r="A579" s="103"/>
    </row>
    <row r="580" spans="1:2" s="323" customFormat="1">
      <c r="A580" s="103"/>
    </row>
    <row r="581" spans="1:2" s="323" customFormat="1">
      <c r="A581" s="103"/>
    </row>
    <row r="582" spans="1:2" s="323" customFormat="1">
      <c r="A582" s="103"/>
      <c r="B582" s="103"/>
    </row>
    <row r="583" spans="1:2" s="323" customFormat="1">
      <c r="A583" s="103"/>
      <c r="B583" s="103"/>
    </row>
    <row r="584" spans="1:2" s="323" customFormat="1">
      <c r="A584" s="103"/>
      <c r="B584" s="103"/>
    </row>
    <row r="585" spans="1:2" s="323" customFormat="1">
      <c r="A585" s="103"/>
      <c r="B585" s="103"/>
    </row>
    <row r="586" spans="1:2" s="323" customFormat="1">
      <c r="A586" s="103"/>
      <c r="B586" s="103"/>
    </row>
    <row r="587" spans="1:2" s="323" customFormat="1">
      <c r="A587" s="103"/>
      <c r="B587" s="103"/>
    </row>
    <row r="588" spans="1:2" s="323" customFormat="1">
      <c r="A588" s="103"/>
      <c r="B588" s="103"/>
    </row>
    <row r="589" spans="1:2" s="323" customFormat="1">
      <c r="A589" s="103"/>
      <c r="B589" s="103"/>
    </row>
    <row r="590" spans="1:2" s="323" customFormat="1">
      <c r="A590" s="103"/>
      <c r="B590" s="103"/>
    </row>
    <row r="591" spans="1:2" s="323" customFormat="1">
      <c r="A591" s="103"/>
      <c r="B591" s="103"/>
    </row>
    <row r="592" spans="1:2" s="323" customFormat="1">
      <c r="A592" s="103"/>
      <c r="B592" s="103"/>
    </row>
    <row r="593" spans="1:2" s="323" customFormat="1">
      <c r="A593" s="103"/>
      <c r="B593" s="103"/>
    </row>
    <row r="594" spans="1:2" s="323" customFormat="1">
      <c r="A594" s="103"/>
      <c r="B594" s="103"/>
    </row>
    <row r="595" spans="1:2" s="323" customFormat="1">
      <c r="A595" s="103"/>
      <c r="B595" s="103"/>
    </row>
    <row r="596" spans="1:2" s="323" customFormat="1">
      <c r="A596" s="103"/>
      <c r="B596" s="103"/>
    </row>
    <row r="597" spans="1:2" s="323" customFormat="1">
      <c r="A597" s="103"/>
      <c r="B597" s="103"/>
    </row>
    <row r="598" spans="1:2" s="323" customFormat="1">
      <c r="A598" s="103"/>
      <c r="B598" s="103"/>
    </row>
    <row r="599" spans="1:2" s="323" customFormat="1">
      <c r="A599" s="103"/>
      <c r="B599" s="103"/>
    </row>
    <row r="600" spans="1:2" s="323" customFormat="1">
      <c r="A600" s="103"/>
      <c r="B600" s="103"/>
    </row>
    <row r="601" spans="1:2" s="323" customFormat="1">
      <c r="A601" s="103"/>
      <c r="B601" s="103"/>
    </row>
    <row r="602" spans="1:2" s="323" customFormat="1">
      <c r="A602" s="103"/>
      <c r="B602" s="103"/>
    </row>
    <row r="603" spans="1:2" s="323" customFormat="1">
      <c r="A603" s="103"/>
      <c r="B603" s="103"/>
    </row>
    <row r="604" spans="1:2" s="323" customFormat="1">
      <c r="A604" s="103"/>
      <c r="B604" s="103"/>
    </row>
    <row r="605" spans="1:2" s="323" customFormat="1">
      <c r="A605" s="103"/>
      <c r="B605" s="103"/>
    </row>
    <row r="606" spans="1:2" s="323" customFormat="1">
      <c r="A606" s="103"/>
      <c r="B606" s="103"/>
    </row>
    <row r="607" spans="1:2" s="323" customFormat="1">
      <c r="A607" s="103"/>
      <c r="B607" s="103"/>
    </row>
    <row r="608" spans="1:2" s="323" customFormat="1">
      <c r="A608" s="103"/>
      <c r="B608" s="103"/>
    </row>
    <row r="609" spans="1:2" s="323" customFormat="1">
      <c r="A609" s="103"/>
      <c r="B609" s="103"/>
    </row>
    <row r="610" spans="1:2" s="323" customFormat="1">
      <c r="A610" s="103"/>
      <c r="B610" s="103"/>
    </row>
    <row r="611" spans="1:2" s="323" customFormat="1">
      <c r="A611" s="103"/>
      <c r="B611" s="103"/>
    </row>
    <row r="612" spans="1:2" s="323" customFormat="1">
      <c r="A612" s="103"/>
      <c r="B612" s="103"/>
    </row>
    <row r="613" spans="1:2" s="323" customFormat="1">
      <c r="A613" s="103"/>
      <c r="B613" s="103"/>
    </row>
    <row r="614" spans="1:2" s="323" customFormat="1">
      <c r="A614" s="103"/>
      <c r="B614" s="103"/>
    </row>
    <row r="615" spans="1:2" s="323" customFormat="1">
      <c r="A615" s="103"/>
      <c r="B615" s="101"/>
    </row>
    <row r="616" spans="1:2" s="323" customFormat="1">
      <c r="A616" s="103"/>
    </row>
    <row r="617" spans="1:2" s="323" customFormat="1">
      <c r="A617" s="103"/>
    </row>
    <row r="618" spans="1:2" s="323" customFormat="1">
      <c r="A618" s="103"/>
    </row>
    <row r="619" spans="1:2" s="323" customFormat="1">
      <c r="A619" s="103"/>
      <c r="B619" s="103"/>
    </row>
    <row r="620" spans="1:2" s="323" customFormat="1">
      <c r="A620" s="103"/>
      <c r="B620" s="103"/>
    </row>
    <row r="621" spans="1:2" s="323" customFormat="1">
      <c r="A621" s="103"/>
      <c r="B621" s="103"/>
    </row>
    <row r="622" spans="1:2" s="323" customFormat="1">
      <c r="A622" s="103"/>
      <c r="B622" s="103"/>
    </row>
    <row r="623" spans="1:2" s="323" customFormat="1">
      <c r="A623" s="103"/>
      <c r="B623" s="103"/>
    </row>
    <row r="624" spans="1:2" s="323" customFormat="1">
      <c r="A624" s="103"/>
      <c r="B624" s="103"/>
    </row>
    <row r="625" spans="1:2" s="323" customFormat="1">
      <c r="A625" s="103"/>
      <c r="B625" s="103"/>
    </row>
    <row r="626" spans="1:2" s="323" customFormat="1">
      <c r="A626" s="103"/>
      <c r="B626" s="103"/>
    </row>
    <row r="627" spans="1:2" s="323" customFormat="1">
      <c r="A627" s="103"/>
      <c r="B627" s="103"/>
    </row>
    <row r="628" spans="1:2" s="323" customFormat="1">
      <c r="A628" s="103"/>
      <c r="B628" s="103"/>
    </row>
    <row r="629" spans="1:2" s="323" customFormat="1">
      <c r="A629" s="103"/>
      <c r="B629" s="103"/>
    </row>
    <row r="630" spans="1:2" s="323" customFormat="1">
      <c r="A630" s="103"/>
      <c r="B630" s="103"/>
    </row>
    <row r="631" spans="1:2" s="323" customFormat="1">
      <c r="A631" s="103"/>
      <c r="B631" s="103"/>
    </row>
    <row r="632" spans="1:2" s="323" customFormat="1">
      <c r="A632" s="103"/>
      <c r="B632" s="103"/>
    </row>
    <row r="633" spans="1:2" s="323" customFormat="1">
      <c r="A633" s="103"/>
      <c r="B633" s="101"/>
    </row>
    <row r="634" spans="1:2" s="323" customFormat="1">
      <c r="A634" s="103"/>
    </row>
    <row r="635" spans="1:2" s="323" customFormat="1">
      <c r="A635" s="103"/>
    </row>
    <row r="636" spans="1:2" s="323" customFormat="1">
      <c r="A636" s="103"/>
    </row>
    <row r="637" spans="1:2" s="323" customFormat="1">
      <c r="A637" s="103"/>
      <c r="B637" s="103"/>
    </row>
    <row r="638" spans="1:2" s="323" customFormat="1">
      <c r="A638" s="103"/>
      <c r="B638" s="103"/>
    </row>
    <row r="639" spans="1:2" s="323" customFormat="1">
      <c r="A639" s="103"/>
      <c r="B639" s="103"/>
    </row>
    <row r="640" spans="1:2" s="323" customFormat="1">
      <c r="A640" s="103"/>
      <c r="B640" s="103"/>
    </row>
    <row r="641" spans="1:2" s="323" customFormat="1">
      <c r="A641" s="103"/>
      <c r="B641" s="103"/>
    </row>
    <row r="642" spans="1:2" s="323" customFormat="1">
      <c r="A642" s="103"/>
      <c r="B642" s="103"/>
    </row>
    <row r="643" spans="1:2" s="323" customFormat="1">
      <c r="A643" s="103"/>
      <c r="B643" s="103"/>
    </row>
    <row r="644" spans="1:2" s="323" customFormat="1">
      <c r="A644" s="103"/>
      <c r="B644" s="103"/>
    </row>
    <row r="645" spans="1:2" s="323" customFormat="1">
      <c r="A645" s="103"/>
      <c r="B645" s="103"/>
    </row>
    <row r="646" spans="1:2" s="323" customFormat="1">
      <c r="A646" s="103"/>
      <c r="B646" s="103"/>
    </row>
    <row r="647" spans="1:2" s="323" customFormat="1">
      <c r="A647" s="103"/>
      <c r="B647" s="103"/>
    </row>
    <row r="648" spans="1:2" s="323" customFormat="1">
      <c r="A648" s="103"/>
      <c r="B648" s="103"/>
    </row>
    <row r="649" spans="1:2" s="323" customFormat="1">
      <c r="A649" s="103"/>
      <c r="B649" s="103"/>
    </row>
    <row r="650" spans="1:2" s="323" customFormat="1">
      <c r="A650" s="103"/>
      <c r="B650" s="103"/>
    </row>
    <row r="651" spans="1:2" s="323" customFormat="1">
      <c r="A651" s="103"/>
      <c r="B651" s="103"/>
    </row>
    <row r="652" spans="1:2" s="323" customFormat="1">
      <c r="A652" s="103"/>
      <c r="B652" s="103"/>
    </row>
    <row r="653" spans="1:2" s="323" customFormat="1">
      <c r="A653" s="103"/>
      <c r="B653" s="103"/>
    </row>
    <row r="654" spans="1:2" s="323" customFormat="1">
      <c r="A654" s="103"/>
      <c r="B654" s="103"/>
    </row>
    <row r="655" spans="1:2" s="323" customFormat="1">
      <c r="A655" s="103"/>
      <c r="B655" s="103"/>
    </row>
    <row r="656" spans="1:2" s="323" customFormat="1">
      <c r="A656" s="103"/>
      <c r="B656" s="103"/>
    </row>
    <row r="657" spans="1:2" s="323" customFormat="1">
      <c r="A657" s="103"/>
      <c r="B657" s="103"/>
    </row>
    <row r="658" spans="1:2" s="323" customFormat="1">
      <c r="A658" s="103"/>
      <c r="B658" s="103"/>
    </row>
    <row r="659" spans="1:2" s="323" customFormat="1">
      <c r="A659" s="103"/>
      <c r="B659" s="103"/>
    </row>
    <row r="660" spans="1:2" s="323" customFormat="1">
      <c r="A660" s="103"/>
      <c r="B660" s="103"/>
    </row>
    <row r="661" spans="1:2" s="323" customFormat="1">
      <c r="A661" s="103"/>
      <c r="B661" s="103"/>
    </row>
    <row r="662" spans="1:2" s="323" customFormat="1">
      <c r="A662" s="103"/>
      <c r="B662" s="103"/>
    </row>
    <row r="663" spans="1:2" s="323" customFormat="1">
      <c r="A663" s="103"/>
      <c r="B663" s="103"/>
    </row>
    <row r="664" spans="1:2" s="323" customFormat="1">
      <c r="A664" s="103"/>
      <c r="B664" s="103"/>
    </row>
    <row r="665" spans="1:2" s="323" customFormat="1">
      <c r="A665" s="103"/>
      <c r="B665" s="103"/>
    </row>
    <row r="666" spans="1:2" s="323" customFormat="1">
      <c r="A666" s="103"/>
      <c r="B666" s="101"/>
    </row>
    <row r="667" spans="1:2" s="323" customFormat="1">
      <c r="A667" s="103"/>
    </row>
    <row r="668" spans="1:2" s="323" customFormat="1">
      <c r="A668" s="103"/>
    </row>
    <row r="669" spans="1:2" s="323" customFormat="1">
      <c r="A669" s="103"/>
    </row>
    <row r="670" spans="1:2" s="323" customFormat="1">
      <c r="A670" s="103"/>
    </row>
    <row r="671" spans="1:2" s="323" customFormat="1">
      <c r="A671" s="103"/>
      <c r="B671" s="101"/>
    </row>
    <row r="672" spans="1:2" s="323" customFormat="1">
      <c r="A672" s="103"/>
    </row>
    <row r="673" spans="1:2" s="323" customFormat="1">
      <c r="A673" s="103"/>
    </row>
    <row r="674" spans="1:2" s="323" customFormat="1">
      <c r="A674" s="103"/>
    </row>
    <row r="675" spans="1:2" s="323" customFormat="1">
      <c r="A675" s="103"/>
    </row>
    <row r="676" spans="1:2" s="323" customFormat="1">
      <c r="A676" s="103"/>
    </row>
    <row r="677" spans="1:2" s="323" customFormat="1">
      <c r="A677" s="103"/>
    </row>
    <row r="678" spans="1:2" s="323" customFormat="1">
      <c r="A678" s="103"/>
      <c r="B678" s="103"/>
    </row>
    <row r="679" spans="1:2" s="323" customFormat="1">
      <c r="A679" s="103"/>
      <c r="B679" s="103"/>
    </row>
    <row r="680" spans="1:2" s="323" customFormat="1">
      <c r="A680" s="103"/>
      <c r="B680" s="103"/>
    </row>
    <row r="681" spans="1:2" s="323" customFormat="1">
      <c r="A681" s="103"/>
      <c r="B681" s="103"/>
    </row>
    <row r="682" spans="1:2" s="323" customFormat="1">
      <c r="A682" s="103"/>
      <c r="B682" s="103"/>
    </row>
    <row r="683" spans="1:2" s="323" customFormat="1">
      <c r="A683" s="103"/>
      <c r="B683" s="103"/>
    </row>
    <row r="684" spans="1:2" s="323" customFormat="1">
      <c r="A684" s="103"/>
      <c r="B684" s="103"/>
    </row>
    <row r="685" spans="1:2" s="323" customFormat="1">
      <c r="A685" s="103"/>
      <c r="B685" s="103"/>
    </row>
    <row r="686" spans="1:2" s="323" customFormat="1">
      <c r="A686" s="103"/>
      <c r="B686" s="103"/>
    </row>
    <row r="687" spans="1:2" s="323" customFormat="1">
      <c r="A687" s="103"/>
      <c r="B687" s="103"/>
    </row>
    <row r="688" spans="1:2" s="323" customFormat="1">
      <c r="A688" s="103"/>
      <c r="B688" s="103"/>
    </row>
    <row r="689" spans="1:2" s="323" customFormat="1">
      <c r="A689" s="103"/>
      <c r="B689" s="103"/>
    </row>
    <row r="690" spans="1:2" s="323" customFormat="1">
      <c r="A690" s="103"/>
      <c r="B690" s="103"/>
    </row>
    <row r="691" spans="1:2" s="323" customFormat="1">
      <c r="A691" s="103"/>
      <c r="B691" s="103"/>
    </row>
    <row r="692" spans="1:2" s="323" customFormat="1">
      <c r="A692" s="103"/>
      <c r="B692" s="103"/>
    </row>
    <row r="693" spans="1:2" s="323" customFormat="1">
      <c r="A693" s="103"/>
      <c r="B693" s="103"/>
    </row>
    <row r="694" spans="1:2" s="323" customFormat="1">
      <c r="A694" s="103"/>
      <c r="B694" s="101"/>
    </row>
    <row r="695" spans="1:2" s="323" customFormat="1">
      <c r="A695" s="103"/>
    </row>
    <row r="696" spans="1:2" s="323" customFormat="1">
      <c r="A696" s="103"/>
    </row>
    <row r="697" spans="1:2" s="323" customFormat="1">
      <c r="A697" s="103"/>
    </row>
    <row r="698" spans="1:2" s="323" customFormat="1">
      <c r="A698" s="103"/>
      <c r="B698" s="103"/>
    </row>
    <row r="699" spans="1:2" s="323" customFormat="1">
      <c r="A699" s="103"/>
      <c r="B699" s="103"/>
    </row>
    <row r="700" spans="1:2" s="323" customFormat="1">
      <c r="A700" s="103"/>
      <c r="B700" s="103"/>
    </row>
    <row r="701" spans="1:2" s="323" customFormat="1">
      <c r="A701" s="103"/>
      <c r="B701" s="103"/>
    </row>
    <row r="702" spans="1:2" s="323" customFormat="1">
      <c r="A702" s="103"/>
      <c r="B702" s="103"/>
    </row>
    <row r="703" spans="1:2" s="323" customFormat="1">
      <c r="A703" s="103"/>
      <c r="B703" s="103"/>
    </row>
    <row r="704" spans="1:2" s="323" customFormat="1">
      <c r="A704" s="103"/>
      <c r="B704" s="103"/>
    </row>
    <row r="705" spans="1:2" s="323" customFormat="1">
      <c r="A705" s="103"/>
      <c r="B705" s="103"/>
    </row>
    <row r="706" spans="1:2" s="323" customFormat="1">
      <c r="A706" s="103"/>
      <c r="B706" s="103"/>
    </row>
    <row r="707" spans="1:2" s="323" customFormat="1">
      <c r="A707" s="103"/>
      <c r="B707" s="103"/>
    </row>
    <row r="708" spans="1:2" s="323" customFormat="1">
      <c r="A708" s="103"/>
      <c r="B708" s="103"/>
    </row>
    <row r="709" spans="1:2" s="323" customFormat="1">
      <c r="A709" s="103"/>
      <c r="B709" s="103"/>
    </row>
    <row r="710" spans="1:2" s="323" customFormat="1">
      <c r="A710" s="103"/>
      <c r="B710" s="103"/>
    </row>
    <row r="711" spans="1:2" s="323" customFormat="1">
      <c r="A711" s="103"/>
      <c r="B711" s="103"/>
    </row>
    <row r="712" spans="1:2" s="323" customFormat="1">
      <c r="A712" s="103"/>
      <c r="B712" s="101"/>
    </row>
    <row r="713" spans="1:2" s="323" customFormat="1">
      <c r="A713" s="103"/>
    </row>
    <row r="714" spans="1:2" s="323" customFormat="1">
      <c r="A714" s="103"/>
    </row>
    <row r="715" spans="1:2" s="323" customFormat="1">
      <c r="A715" s="103"/>
    </row>
    <row r="716" spans="1:2" s="323" customFormat="1">
      <c r="A716" s="103"/>
      <c r="B716" s="103"/>
    </row>
    <row r="717" spans="1:2" s="323" customFormat="1">
      <c r="A717" s="103"/>
      <c r="B717" s="103"/>
    </row>
    <row r="718" spans="1:2" s="323" customFormat="1">
      <c r="A718" s="103"/>
      <c r="B718" s="103"/>
    </row>
    <row r="719" spans="1:2" s="323" customFormat="1">
      <c r="A719" s="103"/>
      <c r="B719" s="103"/>
    </row>
    <row r="720" spans="1:2" s="323" customFormat="1">
      <c r="A720" s="103"/>
      <c r="B720" s="103"/>
    </row>
    <row r="721" spans="1:2" s="323" customFormat="1">
      <c r="A721" s="103"/>
      <c r="B721" s="103"/>
    </row>
    <row r="722" spans="1:2" s="323" customFormat="1">
      <c r="A722" s="103"/>
      <c r="B722" s="103"/>
    </row>
    <row r="723" spans="1:2" s="323" customFormat="1">
      <c r="A723" s="103"/>
      <c r="B723" s="103"/>
    </row>
    <row r="724" spans="1:2" s="323" customFormat="1">
      <c r="A724" s="103"/>
      <c r="B724" s="103"/>
    </row>
    <row r="725" spans="1:2" s="323" customFormat="1">
      <c r="A725" s="103"/>
      <c r="B725" s="103"/>
    </row>
    <row r="726" spans="1:2" s="323" customFormat="1">
      <c r="A726" s="103"/>
      <c r="B726" s="103"/>
    </row>
    <row r="727" spans="1:2" s="323" customFormat="1">
      <c r="A727" s="103"/>
      <c r="B727" s="103"/>
    </row>
    <row r="728" spans="1:2" s="323" customFormat="1">
      <c r="A728" s="103"/>
      <c r="B728" s="103"/>
    </row>
    <row r="729" spans="1:2" s="323" customFormat="1">
      <c r="A729" s="103"/>
      <c r="B729" s="103"/>
    </row>
    <row r="730" spans="1:2" s="323" customFormat="1">
      <c r="A730" s="103"/>
      <c r="B730" s="103"/>
    </row>
    <row r="731" spans="1:2" s="323" customFormat="1">
      <c r="A731" s="103"/>
      <c r="B731" s="103"/>
    </row>
    <row r="732" spans="1:2" s="323" customFormat="1">
      <c r="A732" s="103"/>
      <c r="B732" s="103"/>
    </row>
    <row r="733" spans="1:2" s="323" customFormat="1">
      <c r="A733" s="103"/>
      <c r="B733" s="103"/>
    </row>
    <row r="734" spans="1:2" s="323" customFormat="1">
      <c r="A734" s="103"/>
      <c r="B734" s="103"/>
    </row>
    <row r="735" spans="1:2" s="323" customFormat="1">
      <c r="A735" s="103"/>
      <c r="B735" s="103"/>
    </row>
    <row r="736" spans="1:2" s="323" customFormat="1">
      <c r="A736" s="103"/>
      <c r="B736" s="103"/>
    </row>
    <row r="737" spans="1:2" s="323" customFormat="1">
      <c r="A737" s="103"/>
      <c r="B737" s="103"/>
    </row>
    <row r="738" spans="1:2" s="323" customFormat="1">
      <c r="A738" s="103"/>
      <c r="B738" s="103"/>
    </row>
    <row r="739" spans="1:2" s="323" customFormat="1">
      <c r="A739" s="103"/>
      <c r="B739" s="103"/>
    </row>
    <row r="740" spans="1:2" s="323" customFormat="1">
      <c r="A740" s="103"/>
      <c r="B740" s="103"/>
    </row>
    <row r="741" spans="1:2" s="323" customFormat="1">
      <c r="A741" s="103"/>
      <c r="B741" s="103"/>
    </row>
    <row r="742" spans="1:2" s="323" customFormat="1">
      <c r="A742" s="103"/>
      <c r="B742" s="103"/>
    </row>
    <row r="743" spans="1:2" s="323" customFormat="1">
      <c r="A743" s="103"/>
      <c r="B743" s="103"/>
    </row>
    <row r="744" spans="1:2" s="323" customFormat="1">
      <c r="A744" s="103"/>
      <c r="B744" s="103"/>
    </row>
    <row r="745" spans="1:2" s="323" customFormat="1">
      <c r="A745" s="103"/>
      <c r="B745" s="103"/>
    </row>
    <row r="746" spans="1:2" s="323" customFormat="1">
      <c r="A746" s="103"/>
      <c r="B746" s="103"/>
    </row>
    <row r="747" spans="1:2" s="323" customFormat="1">
      <c r="A747" s="103"/>
      <c r="B747" s="103"/>
    </row>
    <row r="748" spans="1:2" s="323" customFormat="1">
      <c r="A748" s="103"/>
      <c r="B748" s="103"/>
    </row>
    <row r="749" spans="1:2" s="323" customFormat="1">
      <c r="A749" s="103"/>
      <c r="B749" s="103"/>
    </row>
    <row r="750" spans="1:2" s="323" customFormat="1">
      <c r="A750" s="103"/>
      <c r="B750" s="103"/>
    </row>
    <row r="751" spans="1:2" s="323" customFormat="1">
      <c r="A751" s="103"/>
      <c r="B751" s="103"/>
    </row>
    <row r="752" spans="1:2" s="323" customFormat="1">
      <c r="A752" s="103"/>
      <c r="B752" s="103"/>
    </row>
    <row r="753" spans="1:2" s="323" customFormat="1">
      <c r="A753" s="103"/>
      <c r="B753" s="103"/>
    </row>
    <row r="754" spans="1:2" s="323" customFormat="1">
      <c r="A754" s="103"/>
      <c r="B754" s="103"/>
    </row>
    <row r="755" spans="1:2" s="323" customFormat="1">
      <c r="A755" s="103"/>
      <c r="B755" s="103"/>
    </row>
    <row r="756" spans="1:2" s="323" customFormat="1">
      <c r="A756" s="103"/>
      <c r="B756" s="103"/>
    </row>
    <row r="757" spans="1:2" s="323" customFormat="1">
      <c r="A757" s="103"/>
      <c r="B757" s="103"/>
    </row>
    <row r="758" spans="1:2" s="323" customFormat="1">
      <c r="A758" s="103"/>
      <c r="B758" s="103"/>
    </row>
    <row r="759" spans="1:2" s="323" customFormat="1">
      <c r="A759" s="103"/>
      <c r="B759" s="103"/>
    </row>
    <row r="760" spans="1:2" s="323" customFormat="1">
      <c r="A760" s="103"/>
      <c r="B760" s="103"/>
    </row>
    <row r="761" spans="1:2" s="323" customFormat="1">
      <c r="A761" s="103"/>
      <c r="B761" s="103"/>
    </row>
    <row r="762" spans="1:2" s="323" customFormat="1">
      <c r="A762" s="103"/>
      <c r="B762" s="103"/>
    </row>
    <row r="763" spans="1:2" s="323" customFormat="1">
      <c r="A763" s="103"/>
      <c r="B763" s="103"/>
    </row>
    <row r="764" spans="1:2" s="323" customFormat="1">
      <c r="A764" s="103"/>
      <c r="B764" s="103"/>
    </row>
    <row r="765" spans="1:2" s="323" customFormat="1">
      <c r="A765" s="103"/>
      <c r="B765" s="103"/>
    </row>
    <row r="766" spans="1:2" s="323" customFormat="1">
      <c r="A766" s="103"/>
      <c r="B766" s="103"/>
    </row>
    <row r="767" spans="1:2" s="323" customFormat="1">
      <c r="A767" s="103"/>
      <c r="B767" s="103"/>
    </row>
    <row r="768" spans="1:2" s="323" customFormat="1">
      <c r="A768" s="103"/>
      <c r="B768" s="103"/>
    </row>
    <row r="769" spans="1:2" s="323" customFormat="1">
      <c r="A769" s="103"/>
      <c r="B769" s="103"/>
    </row>
    <row r="770" spans="1:2" s="323" customFormat="1">
      <c r="A770" s="103"/>
      <c r="B770" s="103"/>
    </row>
    <row r="771" spans="1:2" s="323" customFormat="1">
      <c r="A771" s="103"/>
      <c r="B771" s="103"/>
    </row>
    <row r="772" spans="1:2" s="323" customFormat="1">
      <c r="A772" s="103"/>
      <c r="B772" s="101"/>
    </row>
    <row r="773" spans="1:2" s="323" customFormat="1">
      <c r="A773" s="103"/>
    </row>
    <row r="774" spans="1:2" s="323" customFormat="1">
      <c r="A774" s="103"/>
    </row>
    <row r="775" spans="1:2" s="323" customFormat="1">
      <c r="A775" s="103"/>
    </row>
    <row r="776" spans="1:2" s="323" customFormat="1">
      <c r="A776" s="103"/>
    </row>
    <row r="777" spans="1:2" s="323" customFormat="1">
      <c r="A777" s="103"/>
      <c r="B777" s="103"/>
    </row>
    <row r="778" spans="1:2" s="323" customFormat="1">
      <c r="A778" s="103"/>
      <c r="B778" s="103"/>
    </row>
    <row r="779" spans="1:2" s="323" customFormat="1">
      <c r="A779" s="103"/>
      <c r="B779" s="103"/>
    </row>
    <row r="780" spans="1:2" s="323" customFormat="1">
      <c r="A780" s="103"/>
      <c r="B780" s="103"/>
    </row>
    <row r="781" spans="1:2" s="323" customFormat="1">
      <c r="A781" s="103"/>
      <c r="B781" s="103"/>
    </row>
    <row r="782" spans="1:2" s="323" customFormat="1">
      <c r="A782" s="103"/>
      <c r="B782" s="103"/>
    </row>
    <row r="783" spans="1:2" s="323" customFormat="1">
      <c r="A783" s="103"/>
      <c r="B783" s="103"/>
    </row>
    <row r="784" spans="1:2" s="323" customFormat="1">
      <c r="A784" s="103"/>
      <c r="B784" s="103"/>
    </row>
    <row r="785" spans="1:2" s="323" customFormat="1">
      <c r="A785" s="103"/>
      <c r="B785" s="101"/>
    </row>
    <row r="786" spans="1:2" s="323" customFormat="1">
      <c r="A786" s="103"/>
    </row>
    <row r="787" spans="1:2" s="323" customFormat="1">
      <c r="A787" s="103"/>
    </row>
    <row r="788" spans="1:2" s="323" customFormat="1">
      <c r="A788" s="103"/>
    </row>
    <row r="789" spans="1:2" s="323" customFormat="1">
      <c r="A789" s="103"/>
      <c r="B789" s="103"/>
    </row>
    <row r="790" spans="1:2" s="323" customFormat="1">
      <c r="A790" s="103"/>
      <c r="B790" s="103"/>
    </row>
    <row r="791" spans="1:2" s="323" customFormat="1">
      <c r="A791" s="103"/>
      <c r="B791" s="103"/>
    </row>
    <row r="792" spans="1:2" s="323" customFormat="1">
      <c r="A792" s="103"/>
      <c r="B792" s="103"/>
    </row>
    <row r="793" spans="1:2" s="323" customFormat="1">
      <c r="A793" s="103"/>
      <c r="B793" s="103"/>
    </row>
    <row r="794" spans="1:2" s="323" customFormat="1">
      <c r="A794" s="103"/>
      <c r="B794" s="103"/>
    </row>
    <row r="795" spans="1:2" s="323" customFormat="1">
      <c r="A795" s="103"/>
      <c r="B795" s="103"/>
    </row>
    <row r="796" spans="1:2" s="323" customFormat="1">
      <c r="A796" s="103"/>
      <c r="B796" s="103"/>
    </row>
    <row r="797" spans="1:2" s="323" customFormat="1">
      <c r="A797" s="103"/>
      <c r="B797" s="101"/>
    </row>
    <row r="798" spans="1:2" s="323" customFormat="1">
      <c r="A798" s="103"/>
    </row>
    <row r="799" spans="1:2" s="323" customFormat="1">
      <c r="A799" s="103"/>
    </row>
    <row r="800" spans="1:2" s="323" customFormat="1">
      <c r="A800" s="103"/>
    </row>
    <row r="801" spans="1:2" s="323" customFormat="1">
      <c r="A801" s="103"/>
      <c r="B801" s="101"/>
    </row>
    <row r="802" spans="1:2" s="323" customFormat="1">
      <c r="A802" s="103"/>
    </row>
    <row r="803" spans="1:2" s="323" customFormat="1">
      <c r="A803" s="103"/>
    </row>
    <row r="804" spans="1:2" s="323" customFormat="1">
      <c r="A804" s="103"/>
    </row>
    <row r="805" spans="1:2" s="323" customFormat="1">
      <c r="A805" s="103"/>
      <c r="B805" s="103"/>
    </row>
    <row r="806" spans="1:2" s="323" customFormat="1">
      <c r="A806" s="103"/>
      <c r="B806" s="103"/>
    </row>
    <row r="807" spans="1:2" s="323" customFormat="1">
      <c r="A807" s="103"/>
      <c r="B807" s="103"/>
    </row>
    <row r="808" spans="1:2" s="323" customFormat="1">
      <c r="A808" s="103"/>
      <c r="B808" s="103"/>
    </row>
    <row r="809" spans="1:2" s="323" customFormat="1">
      <c r="A809" s="103"/>
      <c r="B809" s="101"/>
    </row>
    <row r="810" spans="1:2" s="323" customFormat="1">
      <c r="A810" s="103"/>
    </row>
    <row r="811" spans="1:2" s="323" customFormat="1">
      <c r="A811" s="103"/>
    </row>
    <row r="812" spans="1:2" s="323" customFormat="1">
      <c r="A812" s="103"/>
    </row>
    <row r="813" spans="1:2" s="323" customFormat="1">
      <c r="A813" s="103"/>
    </row>
    <row r="814" spans="1:2" s="323" customFormat="1">
      <c r="A814" s="103"/>
      <c r="B814" s="101"/>
    </row>
    <row r="815" spans="1:2" s="323" customFormat="1">
      <c r="A815" s="103"/>
    </row>
    <row r="816" spans="1:2" s="323" customFormat="1">
      <c r="A816" s="103"/>
    </row>
    <row r="817" spans="1:2" s="323" customFormat="1">
      <c r="A817" s="103"/>
    </row>
    <row r="818" spans="1:2" s="323" customFormat="1">
      <c r="A818" s="103"/>
    </row>
    <row r="819" spans="1:2" s="323" customFormat="1">
      <c r="A819" s="103"/>
      <c r="B819" s="103"/>
    </row>
    <row r="820" spans="1:2" s="323" customFormat="1">
      <c r="A820" s="103"/>
      <c r="B820" s="103"/>
    </row>
    <row r="821" spans="1:2" s="323" customFormat="1">
      <c r="A821" s="103"/>
      <c r="B821" s="103"/>
    </row>
    <row r="822" spans="1:2" s="323" customFormat="1">
      <c r="A822" s="103"/>
      <c r="B822" s="103"/>
    </row>
    <row r="823" spans="1:2" s="323" customFormat="1">
      <c r="A823" s="103"/>
      <c r="B823" s="103"/>
    </row>
    <row r="824" spans="1:2" s="323" customFormat="1">
      <c r="A824" s="103"/>
      <c r="B824" s="103"/>
    </row>
    <row r="825" spans="1:2" s="323" customFormat="1">
      <c r="A825" s="103"/>
      <c r="B825" s="103"/>
    </row>
    <row r="826" spans="1:2" s="323" customFormat="1">
      <c r="A826" s="103"/>
      <c r="B826" s="103"/>
    </row>
    <row r="827" spans="1:2" s="323" customFormat="1">
      <c r="A827" s="103"/>
      <c r="B827" s="103"/>
    </row>
    <row r="828" spans="1:2" s="323" customFormat="1">
      <c r="A828" s="103"/>
      <c r="B828" s="103"/>
    </row>
    <row r="829" spans="1:2" s="323" customFormat="1">
      <c r="A829" s="103"/>
      <c r="B829" s="103"/>
    </row>
    <row r="830" spans="1:2" s="323" customFormat="1">
      <c r="A830" s="103"/>
      <c r="B830" s="103"/>
    </row>
    <row r="831" spans="1:2" s="323" customFormat="1">
      <c r="A831" s="103"/>
      <c r="B831" s="103"/>
    </row>
    <row r="832" spans="1:2" s="323" customFormat="1">
      <c r="A832" s="103"/>
      <c r="B832" s="103"/>
    </row>
    <row r="833" spans="1:2" s="323" customFormat="1">
      <c r="A833" s="103"/>
      <c r="B833" s="103"/>
    </row>
    <row r="834" spans="1:2" s="323" customFormat="1">
      <c r="A834" s="103"/>
      <c r="B834" s="103"/>
    </row>
    <row r="835" spans="1:2" s="323" customFormat="1">
      <c r="A835" s="103"/>
      <c r="B835" s="103"/>
    </row>
    <row r="836" spans="1:2" s="323" customFormat="1">
      <c r="A836" s="103"/>
      <c r="B836" s="103"/>
    </row>
    <row r="837" spans="1:2" s="323" customFormat="1">
      <c r="A837" s="103"/>
      <c r="B837" s="103"/>
    </row>
    <row r="838" spans="1:2" s="323" customFormat="1">
      <c r="A838" s="103"/>
      <c r="B838" s="103"/>
    </row>
    <row r="839" spans="1:2" s="323" customFormat="1">
      <c r="A839" s="103"/>
      <c r="B839" s="103"/>
    </row>
    <row r="840" spans="1:2" s="323" customFormat="1">
      <c r="A840" s="103"/>
      <c r="B840" s="103"/>
    </row>
    <row r="841" spans="1:2" s="323" customFormat="1">
      <c r="A841" s="103"/>
      <c r="B841" s="101"/>
    </row>
    <row r="842" spans="1:2" s="323" customFormat="1">
      <c r="A842" s="103"/>
    </row>
    <row r="843" spans="1:2" s="323" customFormat="1">
      <c r="A843" s="103"/>
    </row>
    <row r="844" spans="1:2" s="323" customFormat="1">
      <c r="A844" s="103"/>
    </row>
    <row r="845" spans="1:2" s="323" customFormat="1">
      <c r="A845" s="103"/>
    </row>
    <row r="846" spans="1:2" s="323" customFormat="1">
      <c r="A846" s="103"/>
      <c r="B846" s="103"/>
    </row>
    <row r="847" spans="1:2" s="323" customFormat="1">
      <c r="A847" s="103"/>
      <c r="B847" s="103"/>
    </row>
    <row r="848" spans="1:2" s="323" customFormat="1">
      <c r="A848" s="103"/>
      <c r="B848" s="103"/>
    </row>
    <row r="849" spans="1:2" s="323" customFormat="1">
      <c r="A849" s="103"/>
      <c r="B849" s="103"/>
    </row>
    <row r="850" spans="1:2" s="323" customFormat="1">
      <c r="A850" s="103"/>
      <c r="B850" s="103"/>
    </row>
    <row r="851" spans="1:2" s="323" customFormat="1">
      <c r="A851" s="103"/>
      <c r="B851" s="101"/>
    </row>
    <row r="852" spans="1:2" s="323" customFormat="1">
      <c r="A852" s="103"/>
    </row>
    <row r="853" spans="1:2" s="323" customFormat="1">
      <c r="A853" s="103"/>
    </row>
    <row r="854" spans="1:2" s="323" customFormat="1">
      <c r="A854" s="103"/>
    </row>
    <row r="855" spans="1:2" s="323" customFormat="1">
      <c r="A855" s="103"/>
    </row>
    <row r="856" spans="1:2" s="323" customFormat="1">
      <c r="A856" s="103"/>
      <c r="B856" s="103"/>
    </row>
    <row r="857" spans="1:2" s="323" customFormat="1">
      <c r="A857" s="103"/>
      <c r="B857" s="103"/>
    </row>
    <row r="858" spans="1:2" s="323" customFormat="1">
      <c r="A858" s="103"/>
      <c r="B858" s="103"/>
    </row>
    <row r="859" spans="1:2" s="323" customFormat="1">
      <c r="A859" s="103"/>
      <c r="B859" s="103"/>
    </row>
    <row r="860" spans="1:2" s="323" customFormat="1">
      <c r="A860" s="103"/>
      <c r="B860" s="103"/>
    </row>
    <row r="861" spans="1:2" s="323" customFormat="1">
      <c r="A861" s="103"/>
      <c r="B861" s="103"/>
    </row>
    <row r="862" spans="1:2" s="323" customFormat="1">
      <c r="A862" s="103"/>
      <c r="B862" s="103"/>
    </row>
    <row r="863" spans="1:2" s="323" customFormat="1">
      <c r="A863" s="103"/>
      <c r="B863" s="103"/>
    </row>
    <row r="864" spans="1:2" s="323" customFormat="1">
      <c r="A864" s="103"/>
      <c r="B864" s="103"/>
    </row>
    <row r="865" spans="1:2" s="323" customFormat="1">
      <c r="A865" s="103"/>
      <c r="B865" s="103"/>
    </row>
    <row r="866" spans="1:2" s="323" customFormat="1">
      <c r="A866" s="103"/>
      <c r="B866" s="103"/>
    </row>
    <row r="867" spans="1:2" s="323" customFormat="1">
      <c r="A867" s="103"/>
      <c r="B867" s="103"/>
    </row>
    <row r="868" spans="1:2" s="323" customFormat="1">
      <c r="A868" s="103"/>
      <c r="B868" s="103"/>
    </row>
    <row r="869" spans="1:2" s="323" customFormat="1">
      <c r="A869" s="103"/>
      <c r="B869" s="103"/>
    </row>
    <row r="870" spans="1:2" s="323" customFormat="1">
      <c r="A870" s="103"/>
      <c r="B870" s="103"/>
    </row>
    <row r="871" spans="1:2" s="323" customFormat="1">
      <c r="A871" s="103"/>
      <c r="B871" s="103"/>
    </row>
    <row r="872" spans="1:2" s="323" customFormat="1">
      <c r="A872" s="103"/>
      <c r="B872" s="103"/>
    </row>
    <row r="873" spans="1:2" s="323" customFormat="1">
      <c r="A873" s="103"/>
      <c r="B873" s="103"/>
    </row>
    <row r="874" spans="1:2" s="323" customFormat="1">
      <c r="A874" s="103"/>
      <c r="B874" s="103"/>
    </row>
    <row r="875" spans="1:2" s="323" customFormat="1">
      <c r="A875" s="103"/>
      <c r="B875" s="103"/>
    </row>
    <row r="876" spans="1:2" s="323" customFormat="1">
      <c r="A876" s="103"/>
      <c r="B876" s="103"/>
    </row>
    <row r="877" spans="1:2" s="323" customFormat="1">
      <c r="A877" s="103"/>
      <c r="B877" s="103"/>
    </row>
    <row r="878" spans="1:2" s="323" customFormat="1">
      <c r="A878" s="103"/>
      <c r="B878" s="103"/>
    </row>
    <row r="879" spans="1:2" s="323" customFormat="1">
      <c r="A879" s="103"/>
      <c r="B879" s="103"/>
    </row>
    <row r="880" spans="1:2" s="323" customFormat="1">
      <c r="A880" s="103"/>
      <c r="B880" s="103"/>
    </row>
    <row r="881" spans="1:2" s="323" customFormat="1">
      <c r="A881" s="103"/>
      <c r="B881" s="103"/>
    </row>
    <row r="882" spans="1:2" s="323" customFormat="1">
      <c r="A882" s="103"/>
      <c r="B882" s="101"/>
    </row>
    <row r="883" spans="1:2" s="323" customFormat="1">
      <c r="A883" s="103"/>
    </row>
    <row r="884" spans="1:2" s="323" customFormat="1">
      <c r="A884" s="103"/>
    </row>
    <row r="885" spans="1:2" s="323" customFormat="1">
      <c r="A885" s="103"/>
    </row>
    <row r="886" spans="1:2" s="323" customFormat="1">
      <c r="A886" s="103"/>
    </row>
    <row r="887" spans="1:2" s="323" customFormat="1">
      <c r="A887" s="103"/>
      <c r="B887" s="101"/>
    </row>
    <row r="888" spans="1:2" s="323" customFormat="1">
      <c r="A888" s="103"/>
    </row>
    <row r="889" spans="1:2" s="323" customFormat="1">
      <c r="A889" s="103"/>
    </row>
    <row r="890" spans="1:2" s="323" customFormat="1">
      <c r="A890" s="103"/>
    </row>
    <row r="891" spans="1:2" s="323" customFormat="1">
      <c r="A891" s="103"/>
    </row>
    <row r="892" spans="1:2" s="323" customFormat="1">
      <c r="A892" s="103"/>
    </row>
    <row r="893" spans="1:2" s="323" customFormat="1">
      <c r="A893" s="103"/>
      <c r="B893" s="103"/>
    </row>
    <row r="894" spans="1:2" s="323" customFormat="1">
      <c r="A894" s="103"/>
      <c r="B894" s="103"/>
    </row>
    <row r="895" spans="1:2" s="323" customFormat="1">
      <c r="A895" s="103"/>
      <c r="B895" s="103"/>
    </row>
    <row r="896" spans="1:2" s="323" customFormat="1">
      <c r="A896" s="103"/>
      <c r="B896" s="103"/>
    </row>
    <row r="897" spans="1:2" s="323" customFormat="1">
      <c r="A897" s="103"/>
      <c r="B897" s="103"/>
    </row>
    <row r="898" spans="1:2" s="323" customFormat="1">
      <c r="A898" s="103"/>
      <c r="B898" s="103"/>
    </row>
    <row r="899" spans="1:2" s="323" customFormat="1">
      <c r="A899" s="103"/>
      <c r="B899" s="103"/>
    </row>
    <row r="900" spans="1:2" s="323" customFormat="1">
      <c r="A900" s="103"/>
      <c r="B900" s="103"/>
    </row>
    <row r="901" spans="1:2" s="323" customFormat="1">
      <c r="A901" s="103"/>
      <c r="B901" s="103"/>
    </row>
    <row r="902" spans="1:2" s="323" customFormat="1">
      <c r="A902" s="103"/>
      <c r="B902" s="103"/>
    </row>
    <row r="903" spans="1:2" s="323" customFormat="1">
      <c r="A903" s="103"/>
      <c r="B903" s="103"/>
    </row>
    <row r="904" spans="1:2" s="323" customFormat="1">
      <c r="A904" s="103"/>
      <c r="B904" s="103"/>
    </row>
    <row r="905" spans="1:2" s="323" customFormat="1">
      <c r="A905" s="103"/>
      <c r="B905" s="103"/>
    </row>
    <row r="906" spans="1:2" s="323" customFormat="1">
      <c r="A906" s="103"/>
      <c r="B906" s="103"/>
    </row>
    <row r="907" spans="1:2" s="323" customFormat="1">
      <c r="A907" s="103"/>
      <c r="B907" s="103"/>
    </row>
    <row r="908" spans="1:2" s="323" customFormat="1">
      <c r="A908" s="103"/>
      <c r="B908" s="103"/>
    </row>
    <row r="909" spans="1:2" s="323" customFormat="1">
      <c r="A909" s="103"/>
      <c r="B909" s="103"/>
    </row>
    <row r="910" spans="1:2" s="323" customFormat="1">
      <c r="A910" s="103"/>
      <c r="B910" s="103"/>
    </row>
    <row r="911" spans="1:2" s="323" customFormat="1">
      <c r="A911" s="103"/>
      <c r="B911" s="103"/>
    </row>
    <row r="912" spans="1:2" s="323" customFormat="1">
      <c r="A912" s="103"/>
      <c r="B912" s="103"/>
    </row>
    <row r="913" spans="1:2" s="323" customFormat="1">
      <c r="A913" s="103"/>
      <c r="B913" s="103"/>
    </row>
    <row r="914" spans="1:2" s="323" customFormat="1">
      <c r="A914" s="103"/>
      <c r="B914" s="103"/>
    </row>
    <row r="915" spans="1:2" s="323" customFormat="1">
      <c r="A915" s="103"/>
      <c r="B915" s="103"/>
    </row>
    <row r="916" spans="1:2" s="323" customFormat="1">
      <c r="A916" s="103"/>
      <c r="B916" s="103"/>
    </row>
    <row r="917" spans="1:2" s="323" customFormat="1">
      <c r="A917" s="103"/>
      <c r="B917" s="103"/>
    </row>
    <row r="918" spans="1:2" s="323" customFormat="1">
      <c r="A918" s="103"/>
      <c r="B918" s="103"/>
    </row>
    <row r="919" spans="1:2" s="323" customFormat="1">
      <c r="A919" s="103"/>
      <c r="B919" s="103"/>
    </row>
    <row r="920" spans="1:2" s="323" customFormat="1">
      <c r="A920" s="103"/>
      <c r="B920" s="103"/>
    </row>
    <row r="921" spans="1:2" s="323" customFormat="1">
      <c r="A921" s="103"/>
      <c r="B921" s="103"/>
    </row>
    <row r="922" spans="1:2" s="323" customFormat="1">
      <c r="A922" s="103"/>
      <c r="B922" s="101"/>
    </row>
    <row r="923" spans="1:2" s="323" customFormat="1">
      <c r="A923" s="103"/>
    </row>
    <row r="924" spans="1:2" s="323" customFormat="1">
      <c r="A924" s="103"/>
    </row>
    <row r="925" spans="1:2" s="323" customFormat="1">
      <c r="A925" s="103"/>
    </row>
    <row r="926" spans="1:2" s="323" customFormat="1">
      <c r="A926" s="103"/>
    </row>
    <row r="927" spans="1:2" s="323" customFormat="1">
      <c r="A927" s="103"/>
      <c r="B927" s="103"/>
    </row>
    <row r="928" spans="1:2" s="323" customFormat="1">
      <c r="A928" s="103"/>
      <c r="B928" s="103"/>
    </row>
    <row r="929" spans="1:2" s="323" customFormat="1">
      <c r="A929" s="103"/>
      <c r="B929" s="103"/>
    </row>
    <row r="930" spans="1:2" s="323" customFormat="1">
      <c r="A930" s="103"/>
      <c r="B930" s="103"/>
    </row>
    <row r="931" spans="1:2" s="323" customFormat="1">
      <c r="A931" s="103"/>
      <c r="B931" s="103"/>
    </row>
    <row r="932" spans="1:2" s="323" customFormat="1">
      <c r="A932" s="103"/>
      <c r="B932" s="103"/>
    </row>
    <row r="933" spans="1:2" s="323" customFormat="1">
      <c r="A933" s="103"/>
      <c r="B933" s="103"/>
    </row>
    <row r="934" spans="1:2" s="323" customFormat="1">
      <c r="A934" s="103"/>
      <c r="B934" s="103"/>
    </row>
    <row r="935" spans="1:2" s="323" customFormat="1">
      <c r="A935" s="103"/>
      <c r="B935" s="101"/>
    </row>
    <row r="936" spans="1:2" s="323" customFormat="1">
      <c r="A936" s="103"/>
    </row>
    <row r="937" spans="1:2" s="323" customFormat="1">
      <c r="A937" s="103"/>
    </row>
    <row r="938" spans="1:2" s="323" customFormat="1">
      <c r="A938" s="103"/>
    </row>
    <row r="939" spans="1:2" s="323" customFormat="1">
      <c r="A939" s="103"/>
    </row>
    <row r="940" spans="1:2" s="323" customFormat="1">
      <c r="A940" s="103"/>
      <c r="B940" s="103"/>
    </row>
    <row r="941" spans="1:2" s="323" customFormat="1">
      <c r="A941" s="103"/>
      <c r="B941" s="103"/>
    </row>
    <row r="942" spans="1:2" s="323" customFormat="1">
      <c r="A942" s="103"/>
      <c r="B942" s="103"/>
    </row>
    <row r="943" spans="1:2" s="323" customFormat="1">
      <c r="A943" s="103"/>
      <c r="B943" s="103"/>
    </row>
    <row r="944" spans="1:2" s="323" customFormat="1">
      <c r="A944" s="103"/>
      <c r="B944" s="103"/>
    </row>
    <row r="945" spans="1:2" s="323" customFormat="1">
      <c r="A945" s="103"/>
      <c r="B945" s="103"/>
    </row>
    <row r="946" spans="1:2" s="323" customFormat="1">
      <c r="A946" s="103"/>
      <c r="B946" s="103"/>
    </row>
    <row r="947" spans="1:2" s="323" customFormat="1">
      <c r="A947" s="103"/>
      <c r="B947" s="103"/>
    </row>
    <row r="948" spans="1:2" s="323" customFormat="1">
      <c r="A948" s="103"/>
      <c r="B948" s="103"/>
    </row>
    <row r="949" spans="1:2" s="323" customFormat="1">
      <c r="A949" s="103"/>
      <c r="B949" s="103"/>
    </row>
    <row r="950" spans="1:2" s="323" customFormat="1">
      <c r="A950" s="103"/>
      <c r="B950" s="101"/>
    </row>
    <row r="951" spans="1:2" s="323" customFormat="1">
      <c r="A951" s="103"/>
    </row>
    <row r="952" spans="1:2" s="323" customFormat="1">
      <c r="A952" s="103"/>
    </row>
    <row r="953" spans="1:2" s="323" customFormat="1">
      <c r="A953" s="103"/>
    </row>
    <row r="954" spans="1:2" s="323" customFormat="1">
      <c r="A954" s="103"/>
      <c r="B954" s="103"/>
    </row>
    <row r="955" spans="1:2" s="323" customFormat="1">
      <c r="A955" s="103"/>
      <c r="B955" s="103"/>
    </row>
    <row r="956" spans="1:2" s="323" customFormat="1">
      <c r="A956" s="103"/>
      <c r="B956" s="103"/>
    </row>
    <row r="957" spans="1:2" s="323" customFormat="1">
      <c r="A957" s="103"/>
      <c r="B957" s="103"/>
    </row>
    <row r="958" spans="1:2" s="323" customFormat="1">
      <c r="A958" s="103"/>
      <c r="B958" s="103"/>
    </row>
    <row r="959" spans="1:2" s="323" customFormat="1">
      <c r="A959" s="103"/>
      <c r="B959" s="101"/>
    </row>
    <row r="960" spans="1:2" s="323" customFormat="1">
      <c r="A960" s="103"/>
    </row>
    <row r="961" spans="1:2" s="323" customFormat="1">
      <c r="A961" s="103"/>
    </row>
    <row r="962" spans="1:2" s="323" customFormat="1">
      <c r="A962" s="103"/>
    </row>
    <row r="963" spans="1:2" s="323" customFormat="1">
      <c r="A963" s="103"/>
    </row>
    <row r="964" spans="1:2" s="323" customFormat="1">
      <c r="A964" s="103"/>
    </row>
    <row r="965" spans="1:2" s="323" customFormat="1">
      <c r="A965" s="103"/>
      <c r="B965" s="103"/>
    </row>
    <row r="966" spans="1:2" s="323" customFormat="1">
      <c r="A966" s="103"/>
      <c r="B966" s="103"/>
    </row>
    <row r="967" spans="1:2" s="323" customFormat="1">
      <c r="A967" s="103"/>
      <c r="B967" s="103"/>
    </row>
    <row r="968" spans="1:2" s="323" customFormat="1">
      <c r="A968" s="103"/>
      <c r="B968" s="103"/>
    </row>
    <row r="969" spans="1:2" s="323" customFormat="1">
      <c r="A969" s="103"/>
      <c r="B969" s="103"/>
    </row>
    <row r="970" spans="1:2" s="323" customFormat="1">
      <c r="A970" s="103"/>
      <c r="B970" s="103"/>
    </row>
    <row r="971" spans="1:2" s="323" customFormat="1">
      <c r="A971" s="103"/>
      <c r="B971" s="103"/>
    </row>
    <row r="972" spans="1:2" s="323" customFormat="1">
      <c r="A972" s="103"/>
      <c r="B972" s="103"/>
    </row>
    <row r="973" spans="1:2" s="323" customFormat="1">
      <c r="A973" s="103"/>
      <c r="B973" s="103"/>
    </row>
    <row r="974" spans="1:2" s="323" customFormat="1">
      <c r="A974" s="103"/>
      <c r="B974" s="103"/>
    </row>
    <row r="975" spans="1:2" s="323" customFormat="1">
      <c r="A975" s="103"/>
      <c r="B975" s="103"/>
    </row>
    <row r="976" spans="1:2" s="323" customFormat="1">
      <c r="A976" s="103"/>
      <c r="B976" s="103"/>
    </row>
    <row r="977" spans="1:2" s="323" customFormat="1">
      <c r="A977" s="103"/>
      <c r="B977" s="103"/>
    </row>
    <row r="978" spans="1:2" s="323" customFormat="1">
      <c r="A978" s="103"/>
      <c r="B978" s="103"/>
    </row>
    <row r="979" spans="1:2" s="323" customFormat="1">
      <c r="A979" s="103"/>
      <c r="B979" s="103"/>
    </row>
    <row r="980" spans="1:2" s="323" customFormat="1">
      <c r="A980" s="103"/>
      <c r="B980" s="103"/>
    </row>
    <row r="981" spans="1:2" s="323" customFormat="1">
      <c r="A981" s="103"/>
      <c r="B981" s="103"/>
    </row>
    <row r="982" spans="1:2" s="323" customFormat="1">
      <c r="A982" s="103"/>
      <c r="B982" s="101"/>
    </row>
    <row r="983" spans="1:2" s="323" customFormat="1">
      <c r="A983" s="103"/>
    </row>
    <row r="984" spans="1:2" s="323" customFormat="1">
      <c r="A984" s="103"/>
    </row>
    <row r="985" spans="1:2" s="323" customFormat="1">
      <c r="A985" s="103"/>
    </row>
    <row r="986" spans="1:2" s="323" customFormat="1">
      <c r="A986" s="103"/>
    </row>
    <row r="987" spans="1:2" s="323" customFormat="1">
      <c r="A987" s="103"/>
      <c r="B987" s="103"/>
    </row>
    <row r="988" spans="1:2" s="323" customFormat="1">
      <c r="A988" s="103"/>
      <c r="B988" s="103"/>
    </row>
    <row r="989" spans="1:2" s="323" customFormat="1">
      <c r="A989" s="103"/>
      <c r="B989" s="103"/>
    </row>
    <row r="990" spans="1:2" s="323" customFormat="1">
      <c r="A990" s="103"/>
      <c r="B990" s="103"/>
    </row>
    <row r="991" spans="1:2" s="323" customFormat="1">
      <c r="A991" s="103"/>
      <c r="B991" s="103"/>
    </row>
    <row r="992" spans="1:2" s="323" customFormat="1">
      <c r="A992" s="103"/>
      <c r="B992" s="103"/>
    </row>
    <row r="993" spans="1:2" s="323" customFormat="1">
      <c r="A993" s="103"/>
      <c r="B993" s="103"/>
    </row>
    <row r="994" spans="1:2" s="323" customFormat="1">
      <c r="A994" s="103"/>
      <c r="B994" s="103"/>
    </row>
    <row r="995" spans="1:2" s="323" customFormat="1">
      <c r="A995" s="103"/>
      <c r="B995" s="103"/>
    </row>
    <row r="996" spans="1:2" s="323" customFormat="1">
      <c r="A996" s="103"/>
      <c r="B996" s="103"/>
    </row>
    <row r="997" spans="1:2" s="323" customFormat="1">
      <c r="A997" s="103"/>
      <c r="B997" s="101"/>
    </row>
    <row r="998" spans="1:2" s="323" customFormat="1">
      <c r="A998" s="103"/>
    </row>
    <row r="999" spans="1:2" s="323" customFormat="1">
      <c r="A999" s="103"/>
    </row>
    <row r="1000" spans="1:2" s="323" customFormat="1">
      <c r="A1000" s="103"/>
    </row>
    <row r="1001" spans="1:2" s="323" customFormat="1">
      <c r="A1001" s="103"/>
      <c r="B1001" s="103"/>
    </row>
    <row r="1002" spans="1:2" s="323" customFormat="1">
      <c r="A1002" s="103"/>
      <c r="B1002" s="103"/>
    </row>
    <row r="1003" spans="1:2" s="323" customFormat="1">
      <c r="A1003" s="103"/>
      <c r="B1003" s="103"/>
    </row>
    <row r="1004" spans="1:2" s="323" customFormat="1">
      <c r="A1004" s="103"/>
      <c r="B1004" s="103"/>
    </row>
    <row r="1005" spans="1:2" s="323" customFormat="1">
      <c r="A1005" s="103"/>
      <c r="B1005" s="103"/>
    </row>
    <row r="1006" spans="1:2" s="323" customFormat="1">
      <c r="A1006" s="103"/>
      <c r="B1006" s="103"/>
    </row>
    <row r="1007" spans="1:2" s="323" customFormat="1">
      <c r="A1007" s="103"/>
      <c r="B1007" s="103"/>
    </row>
    <row r="1008" spans="1:2" s="323" customFormat="1">
      <c r="A1008" s="103"/>
      <c r="B1008" s="103"/>
    </row>
    <row r="1009" spans="1:2" s="323" customFormat="1">
      <c r="A1009" s="103"/>
      <c r="B1009" s="103"/>
    </row>
    <row r="1010" spans="1:2" s="323" customFormat="1">
      <c r="A1010" s="103"/>
      <c r="B1010" s="103"/>
    </row>
    <row r="1011" spans="1:2" s="323" customFormat="1">
      <c r="A1011" s="103"/>
      <c r="B1011" s="103"/>
    </row>
    <row r="1012" spans="1:2" s="323" customFormat="1">
      <c r="A1012" s="103"/>
      <c r="B1012" s="103"/>
    </row>
    <row r="1013" spans="1:2" s="323" customFormat="1">
      <c r="A1013" s="103"/>
      <c r="B1013" s="103"/>
    </row>
    <row r="1014" spans="1:2" s="323" customFormat="1">
      <c r="A1014" s="103"/>
      <c r="B1014" s="103"/>
    </row>
    <row r="1015" spans="1:2" s="323" customFormat="1">
      <c r="A1015" s="103"/>
      <c r="B1015" s="103"/>
    </row>
    <row r="1016" spans="1:2" s="323" customFormat="1">
      <c r="A1016" s="103"/>
      <c r="B1016" s="103"/>
    </row>
    <row r="1017" spans="1:2" s="323" customFormat="1">
      <c r="A1017" s="103"/>
      <c r="B1017" s="101"/>
    </row>
    <row r="1018" spans="1:2" s="323" customFormat="1">
      <c r="A1018" s="103"/>
    </row>
    <row r="1019" spans="1:2" s="323" customFormat="1">
      <c r="A1019" s="103"/>
    </row>
    <row r="1020" spans="1:2" s="323" customFormat="1">
      <c r="A1020" s="103"/>
    </row>
    <row r="1021" spans="1:2" s="323" customFormat="1">
      <c r="A1021" s="103"/>
    </row>
    <row r="1022" spans="1:2" s="323" customFormat="1">
      <c r="A1022" s="103"/>
      <c r="B1022" s="103"/>
    </row>
    <row r="1023" spans="1:2" s="323" customFormat="1">
      <c r="A1023" s="103"/>
      <c r="B1023" s="103"/>
    </row>
    <row r="1024" spans="1:2" s="323" customFormat="1">
      <c r="A1024" s="103"/>
      <c r="B1024" s="103"/>
    </row>
    <row r="1025" spans="1:2" s="323" customFormat="1">
      <c r="A1025" s="103"/>
      <c r="B1025" s="103"/>
    </row>
    <row r="1026" spans="1:2" s="323" customFormat="1">
      <c r="A1026" s="103"/>
      <c r="B1026" s="103"/>
    </row>
    <row r="1027" spans="1:2" s="323" customFormat="1">
      <c r="A1027" s="103"/>
      <c r="B1027" s="103"/>
    </row>
    <row r="1028" spans="1:2" s="323" customFormat="1">
      <c r="A1028" s="103"/>
      <c r="B1028" s="103"/>
    </row>
    <row r="1029" spans="1:2" s="323" customFormat="1">
      <c r="A1029" s="103"/>
      <c r="B1029" s="103"/>
    </row>
    <row r="1030" spans="1:2" s="323" customFormat="1">
      <c r="A1030" s="103"/>
      <c r="B1030" s="103"/>
    </row>
    <row r="1031" spans="1:2" s="323" customFormat="1">
      <c r="A1031" s="103"/>
      <c r="B1031" s="103"/>
    </row>
    <row r="1032" spans="1:2" s="323" customFormat="1">
      <c r="A1032" s="103"/>
      <c r="B1032" s="103"/>
    </row>
    <row r="1033" spans="1:2" s="323" customFormat="1">
      <c r="A1033" s="103"/>
      <c r="B1033" s="103"/>
    </row>
    <row r="1034" spans="1:2" s="323" customFormat="1">
      <c r="A1034" s="103"/>
      <c r="B1034" s="103"/>
    </row>
    <row r="1035" spans="1:2" s="323" customFormat="1">
      <c r="A1035" s="103"/>
      <c r="B1035" s="103"/>
    </row>
    <row r="1036" spans="1:2" s="323" customFormat="1">
      <c r="A1036" s="103"/>
      <c r="B1036" s="103"/>
    </row>
    <row r="1037" spans="1:2" s="323" customFormat="1">
      <c r="A1037" s="103"/>
      <c r="B1037" s="103"/>
    </row>
    <row r="1038" spans="1:2" s="323" customFormat="1">
      <c r="A1038" s="103"/>
      <c r="B1038" s="103"/>
    </row>
    <row r="1039" spans="1:2" s="323" customFormat="1">
      <c r="A1039" s="103"/>
      <c r="B1039" s="103"/>
    </row>
    <row r="1040" spans="1:2" s="323" customFormat="1">
      <c r="A1040" s="103"/>
      <c r="B1040" s="103"/>
    </row>
    <row r="1041" spans="1:2" s="323" customFormat="1">
      <c r="A1041" s="103"/>
      <c r="B1041" s="103"/>
    </row>
    <row r="1042" spans="1:2" s="323" customFormat="1">
      <c r="A1042" s="103"/>
      <c r="B1042" s="103"/>
    </row>
    <row r="1043" spans="1:2" s="323" customFormat="1">
      <c r="A1043" s="103"/>
      <c r="B1043" s="103"/>
    </row>
    <row r="1044" spans="1:2" s="323" customFormat="1">
      <c r="A1044" s="103"/>
      <c r="B1044" s="103"/>
    </row>
    <row r="1045" spans="1:2" s="323" customFormat="1">
      <c r="A1045" s="103"/>
      <c r="B1045" s="103"/>
    </row>
    <row r="1046" spans="1:2" s="323" customFormat="1">
      <c r="A1046" s="103"/>
      <c r="B1046" s="103"/>
    </row>
    <row r="1047" spans="1:2" s="323" customFormat="1">
      <c r="A1047" s="103"/>
      <c r="B1047" s="103"/>
    </row>
    <row r="1048" spans="1:2" s="323" customFormat="1">
      <c r="A1048" s="103"/>
      <c r="B1048" s="103"/>
    </row>
    <row r="1049" spans="1:2" s="323" customFormat="1">
      <c r="A1049" s="103"/>
      <c r="B1049" s="103"/>
    </row>
    <row r="1050" spans="1:2" s="323" customFormat="1">
      <c r="A1050" s="103"/>
      <c r="B1050" s="103"/>
    </row>
    <row r="1051" spans="1:2" s="323" customFormat="1">
      <c r="A1051" s="103"/>
      <c r="B1051" s="103"/>
    </row>
    <row r="1052" spans="1:2" s="323" customFormat="1">
      <c r="A1052" s="103"/>
      <c r="B1052" s="103"/>
    </row>
    <row r="1053" spans="1:2" s="323" customFormat="1">
      <c r="A1053" s="103"/>
      <c r="B1053" s="103"/>
    </row>
    <row r="1054" spans="1:2" s="323" customFormat="1">
      <c r="A1054" s="103"/>
      <c r="B1054" s="103"/>
    </row>
    <row r="1055" spans="1:2" s="323" customFormat="1">
      <c r="A1055" s="103"/>
      <c r="B1055" s="101"/>
    </row>
    <row r="1056" spans="1:2" s="323" customFormat="1">
      <c r="A1056" s="103"/>
    </row>
    <row r="1057" spans="1:2" s="323" customFormat="1">
      <c r="A1057" s="103"/>
    </row>
    <row r="1058" spans="1:2" s="323" customFormat="1">
      <c r="A1058" s="103"/>
    </row>
    <row r="1059" spans="1:2" s="323" customFormat="1">
      <c r="A1059" s="103"/>
    </row>
    <row r="1060" spans="1:2" s="323" customFormat="1">
      <c r="A1060" s="103"/>
      <c r="B1060" s="103"/>
    </row>
    <row r="1061" spans="1:2" s="323" customFormat="1">
      <c r="A1061" s="103"/>
      <c r="B1061" s="103"/>
    </row>
    <row r="1062" spans="1:2" s="323" customFormat="1">
      <c r="A1062" s="103"/>
      <c r="B1062" s="103"/>
    </row>
    <row r="1063" spans="1:2" s="323" customFormat="1">
      <c r="A1063" s="103"/>
      <c r="B1063" s="103"/>
    </row>
    <row r="1064" spans="1:2" s="323" customFormat="1">
      <c r="A1064" s="103"/>
      <c r="B1064" s="103"/>
    </row>
    <row r="1065" spans="1:2" s="323" customFormat="1">
      <c r="A1065" s="103"/>
      <c r="B1065" s="103"/>
    </row>
    <row r="1066" spans="1:2" s="323" customFormat="1">
      <c r="A1066" s="103"/>
      <c r="B1066" s="103"/>
    </row>
    <row r="1067" spans="1:2" s="323" customFormat="1">
      <c r="A1067" s="103"/>
      <c r="B1067" s="103"/>
    </row>
    <row r="1068" spans="1:2" s="323" customFormat="1">
      <c r="A1068" s="103"/>
      <c r="B1068" s="103"/>
    </row>
    <row r="1069" spans="1:2" s="323" customFormat="1">
      <c r="A1069" s="103"/>
      <c r="B1069" s="103"/>
    </row>
    <row r="1070" spans="1:2" s="323" customFormat="1">
      <c r="A1070" s="103"/>
      <c r="B1070" s="103"/>
    </row>
    <row r="1071" spans="1:2" s="323" customFormat="1">
      <c r="A1071" s="103"/>
      <c r="B1071" s="103"/>
    </row>
    <row r="1072" spans="1:2" s="323" customFormat="1">
      <c r="A1072" s="103"/>
      <c r="B1072" s="103"/>
    </row>
    <row r="1073" spans="1:2" s="323" customFormat="1">
      <c r="A1073" s="103"/>
      <c r="B1073" s="103"/>
    </row>
    <row r="1074" spans="1:2" s="323" customFormat="1">
      <c r="A1074" s="103"/>
      <c r="B1074" s="103"/>
    </row>
    <row r="1075" spans="1:2" s="323" customFormat="1">
      <c r="A1075" s="103"/>
      <c r="B1075" s="103"/>
    </row>
    <row r="1076" spans="1:2" s="323" customFormat="1">
      <c r="A1076" s="103"/>
      <c r="B1076" s="103"/>
    </row>
    <row r="1077" spans="1:2" s="323" customFormat="1">
      <c r="A1077" s="103"/>
      <c r="B1077" s="103"/>
    </row>
    <row r="1078" spans="1:2" s="323" customFormat="1">
      <c r="A1078" s="103"/>
      <c r="B1078" s="103"/>
    </row>
    <row r="1079" spans="1:2" s="323" customFormat="1">
      <c r="A1079" s="103"/>
      <c r="B1079" s="101"/>
    </row>
    <row r="1080" spans="1:2" s="323" customFormat="1">
      <c r="A1080" s="103"/>
    </row>
    <row r="1081" spans="1:2" s="323" customFormat="1">
      <c r="A1081" s="103"/>
    </row>
    <row r="1082" spans="1:2" s="323" customFormat="1">
      <c r="A1082" s="103"/>
    </row>
    <row r="1083" spans="1:2" s="323" customFormat="1">
      <c r="A1083" s="103"/>
      <c r="B1083" s="103"/>
    </row>
    <row r="1084" spans="1:2" s="323" customFormat="1">
      <c r="A1084" s="103"/>
      <c r="B1084" s="103"/>
    </row>
    <row r="1085" spans="1:2" s="323" customFormat="1">
      <c r="A1085" s="103"/>
      <c r="B1085" s="103"/>
    </row>
    <row r="1086" spans="1:2" s="323" customFormat="1">
      <c r="A1086" s="103"/>
      <c r="B1086" s="103"/>
    </row>
    <row r="1087" spans="1:2" s="323" customFormat="1">
      <c r="A1087" s="103"/>
      <c r="B1087" s="101"/>
    </row>
    <row r="1088" spans="1:2" s="323" customFormat="1">
      <c r="A1088" s="103"/>
    </row>
    <row r="1089" spans="1:2" s="323" customFormat="1">
      <c r="A1089" s="103"/>
    </row>
    <row r="1090" spans="1:2" s="323" customFormat="1">
      <c r="A1090" s="103"/>
    </row>
    <row r="1091" spans="1:2" s="323" customFormat="1">
      <c r="A1091" s="103"/>
    </row>
    <row r="1092" spans="1:2" s="323" customFormat="1">
      <c r="A1092" s="103"/>
    </row>
    <row r="1093" spans="1:2" s="323" customFormat="1">
      <c r="A1093" s="103"/>
      <c r="B1093" s="103"/>
    </row>
    <row r="1094" spans="1:2" s="323" customFormat="1">
      <c r="A1094" s="103"/>
      <c r="B1094" s="103"/>
    </row>
    <row r="1095" spans="1:2" s="323" customFormat="1">
      <c r="A1095" s="103"/>
      <c r="B1095" s="103"/>
    </row>
    <row r="1096" spans="1:2" s="323" customFormat="1">
      <c r="A1096" s="103"/>
      <c r="B1096" s="103"/>
    </row>
    <row r="1097" spans="1:2" s="323" customFormat="1">
      <c r="A1097" s="103"/>
      <c r="B1097" s="103"/>
    </row>
    <row r="1098" spans="1:2" s="323" customFormat="1">
      <c r="A1098" s="103"/>
      <c r="B1098" s="103"/>
    </row>
    <row r="1099" spans="1:2" s="323" customFormat="1">
      <c r="A1099" s="103"/>
      <c r="B1099" s="103"/>
    </row>
    <row r="1100" spans="1:2" s="323" customFormat="1">
      <c r="A1100" s="103"/>
      <c r="B1100" s="103"/>
    </row>
    <row r="1101" spans="1:2" s="323" customFormat="1">
      <c r="A1101" s="103"/>
      <c r="B1101" s="103"/>
    </row>
    <row r="1102" spans="1:2" s="323" customFormat="1">
      <c r="A1102" s="103"/>
      <c r="B1102" s="103"/>
    </row>
    <row r="1103" spans="1:2" s="323" customFormat="1">
      <c r="A1103" s="103"/>
      <c r="B1103" s="103"/>
    </row>
    <row r="1104" spans="1:2" s="323" customFormat="1">
      <c r="A1104" s="103"/>
      <c r="B1104" s="103"/>
    </row>
    <row r="1105" spans="1:2" s="323" customFormat="1">
      <c r="A1105" s="103"/>
      <c r="B1105" s="101"/>
    </row>
    <row r="1106" spans="1:2" s="323" customFormat="1">
      <c r="A1106" s="103"/>
    </row>
    <row r="1107" spans="1:2" s="323" customFormat="1">
      <c r="A1107" s="103"/>
    </row>
    <row r="1108" spans="1:2" s="323" customFormat="1">
      <c r="A1108" s="103"/>
    </row>
    <row r="1109" spans="1:2" s="323" customFormat="1">
      <c r="A1109" s="103"/>
      <c r="B1109" s="103"/>
    </row>
    <row r="1110" spans="1:2" s="323" customFormat="1">
      <c r="A1110" s="103"/>
      <c r="B1110" s="103"/>
    </row>
    <row r="1111" spans="1:2" s="323" customFormat="1">
      <c r="A1111" s="103"/>
      <c r="B1111" s="103"/>
    </row>
    <row r="1112" spans="1:2" s="323" customFormat="1">
      <c r="A1112" s="103"/>
      <c r="B1112" s="103"/>
    </row>
    <row r="1113" spans="1:2" s="323" customFormat="1">
      <c r="A1113" s="103"/>
      <c r="B1113" s="103"/>
    </row>
    <row r="1114" spans="1:2" s="323" customFormat="1">
      <c r="A1114" s="103"/>
      <c r="B1114" s="103"/>
    </row>
    <row r="1115" spans="1:2" s="323" customFormat="1">
      <c r="A1115" s="103"/>
      <c r="B1115" s="103"/>
    </row>
    <row r="1116" spans="1:2" s="323" customFormat="1">
      <c r="A1116" s="103"/>
      <c r="B1116" s="103"/>
    </row>
    <row r="1117" spans="1:2" s="323" customFormat="1">
      <c r="A1117" s="103"/>
      <c r="B1117" s="103"/>
    </row>
    <row r="1118" spans="1:2" s="323" customFormat="1">
      <c r="A1118" s="103"/>
      <c r="B1118" s="103"/>
    </row>
    <row r="1119" spans="1:2" s="323" customFormat="1">
      <c r="A1119" s="103"/>
      <c r="B1119" s="103"/>
    </row>
    <row r="1120" spans="1:2" s="323" customFormat="1">
      <c r="A1120" s="103"/>
      <c r="B1120" s="103"/>
    </row>
    <row r="1121" spans="1:2" s="323" customFormat="1">
      <c r="A1121" s="103"/>
      <c r="B1121" s="103"/>
    </row>
    <row r="1122" spans="1:2" s="323" customFormat="1">
      <c r="A1122" s="103"/>
      <c r="B1122" s="103"/>
    </row>
    <row r="1123" spans="1:2" s="323" customFormat="1">
      <c r="A1123" s="103"/>
      <c r="B1123" s="103"/>
    </row>
    <row r="1124" spans="1:2" s="323" customFormat="1">
      <c r="A1124" s="103"/>
      <c r="B1124" s="103"/>
    </row>
    <row r="1125" spans="1:2" s="323" customFormat="1">
      <c r="A1125" s="103"/>
      <c r="B1125" s="103"/>
    </row>
    <row r="1126" spans="1:2" s="323" customFormat="1">
      <c r="A1126" s="103"/>
      <c r="B1126" s="103"/>
    </row>
    <row r="1127" spans="1:2" s="323" customFormat="1">
      <c r="A1127" s="103"/>
      <c r="B1127" s="103"/>
    </row>
    <row r="1128" spans="1:2" s="323" customFormat="1">
      <c r="A1128" s="103"/>
      <c r="B1128" s="103"/>
    </row>
    <row r="1129" spans="1:2" s="323" customFormat="1">
      <c r="A1129" s="103"/>
      <c r="B1129" s="103"/>
    </row>
    <row r="1130" spans="1:2" s="323" customFormat="1">
      <c r="A1130" s="103"/>
      <c r="B1130" s="103"/>
    </row>
    <row r="1131" spans="1:2" s="323" customFormat="1">
      <c r="A1131" s="103"/>
      <c r="B1131" s="103"/>
    </row>
    <row r="1132" spans="1:2" s="323" customFormat="1">
      <c r="A1132" s="103"/>
      <c r="B1132" s="103"/>
    </row>
    <row r="1133" spans="1:2" s="323" customFormat="1">
      <c r="A1133" s="103"/>
      <c r="B1133" s="103"/>
    </row>
    <row r="1134" spans="1:2" s="323" customFormat="1">
      <c r="A1134" s="103"/>
      <c r="B1134" s="103"/>
    </row>
    <row r="1135" spans="1:2" s="323" customFormat="1">
      <c r="A1135" s="103"/>
      <c r="B1135" s="103"/>
    </row>
    <row r="1136" spans="1:2" s="323" customFormat="1">
      <c r="A1136" s="103"/>
      <c r="B1136" s="101"/>
    </row>
    <row r="1137" spans="1:2" s="323" customFormat="1">
      <c r="A1137" s="103"/>
    </row>
    <row r="1138" spans="1:2" s="323" customFormat="1">
      <c r="A1138" s="103"/>
    </row>
    <row r="1139" spans="1:2" s="323" customFormat="1">
      <c r="A1139" s="103"/>
    </row>
    <row r="1140" spans="1:2" s="323" customFormat="1">
      <c r="A1140" s="103"/>
    </row>
    <row r="1141" spans="1:2" s="323" customFormat="1">
      <c r="A1141" s="103"/>
      <c r="B1141" s="103"/>
    </row>
    <row r="1142" spans="1:2" s="323" customFormat="1">
      <c r="A1142" s="103"/>
      <c r="B1142" s="103"/>
    </row>
    <row r="1143" spans="1:2" s="323" customFormat="1">
      <c r="A1143" s="103"/>
      <c r="B1143" s="103"/>
    </row>
    <row r="1144" spans="1:2" s="323" customFormat="1">
      <c r="A1144" s="103"/>
      <c r="B1144" s="103"/>
    </row>
    <row r="1145" spans="1:2" s="323" customFormat="1">
      <c r="A1145" s="103"/>
      <c r="B1145" s="103"/>
    </row>
    <row r="1146" spans="1:2" s="323" customFormat="1">
      <c r="A1146" s="103"/>
      <c r="B1146" s="103"/>
    </row>
    <row r="1147" spans="1:2" s="323" customFormat="1">
      <c r="A1147" s="103"/>
      <c r="B1147" s="103"/>
    </row>
    <row r="1148" spans="1:2" s="323" customFormat="1">
      <c r="A1148" s="103"/>
      <c r="B1148" s="103"/>
    </row>
    <row r="1149" spans="1:2" s="323" customFormat="1">
      <c r="A1149" s="103"/>
      <c r="B1149" s="103"/>
    </row>
    <row r="1150" spans="1:2" s="323" customFormat="1">
      <c r="A1150" s="103"/>
      <c r="B1150" s="103"/>
    </row>
    <row r="1151" spans="1:2" s="323" customFormat="1">
      <c r="A1151" s="103"/>
      <c r="B1151" s="103"/>
    </row>
    <row r="1152" spans="1:2" s="323" customFormat="1">
      <c r="A1152" s="103"/>
      <c r="B1152" s="103"/>
    </row>
    <row r="1153" spans="1:2" s="323" customFormat="1">
      <c r="A1153" s="103"/>
      <c r="B1153" s="103"/>
    </row>
    <row r="1154" spans="1:2" s="323" customFormat="1">
      <c r="A1154" s="103"/>
      <c r="B1154" s="103"/>
    </row>
    <row r="1155" spans="1:2" s="323" customFormat="1">
      <c r="A1155" s="103"/>
      <c r="B1155" s="103"/>
    </row>
    <row r="1156" spans="1:2" s="323" customFormat="1">
      <c r="A1156" s="103"/>
      <c r="B1156" s="103"/>
    </row>
    <row r="1157" spans="1:2" s="323" customFormat="1">
      <c r="A1157" s="103"/>
      <c r="B1157" s="103"/>
    </row>
    <row r="1158" spans="1:2" s="323" customFormat="1">
      <c r="A1158" s="103"/>
      <c r="B1158" s="103"/>
    </row>
    <row r="1159" spans="1:2" s="323" customFormat="1">
      <c r="A1159" s="103"/>
      <c r="B1159" s="103"/>
    </row>
    <row r="1160" spans="1:2" s="323" customFormat="1">
      <c r="A1160" s="103"/>
      <c r="B1160" s="103"/>
    </row>
    <row r="1161" spans="1:2" s="323" customFormat="1">
      <c r="A1161" s="103"/>
      <c r="B1161" s="103"/>
    </row>
    <row r="1162" spans="1:2" s="323" customFormat="1">
      <c r="A1162" s="103"/>
      <c r="B1162" s="103"/>
    </row>
    <row r="1163" spans="1:2" s="323" customFormat="1">
      <c r="A1163" s="103"/>
      <c r="B1163" s="103"/>
    </row>
    <row r="1164" spans="1:2" s="323" customFormat="1">
      <c r="A1164" s="103"/>
      <c r="B1164" s="103"/>
    </row>
    <row r="1165" spans="1:2" s="323" customFormat="1">
      <c r="A1165" s="103"/>
      <c r="B1165" s="103"/>
    </row>
    <row r="1166" spans="1:2" s="323" customFormat="1">
      <c r="A1166" s="103"/>
      <c r="B1166" s="103"/>
    </row>
    <row r="1167" spans="1:2" s="323" customFormat="1">
      <c r="A1167" s="103"/>
      <c r="B1167" s="103"/>
    </row>
    <row r="1168" spans="1:2" s="323" customFormat="1">
      <c r="A1168" s="103"/>
      <c r="B1168" s="103"/>
    </row>
    <row r="1169" spans="1:2" s="323" customFormat="1">
      <c r="A1169" s="103"/>
      <c r="B1169" s="103"/>
    </row>
    <row r="1170" spans="1:2" s="323" customFormat="1">
      <c r="A1170" s="103"/>
      <c r="B1170" s="103"/>
    </row>
    <row r="1171" spans="1:2" s="323" customFormat="1">
      <c r="A1171" s="103"/>
      <c r="B1171" s="103"/>
    </row>
    <row r="1172" spans="1:2" s="323" customFormat="1">
      <c r="A1172" s="103"/>
      <c r="B1172" s="103"/>
    </row>
    <row r="1173" spans="1:2" s="323" customFormat="1">
      <c r="A1173" s="103"/>
      <c r="B1173" s="103"/>
    </row>
    <row r="1174" spans="1:2" s="323" customFormat="1">
      <c r="A1174" s="103"/>
      <c r="B1174" s="103"/>
    </row>
    <row r="1175" spans="1:2" s="323" customFormat="1">
      <c r="A1175" s="103"/>
      <c r="B1175" s="103"/>
    </row>
    <row r="1176" spans="1:2" s="323" customFormat="1">
      <c r="A1176" s="103"/>
      <c r="B1176" s="103"/>
    </row>
    <row r="1177" spans="1:2" s="323" customFormat="1">
      <c r="A1177" s="103"/>
      <c r="B1177" s="103"/>
    </row>
    <row r="1178" spans="1:2" s="323" customFormat="1">
      <c r="A1178" s="103"/>
      <c r="B1178" s="103"/>
    </row>
    <row r="1179" spans="1:2" s="323" customFormat="1">
      <c r="A1179" s="103"/>
      <c r="B1179" s="103"/>
    </row>
    <row r="1180" spans="1:2" s="323" customFormat="1">
      <c r="A1180" s="103"/>
      <c r="B1180" s="103"/>
    </row>
    <row r="1181" spans="1:2" s="323" customFormat="1">
      <c r="A1181" s="103"/>
      <c r="B1181" s="103"/>
    </row>
    <row r="1182" spans="1:2" s="323" customFormat="1">
      <c r="A1182" s="103"/>
      <c r="B1182" s="103"/>
    </row>
    <row r="1183" spans="1:2" s="323" customFormat="1">
      <c r="A1183" s="103"/>
      <c r="B1183" s="103"/>
    </row>
    <row r="1184" spans="1:2" s="323" customFormat="1">
      <c r="A1184" s="103"/>
      <c r="B1184" s="103"/>
    </row>
    <row r="1185" spans="1:2" s="323" customFormat="1">
      <c r="A1185" s="103"/>
      <c r="B1185" s="103"/>
    </row>
    <row r="1186" spans="1:2" s="323" customFormat="1">
      <c r="A1186" s="103"/>
      <c r="B1186" s="103"/>
    </row>
    <row r="1187" spans="1:2" s="323" customFormat="1">
      <c r="A1187" s="103"/>
      <c r="B1187" s="103"/>
    </row>
    <row r="1188" spans="1:2" s="323" customFormat="1">
      <c r="A1188" s="103"/>
      <c r="B1188" s="103"/>
    </row>
    <row r="1189" spans="1:2" s="323" customFormat="1">
      <c r="A1189" s="103"/>
      <c r="B1189" s="103"/>
    </row>
    <row r="1190" spans="1:2" s="323" customFormat="1">
      <c r="A1190" s="103"/>
      <c r="B1190" s="101"/>
    </row>
    <row r="1191" spans="1:2" s="323" customFormat="1">
      <c r="A1191" s="103"/>
    </row>
    <row r="1192" spans="1:2" s="323" customFormat="1">
      <c r="A1192" s="103"/>
    </row>
    <row r="1193" spans="1:2" s="323" customFormat="1">
      <c r="A1193" s="103"/>
    </row>
    <row r="1194" spans="1:2" s="323" customFormat="1">
      <c r="A1194" s="103"/>
    </row>
    <row r="1195" spans="1:2" s="323" customFormat="1">
      <c r="A1195" s="103"/>
      <c r="B1195" s="101"/>
    </row>
    <row r="1196" spans="1:2" s="323" customFormat="1">
      <c r="A1196" s="103"/>
    </row>
    <row r="1197" spans="1:2" s="323" customFormat="1">
      <c r="A1197" s="103"/>
    </row>
    <row r="1198" spans="1:2" s="323" customFormat="1">
      <c r="A1198" s="103"/>
    </row>
    <row r="1199" spans="1:2" s="323" customFormat="1">
      <c r="A1199" s="103"/>
      <c r="B1199" s="103"/>
    </row>
    <row r="1200" spans="1:2" s="323" customFormat="1">
      <c r="A1200" s="103"/>
      <c r="B1200" s="103"/>
    </row>
    <row r="1201" spans="1:2" s="323" customFormat="1">
      <c r="A1201" s="103"/>
      <c r="B1201" s="103"/>
    </row>
    <row r="1202" spans="1:2" s="323" customFormat="1">
      <c r="A1202" s="103"/>
      <c r="B1202" s="103"/>
    </row>
    <row r="1203" spans="1:2" s="323" customFormat="1">
      <c r="A1203" s="103"/>
      <c r="B1203" s="103"/>
    </row>
    <row r="1204" spans="1:2" s="323" customFormat="1">
      <c r="A1204" s="103"/>
      <c r="B1204" s="103"/>
    </row>
    <row r="1205" spans="1:2" s="323" customFormat="1">
      <c r="A1205" s="103"/>
      <c r="B1205" s="103"/>
    </row>
    <row r="1206" spans="1:2" s="323" customFormat="1">
      <c r="A1206" s="103"/>
      <c r="B1206" s="103"/>
    </row>
    <row r="1207" spans="1:2" s="323" customFormat="1">
      <c r="A1207" s="103"/>
      <c r="B1207" s="103"/>
    </row>
    <row r="1208" spans="1:2" s="323" customFormat="1">
      <c r="A1208" s="103"/>
      <c r="B1208" s="103"/>
    </row>
    <row r="1209" spans="1:2" s="323" customFormat="1">
      <c r="A1209" s="103"/>
      <c r="B1209" s="103"/>
    </row>
    <row r="1210" spans="1:2" s="323" customFormat="1">
      <c r="A1210" s="103"/>
      <c r="B1210" s="103"/>
    </row>
    <row r="1211" spans="1:2" s="323" customFormat="1">
      <c r="A1211" s="103"/>
      <c r="B1211" s="103"/>
    </row>
    <row r="1212" spans="1:2" s="323" customFormat="1">
      <c r="A1212" s="103"/>
      <c r="B1212" s="103"/>
    </row>
    <row r="1213" spans="1:2" s="323" customFormat="1">
      <c r="A1213" s="103"/>
      <c r="B1213" s="103"/>
    </row>
    <row r="1214" spans="1:2" s="323" customFormat="1">
      <c r="A1214" s="103"/>
      <c r="B1214" s="103"/>
    </row>
    <row r="1215" spans="1:2" s="323" customFormat="1">
      <c r="A1215" s="103"/>
      <c r="B1215" s="103"/>
    </row>
    <row r="1216" spans="1:2" s="323" customFormat="1">
      <c r="A1216" s="103"/>
      <c r="B1216" s="103"/>
    </row>
    <row r="1217" spans="1:2" s="323" customFormat="1">
      <c r="A1217" s="103"/>
      <c r="B1217" s="101"/>
    </row>
    <row r="1218" spans="1:2" s="323" customFormat="1">
      <c r="A1218" s="103"/>
    </row>
    <row r="1219" spans="1:2" s="323" customFormat="1">
      <c r="A1219" s="103"/>
    </row>
    <row r="1220" spans="1:2" s="323" customFormat="1">
      <c r="A1220" s="103"/>
    </row>
    <row r="1221" spans="1:2" s="323" customFormat="1">
      <c r="A1221" s="103"/>
      <c r="B1221" s="101"/>
    </row>
    <row r="1222" spans="1:2" s="323" customFormat="1">
      <c r="A1222" s="103"/>
    </row>
    <row r="1223" spans="1:2" s="323" customFormat="1">
      <c r="A1223" s="103"/>
    </row>
    <row r="1224" spans="1:2" s="323" customFormat="1">
      <c r="A1224" s="103"/>
    </row>
    <row r="1225" spans="1:2" s="323" customFormat="1">
      <c r="A1225" s="103"/>
    </row>
    <row r="1226" spans="1:2" s="323" customFormat="1">
      <c r="A1226" s="103"/>
      <c r="B1226" s="101"/>
    </row>
    <row r="1227" spans="1:2" s="323" customFormat="1">
      <c r="A1227" s="103"/>
    </row>
    <row r="1228" spans="1:2" s="323" customFormat="1">
      <c r="A1228" s="103"/>
    </row>
    <row r="1229" spans="1:2" s="323" customFormat="1">
      <c r="A1229" s="103"/>
    </row>
    <row r="1230" spans="1:2" s="323" customFormat="1">
      <c r="A1230" s="103"/>
      <c r="B1230" s="103"/>
    </row>
    <row r="1231" spans="1:2" s="323" customFormat="1">
      <c r="A1231" s="103"/>
      <c r="B1231" s="103"/>
    </row>
    <row r="1232" spans="1:2" s="323" customFormat="1">
      <c r="A1232" s="103"/>
      <c r="B1232" s="103"/>
    </row>
    <row r="1233" spans="1:2" s="323" customFormat="1">
      <c r="A1233" s="103"/>
      <c r="B1233" s="103"/>
    </row>
    <row r="1234" spans="1:2" s="323" customFormat="1">
      <c r="A1234" s="103"/>
      <c r="B1234" s="103"/>
    </row>
    <row r="1235" spans="1:2" s="323" customFormat="1">
      <c r="A1235" s="103"/>
      <c r="B1235" s="103"/>
    </row>
    <row r="1236" spans="1:2" s="323" customFormat="1">
      <c r="A1236" s="103"/>
      <c r="B1236" s="103"/>
    </row>
    <row r="1237" spans="1:2" s="323" customFormat="1">
      <c r="A1237" s="103"/>
      <c r="B1237" s="103"/>
    </row>
    <row r="1238" spans="1:2" s="323" customFormat="1">
      <c r="A1238" s="103"/>
      <c r="B1238" s="103"/>
    </row>
    <row r="1239" spans="1:2" s="323" customFormat="1">
      <c r="A1239" s="103"/>
      <c r="B1239" s="103"/>
    </row>
    <row r="1240" spans="1:2" s="323" customFormat="1">
      <c r="A1240" s="103"/>
      <c r="B1240" s="103"/>
    </row>
    <row r="1241" spans="1:2" s="323" customFormat="1">
      <c r="A1241" s="103"/>
      <c r="B1241" s="103"/>
    </row>
    <row r="1242" spans="1:2" s="323" customFormat="1">
      <c r="A1242" s="103"/>
      <c r="B1242" s="103"/>
    </row>
    <row r="1243" spans="1:2" s="323" customFormat="1">
      <c r="A1243" s="103"/>
      <c r="B1243" s="103"/>
    </row>
    <row r="1244" spans="1:2" s="323" customFormat="1">
      <c r="A1244" s="103"/>
      <c r="B1244" s="103"/>
    </row>
    <row r="1245" spans="1:2" s="323" customFormat="1">
      <c r="A1245" s="103"/>
      <c r="B1245" s="103"/>
    </row>
    <row r="1246" spans="1:2" s="323" customFormat="1">
      <c r="A1246" s="103"/>
      <c r="B1246" s="103"/>
    </row>
    <row r="1247" spans="1:2" s="323" customFormat="1">
      <c r="A1247" s="103"/>
      <c r="B1247" s="101"/>
    </row>
    <row r="1248" spans="1:2" s="323" customFormat="1">
      <c r="A1248" s="103"/>
    </row>
    <row r="1249" spans="1:2" s="323" customFormat="1">
      <c r="A1249" s="103"/>
    </row>
    <row r="1250" spans="1:2" s="323" customFormat="1">
      <c r="A1250" s="103"/>
    </row>
    <row r="1251" spans="1:2" s="323" customFormat="1">
      <c r="A1251" s="103"/>
    </row>
    <row r="1252" spans="1:2" s="323" customFormat="1">
      <c r="A1252" s="103"/>
      <c r="B1252" s="101"/>
    </row>
    <row r="1253" spans="1:2" s="323" customFormat="1">
      <c r="A1253" s="103"/>
    </row>
    <row r="1254" spans="1:2" s="323" customFormat="1">
      <c r="A1254" s="103"/>
    </row>
    <row r="1255" spans="1:2" s="323" customFormat="1">
      <c r="A1255" s="103"/>
    </row>
    <row r="1256" spans="1:2" s="323" customFormat="1">
      <c r="A1256" s="103"/>
    </row>
    <row r="1257" spans="1:2" s="323" customFormat="1">
      <c r="A1257" s="103"/>
    </row>
    <row r="1258" spans="1:2" s="323" customFormat="1">
      <c r="A1258" s="103"/>
      <c r="B1258" s="103"/>
    </row>
    <row r="1259" spans="1:2" s="323" customFormat="1">
      <c r="A1259" s="103"/>
      <c r="B1259" s="103"/>
    </row>
    <row r="1260" spans="1:2" s="323" customFormat="1">
      <c r="A1260" s="103"/>
      <c r="B1260" s="103"/>
    </row>
    <row r="1261" spans="1:2" s="323" customFormat="1">
      <c r="A1261" s="103"/>
      <c r="B1261" s="103"/>
    </row>
    <row r="1262" spans="1:2" s="323" customFormat="1">
      <c r="A1262" s="103"/>
      <c r="B1262" s="103"/>
    </row>
    <row r="1263" spans="1:2" s="323" customFormat="1">
      <c r="A1263" s="103"/>
      <c r="B1263" s="103"/>
    </row>
    <row r="1264" spans="1:2" s="323" customFormat="1">
      <c r="A1264" s="103"/>
      <c r="B1264" s="103"/>
    </row>
    <row r="1265" spans="1:2" s="323" customFormat="1">
      <c r="A1265" s="103"/>
      <c r="B1265" s="103"/>
    </row>
    <row r="1266" spans="1:2" s="323" customFormat="1">
      <c r="A1266" s="103"/>
      <c r="B1266" s="101"/>
    </row>
    <row r="1267" spans="1:2" s="323" customFormat="1">
      <c r="A1267" s="103"/>
    </row>
    <row r="1268" spans="1:2" s="323" customFormat="1">
      <c r="A1268" s="103"/>
    </row>
    <row r="1269" spans="1:2" s="323" customFormat="1">
      <c r="A1269" s="103"/>
    </row>
    <row r="1270" spans="1:2" s="323" customFormat="1">
      <c r="A1270" s="103"/>
    </row>
    <row r="1271" spans="1:2" s="323" customFormat="1">
      <c r="A1271" s="103"/>
      <c r="B1271" s="103"/>
    </row>
    <row r="1272" spans="1:2" s="323" customFormat="1">
      <c r="A1272" s="103"/>
      <c r="B1272" s="103"/>
    </row>
    <row r="1273" spans="1:2" s="323" customFormat="1">
      <c r="A1273" s="103"/>
      <c r="B1273" s="103"/>
    </row>
    <row r="1274" spans="1:2" s="323" customFormat="1">
      <c r="A1274" s="103"/>
      <c r="B1274" s="103"/>
    </row>
    <row r="1275" spans="1:2" s="323" customFormat="1">
      <c r="A1275" s="103"/>
      <c r="B1275" s="103"/>
    </row>
    <row r="1276" spans="1:2" s="323" customFormat="1">
      <c r="A1276" s="103"/>
      <c r="B1276" s="103"/>
    </row>
    <row r="1277" spans="1:2" s="323" customFormat="1">
      <c r="A1277" s="103"/>
      <c r="B1277" s="103"/>
    </row>
    <row r="1278" spans="1:2" s="323" customFormat="1">
      <c r="A1278" s="103"/>
      <c r="B1278" s="103"/>
    </row>
    <row r="1279" spans="1:2" s="323" customFormat="1">
      <c r="A1279" s="103"/>
      <c r="B1279" s="103"/>
    </row>
    <row r="1280" spans="1:2" s="323" customFormat="1">
      <c r="A1280" s="103"/>
      <c r="B1280" s="103"/>
    </row>
    <row r="1281" spans="1:2" s="323" customFormat="1">
      <c r="A1281" s="103"/>
      <c r="B1281" s="103"/>
    </row>
    <row r="1282" spans="1:2" s="323" customFormat="1">
      <c r="A1282" s="103"/>
      <c r="B1282" s="103"/>
    </row>
    <row r="1283" spans="1:2" s="323" customFormat="1">
      <c r="A1283" s="103"/>
      <c r="B1283" s="103"/>
    </row>
    <row r="1284" spans="1:2" s="323" customFormat="1">
      <c r="A1284" s="103"/>
      <c r="B1284" s="103"/>
    </row>
    <row r="1285" spans="1:2" s="323" customFormat="1">
      <c r="A1285" s="103"/>
      <c r="B1285" s="103"/>
    </row>
    <row r="1286" spans="1:2" s="323" customFormat="1">
      <c r="A1286" s="103"/>
      <c r="B1286" s="103"/>
    </row>
    <row r="1287" spans="1:2" s="323" customFormat="1">
      <c r="A1287" s="103"/>
      <c r="B1287" s="103"/>
    </row>
    <row r="1288" spans="1:2" s="323" customFormat="1">
      <c r="A1288" s="103"/>
      <c r="B1288" s="103"/>
    </row>
    <row r="1289" spans="1:2" s="323" customFormat="1">
      <c r="A1289" s="103"/>
      <c r="B1289" s="103"/>
    </row>
    <row r="1290" spans="1:2" s="323" customFormat="1">
      <c r="A1290" s="103"/>
      <c r="B1290" s="103"/>
    </row>
    <row r="1291" spans="1:2" s="323" customFormat="1">
      <c r="A1291" s="103"/>
      <c r="B1291" s="103"/>
    </row>
    <row r="1292" spans="1:2" s="323" customFormat="1">
      <c r="A1292" s="103"/>
      <c r="B1292" s="103"/>
    </row>
    <row r="1293" spans="1:2" s="323" customFormat="1">
      <c r="A1293" s="103"/>
      <c r="B1293" s="103"/>
    </row>
    <row r="1294" spans="1:2" s="323" customFormat="1">
      <c r="A1294" s="103"/>
      <c r="B1294" s="103"/>
    </row>
    <row r="1295" spans="1:2" s="323" customFormat="1">
      <c r="A1295" s="103"/>
      <c r="B1295" s="103"/>
    </row>
    <row r="1296" spans="1:2" s="323" customFormat="1">
      <c r="A1296" s="103"/>
      <c r="B1296" s="103"/>
    </row>
    <row r="1297" spans="1:2" s="323" customFormat="1">
      <c r="A1297" s="103"/>
      <c r="B1297" s="103"/>
    </row>
    <row r="1298" spans="1:2" s="323" customFormat="1">
      <c r="A1298" s="103"/>
      <c r="B1298" s="103"/>
    </row>
    <row r="1299" spans="1:2" s="323" customFormat="1">
      <c r="A1299" s="103"/>
      <c r="B1299" s="103"/>
    </row>
    <row r="1300" spans="1:2" s="323" customFormat="1">
      <c r="A1300" s="103"/>
      <c r="B1300" s="103"/>
    </row>
    <row r="1301" spans="1:2" s="323" customFormat="1">
      <c r="A1301" s="103"/>
      <c r="B1301" s="103"/>
    </row>
    <row r="1302" spans="1:2" s="323" customFormat="1">
      <c r="A1302" s="103"/>
      <c r="B1302" s="103"/>
    </row>
    <row r="1303" spans="1:2" s="323" customFormat="1">
      <c r="A1303" s="103"/>
      <c r="B1303" s="103"/>
    </row>
    <row r="1304" spans="1:2" s="323" customFormat="1">
      <c r="A1304" s="103"/>
      <c r="B1304" s="103"/>
    </row>
    <row r="1305" spans="1:2" s="323" customFormat="1">
      <c r="A1305" s="103"/>
      <c r="B1305" s="103"/>
    </row>
    <row r="1306" spans="1:2" s="323" customFormat="1">
      <c r="A1306" s="103"/>
      <c r="B1306" s="103"/>
    </row>
    <row r="1307" spans="1:2" s="323" customFormat="1">
      <c r="A1307" s="103"/>
      <c r="B1307" s="103"/>
    </row>
    <row r="1308" spans="1:2" s="323" customFormat="1">
      <c r="A1308" s="103"/>
      <c r="B1308" s="101"/>
    </row>
    <row r="1309" spans="1:2" s="323" customFormat="1">
      <c r="A1309" s="103"/>
    </row>
    <row r="1310" spans="1:2" s="323" customFormat="1">
      <c r="A1310" s="103"/>
    </row>
    <row r="1311" spans="1:2" s="323" customFormat="1">
      <c r="A1311" s="103"/>
    </row>
    <row r="1312" spans="1:2" s="323" customFormat="1">
      <c r="A1312" s="103"/>
      <c r="B1312" s="103"/>
    </row>
    <row r="1313" spans="1:2" s="323" customFormat="1">
      <c r="A1313" s="103"/>
      <c r="B1313" s="103"/>
    </row>
    <row r="1314" spans="1:2" s="323" customFormat="1">
      <c r="A1314" s="103"/>
      <c r="B1314" s="103"/>
    </row>
    <row r="1315" spans="1:2" s="323" customFormat="1">
      <c r="A1315" s="103"/>
      <c r="B1315" s="103"/>
    </row>
    <row r="1316" spans="1:2" s="323" customFormat="1">
      <c r="A1316" s="103"/>
      <c r="B1316" s="103"/>
    </row>
    <row r="1317" spans="1:2" s="323" customFormat="1">
      <c r="A1317" s="103"/>
      <c r="B1317" s="103"/>
    </row>
    <row r="1318" spans="1:2" s="323" customFormat="1">
      <c r="A1318" s="103"/>
      <c r="B1318" s="103"/>
    </row>
    <row r="1319" spans="1:2" s="323" customFormat="1">
      <c r="A1319" s="103"/>
      <c r="B1319" s="103"/>
    </row>
    <row r="1320" spans="1:2" s="323" customFormat="1">
      <c r="A1320" s="103"/>
      <c r="B1320" s="103"/>
    </row>
    <row r="1321" spans="1:2" s="323" customFormat="1">
      <c r="A1321" s="103"/>
      <c r="B1321" s="103"/>
    </row>
    <row r="1322" spans="1:2" s="323" customFormat="1">
      <c r="A1322" s="103"/>
      <c r="B1322" s="103"/>
    </row>
    <row r="1323" spans="1:2" s="323" customFormat="1">
      <c r="A1323" s="103"/>
      <c r="B1323" s="103"/>
    </row>
    <row r="1324" spans="1:2" s="323" customFormat="1">
      <c r="A1324" s="103"/>
      <c r="B1324" s="103"/>
    </row>
    <row r="1325" spans="1:2" s="323" customFormat="1">
      <c r="A1325" s="103"/>
      <c r="B1325" s="103"/>
    </row>
    <row r="1326" spans="1:2" s="323" customFormat="1">
      <c r="A1326" s="103"/>
      <c r="B1326" s="101"/>
    </row>
    <row r="1327" spans="1:2" s="323" customFormat="1">
      <c r="A1327" s="103"/>
    </row>
    <row r="1328" spans="1:2" s="323" customFormat="1">
      <c r="A1328" s="103"/>
    </row>
    <row r="1329" spans="1:2" s="323" customFormat="1">
      <c r="A1329" s="103"/>
    </row>
    <row r="1330" spans="1:2" s="323" customFormat="1">
      <c r="A1330" s="103"/>
      <c r="B1330" s="103"/>
    </row>
    <row r="1331" spans="1:2" s="323" customFormat="1">
      <c r="A1331" s="103"/>
      <c r="B1331" s="103"/>
    </row>
    <row r="1332" spans="1:2" s="323" customFormat="1">
      <c r="A1332" s="103"/>
      <c r="B1332" s="103"/>
    </row>
    <row r="1333" spans="1:2" s="323" customFormat="1">
      <c r="A1333" s="103"/>
      <c r="B1333" s="103"/>
    </row>
    <row r="1334" spans="1:2" s="323" customFormat="1">
      <c r="A1334" s="103"/>
      <c r="B1334" s="103"/>
    </row>
    <row r="1335" spans="1:2" s="323" customFormat="1">
      <c r="A1335" s="103"/>
      <c r="B1335" s="101"/>
    </row>
    <row r="1336" spans="1:2" s="323" customFormat="1">
      <c r="A1336" s="103"/>
    </row>
    <row r="1337" spans="1:2" s="323" customFormat="1">
      <c r="A1337" s="103"/>
    </row>
    <row r="1338" spans="1:2" s="323" customFormat="1">
      <c r="A1338" s="103"/>
    </row>
    <row r="1339" spans="1:2" s="323" customFormat="1">
      <c r="A1339" s="103"/>
    </row>
    <row r="1340" spans="1:2" s="323" customFormat="1">
      <c r="A1340" s="103"/>
    </row>
    <row r="1341" spans="1:2" s="323" customFormat="1">
      <c r="A1341" s="103"/>
      <c r="B1341" s="103"/>
    </row>
    <row r="1342" spans="1:2" s="323" customFormat="1">
      <c r="A1342" s="103"/>
      <c r="B1342" s="103"/>
    </row>
    <row r="1343" spans="1:2" s="323" customFormat="1">
      <c r="A1343" s="103"/>
      <c r="B1343" s="103"/>
    </row>
    <row r="1344" spans="1:2" s="323" customFormat="1">
      <c r="A1344" s="103"/>
      <c r="B1344" s="103"/>
    </row>
    <row r="1345" spans="1:2" s="323" customFormat="1">
      <c r="A1345" s="103"/>
      <c r="B1345" s="103"/>
    </row>
    <row r="1346" spans="1:2" s="323" customFormat="1">
      <c r="A1346" s="103"/>
      <c r="B1346" s="103"/>
    </row>
    <row r="1347" spans="1:2" s="323" customFormat="1">
      <c r="A1347" s="103"/>
      <c r="B1347" s="103"/>
    </row>
    <row r="1348" spans="1:2" s="323" customFormat="1">
      <c r="A1348" s="103"/>
      <c r="B1348" s="103"/>
    </row>
    <row r="1349" spans="1:2" s="323" customFormat="1">
      <c r="A1349" s="103"/>
      <c r="B1349" s="103"/>
    </row>
    <row r="1350" spans="1:2" s="323" customFormat="1">
      <c r="A1350" s="103"/>
      <c r="B1350" s="103"/>
    </row>
    <row r="1351" spans="1:2" s="323" customFormat="1">
      <c r="A1351" s="103"/>
      <c r="B1351" s="103"/>
    </row>
    <row r="1352" spans="1:2" s="323" customFormat="1">
      <c r="A1352" s="103"/>
      <c r="B1352" s="103"/>
    </row>
    <row r="1353" spans="1:2" s="323" customFormat="1">
      <c r="A1353" s="103"/>
      <c r="B1353" s="103"/>
    </row>
    <row r="1354" spans="1:2" s="323" customFormat="1">
      <c r="A1354" s="103"/>
      <c r="B1354" s="103"/>
    </row>
    <row r="1355" spans="1:2" s="323" customFormat="1">
      <c r="A1355" s="103"/>
      <c r="B1355" s="103"/>
    </row>
    <row r="1356" spans="1:2" s="323" customFormat="1">
      <c r="A1356" s="103"/>
      <c r="B1356" s="103"/>
    </row>
    <row r="1357" spans="1:2" s="323" customFormat="1">
      <c r="A1357" s="103"/>
      <c r="B1357" s="103"/>
    </row>
    <row r="1358" spans="1:2" s="323" customFormat="1">
      <c r="A1358" s="103"/>
      <c r="B1358" s="103"/>
    </row>
    <row r="1359" spans="1:2" s="323" customFormat="1">
      <c r="A1359" s="103"/>
      <c r="B1359" s="103"/>
    </row>
    <row r="1360" spans="1:2" s="323" customFormat="1">
      <c r="A1360" s="103"/>
      <c r="B1360" s="103"/>
    </row>
    <row r="1361" spans="1:2" s="323" customFormat="1">
      <c r="A1361" s="103"/>
      <c r="B1361" s="103"/>
    </row>
    <row r="1362" spans="1:2" s="323" customFormat="1">
      <c r="A1362" s="103"/>
      <c r="B1362" s="103"/>
    </row>
    <row r="1363" spans="1:2" s="323" customFormat="1">
      <c r="A1363" s="103"/>
      <c r="B1363" s="103"/>
    </row>
    <row r="1364" spans="1:2" s="323" customFormat="1">
      <c r="A1364" s="103"/>
      <c r="B1364" s="103"/>
    </row>
    <row r="1365" spans="1:2" s="323" customFormat="1">
      <c r="A1365" s="103"/>
      <c r="B1365" s="103"/>
    </row>
    <row r="1366" spans="1:2" s="323" customFormat="1">
      <c r="A1366" s="103"/>
      <c r="B1366" s="103"/>
    </row>
    <row r="1367" spans="1:2" s="323" customFormat="1">
      <c r="A1367" s="103"/>
      <c r="B1367" s="103"/>
    </row>
    <row r="1368" spans="1:2" s="323" customFormat="1">
      <c r="A1368" s="103"/>
      <c r="B1368" s="103"/>
    </row>
    <row r="1369" spans="1:2" s="323" customFormat="1">
      <c r="A1369" s="103"/>
      <c r="B1369" s="103"/>
    </row>
    <row r="1370" spans="1:2" s="323" customFormat="1">
      <c r="A1370" s="103"/>
      <c r="B1370" s="101"/>
    </row>
    <row r="1371" spans="1:2" s="323" customFormat="1">
      <c r="A1371" s="103"/>
    </row>
    <row r="1372" spans="1:2" s="323" customFormat="1">
      <c r="A1372" s="103"/>
    </row>
    <row r="1373" spans="1:2" s="323" customFormat="1">
      <c r="A1373" s="103"/>
    </row>
    <row r="1374" spans="1:2" s="323" customFormat="1">
      <c r="A1374" s="103"/>
      <c r="B1374" s="103"/>
    </row>
    <row r="1375" spans="1:2" s="323" customFormat="1">
      <c r="A1375" s="103"/>
      <c r="B1375" s="103"/>
    </row>
    <row r="1376" spans="1:2" s="323" customFormat="1">
      <c r="A1376" s="103"/>
      <c r="B1376" s="103"/>
    </row>
    <row r="1377" spans="1:2" s="323" customFormat="1">
      <c r="A1377" s="103"/>
      <c r="B1377" s="103"/>
    </row>
    <row r="1378" spans="1:2" s="323" customFormat="1">
      <c r="A1378" s="103"/>
      <c r="B1378" s="103"/>
    </row>
    <row r="1379" spans="1:2" s="323" customFormat="1">
      <c r="A1379" s="103"/>
      <c r="B1379" s="103"/>
    </row>
    <row r="1380" spans="1:2" s="323" customFormat="1">
      <c r="A1380" s="103"/>
      <c r="B1380" s="103"/>
    </row>
    <row r="1381" spans="1:2" s="323" customFormat="1">
      <c r="A1381" s="103"/>
      <c r="B1381" s="103"/>
    </row>
    <row r="1382" spans="1:2" s="323" customFormat="1">
      <c r="A1382" s="103"/>
      <c r="B1382" s="103"/>
    </row>
    <row r="1383" spans="1:2" s="323" customFormat="1">
      <c r="A1383" s="103"/>
      <c r="B1383" s="103"/>
    </row>
    <row r="1384" spans="1:2" s="323" customFormat="1">
      <c r="A1384" s="103"/>
      <c r="B1384" s="103"/>
    </row>
    <row r="1385" spans="1:2" s="323" customFormat="1">
      <c r="A1385" s="103"/>
      <c r="B1385" s="103"/>
    </row>
    <row r="1386" spans="1:2" s="323" customFormat="1">
      <c r="A1386" s="103"/>
      <c r="B1386" s="103"/>
    </row>
    <row r="1387" spans="1:2" s="323" customFormat="1">
      <c r="A1387" s="103"/>
      <c r="B1387" s="103"/>
    </row>
    <row r="1388" spans="1:2" s="323" customFormat="1">
      <c r="A1388" s="103"/>
      <c r="B1388" s="103"/>
    </row>
    <row r="1389" spans="1:2" s="323" customFormat="1">
      <c r="A1389" s="103"/>
      <c r="B1389" s="103"/>
    </row>
    <row r="1390" spans="1:2" s="323" customFormat="1">
      <c r="A1390" s="103"/>
      <c r="B1390" s="103"/>
    </row>
    <row r="1391" spans="1:2" s="323" customFormat="1">
      <c r="A1391" s="103"/>
      <c r="B1391" s="103"/>
    </row>
    <row r="1392" spans="1:2" s="323" customFormat="1">
      <c r="A1392" s="103"/>
      <c r="B1392" s="103"/>
    </row>
    <row r="1393" spans="1:2" s="323" customFormat="1">
      <c r="A1393" s="103"/>
      <c r="B1393" s="103"/>
    </row>
    <row r="1394" spans="1:2" s="323" customFormat="1">
      <c r="A1394" s="103"/>
      <c r="B1394" s="103"/>
    </row>
    <row r="1395" spans="1:2" s="323" customFormat="1">
      <c r="A1395" s="103"/>
      <c r="B1395" s="103"/>
    </row>
    <row r="1396" spans="1:2" s="323" customFormat="1">
      <c r="A1396" s="103"/>
      <c r="B1396" s="103"/>
    </row>
    <row r="1397" spans="1:2" s="323" customFormat="1">
      <c r="A1397" s="103"/>
      <c r="B1397" s="103"/>
    </row>
    <row r="1398" spans="1:2" s="323" customFormat="1">
      <c r="A1398" s="103"/>
      <c r="B1398" s="103"/>
    </row>
    <row r="1399" spans="1:2" s="323" customFormat="1">
      <c r="A1399" s="103"/>
      <c r="B1399" s="103"/>
    </row>
    <row r="1400" spans="1:2" s="323" customFormat="1">
      <c r="A1400" s="103"/>
      <c r="B1400" s="103"/>
    </row>
    <row r="1401" spans="1:2" s="323" customFormat="1">
      <c r="A1401" s="103"/>
      <c r="B1401" s="103"/>
    </row>
    <row r="1402" spans="1:2" s="323" customFormat="1">
      <c r="A1402" s="103"/>
      <c r="B1402" s="103"/>
    </row>
    <row r="1403" spans="1:2" s="323" customFormat="1">
      <c r="A1403" s="103"/>
      <c r="B1403" s="103"/>
    </row>
    <row r="1404" spans="1:2" s="323" customFormat="1">
      <c r="A1404" s="103"/>
      <c r="B1404" s="103"/>
    </row>
    <row r="1405" spans="1:2" s="323" customFormat="1">
      <c r="A1405" s="103"/>
      <c r="B1405" s="101"/>
    </row>
    <row r="1406" spans="1:2" s="323" customFormat="1">
      <c r="A1406" s="103"/>
    </row>
    <row r="1407" spans="1:2" s="323" customFormat="1">
      <c r="A1407" s="103"/>
    </row>
    <row r="1408" spans="1:2" s="323" customFormat="1">
      <c r="A1408" s="103"/>
    </row>
    <row r="1409" spans="1:2" s="323" customFormat="1">
      <c r="A1409" s="103"/>
      <c r="B1409" s="103"/>
    </row>
    <row r="1410" spans="1:2" s="323" customFormat="1">
      <c r="A1410" s="103"/>
      <c r="B1410" s="103"/>
    </row>
    <row r="1411" spans="1:2" s="323" customFormat="1">
      <c r="A1411" s="103"/>
      <c r="B1411" s="103"/>
    </row>
    <row r="1412" spans="1:2" s="323" customFormat="1">
      <c r="A1412" s="103"/>
      <c r="B1412" s="103"/>
    </row>
    <row r="1413" spans="1:2" s="323" customFormat="1">
      <c r="A1413" s="103"/>
      <c r="B1413" s="103"/>
    </row>
    <row r="1414" spans="1:2" s="323" customFormat="1">
      <c r="A1414" s="103"/>
      <c r="B1414" s="103"/>
    </row>
    <row r="1415" spans="1:2" s="323" customFormat="1">
      <c r="A1415" s="103"/>
      <c r="B1415" s="103"/>
    </row>
    <row r="1416" spans="1:2" s="323" customFormat="1">
      <c r="A1416" s="103"/>
      <c r="B1416" s="103"/>
    </row>
    <row r="1417" spans="1:2" s="323" customFormat="1">
      <c r="A1417" s="103"/>
      <c r="B1417" s="101"/>
    </row>
    <row r="1418" spans="1:2" s="323" customFormat="1">
      <c r="A1418" s="103"/>
    </row>
    <row r="1419" spans="1:2" s="323" customFormat="1">
      <c r="A1419" s="103"/>
    </row>
    <row r="1420" spans="1:2" s="323" customFormat="1">
      <c r="A1420" s="103"/>
    </row>
    <row r="1421" spans="1:2" s="323" customFormat="1">
      <c r="A1421" s="103"/>
    </row>
    <row r="1422" spans="1:2" s="323" customFormat="1">
      <c r="A1422" s="103"/>
      <c r="B1422" s="103"/>
    </row>
    <row r="1423" spans="1:2" s="323" customFormat="1">
      <c r="A1423" s="103"/>
      <c r="B1423" s="103"/>
    </row>
    <row r="1424" spans="1:2" s="323" customFormat="1">
      <c r="A1424" s="103"/>
      <c r="B1424" s="103"/>
    </row>
    <row r="1425" spans="1:2" s="323" customFormat="1">
      <c r="A1425" s="103"/>
      <c r="B1425" s="103"/>
    </row>
    <row r="1426" spans="1:2" s="323" customFormat="1">
      <c r="A1426" s="103"/>
      <c r="B1426" s="103"/>
    </row>
    <row r="1427" spans="1:2" s="323" customFormat="1">
      <c r="A1427" s="103"/>
      <c r="B1427" s="103"/>
    </row>
    <row r="1428" spans="1:2" s="323" customFormat="1">
      <c r="A1428" s="103"/>
      <c r="B1428" s="103"/>
    </row>
    <row r="1429" spans="1:2" s="323" customFormat="1">
      <c r="A1429" s="103"/>
      <c r="B1429" s="103"/>
    </row>
    <row r="1430" spans="1:2" s="323" customFormat="1">
      <c r="A1430" s="103"/>
      <c r="B1430" s="103"/>
    </row>
    <row r="1431" spans="1:2" s="323" customFormat="1">
      <c r="A1431" s="103"/>
      <c r="B1431" s="103"/>
    </row>
    <row r="1432" spans="1:2" s="323" customFormat="1">
      <c r="A1432" s="103"/>
      <c r="B1432" s="103"/>
    </row>
    <row r="1433" spans="1:2" s="323" customFormat="1">
      <c r="A1433" s="103"/>
      <c r="B1433" s="103"/>
    </row>
    <row r="1434" spans="1:2" s="323" customFormat="1">
      <c r="A1434" s="103"/>
      <c r="B1434" s="103"/>
    </row>
    <row r="1435" spans="1:2" s="323" customFormat="1">
      <c r="A1435" s="103"/>
      <c r="B1435" s="103"/>
    </row>
    <row r="1436" spans="1:2" s="323" customFormat="1">
      <c r="A1436" s="103"/>
      <c r="B1436" s="103"/>
    </row>
    <row r="1437" spans="1:2" s="323" customFormat="1">
      <c r="A1437" s="103"/>
      <c r="B1437" s="103"/>
    </row>
    <row r="1438" spans="1:2" s="323" customFormat="1">
      <c r="A1438" s="103"/>
      <c r="B1438" s="103"/>
    </row>
    <row r="1439" spans="1:2" s="323" customFormat="1">
      <c r="A1439" s="103"/>
      <c r="B1439" s="103"/>
    </row>
    <row r="1440" spans="1:2" s="323" customFormat="1">
      <c r="A1440" s="103"/>
      <c r="B1440" s="103"/>
    </row>
    <row r="1441" spans="1:2" s="323" customFormat="1">
      <c r="A1441" s="103"/>
      <c r="B1441" s="103"/>
    </row>
    <row r="1442" spans="1:2" s="323" customFormat="1">
      <c r="A1442" s="103"/>
      <c r="B1442" s="103"/>
    </row>
    <row r="1443" spans="1:2" s="323" customFormat="1">
      <c r="A1443" s="103"/>
      <c r="B1443" s="103"/>
    </row>
    <row r="1444" spans="1:2" s="323" customFormat="1">
      <c r="A1444" s="103"/>
      <c r="B1444" s="103"/>
    </row>
    <row r="1445" spans="1:2" s="323" customFormat="1">
      <c r="A1445" s="103"/>
      <c r="B1445" s="103"/>
    </row>
    <row r="1446" spans="1:2" s="323" customFormat="1">
      <c r="A1446" s="103"/>
      <c r="B1446" s="103"/>
    </row>
    <row r="1447" spans="1:2" s="323" customFormat="1">
      <c r="A1447" s="103"/>
      <c r="B1447" s="103"/>
    </row>
    <row r="1448" spans="1:2" s="323" customFormat="1">
      <c r="A1448" s="103"/>
      <c r="B1448" s="103"/>
    </row>
    <row r="1449" spans="1:2" s="323" customFormat="1">
      <c r="A1449" s="103"/>
      <c r="B1449" s="103"/>
    </row>
    <row r="1450" spans="1:2" s="323" customFormat="1">
      <c r="A1450" s="103"/>
      <c r="B1450" s="103"/>
    </row>
    <row r="1451" spans="1:2" s="323" customFormat="1">
      <c r="A1451" s="103"/>
      <c r="B1451" s="103"/>
    </row>
    <row r="1452" spans="1:2" s="323" customFormat="1">
      <c r="A1452" s="103"/>
      <c r="B1452" s="103"/>
    </row>
    <row r="1453" spans="1:2" s="323" customFormat="1">
      <c r="A1453" s="103"/>
      <c r="B1453" s="103"/>
    </row>
    <row r="1454" spans="1:2" s="323" customFormat="1">
      <c r="A1454" s="103"/>
      <c r="B1454" s="103"/>
    </row>
    <row r="1455" spans="1:2" s="323" customFormat="1">
      <c r="A1455" s="103"/>
      <c r="B1455" s="324"/>
    </row>
    <row r="1456" spans="1:2" s="323" customFormat="1">
      <c r="A1456" s="103"/>
      <c r="B1456" s="103"/>
    </row>
    <row r="1457" spans="1:2" s="323" customFormat="1">
      <c r="A1457" s="103"/>
      <c r="B1457" s="103"/>
    </row>
    <row r="1458" spans="1:2" s="323" customFormat="1">
      <c r="A1458" s="103"/>
      <c r="B1458" s="103"/>
    </row>
    <row r="1459" spans="1:2" s="323" customFormat="1">
      <c r="A1459" s="103"/>
      <c r="B1459" s="103"/>
    </row>
    <row r="1460" spans="1:2" s="323" customFormat="1">
      <c r="A1460" s="103"/>
      <c r="B1460" s="103"/>
    </row>
    <row r="1461" spans="1:2" s="323" customFormat="1">
      <c r="A1461" s="103"/>
      <c r="B1461" s="103"/>
    </row>
    <row r="1462" spans="1:2" s="323" customFormat="1">
      <c r="A1462" s="103"/>
      <c r="B1462" s="103"/>
    </row>
    <row r="1463" spans="1:2" s="323" customFormat="1">
      <c r="A1463" s="103"/>
      <c r="B1463" s="103"/>
    </row>
    <row r="1464" spans="1:2" s="323" customFormat="1">
      <c r="A1464" s="103"/>
      <c r="B1464" s="103"/>
    </row>
    <row r="1465" spans="1:2" s="323" customFormat="1">
      <c r="A1465" s="103"/>
      <c r="B1465" s="103"/>
    </row>
    <row r="1466" spans="1:2" s="323" customFormat="1">
      <c r="A1466" s="103"/>
      <c r="B1466" s="103"/>
    </row>
    <row r="1467" spans="1:2" s="323" customFormat="1">
      <c r="A1467" s="103"/>
      <c r="B1467" s="103"/>
    </row>
    <row r="1468" spans="1:2" s="323" customFormat="1">
      <c r="A1468" s="103"/>
      <c r="B1468" s="103"/>
    </row>
    <row r="1469" spans="1:2" s="323" customFormat="1">
      <c r="A1469" s="103"/>
      <c r="B1469" s="103"/>
    </row>
    <row r="1470" spans="1:2" s="323" customFormat="1">
      <c r="A1470" s="103"/>
      <c r="B1470" s="103"/>
    </row>
    <row r="1471" spans="1:2" s="323" customFormat="1">
      <c r="A1471" s="103"/>
      <c r="B1471" s="103"/>
    </row>
    <row r="1472" spans="1:2" s="323" customFormat="1">
      <c r="A1472" s="103"/>
      <c r="B1472" s="103"/>
    </row>
    <row r="1473" spans="1:2" s="323" customFormat="1">
      <c r="A1473" s="103"/>
      <c r="B1473" s="103"/>
    </row>
    <row r="1474" spans="1:2" s="323" customFormat="1">
      <c r="A1474" s="103"/>
      <c r="B1474" s="103"/>
    </row>
    <row r="1475" spans="1:2" s="323" customFormat="1">
      <c r="A1475" s="103"/>
      <c r="B1475" s="103"/>
    </row>
    <row r="1476" spans="1:2" s="323" customFormat="1">
      <c r="A1476" s="103"/>
      <c r="B1476" s="103"/>
    </row>
    <row r="1477" spans="1:2" s="323" customFormat="1">
      <c r="A1477" s="103"/>
      <c r="B1477" s="103"/>
    </row>
    <row r="1478" spans="1:2" s="323" customFormat="1">
      <c r="A1478" s="103"/>
      <c r="B1478" s="101"/>
    </row>
    <row r="1479" spans="1:2" s="323" customFormat="1">
      <c r="A1479" s="103"/>
    </row>
    <row r="1480" spans="1:2" s="323" customFormat="1">
      <c r="A1480" s="103"/>
    </row>
    <row r="1481" spans="1:2" s="323" customFormat="1">
      <c r="A1481" s="103"/>
    </row>
    <row r="1482" spans="1:2" s="323" customFormat="1">
      <c r="A1482" s="103"/>
      <c r="B1482" s="103"/>
    </row>
    <row r="1483" spans="1:2" s="323" customFormat="1">
      <c r="A1483" s="103"/>
      <c r="B1483" s="103"/>
    </row>
    <row r="1484" spans="1:2" s="323" customFormat="1">
      <c r="A1484" s="103"/>
      <c r="B1484" s="103"/>
    </row>
    <row r="1485" spans="1:2" s="323" customFormat="1">
      <c r="A1485" s="103"/>
      <c r="B1485" s="103"/>
    </row>
    <row r="1486" spans="1:2" s="323" customFormat="1">
      <c r="A1486" s="103"/>
      <c r="B1486" s="103"/>
    </row>
    <row r="1487" spans="1:2" s="323" customFormat="1">
      <c r="A1487" s="103"/>
      <c r="B1487" s="103"/>
    </row>
    <row r="1488" spans="1:2" s="323" customFormat="1">
      <c r="A1488" s="103"/>
      <c r="B1488" s="103"/>
    </row>
    <row r="1489" spans="1:2" s="323" customFormat="1">
      <c r="A1489" s="103"/>
      <c r="B1489" s="103"/>
    </row>
    <row r="1490" spans="1:2" s="323" customFormat="1">
      <c r="A1490" s="103"/>
      <c r="B1490" s="103"/>
    </row>
    <row r="1491" spans="1:2" s="323" customFormat="1">
      <c r="A1491" s="103"/>
      <c r="B1491" s="103"/>
    </row>
    <row r="1492" spans="1:2" s="323" customFormat="1">
      <c r="A1492" s="103"/>
      <c r="B1492" s="103"/>
    </row>
    <row r="1493" spans="1:2" s="323" customFormat="1">
      <c r="A1493" s="103"/>
      <c r="B1493" s="103"/>
    </row>
    <row r="1494" spans="1:2" s="323" customFormat="1">
      <c r="A1494" s="103"/>
      <c r="B1494" s="103"/>
    </row>
    <row r="1495" spans="1:2" s="323" customFormat="1">
      <c r="A1495" s="103"/>
      <c r="B1495" s="103"/>
    </row>
    <row r="1496" spans="1:2" s="323" customFormat="1">
      <c r="A1496" s="103"/>
      <c r="B1496" s="103"/>
    </row>
    <row r="1497" spans="1:2" s="323" customFormat="1">
      <c r="A1497" s="103"/>
      <c r="B1497" s="103"/>
    </row>
    <row r="1498" spans="1:2" s="323" customFormat="1">
      <c r="A1498" s="103"/>
      <c r="B1498" s="103"/>
    </row>
    <row r="1499" spans="1:2" s="323" customFormat="1">
      <c r="A1499" s="103"/>
      <c r="B1499" s="103"/>
    </row>
    <row r="1500" spans="1:2" s="323" customFormat="1">
      <c r="A1500" s="103"/>
      <c r="B1500" s="103"/>
    </row>
    <row r="1501" spans="1:2" s="323" customFormat="1">
      <c r="A1501" s="103"/>
      <c r="B1501" s="103"/>
    </row>
    <row r="1502" spans="1:2" s="323" customFormat="1">
      <c r="A1502" s="103"/>
      <c r="B1502" s="103"/>
    </row>
    <row r="1503" spans="1:2" s="323" customFormat="1">
      <c r="A1503" s="103"/>
      <c r="B1503" s="103"/>
    </row>
    <row r="1504" spans="1:2" s="323" customFormat="1">
      <c r="A1504" s="103"/>
      <c r="B1504" s="103"/>
    </row>
    <row r="1505" spans="1:2" s="323" customFormat="1">
      <c r="A1505" s="103"/>
      <c r="B1505" s="103"/>
    </row>
    <row r="1506" spans="1:2" s="323" customFormat="1">
      <c r="A1506" s="103"/>
      <c r="B1506" s="103"/>
    </row>
    <row r="1507" spans="1:2" s="323" customFormat="1">
      <c r="A1507" s="103"/>
      <c r="B1507" s="103"/>
    </row>
    <row r="1508" spans="1:2" s="323" customFormat="1">
      <c r="A1508" s="103"/>
      <c r="B1508" s="103"/>
    </row>
    <row r="1509" spans="1:2" s="323" customFormat="1">
      <c r="A1509" s="103"/>
      <c r="B1509" s="103"/>
    </row>
    <row r="1510" spans="1:2" s="323" customFormat="1">
      <c r="A1510" s="103"/>
      <c r="B1510" s="103"/>
    </row>
    <row r="1511" spans="1:2" s="323" customFormat="1">
      <c r="A1511" s="103"/>
      <c r="B1511" s="103"/>
    </row>
    <row r="1512" spans="1:2" s="323" customFormat="1">
      <c r="A1512" s="103"/>
      <c r="B1512" s="103"/>
    </row>
    <row r="1513" spans="1:2" s="323" customFormat="1">
      <c r="A1513" s="103"/>
      <c r="B1513" s="103"/>
    </row>
    <row r="1514" spans="1:2" s="323" customFormat="1">
      <c r="A1514" s="103"/>
      <c r="B1514" s="103"/>
    </row>
    <row r="1515" spans="1:2" s="323" customFormat="1">
      <c r="A1515" s="103"/>
      <c r="B1515" s="103"/>
    </row>
    <row r="1516" spans="1:2" s="323" customFormat="1">
      <c r="A1516" s="103"/>
      <c r="B1516" s="103"/>
    </row>
    <row r="1517" spans="1:2" s="323" customFormat="1">
      <c r="A1517" s="103"/>
      <c r="B1517" s="103"/>
    </row>
    <row r="1518" spans="1:2" s="323" customFormat="1">
      <c r="A1518" s="103"/>
      <c r="B1518" s="103"/>
    </row>
    <row r="1519" spans="1:2" s="323" customFormat="1">
      <c r="A1519" s="103"/>
      <c r="B1519" s="103"/>
    </row>
    <row r="1520" spans="1:2" s="323" customFormat="1">
      <c r="A1520" s="103"/>
      <c r="B1520" s="103"/>
    </row>
    <row r="1521" spans="1:2" s="323" customFormat="1">
      <c r="A1521" s="103"/>
      <c r="B1521" s="103"/>
    </row>
    <row r="1522" spans="1:2" s="323" customFormat="1">
      <c r="A1522" s="103"/>
      <c r="B1522" s="103"/>
    </row>
    <row r="1523" spans="1:2" s="323" customFormat="1">
      <c r="A1523" s="103"/>
      <c r="B1523" s="103"/>
    </row>
    <row r="1524" spans="1:2" s="323" customFormat="1">
      <c r="A1524" s="103"/>
      <c r="B1524" s="103"/>
    </row>
    <row r="1525" spans="1:2" s="323" customFormat="1">
      <c r="A1525" s="103"/>
      <c r="B1525" s="103"/>
    </row>
    <row r="1526" spans="1:2" s="323" customFormat="1">
      <c r="A1526" s="103"/>
      <c r="B1526" s="103"/>
    </row>
    <row r="1527" spans="1:2" s="323" customFormat="1">
      <c r="A1527" s="103"/>
      <c r="B1527" s="101"/>
    </row>
    <row r="1528" spans="1:2" s="323" customFormat="1">
      <c r="A1528" s="103"/>
    </row>
    <row r="1529" spans="1:2" s="323" customFormat="1">
      <c r="A1529" s="103"/>
    </row>
    <row r="1530" spans="1:2" s="323" customFormat="1">
      <c r="A1530" s="103"/>
    </row>
    <row r="1531" spans="1:2" s="323" customFormat="1">
      <c r="A1531" s="103"/>
      <c r="B1531" s="103"/>
    </row>
    <row r="1532" spans="1:2" s="323" customFormat="1">
      <c r="A1532" s="103"/>
      <c r="B1532" s="103"/>
    </row>
    <row r="1533" spans="1:2" s="323" customFormat="1">
      <c r="A1533" s="103"/>
      <c r="B1533" s="103"/>
    </row>
    <row r="1534" spans="1:2" s="323" customFormat="1">
      <c r="A1534" s="103"/>
      <c r="B1534" s="103"/>
    </row>
    <row r="1535" spans="1:2" s="323" customFormat="1">
      <c r="A1535" s="103"/>
      <c r="B1535" s="103"/>
    </row>
    <row r="1536" spans="1:2" s="323" customFormat="1">
      <c r="A1536" s="103"/>
      <c r="B1536" s="103"/>
    </row>
    <row r="1537" spans="1:2" s="323" customFormat="1">
      <c r="A1537" s="103"/>
      <c r="B1537" s="103"/>
    </row>
    <row r="1538" spans="1:2" s="323" customFormat="1">
      <c r="A1538" s="103"/>
      <c r="B1538" s="103"/>
    </row>
    <row r="1539" spans="1:2" s="323" customFormat="1">
      <c r="A1539" s="103"/>
      <c r="B1539" s="103"/>
    </row>
    <row r="1540" spans="1:2" s="323" customFormat="1">
      <c r="A1540" s="103"/>
      <c r="B1540" s="103"/>
    </row>
    <row r="1541" spans="1:2" s="323" customFormat="1">
      <c r="A1541" s="103"/>
      <c r="B1541" s="103"/>
    </row>
    <row r="1542" spans="1:2" s="323" customFormat="1">
      <c r="A1542" s="103"/>
      <c r="B1542" s="103"/>
    </row>
    <row r="1543" spans="1:2" s="323" customFormat="1">
      <c r="A1543" s="103"/>
      <c r="B1543" s="103"/>
    </row>
    <row r="1544" spans="1:2" s="323" customFormat="1">
      <c r="A1544" s="103"/>
      <c r="B1544" s="103"/>
    </row>
    <row r="1545" spans="1:2" s="323" customFormat="1">
      <c r="A1545" s="103"/>
      <c r="B1545" s="103"/>
    </row>
    <row r="1546" spans="1:2" s="323" customFormat="1">
      <c r="A1546" s="103"/>
      <c r="B1546" s="103"/>
    </row>
    <row r="1547" spans="1:2" s="323" customFormat="1">
      <c r="A1547" s="103"/>
      <c r="B1547" s="103"/>
    </row>
    <row r="1548" spans="1:2" s="323" customFormat="1">
      <c r="A1548" s="103"/>
      <c r="B1548" s="103"/>
    </row>
    <row r="1549" spans="1:2" s="323" customFormat="1">
      <c r="A1549" s="103"/>
      <c r="B1549" s="103"/>
    </row>
    <row r="1550" spans="1:2" s="323" customFormat="1">
      <c r="A1550" s="103"/>
      <c r="B1550" s="103"/>
    </row>
    <row r="1551" spans="1:2" s="323" customFormat="1">
      <c r="A1551" s="103"/>
      <c r="B1551" s="103"/>
    </row>
    <row r="1552" spans="1:2" s="323" customFormat="1">
      <c r="A1552" s="103"/>
      <c r="B1552" s="103"/>
    </row>
    <row r="1553" spans="1:2" s="323" customFormat="1">
      <c r="A1553" s="103"/>
      <c r="B1553" s="103"/>
    </row>
    <row r="1554" spans="1:2" s="323" customFormat="1">
      <c r="A1554" s="103"/>
      <c r="B1554" s="101"/>
    </row>
    <row r="1555" spans="1:2" s="323" customFormat="1">
      <c r="A1555" s="103"/>
    </row>
    <row r="1556" spans="1:2" s="323" customFormat="1">
      <c r="A1556" s="103"/>
    </row>
    <row r="1557" spans="1:2" s="323" customFormat="1">
      <c r="A1557" s="103"/>
    </row>
    <row r="1558" spans="1:2" s="323" customFormat="1">
      <c r="A1558" s="103"/>
    </row>
    <row r="1559" spans="1:2" s="323" customFormat="1">
      <c r="A1559" s="103"/>
      <c r="B1559" s="103"/>
    </row>
    <row r="1560" spans="1:2" s="323" customFormat="1">
      <c r="A1560" s="103"/>
      <c r="B1560" s="103"/>
    </row>
    <row r="1561" spans="1:2" s="323" customFormat="1">
      <c r="A1561" s="103"/>
      <c r="B1561" s="103"/>
    </row>
    <row r="1562" spans="1:2" s="323" customFormat="1">
      <c r="A1562" s="103"/>
      <c r="B1562" s="103"/>
    </row>
    <row r="1563" spans="1:2" s="323" customFormat="1">
      <c r="A1563" s="103"/>
      <c r="B1563" s="103"/>
    </row>
    <row r="1564" spans="1:2" s="323" customFormat="1">
      <c r="A1564" s="103"/>
      <c r="B1564" s="103"/>
    </row>
    <row r="1565" spans="1:2" s="323" customFormat="1">
      <c r="A1565" s="103"/>
      <c r="B1565" s="103"/>
    </row>
    <row r="1566" spans="1:2" s="323" customFormat="1">
      <c r="A1566" s="103"/>
      <c r="B1566" s="103"/>
    </row>
    <row r="1567" spans="1:2" s="323" customFormat="1">
      <c r="A1567" s="103"/>
      <c r="B1567" s="103"/>
    </row>
    <row r="1568" spans="1:2" s="323" customFormat="1">
      <c r="A1568" s="103"/>
      <c r="B1568" s="101"/>
    </row>
    <row r="1569" spans="1:2" s="323" customFormat="1">
      <c r="A1569" s="103"/>
    </row>
    <row r="1570" spans="1:2" s="323" customFormat="1">
      <c r="A1570" s="103"/>
    </row>
    <row r="1571" spans="1:2" s="323" customFormat="1">
      <c r="A1571" s="103"/>
    </row>
    <row r="1572" spans="1:2" s="323" customFormat="1">
      <c r="A1572" s="103"/>
      <c r="B1572" s="103"/>
    </row>
    <row r="1573" spans="1:2" s="323" customFormat="1">
      <c r="A1573" s="103"/>
      <c r="B1573" s="103"/>
    </row>
    <row r="1574" spans="1:2" s="323" customFormat="1">
      <c r="A1574" s="103"/>
      <c r="B1574" s="103"/>
    </row>
    <row r="1575" spans="1:2" s="323" customFormat="1">
      <c r="A1575" s="103"/>
      <c r="B1575" s="103"/>
    </row>
    <row r="1576" spans="1:2" s="323" customFormat="1">
      <c r="A1576" s="103"/>
      <c r="B1576" s="103"/>
    </row>
    <row r="1577" spans="1:2" s="323" customFormat="1">
      <c r="A1577" s="103"/>
      <c r="B1577" s="103"/>
    </row>
    <row r="1578" spans="1:2" s="323" customFormat="1">
      <c r="A1578" s="103"/>
      <c r="B1578" s="103"/>
    </row>
    <row r="1579" spans="1:2" s="323" customFormat="1">
      <c r="A1579" s="103"/>
      <c r="B1579" s="103"/>
    </row>
    <row r="1580" spans="1:2" s="323" customFormat="1">
      <c r="A1580" s="103"/>
      <c r="B1580" s="101"/>
    </row>
    <row r="1581" spans="1:2" s="323" customFormat="1">
      <c r="A1581" s="103"/>
    </row>
    <row r="1582" spans="1:2" s="323" customFormat="1">
      <c r="A1582" s="103"/>
    </row>
    <row r="1583" spans="1:2" s="323" customFormat="1">
      <c r="A1583" s="103"/>
    </row>
    <row r="1584" spans="1:2" s="323" customFormat="1">
      <c r="A1584" s="103"/>
      <c r="B1584" s="103"/>
    </row>
    <row r="1585" spans="1:2" s="323" customFormat="1">
      <c r="A1585" s="103"/>
      <c r="B1585" s="103"/>
    </row>
    <row r="1586" spans="1:2" s="323" customFormat="1">
      <c r="A1586" s="103"/>
      <c r="B1586" s="103"/>
    </row>
    <row r="1587" spans="1:2" s="323" customFormat="1">
      <c r="A1587" s="103"/>
      <c r="B1587" s="103"/>
    </row>
    <row r="1588" spans="1:2" s="323" customFormat="1">
      <c r="A1588" s="103"/>
      <c r="B1588" s="103"/>
    </row>
    <row r="1589" spans="1:2" s="323" customFormat="1">
      <c r="A1589" s="103"/>
      <c r="B1589" s="103"/>
    </row>
    <row r="1590" spans="1:2" s="323" customFormat="1">
      <c r="A1590" s="103"/>
      <c r="B1590" s="103"/>
    </row>
    <row r="1591" spans="1:2" s="323" customFormat="1">
      <c r="A1591" s="103"/>
      <c r="B1591" s="103"/>
    </row>
    <row r="1592" spans="1:2" s="323" customFormat="1">
      <c r="A1592" s="103"/>
      <c r="B1592" s="103"/>
    </row>
    <row r="1593" spans="1:2" s="323" customFormat="1">
      <c r="A1593" s="103"/>
      <c r="B1593" s="103"/>
    </row>
    <row r="1594" spans="1:2" s="323" customFormat="1">
      <c r="A1594" s="103"/>
      <c r="B1594" s="103"/>
    </row>
    <row r="1595" spans="1:2" s="323" customFormat="1">
      <c r="A1595" s="103"/>
      <c r="B1595" s="103"/>
    </row>
    <row r="1596" spans="1:2" s="323" customFormat="1">
      <c r="A1596" s="103"/>
      <c r="B1596" s="103"/>
    </row>
    <row r="1597" spans="1:2" s="323" customFormat="1">
      <c r="A1597" s="103"/>
      <c r="B1597" s="103"/>
    </row>
    <row r="1598" spans="1:2" s="323" customFormat="1">
      <c r="A1598" s="103"/>
      <c r="B1598" s="103"/>
    </row>
    <row r="1599" spans="1:2" s="323" customFormat="1">
      <c r="A1599" s="103"/>
      <c r="B1599" s="103"/>
    </row>
    <row r="1600" spans="1:2" s="323" customFormat="1">
      <c r="A1600" s="103"/>
      <c r="B1600" s="103"/>
    </row>
    <row r="1601" spans="1:2" s="323" customFormat="1">
      <c r="A1601" s="103"/>
      <c r="B1601" s="103"/>
    </row>
    <row r="1602" spans="1:2" s="323" customFormat="1">
      <c r="A1602" s="103"/>
      <c r="B1602" s="103"/>
    </row>
    <row r="1603" spans="1:2" s="323" customFormat="1">
      <c r="A1603" s="103"/>
      <c r="B1603" s="103"/>
    </row>
    <row r="1604" spans="1:2" s="323" customFormat="1">
      <c r="A1604" s="103"/>
      <c r="B1604" s="103"/>
    </row>
    <row r="1605" spans="1:2" s="323" customFormat="1">
      <c r="A1605" s="103"/>
      <c r="B1605" s="103"/>
    </row>
    <row r="1606" spans="1:2" s="323" customFormat="1">
      <c r="A1606" s="103"/>
      <c r="B1606" s="103"/>
    </row>
    <row r="1607" spans="1:2" s="323" customFormat="1">
      <c r="A1607" s="103"/>
      <c r="B1607" s="103"/>
    </row>
    <row r="1608" spans="1:2" s="323" customFormat="1">
      <c r="A1608" s="103"/>
      <c r="B1608" s="103"/>
    </row>
    <row r="1609" spans="1:2" s="323" customFormat="1">
      <c r="A1609" s="103"/>
      <c r="B1609" s="103"/>
    </row>
    <row r="1610" spans="1:2" s="323" customFormat="1">
      <c r="A1610" s="103"/>
      <c r="B1610" s="103"/>
    </row>
    <row r="1611" spans="1:2" s="323" customFormat="1">
      <c r="A1611" s="103"/>
      <c r="B1611" s="103"/>
    </row>
    <row r="1612" spans="1:2" s="323" customFormat="1">
      <c r="A1612" s="103"/>
      <c r="B1612" s="103"/>
    </row>
    <row r="1613" spans="1:2" s="323" customFormat="1">
      <c r="A1613" s="103"/>
      <c r="B1613" s="103"/>
    </row>
    <row r="1614" spans="1:2" s="323" customFormat="1">
      <c r="A1614" s="103"/>
      <c r="B1614" s="103"/>
    </row>
    <row r="1615" spans="1:2" s="323" customFormat="1">
      <c r="A1615" s="103"/>
      <c r="B1615" s="103"/>
    </row>
    <row r="1616" spans="1:2" s="323" customFormat="1">
      <c r="A1616" s="103"/>
      <c r="B1616" s="103"/>
    </row>
    <row r="1617" spans="1:2" s="323" customFormat="1">
      <c r="A1617" s="103"/>
      <c r="B1617" s="103"/>
    </row>
    <row r="1618" spans="1:2" s="323" customFormat="1">
      <c r="A1618" s="103"/>
      <c r="B1618" s="103"/>
    </row>
    <row r="1619" spans="1:2" s="323" customFormat="1">
      <c r="A1619" s="103"/>
      <c r="B1619" s="103"/>
    </row>
    <row r="1620" spans="1:2" s="323" customFormat="1">
      <c r="A1620" s="103"/>
      <c r="B1620" s="103"/>
    </row>
    <row r="1621" spans="1:2" s="323" customFormat="1">
      <c r="A1621" s="103"/>
      <c r="B1621" s="103"/>
    </row>
    <row r="1622" spans="1:2" s="323" customFormat="1">
      <c r="A1622" s="103"/>
      <c r="B1622" s="103"/>
    </row>
    <row r="1623" spans="1:2" s="323" customFormat="1">
      <c r="A1623" s="103"/>
      <c r="B1623" s="103"/>
    </row>
    <row r="1624" spans="1:2" s="323" customFormat="1">
      <c r="A1624" s="103"/>
      <c r="B1624" s="101"/>
    </row>
    <row r="1625" spans="1:2" s="323" customFormat="1">
      <c r="A1625" s="103"/>
    </row>
    <row r="1626" spans="1:2" s="323" customFormat="1">
      <c r="A1626" s="103"/>
    </row>
    <row r="1627" spans="1:2" s="323" customFormat="1">
      <c r="A1627" s="103"/>
    </row>
    <row r="1628" spans="1:2" s="323" customFormat="1">
      <c r="A1628" s="103"/>
    </row>
    <row r="1629" spans="1:2" s="323" customFormat="1">
      <c r="A1629" s="103"/>
      <c r="B1629" s="103"/>
    </row>
    <row r="1630" spans="1:2" s="323" customFormat="1">
      <c r="A1630" s="103"/>
      <c r="B1630" s="103"/>
    </row>
    <row r="1631" spans="1:2" s="323" customFormat="1">
      <c r="A1631" s="103"/>
      <c r="B1631" s="103"/>
    </row>
    <row r="1632" spans="1:2" s="323" customFormat="1">
      <c r="A1632" s="103"/>
      <c r="B1632" s="103"/>
    </row>
    <row r="1633" spans="1:2" s="323" customFormat="1">
      <c r="A1633" s="103"/>
      <c r="B1633" s="103"/>
    </row>
    <row r="1634" spans="1:2" s="323" customFormat="1">
      <c r="A1634" s="103"/>
      <c r="B1634" s="103"/>
    </row>
    <row r="1635" spans="1:2" s="323" customFormat="1">
      <c r="A1635" s="103"/>
      <c r="B1635" s="103"/>
    </row>
    <row r="1636" spans="1:2" s="323" customFormat="1">
      <c r="A1636" s="103"/>
      <c r="B1636" s="103"/>
    </row>
    <row r="1637" spans="1:2" s="323" customFormat="1">
      <c r="A1637" s="103"/>
      <c r="B1637" s="101"/>
    </row>
    <row r="1638" spans="1:2" s="323" customFormat="1">
      <c r="A1638" s="103"/>
    </row>
    <row r="1639" spans="1:2" s="323" customFormat="1">
      <c r="A1639" s="103"/>
    </row>
    <row r="1640" spans="1:2" s="323" customFormat="1">
      <c r="A1640" s="103"/>
    </row>
    <row r="1641" spans="1:2" s="323" customFormat="1">
      <c r="A1641" s="103"/>
    </row>
    <row r="1642" spans="1:2" s="323" customFormat="1">
      <c r="A1642" s="103"/>
      <c r="B1642" s="103"/>
    </row>
    <row r="1643" spans="1:2" s="323" customFormat="1">
      <c r="A1643" s="103"/>
      <c r="B1643" s="103"/>
    </row>
    <row r="1644" spans="1:2" s="323" customFormat="1">
      <c r="A1644" s="103"/>
      <c r="B1644" s="103"/>
    </row>
    <row r="1645" spans="1:2" s="323" customFormat="1">
      <c r="A1645" s="103"/>
      <c r="B1645" s="103"/>
    </row>
    <row r="1646" spans="1:2" s="323" customFormat="1">
      <c r="A1646" s="103"/>
      <c r="B1646" s="103"/>
    </row>
    <row r="1647" spans="1:2" s="323" customFormat="1">
      <c r="A1647" s="103"/>
      <c r="B1647" s="103"/>
    </row>
    <row r="1648" spans="1:2" s="323" customFormat="1">
      <c r="A1648" s="103"/>
      <c r="B1648" s="103"/>
    </row>
    <row r="1649" spans="1:2" s="323" customFormat="1">
      <c r="A1649" s="103"/>
      <c r="B1649" s="103"/>
    </row>
    <row r="1650" spans="1:2" s="323" customFormat="1">
      <c r="A1650" s="103"/>
      <c r="B1650" s="103"/>
    </row>
    <row r="1651" spans="1:2" s="323" customFormat="1">
      <c r="A1651" s="103"/>
      <c r="B1651" s="103"/>
    </row>
    <row r="1652" spans="1:2" s="323" customFormat="1">
      <c r="A1652" s="103"/>
      <c r="B1652" s="103"/>
    </row>
    <row r="1653" spans="1:2" s="323" customFormat="1">
      <c r="A1653" s="103"/>
      <c r="B1653" s="103"/>
    </row>
    <row r="1654" spans="1:2" s="323" customFormat="1">
      <c r="A1654" s="103"/>
      <c r="B1654" s="103"/>
    </row>
    <row r="1655" spans="1:2" s="323" customFormat="1">
      <c r="A1655" s="103"/>
      <c r="B1655" s="103"/>
    </row>
    <row r="1656" spans="1:2" s="323" customFormat="1">
      <c r="A1656" s="103"/>
      <c r="B1656" s="103"/>
    </row>
    <row r="1657" spans="1:2" s="323" customFormat="1">
      <c r="A1657" s="103"/>
      <c r="B1657" s="103"/>
    </row>
    <row r="1658" spans="1:2" s="323" customFormat="1">
      <c r="A1658" s="103"/>
      <c r="B1658" s="103"/>
    </row>
    <row r="1659" spans="1:2" s="323" customFormat="1">
      <c r="A1659" s="103"/>
      <c r="B1659" s="103"/>
    </row>
    <row r="1660" spans="1:2" s="323" customFormat="1">
      <c r="A1660" s="103"/>
      <c r="B1660" s="103"/>
    </row>
    <row r="1661" spans="1:2" s="323" customFormat="1">
      <c r="A1661" s="103"/>
      <c r="B1661" s="103"/>
    </row>
    <row r="1662" spans="1:2" s="323" customFormat="1">
      <c r="A1662" s="103"/>
      <c r="B1662" s="103"/>
    </row>
    <row r="1663" spans="1:2" s="323" customFormat="1">
      <c r="A1663" s="103"/>
      <c r="B1663" s="103"/>
    </row>
    <row r="1664" spans="1:2" s="323" customFormat="1">
      <c r="A1664" s="103"/>
      <c r="B1664" s="103"/>
    </row>
    <row r="1665" spans="1:2" s="323" customFormat="1">
      <c r="A1665" s="103"/>
      <c r="B1665" s="103"/>
    </row>
    <row r="1666" spans="1:2" s="323" customFormat="1">
      <c r="A1666" s="103"/>
      <c r="B1666" s="103"/>
    </row>
    <row r="1667" spans="1:2" s="323" customFormat="1">
      <c r="A1667" s="103"/>
      <c r="B1667" s="103"/>
    </row>
    <row r="1668" spans="1:2" s="323" customFormat="1">
      <c r="A1668" s="103"/>
      <c r="B1668" s="103"/>
    </row>
    <row r="1669" spans="1:2" s="323" customFormat="1">
      <c r="A1669" s="103"/>
      <c r="B1669" s="103"/>
    </row>
    <row r="1670" spans="1:2" s="323" customFormat="1">
      <c r="A1670" s="103"/>
      <c r="B1670" s="103"/>
    </row>
    <row r="1671" spans="1:2" s="323" customFormat="1">
      <c r="A1671" s="103"/>
      <c r="B1671" s="103"/>
    </row>
    <row r="1672" spans="1:2" s="323" customFormat="1">
      <c r="A1672" s="103"/>
      <c r="B1672" s="103"/>
    </row>
    <row r="1673" spans="1:2" s="323" customFormat="1">
      <c r="A1673" s="103"/>
      <c r="B1673" s="103"/>
    </row>
    <row r="1674" spans="1:2" s="323" customFormat="1">
      <c r="A1674" s="103"/>
      <c r="B1674" s="103"/>
    </row>
    <row r="1675" spans="1:2" s="323" customFormat="1">
      <c r="A1675" s="103"/>
      <c r="B1675" s="103"/>
    </row>
    <row r="1676" spans="1:2" s="323" customFormat="1">
      <c r="A1676" s="103"/>
      <c r="B1676" s="103"/>
    </row>
    <row r="1677" spans="1:2" s="323" customFormat="1">
      <c r="A1677" s="103"/>
      <c r="B1677" s="103"/>
    </row>
    <row r="1678" spans="1:2" s="323" customFormat="1">
      <c r="A1678" s="103"/>
      <c r="B1678" s="103"/>
    </row>
    <row r="1679" spans="1:2" s="323" customFormat="1">
      <c r="A1679" s="103"/>
      <c r="B1679" s="103"/>
    </row>
    <row r="1680" spans="1:2" s="323" customFormat="1">
      <c r="A1680" s="103"/>
      <c r="B1680" s="103"/>
    </row>
    <row r="1681" spans="1:2" s="323" customFormat="1">
      <c r="A1681" s="103"/>
      <c r="B1681" s="103"/>
    </row>
    <row r="1682" spans="1:2" s="323" customFormat="1">
      <c r="A1682" s="103"/>
      <c r="B1682" s="103"/>
    </row>
    <row r="1683" spans="1:2" s="323" customFormat="1">
      <c r="A1683" s="103"/>
      <c r="B1683" s="103"/>
    </row>
    <row r="1684" spans="1:2" s="323" customFormat="1">
      <c r="A1684" s="103"/>
      <c r="B1684" s="103"/>
    </row>
    <row r="1685" spans="1:2" s="323" customFormat="1">
      <c r="A1685" s="103"/>
      <c r="B1685" s="103"/>
    </row>
    <row r="1686" spans="1:2" s="323" customFormat="1">
      <c r="A1686" s="103"/>
      <c r="B1686" s="103"/>
    </row>
    <row r="1687" spans="1:2" s="323" customFormat="1">
      <c r="A1687" s="103"/>
      <c r="B1687" s="103"/>
    </row>
    <row r="1688" spans="1:2" s="323" customFormat="1">
      <c r="A1688" s="103"/>
      <c r="B1688" s="103"/>
    </row>
    <row r="1689" spans="1:2" s="323" customFormat="1">
      <c r="A1689" s="103"/>
      <c r="B1689" s="103"/>
    </row>
    <row r="1690" spans="1:2" s="323" customFormat="1">
      <c r="A1690" s="103"/>
      <c r="B1690" s="103"/>
    </row>
    <row r="1691" spans="1:2" s="323" customFormat="1">
      <c r="A1691" s="103"/>
      <c r="B1691" s="103"/>
    </row>
    <row r="1692" spans="1:2" s="323" customFormat="1">
      <c r="A1692" s="103"/>
      <c r="B1692" s="103"/>
    </row>
    <row r="1693" spans="1:2" s="323" customFormat="1">
      <c r="A1693" s="103"/>
      <c r="B1693" s="103"/>
    </row>
    <row r="1694" spans="1:2" s="323" customFormat="1">
      <c r="A1694" s="103"/>
      <c r="B1694" s="103"/>
    </row>
    <row r="1695" spans="1:2" s="323" customFormat="1">
      <c r="A1695" s="103"/>
      <c r="B1695" s="103"/>
    </row>
    <row r="1696" spans="1:2" s="323" customFormat="1">
      <c r="A1696" s="103"/>
      <c r="B1696" s="103"/>
    </row>
    <row r="1697" spans="1:2" s="323" customFormat="1">
      <c r="A1697" s="103"/>
      <c r="B1697" s="103"/>
    </row>
    <row r="1698" spans="1:2" s="323" customFormat="1">
      <c r="A1698" s="103"/>
      <c r="B1698" s="103"/>
    </row>
    <row r="1699" spans="1:2" s="323" customFormat="1">
      <c r="A1699" s="103"/>
      <c r="B1699" s="103"/>
    </row>
    <row r="1700" spans="1:2" s="323" customFormat="1">
      <c r="A1700" s="103"/>
      <c r="B1700" s="103"/>
    </row>
    <row r="1701" spans="1:2" s="323" customFormat="1">
      <c r="A1701" s="103"/>
      <c r="B1701" s="103"/>
    </row>
    <row r="1702" spans="1:2" s="323" customFormat="1">
      <c r="A1702" s="103"/>
      <c r="B1702" s="103"/>
    </row>
    <row r="1703" spans="1:2" s="323" customFormat="1">
      <c r="A1703" s="103"/>
      <c r="B1703" s="103"/>
    </row>
    <row r="1704" spans="1:2" s="323" customFormat="1">
      <c r="A1704" s="103"/>
      <c r="B1704" s="103"/>
    </row>
    <row r="1705" spans="1:2" s="323" customFormat="1">
      <c r="A1705" s="103"/>
      <c r="B1705" s="103"/>
    </row>
    <row r="1706" spans="1:2" s="323" customFormat="1">
      <c r="A1706" s="103"/>
      <c r="B1706" s="103"/>
    </row>
    <row r="1707" spans="1:2" s="323" customFormat="1">
      <c r="A1707" s="103"/>
      <c r="B1707" s="103"/>
    </row>
    <row r="1708" spans="1:2" s="323" customFormat="1">
      <c r="A1708" s="103"/>
      <c r="B1708" s="103"/>
    </row>
    <row r="1709" spans="1:2" s="323" customFormat="1">
      <c r="A1709" s="103"/>
      <c r="B1709" s="103"/>
    </row>
    <row r="1710" spans="1:2" s="323" customFormat="1">
      <c r="A1710" s="103"/>
      <c r="B1710" s="103"/>
    </row>
    <row r="1711" spans="1:2" s="323" customFormat="1">
      <c r="A1711" s="103"/>
      <c r="B1711" s="103"/>
    </row>
    <row r="1712" spans="1:2" s="323" customFormat="1">
      <c r="A1712" s="103"/>
      <c r="B1712" s="101"/>
    </row>
    <row r="1713" spans="1:2" s="323" customFormat="1">
      <c r="A1713" s="103"/>
    </row>
    <row r="1714" spans="1:2" s="323" customFormat="1">
      <c r="A1714" s="103"/>
    </row>
    <row r="1715" spans="1:2" s="323" customFormat="1">
      <c r="A1715" s="103"/>
    </row>
    <row r="1716" spans="1:2" s="323" customFormat="1">
      <c r="A1716" s="103"/>
      <c r="B1716" s="101"/>
    </row>
    <row r="1717" spans="1:2" s="323" customFormat="1">
      <c r="A1717" s="103"/>
    </row>
    <row r="1718" spans="1:2" s="323" customFormat="1">
      <c r="A1718" s="103"/>
    </row>
    <row r="1719" spans="1:2" s="323" customFormat="1">
      <c r="A1719" s="103"/>
    </row>
    <row r="1720" spans="1:2" s="323" customFormat="1">
      <c r="A1720" s="103"/>
      <c r="B1720" s="101"/>
    </row>
    <row r="1721" spans="1:2" s="323" customFormat="1">
      <c r="A1721" s="103"/>
    </row>
    <row r="1722" spans="1:2" s="323" customFormat="1">
      <c r="A1722" s="103"/>
    </row>
    <row r="1723" spans="1:2" s="323" customFormat="1">
      <c r="A1723" s="103"/>
    </row>
    <row r="1724" spans="1:2" s="323" customFormat="1">
      <c r="A1724" s="103"/>
      <c r="B1724" s="101"/>
    </row>
    <row r="1725" spans="1:2" s="323" customFormat="1">
      <c r="A1725" s="103"/>
    </row>
    <row r="1726" spans="1:2" s="323" customFormat="1">
      <c r="A1726" s="103"/>
    </row>
    <row r="1727" spans="1:2" s="323" customFormat="1">
      <c r="A1727" s="103"/>
    </row>
    <row r="1728" spans="1:2" s="323" customFormat="1">
      <c r="A1728" s="103"/>
    </row>
    <row r="1729" spans="1:2" s="323" customFormat="1">
      <c r="A1729" s="103"/>
      <c r="B1729" s="103"/>
    </row>
    <row r="1730" spans="1:2" s="323" customFormat="1">
      <c r="A1730" s="103"/>
      <c r="B1730" s="103"/>
    </row>
    <row r="1731" spans="1:2" s="323" customFormat="1">
      <c r="A1731" s="103"/>
      <c r="B1731" s="103"/>
    </row>
    <row r="1732" spans="1:2" s="323" customFormat="1">
      <c r="A1732" s="103"/>
      <c r="B1732" s="103"/>
    </row>
    <row r="1733" spans="1:2" s="323" customFormat="1">
      <c r="A1733" s="103"/>
      <c r="B1733" s="103"/>
    </row>
    <row r="1734" spans="1:2" s="323" customFormat="1">
      <c r="A1734" s="103"/>
      <c r="B1734" s="103"/>
    </row>
    <row r="1735" spans="1:2" s="323" customFormat="1">
      <c r="A1735" s="103"/>
      <c r="B1735" s="103"/>
    </row>
    <row r="1736" spans="1:2" s="323" customFormat="1">
      <c r="A1736" s="103"/>
      <c r="B1736" s="103"/>
    </row>
    <row r="1737" spans="1:2" s="323" customFormat="1">
      <c r="A1737" s="103"/>
      <c r="B1737" s="103"/>
    </row>
    <row r="1738" spans="1:2" s="323" customFormat="1">
      <c r="A1738" s="103"/>
      <c r="B1738" s="103"/>
    </row>
    <row r="1739" spans="1:2" s="323" customFormat="1">
      <c r="A1739" s="103"/>
      <c r="B1739" s="103"/>
    </row>
    <row r="1740" spans="1:2" s="323" customFormat="1">
      <c r="A1740" s="103"/>
      <c r="B1740" s="103"/>
    </row>
    <row r="1741" spans="1:2" s="323" customFormat="1">
      <c r="A1741" s="103"/>
      <c r="B1741" s="103"/>
    </row>
    <row r="1742" spans="1:2" s="323" customFormat="1">
      <c r="A1742" s="103"/>
      <c r="B1742" s="103"/>
    </row>
    <row r="1743" spans="1:2" s="323" customFormat="1">
      <c r="A1743" s="103"/>
      <c r="B1743" s="103"/>
    </row>
    <row r="1744" spans="1:2" s="323" customFormat="1">
      <c r="A1744" s="103"/>
      <c r="B1744" s="103"/>
    </row>
    <row r="1745" spans="1:2" s="323" customFormat="1">
      <c r="A1745" s="103"/>
      <c r="B1745" s="103"/>
    </row>
    <row r="1746" spans="1:2" s="323" customFormat="1">
      <c r="A1746" s="103"/>
      <c r="B1746" s="103"/>
    </row>
    <row r="1747" spans="1:2" s="323" customFormat="1">
      <c r="A1747" s="103"/>
      <c r="B1747" s="103"/>
    </row>
    <row r="1748" spans="1:2" s="323" customFormat="1">
      <c r="A1748" s="103"/>
      <c r="B1748" s="103"/>
    </row>
    <row r="1749" spans="1:2" s="323" customFormat="1">
      <c r="A1749" s="103"/>
      <c r="B1749" s="103"/>
    </row>
    <row r="1750" spans="1:2" s="323" customFormat="1">
      <c r="A1750" s="103"/>
      <c r="B1750" s="103"/>
    </row>
    <row r="1751" spans="1:2" s="323" customFormat="1">
      <c r="A1751" s="103"/>
      <c r="B1751" s="103"/>
    </row>
    <row r="1752" spans="1:2" s="323" customFormat="1">
      <c r="A1752" s="103"/>
      <c r="B1752" s="101"/>
    </row>
    <row r="1753" spans="1:2" s="323" customFormat="1">
      <c r="A1753" s="103"/>
    </row>
    <row r="1754" spans="1:2" s="323" customFormat="1">
      <c r="A1754" s="103"/>
    </row>
    <row r="1755" spans="1:2" s="323" customFormat="1">
      <c r="A1755" s="103"/>
    </row>
    <row r="1756" spans="1:2" s="323" customFormat="1">
      <c r="A1756" s="103"/>
    </row>
    <row r="1757" spans="1:2" s="323" customFormat="1">
      <c r="A1757" s="103"/>
      <c r="B1757" s="103"/>
    </row>
    <row r="1758" spans="1:2" s="323" customFormat="1">
      <c r="A1758" s="103"/>
      <c r="B1758" s="103"/>
    </row>
    <row r="1759" spans="1:2" s="323" customFormat="1">
      <c r="A1759" s="103"/>
      <c r="B1759" s="103"/>
    </row>
    <row r="1760" spans="1:2" s="323" customFormat="1">
      <c r="A1760" s="103"/>
      <c r="B1760" s="103"/>
    </row>
    <row r="1761" spans="1:2" s="323" customFormat="1">
      <c r="A1761" s="103"/>
      <c r="B1761" s="103"/>
    </row>
    <row r="1762" spans="1:2" s="323" customFormat="1">
      <c r="A1762" s="103"/>
      <c r="B1762" s="103"/>
    </row>
    <row r="1763" spans="1:2" s="323" customFormat="1">
      <c r="A1763" s="103"/>
      <c r="B1763" s="103"/>
    </row>
    <row r="1764" spans="1:2" s="323" customFormat="1">
      <c r="A1764" s="103"/>
      <c r="B1764" s="103"/>
    </row>
    <row r="1765" spans="1:2" s="323" customFormat="1">
      <c r="A1765" s="103"/>
      <c r="B1765" s="103"/>
    </row>
    <row r="1766" spans="1:2" s="323" customFormat="1">
      <c r="A1766" s="103"/>
      <c r="B1766" s="103"/>
    </row>
    <row r="1767" spans="1:2" s="323" customFormat="1">
      <c r="A1767" s="103"/>
      <c r="B1767" s="103"/>
    </row>
    <row r="1768" spans="1:2" s="323" customFormat="1">
      <c r="A1768" s="103"/>
      <c r="B1768" s="103"/>
    </row>
    <row r="1769" spans="1:2" s="323" customFormat="1">
      <c r="A1769" s="103"/>
      <c r="B1769" s="103"/>
    </row>
    <row r="1770" spans="1:2" s="323" customFormat="1">
      <c r="A1770" s="103"/>
      <c r="B1770" s="103"/>
    </row>
    <row r="1771" spans="1:2" s="323" customFormat="1">
      <c r="A1771" s="103"/>
      <c r="B1771" s="103"/>
    </row>
    <row r="1772" spans="1:2" s="323" customFormat="1">
      <c r="A1772" s="103"/>
      <c r="B1772" s="103"/>
    </row>
    <row r="1773" spans="1:2" s="323" customFormat="1">
      <c r="A1773" s="103"/>
      <c r="B1773" s="103"/>
    </row>
    <row r="1774" spans="1:2" s="323" customFormat="1">
      <c r="A1774" s="103"/>
      <c r="B1774" s="103"/>
    </row>
    <row r="1775" spans="1:2" s="323" customFormat="1">
      <c r="A1775" s="103"/>
      <c r="B1775" s="103"/>
    </row>
    <row r="1776" spans="1:2" s="323" customFormat="1">
      <c r="A1776" s="103"/>
      <c r="B1776" s="103"/>
    </row>
    <row r="1777" spans="1:2" s="323" customFormat="1">
      <c r="A1777" s="103"/>
      <c r="B1777" s="103"/>
    </row>
    <row r="1778" spans="1:2" s="323" customFormat="1">
      <c r="A1778" s="103"/>
      <c r="B1778" s="103"/>
    </row>
    <row r="1779" spans="1:2" s="323" customFormat="1">
      <c r="A1779" s="103"/>
      <c r="B1779" s="103"/>
    </row>
    <row r="1780" spans="1:2" s="323" customFormat="1">
      <c r="A1780" s="103"/>
      <c r="B1780" s="103"/>
    </row>
    <row r="1781" spans="1:2" s="323" customFormat="1">
      <c r="A1781" s="103"/>
      <c r="B1781" s="103"/>
    </row>
    <row r="1782" spans="1:2" s="323" customFormat="1">
      <c r="A1782" s="103"/>
      <c r="B1782" s="103"/>
    </row>
    <row r="1783" spans="1:2" s="323" customFormat="1">
      <c r="A1783" s="103"/>
      <c r="B1783" s="103"/>
    </row>
    <row r="1784" spans="1:2" s="323" customFormat="1">
      <c r="A1784" s="103"/>
      <c r="B1784" s="103"/>
    </row>
    <row r="1785" spans="1:2" s="323" customFormat="1">
      <c r="A1785" s="103"/>
      <c r="B1785" s="103"/>
    </row>
    <row r="1786" spans="1:2" s="323" customFormat="1">
      <c r="A1786" s="103"/>
      <c r="B1786" s="103"/>
    </row>
    <row r="1787" spans="1:2" s="323" customFormat="1">
      <c r="A1787" s="103"/>
      <c r="B1787" s="103"/>
    </row>
    <row r="1788" spans="1:2" s="323" customFormat="1">
      <c r="A1788" s="103"/>
      <c r="B1788" s="103"/>
    </row>
    <row r="1789" spans="1:2" s="323" customFormat="1">
      <c r="A1789" s="103"/>
      <c r="B1789" s="324"/>
    </row>
    <row r="1790" spans="1:2" s="323" customFormat="1">
      <c r="A1790" s="103"/>
      <c r="B1790" s="324"/>
    </row>
    <row r="1791" spans="1:2" s="323" customFormat="1">
      <c r="A1791" s="103"/>
      <c r="B1791" s="324"/>
    </row>
    <row r="1792" spans="1:2" s="323" customFormat="1">
      <c r="A1792" s="103"/>
      <c r="B1792" s="324"/>
    </row>
    <row r="1793" spans="1:2" s="323" customFormat="1">
      <c r="A1793" s="103"/>
      <c r="B1793" s="324"/>
    </row>
    <row r="1794" spans="1:2" s="323" customFormat="1">
      <c r="A1794" s="103"/>
      <c r="B1794" s="103"/>
    </row>
    <row r="1795" spans="1:2" s="323" customFormat="1">
      <c r="A1795" s="103"/>
      <c r="B1795" s="103"/>
    </row>
    <row r="1796" spans="1:2" s="323" customFormat="1">
      <c r="A1796" s="103"/>
      <c r="B1796" s="103"/>
    </row>
    <row r="1797" spans="1:2" s="323" customFormat="1">
      <c r="A1797" s="103"/>
      <c r="B1797" s="103"/>
    </row>
    <row r="1798" spans="1:2" s="323" customFormat="1">
      <c r="A1798" s="103"/>
      <c r="B1798" s="103"/>
    </row>
    <row r="1799" spans="1:2" s="323" customFormat="1">
      <c r="A1799" s="103"/>
      <c r="B1799" s="103"/>
    </row>
    <row r="1800" spans="1:2" s="323" customFormat="1">
      <c r="A1800" s="103"/>
      <c r="B1800" s="103"/>
    </row>
    <row r="1801" spans="1:2" s="323" customFormat="1">
      <c r="A1801" s="103"/>
      <c r="B1801" s="103"/>
    </row>
    <row r="1802" spans="1:2" s="323" customFormat="1">
      <c r="A1802" s="103"/>
      <c r="B1802" s="103"/>
    </row>
    <row r="1803" spans="1:2" s="323" customFormat="1">
      <c r="A1803" s="103"/>
      <c r="B1803" s="103"/>
    </row>
    <row r="1804" spans="1:2" s="323" customFormat="1">
      <c r="A1804" s="103"/>
      <c r="B1804" s="103"/>
    </row>
    <row r="1805" spans="1:2" s="323" customFormat="1">
      <c r="A1805" s="103"/>
      <c r="B1805" s="103"/>
    </row>
    <row r="1806" spans="1:2" s="323" customFormat="1">
      <c r="A1806" s="103"/>
      <c r="B1806" s="103"/>
    </row>
    <row r="1807" spans="1:2" s="323" customFormat="1">
      <c r="A1807" s="103"/>
      <c r="B1807" s="103"/>
    </row>
    <row r="1808" spans="1:2" s="323" customFormat="1">
      <c r="A1808" s="103"/>
      <c r="B1808" s="103"/>
    </row>
    <row r="1809" spans="1:2" s="323" customFormat="1">
      <c r="A1809" s="103"/>
      <c r="B1809" s="103"/>
    </row>
    <row r="1810" spans="1:2" s="323" customFormat="1">
      <c r="A1810" s="103"/>
      <c r="B1810" s="103"/>
    </row>
    <row r="1811" spans="1:2" s="323" customFormat="1">
      <c r="A1811" s="103"/>
      <c r="B1811" s="103"/>
    </row>
    <row r="1812" spans="1:2" s="323" customFormat="1">
      <c r="A1812" s="103"/>
      <c r="B1812" s="103"/>
    </row>
    <row r="1813" spans="1:2" s="323" customFormat="1">
      <c r="A1813" s="103"/>
      <c r="B1813" s="103"/>
    </row>
    <row r="1814" spans="1:2" s="323" customFormat="1">
      <c r="A1814" s="103"/>
      <c r="B1814" s="103"/>
    </row>
    <row r="1815" spans="1:2" s="323" customFormat="1">
      <c r="A1815" s="103"/>
      <c r="B1815" s="103"/>
    </row>
    <row r="1816" spans="1:2" s="323" customFormat="1">
      <c r="A1816" s="103"/>
      <c r="B1816" s="103"/>
    </row>
    <row r="1817" spans="1:2" s="323" customFormat="1">
      <c r="A1817" s="103"/>
      <c r="B1817" s="103"/>
    </row>
    <row r="1818" spans="1:2" s="323" customFormat="1">
      <c r="A1818" s="103"/>
      <c r="B1818" s="103"/>
    </row>
    <row r="1819" spans="1:2" s="323" customFormat="1">
      <c r="A1819" s="103"/>
      <c r="B1819" s="103"/>
    </row>
    <row r="1820" spans="1:2" s="323" customFormat="1">
      <c r="A1820" s="103"/>
      <c r="B1820" s="103"/>
    </row>
    <row r="1821" spans="1:2" s="323" customFormat="1">
      <c r="A1821" s="103"/>
      <c r="B1821" s="103"/>
    </row>
    <row r="1822" spans="1:2" s="323" customFormat="1">
      <c r="A1822" s="103"/>
      <c r="B1822" s="103"/>
    </row>
    <row r="1823" spans="1:2" s="323" customFormat="1">
      <c r="A1823" s="103"/>
      <c r="B1823" s="103"/>
    </row>
    <row r="1824" spans="1:2" s="323" customFormat="1">
      <c r="A1824" s="103"/>
      <c r="B1824" s="103"/>
    </row>
    <row r="1825" spans="1:2" s="323" customFormat="1">
      <c r="A1825" s="103"/>
      <c r="B1825" s="103"/>
    </row>
    <row r="1826" spans="1:2" s="323" customFormat="1">
      <c r="A1826" s="103"/>
      <c r="B1826" s="103"/>
    </row>
    <row r="1827" spans="1:2" s="323" customFormat="1">
      <c r="A1827" s="103"/>
      <c r="B1827" s="103"/>
    </row>
    <row r="1828" spans="1:2" s="323" customFormat="1">
      <c r="A1828" s="103"/>
      <c r="B1828" s="103"/>
    </row>
    <row r="1829" spans="1:2" s="323" customFormat="1">
      <c r="A1829" s="103"/>
      <c r="B1829" s="103"/>
    </row>
    <row r="1830" spans="1:2" s="323" customFormat="1">
      <c r="A1830" s="103"/>
      <c r="B1830" s="103"/>
    </row>
    <row r="1831" spans="1:2" s="323" customFormat="1">
      <c r="A1831" s="103"/>
      <c r="B1831" s="103"/>
    </row>
    <row r="1832" spans="1:2" s="323" customFormat="1">
      <c r="A1832" s="103"/>
      <c r="B1832" s="103"/>
    </row>
    <row r="1833" spans="1:2" s="323" customFormat="1">
      <c r="A1833" s="103"/>
      <c r="B1833" s="103"/>
    </row>
    <row r="1834" spans="1:2" s="323" customFormat="1">
      <c r="A1834" s="103"/>
      <c r="B1834" s="103"/>
    </row>
    <row r="1835" spans="1:2" s="323" customFormat="1">
      <c r="A1835" s="103"/>
      <c r="B1835" s="103"/>
    </row>
    <row r="1836" spans="1:2" s="323" customFormat="1">
      <c r="A1836" s="103"/>
      <c r="B1836" s="103"/>
    </row>
    <row r="1837" spans="1:2" s="323" customFormat="1">
      <c r="A1837" s="103"/>
      <c r="B1837" s="103"/>
    </row>
    <row r="1838" spans="1:2" s="323" customFormat="1">
      <c r="A1838" s="103"/>
      <c r="B1838" s="103"/>
    </row>
    <row r="1839" spans="1:2" s="323" customFormat="1">
      <c r="A1839" s="103"/>
      <c r="B1839" s="103"/>
    </row>
    <row r="1840" spans="1:2" s="323" customFormat="1">
      <c r="A1840" s="103"/>
      <c r="B1840" s="103"/>
    </row>
    <row r="1841" spans="1:2" s="323" customFormat="1">
      <c r="A1841" s="103"/>
      <c r="B1841" s="103"/>
    </row>
    <row r="1842" spans="1:2" s="323" customFormat="1">
      <c r="A1842" s="103"/>
      <c r="B1842" s="103"/>
    </row>
    <row r="1843" spans="1:2" s="323" customFormat="1">
      <c r="A1843" s="103"/>
      <c r="B1843" s="103"/>
    </row>
    <row r="1844" spans="1:2" s="323" customFormat="1">
      <c r="A1844" s="103"/>
      <c r="B1844" s="103"/>
    </row>
    <row r="1845" spans="1:2" s="323" customFormat="1">
      <c r="A1845" s="103"/>
      <c r="B1845" s="103"/>
    </row>
    <row r="1846" spans="1:2" s="323" customFormat="1">
      <c r="A1846" s="103"/>
      <c r="B1846" s="103"/>
    </row>
    <row r="1847" spans="1:2" s="323" customFormat="1">
      <c r="A1847" s="103"/>
      <c r="B1847" s="103"/>
    </row>
    <row r="1848" spans="1:2" s="323" customFormat="1">
      <c r="A1848" s="103"/>
      <c r="B1848" s="103"/>
    </row>
    <row r="1849" spans="1:2" s="323" customFormat="1">
      <c r="A1849" s="103"/>
      <c r="B1849" s="103"/>
    </row>
    <row r="1850" spans="1:2" s="323" customFormat="1">
      <c r="A1850" s="103"/>
      <c r="B1850" s="103"/>
    </row>
    <row r="1851" spans="1:2" s="323" customFormat="1">
      <c r="A1851" s="103"/>
      <c r="B1851" s="103"/>
    </row>
    <row r="1852" spans="1:2" s="323" customFormat="1">
      <c r="A1852" s="103"/>
      <c r="B1852" s="103"/>
    </row>
    <row r="1853" spans="1:2" s="323" customFormat="1">
      <c r="A1853" s="103"/>
      <c r="B1853" s="103"/>
    </row>
    <row r="1854" spans="1:2" s="323" customFormat="1">
      <c r="A1854" s="103"/>
      <c r="B1854" s="103"/>
    </row>
    <row r="1855" spans="1:2" s="323" customFormat="1">
      <c r="A1855" s="103"/>
      <c r="B1855" s="103"/>
    </row>
    <row r="1856" spans="1:2" s="323" customFormat="1">
      <c r="A1856" s="103"/>
      <c r="B1856" s="103"/>
    </row>
    <row r="1857" spans="1:2" s="323" customFormat="1">
      <c r="A1857" s="103"/>
      <c r="B1857" s="103"/>
    </row>
    <row r="1858" spans="1:2" s="323" customFormat="1">
      <c r="A1858" s="103"/>
      <c r="B1858" s="103"/>
    </row>
    <row r="1859" spans="1:2" s="323" customFormat="1">
      <c r="A1859" s="103"/>
      <c r="B1859" s="103"/>
    </row>
    <row r="1860" spans="1:2" s="323" customFormat="1">
      <c r="A1860" s="103"/>
      <c r="B1860" s="101"/>
    </row>
    <row r="1861" spans="1:2" s="323" customFormat="1">
      <c r="A1861" s="103"/>
    </row>
    <row r="1862" spans="1:2" s="323" customFormat="1">
      <c r="A1862" s="103"/>
    </row>
    <row r="1863" spans="1:2" s="323" customFormat="1">
      <c r="A1863" s="103"/>
    </row>
    <row r="1864" spans="1:2" s="323" customFormat="1">
      <c r="A1864" s="103"/>
    </row>
    <row r="1865" spans="1:2" s="323" customFormat="1">
      <c r="A1865" s="103"/>
      <c r="B1865" s="103"/>
    </row>
    <row r="1866" spans="1:2" s="323" customFormat="1">
      <c r="A1866" s="103"/>
      <c r="B1866" s="103"/>
    </row>
    <row r="1867" spans="1:2" s="323" customFormat="1">
      <c r="A1867" s="103"/>
      <c r="B1867" s="103"/>
    </row>
    <row r="1868" spans="1:2" s="323" customFormat="1">
      <c r="A1868" s="103"/>
      <c r="B1868" s="103"/>
    </row>
    <row r="1869" spans="1:2" s="323" customFormat="1">
      <c r="A1869" s="103"/>
      <c r="B1869" s="103"/>
    </row>
    <row r="1870" spans="1:2" s="323" customFormat="1">
      <c r="A1870" s="103"/>
      <c r="B1870" s="103"/>
    </row>
    <row r="1871" spans="1:2" s="323" customFormat="1">
      <c r="A1871" s="103"/>
      <c r="B1871" s="103"/>
    </row>
    <row r="1872" spans="1:2" s="323" customFormat="1">
      <c r="A1872" s="103"/>
      <c r="B1872" s="101"/>
    </row>
    <row r="1873" spans="1:2" s="323" customFormat="1">
      <c r="A1873" s="103"/>
    </row>
    <row r="1874" spans="1:2" s="323" customFormat="1">
      <c r="A1874" s="103"/>
    </row>
    <row r="1875" spans="1:2" s="323" customFormat="1">
      <c r="A1875" s="103"/>
    </row>
    <row r="1876" spans="1:2" s="323" customFormat="1">
      <c r="A1876" s="103"/>
    </row>
    <row r="1877" spans="1:2" s="323" customFormat="1">
      <c r="A1877" s="103"/>
      <c r="B1877" s="103"/>
    </row>
    <row r="1878" spans="1:2" s="323" customFormat="1">
      <c r="A1878" s="103"/>
      <c r="B1878" s="103"/>
    </row>
    <row r="1879" spans="1:2" s="323" customFormat="1">
      <c r="A1879" s="103"/>
      <c r="B1879" s="103"/>
    </row>
    <row r="1880" spans="1:2" s="323" customFormat="1">
      <c r="A1880" s="103"/>
      <c r="B1880" s="103"/>
    </row>
    <row r="1881" spans="1:2" s="323" customFormat="1">
      <c r="A1881" s="103"/>
      <c r="B1881" s="103"/>
    </row>
    <row r="1882" spans="1:2" s="323" customFormat="1">
      <c r="A1882" s="103"/>
      <c r="B1882" s="103"/>
    </row>
    <row r="1883" spans="1:2" s="323" customFormat="1">
      <c r="A1883" s="103"/>
      <c r="B1883" s="103"/>
    </row>
    <row r="1884" spans="1:2" s="323" customFormat="1">
      <c r="A1884" s="103"/>
      <c r="B1884" s="103"/>
    </row>
    <row r="1885" spans="1:2" s="323" customFormat="1">
      <c r="A1885" s="103"/>
      <c r="B1885" s="103"/>
    </row>
    <row r="1886" spans="1:2" s="323" customFormat="1">
      <c r="A1886" s="103"/>
      <c r="B1886" s="103"/>
    </row>
    <row r="1887" spans="1:2" s="323" customFormat="1">
      <c r="A1887" s="103"/>
      <c r="B1887" s="103"/>
    </row>
    <row r="1888" spans="1:2" s="323" customFormat="1">
      <c r="A1888" s="103"/>
      <c r="B1888" s="103"/>
    </row>
    <row r="1889" spans="1:2" s="323" customFormat="1">
      <c r="A1889" s="103"/>
      <c r="B1889" s="103"/>
    </row>
    <row r="1890" spans="1:2" s="323" customFormat="1">
      <c r="A1890" s="103"/>
      <c r="B1890" s="103"/>
    </row>
    <row r="1891" spans="1:2" s="323" customFormat="1">
      <c r="A1891" s="103"/>
      <c r="B1891" s="103"/>
    </row>
    <row r="1892" spans="1:2" s="323" customFormat="1">
      <c r="A1892" s="103"/>
      <c r="B1892" s="103"/>
    </row>
    <row r="1893" spans="1:2" s="323" customFormat="1">
      <c r="A1893" s="103"/>
      <c r="B1893" s="103"/>
    </row>
    <row r="1894" spans="1:2" s="323" customFormat="1">
      <c r="A1894" s="103"/>
      <c r="B1894" s="103"/>
    </row>
    <row r="1895" spans="1:2" s="323" customFormat="1">
      <c r="A1895" s="103"/>
      <c r="B1895" s="103"/>
    </row>
    <row r="1896" spans="1:2" s="323" customFormat="1">
      <c r="A1896" s="103"/>
      <c r="B1896" s="103"/>
    </row>
    <row r="1897" spans="1:2" s="323" customFormat="1">
      <c r="A1897" s="103"/>
      <c r="B1897" s="103"/>
    </row>
    <row r="1898" spans="1:2" s="323" customFormat="1">
      <c r="A1898" s="103"/>
      <c r="B1898" s="103"/>
    </row>
    <row r="1899" spans="1:2" s="323" customFormat="1">
      <c r="A1899" s="103"/>
      <c r="B1899" s="103"/>
    </row>
    <row r="1900" spans="1:2" s="323" customFormat="1">
      <c r="A1900" s="103"/>
      <c r="B1900" s="103"/>
    </row>
    <row r="1901" spans="1:2" s="323" customFormat="1">
      <c r="A1901" s="103"/>
      <c r="B1901" s="103"/>
    </row>
    <row r="1902" spans="1:2" s="323" customFormat="1">
      <c r="A1902" s="103"/>
      <c r="B1902" s="103"/>
    </row>
    <row r="1903" spans="1:2" s="323" customFormat="1">
      <c r="A1903" s="103"/>
      <c r="B1903" s="103"/>
    </row>
    <row r="1904" spans="1:2" s="323" customFormat="1">
      <c r="A1904" s="103"/>
      <c r="B1904" s="103"/>
    </row>
    <row r="1905" spans="1:2" s="323" customFormat="1">
      <c r="A1905" s="103"/>
      <c r="B1905" s="103"/>
    </row>
    <row r="1906" spans="1:2" s="323" customFormat="1">
      <c r="A1906" s="103"/>
      <c r="B1906" s="103"/>
    </row>
    <row r="1907" spans="1:2" s="323" customFormat="1">
      <c r="A1907" s="103"/>
      <c r="B1907" s="103"/>
    </row>
    <row r="1908" spans="1:2" s="323" customFormat="1">
      <c r="A1908" s="103"/>
      <c r="B1908" s="103"/>
    </row>
    <row r="1909" spans="1:2" s="323" customFormat="1">
      <c r="A1909" s="103"/>
      <c r="B1909" s="103"/>
    </row>
    <row r="1910" spans="1:2" s="323" customFormat="1">
      <c r="A1910" s="103"/>
      <c r="B1910" s="103"/>
    </row>
    <row r="1911" spans="1:2" s="323" customFormat="1">
      <c r="A1911" s="103"/>
      <c r="B1911" s="103"/>
    </row>
    <row r="1912" spans="1:2" s="323" customFormat="1">
      <c r="A1912" s="103"/>
      <c r="B1912" s="103"/>
    </row>
    <row r="1913" spans="1:2" s="323" customFormat="1">
      <c r="A1913" s="103"/>
      <c r="B1913" s="103"/>
    </row>
    <row r="1914" spans="1:2" s="323" customFormat="1">
      <c r="A1914" s="103"/>
      <c r="B1914" s="103"/>
    </row>
    <row r="1915" spans="1:2" s="323" customFormat="1">
      <c r="A1915" s="103"/>
      <c r="B1915" s="103"/>
    </row>
    <row r="1916" spans="1:2" s="323" customFormat="1">
      <c r="A1916" s="103"/>
      <c r="B1916" s="103"/>
    </row>
    <row r="1917" spans="1:2" s="323" customFormat="1">
      <c r="A1917" s="103"/>
      <c r="B1917" s="103"/>
    </row>
    <row r="1918" spans="1:2" s="323" customFormat="1">
      <c r="A1918" s="103"/>
      <c r="B1918" s="103"/>
    </row>
    <row r="1919" spans="1:2" s="323" customFormat="1">
      <c r="A1919" s="103"/>
      <c r="B1919" s="103"/>
    </row>
    <row r="1920" spans="1:2" s="323" customFormat="1">
      <c r="A1920" s="103"/>
      <c r="B1920" s="103"/>
    </row>
    <row r="1921" spans="1:2" s="323" customFormat="1">
      <c r="A1921" s="103"/>
      <c r="B1921" s="103"/>
    </row>
    <row r="1922" spans="1:2" s="323" customFormat="1">
      <c r="A1922" s="103"/>
      <c r="B1922" s="103"/>
    </row>
    <row r="1923" spans="1:2" s="323" customFormat="1">
      <c r="A1923" s="103"/>
      <c r="B1923" s="103"/>
    </row>
    <row r="1924" spans="1:2" s="323" customFormat="1">
      <c r="A1924" s="103"/>
      <c r="B1924" s="103"/>
    </row>
    <row r="1925" spans="1:2" s="323" customFormat="1">
      <c r="A1925" s="103"/>
      <c r="B1925" s="101"/>
    </row>
    <row r="1926" spans="1:2" s="323" customFormat="1">
      <c r="A1926" s="103"/>
    </row>
    <row r="1927" spans="1:2" s="323" customFormat="1">
      <c r="A1927" s="103"/>
    </row>
    <row r="1928" spans="1:2" s="323" customFormat="1">
      <c r="A1928" s="103"/>
    </row>
    <row r="1929" spans="1:2" s="323" customFormat="1">
      <c r="A1929" s="103"/>
    </row>
    <row r="1930" spans="1:2" s="323" customFormat="1">
      <c r="A1930" s="103"/>
    </row>
    <row r="1931" spans="1:2" s="323" customFormat="1">
      <c r="A1931" s="103"/>
    </row>
    <row r="1932" spans="1:2" s="323" customFormat="1">
      <c r="A1932" s="103"/>
      <c r="B1932" s="103"/>
    </row>
    <row r="1933" spans="1:2" s="323" customFormat="1">
      <c r="A1933" s="103"/>
      <c r="B1933" s="103"/>
    </row>
    <row r="1934" spans="1:2" s="323" customFormat="1">
      <c r="A1934" s="103"/>
      <c r="B1934" s="103"/>
    </row>
    <row r="1935" spans="1:2" s="323" customFormat="1">
      <c r="A1935" s="103"/>
      <c r="B1935" s="103"/>
    </row>
    <row r="1936" spans="1:2" s="323" customFormat="1">
      <c r="A1936" s="103"/>
      <c r="B1936" s="103"/>
    </row>
    <row r="1937" spans="1:2" s="323" customFormat="1">
      <c r="A1937" s="103"/>
      <c r="B1937" s="103"/>
    </row>
    <row r="1938" spans="1:2" s="323" customFormat="1">
      <c r="A1938" s="103"/>
      <c r="B1938" s="103"/>
    </row>
    <row r="1939" spans="1:2" s="323" customFormat="1">
      <c r="A1939" s="103"/>
      <c r="B1939" s="103"/>
    </row>
    <row r="1940" spans="1:2" s="323" customFormat="1">
      <c r="A1940" s="103"/>
      <c r="B1940" s="103"/>
    </row>
    <row r="1941" spans="1:2" s="323" customFormat="1">
      <c r="A1941" s="103"/>
      <c r="B1941" s="103"/>
    </row>
    <row r="1942" spans="1:2" s="323" customFormat="1">
      <c r="A1942" s="103"/>
      <c r="B1942" s="103"/>
    </row>
    <row r="1943" spans="1:2" s="323" customFormat="1">
      <c r="A1943" s="103"/>
      <c r="B1943" s="103"/>
    </row>
    <row r="1944" spans="1:2" s="323" customFormat="1">
      <c r="A1944" s="103"/>
      <c r="B1944" s="103"/>
    </row>
    <row r="1945" spans="1:2" s="323" customFormat="1">
      <c r="A1945" s="103"/>
      <c r="B1945" s="103"/>
    </row>
    <row r="1946" spans="1:2" s="323" customFormat="1">
      <c r="A1946" s="103"/>
      <c r="B1946" s="103"/>
    </row>
    <row r="1947" spans="1:2" s="323" customFormat="1">
      <c r="A1947" s="103"/>
      <c r="B1947" s="103"/>
    </row>
    <row r="1948" spans="1:2" s="323" customFormat="1">
      <c r="A1948" s="103"/>
      <c r="B1948" s="103"/>
    </row>
    <row r="1949" spans="1:2" s="323" customFormat="1">
      <c r="A1949" s="103"/>
      <c r="B1949" s="103"/>
    </row>
    <row r="1950" spans="1:2" s="323" customFormat="1">
      <c r="A1950" s="103"/>
      <c r="B1950" s="103"/>
    </row>
    <row r="1951" spans="1:2" s="323" customFormat="1">
      <c r="A1951" s="103"/>
      <c r="B1951" s="103"/>
    </row>
    <row r="1952" spans="1:2" s="323" customFormat="1">
      <c r="A1952" s="103"/>
      <c r="B1952" s="103"/>
    </row>
    <row r="1953" spans="1:2" s="323" customFormat="1">
      <c r="A1953" s="103"/>
      <c r="B1953" s="103"/>
    </row>
    <row r="1954" spans="1:2" s="323" customFormat="1">
      <c r="A1954" s="103"/>
      <c r="B1954" s="103"/>
    </row>
    <row r="1955" spans="1:2" s="323" customFormat="1">
      <c r="A1955" s="103"/>
      <c r="B1955" s="103"/>
    </row>
    <row r="1956" spans="1:2" s="323" customFormat="1">
      <c r="A1956" s="103"/>
      <c r="B1956" s="103"/>
    </row>
    <row r="1957" spans="1:2" s="323" customFormat="1">
      <c r="A1957" s="103"/>
      <c r="B1957" s="103"/>
    </row>
    <row r="1958" spans="1:2" s="323" customFormat="1">
      <c r="A1958" s="103"/>
      <c r="B1958" s="103"/>
    </row>
    <row r="1959" spans="1:2" s="323" customFormat="1">
      <c r="A1959" s="103"/>
      <c r="B1959" s="103"/>
    </row>
    <row r="1960" spans="1:2" s="323" customFormat="1">
      <c r="A1960" s="103"/>
      <c r="B1960" s="103"/>
    </row>
    <row r="1961" spans="1:2" s="323" customFormat="1">
      <c r="A1961" s="103"/>
      <c r="B1961" s="103"/>
    </row>
    <row r="1962" spans="1:2" s="323" customFormat="1">
      <c r="A1962" s="103"/>
      <c r="B1962" s="103"/>
    </row>
    <row r="1963" spans="1:2" s="323" customFormat="1">
      <c r="A1963" s="103"/>
      <c r="B1963" s="103"/>
    </row>
    <row r="1964" spans="1:2" s="323" customFormat="1">
      <c r="A1964" s="103"/>
      <c r="B1964" s="103"/>
    </row>
    <row r="1965" spans="1:2" s="323" customFormat="1">
      <c r="A1965" s="103"/>
      <c r="B1965" s="103"/>
    </row>
    <row r="1966" spans="1:2" s="323" customFormat="1">
      <c r="A1966" s="103"/>
      <c r="B1966" s="103"/>
    </row>
    <row r="1967" spans="1:2" s="323" customFormat="1">
      <c r="A1967" s="103"/>
      <c r="B1967" s="103"/>
    </row>
    <row r="1968" spans="1:2" s="323" customFormat="1">
      <c r="A1968" s="103"/>
      <c r="B1968" s="103"/>
    </row>
    <row r="1969" spans="1:2" s="323" customFormat="1">
      <c r="A1969" s="103"/>
      <c r="B1969" s="103"/>
    </row>
    <row r="1970" spans="1:2" s="323" customFormat="1">
      <c r="A1970" s="103"/>
      <c r="B1970" s="103"/>
    </row>
    <row r="1971" spans="1:2" s="323" customFormat="1">
      <c r="A1971" s="103"/>
      <c r="B1971" s="103"/>
    </row>
    <row r="1972" spans="1:2" s="323" customFormat="1">
      <c r="A1972" s="103"/>
      <c r="B1972" s="103"/>
    </row>
    <row r="1973" spans="1:2" s="323" customFormat="1">
      <c r="A1973" s="103"/>
      <c r="B1973" s="103"/>
    </row>
    <row r="1974" spans="1:2" s="323" customFormat="1">
      <c r="A1974" s="103"/>
      <c r="B1974" s="103"/>
    </row>
    <row r="1975" spans="1:2" s="323" customFormat="1">
      <c r="A1975" s="103"/>
      <c r="B1975" s="103"/>
    </row>
    <row r="1976" spans="1:2" s="323" customFormat="1">
      <c r="A1976" s="103"/>
      <c r="B1976" s="103"/>
    </row>
    <row r="1977" spans="1:2" s="323" customFormat="1">
      <c r="A1977" s="103"/>
      <c r="B1977" s="103"/>
    </row>
    <row r="1978" spans="1:2" s="323" customFormat="1">
      <c r="A1978" s="103"/>
      <c r="B1978" s="103"/>
    </row>
    <row r="1979" spans="1:2" s="323" customFormat="1">
      <c r="A1979" s="103"/>
      <c r="B1979" s="103"/>
    </row>
    <row r="1980" spans="1:2" s="323" customFormat="1">
      <c r="A1980" s="103"/>
      <c r="B1980" s="103"/>
    </row>
    <row r="1981" spans="1:2" s="323" customFormat="1">
      <c r="A1981" s="103"/>
      <c r="B1981" s="103"/>
    </row>
    <row r="1982" spans="1:2" s="323" customFormat="1">
      <c r="A1982" s="103"/>
      <c r="B1982" s="103"/>
    </row>
    <row r="1983" spans="1:2" s="323" customFormat="1">
      <c r="A1983" s="103"/>
      <c r="B1983" s="103"/>
    </row>
    <row r="1984" spans="1:2" s="323" customFormat="1">
      <c r="A1984" s="103"/>
      <c r="B1984" s="103"/>
    </row>
    <row r="1985" spans="1:2" s="323" customFormat="1">
      <c r="A1985" s="103"/>
      <c r="B1985" s="103"/>
    </row>
    <row r="1986" spans="1:2" s="323" customFormat="1">
      <c r="A1986" s="103"/>
      <c r="B1986" s="103"/>
    </row>
    <row r="1987" spans="1:2" s="323" customFormat="1">
      <c r="A1987" s="103"/>
      <c r="B1987" s="103"/>
    </row>
    <row r="1988" spans="1:2" s="323" customFormat="1">
      <c r="A1988" s="103"/>
      <c r="B1988" s="103"/>
    </row>
    <row r="1989" spans="1:2" s="323" customFormat="1">
      <c r="A1989" s="103"/>
      <c r="B1989" s="103"/>
    </row>
    <row r="1990" spans="1:2" s="323" customFormat="1">
      <c r="A1990" s="103"/>
      <c r="B1990" s="103"/>
    </row>
    <row r="1991" spans="1:2" s="323" customFormat="1">
      <c r="A1991" s="103"/>
      <c r="B1991" s="103"/>
    </row>
    <row r="1992" spans="1:2" s="323" customFormat="1">
      <c r="A1992" s="103"/>
      <c r="B1992" s="103"/>
    </row>
    <row r="1993" spans="1:2" s="323" customFormat="1">
      <c r="A1993" s="103"/>
      <c r="B1993" s="103"/>
    </row>
    <row r="1994" spans="1:2" s="323" customFormat="1">
      <c r="A1994" s="103"/>
      <c r="B1994" s="103"/>
    </row>
    <row r="1995" spans="1:2" s="323" customFormat="1">
      <c r="A1995" s="103"/>
      <c r="B1995" s="103"/>
    </row>
    <row r="1996" spans="1:2" s="323" customFormat="1">
      <c r="A1996" s="103"/>
      <c r="B1996" s="103"/>
    </row>
    <row r="1997" spans="1:2" s="323" customFormat="1">
      <c r="A1997" s="103"/>
      <c r="B1997" s="103"/>
    </row>
    <row r="1998" spans="1:2" s="323" customFormat="1">
      <c r="A1998" s="103"/>
      <c r="B1998" s="103"/>
    </row>
    <row r="1999" spans="1:2" s="323" customFormat="1">
      <c r="A1999" s="103"/>
      <c r="B1999" s="103"/>
    </row>
    <row r="2000" spans="1:2" s="323" customFormat="1">
      <c r="A2000" s="103"/>
      <c r="B2000" s="103"/>
    </row>
    <row r="2001" spans="1:2" s="323" customFormat="1">
      <c r="A2001" s="103"/>
      <c r="B2001" s="103"/>
    </row>
    <row r="2002" spans="1:2" s="323" customFormat="1">
      <c r="A2002" s="103"/>
      <c r="B2002" s="103"/>
    </row>
    <row r="2003" spans="1:2" s="323" customFormat="1">
      <c r="A2003" s="103"/>
      <c r="B2003" s="103"/>
    </row>
    <row r="2004" spans="1:2" s="323" customFormat="1">
      <c r="A2004" s="103"/>
      <c r="B2004" s="101"/>
    </row>
    <row r="2005" spans="1:2" s="323" customFormat="1">
      <c r="A2005" s="103"/>
    </row>
    <row r="2006" spans="1:2" s="323" customFormat="1">
      <c r="A2006" s="103"/>
    </row>
    <row r="2007" spans="1:2" s="323" customFormat="1">
      <c r="A2007" s="103"/>
    </row>
    <row r="2008" spans="1:2" s="323" customFormat="1">
      <c r="A2008" s="103"/>
    </row>
    <row r="2009" spans="1:2" s="323" customFormat="1">
      <c r="A2009" s="103"/>
      <c r="B2009" s="101"/>
    </row>
    <row r="2010" spans="1:2" s="323" customFormat="1">
      <c r="A2010" s="103"/>
    </row>
    <row r="2011" spans="1:2" s="323" customFormat="1">
      <c r="A2011" s="103"/>
    </row>
    <row r="2012" spans="1:2" s="323" customFormat="1">
      <c r="A2012" s="103"/>
    </row>
    <row r="2013" spans="1:2" s="323" customFormat="1">
      <c r="A2013" s="103"/>
      <c r="B2013" s="101"/>
    </row>
    <row r="2014" spans="1:2" s="323" customFormat="1">
      <c r="A2014" s="103"/>
    </row>
    <row r="2015" spans="1:2" s="323" customFormat="1">
      <c r="A2015" s="103"/>
    </row>
    <row r="2016" spans="1:2" s="323" customFormat="1">
      <c r="A2016" s="103"/>
    </row>
    <row r="2017" spans="1:2" s="323" customFormat="1">
      <c r="A2017" s="103"/>
      <c r="B2017" s="103"/>
    </row>
    <row r="2018" spans="1:2" s="323" customFormat="1">
      <c r="A2018" s="103"/>
      <c r="B2018" s="103"/>
    </row>
    <row r="2019" spans="1:2" s="323" customFormat="1">
      <c r="A2019" s="103"/>
      <c r="B2019" s="103"/>
    </row>
    <row r="2020" spans="1:2" s="323" customFormat="1">
      <c r="A2020" s="103"/>
      <c r="B2020" s="103"/>
    </row>
    <row r="2021" spans="1:2" s="323" customFormat="1">
      <c r="A2021" s="103"/>
      <c r="B2021" s="103"/>
    </row>
    <row r="2022" spans="1:2" s="323" customFormat="1">
      <c r="A2022" s="103"/>
      <c r="B2022" s="101"/>
    </row>
    <row r="2023" spans="1:2" s="323" customFormat="1">
      <c r="A2023" s="103"/>
    </row>
    <row r="2024" spans="1:2" s="323" customFormat="1">
      <c r="A2024" s="103"/>
    </row>
    <row r="2025" spans="1:2" s="323" customFormat="1">
      <c r="A2025" s="103"/>
    </row>
    <row r="2026" spans="1:2" s="323" customFormat="1">
      <c r="A2026" s="103"/>
    </row>
    <row r="2027" spans="1:2" s="323" customFormat="1">
      <c r="A2027" s="103"/>
      <c r="B2027" s="101"/>
    </row>
    <row r="2028" spans="1:2" s="323" customFormat="1">
      <c r="A2028" s="103"/>
    </row>
    <row r="2029" spans="1:2" s="323" customFormat="1">
      <c r="A2029" s="103"/>
    </row>
    <row r="2030" spans="1:2" s="323" customFormat="1">
      <c r="A2030" s="103"/>
    </row>
    <row r="2031" spans="1:2" s="323" customFormat="1">
      <c r="A2031" s="103"/>
      <c r="B2031" s="103"/>
    </row>
    <row r="2032" spans="1:2" s="323" customFormat="1">
      <c r="A2032" s="103"/>
      <c r="B2032" s="103"/>
    </row>
    <row r="2033" spans="1:2" s="323" customFormat="1">
      <c r="A2033" s="103"/>
      <c r="B2033" s="103"/>
    </row>
    <row r="2034" spans="1:2" s="323" customFormat="1">
      <c r="A2034" s="103"/>
      <c r="B2034" s="103"/>
    </row>
    <row r="2035" spans="1:2" s="323" customFormat="1">
      <c r="A2035" s="103"/>
      <c r="B2035" s="103"/>
    </row>
    <row r="2036" spans="1:2" s="323" customFormat="1">
      <c r="A2036" s="103"/>
      <c r="B2036" s="103"/>
    </row>
    <row r="2037" spans="1:2" s="323" customFormat="1">
      <c r="A2037" s="103"/>
      <c r="B2037" s="103"/>
    </row>
    <row r="2038" spans="1:2" s="323" customFormat="1">
      <c r="A2038" s="103"/>
      <c r="B2038" s="103"/>
    </row>
    <row r="2039" spans="1:2" s="323" customFormat="1">
      <c r="A2039" s="103"/>
      <c r="B2039" s="101"/>
    </row>
    <row r="2040" spans="1:2" s="323" customFormat="1">
      <c r="A2040" s="103"/>
    </row>
    <row r="2041" spans="1:2" s="323" customFormat="1">
      <c r="A2041" s="103"/>
    </row>
    <row r="2042" spans="1:2" s="323" customFormat="1">
      <c r="A2042" s="103"/>
    </row>
    <row r="2043" spans="1:2" s="323" customFormat="1">
      <c r="A2043" s="103"/>
    </row>
    <row r="2044" spans="1:2" s="323" customFormat="1">
      <c r="A2044" s="103"/>
      <c r="B2044" s="103"/>
    </row>
    <row r="2045" spans="1:2" s="323" customFormat="1">
      <c r="A2045" s="103"/>
      <c r="B2045" s="103"/>
    </row>
    <row r="2046" spans="1:2" s="323" customFormat="1">
      <c r="A2046" s="103"/>
      <c r="B2046" s="103"/>
    </row>
    <row r="2047" spans="1:2" s="323" customFormat="1">
      <c r="A2047" s="103"/>
      <c r="B2047" s="103"/>
    </row>
    <row r="2048" spans="1:2" s="323" customFormat="1">
      <c r="A2048" s="103"/>
      <c r="B2048" s="103"/>
    </row>
    <row r="2049" spans="1:2" s="323" customFormat="1">
      <c r="A2049" s="103"/>
      <c r="B2049" s="103"/>
    </row>
    <row r="2050" spans="1:2" s="323" customFormat="1">
      <c r="A2050" s="103"/>
      <c r="B2050" s="103"/>
    </row>
    <row r="2051" spans="1:2" s="323" customFormat="1">
      <c r="A2051" s="103"/>
      <c r="B2051" s="103"/>
    </row>
    <row r="2052" spans="1:2" s="323" customFormat="1">
      <c r="A2052" s="103"/>
      <c r="B2052" s="103"/>
    </row>
    <row r="2053" spans="1:2" s="323" customFormat="1">
      <c r="A2053" s="103"/>
      <c r="B2053" s="103"/>
    </row>
    <row r="2054" spans="1:2" s="323" customFormat="1">
      <c r="A2054" s="103"/>
      <c r="B2054" s="103"/>
    </row>
    <row r="2055" spans="1:2" s="323" customFormat="1">
      <c r="A2055" s="103"/>
      <c r="B2055" s="103"/>
    </row>
    <row r="2056" spans="1:2" s="323" customFormat="1">
      <c r="A2056" s="103"/>
      <c r="B2056" s="103"/>
    </row>
    <row r="2057" spans="1:2" s="323" customFormat="1">
      <c r="A2057" s="103"/>
      <c r="B2057" s="103"/>
    </row>
    <row r="2058" spans="1:2" s="323" customFormat="1">
      <c r="A2058" s="103"/>
      <c r="B2058" s="101"/>
    </row>
    <row r="2059" spans="1:2" s="323" customFormat="1">
      <c r="A2059" s="103"/>
    </row>
    <row r="2060" spans="1:2" s="323" customFormat="1">
      <c r="A2060" s="103"/>
    </row>
    <row r="2061" spans="1:2" s="323" customFormat="1">
      <c r="A2061" s="103"/>
    </row>
    <row r="2062" spans="1:2" s="323" customFormat="1">
      <c r="A2062" s="103"/>
      <c r="B2062" s="103"/>
    </row>
    <row r="2063" spans="1:2" s="323" customFormat="1">
      <c r="A2063" s="103"/>
      <c r="B2063" s="103"/>
    </row>
    <row r="2064" spans="1:2" s="323" customFormat="1">
      <c r="A2064" s="103"/>
      <c r="B2064" s="103"/>
    </row>
    <row r="2065" spans="1:2" s="323" customFormat="1">
      <c r="A2065" s="103"/>
      <c r="B2065" s="103"/>
    </row>
    <row r="2066" spans="1:2" s="323" customFormat="1">
      <c r="A2066" s="103"/>
      <c r="B2066" s="103"/>
    </row>
    <row r="2067" spans="1:2" s="323" customFormat="1">
      <c r="A2067" s="103"/>
      <c r="B2067" s="103"/>
    </row>
    <row r="2068" spans="1:2" s="323" customFormat="1">
      <c r="A2068" s="103"/>
      <c r="B2068" s="103"/>
    </row>
    <row r="2069" spans="1:2" s="323" customFormat="1">
      <c r="A2069" s="103"/>
      <c r="B2069" s="103"/>
    </row>
    <row r="2070" spans="1:2" s="323" customFormat="1">
      <c r="A2070" s="103"/>
      <c r="B2070" s="103"/>
    </row>
    <row r="2071" spans="1:2" s="323" customFormat="1">
      <c r="A2071" s="103"/>
      <c r="B2071" s="101"/>
    </row>
    <row r="2072" spans="1:2" s="323" customFormat="1">
      <c r="A2072" s="103"/>
    </row>
    <row r="2073" spans="1:2" s="323" customFormat="1">
      <c r="A2073" s="103"/>
    </row>
    <row r="2074" spans="1:2" s="323" customFormat="1">
      <c r="A2074" s="103"/>
    </row>
    <row r="2075" spans="1:2" s="323" customFormat="1">
      <c r="A2075" s="103"/>
    </row>
    <row r="2076" spans="1:2" s="323" customFormat="1">
      <c r="A2076" s="103"/>
      <c r="B2076" s="103"/>
    </row>
    <row r="2077" spans="1:2" s="323" customFormat="1">
      <c r="A2077" s="103"/>
      <c r="B2077" s="103"/>
    </row>
    <row r="2078" spans="1:2" s="323" customFormat="1">
      <c r="A2078" s="103"/>
      <c r="B2078" s="103"/>
    </row>
    <row r="2079" spans="1:2" s="323" customFormat="1">
      <c r="A2079" s="103"/>
      <c r="B2079" s="103"/>
    </row>
    <row r="2080" spans="1:2" s="323" customFormat="1">
      <c r="A2080" s="103"/>
      <c r="B2080" s="103"/>
    </row>
    <row r="2081" spans="1:2" s="323" customFormat="1">
      <c r="A2081" s="103"/>
      <c r="B2081" s="103"/>
    </row>
    <row r="2082" spans="1:2" s="323" customFormat="1">
      <c r="A2082" s="103"/>
      <c r="B2082" s="103"/>
    </row>
    <row r="2083" spans="1:2" s="323" customFormat="1">
      <c r="A2083" s="103"/>
      <c r="B2083" s="103"/>
    </row>
    <row r="2084" spans="1:2" s="323" customFormat="1">
      <c r="A2084" s="103"/>
      <c r="B2084" s="103"/>
    </row>
    <row r="2085" spans="1:2" s="323" customFormat="1">
      <c r="A2085" s="103"/>
      <c r="B2085" s="103"/>
    </row>
    <row r="2086" spans="1:2" s="323" customFormat="1">
      <c r="A2086" s="103"/>
      <c r="B2086" s="103"/>
    </row>
    <row r="2087" spans="1:2" s="323" customFormat="1">
      <c r="A2087" s="103"/>
      <c r="B2087" s="103"/>
    </row>
    <row r="2088" spans="1:2" s="323" customFormat="1">
      <c r="A2088" s="103"/>
      <c r="B2088" s="103"/>
    </row>
    <row r="2089" spans="1:2" s="323" customFormat="1">
      <c r="A2089" s="103"/>
      <c r="B2089" s="103"/>
    </row>
    <row r="2090" spans="1:2" s="323" customFormat="1">
      <c r="A2090" s="103"/>
      <c r="B2090" s="103"/>
    </row>
    <row r="2091" spans="1:2" s="323" customFormat="1">
      <c r="A2091" s="103"/>
      <c r="B2091" s="103"/>
    </row>
    <row r="2092" spans="1:2" s="323" customFormat="1">
      <c r="A2092" s="103"/>
      <c r="B2092" s="101"/>
    </row>
    <row r="2093" spans="1:2" s="323" customFormat="1">
      <c r="A2093" s="103"/>
    </row>
    <row r="2094" spans="1:2" s="323" customFormat="1">
      <c r="A2094" s="103"/>
    </row>
    <row r="2095" spans="1:2" s="323" customFormat="1">
      <c r="A2095" s="103"/>
    </row>
    <row r="2096" spans="1:2" s="323" customFormat="1">
      <c r="A2096" s="103"/>
    </row>
    <row r="2097" spans="1:2" s="323" customFormat="1">
      <c r="A2097" s="103"/>
      <c r="B2097" s="103"/>
    </row>
    <row r="2098" spans="1:2" s="323" customFormat="1">
      <c r="A2098" s="103"/>
      <c r="B2098" s="103"/>
    </row>
    <row r="2099" spans="1:2" s="323" customFormat="1">
      <c r="A2099" s="103"/>
      <c r="B2099" s="103"/>
    </row>
    <row r="2100" spans="1:2" s="323" customFormat="1">
      <c r="A2100" s="103"/>
      <c r="B2100" s="103"/>
    </row>
    <row r="2101" spans="1:2" s="323" customFormat="1">
      <c r="A2101" s="103"/>
      <c r="B2101" s="103"/>
    </row>
    <row r="2102" spans="1:2" s="323" customFormat="1">
      <c r="A2102" s="103"/>
      <c r="B2102" s="103"/>
    </row>
    <row r="2103" spans="1:2" s="323" customFormat="1">
      <c r="A2103" s="103"/>
      <c r="B2103" s="103"/>
    </row>
    <row r="2104" spans="1:2" s="323" customFormat="1">
      <c r="A2104" s="103"/>
      <c r="B2104" s="103"/>
    </row>
    <row r="2105" spans="1:2" s="323" customFormat="1">
      <c r="A2105" s="103"/>
      <c r="B2105" s="103"/>
    </row>
    <row r="2106" spans="1:2" s="323" customFormat="1">
      <c r="A2106" s="103"/>
      <c r="B2106" s="103"/>
    </row>
    <row r="2107" spans="1:2" s="323" customFormat="1">
      <c r="A2107" s="103"/>
      <c r="B2107" s="103"/>
    </row>
    <row r="2108" spans="1:2" s="323" customFormat="1">
      <c r="A2108" s="103"/>
      <c r="B2108" s="103"/>
    </row>
    <row r="2109" spans="1:2" s="323" customFormat="1">
      <c r="A2109" s="103"/>
      <c r="B2109" s="103"/>
    </row>
    <row r="2110" spans="1:2" s="323" customFormat="1">
      <c r="A2110" s="103"/>
      <c r="B2110" s="103"/>
    </row>
    <row r="2111" spans="1:2" s="323" customFormat="1">
      <c r="A2111" s="103"/>
      <c r="B2111" s="103"/>
    </row>
    <row r="2112" spans="1:2" s="323" customFormat="1">
      <c r="A2112" s="103"/>
      <c r="B2112" s="103"/>
    </row>
    <row r="2113" spans="1:2" s="323" customFormat="1">
      <c r="A2113" s="103"/>
      <c r="B2113" s="103"/>
    </row>
    <row r="2114" spans="1:2" s="323" customFormat="1">
      <c r="A2114" s="103"/>
      <c r="B2114" s="103"/>
    </row>
    <row r="2115" spans="1:2" s="323" customFormat="1">
      <c r="A2115" s="103"/>
      <c r="B2115" s="103"/>
    </row>
    <row r="2116" spans="1:2" s="323" customFormat="1">
      <c r="A2116" s="103"/>
      <c r="B2116" s="103"/>
    </row>
    <row r="2117" spans="1:2" s="323" customFormat="1">
      <c r="A2117" s="103"/>
      <c r="B2117" s="103"/>
    </row>
    <row r="2118" spans="1:2" s="323" customFormat="1">
      <c r="A2118" s="103"/>
      <c r="B2118" s="103"/>
    </row>
    <row r="2119" spans="1:2" s="323" customFormat="1">
      <c r="A2119" s="103"/>
      <c r="B2119" s="103"/>
    </row>
    <row r="2120" spans="1:2" s="323" customFormat="1">
      <c r="A2120" s="103"/>
      <c r="B2120" s="103"/>
    </row>
    <row r="2121" spans="1:2" s="323" customFormat="1">
      <c r="A2121" s="103"/>
      <c r="B2121" s="103"/>
    </row>
    <row r="2122" spans="1:2" s="323" customFormat="1">
      <c r="A2122" s="103"/>
      <c r="B2122" s="103"/>
    </row>
    <row r="2123" spans="1:2" s="323" customFormat="1">
      <c r="A2123" s="103"/>
      <c r="B2123" s="103"/>
    </row>
    <row r="2124" spans="1:2" s="323" customFormat="1">
      <c r="A2124" s="103"/>
      <c r="B2124" s="103"/>
    </row>
    <row r="2125" spans="1:2" s="323" customFormat="1">
      <c r="A2125" s="103"/>
      <c r="B2125" s="103"/>
    </row>
    <row r="2126" spans="1:2" s="323" customFormat="1">
      <c r="A2126" s="103"/>
      <c r="B2126" s="103"/>
    </row>
    <row r="2127" spans="1:2" s="323" customFormat="1">
      <c r="A2127" s="103"/>
      <c r="B2127" s="103"/>
    </row>
    <row r="2128" spans="1:2" s="323" customFormat="1">
      <c r="A2128" s="103"/>
      <c r="B2128" s="103"/>
    </row>
    <row r="2129" spans="1:2" s="323" customFormat="1">
      <c r="A2129" s="103"/>
      <c r="B2129" s="103"/>
    </row>
    <row r="2130" spans="1:2" s="323" customFormat="1">
      <c r="A2130" s="103"/>
      <c r="B2130" s="103"/>
    </row>
    <row r="2131" spans="1:2" s="323" customFormat="1">
      <c r="A2131" s="103"/>
      <c r="B2131" s="103"/>
    </row>
    <row r="2132" spans="1:2" s="323" customFormat="1">
      <c r="A2132" s="103"/>
      <c r="B2132" s="103"/>
    </row>
    <row r="2133" spans="1:2" s="323" customFormat="1">
      <c r="A2133" s="103"/>
      <c r="B2133" s="103"/>
    </row>
    <row r="2134" spans="1:2" s="323" customFormat="1">
      <c r="A2134" s="103"/>
      <c r="B2134" s="103"/>
    </row>
    <row r="2135" spans="1:2" s="323" customFormat="1">
      <c r="A2135" s="103"/>
      <c r="B2135" s="103"/>
    </row>
    <row r="2136" spans="1:2" s="323" customFormat="1">
      <c r="A2136" s="103"/>
      <c r="B2136" s="103"/>
    </row>
    <row r="2137" spans="1:2" s="323" customFormat="1">
      <c r="A2137" s="103"/>
      <c r="B2137" s="103"/>
    </row>
    <row r="2138" spans="1:2" s="323" customFormat="1">
      <c r="A2138" s="103"/>
      <c r="B2138" s="103"/>
    </row>
    <row r="2139" spans="1:2" s="323" customFormat="1">
      <c r="A2139" s="103"/>
      <c r="B2139" s="103"/>
    </row>
    <row r="2140" spans="1:2" s="323" customFormat="1">
      <c r="A2140" s="103"/>
      <c r="B2140" s="101"/>
    </row>
    <row r="2141" spans="1:2" s="323" customFormat="1">
      <c r="A2141" s="103"/>
    </row>
    <row r="2142" spans="1:2" s="323" customFormat="1">
      <c r="A2142" s="103"/>
    </row>
    <row r="2143" spans="1:2" s="323" customFormat="1">
      <c r="A2143" s="103"/>
    </row>
    <row r="2144" spans="1:2" s="323" customFormat="1">
      <c r="A2144" s="103"/>
      <c r="B2144" s="103"/>
    </row>
    <row r="2145" spans="1:2" s="323" customFormat="1">
      <c r="A2145" s="103"/>
      <c r="B2145" s="103"/>
    </row>
    <row r="2146" spans="1:2" s="323" customFormat="1">
      <c r="A2146" s="103"/>
      <c r="B2146" s="103"/>
    </row>
    <row r="2147" spans="1:2" s="323" customFormat="1">
      <c r="A2147" s="103"/>
      <c r="B2147" s="103"/>
    </row>
    <row r="2148" spans="1:2" s="323" customFormat="1">
      <c r="A2148" s="103"/>
      <c r="B2148" s="103"/>
    </row>
    <row r="2149" spans="1:2" s="323" customFormat="1">
      <c r="A2149" s="103"/>
      <c r="B2149" s="103"/>
    </row>
    <row r="2150" spans="1:2" s="323" customFormat="1">
      <c r="A2150" s="103"/>
      <c r="B2150" s="103"/>
    </row>
    <row r="2151" spans="1:2" s="323" customFormat="1">
      <c r="A2151" s="103"/>
      <c r="B2151" s="103"/>
    </row>
    <row r="2152" spans="1:2" s="323" customFormat="1">
      <c r="A2152" s="103"/>
      <c r="B2152" s="103"/>
    </row>
    <row r="2153" spans="1:2" s="323" customFormat="1">
      <c r="A2153" s="103"/>
      <c r="B2153" s="103"/>
    </row>
    <row r="2154" spans="1:2" s="323" customFormat="1">
      <c r="A2154" s="103"/>
      <c r="B2154" s="103"/>
    </row>
    <row r="2155" spans="1:2" s="323" customFormat="1">
      <c r="A2155" s="103"/>
      <c r="B2155" s="103"/>
    </row>
    <row r="2156" spans="1:2" s="323" customFormat="1">
      <c r="A2156" s="103"/>
      <c r="B2156" s="103"/>
    </row>
    <row r="2157" spans="1:2" s="323" customFormat="1">
      <c r="A2157" s="103"/>
      <c r="B2157" s="103"/>
    </row>
    <row r="2158" spans="1:2" s="323" customFormat="1">
      <c r="A2158" s="103"/>
      <c r="B2158" s="103"/>
    </row>
    <row r="2159" spans="1:2" s="323" customFormat="1">
      <c r="A2159" s="103"/>
      <c r="B2159" s="101"/>
    </row>
    <row r="2160" spans="1:2" s="323" customFormat="1">
      <c r="A2160" s="103"/>
    </row>
    <row r="2161" spans="1:2" s="323" customFormat="1">
      <c r="A2161" s="103"/>
    </row>
    <row r="2162" spans="1:2" s="323" customFormat="1">
      <c r="A2162" s="103"/>
    </row>
    <row r="2163" spans="1:2" s="323" customFormat="1">
      <c r="A2163" s="103"/>
      <c r="B2163" s="103"/>
    </row>
    <row r="2164" spans="1:2" s="323" customFormat="1">
      <c r="A2164" s="103"/>
      <c r="B2164" s="103"/>
    </row>
    <row r="2165" spans="1:2" s="323" customFormat="1">
      <c r="A2165" s="103"/>
      <c r="B2165" s="103"/>
    </row>
    <row r="2166" spans="1:2" s="323" customFormat="1">
      <c r="A2166" s="103"/>
      <c r="B2166" s="103"/>
    </row>
    <row r="2167" spans="1:2" s="323" customFormat="1">
      <c r="A2167" s="103"/>
      <c r="B2167" s="103"/>
    </row>
    <row r="2168" spans="1:2" s="323" customFormat="1">
      <c r="A2168" s="103"/>
      <c r="B2168" s="103"/>
    </row>
    <row r="2169" spans="1:2" s="323" customFormat="1">
      <c r="A2169" s="103"/>
      <c r="B2169" s="103"/>
    </row>
    <row r="2170" spans="1:2" s="323" customFormat="1">
      <c r="A2170" s="103"/>
      <c r="B2170" s="103"/>
    </row>
    <row r="2171" spans="1:2" s="323" customFormat="1">
      <c r="A2171" s="103"/>
      <c r="B2171" s="103"/>
    </row>
    <row r="2172" spans="1:2" s="323" customFormat="1">
      <c r="A2172" s="103"/>
      <c r="B2172" s="103"/>
    </row>
    <row r="2173" spans="1:2" s="323" customFormat="1">
      <c r="A2173" s="103"/>
      <c r="B2173" s="103"/>
    </row>
    <row r="2174" spans="1:2" s="323" customFormat="1">
      <c r="A2174" s="103"/>
      <c r="B2174" s="103"/>
    </row>
    <row r="2175" spans="1:2" s="323" customFormat="1">
      <c r="A2175" s="103"/>
      <c r="B2175" s="103"/>
    </row>
    <row r="2176" spans="1:2" s="323" customFormat="1">
      <c r="A2176" s="103"/>
      <c r="B2176" s="103"/>
    </row>
    <row r="2177" spans="1:2" s="323" customFormat="1">
      <c r="A2177" s="103"/>
      <c r="B2177" s="103"/>
    </row>
    <row r="2178" spans="1:2" s="323" customFormat="1">
      <c r="A2178" s="103"/>
      <c r="B2178" s="103"/>
    </row>
    <row r="2179" spans="1:2" s="323" customFormat="1">
      <c r="A2179" s="103"/>
      <c r="B2179" s="103"/>
    </row>
    <row r="2180" spans="1:2" s="323" customFormat="1">
      <c r="A2180" s="103"/>
      <c r="B2180" s="103"/>
    </row>
    <row r="2181" spans="1:2" s="323" customFormat="1">
      <c r="A2181" s="103"/>
      <c r="B2181" s="103"/>
    </row>
    <row r="2182" spans="1:2" s="323" customFormat="1">
      <c r="A2182" s="103"/>
      <c r="B2182" s="103"/>
    </row>
    <row r="2183" spans="1:2" s="323" customFormat="1">
      <c r="A2183" s="103"/>
      <c r="B2183" s="103"/>
    </row>
    <row r="2184" spans="1:2" s="323" customFormat="1">
      <c r="A2184" s="103"/>
      <c r="B2184" s="103"/>
    </row>
    <row r="2185" spans="1:2" s="323" customFormat="1">
      <c r="A2185" s="103"/>
      <c r="B2185" s="103"/>
    </row>
    <row r="2186" spans="1:2" s="323" customFormat="1">
      <c r="A2186" s="103"/>
      <c r="B2186" s="103"/>
    </row>
    <row r="2187" spans="1:2" s="323" customFormat="1">
      <c r="A2187" s="103"/>
      <c r="B2187" s="103"/>
    </row>
    <row r="2188" spans="1:2" s="323" customFormat="1">
      <c r="A2188" s="103"/>
      <c r="B2188" s="103"/>
    </row>
    <row r="2189" spans="1:2" s="323" customFormat="1">
      <c r="A2189" s="103"/>
      <c r="B2189" s="103"/>
    </row>
    <row r="2190" spans="1:2" s="323" customFormat="1">
      <c r="A2190" s="103"/>
      <c r="B2190" s="103"/>
    </row>
    <row r="2191" spans="1:2" s="323" customFormat="1">
      <c r="A2191" s="103"/>
      <c r="B2191" s="103"/>
    </row>
    <row r="2192" spans="1:2" s="323" customFormat="1">
      <c r="A2192" s="103"/>
      <c r="B2192" s="103"/>
    </row>
    <row r="2193" spans="1:2" s="323" customFormat="1">
      <c r="A2193" s="103"/>
      <c r="B2193" s="103"/>
    </row>
    <row r="2194" spans="1:2" s="323" customFormat="1">
      <c r="A2194" s="103"/>
      <c r="B2194" s="103"/>
    </row>
    <row r="2195" spans="1:2" s="323" customFormat="1">
      <c r="A2195" s="103"/>
      <c r="B2195" s="103"/>
    </row>
    <row r="2196" spans="1:2" s="323" customFormat="1">
      <c r="A2196" s="103"/>
      <c r="B2196" s="103"/>
    </row>
    <row r="2197" spans="1:2" s="323" customFormat="1">
      <c r="A2197" s="103"/>
      <c r="B2197" s="103"/>
    </row>
    <row r="2198" spans="1:2" s="323" customFormat="1">
      <c r="A2198" s="103"/>
      <c r="B2198" s="103"/>
    </row>
    <row r="2199" spans="1:2" s="323" customFormat="1">
      <c r="A2199" s="103"/>
      <c r="B2199" s="101"/>
    </row>
    <row r="2200" spans="1:2" s="323" customFormat="1">
      <c r="A2200" s="103"/>
    </row>
    <row r="2201" spans="1:2" s="323" customFormat="1">
      <c r="A2201" s="103"/>
    </row>
    <row r="2202" spans="1:2" s="323" customFormat="1">
      <c r="A2202" s="103"/>
    </row>
    <row r="2203" spans="1:2" s="323" customFormat="1">
      <c r="A2203" s="103"/>
      <c r="B2203" s="101"/>
    </row>
    <row r="2204" spans="1:2" s="323" customFormat="1">
      <c r="A2204" s="103"/>
    </row>
    <row r="2205" spans="1:2" s="323" customFormat="1">
      <c r="A2205" s="103"/>
    </row>
    <row r="2206" spans="1:2" s="323" customFormat="1">
      <c r="A2206" s="103"/>
    </row>
    <row r="2207" spans="1:2" s="323" customFormat="1">
      <c r="A2207" s="103"/>
      <c r="B2207" s="103"/>
    </row>
    <row r="2208" spans="1:2" s="323" customFormat="1">
      <c r="A2208" s="103"/>
      <c r="B2208" s="103"/>
    </row>
    <row r="2209" spans="1:2" s="323" customFormat="1">
      <c r="A2209" s="103"/>
      <c r="B2209" s="103"/>
    </row>
    <row r="2210" spans="1:2" s="323" customFormat="1">
      <c r="A2210" s="103"/>
      <c r="B2210" s="103"/>
    </row>
    <row r="2211" spans="1:2" s="323" customFormat="1">
      <c r="A2211" s="103"/>
      <c r="B2211" s="103"/>
    </row>
    <row r="2212" spans="1:2" s="323" customFormat="1">
      <c r="A2212" s="103"/>
      <c r="B2212" s="103"/>
    </row>
    <row r="2213" spans="1:2" s="323" customFormat="1">
      <c r="A2213" s="103"/>
      <c r="B2213" s="103"/>
    </row>
    <row r="2214" spans="1:2" s="323" customFormat="1">
      <c r="A2214" s="103"/>
      <c r="B2214" s="103"/>
    </row>
    <row r="2215" spans="1:2" s="323" customFormat="1">
      <c r="A2215" s="103"/>
      <c r="B2215" s="103"/>
    </row>
    <row r="2216" spans="1:2" s="323" customFormat="1">
      <c r="A2216" s="103"/>
      <c r="B2216" s="103"/>
    </row>
    <row r="2217" spans="1:2" s="323" customFormat="1">
      <c r="A2217" s="103"/>
      <c r="B2217" s="103"/>
    </row>
    <row r="2218" spans="1:2" s="323" customFormat="1">
      <c r="A2218" s="103"/>
      <c r="B2218" s="103"/>
    </row>
    <row r="2219" spans="1:2" s="323" customFormat="1">
      <c r="A2219" s="103"/>
      <c r="B2219" s="101"/>
    </row>
    <row r="2220" spans="1:2" s="323" customFormat="1">
      <c r="A2220" s="103"/>
    </row>
    <row r="2221" spans="1:2" s="323" customFormat="1">
      <c r="A2221" s="103"/>
    </row>
    <row r="2222" spans="1:2" s="323" customFormat="1">
      <c r="A2222" s="103"/>
    </row>
    <row r="2223" spans="1:2" s="323" customFormat="1">
      <c r="A2223" s="103"/>
      <c r="B2223" s="103"/>
    </row>
    <row r="2224" spans="1:2" s="323" customFormat="1">
      <c r="A2224" s="103"/>
      <c r="B2224" s="103"/>
    </row>
    <row r="2225" spans="1:2" s="323" customFormat="1">
      <c r="A2225" s="103"/>
      <c r="B2225" s="103"/>
    </row>
    <row r="2226" spans="1:2" s="323" customFormat="1">
      <c r="A2226" s="103"/>
      <c r="B2226" s="103"/>
    </row>
    <row r="2227" spans="1:2" s="323" customFormat="1">
      <c r="A2227" s="103"/>
      <c r="B2227" s="103"/>
    </row>
    <row r="2228" spans="1:2" s="323" customFormat="1">
      <c r="A2228" s="103"/>
      <c r="B2228" s="103"/>
    </row>
    <row r="2229" spans="1:2" s="323" customFormat="1">
      <c r="A2229" s="103"/>
      <c r="B2229" s="103"/>
    </row>
    <row r="2230" spans="1:2" s="323" customFormat="1">
      <c r="A2230" s="103"/>
      <c r="B2230" s="103"/>
    </row>
    <row r="2231" spans="1:2" s="323" customFormat="1">
      <c r="A2231" s="103"/>
      <c r="B2231" s="103"/>
    </row>
    <row r="2232" spans="1:2" s="323" customFormat="1">
      <c r="A2232" s="103"/>
      <c r="B2232" s="103"/>
    </row>
    <row r="2233" spans="1:2" s="323" customFormat="1">
      <c r="A2233" s="103"/>
      <c r="B2233" s="103"/>
    </row>
    <row r="2234" spans="1:2" s="323" customFormat="1">
      <c r="A2234" s="103"/>
      <c r="B2234" s="103"/>
    </row>
    <row r="2235" spans="1:2" s="323" customFormat="1">
      <c r="A2235" s="103"/>
      <c r="B2235" s="103"/>
    </row>
    <row r="2236" spans="1:2" s="323" customFormat="1">
      <c r="A2236" s="103"/>
      <c r="B2236" s="103"/>
    </row>
    <row r="2237" spans="1:2" s="323" customFormat="1">
      <c r="A2237" s="103"/>
      <c r="B2237" s="103"/>
    </row>
    <row r="2238" spans="1:2" s="323" customFormat="1">
      <c r="A2238" s="103"/>
      <c r="B2238" s="103"/>
    </row>
    <row r="2239" spans="1:2" s="323" customFormat="1">
      <c r="A2239" s="103"/>
      <c r="B2239" s="103"/>
    </row>
    <row r="2240" spans="1:2" s="323" customFormat="1">
      <c r="A2240" s="103"/>
      <c r="B2240" s="103"/>
    </row>
    <row r="2241" spans="1:2" s="323" customFormat="1">
      <c r="A2241" s="103"/>
      <c r="B2241" s="103"/>
    </row>
    <row r="2242" spans="1:2" s="323" customFormat="1">
      <c r="A2242" s="103"/>
      <c r="B2242" s="103"/>
    </row>
    <row r="2243" spans="1:2" s="323" customFormat="1">
      <c r="A2243" s="103"/>
      <c r="B2243" s="103"/>
    </row>
    <row r="2244" spans="1:2" s="323" customFormat="1">
      <c r="A2244" s="103"/>
      <c r="B2244" s="103"/>
    </row>
    <row r="2245" spans="1:2" s="323" customFormat="1">
      <c r="A2245" s="103"/>
      <c r="B2245" s="103"/>
    </row>
    <row r="2246" spans="1:2" s="323" customFormat="1">
      <c r="A2246" s="103"/>
      <c r="B2246" s="103"/>
    </row>
    <row r="2247" spans="1:2" s="323" customFormat="1">
      <c r="A2247" s="103"/>
      <c r="B2247" s="103"/>
    </row>
    <row r="2248" spans="1:2" s="323" customFormat="1">
      <c r="A2248" s="103"/>
      <c r="B2248" s="103"/>
    </row>
    <row r="2249" spans="1:2" s="323" customFormat="1">
      <c r="A2249" s="103"/>
      <c r="B2249" s="103"/>
    </row>
    <row r="2250" spans="1:2" s="323" customFormat="1">
      <c r="A2250" s="103"/>
      <c r="B2250" s="103"/>
    </row>
    <row r="2251" spans="1:2" s="323" customFormat="1">
      <c r="A2251" s="103"/>
      <c r="B2251" s="103"/>
    </row>
    <row r="2252" spans="1:2" s="323" customFormat="1">
      <c r="A2252" s="103"/>
      <c r="B2252" s="103"/>
    </row>
    <row r="2253" spans="1:2" s="323" customFormat="1">
      <c r="A2253" s="103"/>
      <c r="B2253" s="103"/>
    </row>
    <row r="2254" spans="1:2" s="323" customFormat="1">
      <c r="A2254" s="103"/>
      <c r="B2254" s="103"/>
    </row>
    <row r="2255" spans="1:2" s="323" customFormat="1">
      <c r="A2255" s="103"/>
      <c r="B2255" s="103"/>
    </row>
    <row r="2256" spans="1:2" s="323" customFormat="1">
      <c r="A2256" s="103"/>
      <c r="B2256" s="103"/>
    </row>
    <row r="2257" spans="1:2" s="323" customFormat="1">
      <c r="A2257" s="103"/>
      <c r="B2257" s="103"/>
    </row>
    <row r="2258" spans="1:2" s="323" customFormat="1">
      <c r="A2258" s="103"/>
      <c r="B2258" s="103"/>
    </row>
    <row r="2259" spans="1:2" s="323" customFormat="1">
      <c r="A2259" s="103"/>
      <c r="B2259" s="103"/>
    </row>
    <row r="2260" spans="1:2" s="323" customFormat="1">
      <c r="A2260" s="103"/>
      <c r="B2260" s="103"/>
    </row>
    <row r="2261" spans="1:2" s="323" customFormat="1">
      <c r="A2261" s="103"/>
      <c r="B2261" s="103"/>
    </row>
    <row r="2262" spans="1:2" s="323" customFormat="1">
      <c r="A2262" s="103"/>
      <c r="B2262" s="103"/>
    </row>
    <row r="2263" spans="1:2" s="323" customFormat="1">
      <c r="A2263" s="103"/>
      <c r="B2263" s="103"/>
    </row>
    <row r="2264" spans="1:2" s="323" customFormat="1">
      <c r="A2264" s="103"/>
      <c r="B2264" s="103"/>
    </row>
    <row r="2265" spans="1:2" s="323" customFormat="1">
      <c r="A2265" s="103"/>
      <c r="B2265" s="103"/>
    </row>
    <row r="2266" spans="1:2" s="323" customFormat="1">
      <c r="A2266" s="103"/>
      <c r="B2266" s="103"/>
    </row>
    <row r="2267" spans="1:2" s="323" customFormat="1">
      <c r="A2267" s="103"/>
      <c r="B2267" s="103"/>
    </row>
    <row r="2268" spans="1:2" s="323" customFormat="1">
      <c r="A2268" s="103"/>
      <c r="B2268" s="101"/>
    </row>
    <row r="2269" spans="1:2" s="323" customFormat="1">
      <c r="A2269" s="103"/>
    </row>
    <row r="2270" spans="1:2" s="323" customFormat="1">
      <c r="A2270" s="103"/>
    </row>
    <row r="2271" spans="1:2" s="323" customFormat="1">
      <c r="A2271" s="103"/>
    </row>
    <row r="2272" spans="1:2" s="323" customFormat="1">
      <c r="A2272" s="103"/>
    </row>
    <row r="2273" spans="1:2" s="323" customFormat="1">
      <c r="A2273" s="103"/>
      <c r="B2273" s="101"/>
    </row>
    <row r="2274" spans="1:2" s="323" customFormat="1">
      <c r="A2274" s="103"/>
    </row>
    <row r="2275" spans="1:2" s="323" customFormat="1">
      <c r="A2275" s="103"/>
    </row>
    <row r="2276" spans="1:2" s="323" customFormat="1">
      <c r="A2276" s="103"/>
    </row>
    <row r="2277" spans="1:2" s="323" customFormat="1">
      <c r="A2277" s="103"/>
    </row>
    <row r="2278" spans="1:2" s="323" customFormat="1">
      <c r="A2278" s="103"/>
      <c r="B2278" s="103"/>
    </row>
    <row r="2279" spans="1:2" s="323" customFormat="1">
      <c r="A2279" s="103"/>
      <c r="B2279" s="103"/>
    </row>
    <row r="2280" spans="1:2" s="323" customFormat="1">
      <c r="A2280" s="103"/>
      <c r="B2280" s="103"/>
    </row>
    <row r="2281" spans="1:2" s="323" customFormat="1">
      <c r="A2281" s="103"/>
      <c r="B2281" s="103"/>
    </row>
    <row r="2282" spans="1:2" s="323" customFormat="1">
      <c r="A2282" s="103"/>
      <c r="B2282" s="103"/>
    </row>
    <row r="2283" spans="1:2" s="323" customFormat="1">
      <c r="A2283" s="103"/>
      <c r="B2283" s="103"/>
    </row>
    <row r="2284" spans="1:2" s="323" customFormat="1">
      <c r="A2284" s="103"/>
      <c r="B2284" s="103"/>
    </row>
    <row r="2285" spans="1:2" s="323" customFormat="1">
      <c r="A2285" s="103"/>
      <c r="B2285" s="103"/>
    </row>
    <row r="2286" spans="1:2" s="323" customFormat="1">
      <c r="A2286" s="103"/>
      <c r="B2286" s="103"/>
    </row>
    <row r="2287" spans="1:2" s="323" customFormat="1">
      <c r="A2287" s="103"/>
      <c r="B2287" s="103"/>
    </row>
    <row r="2288" spans="1:2" s="323" customFormat="1">
      <c r="A2288" s="103"/>
      <c r="B2288" s="103"/>
    </row>
    <row r="2289" spans="1:2" s="323" customFormat="1">
      <c r="A2289" s="103"/>
      <c r="B2289" s="103"/>
    </row>
    <row r="2290" spans="1:2" s="323" customFormat="1">
      <c r="A2290" s="103"/>
      <c r="B2290" s="103"/>
    </row>
    <row r="2291" spans="1:2" s="323" customFormat="1">
      <c r="A2291" s="103"/>
      <c r="B2291" s="103"/>
    </row>
    <row r="2292" spans="1:2" s="323" customFormat="1">
      <c r="A2292" s="103"/>
      <c r="B2292" s="103"/>
    </row>
    <row r="2293" spans="1:2" s="323" customFormat="1">
      <c r="A2293" s="103"/>
      <c r="B2293" s="103"/>
    </row>
    <row r="2294" spans="1:2" s="323" customFormat="1">
      <c r="A2294" s="103"/>
      <c r="B2294" s="103"/>
    </row>
    <row r="2295" spans="1:2" s="323" customFormat="1">
      <c r="A2295" s="103"/>
      <c r="B2295" s="103"/>
    </row>
    <row r="2296" spans="1:2" s="323" customFormat="1">
      <c r="A2296" s="103"/>
      <c r="B2296" s="103"/>
    </row>
    <row r="2297" spans="1:2" s="323" customFormat="1">
      <c r="A2297" s="103"/>
      <c r="B2297" s="103"/>
    </row>
    <row r="2298" spans="1:2" s="323" customFormat="1">
      <c r="A2298" s="103"/>
      <c r="B2298" s="103"/>
    </row>
    <row r="2299" spans="1:2" s="323" customFormat="1">
      <c r="A2299" s="103"/>
      <c r="B2299" s="103"/>
    </row>
    <row r="2300" spans="1:2" s="323" customFormat="1">
      <c r="A2300" s="103"/>
      <c r="B2300" s="103"/>
    </row>
    <row r="2301" spans="1:2" s="323" customFormat="1">
      <c r="A2301" s="103"/>
      <c r="B2301" s="103"/>
    </row>
    <row r="2302" spans="1:2" s="323" customFormat="1">
      <c r="A2302" s="103"/>
      <c r="B2302" s="103"/>
    </row>
    <row r="2303" spans="1:2" s="323" customFormat="1">
      <c r="A2303" s="103"/>
      <c r="B2303" s="103"/>
    </row>
    <row r="2304" spans="1:2" s="323" customFormat="1">
      <c r="A2304" s="103"/>
      <c r="B2304" s="103"/>
    </row>
    <row r="2305" spans="1:2" s="323" customFormat="1">
      <c r="A2305" s="103"/>
      <c r="B2305" s="101"/>
    </row>
    <row r="2306" spans="1:2" s="323" customFormat="1">
      <c r="A2306" s="103"/>
    </row>
    <row r="2307" spans="1:2" s="323" customFormat="1">
      <c r="A2307" s="103"/>
    </row>
    <row r="2308" spans="1:2" s="323" customFormat="1">
      <c r="A2308" s="103"/>
    </row>
    <row r="2309" spans="1:2" s="323" customFormat="1">
      <c r="A2309" s="103"/>
    </row>
    <row r="2310" spans="1:2" s="323" customFormat="1">
      <c r="A2310" s="103"/>
    </row>
    <row r="2311" spans="1:2" s="323" customFormat="1">
      <c r="A2311" s="103"/>
      <c r="B2311" s="103"/>
    </row>
    <row r="2312" spans="1:2" s="323" customFormat="1">
      <c r="A2312" s="103"/>
      <c r="B2312" s="103"/>
    </row>
    <row r="2313" spans="1:2" s="323" customFormat="1">
      <c r="A2313" s="103"/>
      <c r="B2313" s="101"/>
    </row>
    <row r="2314" spans="1:2" s="323" customFormat="1">
      <c r="A2314" s="103"/>
    </row>
    <row r="2315" spans="1:2" s="323" customFormat="1">
      <c r="A2315" s="103"/>
    </row>
    <row r="2316" spans="1:2" s="323" customFormat="1">
      <c r="A2316" s="103"/>
    </row>
    <row r="2317" spans="1:2" s="323" customFormat="1">
      <c r="A2317" s="103"/>
    </row>
    <row r="2318" spans="1:2" s="323" customFormat="1">
      <c r="A2318" s="103"/>
      <c r="B2318" s="103"/>
    </row>
    <row r="2319" spans="1:2" s="323" customFormat="1">
      <c r="A2319" s="103"/>
      <c r="B2319" s="103"/>
    </row>
    <row r="2320" spans="1:2" s="323" customFormat="1">
      <c r="A2320" s="103"/>
      <c r="B2320" s="103"/>
    </row>
    <row r="2321" spans="1:2" s="323" customFormat="1">
      <c r="A2321" s="103"/>
      <c r="B2321" s="103"/>
    </row>
    <row r="2322" spans="1:2" s="323" customFormat="1">
      <c r="A2322" s="103"/>
      <c r="B2322" s="103"/>
    </row>
    <row r="2323" spans="1:2" s="323" customFormat="1">
      <c r="A2323" s="103"/>
      <c r="B2323" s="103"/>
    </row>
    <row r="2324" spans="1:2" s="323" customFormat="1">
      <c r="A2324" s="103"/>
      <c r="B2324" s="103"/>
    </row>
    <row r="2325" spans="1:2" s="323" customFormat="1">
      <c r="A2325" s="103"/>
      <c r="B2325" s="103"/>
    </row>
    <row r="2326" spans="1:2" s="323" customFormat="1">
      <c r="A2326" s="103"/>
      <c r="B2326" s="103"/>
    </row>
    <row r="2327" spans="1:2" s="323" customFormat="1">
      <c r="A2327" s="103"/>
      <c r="B2327" s="103"/>
    </row>
    <row r="2328" spans="1:2" s="323" customFormat="1">
      <c r="A2328" s="103"/>
      <c r="B2328" s="103"/>
    </row>
    <row r="2329" spans="1:2" s="323" customFormat="1">
      <c r="A2329" s="103"/>
      <c r="B2329" s="103"/>
    </row>
    <row r="2330" spans="1:2" s="323" customFormat="1">
      <c r="A2330" s="103"/>
      <c r="B2330" s="103"/>
    </row>
    <row r="2331" spans="1:2" s="323" customFormat="1">
      <c r="A2331" s="103"/>
      <c r="B2331" s="103"/>
    </row>
    <row r="2332" spans="1:2" s="323" customFormat="1">
      <c r="A2332" s="103"/>
      <c r="B2332" s="103"/>
    </row>
    <row r="2333" spans="1:2" s="323" customFormat="1">
      <c r="A2333" s="103"/>
      <c r="B2333" s="103"/>
    </row>
    <row r="2334" spans="1:2" s="323" customFormat="1">
      <c r="A2334" s="103"/>
      <c r="B2334" s="103"/>
    </row>
    <row r="2335" spans="1:2" s="323" customFormat="1">
      <c r="A2335" s="103"/>
      <c r="B2335" s="103"/>
    </row>
    <row r="2336" spans="1:2" s="323" customFormat="1">
      <c r="A2336" s="103"/>
      <c r="B2336" s="103"/>
    </row>
    <row r="2337" spans="1:2" s="323" customFormat="1">
      <c r="A2337" s="103"/>
      <c r="B2337" s="103"/>
    </row>
    <row r="2338" spans="1:2" s="323" customFormat="1">
      <c r="A2338" s="103"/>
      <c r="B2338" s="103"/>
    </row>
    <row r="2339" spans="1:2" s="323" customFormat="1">
      <c r="A2339" s="103"/>
      <c r="B2339" s="103"/>
    </row>
    <row r="2340" spans="1:2" s="323" customFormat="1">
      <c r="A2340" s="103"/>
      <c r="B2340" s="103"/>
    </row>
    <row r="2341" spans="1:2" s="323" customFormat="1">
      <c r="A2341" s="103"/>
      <c r="B2341" s="103"/>
    </row>
    <row r="2342" spans="1:2" s="323" customFormat="1">
      <c r="A2342" s="103"/>
      <c r="B2342" s="103"/>
    </row>
    <row r="2343" spans="1:2" s="323" customFormat="1">
      <c r="A2343" s="103"/>
      <c r="B2343" s="103"/>
    </row>
    <row r="2344" spans="1:2" s="323" customFormat="1">
      <c r="A2344" s="103"/>
      <c r="B2344" s="103"/>
    </row>
    <row r="2345" spans="1:2" s="323" customFormat="1">
      <c r="A2345" s="103"/>
      <c r="B2345" s="103"/>
    </row>
    <row r="2346" spans="1:2" s="323" customFormat="1">
      <c r="A2346" s="103"/>
      <c r="B2346" s="103"/>
    </row>
    <row r="2347" spans="1:2" s="323" customFormat="1">
      <c r="A2347" s="103"/>
      <c r="B2347" s="103"/>
    </row>
    <row r="2348" spans="1:2" s="323" customFormat="1">
      <c r="A2348" s="103"/>
      <c r="B2348" s="103"/>
    </row>
    <row r="2349" spans="1:2" s="323" customFormat="1">
      <c r="A2349" s="103"/>
      <c r="B2349" s="103"/>
    </row>
    <row r="2350" spans="1:2" s="323" customFormat="1">
      <c r="A2350" s="103"/>
      <c r="B2350" s="103"/>
    </row>
    <row r="2351" spans="1:2" s="323" customFormat="1">
      <c r="A2351" s="103"/>
      <c r="B2351" s="103"/>
    </row>
    <row r="2352" spans="1:2" s="323" customFormat="1">
      <c r="A2352" s="103"/>
      <c r="B2352" s="103"/>
    </row>
    <row r="2353" spans="1:2" s="323" customFormat="1">
      <c r="A2353" s="103"/>
      <c r="B2353" s="103"/>
    </row>
    <row r="2354" spans="1:2" s="323" customFormat="1">
      <c r="A2354" s="103"/>
      <c r="B2354" s="103"/>
    </row>
    <row r="2355" spans="1:2" s="323" customFormat="1">
      <c r="A2355" s="103"/>
      <c r="B2355" s="103"/>
    </row>
    <row r="2356" spans="1:2" s="323" customFormat="1">
      <c r="A2356" s="103"/>
      <c r="B2356" s="103"/>
    </row>
    <row r="2357" spans="1:2" s="323" customFormat="1">
      <c r="A2357" s="103"/>
      <c r="B2357" s="103"/>
    </row>
    <row r="2358" spans="1:2" s="323" customFormat="1">
      <c r="A2358" s="103"/>
      <c r="B2358" s="103"/>
    </row>
    <row r="2359" spans="1:2" s="323" customFormat="1">
      <c r="A2359" s="103"/>
      <c r="B2359" s="103"/>
    </row>
    <row r="2360" spans="1:2" s="323" customFormat="1">
      <c r="A2360" s="103"/>
      <c r="B2360" s="103"/>
    </row>
    <row r="2361" spans="1:2" s="323" customFormat="1">
      <c r="A2361" s="103"/>
      <c r="B2361" s="103"/>
    </row>
    <row r="2362" spans="1:2" s="323" customFormat="1">
      <c r="A2362" s="103"/>
      <c r="B2362" s="101"/>
    </row>
    <row r="2363" spans="1:2" s="323" customFormat="1">
      <c r="A2363" s="103"/>
    </row>
    <row r="2364" spans="1:2" s="323" customFormat="1">
      <c r="A2364" s="103"/>
    </row>
    <row r="2365" spans="1:2" s="323" customFormat="1">
      <c r="A2365" s="103"/>
    </row>
    <row r="2366" spans="1:2" s="323" customFormat="1">
      <c r="A2366" s="103"/>
      <c r="B2366" s="101"/>
    </row>
    <row r="2367" spans="1:2" s="323" customFormat="1">
      <c r="A2367" s="103"/>
    </row>
    <row r="2368" spans="1:2" s="323" customFormat="1">
      <c r="A2368" s="103"/>
    </row>
    <row r="2369" spans="1:2" s="323" customFormat="1">
      <c r="A2369" s="103"/>
    </row>
    <row r="2370" spans="1:2" s="323" customFormat="1">
      <c r="A2370" s="103"/>
      <c r="B2370" s="103"/>
    </row>
    <row r="2371" spans="1:2" s="323" customFormat="1">
      <c r="A2371" s="103"/>
      <c r="B2371" s="103"/>
    </row>
    <row r="2372" spans="1:2" s="323" customFormat="1">
      <c r="A2372" s="103"/>
      <c r="B2372" s="103"/>
    </row>
    <row r="2373" spans="1:2" s="323" customFormat="1">
      <c r="A2373" s="103"/>
      <c r="B2373" s="103"/>
    </row>
    <row r="2374" spans="1:2" s="323" customFormat="1">
      <c r="A2374" s="103"/>
      <c r="B2374" s="103"/>
    </row>
    <row r="2375" spans="1:2" s="323" customFormat="1">
      <c r="A2375" s="103"/>
      <c r="B2375" s="103"/>
    </row>
    <row r="2376" spans="1:2" s="323" customFormat="1">
      <c r="A2376" s="103"/>
      <c r="B2376" s="103"/>
    </row>
    <row r="2377" spans="1:2" s="323" customFormat="1">
      <c r="A2377" s="103"/>
      <c r="B2377" s="103"/>
    </row>
    <row r="2378" spans="1:2" s="323" customFormat="1">
      <c r="A2378" s="103"/>
      <c r="B2378" s="103"/>
    </row>
    <row r="2379" spans="1:2" s="323" customFormat="1">
      <c r="A2379" s="103"/>
      <c r="B2379" s="103"/>
    </row>
    <row r="2380" spans="1:2" s="323" customFormat="1">
      <c r="A2380" s="103"/>
      <c r="B2380" s="103"/>
    </row>
    <row r="2381" spans="1:2" s="323" customFormat="1">
      <c r="A2381" s="103"/>
      <c r="B2381" s="103"/>
    </row>
    <row r="2382" spans="1:2" s="323" customFormat="1">
      <c r="A2382" s="103"/>
      <c r="B2382" s="103"/>
    </row>
    <row r="2383" spans="1:2" s="323" customFormat="1">
      <c r="A2383" s="103"/>
      <c r="B2383" s="101"/>
    </row>
    <row r="2384" spans="1:2" s="323" customFormat="1">
      <c r="A2384" s="103"/>
    </row>
    <row r="2385" spans="1:2" s="323" customFormat="1">
      <c r="A2385" s="103"/>
    </row>
    <row r="2386" spans="1:2" s="323" customFormat="1">
      <c r="A2386" s="103"/>
    </row>
    <row r="2387" spans="1:2" s="323" customFormat="1">
      <c r="A2387" s="103"/>
      <c r="B2387" s="103"/>
    </row>
    <row r="2388" spans="1:2" s="323" customFormat="1">
      <c r="A2388" s="103"/>
      <c r="B2388" s="103"/>
    </row>
    <row r="2389" spans="1:2" s="323" customFormat="1">
      <c r="A2389" s="103"/>
      <c r="B2389" s="103"/>
    </row>
    <row r="2390" spans="1:2" s="323" customFormat="1">
      <c r="A2390" s="103"/>
      <c r="B2390" s="103"/>
    </row>
    <row r="2391" spans="1:2" s="323" customFormat="1">
      <c r="A2391" s="103"/>
      <c r="B2391" s="103"/>
    </row>
    <row r="2392" spans="1:2" s="323" customFormat="1">
      <c r="A2392" s="103"/>
      <c r="B2392" s="103"/>
    </row>
    <row r="2393" spans="1:2" s="323" customFormat="1">
      <c r="A2393" s="103"/>
      <c r="B2393" s="103"/>
    </row>
    <row r="2394" spans="1:2" s="323" customFormat="1">
      <c r="A2394" s="103"/>
      <c r="B2394" s="103"/>
    </row>
    <row r="2395" spans="1:2" s="323" customFormat="1">
      <c r="A2395" s="103"/>
      <c r="B2395" s="103"/>
    </row>
    <row r="2396" spans="1:2" s="323" customFormat="1">
      <c r="A2396" s="103"/>
      <c r="B2396" s="103"/>
    </row>
    <row r="2397" spans="1:2" s="323" customFormat="1">
      <c r="A2397" s="103"/>
      <c r="B2397" s="103"/>
    </row>
    <row r="2398" spans="1:2" s="323" customFormat="1">
      <c r="A2398" s="103"/>
      <c r="B2398" s="103"/>
    </row>
    <row r="2399" spans="1:2" s="323" customFormat="1">
      <c r="A2399" s="103"/>
      <c r="B2399" s="103"/>
    </row>
    <row r="2400" spans="1:2" s="323" customFormat="1">
      <c r="A2400" s="103"/>
      <c r="B2400" s="103"/>
    </row>
    <row r="2401" spans="1:2" s="323" customFormat="1">
      <c r="A2401" s="103"/>
      <c r="B2401" s="103"/>
    </row>
    <row r="2402" spans="1:2" s="323" customFormat="1">
      <c r="A2402" s="103"/>
      <c r="B2402" s="103"/>
    </row>
    <row r="2403" spans="1:2" s="323" customFormat="1">
      <c r="A2403" s="103"/>
      <c r="B2403" s="103"/>
    </row>
    <row r="2404" spans="1:2" s="323" customFormat="1">
      <c r="A2404" s="103"/>
      <c r="B2404" s="324"/>
    </row>
    <row r="2405" spans="1:2" s="323" customFormat="1">
      <c r="A2405" s="103"/>
      <c r="B2405" s="103"/>
    </row>
    <row r="2406" spans="1:2" s="323" customFormat="1">
      <c r="A2406" s="103"/>
      <c r="B2406" s="103"/>
    </row>
    <row r="2407" spans="1:2" s="323" customFormat="1">
      <c r="A2407" s="103"/>
      <c r="B2407" s="103"/>
    </row>
    <row r="2408" spans="1:2" s="323" customFormat="1">
      <c r="A2408" s="103"/>
      <c r="B2408" s="103"/>
    </row>
    <row r="2409" spans="1:2" s="323" customFormat="1">
      <c r="A2409" s="103"/>
      <c r="B2409" s="103"/>
    </row>
    <row r="2410" spans="1:2" s="323" customFormat="1">
      <c r="A2410" s="103"/>
      <c r="B2410" s="103"/>
    </row>
    <row r="2411" spans="1:2" s="323" customFormat="1">
      <c r="A2411" s="103"/>
      <c r="B2411" s="103"/>
    </row>
    <row r="2412" spans="1:2" s="323" customFormat="1">
      <c r="A2412" s="103"/>
      <c r="B2412" s="103"/>
    </row>
    <row r="2413" spans="1:2" s="323" customFormat="1">
      <c r="A2413" s="103"/>
      <c r="B2413" s="103"/>
    </row>
    <row r="2414" spans="1:2" s="323" customFormat="1">
      <c r="A2414" s="103"/>
      <c r="B2414" s="103"/>
    </row>
    <row r="2415" spans="1:2" s="323" customFormat="1">
      <c r="A2415" s="103"/>
      <c r="B2415" s="103"/>
    </row>
    <row r="2416" spans="1:2" s="323" customFormat="1">
      <c r="A2416" s="103"/>
      <c r="B2416" s="103"/>
    </row>
    <row r="2417" spans="1:2" s="323" customFormat="1">
      <c r="A2417" s="103"/>
      <c r="B2417" s="103"/>
    </row>
    <row r="2418" spans="1:2" s="323" customFormat="1">
      <c r="A2418" s="103"/>
      <c r="B2418" s="103"/>
    </row>
    <row r="2419" spans="1:2" s="323" customFormat="1">
      <c r="A2419" s="103"/>
      <c r="B2419" s="103"/>
    </row>
    <row r="2420" spans="1:2" s="323" customFormat="1">
      <c r="A2420" s="103"/>
      <c r="B2420" s="103"/>
    </row>
    <row r="2421" spans="1:2" s="323" customFormat="1">
      <c r="A2421" s="103"/>
      <c r="B2421" s="103"/>
    </row>
    <row r="2422" spans="1:2" s="323" customFormat="1">
      <c r="A2422" s="103"/>
      <c r="B2422" s="103"/>
    </row>
    <row r="2423" spans="1:2" s="323" customFormat="1">
      <c r="A2423" s="103"/>
      <c r="B2423" s="103"/>
    </row>
    <row r="2424" spans="1:2" s="323" customFormat="1">
      <c r="A2424" s="103"/>
      <c r="B2424" s="103"/>
    </row>
    <row r="2425" spans="1:2" s="323" customFormat="1">
      <c r="A2425" s="103"/>
      <c r="B2425" s="103"/>
    </row>
    <row r="2426" spans="1:2" s="323" customFormat="1">
      <c r="A2426" s="103"/>
      <c r="B2426" s="103"/>
    </row>
    <row r="2427" spans="1:2" s="323" customFormat="1">
      <c r="A2427" s="103"/>
      <c r="B2427" s="103"/>
    </row>
    <row r="2428" spans="1:2" s="323" customFormat="1">
      <c r="A2428" s="103"/>
      <c r="B2428" s="103"/>
    </row>
    <row r="2429" spans="1:2" s="323" customFormat="1">
      <c r="A2429" s="103"/>
      <c r="B2429" s="103"/>
    </row>
    <row r="2430" spans="1:2" s="323" customFormat="1">
      <c r="A2430" s="103"/>
      <c r="B2430" s="103"/>
    </row>
    <row r="2431" spans="1:2" s="323" customFormat="1">
      <c r="A2431" s="103"/>
      <c r="B2431" s="103"/>
    </row>
    <row r="2432" spans="1:2" s="323" customFormat="1">
      <c r="A2432" s="103"/>
      <c r="B2432" s="103"/>
    </row>
    <row r="2433" spans="1:2" s="323" customFormat="1">
      <c r="A2433" s="103"/>
      <c r="B2433" s="103"/>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6"/>
  <dimension ref="A1:H2433"/>
  <sheetViews>
    <sheetView workbookViewId="0">
      <selection sqref="A1:XFD1"/>
    </sheetView>
  </sheetViews>
  <sheetFormatPr baseColWidth="10" defaultColWidth="8.83203125" defaultRowHeight="15"/>
  <cols>
    <col min="1" max="1" width="38.1640625" customWidth="1"/>
    <col min="7" max="7" width="9.5" bestFit="1" customWidth="1"/>
    <col min="8" max="8" width="11.83203125" bestFit="1" customWidth="1"/>
  </cols>
  <sheetData>
    <row r="1" spans="1:8">
      <c r="A1" s="96" t="s">
        <v>1334</v>
      </c>
      <c r="B1" s="337" t="s">
        <v>1539</v>
      </c>
      <c r="C1" s="338" t="s">
        <v>1540</v>
      </c>
      <c r="D1" s="339" t="s">
        <v>1541</v>
      </c>
      <c r="E1" s="339" t="s">
        <v>1542</v>
      </c>
      <c r="F1" s="335" t="s">
        <v>1543</v>
      </c>
      <c r="G1" s="335" t="s">
        <v>1544</v>
      </c>
      <c r="H1" s="340" t="s">
        <v>1545</v>
      </c>
    </row>
    <row r="2" spans="1:8">
      <c r="A2" s="103" t="s">
        <v>921</v>
      </c>
      <c r="B2" s="322"/>
    </row>
    <row r="3" spans="1:8">
      <c r="A3" s="103" t="s">
        <v>1128</v>
      </c>
      <c r="B3" s="323"/>
    </row>
    <row r="4" spans="1:8">
      <c r="A4" s="103" t="s">
        <v>1225</v>
      </c>
      <c r="B4" s="323"/>
    </row>
    <row r="5" spans="1:8">
      <c r="A5" s="103" t="s">
        <v>734</v>
      </c>
      <c r="B5" s="323"/>
    </row>
    <row r="6" spans="1:8">
      <c r="A6" s="103" t="s">
        <v>1237</v>
      </c>
      <c r="B6" s="323"/>
    </row>
    <row r="7" spans="1:8">
      <c r="A7" s="103" t="s">
        <v>1127</v>
      </c>
      <c r="B7" s="322"/>
    </row>
    <row r="8" spans="1:8">
      <c r="A8" s="103" t="s">
        <v>997</v>
      </c>
      <c r="B8" s="103"/>
    </row>
    <row r="9" spans="1:8">
      <c r="A9" s="103" t="s">
        <v>1335</v>
      </c>
      <c r="B9" s="103"/>
    </row>
    <row r="10" spans="1:8">
      <c r="A10" s="103" t="s">
        <v>1019</v>
      </c>
      <c r="B10" s="103"/>
    </row>
    <row r="11" spans="1:8">
      <c r="A11" s="103" t="s">
        <v>1223</v>
      </c>
      <c r="B11" s="103"/>
    </row>
    <row r="12" spans="1:8">
      <c r="A12" s="103" t="s">
        <v>718</v>
      </c>
      <c r="B12" s="103"/>
    </row>
    <row r="13" spans="1:8">
      <c r="A13" s="103" t="s">
        <v>1005</v>
      </c>
      <c r="B13" s="103"/>
    </row>
    <row r="14" spans="1:8">
      <c r="A14" s="103" t="s">
        <v>996</v>
      </c>
      <c r="B14" s="108"/>
    </row>
    <row r="15" spans="1:8">
      <c r="A15" s="103" t="s">
        <v>824</v>
      </c>
      <c r="B15" s="103"/>
    </row>
    <row r="16" spans="1:8">
      <c r="A16" s="103" t="s">
        <v>1337</v>
      </c>
      <c r="B16" s="103"/>
    </row>
    <row r="17" spans="1:2">
      <c r="A17" s="103" t="s">
        <v>1209</v>
      </c>
      <c r="B17" s="103"/>
    </row>
    <row r="18" spans="1:2">
      <c r="A18" s="103" t="s">
        <v>1325</v>
      </c>
      <c r="B18" s="103"/>
    </row>
    <row r="19" spans="1:2">
      <c r="A19" s="103" t="s">
        <v>1126</v>
      </c>
      <c r="B19" s="103"/>
    </row>
    <row r="20" spans="1:2">
      <c r="A20" s="103" t="s">
        <v>1168</v>
      </c>
      <c r="B20" s="103"/>
    </row>
    <row r="21" spans="1:2">
      <c r="A21" s="103" t="s">
        <v>871</v>
      </c>
      <c r="B21" s="103"/>
    </row>
    <row r="22" spans="1:2">
      <c r="A22" s="103" t="s">
        <v>1125</v>
      </c>
      <c r="B22" s="103"/>
    </row>
    <row r="23" spans="1:2">
      <c r="A23" s="103" t="s">
        <v>1150</v>
      </c>
      <c r="B23" s="103"/>
    </row>
    <row r="24" spans="1:2">
      <c r="A24" s="103" t="s">
        <v>870</v>
      </c>
      <c r="B24" s="103"/>
    </row>
    <row r="25" spans="1:2">
      <c r="A25" s="103" t="s">
        <v>1326</v>
      </c>
      <c r="B25" s="103"/>
    </row>
    <row r="26" spans="1:2">
      <c r="A26" s="103" t="s">
        <v>1026</v>
      </c>
      <c r="B26" s="103"/>
    </row>
    <row r="27" spans="1:2">
      <c r="A27" s="103" t="s">
        <v>963</v>
      </c>
      <c r="B27" s="103"/>
    </row>
    <row r="28" spans="1:2">
      <c r="A28" s="103" t="s">
        <v>1124</v>
      </c>
      <c r="B28" s="103"/>
    </row>
    <row r="29" spans="1:2">
      <c r="A29" s="103" t="s">
        <v>1138</v>
      </c>
      <c r="B29" s="103"/>
    </row>
    <row r="30" spans="1:2">
      <c r="A30" s="103" t="s">
        <v>1123</v>
      </c>
      <c r="B30" s="103"/>
    </row>
    <row r="31" spans="1:2">
      <c r="A31" s="103" t="s">
        <v>1149</v>
      </c>
      <c r="B31" s="103"/>
    </row>
    <row r="32" spans="1:2">
      <c r="A32" s="103" t="s">
        <v>1122</v>
      </c>
      <c r="B32" s="103"/>
    </row>
    <row r="33" spans="1:2">
      <c r="A33" s="103" t="s">
        <v>955</v>
      </c>
      <c r="B33" s="103"/>
    </row>
    <row r="34" spans="1:2">
      <c r="A34" s="103" t="s">
        <v>920</v>
      </c>
      <c r="B34" s="103"/>
    </row>
    <row r="35" spans="1:2">
      <c r="A35" s="103" t="s">
        <v>954</v>
      </c>
      <c r="B35" s="103"/>
    </row>
    <row r="36" spans="1:2">
      <c r="A36" s="103" t="s">
        <v>1121</v>
      </c>
      <c r="B36" s="103"/>
    </row>
    <row r="37" spans="1:2">
      <c r="A37" s="103" t="s">
        <v>1120</v>
      </c>
      <c r="B37" s="103"/>
    </row>
    <row r="38" spans="1:2">
      <c r="A38" s="103" t="s">
        <v>1119</v>
      </c>
      <c r="B38" s="101"/>
    </row>
    <row r="39" spans="1:2">
      <c r="A39" s="103" t="s">
        <v>864</v>
      </c>
      <c r="B39" s="323"/>
    </row>
    <row r="40" spans="1:2">
      <c r="A40" s="103" t="s">
        <v>1038</v>
      </c>
      <c r="B40" s="323"/>
    </row>
    <row r="41" spans="1:2">
      <c r="A41" s="103" t="s">
        <v>808</v>
      </c>
      <c r="B41" s="323"/>
    </row>
    <row r="42" spans="1:2">
      <c r="A42" s="103" t="s">
        <v>1236</v>
      </c>
      <c r="B42" s="101"/>
    </row>
    <row r="43" spans="1:2">
      <c r="A43" s="103" t="s">
        <v>1118</v>
      </c>
      <c r="B43" s="323"/>
    </row>
    <row r="44" spans="1:2">
      <c r="A44" s="103" t="s">
        <v>919</v>
      </c>
      <c r="B44" s="323"/>
    </row>
    <row r="45" spans="1:2">
      <c r="A45" s="103" t="s">
        <v>1217</v>
      </c>
      <c r="B45" s="323"/>
    </row>
    <row r="46" spans="1:2">
      <c r="A46" s="103" t="s">
        <v>1152</v>
      </c>
      <c r="B46" s="103"/>
    </row>
    <row r="47" spans="1:2">
      <c r="A47" s="103" t="s">
        <v>1167</v>
      </c>
      <c r="B47" s="103"/>
    </row>
    <row r="48" spans="1:2">
      <c r="A48" s="103" t="s">
        <v>953</v>
      </c>
      <c r="B48" s="103"/>
    </row>
    <row r="49" spans="1:2">
      <c r="A49" s="103" t="s">
        <v>1117</v>
      </c>
      <c r="B49" s="103"/>
    </row>
    <row r="50" spans="1:2">
      <c r="A50" s="103" t="s">
        <v>1160</v>
      </c>
      <c r="B50" s="103"/>
    </row>
    <row r="51" spans="1:2">
      <c r="A51" s="103" t="s">
        <v>995</v>
      </c>
      <c r="B51" s="103"/>
    </row>
    <row r="52" spans="1:2">
      <c r="A52" s="103" t="s">
        <v>1208</v>
      </c>
      <c r="B52" s="103"/>
    </row>
    <row r="53" spans="1:2">
      <c r="A53" s="103" t="s">
        <v>863</v>
      </c>
      <c r="B53" s="103"/>
    </row>
    <row r="54" spans="1:2">
      <c r="A54" s="103" t="s">
        <v>849</v>
      </c>
      <c r="B54" s="103"/>
    </row>
    <row r="55" spans="1:2">
      <c r="A55" s="103" t="s">
        <v>994</v>
      </c>
      <c r="B55" s="103"/>
    </row>
    <row r="56" spans="1:2">
      <c r="A56" s="103" t="s">
        <v>1116</v>
      </c>
      <c r="B56" s="103"/>
    </row>
    <row r="57" spans="1:2">
      <c r="A57" s="103" t="s">
        <v>862</v>
      </c>
      <c r="B57" s="103"/>
    </row>
    <row r="58" spans="1:2">
      <c r="A58" s="103" t="s">
        <v>711</v>
      </c>
      <c r="B58" s="103"/>
    </row>
    <row r="59" spans="1:2">
      <c r="A59" s="103" t="s">
        <v>1115</v>
      </c>
      <c r="B59" s="103"/>
    </row>
    <row r="60" spans="1:2">
      <c r="A60" s="103" t="s">
        <v>701</v>
      </c>
      <c r="B60" s="103"/>
    </row>
    <row r="61" spans="1:2">
      <c r="A61" s="103" t="s">
        <v>1159</v>
      </c>
      <c r="B61" s="103"/>
    </row>
    <row r="62" spans="1:2">
      <c r="A62" s="103" t="s">
        <v>1148</v>
      </c>
      <c r="B62" s="103"/>
    </row>
    <row r="63" spans="1:2">
      <c r="A63" s="103" t="s">
        <v>952</v>
      </c>
      <c r="B63" s="101"/>
    </row>
    <row r="64" spans="1:2">
      <c r="A64" s="103" t="s">
        <v>1158</v>
      </c>
      <c r="B64" s="323"/>
    </row>
    <row r="65" spans="1:2">
      <c r="A65" s="103" t="s">
        <v>1004</v>
      </c>
      <c r="B65" s="323"/>
    </row>
    <row r="66" spans="1:2">
      <c r="A66" s="103" t="s">
        <v>766</v>
      </c>
      <c r="B66" s="323"/>
    </row>
    <row r="67" spans="1:2">
      <c r="A67" s="103" t="s">
        <v>841</v>
      </c>
      <c r="B67" s="323"/>
    </row>
    <row r="68" spans="1:2">
      <c r="A68" s="103" t="s">
        <v>951</v>
      </c>
      <c r="B68" s="103"/>
    </row>
    <row r="69" spans="1:2">
      <c r="A69" s="103" t="s">
        <v>828</v>
      </c>
      <c r="B69" s="103"/>
    </row>
    <row r="70" spans="1:2">
      <c r="A70" s="103" t="s">
        <v>898</v>
      </c>
      <c r="B70" s="103"/>
    </row>
    <row r="71" spans="1:2">
      <c r="A71" s="103" t="s">
        <v>1537</v>
      </c>
      <c r="B71" s="103"/>
    </row>
    <row r="72" spans="1:2">
      <c r="A72" s="103" t="s">
        <v>848</v>
      </c>
      <c r="B72" s="103"/>
    </row>
    <row r="73" spans="1:2">
      <c r="A73" s="103" t="s">
        <v>1114</v>
      </c>
      <c r="B73" s="103"/>
    </row>
    <row r="74" spans="1:2">
      <c r="A74" s="103" t="s">
        <v>1322</v>
      </c>
      <c r="B74" s="103"/>
    </row>
    <row r="75" spans="1:2">
      <c r="A75" s="103" t="s">
        <v>792</v>
      </c>
      <c r="B75" s="103"/>
    </row>
    <row r="76" spans="1:2">
      <c r="A76" s="103" t="s">
        <v>1113</v>
      </c>
      <c r="B76" s="103"/>
    </row>
    <row r="77" spans="1:2">
      <c r="A77" s="103" t="s">
        <v>1216</v>
      </c>
      <c r="B77" s="103"/>
    </row>
    <row r="78" spans="1:2">
      <c r="A78" s="103" t="s">
        <v>918</v>
      </c>
      <c r="B78" s="103"/>
    </row>
    <row r="79" spans="1:2">
      <c r="A79" s="103" t="s">
        <v>917</v>
      </c>
      <c r="B79" s="103"/>
    </row>
    <row r="80" spans="1:2">
      <c r="A80" s="103" t="s">
        <v>1040</v>
      </c>
      <c r="B80" s="103"/>
    </row>
    <row r="81" spans="1:2">
      <c r="A81" s="103" t="s">
        <v>897</v>
      </c>
      <c r="B81" s="103"/>
    </row>
    <row r="82" spans="1:2">
      <c r="A82" s="103" t="s">
        <v>931</v>
      </c>
      <c r="B82" s="103"/>
    </row>
    <row r="83" spans="1:2">
      <c r="A83" s="103" t="s">
        <v>1112</v>
      </c>
      <c r="B83" s="103"/>
    </row>
    <row r="84" spans="1:2">
      <c r="A84" s="103" t="s">
        <v>1207</v>
      </c>
      <c r="B84" s="103"/>
    </row>
    <row r="85" spans="1:2">
      <c r="A85" s="103" t="s">
        <v>1133</v>
      </c>
      <c r="B85" s="103"/>
    </row>
    <row r="86" spans="1:2">
      <c r="A86" s="103" t="s">
        <v>800</v>
      </c>
      <c r="B86" s="103"/>
    </row>
    <row r="87" spans="1:2">
      <c r="A87" s="103" t="s">
        <v>1185</v>
      </c>
      <c r="B87" s="103"/>
    </row>
    <row r="88" spans="1:2">
      <c r="A88" s="103" t="s">
        <v>950</v>
      </c>
      <c r="B88" s="103"/>
    </row>
    <row r="89" spans="1:2">
      <c r="A89" s="103" t="s">
        <v>1184</v>
      </c>
      <c r="B89" s="103"/>
    </row>
    <row r="90" spans="1:2">
      <c r="A90" s="103" t="s">
        <v>962</v>
      </c>
      <c r="B90" s="103"/>
    </row>
    <row r="91" spans="1:2">
      <c r="A91" s="103" t="s">
        <v>1327</v>
      </c>
      <c r="B91" s="103"/>
    </row>
    <row r="92" spans="1:2">
      <c r="A92" s="103" t="s">
        <v>916</v>
      </c>
      <c r="B92" s="103"/>
    </row>
    <row r="93" spans="1:2">
      <c r="A93" s="103" t="s">
        <v>1211</v>
      </c>
      <c r="B93" s="103"/>
    </row>
    <row r="94" spans="1:2">
      <c r="A94" s="103" t="s">
        <v>699</v>
      </c>
      <c r="B94" s="103"/>
    </row>
    <row r="95" spans="1:2">
      <c r="A95" s="103" t="s">
        <v>1111</v>
      </c>
      <c r="B95" s="103"/>
    </row>
    <row r="96" spans="1:2">
      <c r="A96" s="103" t="s">
        <v>1110</v>
      </c>
      <c r="B96" s="103"/>
    </row>
    <row r="97" spans="1:2">
      <c r="A97" s="103" t="s">
        <v>1206</v>
      </c>
      <c r="B97" s="103"/>
    </row>
    <row r="98" spans="1:2">
      <c r="A98" s="103" t="s">
        <v>692</v>
      </c>
      <c r="B98" s="103"/>
    </row>
    <row r="99" spans="1:2">
      <c r="A99" s="103" t="s">
        <v>1137</v>
      </c>
      <c r="B99" s="103"/>
    </row>
    <row r="100" spans="1:2">
      <c r="A100" s="103" t="s">
        <v>779</v>
      </c>
      <c r="B100" s="103"/>
    </row>
    <row r="101" spans="1:2">
      <c r="A101" s="103" t="s">
        <v>949</v>
      </c>
      <c r="B101" s="103"/>
    </row>
    <row r="102" spans="1:2">
      <c r="A102" s="103" t="s">
        <v>896</v>
      </c>
      <c r="B102" s="103"/>
    </row>
    <row r="103" spans="1:2">
      <c r="A103" s="103" t="s">
        <v>1314</v>
      </c>
      <c r="B103" s="103"/>
    </row>
    <row r="104" spans="1:2">
      <c r="A104" s="103" t="s">
        <v>993</v>
      </c>
      <c r="B104" s="103"/>
    </row>
    <row r="105" spans="1:2">
      <c r="A105" s="103" t="s">
        <v>799</v>
      </c>
      <c r="B105" s="103"/>
    </row>
    <row r="106" spans="1:2">
      <c r="A106" s="103" t="s">
        <v>1109</v>
      </c>
      <c r="B106" s="103"/>
    </row>
    <row r="107" spans="1:2">
      <c r="A107" s="103" t="s">
        <v>1189</v>
      </c>
      <c r="B107" s="103"/>
    </row>
    <row r="108" spans="1:2">
      <c r="A108" s="103" t="s">
        <v>1108</v>
      </c>
      <c r="B108" s="103"/>
    </row>
    <row r="109" spans="1:2">
      <c r="A109" s="103" t="s">
        <v>1107</v>
      </c>
      <c r="B109" s="103"/>
    </row>
    <row r="110" spans="1:2">
      <c r="A110" s="103" t="s">
        <v>840</v>
      </c>
      <c r="B110" s="103"/>
    </row>
    <row r="111" spans="1:2">
      <c r="A111" s="103" t="s">
        <v>992</v>
      </c>
      <c r="B111" s="103"/>
    </row>
    <row r="112" spans="1:2">
      <c r="A112" s="103" t="s">
        <v>861</v>
      </c>
      <c r="B112" s="103"/>
    </row>
    <row r="113" spans="1:2">
      <c r="A113" s="103" t="s">
        <v>991</v>
      </c>
      <c r="B113" s="103"/>
    </row>
    <row r="114" spans="1:2">
      <c r="A114" s="103" t="s">
        <v>1312</v>
      </c>
      <c r="B114" s="103"/>
    </row>
    <row r="115" spans="1:2">
      <c r="A115" s="103" t="s">
        <v>755</v>
      </c>
      <c r="B115" s="103"/>
    </row>
    <row r="116" spans="1:2">
      <c r="A116" s="103" t="s">
        <v>895</v>
      </c>
      <c r="B116" s="103"/>
    </row>
    <row r="117" spans="1:2">
      <c r="A117" s="103" t="s">
        <v>673</v>
      </c>
      <c r="B117" s="103"/>
    </row>
    <row r="118" spans="1:2">
      <c r="A118" s="103" t="s">
        <v>1016</v>
      </c>
      <c r="B118" s="103"/>
    </row>
    <row r="119" spans="1:2">
      <c r="A119" s="103" t="s">
        <v>1147</v>
      </c>
      <c r="B119" s="103"/>
    </row>
    <row r="120" spans="1:2">
      <c r="A120" s="103" t="s">
        <v>948</v>
      </c>
      <c r="B120" s="103"/>
    </row>
    <row r="121" spans="1:2">
      <c r="A121" s="103" t="s">
        <v>1106</v>
      </c>
      <c r="B121" s="103"/>
    </row>
    <row r="122" spans="1:2">
      <c r="A122" s="103" t="s">
        <v>776</v>
      </c>
      <c r="B122" s="103"/>
    </row>
    <row r="123" spans="1:2">
      <c r="A123" s="103" t="s">
        <v>807</v>
      </c>
      <c r="B123" s="103"/>
    </row>
    <row r="124" spans="1:2">
      <c r="A124" s="103" t="s">
        <v>818</v>
      </c>
      <c r="B124" s="103"/>
    </row>
    <row r="125" spans="1:2">
      <c r="A125" s="103" t="s">
        <v>1025</v>
      </c>
      <c r="B125" s="103"/>
    </row>
    <row r="126" spans="1:2">
      <c r="A126" s="103" t="s">
        <v>1105</v>
      </c>
      <c r="B126" s="103"/>
    </row>
    <row r="127" spans="1:2">
      <c r="A127" s="103" t="s">
        <v>1104</v>
      </c>
      <c r="B127" s="101"/>
    </row>
    <row r="128" spans="1:2">
      <c r="A128" s="103" t="s">
        <v>1235</v>
      </c>
      <c r="B128" s="323"/>
    </row>
    <row r="129" spans="1:2">
      <c r="A129" s="103" t="s">
        <v>817</v>
      </c>
      <c r="B129" s="323"/>
    </row>
    <row r="130" spans="1:2">
      <c r="A130" s="103" t="s">
        <v>860</v>
      </c>
      <c r="B130" s="323"/>
    </row>
    <row r="131" spans="1:2">
      <c r="A131" s="103" t="s">
        <v>1323</v>
      </c>
      <c r="B131" s="323"/>
    </row>
    <row r="132" spans="1:2">
      <c r="A132" s="103" t="s">
        <v>894</v>
      </c>
      <c r="B132" s="323"/>
    </row>
    <row r="133" spans="1:2">
      <c r="A133" s="103" t="s">
        <v>1157</v>
      </c>
      <c r="B133" s="103"/>
    </row>
    <row r="134" spans="1:2">
      <c r="A134" s="103" t="s">
        <v>1205</v>
      </c>
      <c r="B134" s="103"/>
    </row>
    <row r="135" spans="1:2">
      <c r="A135" s="103" t="s">
        <v>672</v>
      </c>
      <c r="B135" s="103"/>
    </row>
    <row r="136" spans="1:2">
      <c r="A136" s="103" t="s">
        <v>1103</v>
      </c>
      <c r="B136" s="103"/>
    </row>
    <row r="137" spans="1:2">
      <c r="A137" s="103" t="s">
        <v>1102</v>
      </c>
      <c r="B137" s="103"/>
    </row>
    <row r="138" spans="1:2">
      <c r="A138" s="103" t="s">
        <v>930</v>
      </c>
      <c r="B138" s="103"/>
    </row>
    <row r="139" spans="1:2">
      <c r="A139" s="103" t="s">
        <v>1234</v>
      </c>
      <c r="B139" s="103"/>
    </row>
    <row r="140" spans="1:2">
      <c r="A140" s="103" t="s">
        <v>893</v>
      </c>
      <c r="B140" s="103"/>
    </row>
    <row r="141" spans="1:2">
      <c r="A141" s="103" t="s">
        <v>880</v>
      </c>
      <c r="B141" s="103"/>
    </row>
    <row r="142" spans="1:2">
      <c r="A142" s="103" t="s">
        <v>892</v>
      </c>
      <c r="B142" s="103"/>
    </row>
    <row r="143" spans="1:2">
      <c r="A143" s="103" t="s">
        <v>816</v>
      </c>
      <c r="B143" s="103"/>
    </row>
    <row r="144" spans="1:2">
      <c r="A144" s="103" t="s">
        <v>1166</v>
      </c>
      <c r="B144" s="103"/>
    </row>
    <row r="145" spans="1:2">
      <c r="A145" s="103" t="s">
        <v>775</v>
      </c>
      <c r="B145" s="103"/>
    </row>
    <row r="146" spans="1:2">
      <c r="A146" s="103" t="s">
        <v>1315</v>
      </c>
      <c r="B146" s="103"/>
    </row>
    <row r="147" spans="1:2">
      <c r="A147" s="103" t="s">
        <v>806</v>
      </c>
      <c r="B147" s="103"/>
    </row>
    <row r="148" spans="1:2">
      <c r="A148" s="103" t="s">
        <v>774</v>
      </c>
      <c r="B148" s="103"/>
    </row>
    <row r="149" spans="1:2">
      <c r="A149" s="103" t="s">
        <v>1165</v>
      </c>
      <c r="B149" s="103"/>
    </row>
    <row r="150" spans="1:2">
      <c r="A150" s="103" t="s">
        <v>765</v>
      </c>
      <c r="B150" s="103"/>
    </row>
    <row r="151" spans="1:2">
      <c r="A151" s="103" t="s">
        <v>1183</v>
      </c>
      <c r="B151" s="103"/>
    </row>
    <row r="152" spans="1:2">
      <c r="A152" s="103" t="s">
        <v>929</v>
      </c>
      <c r="B152" s="103"/>
    </row>
    <row r="153" spans="1:2">
      <c r="A153" s="103" t="s">
        <v>915</v>
      </c>
      <c r="B153" s="103"/>
    </row>
    <row r="154" spans="1:2">
      <c r="A154" s="103" t="s">
        <v>1031</v>
      </c>
      <c r="B154" s="103"/>
    </row>
    <row r="155" spans="1:2">
      <c r="A155" s="103" t="s">
        <v>815</v>
      </c>
      <c r="B155" s="103"/>
    </row>
    <row r="156" spans="1:2">
      <c r="A156" s="103" t="s">
        <v>1164</v>
      </c>
      <c r="B156" s="103"/>
    </row>
    <row r="157" spans="1:2">
      <c r="A157" s="103" t="s">
        <v>859</v>
      </c>
      <c r="B157" s="103"/>
    </row>
    <row r="158" spans="1:2">
      <c r="A158" s="103" t="s">
        <v>990</v>
      </c>
      <c r="B158" s="103"/>
    </row>
    <row r="159" spans="1:2">
      <c r="A159" s="103" t="s">
        <v>1182</v>
      </c>
      <c r="B159" s="103"/>
    </row>
    <row r="160" spans="1:2">
      <c r="A160" s="103" t="s">
        <v>1233</v>
      </c>
      <c r="B160" s="103"/>
    </row>
    <row r="161" spans="1:2">
      <c r="A161" s="103" t="s">
        <v>1173</v>
      </c>
      <c r="B161" s="103"/>
    </row>
    <row r="162" spans="1:2">
      <c r="A162" s="103" t="s">
        <v>663</v>
      </c>
      <c r="B162" s="103"/>
    </row>
    <row r="163" spans="1:2">
      <c r="A163" s="103" t="s">
        <v>989</v>
      </c>
      <c r="B163" s="103"/>
    </row>
    <row r="164" spans="1:2">
      <c r="A164" s="103" t="s">
        <v>928</v>
      </c>
      <c r="B164" s="103"/>
    </row>
    <row r="165" spans="1:2">
      <c r="A165" s="103" t="s">
        <v>988</v>
      </c>
      <c r="B165" s="103"/>
    </row>
    <row r="166" spans="1:2">
      <c r="A166" s="103" t="s">
        <v>1101</v>
      </c>
      <c r="B166" s="103"/>
    </row>
    <row r="167" spans="1:2">
      <c r="A167" s="103" t="s">
        <v>839</v>
      </c>
      <c r="B167" s="103"/>
    </row>
    <row r="168" spans="1:2">
      <c r="A168" s="103" t="s">
        <v>1100</v>
      </c>
      <c r="B168" s="103"/>
    </row>
    <row r="169" spans="1:2">
      <c r="A169" s="103" t="s">
        <v>1099</v>
      </c>
      <c r="B169" s="103"/>
    </row>
    <row r="170" spans="1:2">
      <c r="A170" s="103" t="s">
        <v>651</v>
      </c>
      <c r="B170" s="103"/>
    </row>
    <row r="171" spans="1:2">
      <c r="A171" s="103" t="s">
        <v>847</v>
      </c>
      <c r="B171" s="103"/>
    </row>
    <row r="172" spans="1:2">
      <c r="A172" s="103" t="s">
        <v>1015</v>
      </c>
      <c r="B172" s="103"/>
    </row>
    <row r="173" spans="1:2">
      <c r="A173" s="103" t="s">
        <v>914</v>
      </c>
      <c r="B173" s="103"/>
    </row>
    <row r="174" spans="1:2">
      <c r="A174" s="103" t="s">
        <v>1001</v>
      </c>
      <c r="B174" s="103"/>
    </row>
    <row r="175" spans="1:2">
      <c r="A175" s="103" t="s">
        <v>1014</v>
      </c>
      <c r="B175" s="103"/>
    </row>
    <row r="176" spans="1:2">
      <c r="A176" s="103" t="s">
        <v>1215</v>
      </c>
      <c r="B176" s="103"/>
    </row>
    <row r="177" spans="1:2">
      <c r="A177" s="103" t="s">
        <v>869</v>
      </c>
      <c r="B177" s="103"/>
    </row>
    <row r="178" spans="1:2">
      <c r="A178" s="103" t="s">
        <v>846</v>
      </c>
      <c r="B178" s="103"/>
    </row>
    <row r="179" spans="1:2">
      <c r="A179" s="103" t="s">
        <v>1024</v>
      </c>
      <c r="B179" s="103"/>
    </row>
    <row r="180" spans="1:2">
      <c r="A180" s="103" t="s">
        <v>858</v>
      </c>
      <c r="B180" s="103"/>
    </row>
    <row r="181" spans="1:2">
      <c r="A181" s="103" t="s">
        <v>1136</v>
      </c>
      <c r="B181" s="103"/>
    </row>
    <row r="182" spans="1:2">
      <c r="A182" s="103" t="s">
        <v>1098</v>
      </c>
      <c r="B182" s="103"/>
    </row>
    <row r="183" spans="1:2">
      <c r="A183" s="103" t="s">
        <v>1097</v>
      </c>
      <c r="B183" s="103"/>
    </row>
    <row r="184" spans="1:2">
      <c r="A184" s="103" t="s">
        <v>1232</v>
      </c>
      <c r="B184" s="103"/>
    </row>
    <row r="185" spans="1:2">
      <c r="A185" s="103" t="s">
        <v>798</v>
      </c>
      <c r="B185" s="103"/>
    </row>
    <row r="186" spans="1:2">
      <c r="A186" s="103" t="s">
        <v>947</v>
      </c>
      <c r="B186" s="103"/>
    </row>
    <row r="187" spans="1:2">
      <c r="A187" s="103" t="s">
        <v>1204</v>
      </c>
      <c r="B187" s="103"/>
    </row>
    <row r="188" spans="1:2">
      <c r="A188" s="103" t="s">
        <v>1096</v>
      </c>
      <c r="B188" s="103"/>
    </row>
    <row r="189" spans="1:2">
      <c r="A189" s="103" t="s">
        <v>913</v>
      </c>
      <c r="B189" s="103"/>
    </row>
    <row r="190" spans="1:2">
      <c r="A190" s="103" t="s">
        <v>1095</v>
      </c>
      <c r="B190" s="103"/>
    </row>
    <row r="191" spans="1:2">
      <c r="A191" s="103" t="s">
        <v>912</v>
      </c>
      <c r="B191" s="103"/>
    </row>
    <row r="192" spans="1:2">
      <c r="A192" s="103" t="s">
        <v>1328</v>
      </c>
      <c r="B192" s="103"/>
    </row>
    <row r="193" spans="1:2">
      <c r="A193" s="103" t="s">
        <v>924</v>
      </c>
      <c r="B193" s="103"/>
    </row>
    <row r="194" spans="1:2">
      <c r="A194" s="103" t="s">
        <v>1156</v>
      </c>
      <c r="B194" s="103"/>
    </row>
    <row r="195" spans="1:2">
      <c r="A195" s="103" t="s">
        <v>791</v>
      </c>
      <c r="B195" s="103"/>
    </row>
    <row r="196" spans="1:2">
      <c r="A196" s="103" t="s">
        <v>642</v>
      </c>
      <c r="B196" s="103"/>
    </row>
    <row r="197" spans="1:2">
      <c r="A197" s="103" t="s">
        <v>987</v>
      </c>
      <c r="B197" s="103"/>
    </row>
    <row r="198" spans="1:2">
      <c r="A198" s="103" t="s">
        <v>1094</v>
      </c>
      <c r="B198" s="103"/>
    </row>
    <row r="199" spans="1:2">
      <c r="A199" s="103" t="s">
        <v>1181</v>
      </c>
      <c r="B199" s="103"/>
    </row>
    <row r="200" spans="1:2">
      <c r="A200" s="103" t="s">
        <v>1155</v>
      </c>
      <c r="B200" s="103"/>
    </row>
    <row r="201" spans="1:2">
      <c r="A201" s="103" t="s">
        <v>891</v>
      </c>
      <c r="B201" s="103"/>
    </row>
    <row r="202" spans="1:2">
      <c r="A202" s="103" t="s">
        <v>632</v>
      </c>
      <c r="B202" s="103"/>
    </row>
    <row r="203" spans="1:2">
      <c r="A203" s="103" t="s">
        <v>946</v>
      </c>
      <c r="B203" s="103"/>
    </row>
    <row r="204" spans="1:2">
      <c r="A204" s="103" t="s">
        <v>945</v>
      </c>
      <c r="B204" s="103"/>
    </row>
    <row r="205" spans="1:2">
      <c r="A205" s="103" t="s">
        <v>1093</v>
      </c>
      <c r="B205" s="101"/>
    </row>
    <row r="206" spans="1:2">
      <c r="A206" s="103" t="s">
        <v>1092</v>
      </c>
      <c r="B206" s="323"/>
    </row>
    <row r="207" spans="1:2">
      <c r="A207" s="103" t="s">
        <v>1151</v>
      </c>
      <c r="B207" s="323"/>
    </row>
    <row r="208" spans="1:2">
      <c r="A208" s="103" t="s">
        <v>1222</v>
      </c>
      <c r="B208" s="323"/>
    </row>
    <row r="209" spans="1:2">
      <c r="A209" s="103" t="s">
        <v>986</v>
      </c>
      <c r="B209" s="323"/>
    </row>
    <row r="210" spans="1:2">
      <c r="A210" s="103" t="s">
        <v>1091</v>
      </c>
      <c r="B210" s="101"/>
    </row>
    <row r="211" spans="1:2">
      <c r="A211" s="103" t="s">
        <v>927</v>
      </c>
      <c r="B211" s="323"/>
    </row>
    <row r="212" spans="1:2">
      <c r="A212" s="103" t="s">
        <v>1221</v>
      </c>
      <c r="B212" s="323"/>
    </row>
    <row r="213" spans="1:2">
      <c r="A213" s="103" t="s">
        <v>1345</v>
      </c>
      <c r="B213" s="323"/>
    </row>
    <row r="214" spans="1:2">
      <c r="A214" s="103" t="s">
        <v>1180</v>
      </c>
      <c r="B214" s="323"/>
    </row>
    <row r="215" spans="1:2">
      <c r="A215" s="103" t="s">
        <v>623</v>
      </c>
      <c r="B215" s="101"/>
    </row>
    <row r="216" spans="1:2">
      <c r="A216" s="103" t="s">
        <v>1013</v>
      </c>
      <c r="B216" s="323"/>
    </row>
    <row r="217" spans="1:2">
      <c r="A217" s="103" t="s">
        <v>610</v>
      </c>
      <c r="B217" s="323"/>
    </row>
    <row r="218" spans="1:2">
      <c r="A218" s="103" t="s">
        <v>1179</v>
      </c>
      <c r="B218" s="323"/>
    </row>
    <row r="219" spans="1:2">
      <c r="A219" s="103" t="s">
        <v>1090</v>
      </c>
      <c r="B219" s="323"/>
    </row>
    <row r="220" spans="1:2">
      <c r="A220" s="103" t="s">
        <v>985</v>
      </c>
      <c r="B220" s="103"/>
    </row>
    <row r="221" spans="1:2">
      <c r="A221" s="103" t="s">
        <v>1089</v>
      </c>
      <c r="B221" s="103"/>
    </row>
    <row r="222" spans="1:2">
      <c r="A222" s="103" t="s">
        <v>890</v>
      </c>
      <c r="B222" s="103"/>
    </row>
    <row r="223" spans="1:2">
      <c r="A223" s="103" t="s">
        <v>1088</v>
      </c>
      <c r="B223" s="103"/>
    </row>
    <row r="224" spans="1:2">
      <c r="A224" s="103" t="s">
        <v>984</v>
      </c>
      <c r="B224" s="103"/>
    </row>
    <row r="225" spans="1:2">
      <c r="A225" s="103" t="s">
        <v>1087</v>
      </c>
      <c r="B225" s="103"/>
    </row>
    <row r="226" spans="1:2">
      <c r="A226" s="103" t="s">
        <v>944</v>
      </c>
      <c r="B226" s="103"/>
    </row>
    <row r="227" spans="1:2">
      <c r="A227" s="103" t="s">
        <v>1086</v>
      </c>
      <c r="B227" s="103"/>
    </row>
    <row r="228" spans="1:2">
      <c r="A228" s="103" t="s">
        <v>1203</v>
      </c>
      <c r="B228" s="103"/>
    </row>
    <row r="229" spans="1:2">
      <c r="A229" s="103" t="s">
        <v>983</v>
      </c>
      <c r="B229" s="103"/>
    </row>
    <row r="230" spans="1:2">
      <c r="A230" s="103" t="s">
        <v>982</v>
      </c>
      <c r="B230" s="103"/>
    </row>
    <row r="231" spans="1:2">
      <c r="A231" s="103" t="s">
        <v>981</v>
      </c>
      <c r="B231" s="103"/>
    </row>
    <row r="232" spans="1:2">
      <c r="A232" s="103" t="s">
        <v>980</v>
      </c>
      <c r="B232" s="103"/>
    </row>
    <row r="233" spans="1:2">
      <c r="A233" s="103" t="s">
        <v>606</v>
      </c>
      <c r="B233" s="103"/>
    </row>
    <row r="234" spans="1:2">
      <c r="A234" s="103" t="s">
        <v>943</v>
      </c>
      <c r="B234" s="103"/>
    </row>
    <row r="235" spans="1:2">
      <c r="A235" s="103" t="s">
        <v>979</v>
      </c>
      <c r="B235" s="103"/>
    </row>
    <row r="236" spans="1:2">
      <c r="A236" s="103" t="s">
        <v>1131</v>
      </c>
      <c r="B236" s="103"/>
    </row>
    <row r="237" spans="1:2">
      <c r="A237" s="103" t="s">
        <v>1085</v>
      </c>
      <c r="B237" s="103"/>
    </row>
    <row r="238" spans="1:2">
      <c r="A238" s="103" t="s">
        <v>1084</v>
      </c>
      <c r="B238" s="103"/>
    </row>
    <row r="239" spans="1:2">
      <c r="A239" s="103" t="s">
        <v>1037</v>
      </c>
      <c r="B239" s="103"/>
    </row>
    <row r="240" spans="1:2">
      <c r="A240" s="103" t="s">
        <v>603</v>
      </c>
      <c r="B240" s="103"/>
    </row>
    <row r="241" spans="1:2">
      <c r="A241" s="103" t="s">
        <v>879</v>
      </c>
      <c r="B241" s="103"/>
    </row>
    <row r="242" spans="1:2">
      <c r="A242" s="103" t="s">
        <v>1083</v>
      </c>
      <c r="B242" s="103"/>
    </row>
    <row r="243" spans="1:2">
      <c r="A243" s="103" t="s">
        <v>889</v>
      </c>
      <c r="B243" s="103"/>
    </row>
    <row r="244" spans="1:2">
      <c r="A244" s="103" t="s">
        <v>1134</v>
      </c>
      <c r="B244" s="103"/>
    </row>
    <row r="245" spans="1:2">
      <c r="A245" s="103" t="s">
        <v>961</v>
      </c>
      <c r="B245" s="103"/>
    </row>
    <row r="246" spans="1:2">
      <c r="A246" s="103" t="s">
        <v>773</v>
      </c>
      <c r="B246" s="103"/>
    </row>
    <row r="247" spans="1:2">
      <c r="A247" s="103" t="s">
        <v>782</v>
      </c>
      <c r="B247" s="103"/>
    </row>
    <row r="248" spans="1:2">
      <c r="A248" s="103" t="s">
        <v>1231</v>
      </c>
      <c r="B248" s="103"/>
    </row>
    <row r="249" spans="1:2">
      <c r="A249" s="103" t="s">
        <v>1023</v>
      </c>
      <c r="B249" s="103"/>
    </row>
    <row r="250" spans="1:2">
      <c r="A250" s="103" t="s">
        <v>878</v>
      </c>
      <c r="B250" s="103"/>
    </row>
    <row r="251" spans="1:2">
      <c r="A251" s="103" t="s">
        <v>911</v>
      </c>
      <c r="B251" s="103"/>
    </row>
    <row r="252" spans="1:2">
      <c r="A252" s="103" t="s">
        <v>1082</v>
      </c>
      <c r="B252" s="103"/>
    </row>
    <row r="253" spans="1:2">
      <c r="A253" s="103" t="s">
        <v>845</v>
      </c>
      <c r="B253" s="103"/>
    </row>
    <row r="254" spans="1:2">
      <c r="A254" s="103" t="s">
        <v>1081</v>
      </c>
      <c r="B254" s="103"/>
    </row>
    <row r="255" spans="1:2">
      <c r="A255" s="103" t="s">
        <v>1321</v>
      </c>
      <c r="B255" s="103"/>
    </row>
    <row r="256" spans="1:2">
      <c r="A256" s="103" t="s">
        <v>978</v>
      </c>
      <c r="B256" s="103"/>
    </row>
    <row r="257" spans="1:2">
      <c r="A257" s="103" t="s">
        <v>838</v>
      </c>
      <c r="B257" s="103"/>
    </row>
    <row r="258" spans="1:2">
      <c r="A258" s="103" t="s">
        <v>1331</v>
      </c>
      <c r="B258" s="103"/>
    </row>
    <row r="259" spans="1:2">
      <c r="A259" s="103" t="s">
        <v>1042</v>
      </c>
      <c r="B259" s="103"/>
    </row>
    <row r="260" spans="1:2">
      <c r="A260" s="103" t="s">
        <v>551</v>
      </c>
      <c r="B260" s="103"/>
    </row>
    <row r="261" spans="1:2">
      <c r="A261" s="103" t="s">
        <v>1022</v>
      </c>
      <c r="B261" s="103"/>
    </row>
    <row r="262" spans="1:2">
      <c r="A262" s="103" t="s">
        <v>1332</v>
      </c>
      <c r="B262" s="103"/>
    </row>
    <row r="263" spans="1:2">
      <c r="A263" s="103" t="s">
        <v>819</v>
      </c>
      <c r="B263" s="103"/>
    </row>
    <row r="264" spans="1:2">
      <c r="A264" s="103" t="s">
        <v>1080</v>
      </c>
      <c r="B264" s="103"/>
    </row>
    <row r="265" spans="1:2">
      <c r="A265" s="103" t="s">
        <v>1039</v>
      </c>
      <c r="B265" s="103"/>
    </row>
    <row r="266" spans="1:2">
      <c r="A266" s="103" t="s">
        <v>508</v>
      </c>
      <c r="B266" s="103"/>
    </row>
    <row r="267" spans="1:2">
      <c r="A267" s="103" t="s">
        <v>1079</v>
      </c>
      <c r="B267" s="103"/>
    </row>
    <row r="268" spans="1:2">
      <c r="A268" s="103" t="s">
        <v>1319</v>
      </c>
      <c r="B268" s="103"/>
    </row>
    <row r="269" spans="1:2">
      <c r="A269" s="103" t="s">
        <v>1078</v>
      </c>
      <c r="B269" s="103"/>
    </row>
    <row r="270" spans="1:2">
      <c r="A270" s="103" t="s">
        <v>877</v>
      </c>
      <c r="B270" s="103"/>
    </row>
    <row r="271" spans="1:2">
      <c r="A271" s="103" t="s">
        <v>1146</v>
      </c>
      <c r="B271" s="103"/>
    </row>
    <row r="272" spans="1:2">
      <c r="A272" s="103" t="s">
        <v>502</v>
      </c>
      <c r="B272" s="103"/>
    </row>
    <row r="273" spans="1:2">
      <c r="A273" s="103" t="s">
        <v>1012</v>
      </c>
      <c r="B273" s="103"/>
    </row>
    <row r="274" spans="1:2">
      <c r="A274" s="103" t="s">
        <v>1336</v>
      </c>
      <c r="B274" s="101"/>
    </row>
    <row r="275" spans="1:2">
      <c r="A275" s="103" t="s">
        <v>1202</v>
      </c>
      <c r="B275" s="323"/>
    </row>
    <row r="276" spans="1:2">
      <c r="A276" s="103" t="s">
        <v>750</v>
      </c>
      <c r="B276" s="323"/>
    </row>
    <row r="277" spans="1:2">
      <c r="A277" s="103" t="s">
        <v>1077</v>
      </c>
      <c r="B277" s="323"/>
    </row>
    <row r="278" spans="1:2">
      <c r="A278" s="103" t="s">
        <v>1313</v>
      </c>
      <c r="B278" s="323"/>
    </row>
    <row r="279" spans="1:2">
      <c r="A279" s="103" t="s">
        <v>492</v>
      </c>
      <c r="B279" s="103"/>
    </row>
    <row r="280" spans="1:2">
      <c r="A280" s="103" t="s">
        <v>1178</v>
      </c>
      <c r="B280" s="103"/>
    </row>
    <row r="281" spans="1:2">
      <c r="A281" s="103" t="s">
        <v>942</v>
      </c>
      <c r="B281" s="103"/>
    </row>
    <row r="282" spans="1:2">
      <c r="A282" s="103" t="s">
        <v>857</v>
      </c>
      <c r="B282" s="103"/>
    </row>
    <row r="283" spans="1:2">
      <c r="A283" s="103" t="s">
        <v>1021</v>
      </c>
      <c r="B283" s="103"/>
    </row>
    <row r="284" spans="1:2">
      <c r="A284" s="103" t="s">
        <v>480</v>
      </c>
      <c r="B284" s="103"/>
    </row>
    <row r="285" spans="1:2">
      <c r="A285" s="103" t="s">
        <v>1036</v>
      </c>
      <c r="B285" s="103"/>
    </row>
    <row r="286" spans="1:2">
      <c r="A286" s="103" t="s">
        <v>856</v>
      </c>
      <c r="B286" s="103"/>
    </row>
    <row r="287" spans="1:2">
      <c r="A287" s="103" t="s">
        <v>837</v>
      </c>
      <c r="B287" s="103"/>
    </row>
    <row r="288" spans="1:2">
      <c r="A288" s="103" t="s">
        <v>977</v>
      </c>
      <c r="B288" s="103"/>
    </row>
    <row r="289" spans="1:2">
      <c r="A289" s="103" t="s">
        <v>790</v>
      </c>
      <c r="B289" s="103"/>
    </row>
    <row r="290" spans="1:2">
      <c r="A290" s="103" t="s">
        <v>476</v>
      </c>
      <c r="B290" s="103"/>
    </row>
    <row r="291" spans="1:2">
      <c r="A291" s="103" t="s">
        <v>473</v>
      </c>
      <c r="B291" s="103"/>
    </row>
    <row r="292" spans="1:2">
      <c r="A292" s="103" t="s">
        <v>1076</v>
      </c>
      <c r="B292" s="103"/>
    </row>
    <row r="293" spans="1:2">
      <c r="A293" s="103" t="s">
        <v>814</v>
      </c>
      <c r="B293" s="103"/>
    </row>
    <row r="294" spans="1:2">
      <c r="A294" s="103" t="s">
        <v>910</v>
      </c>
      <c r="B294" s="103"/>
    </row>
    <row r="295" spans="1:2">
      <c r="A295" s="103" t="s">
        <v>836</v>
      </c>
      <c r="B295" s="103"/>
    </row>
    <row r="296" spans="1:2">
      <c r="A296" s="103" t="s">
        <v>1075</v>
      </c>
      <c r="B296" s="103"/>
    </row>
    <row r="297" spans="1:2">
      <c r="A297" s="103" t="s">
        <v>1007</v>
      </c>
      <c r="B297" s="103"/>
    </row>
    <row r="298" spans="1:2">
      <c r="A298" s="103" t="s">
        <v>466</v>
      </c>
      <c r="B298" s="103"/>
    </row>
    <row r="299" spans="1:2">
      <c r="A299" s="103" t="s">
        <v>1074</v>
      </c>
      <c r="B299" s="103"/>
    </row>
    <row r="300" spans="1:2">
      <c r="A300" s="103" t="s">
        <v>764</v>
      </c>
      <c r="B300" s="103"/>
    </row>
    <row r="301" spans="1:2">
      <c r="A301" s="103" t="s">
        <v>1201</v>
      </c>
      <c r="B301" s="103"/>
    </row>
    <row r="302" spans="1:2">
      <c r="A302" s="103" t="s">
        <v>941</v>
      </c>
      <c r="B302" s="101"/>
    </row>
    <row r="303" spans="1:2">
      <c r="A303" s="103" t="s">
        <v>835</v>
      </c>
      <c r="B303" s="323"/>
    </row>
    <row r="304" spans="1:2">
      <c r="A304" s="103" t="s">
        <v>868</v>
      </c>
      <c r="B304" s="323"/>
    </row>
    <row r="305" spans="1:2">
      <c r="A305" s="103" t="s">
        <v>813</v>
      </c>
      <c r="B305" s="323"/>
    </row>
    <row r="306" spans="1:2">
      <c r="A306" s="103" t="s">
        <v>834</v>
      </c>
      <c r="B306" s="323"/>
    </row>
    <row r="307" spans="1:2">
      <c r="A307" s="103" t="s">
        <v>940</v>
      </c>
      <c r="B307" s="103"/>
    </row>
    <row r="308" spans="1:2">
      <c r="A308" s="103" t="s">
        <v>1002</v>
      </c>
      <c r="B308" s="103"/>
    </row>
    <row r="309" spans="1:2">
      <c r="A309" s="103" t="s">
        <v>456</v>
      </c>
      <c r="B309" s="103"/>
    </row>
    <row r="310" spans="1:2">
      <c r="A310" s="103" t="s">
        <v>888</v>
      </c>
      <c r="B310" s="103"/>
    </row>
    <row r="311" spans="1:2">
      <c r="A311" s="103" t="s">
        <v>909</v>
      </c>
      <c r="B311" s="103"/>
    </row>
    <row r="312" spans="1:2">
      <c r="A312" s="103" t="s">
        <v>1000</v>
      </c>
      <c r="B312" s="103"/>
    </row>
    <row r="313" spans="1:2">
      <c r="A313" s="103" t="s">
        <v>451</v>
      </c>
      <c r="B313" s="103"/>
    </row>
    <row r="314" spans="1:2">
      <c r="A314" s="103" t="s">
        <v>1230</v>
      </c>
      <c r="B314" s="103"/>
    </row>
    <row r="315" spans="1:2">
      <c r="A315" s="103" t="s">
        <v>789</v>
      </c>
      <c r="B315" s="101"/>
    </row>
    <row r="316" spans="1:2">
      <c r="A316" s="103" t="s">
        <v>976</v>
      </c>
      <c r="B316" s="323"/>
    </row>
    <row r="317" spans="1:2">
      <c r="A317" s="103" t="s">
        <v>939</v>
      </c>
      <c r="B317" s="323"/>
    </row>
    <row r="318" spans="1:2">
      <c r="A318" s="103" t="s">
        <v>1073</v>
      </c>
      <c r="B318" s="323"/>
    </row>
    <row r="319" spans="1:2">
      <c r="A319" s="103" t="s">
        <v>1035</v>
      </c>
      <c r="B319" s="103"/>
    </row>
    <row r="320" spans="1:2">
      <c r="A320" s="103" t="s">
        <v>788</v>
      </c>
      <c r="B320" s="103"/>
    </row>
    <row r="321" spans="1:2">
      <c r="A321" s="103" t="s">
        <v>1229</v>
      </c>
      <c r="B321" s="103"/>
    </row>
    <row r="322" spans="1:2">
      <c r="A322" s="103" t="s">
        <v>1200</v>
      </c>
      <c r="B322" s="103"/>
    </row>
    <row r="323" spans="1:2">
      <c r="A323" s="103" t="s">
        <v>887</v>
      </c>
      <c r="B323" s="103"/>
    </row>
    <row r="324" spans="1:2">
      <c r="A324" s="103" t="s">
        <v>763</v>
      </c>
      <c r="B324" s="103"/>
    </row>
    <row r="325" spans="1:2">
      <c r="A325" s="103" t="s">
        <v>908</v>
      </c>
      <c r="B325" s="103"/>
    </row>
    <row r="326" spans="1:2">
      <c r="A326" s="103" t="s">
        <v>965</v>
      </c>
      <c r="B326" s="103"/>
    </row>
    <row r="327" spans="1:2">
      <c r="A327" s="103" t="s">
        <v>425</v>
      </c>
      <c r="B327" s="103"/>
    </row>
    <row r="328" spans="1:2">
      <c r="A328" s="103" t="s">
        <v>1177</v>
      </c>
      <c r="B328" s="103"/>
    </row>
    <row r="329" spans="1:2">
      <c r="A329" s="103" t="s">
        <v>1199</v>
      </c>
      <c r="B329" s="103"/>
    </row>
    <row r="330" spans="1:2">
      <c r="A330" s="103" t="s">
        <v>1171</v>
      </c>
      <c r="B330" s="103"/>
    </row>
    <row r="331" spans="1:2">
      <c r="A331" s="103" t="s">
        <v>1214</v>
      </c>
      <c r="B331" s="103"/>
    </row>
    <row r="332" spans="1:2">
      <c r="A332" s="103" t="s">
        <v>762</v>
      </c>
      <c r="B332" s="103"/>
    </row>
    <row r="333" spans="1:2">
      <c r="A333" s="103" t="s">
        <v>1011</v>
      </c>
      <c r="B333" s="103"/>
    </row>
    <row r="334" spans="1:2">
      <c r="A334" s="103" t="s">
        <v>855</v>
      </c>
      <c r="B334" s="103"/>
    </row>
    <row r="335" spans="1:2">
      <c r="A335" s="103" t="s">
        <v>938</v>
      </c>
      <c r="B335" s="103"/>
    </row>
    <row r="336" spans="1:2">
      <c r="A336" s="103" t="s">
        <v>937</v>
      </c>
      <c r="B336" s="103"/>
    </row>
    <row r="337" spans="1:2">
      <c r="A337" s="103" t="s">
        <v>1072</v>
      </c>
      <c r="B337" s="103"/>
    </row>
    <row r="338" spans="1:2">
      <c r="A338" s="103" t="s">
        <v>833</v>
      </c>
      <c r="B338" s="103"/>
    </row>
    <row r="339" spans="1:2">
      <c r="A339" s="103" t="s">
        <v>1071</v>
      </c>
      <c r="B339" s="103"/>
    </row>
    <row r="340" spans="1:2">
      <c r="A340" s="103" t="s">
        <v>1311</v>
      </c>
      <c r="B340" s="103"/>
    </row>
    <row r="341" spans="1:2">
      <c r="A341" s="103" t="s">
        <v>1070</v>
      </c>
      <c r="B341" s="103"/>
    </row>
    <row r="342" spans="1:2">
      <c r="A342" s="103" t="s">
        <v>1176</v>
      </c>
      <c r="B342" s="103"/>
    </row>
    <row r="343" spans="1:2">
      <c r="A343" s="103" t="s">
        <v>1069</v>
      </c>
      <c r="B343" s="103"/>
    </row>
    <row r="344" spans="1:2">
      <c r="A344" s="103" t="s">
        <v>867</v>
      </c>
      <c r="B344" s="103"/>
    </row>
    <row r="345" spans="1:2">
      <c r="A345" s="103" t="s">
        <v>787</v>
      </c>
      <c r="B345" s="103"/>
    </row>
    <row r="346" spans="1:2">
      <c r="A346" s="103" t="s">
        <v>936</v>
      </c>
      <c r="B346" s="103"/>
    </row>
    <row r="347" spans="1:2">
      <c r="A347" s="103" t="s">
        <v>797</v>
      </c>
      <c r="B347" s="103"/>
    </row>
    <row r="348" spans="1:2">
      <c r="A348" s="103" t="s">
        <v>1068</v>
      </c>
      <c r="B348" s="103"/>
    </row>
    <row r="349" spans="1:2">
      <c r="A349" s="103" t="s">
        <v>1228</v>
      </c>
      <c r="B349" s="103"/>
    </row>
    <row r="350" spans="1:2">
      <c r="A350" s="103" t="s">
        <v>1198</v>
      </c>
      <c r="B350" s="103"/>
    </row>
    <row r="351" spans="1:2">
      <c r="A351" s="103" t="s">
        <v>866</v>
      </c>
      <c r="B351" s="103"/>
    </row>
    <row r="352" spans="1:2">
      <c r="A352" s="103" t="s">
        <v>1197</v>
      </c>
      <c r="B352" s="103"/>
    </row>
    <row r="353" spans="1:2">
      <c r="A353" s="103" t="s">
        <v>975</v>
      </c>
      <c r="B353" s="103"/>
    </row>
    <row r="354" spans="1:2">
      <c r="A354" s="103" t="s">
        <v>409</v>
      </c>
      <c r="B354" s="103"/>
    </row>
    <row r="355" spans="1:2">
      <c r="A355" s="103" t="s">
        <v>1188</v>
      </c>
      <c r="B355" s="103"/>
    </row>
    <row r="356" spans="1:2">
      <c r="A356" s="103" t="s">
        <v>1196</v>
      </c>
      <c r="B356" s="101"/>
    </row>
    <row r="357" spans="1:2">
      <c r="A357" s="103" t="s">
        <v>1227</v>
      </c>
      <c r="B357" s="323"/>
    </row>
    <row r="358" spans="1:2">
      <c r="A358" s="103" t="s">
        <v>405</v>
      </c>
      <c r="B358" s="323"/>
    </row>
    <row r="359" spans="1:2">
      <c r="A359" s="103" t="s">
        <v>1220</v>
      </c>
      <c r="B359" s="323"/>
    </row>
    <row r="360" spans="1:2">
      <c r="A360" s="103" t="s">
        <v>1030</v>
      </c>
      <c r="B360" s="103"/>
    </row>
    <row r="361" spans="1:2">
      <c r="A361" s="103" t="s">
        <v>1067</v>
      </c>
      <c r="B361" s="103"/>
    </row>
    <row r="362" spans="1:2">
      <c r="A362" s="103" t="s">
        <v>761</v>
      </c>
      <c r="B362" s="103"/>
    </row>
    <row r="363" spans="1:2">
      <c r="A363" s="103" t="s">
        <v>772</v>
      </c>
      <c r="B363" s="103"/>
    </row>
    <row r="364" spans="1:2">
      <c r="A364" s="103" t="s">
        <v>956</v>
      </c>
      <c r="B364" s="103"/>
    </row>
    <row r="365" spans="1:2">
      <c r="A365" s="103" t="s">
        <v>1329</v>
      </c>
      <c r="B365" s="103"/>
    </row>
    <row r="366" spans="1:2">
      <c r="A366" s="103" t="s">
        <v>886</v>
      </c>
      <c r="B366" s="103"/>
    </row>
    <row r="367" spans="1:2">
      <c r="A367" s="103" t="s">
        <v>926</v>
      </c>
      <c r="B367" s="103"/>
    </row>
    <row r="368" spans="1:2">
      <c r="A368" s="103" t="s">
        <v>907</v>
      </c>
      <c r="B368" s="103"/>
    </row>
    <row r="369" spans="1:2">
      <c r="A369" s="103" t="s">
        <v>935</v>
      </c>
      <c r="B369" s="103"/>
    </row>
    <row r="370" spans="1:2">
      <c r="A370" s="103" t="s">
        <v>1066</v>
      </c>
      <c r="B370" s="103"/>
    </row>
    <row r="371" spans="1:2">
      <c r="A371" s="103" t="s">
        <v>974</v>
      </c>
      <c r="B371" s="103"/>
    </row>
    <row r="372" spans="1:2">
      <c r="A372" s="103" t="s">
        <v>778</v>
      </c>
      <c r="B372" s="103"/>
    </row>
    <row r="373" spans="1:2">
      <c r="A373" s="103" t="s">
        <v>823</v>
      </c>
      <c r="B373" s="103"/>
    </row>
    <row r="374" spans="1:2">
      <c r="A374" s="103" t="s">
        <v>906</v>
      </c>
      <c r="B374" s="103"/>
    </row>
    <row r="375" spans="1:2">
      <c r="A375" s="103" t="s">
        <v>1065</v>
      </c>
      <c r="B375" s="103"/>
    </row>
    <row r="376" spans="1:2">
      <c r="A376" s="103" t="s">
        <v>854</v>
      </c>
      <c r="B376" s="103"/>
    </row>
    <row r="377" spans="1:2">
      <c r="A377" s="103" t="s">
        <v>1175</v>
      </c>
      <c r="B377" s="103"/>
    </row>
    <row r="378" spans="1:2">
      <c r="A378" s="103" t="s">
        <v>905</v>
      </c>
      <c r="B378" s="103"/>
    </row>
    <row r="379" spans="1:2">
      <c r="A379" s="103" t="s">
        <v>1195</v>
      </c>
      <c r="B379" s="103"/>
    </row>
    <row r="380" spans="1:2">
      <c r="A380" s="103" t="s">
        <v>1144</v>
      </c>
      <c r="B380" s="103"/>
    </row>
    <row r="381" spans="1:2">
      <c r="A381" s="103" t="s">
        <v>1163</v>
      </c>
      <c r="B381" s="103"/>
    </row>
    <row r="382" spans="1:2">
      <c r="A382" s="103" t="s">
        <v>805</v>
      </c>
      <c r="B382" s="103"/>
    </row>
    <row r="383" spans="1:2">
      <c r="A383" s="103" t="s">
        <v>876</v>
      </c>
      <c r="B383" s="103"/>
    </row>
    <row r="384" spans="1:2">
      <c r="A384" s="103" t="s">
        <v>786</v>
      </c>
      <c r="B384" s="103"/>
    </row>
    <row r="385" spans="1:2">
      <c r="A385" s="103" t="s">
        <v>932</v>
      </c>
      <c r="B385" s="103"/>
    </row>
    <row r="386" spans="1:2">
      <c r="A386" s="103" t="s">
        <v>377</v>
      </c>
      <c r="B386" s="103"/>
    </row>
    <row r="387" spans="1:2">
      <c r="A387" s="103" t="s">
        <v>960</v>
      </c>
      <c r="B387" s="103"/>
    </row>
    <row r="388" spans="1:2">
      <c r="A388" s="103" t="s">
        <v>796</v>
      </c>
      <c r="B388" s="103"/>
    </row>
    <row r="389" spans="1:2">
      <c r="A389" s="103" t="s">
        <v>1064</v>
      </c>
      <c r="B389" s="103"/>
    </row>
    <row r="390" spans="1:2">
      <c r="A390" s="103" t="s">
        <v>1063</v>
      </c>
      <c r="B390" s="103"/>
    </row>
    <row r="391" spans="1:2">
      <c r="A391" s="103" t="s">
        <v>1062</v>
      </c>
      <c r="B391" s="103"/>
    </row>
    <row r="392" spans="1:2">
      <c r="A392" s="103" t="s">
        <v>958</v>
      </c>
      <c r="B392" s="103"/>
    </row>
    <row r="393" spans="1:2">
      <c r="A393" s="103" t="s">
        <v>1316</v>
      </c>
      <c r="B393" s="103"/>
    </row>
    <row r="394" spans="1:2">
      <c r="A394" s="103" t="s">
        <v>925</v>
      </c>
      <c r="B394" s="103"/>
    </row>
    <row r="395" spans="1:2">
      <c r="A395" s="103" t="s">
        <v>364</v>
      </c>
      <c r="B395" s="103"/>
    </row>
    <row r="396" spans="1:2">
      <c r="A396" s="103" t="s">
        <v>1010</v>
      </c>
      <c r="B396" s="103"/>
    </row>
    <row r="397" spans="1:2">
      <c r="A397" s="103" t="s">
        <v>1317</v>
      </c>
      <c r="B397" s="103"/>
    </row>
    <row r="398" spans="1:2">
      <c r="A398" s="103" t="s">
        <v>362</v>
      </c>
      <c r="B398" s="103"/>
    </row>
    <row r="399" spans="1:2">
      <c r="A399" s="103" t="s">
        <v>900</v>
      </c>
      <c r="B399" s="103"/>
    </row>
    <row r="400" spans="1:2">
      <c r="A400" s="103" t="s">
        <v>340</v>
      </c>
      <c r="B400" s="103"/>
    </row>
    <row r="401" spans="1:2">
      <c r="A401" s="103" t="s">
        <v>853</v>
      </c>
      <c r="B401" s="103"/>
    </row>
    <row r="402" spans="1:2">
      <c r="A402" s="103" t="s">
        <v>760</v>
      </c>
      <c r="B402" s="103"/>
    </row>
    <row r="403" spans="1:2">
      <c r="A403" s="103" t="s">
        <v>852</v>
      </c>
      <c r="B403" s="103"/>
    </row>
    <row r="404" spans="1:2">
      <c r="A404" s="103" t="s">
        <v>973</v>
      </c>
      <c r="B404" s="103"/>
    </row>
    <row r="405" spans="1:2">
      <c r="A405" s="103" t="s">
        <v>882</v>
      </c>
      <c r="B405" s="103"/>
    </row>
    <row r="406" spans="1:2">
      <c r="A406" s="103" t="s">
        <v>319</v>
      </c>
      <c r="B406" s="103"/>
    </row>
    <row r="407" spans="1:2">
      <c r="A407" s="103" t="s">
        <v>1061</v>
      </c>
      <c r="B407" s="103"/>
    </row>
    <row r="408" spans="1:2">
      <c r="A408" s="103" t="s">
        <v>1060</v>
      </c>
      <c r="B408" s="103"/>
    </row>
    <row r="409" spans="1:2">
      <c r="A409" s="103" t="s">
        <v>746</v>
      </c>
      <c r="B409" s="103"/>
    </row>
    <row r="410" spans="1:2">
      <c r="A410" s="103" t="s">
        <v>1059</v>
      </c>
      <c r="B410" s="103"/>
    </row>
    <row r="411" spans="1:2">
      <c r="A411" s="103" t="s">
        <v>934</v>
      </c>
      <c r="B411" s="103"/>
    </row>
    <row r="412" spans="1:2">
      <c r="A412" s="103" t="s">
        <v>874</v>
      </c>
      <c r="B412" s="103"/>
    </row>
    <row r="413" spans="1:2">
      <c r="A413" s="103" t="s">
        <v>872</v>
      </c>
      <c r="B413" s="103"/>
    </row>
    <row r="414" spans="1:2">
      <c r="A414" s="103" t="s">
        <v>832</v>
      </c>
      <c r="B414" s="103"/>
    </row>
    <row r="415" spans="1:2">
      <c r="A415" s="103" t="s">
        <v>922</v>
      </c>
      <c r="B415" s="103"/>
    </row>
    <row r="416" spans="1:2">
      <c r="A416" s="103" t="s">
        <v>972</v>
      </c>
      <c r="B416" s="101"/>
    </row>
    <row r="417" spans="1:2">
      <c r="A417" s="103" t="s">
        <v>1226</v>
      </c>
      <c r="B417" s="323"/>
    </row>
    <row r="418" spans="1:2">
      <c r="A418" s="103" t="s">
        <v>865</v>
      </c>
      <c r="B418" s="323"/>
    </row>
    <row r="419" spans="1:2">
      <c r="A419" s="103" t="s">
        <v>293</v>
      </c>
      <c r="B419" s="323"/>
    </row>
    <row r="420" spans="1:2">
      <c r="A420" s="103" t="s">
        <v>885</v>
      </c>
      <c r="B420" s="103"/>
    </row>
    <row r="421" spans="1:2">
      <c r="A421" s="103" t="s">
        <v>1058</v>
      </c>
      <c r="B421" s="103"/>
    </row>
    <row r="422" spans="1:2">
      <c r="A422" s="103" t="s">
        <v>850</v>
      </c>
      <c r="B422" s="103"/>
    </row>
    <row r="423" spans="1:2">
      <c r="A423" s="103" t="s">
        <v>274</v>
      </c>
      <c r="B423" s="103"/>
    </row>
    <row r="424" spans="1:2">
      <c r="A424" s="103" t="s">
        <v>1194</v>
      </c>
      <c r="B424" s="103"/>
    </row>
    <row r="425" spans="1:2">
      <c r="A425" s="103" t="s">
        <v>1034</v>
      </c>
      <c r="B425" s="101"/>
    </row>
    <row r="426" spans="1:2">
      <c r="A426" s="103" t="s">
        <v>1193</v>
      </c>
      <c r="B426" s="323"/>
    </row>
    <row r="427" spans="1:2">
      <c r="A427" s="103" t="s">
        <v>1009</v>
      </c>
      <c r="B427" s="323"/>
    </row>
    <row r="428" spans="1:2">
      <c r="A428" s="103" t="s">
        <v>1174</v>
      </c>
      <c r="B428" s="323"/>
    </row>
    <row r="429" spans="1:2">
      <c r="A429" s="103" t="s">
        <v>971</v>
      </c>
      <c r="B429" s="323"/>
    </row>
    <row r="430" spans="1:2">
      <c r="A430" s="103" t="s">
        <v>843</v>
      </c>
      <c r="B430" s="101"/>
    </row>
    <row r="431" spans="1:2">
      <c r="A431" s="103" t="s">
        <v>264</v>
      </c>
      <c r="B431" s="323"/>
    </row>
    <row r="432" spans="1:2">
      <c r="A432" s="103" t="s">
        <v>830</v>
      </c>
      <c r="B432" s="323"/>
    </row>
    <row r="433" spans="1:2">
      <c r="A433" s="103" t="s">
        <v>245</v>
      </c>
      <c r="B433" s="323"/>
    </row>
    <row r="434" spans="1:2">
      <c r="A434" s="103" t="s">
        <v>1057</v>
      </c>
      <c r="B434" s="103"/>
    </row>
    <row r="435" spans="1:2">
      <c r="A435" s="103" t="s">
        <v>826</v>
      </c>
      <c r="B435" s="103"/>
    </row>
    <row r="436" spans="1:2">
      <c r="A436" s="103" t="s">
        <v>239</v>
      </c>
      <c r="B436" s="103"/>
    </row>
    <row r="437" spans="1:2">
      <c r="A437" s="103" t="s">
        <v>1056</v>
      </c>
      <c r="B437" s="103"/>
    </row>
    <row r="438" spans="1:2">
      <c r="A438" s="103" t="s">
        <v>844</v>
      </c>
      <c r="B438" s="103"/>
    </row>
    <row r="439" spans="1:2">
      <c r="A439" s="103" t="s">
        <v>1055</v>
      </c>
      <c r="B439" s="103"/>
    </row>
    <row r="440" spans="1:2">
      <c r="A440" s="103" t="s">
        <v>759</v>
      </c>
      <c r="B440" s="103"/>
    </row>
    <row r="441" spans="1:2">
      <c r="A441" s="103" t="s">
        <v>795</v>
      </c>
      <c r="B441" s="103"/>
    </row>
    <row r="442" spans="1:2">
      <c r="A442" s="103" t="s">
        <v>884</v>
      </c>
      <c r="B442" s="101"/>
    </row>
    <row r="443" spans="1:2">
      <c r="A443" s="103" t="s">
        <v>831</v>
      </c>
      <c r="B443" s="323"/>
    </row>
    <row r="444" spans="1:2">
      <c r="A444" s="103" t="s">
        <v>1033</v>
      </c>
      <c r="B444" s="323"/>
    </row>
    <row r="445" spans="1:2">
      <c r="A445" s="103" t="s">
        <v>827</v>
      </c>
      <c r="B445" s="323"/>
    </row>
    <row r="446" spans="1:2">
      <c r="A446" s="103" t="s">
        <v>970</v>
      </c>
      <c r="B446" s="101"/>
    </row>
    <row r="447" spans="1:2">
      <c r="A447" s="103" t="s">
        <v>1008</v>
      </c>
      <c r="B447" s="323"/>
    </row>
    <row r="448" spans="1:2">
      <c r="A448" s="103" t="s">
        <v>794</v>
      </c>
      <c r="B448" s="323"/>
    </row>
    <row r="449" spans="1:2">
      <c r="A449" s="103" t="s">
        <v>1172</v>
      </c>
      <c r="B449" s="323"/>
    </row>
    <row r="450" spans="1:2">
      <c r="A450" s="103" t="s">
        <v>1143</v>
      </c>
      <c r="B450" s="323"/>
    </row>
    <row r="451" spans="1:2">
      <c r="A451" s="103" t="s">
        <v>232</v>
      </c>
      <c r="B451" s="103"/>
    </row>
    <row r="452" spans="1:2">
      <c r="A452" s="103" t="s">
        <v>821</v>
      </c>
      <c r="B452" s="103"/>
    </row>
    <row r="453" spans="1:2">
      <c r="A453" s="103" t="s">
        <v>227</v>
      </c>
      <c r="B453" s="103"/>
    </row>
    <row r="454" spans="1:2">
      <c r="A454" s="103" t="s">
        <v>1054</v>
      </c>
      <c r="B454" s="103"/>
    </row>
    <row r="455" spans="1:2">
      <c r="A455" s="103" t="s">
        <v>1053</v>
      </c>
      <c r="B455" s="103"/>
    </row>
    <row r="456" spans="1:2">
      <c r="A456" s="103" t="s">
        <v>758</v>
      </c>
      <c r="B456" s="103"/>
    </row>
    <row r="457" spans="1:2">
      <c r="A457" s="103" t="s">
        <v>220</v>
      </c>
      <c r="B457" s="103"/>
    </row>
    <row r="458" spans="1:2">
      <c r="A458" s="103" t="s">
        <v>883</v>
      </c>
      <c r="B458" s="103"/>
    </row>
    <row r="459" spans="1:2">
      <c r="A459" s="103" t="s">
        <v>211</v>
      </c>
      <c r="B459" s="103"/>
    </row>
    <row r="460" spans="1:2">
      <c r="A460" s="103" t="s">
        <v>1006</v>
      </c>
      <c r="B460" s="103"/>
    </row>
    <row r="461" spans="1:2">
      <c r="A461" s="103" t="s">
        <v>842</v>
      </c>
      <c r="B461" s="103"/>
    </row>
    <row r="462" spans="1:2">
      <c r="A462" s="103" t="s">
        <v>793</v>
      </c>
      <c r="B462" s="103"/>
    </row>
    <row r="463" spans="1:2">
      <c r="A463" s="103" t="s">
        <v>198</v>
      </c>
      <c r="B463" s="103"/>
    </row>
    <row r="464" spans="1:2">
      <c r="A464" s="103" t="s">
        <v>767</v>
      </c>
      <c r="B464" s="103"/>
    </row>
    <row r="465" spans="1:2">
      <c r="A465" s="103" t="s">
        <v>1052</v>
      </c>
      <c r="B465" s="103"/>
    </row>
    <row r="466" spans="1:2">
      <c r="A466" s="103" t="s">
        <v>1051</v>
      </c>
      <c r="B466" s="103"/>
    </row>
    <row r="467" spans="1:2">
      <c r="A467" s="103" t="s">
        <v>1186</v>
      </c>
      <c r="B467" s="103"/>
    </row>
    <row r="468" spans="1:2">
      <c r="A468" s="103" t="s">
        <v>1050</v>
      </c>
      <c r="B468" s="103"/>
    </row>
    <row r="469" spans="1:2">
      <c r="A469" s="103" t="s">
        <v>851</v>
      </c>
      <c r="B469" s="103"/>
    </row>
    <row r="470" spans="1:2">
      <c r="A470" s="103" t="s">
        <v>1003</v>
      </c>
      <c r="B470" s="103"/>
    </row>
    <row r="471" spans="1:2">
      <c r="A471" s="103" t="s">
        <v>186</v>
      </c>
      <c r="B471" s="103"/>
    </row>
    <row r="472" spans="1:2">
      <c r="A472" s="103" t="s">
        <v>969</v>
      </c>
      <c r="B472" s="103"/>
    </row>
    <row r="473" spans="1:2">
      <c r="A473" s="103" t="s">
        <v>875</v>
      </c>
      <c r="B473" s="103"/>
    </row>
    <row r="474" spans="1:2">
      <c r="A474" s="103" t="s">
        <v>804</v>
      </c>
      <c r="B474" s="101"/>
    </row>
    <row r="475" spans="1:2">
      <c r="A475" s="103" t="s">
        <v>829</v>
      </c>
      <c r="B475" s="323"/>
    </row>
    <row r="476" spans="1:2">
      <c r="A476" s="103" t="s">
        <v>1129</v>
      </c>
      <c r="B476" s="323"/>
    </row>
    <row r="477" spans="1:2">
      <c r="A477" s="103" t="s">
        <v>181</v>
      </c>
      <c r="B477" s="323"/>
    </row>
    <row r="478" spans="1:2">
      <c r="A478" s="103" t="s">
        <v>1218</v>
      </c>
      <c r="B478" s="101"/>
    </row>
    <row r="479" spans="1:2">
      <c r="A479" s="103" t="s">
        <v>1142</v>
      </c>
      <c r="B479" s="323"/>
    </row>
    <row r="480" spans="1:2">
      <c r="A480" s="103" t="s">
        <v>1141</v>
      </c>
      <c r="B480" s="323"/>
    </row>
    <row r="481" spans="1:2">
      <c r="A481" s="103" t="s">
        <v>777</v>
      </c>
      <c r="B481" s="323"/>
    </row>
    <row r="482" spans="1:2">
      <c r="A482" s="103" t="s">
        <v>174</v>
      </c>
      <c r="B482" s="323"/>
    </row>
    <row r="483" spans="1:2">
      <c r="A483" s="103" t="s">
        <v>933</v>
      </c>
      <c r="B483" s="103"/>
    </row>
    <row r="484" spans="1:2">
      <c r="A484" s="103" t="s">
        <v>1049</v>
      </c>
      <c r="B484" s="103"/>
    </row>
    <row r="485" spans="1:2">
      <c r="A485" s="103" t="s">
        <v>756</v>
      </c>
      <c r="B485" s="103"/>
    </row>
    <row r="486" spans="1:2">
      <c r="A486" s="103" t="s">
        <v>1318</v>
      </c>
      <c r="B486" s="103"/>
    </row>
    <row r="487" spans="1:2">
      <c r="A487" s="103" t="s">
        <v>1048</v>
      </c>
      <c r="B487" s="103"/>
    </row>
    <row r="488" spans="1:2">
      <c r="A488" s="103" t="s">
        <v>873</v>
      </c>
      <c r="B488" s="103"/>
    </row>
    <row r="489" spans="1:2">
      <c r="A489" s="103" t="s">
        <v>1161</v>
      </c>
      <c r="B489" s="103"/>
    </row>
    <row r="490" spans="1:2">
      <c r="A490" s="103" t="s">
        <v>1353</v>
      </c>
      <c r="B490" s="103"/>
    </row>
    <row r="491" spans="1:2">
      <c r="A491" s="103" t="s">
        <v>998</v>
      </c>
      <c r="B491" s="103"/>
    </row>
    <row r="492" spans="1:2">
      <c r="A492" s="103" t="s">
        <v>770</v>
      </c>
      <c r="B492" s="103"/>
    </row>
    <row r="493" spans="1:2">
      <c r="A493" s="103" t="s">
        <v>168</v>
      </c>
      <c r="B493" s="103"/>
    </row>
    <row r="494" spans="1:2">
      <c r="A494" s="103" t="s">
        <v>812</v>
      </c>
      <c r="B494" s="103"/>
    </row>
    <row r="495" spans="1:2">
      <c r="A495" s="103" t="s">
        <v>160</v>
      </c>
      <c r="B495" s="103"/>
    </row>
    <row r="496" spans="1:2">
      <c r="A496" s="103" t="s">
        <v>785</v>
      </c>
      <c r="B496" s="103"/>
    </row>
    <row r="497" spans="1:2">
      <c r="A497" s="103" t="s">
        <v>968</v>
      </c>
      <c r="B497" s="103"/>
    </row>
    <row r="498" spans="1:2">
      <c r="A498" s="103" t="s">
        <v>904</v>
      </c>
      <c r="B498" s="103"/>
    </row>
    <row r="499" spans="1:2">
      <c r="A499" s="103" t="s">
        <v>1029</v>
      </c>
      <c r="B499" s="103"/>
    </row>
    <row r="500" spans="1:2">
      <c r="A500" s="103" t="s">
        <v>1224</v>
      </c>
      <c r="B500" s="103"/>
    </row>
    <row r="501" spans="1:2">
      <c r="A501" s="103" t="s">
        <v>903</v>
      </c>
      <c r="B501" s="103"/>
    </row>
    <row r="502" spans="1:2">
      <c r="A502" s="103" t="s">
        <v>803</v>
      </c>
      <c r="B502" s="103"/>
    </row>
    <row r="503" spans="1:2">
      <c r="A503" s="103" t="s">
        <v>801</v>
      </c>
      <c r="B503" s="103"/>
    </row>
    <row r="504" spans="1:2">
      <c r="A504" s="103" t="s">
        <v>146</v>
      </c>
      <c r="B504" s="103"/>
    </row>
    <row r="505" spans="1:2">
      <c r="A505" s="103" t="s">
        <v>1047</v>
      </c>
      <c r="B505" s="103"/>
    </row>
    <row r="506" spans="1:2">
      <c r="A506" s="103" t="s">
        <v>902</v>
      </c>
      <c r="B506" s="103"/>
    </row>
    <row r="507" spans="1:2">
      <c r="A507" s="103" t="s">
        <v>967</v>
      </c>
      <c r="B507" s="103"/>
    </row>
    <row r="508" spans="1:2">
      <c r="A508" s="103" t="s">
        <v>771</v>
      </c>
      <c r="B508" s="103"/>
    </row>
    <row r="509" spans="1:2">
      <c r="A509" s="103" t="s">
        <v>881</v>
      </c>
      <c r="B509" s="103"/>
    </row>
    <row r="510" spans="1:2">
      <c r="A510" s="103" t="s">
        <v>1046</v>
      </c>
      <c r="B510" s="103"/>
    </row>
    <row r="511" spans="1:2">
      <c r="A511" s="103" t="s">
        <v>1191</v>
      </c>
      <c r="B511" s="103"/>
    </row>
    <row r="512" spans="1:2">
      <c r="A512" s="103" t="s">
        <v>1139</v>
      </c>
      <c r="B512" s="103"/>
    </row>
    <row r="513" spans="1:2">
      <c r="A513" s="103" t="s">
        <v>783</v>
      </c>
      <c r="B513" s="103"/>
    </row>
    <row r="514" spans="1:2">
      <c r="A514" s="103" t="s">
        <v>825</v>
      </c>
      <c r="B514" s="103"/>
    </row>
    <row r="515" spans="1:2">
      <c r="A515" s="103" t="s">
        <v>811</v>
      </c>
      <c r="B515" s="103"/>
    </row>
    <row r="516" spans="1:2">
      <c r="A516" s="103" t="s">
        <v>1045</v>
      </c>
      <c r="B516" s="103"/>
    </row>
    <row r="517" spans="1:2">
      <c r="A517" s="103" t="s">
        <v>1044</v>
      </c>
      <c r="B517" s="103"/>
    </row>
    <row r="518" spans="1:2">
      <c r="A518" s="103" t="s">
        <v>754</v>
      </c>
      <c r="B518" s="103"/>
    </row>
    <row r="519" spans="1:2">
      <c r="A519" s="103" t="s">
        <v>1043</v>
      </c>
      <c r="B519" s="103"/>
    </row>
    <row r="520" spans="1:2">
      <c r="A520" s="103" t="s">
        <v>966</v>
      </c>
      <c r="B520" s="103"/>
    </row>
    <row r="521" spans="1:2">
      <c r="A521" s="103" t="s">
        <v>1154</v>
      </c>
      <c r="B521" s="103"/>
    </row>
    <row r="522" spans="1:2">
      <c r="A522" s="103" t="s">
        <v>748</v>
      </c>
      <c r="B522" s="103"/>
    </row>
    <row r="523" spans="1:2">
      <c r="A523" s="103" t="s">
        <v>1041</v>
      </c>
      <c r="B523" s="103"/>
    </row>
    <row r="524" spans="1:2">
      <c r="A524" s="103" t="s">
        <v>1324</v>
      </c>
      <c r="B524" s="103"/>
    </row>
    <row r="525" spans="1:2">
      <c r="A525" s="103" t="s">
        <v>1210</v>
      </c>
      <c r="B525" s="103"/>
    </row>
    <row r="526" spans="1:2">
      <c r="A526" s="103" t="s">
        <v>1027</v>
      </c>
      <c r="B526" s="103"/>
    </row>
    <row r="527" spans="1:2">
      <c r="A527" s="103" t="s">
        <v>1169</v>
      </c>
      <c r="B527" s="103"/>
    </row>
    <row r="528" spans="1:2">
      <c r="A528" s="103" t="s">
        <v>1333</v>
      </c>
      <c r="B528" s="101"/>
    </row>
    <row r="529" spans="1:2">
      <c r="A529" s="103" t="s">
        <v>753</v>
      </c>
      <c r="B529" s="323"/>
    </row>
    <row r="530" spans="1:2">
      <c r="A530" s="103" t="s">
        <v>769</v>
      </c>
      <c r="B530" s="323"/>
    </row>
    <row r="531" spans="1:2">
      <c r="A531" s="103" t="s">
        <v>751</v>
      </c>
      <c r="B531" s="323"/>
    </row>
    <row r="532" spans="1:2">
      <c r="A532" s="103" t="s">
        <v>1330</v>
      </c>
      <c r="B532" s="323"/>
    </row>
    <row r="533" spans="1:2">
      <c r="A533" s="103" t="s">
        <v>138</v>
      </c>
      <c r="B533" s="323"/>
    </row>
    <row r="534" spans="1:2">
      <c r="A534" s="103" t="s">
        <v>964</v>
      </c>
      <c r="B534" s="103"/>
    </row>
    <row r="535" spans="1:2">
      <c r="A535" s="103" t="s">
        <v>1320</v>
      </c>
      <c r="B535" s="103"/>
    </row>
    <row r="536" spans="1:2">
      <c r="A536" s="103" t="s">
        <v>809</v>
      </c>
      <c r="B536" s="103"/>
    </row>
    <row r="537" spans="1:2">
      <c r="A537" s="103" t="s">
        <v>780</v>
      </c>
      <c r="B537" s="103"/>
    </row>
    <row r="538" spans="1:2">
      <c r="A538" s="103" t="s">
        <v>747</v>
      </c>
      <c r="B538" s="103"/>
    </row>
    <row r="539" spans="1:2">
      <c r="A539" s="103" t="s">
        <v>901</v>
      </c>
      <c r="B539" s="103"/>
    </row>
    <row r="540" spans="1:2">
      <c r="A540" s="103" t="s">
        <v>899</v>
      </c>
      <c r="B540" s="103"/>
    </row>
    <row r="541" spans="1:2">
      <c r="A541" s="103"/>
      <c r="B541" s="103"/>
    </row>
    <row r="542" spans="1:2">
      <c r="A542" s="103"/>
      <c r="B542" s="103"/>
    </row>
    <row r="543" spans="1:2">
      <c r="A543" s="103"/>
      <c r="B543" s="103"/>
    </row>
    <row r="544" spans="1:2">
      <c r="A544" s="103"/>
      <c r="B544" s="103"/>
    </row>
    <row r="545" spans="1:2">
      <c r="A545" s="103"/>
      <c r="B545" s="103"/>
    </row>
    <row r="546" spans="1:2">
      <c r="A546" s="103"/>
      <c r="B546" s="103"/>
    </row>
    <row r="547" spans="1:2">
      <c r="A547" s="103"/>
      <c r="B547" s="103"/>
    </row>
    <row r="548" spans="1:2">
      <c r="A548" s="103"/>
      <c r="B548" s="103"/>
    </row>
    <row r="549" spans="1:2">
      <c r="A549" s="103"/>
      <c r="B549" s="103"/>
    </row>
    <row r="550" spans="1:2">
      <c r="A550" s="103"/>
      <c r="B550" s="103"/>
    </row>
    <row r="551" spans="1:2">
      <c r="A551" s="103"/>
      <c r="B551" s="103"/>
    </row>
    <row r="552" spans="1:2">
      <c r="A552" s="103"/>
      <c r="B552" s="103"/>
    </row>
    <row r="553" spans="1:2">
      <c r="A553" s="103"/>
      <c r="B553" s="103"/>
    </row>
    <row r="554" spans="1:2">
      <c r="A554" s="103"/>
      <c r="B554" s="103"/>
    </row>
    <row r="555" spans="1:2">
      <c r="A555" s="103"/>
      <c r="B555" s="103"/>
    </row>
    <row r="556" spans="1:2">
      <c r="A556" s="103"/>
      <c r="B556" s="103"/>
    </row>
    <row r="557" spans="1:2">
      <c r="A557" s="103"/>
      <c r="B557" s="103"/>
    </row>
    <row r="558" spans="1:2">
      <c r="A558" s="103"/>
      <c r="B558" s="103"/>
    </row>
    <row r="559" spans="1:2">
      <c r="A559" s="103"/>
      <c r="B559" s="101"/>
    </row>
    <row r="560" spans="1:2">
      <c r="A560" s="103"/>
      <c r="B560" s="323"/>
    </row>
    <row r="561" spans="1:2">
      <c r="A561" s="103"/>
      <c r="B561" s="323"/>
    </row>
    <row r="562" spans="1:2">
      <c r="A562" s="103"/>
      <c r="B562" s="323"/>
    </row>
    <row r="563" spans="1:2">
      <c r="A563" s="103"/>
      <c r="B563" s="323"/>
    </row>
    <row r="564" spans="1:2">
      <c r="A564" s="103"/>
      <c r="B564" s="103"/>
    </row>
    <row r="565" spans="1:2">
      <c r="A565" s="103"/>
      <c r="B565" s="103"/>
    </row>
    <row r="566" spans="1:2">
      <c r="A566" s="103"/>
      <c r="B566" s="103"/>
    </row>
    <row r="567" spans="1:2">
      <c r="A567" s="103"/>
      <c r="B567" s="103"/>
    </row>
    <row r="568" spans="1:2">
      <c r="A568" s="103"/>
      <c r="B568" s="103"/>
    </row>
    <row r="569" spans="1:2">
      <c r="A569" s="103"/>
      <c r="B569" s="103"/>
    </row>
    <row r="570" spans="1:2">
      <c r="A570" s="103"/>
      <c r="B570" s="103"/>
    </row>
    <row r="571" spans="1:2">
      <c r="A571" s="103"/>
      <c r="B571" s="103"/>
    </row>
    <row r="572" spans="1:2">
      <c r="A572" s="103"/>
      <c r="B572" s="103"/>
    </row>
    <row r="573" spans="1:2">
      <c r="A573" s="103"/>
      <c r="B573" s="103"/>
    </row>
    <row r="574" spans="1:2">
      <c r="A574" s="103"/>
      <c r="B574" s="103"/>
    </row>
    <row r="575" spans="1:2">
      <c r="A575" s="103"/>
      <c r="B575" s="103"/>
    </row>
    <row r="576" spans="1:2">
      <c r="A576" s="103"/>
      <c r="B576" s="103"/>
    </row>
    <row r="577" spans="1:2">
      <c r="A577" s="103"/>
      <c r="B577" s="101"/>
    </row>
    <row r="578" spans="1:2">
      <c r="A578" s="103"/>
      <c r="B578" s="323"/>
    </row>
    <row r="579" spans="1:2">
      <c r="A579" s="103"/>
      <c r="B579" s="323"/>
    </row>
    <row r="580" spans="1:2">
      <c r="A580" s="103"/>
      <c r="B580" s="323"/>
    </row>
    <row r="581" spans="1:2">
      <c r="A581" s="103"/>
      <c r="B581" s="323"/>
    </row>
    <row r="582" spans="1:2">
      <c r="A582" s="103"/>
      <c r="B582" s="103"/>
    </row>
    <row r="583" spans="1:2">
      <c r="A583" s="103"/>
      <c r="B583" s="103"/>
    </row>
    <row r="584" spans="1:2">
      <c r="A584" s="103"/>
      <c r="B584" s="103"/>
    </row>
    <row r="585" spans="1:2">
      <c r="A585" s="103"/>
      <c r="B585" s="103"/>
    </row>
    <row r="586" spans="1:2">
      <c r="A586" s="103"/>
      <c r="B586" s="103"/>
    </row>
    <row r="587" spans="1:2">
      <c r="A587" s="103"/>
      <c r="B587" s="103"/>
    </row>
    <row r="588" spans="1:2">
      <c r="A588" s="103"/>
      <c r="B588" s="103"/>
    </row>
    <row r="589" spans="1:2">
      <c r="A589" s="103"/>
      <c r="B589" s="103"/>
    </row>
    <row r="590" spans="1:2">
      <c r="A590" s="103"/>
      <c r="B590" s="103"/>
    </row>
    <row r="591" spans="1:2">
      <c r="A591" s="103"/>
      <c r="B591" s="103"/>
    </row>
    <row r="592" spans="1:2">
      <c r="A592" s="103"/>
      <c r="B592" s="103"/>
    </row>
    <row r="593" spans="1:2">
      <c r="A593" s="103"/>
      <c r="B593" s="103"/>
    </row>
    <row r="594" spans="1:2">
      <c r="A594" s="103"/>
      <c r="B594" s="103"/>
    </row>
    <row r="595" spans="1:2">
      <c r="A595" s="103"/>
      <c r="B595" s="103"/>
    </row>
    <row r="596" spans="1:2">
      <c r="A596" s="103"/>
      <c r="B596" s="103"/>
    </row>
    <row r="597" spans="1:2">
      <c r="A597" s="103"/>
      <c r="B597" s="103"/>
    </row>
    <row r="598" spans="1:2">
      <c r="A598" s="103"/>
      <c r="B598" s="103"/>
    </row>
    <row r="599" spans="1:2">
      <c r="A599" s="103"/>
      <c r="B599" s="103"/>
    </row>
    <row r="600" spans="1:2">
      <c r="A600" s="103"/>
      <c r="B600" s="103"/>
    </row>
    <row r="601" spans="1:2">
      <c r="A601" s="103"/>
      <c r="B601" s="103"/>
    </row>
    <row r="602" spans="1:2">
      <c r="A602" s="103"/>
      <c r="B602" s="103"/>
    </row>
    <row r="603" spans="1:2">
      <c r="A603" s="103"/>
      <c r="B603" s="103"/>
    </row>
    <row r="604" spans="1:2">
      <c r="A604" s="103"/>
      <c r="B604" s="103"/>
    </row>
    <row r="605" spans="1:2">
      <c r="A605" s="103"/>
      <c r="B605" s="103"/>
    </row>
    <row r="606" spans="1:2">
      <c r="A606" s="103"/>
      <c r="B606" s="103"/>
    </row>
    <row r="607" spans="1:2">
      <c r="A607" s="103"/>
      <c r="B607" s="103"/>
    </row>
    <row r="608" spans="1:2">
      <c r="A608" s="103"/>
      <c r="B608" s="103"/>
    </row>
    <row r="609" spans="1:2">
      <c r="A609" s="103"/>
      <c r="B609" s="103"/>
    </row>
    <row r="610" spans="1:2">
      <c r="A610" s="103"/>
      <c r="B610" s="103"/>
    </row>
    <row r="611" spans="1:2">
      <c r="A611" s="103"/>
      <c r="B611" s="103"/>
    </row>
    <row r="612" spans="1:2">
      <c r="A612" s="103"/>
      <c r="B612" s="103"/>
    </row>
    <row r="613" spans="1:2">
      <c r="A613" s="103"/>
      <c r="B613" s="103"/>
    </row>
    <row r="614" spans="1:2">
      <c r="A614" s="103"/>
      <c r="B614" s="103"/>
    </row>
    <row r="615" spans="1:2">
      <c r="A615" s="103"/>
      <c r="B615" s="101"/>
    </row>
    <row r="616" spans="1:2">
      <c r="A616" s="103"/>
      <c r="B616" s="323"/>
    </row>
    <row r="617" spans="1:2">
      <c r="A617" s="103"/>
      <c r="B617" s="323"/>
    </row>
    <row r="618" spans="1:2">
      <c r="A618" s="103"/>
      <c r="B618" s="323"/>
    </row>
    <row r="619" spans="1:2">
      <c r="A619" s="103"/>
      <c r="B619" s="103"/>
    </row>
    <row r="620" spans="1:2">
      <c r="A620" s="103"/>
      <c r="B620" s="103"/>
    </row>
    <row r="621" spans="1:2">
      <c r="A621" s="103"/>
      <c r="B621" s="103"/>
    </row>
    <row r="622" spans="1:2">
      <c r="A622" s="103"/>
      <c r="B622" s="103"/>
    </row>
    <row r="623" spans="1:2">
      <c r="A623" s="103"/>
      <c r="B623" s="103"/>
    </row>
    <row r="624" spans="1:2">
      <c r="A624" s="103"/>
      <c r="B624" s="103"/>
    </row>
    <row r="625" spans="1:2">
      <c r="A625" s="103"/>
      <c r="B625" s="103"/>
    </row>
    <row r="626" spans="1:2">
      <c r="A626" s="103"/>
      <c r="B626" s="103"/>
    </row>
    <row r="627" spans="1:2">
      <c r="A627" s="103"/>
      <c r="B627" s="103"/>
    </row>
    <row r="628" spans="1:2">
      <c r="A628" s="103"/>
      <c r="B628" s="103"/>
    </row>
    <row r="629" spans="1:2">
      <c r="A629" s="103"/>
      <c r="B629" s="103"/>
    </row>
    <row r="630" spans="1:2">
      <c r="A630" s="103"/>
      <c r="B630" s="103"/>
    </row>
    <row r="631" spans="1:2">
      <c r="A631" s="103"/>
      <c r="B631" s="103"/>
    </row>
    <row r="632" spans="1:2">
      <c r="A632" s="103"/>
      <c r="B632" s="103"/>
    </row>
    <row r="633" spans="1:2">
      <c r="A633" s="103"/>
      <c r="B633" s="101"/>
    </row>
    <row r="634" spans="1:2">
      <c r="A634" s="103"/>
      <c r="B634" s="323"/>
    </row>
    <row r="635" spans="1:2">
      <c r="A635" s="103"/>
      <c r="B635" s="323"/>
    </row>
    <row r="636" spans="1:2">
      <c r="A636" s="103"/>
      <c r="B636" s="323"/>
    </row>
    <row r="637" spans="1:2">
      <c r="A637" s="103"/>
      <c r="B637" s="103"/>
    </row>
    <row r="638" spans="1:2">
      <c r="A638" s="103"/>
      <c r="B638" s="103"/>
    </row>
    <row r="639" spans="1:2">
      <c r="A639" s="103"/>
      <c r="B639" s="103"/>
    </row>
    <row r="640" spans="1:2">
      <c r="A640" s="103"/>
      <c r="B640" s="103"/>
    </row>
    <row r="641" spans="1:2">
      <c r="A641" s="103"/>
      <c r="B641" s="103"/>
    </row>
    <row r="642" spans="1:2">
      <c r="A642" s="103"/>
      <c r="B642" s="103"/>
    </row>
    <row r="643" spans="1:2">
      <c r="A643" s="103"/>
      <c r="B643" s="103"/>
    </row>
    <row r="644" spans="1:2">
      <c r="A644" s="103"/>
      <c r="B644" s="103"/>
    </row>
    <row r="645" spans="1:2">
      <c r="A645" s="103"/>
      <c r="B645" s="103"/>
    </row>
    <row r="646" spans="1:2">
      <c r="A646" s="103"/>
      <c r="B646" s="103"/>
    </row>
    <row r="647" spans="1:2">
      <c r="A647" s="103"/>
      <c r="B647" s="103"/>
    </row>
    <row r="648" spans="1:2">
      <c r="A648" s="103"/>
      <c r="B648" s="103"/>
    </row>
    <row r="649" spans="1:2">
      <c r="A649" s="103"/>
      <c r="B649" s="103"/>
    </row>
    <row r="650" spans="1:2">
      <c r="A650" s="103"/>
      <c r="B650" s="103"/>
    </row>
    <row r="651" spans="1:2">
      <c r="A651" s="103"/>
      <c r="B651" s="103"/>
    </row>
    <row r="652" spans="1:2">
      <c r="A652" s="103"/>
      <c r="B652" s="103"/>
    </row>
    <row r="653" spans="1:2">
      <c r="A653" s="103"/>
      <c r="B653" s="103"/>
    </row>
    <row r="654" spans="1:2">
      <c r="A654" s="103"/>
      <c r="B654" s="103"/>
    </row>
    <row r="655" spans="1:2">
      <c r="A655" s="103"/>
      <c r="B655" s="103"/>
    </row>
    <row r="656" spans="1:2">
      <c r="A656" s="103"/>
      <c r="B656" s="103"/>
    </row>
    <row r="657" spans="1:2">
      <c r="A657" s="103"/>
      <c r="B657" s="103"/>
    </row>
    <row r="658" spans="1:2">
      <c r="A658" s="103"/>
      <c r="B658" s="103"/>
    </row>
    <row r="659" spans="1:2">
      <c r="A659" s="103"/>
      <c r="B659" s="103"/>
    </row>
    <row r="660" spans="1:2">
      <c r="A660" s="103"/>
      <c r="B660" s="103"/>
    </row>
    <row r="661" spans="1:2">
      <c r="A661" s="103"/>
      <c r="B661" s="103"/>
    </row>
    <row r="662" spans="1:2">
      <c r="A662" s="103"/>
      <c r="B662" s="103"/>
    </row>
    <row r="663" spans="1:2">
      <c r="A663" s="103"/>
      <c r="B663" s="103"/>
    </row>
    <row r="664" spans="1:2">
      <c r="A664" s="103"/>
      <c r="B664" s="103"/>
    </row>
    <row r="665" spans="1:2">
      <c r="A665" s="103"/>
      <c r="B665" s="103"/>
    </row>
    <row r="666" spans="1:2">
      <c r="A666" s="103"/>
      <c r="B666" s="101"/>
    </row>
    <row r="667" spans="1:2">
      <c r="A667" s="103"/>
      <c r="B667" s="323"/>
    </row>
    <row r="668" spans="1:2">
      <c r="A668" s="103"/>
      <c r="B668" s="323"/>
    </row>
    <row r="669" spans="1:2">
      <c r="A669" s="103"/>
      <c r="B669" s="323"/>
    </row>
    <row r="670" spans="1:2">
      <c r="A670" s="103"/>
      <c r="B670" s="323"/>
    </row>
    <row r="671" spans="1:2">
      <c r="A671" s="103"/>
      <c r="B671" s="101"/>
    </row>
    <row r="672" spans="1:2">
      <c r="A672" s="103"/>
      <c r="B672" s="323"/>
    </row>
    <row r="673" spans="1:2">
      <c r="A673" s="103"/>
      <c r="B673" s="323"/>
    </row>
    <row r="674" spans="1:2">
      <c r="A674" s="103"/>
      <c r="B674" s="323"/>
    </row>
    <row r="675" spans="1:2">
      <c r="A675" s="103"/>
      <c r="B675" s="323"/>
    </row>
    <row r="676" spans="1:2">
      <c r="A676" s="103"/>
      <c r="B676" s="323"/>
    </row>
    <row r="677" spans="1:2">
      <c r="A677" s="103"/>
      <c r="B677" s="323"/>
    </row>
    <row r="678" spans="1:2">
      <c r="A678" s="103"/>
      <c r="B678" s="103"/>
    </row>
    <row r="679" spans="1:2">
      <c r="A679" s="103"/>
      <c r="B679" s="103"/>
    </row>
    <row r="680" spans="1:2">
      <c r="A680" s="103"/>
      <c r="B680" s="103"/>
    </row>
    <row r="681" spans="1:2">
      <c r="A681" s="103"/>
      <c r="B681" s="103"/>
    </row>
    <row r="682" spans="1:2">
      <c r="A682" s="103"/>
      <c r="B682" s="103"/>
    </row>
    <row r="683" spans="1:2">
      <c r="A683" s="103"/>
      <c r="B683" s="103"/>
    </row>
    <row r="684" spans="1:2">
      <c r="A684" s="103"/>
      <c r="B684" s="103"/>
    </row>
    <row r="685" spans="1:2">
      <c r="A685" s="103"/>
      <c r="B685" s="103"/>
    </row>
    <row r="686" spans="1:2">
      <c r="A686" s="103"/>
      <c r="B686" s="103"/>
    </row>
    <row r="687" spans="1:2">
      <c r="A687" s="103"/>
      <c r="B687" s="103"/>
    </row>
    <row r="688" spans="1:2">
      <c r="A688" s="103"/>
      <c r="B688" s="103"/>
    </row>
    <row r="689" spans="1:2">
      <c r="A689" s="103"/>
      <c r="B689" s="103"/>
    </row>
    <row r="690" spans="1:2">
      <c r="A690" s="103"/>
      <c r="B690" s="103"/>
    </row>
    <row r="691" spans="1:2">
      <c r="A691" s="103"/>
      <c r="B691" s="103"/>
    </row>
    <row r="692" spans="1:2">
      <c r="A692" s="103"/>
      <c r="B692" s="103"/>
    </row>
    <row r="693" spans="1:2">
      <c r="A693" s="103"/>
      <c r="B693" s="103"/>
    </row>
    <row r="694" spans="1:2">
      <c r="A694" s="103"/>
      <c r="B694" s="101"/>
    </row>
    <row r="695" spans="1:2">
      <c r="A695" s="103"/>
      <c r="B695" s="323"/>
    </row>
    <row r="696" spans="1:2">
      <c r="A696" s="103"/>
      <c r="B696" s="323"/>
    </row>
    <row r="697" spans="1:2">
      <c r="A697" s="103"/>
      <c r="B697" s="323"/>
    </row>
    <row r="698" spans="1:2">
      <c r="A698" s="103"/>
      <c r="B698" s="103"/>
    </row>
    <row r="699" spans="1:2">
      <c r="A699" s="103"/>
      <c r="B699" s="103"/>
    </row>
    <row r="700" spans="1:2">
      <c r="A700" s="103"/>
      <c r="B700" s="103"/>
    </row>
    <row r="701" spans="1:2">
      <c r="A701" s="103"/>
      <c r="B701" s="103"/>
    </row>
    <row r="702" spans="1:2">
      <c r="A702" s="103"/>
      <c r="B702" s="103"/>
    </row>
    <row r="703" spans="1:2">
      <c r="A703" s="103"/>
      <c r="B703" s="103"/>
    </row>
    <row r="704" spans="1:2">
      <c r="A704" s="103"/>
      <c r="B704" s="103"/>
    </row>
    <row r="705" spans="1:2">
      <c r="A705" s="103"/>
      <c r="B705" s="103"/>
    </row>
    <row r="706" spans="1:2">
      <c r="A706" s="103"/>
      <c r="B706" s="103"/>
    </row>
    <row r="707" spans="1:2">
      <c r="A707" s="103"/>
      <c r="B707" s="103"/>
    </row>
    <row r="708" spans="1:2">
      <c r="A708" s="103"/>
      <c r="B708" s="103"/>
    </row>
    <row r="709" spans="1:2">
      <c r="A709" s="103"/>
      <c r="B709" s="103"/>
    </row>
    <row r="710" spans="1:2">
      <c r="A710" s="103"/>
      <c r="B710" s="103"/>
    </row>
    <row r="711" spans="1:2">
      <c r="A711" s="103"/>
      <c r="B711" s="103"/>
    </row>
    <row r="712" spans="1:2">
      <c r="A712" s="103"/>
      <c r="B712" s="101"/>
    </row>
    <row r="713" spans="1:2">
      <c r="A713" s="103"/>
      <c r="B713" s="323"/>
    </row>
    <row r="714" spans="1:2">
      <c r="A714" s="103"/>
      <c r="B714" s="323"/>
    </row>
    <row r="715" spans="1:2">
      <c r="A715" s="103"/>
      <c r="B715" s="323"/>
    </row>
    <row r="716" spans="1:2">
      <c r="A716" s="103"/>
      <c r="B716" s="103"/>
    </row>
    <row r="717" spans="1:2">
      <c r="A717" s="103"/>
      <c r="B717" s="103"/>
    </row>
    <row r="718" spans="1:2">
      <c r="A718" s="103"/>
      <c r="B718" s="103"/>
    </row>
    <row r="719" spans="1:2">
      <c r="A719" s="103"/>
      <c r="B719" s="103"/>
    </row>
    <row r="720" spans="1:2">
      <c r="A720" s="103"/>
      <c r="B720" s="103"/>
    </row>
    <row r="721" spans="1:2">
      <c r="A721" s="103"/>
      <c r="B721" s="103"/>
    </row>
    <row r="722" spans="1:2">
      <c r="A722" s="103"/>
      <c r="B722" s="103"/>
    </row>
    <row r="723" spans="1:2">
      <c r="A723" s="103"/>
      <c r="B723" s="103"/>
    </row>
    <row r="724" spans="1:2">
      <c r="A724" s="103"/>
      <c r="B724" s="103"/>
    </row>
    <row r="725" spans="1:2">
      <c r="A725" s="103"/>
      <c r="B725" s="103"/>
    </row>
    <row r="726" spans="1:2">
      <c r="A726" s="103"/>
      <c r="B726" s="103"/>
    </row>
    <row r="727" spans="1:2">
      <c r="A727" s="103"/>
      <c r="B727" s="103"/>
    </row>
    <row r="728" spans="1:2">
      <c r="A728" s="103"/>
      <c r="B728" s="103"/>
    </row>
    <row r="729" spans="1:2">
      <c r="A729" s="103"/>
      <c r="B729" s="103"/>
    </row>
    <row r="730" spans="1:2">
      <c r="A730" s="103"/>
      <c r="B730" s="103"/>
    </row>
    <row r="731" spans="1:2">
      <c r="A731" s="103"/>
      <c r="B731" s="103"/>
    </row>
    <row r="732" spans="1:2">
      <c r="A732" s="103"/>
      <c r="B732" s="103"/>
    </row>
    <row r="733" spans="1:2">
      <c r="A733" s="103"/>
      <c r="B733" s="103"/>
    </row>
    <row r="734" spans="1:2">
      <c r="A734" s="103"/>
      <c r="B734" s="103"/>
    </row>
    <row r="735" spans="1:2">
      <c r="A735" s="103"/>
      <c r="B735" s="103"/>
    </row>
    <row r="736" spans="1:2">
      <c r="A736" s="103"/>
      <c r="B736" s="103"/>
    </row>
    <row r="737" spans="1:2">
      <c r="A737" s="103"/>
      <c r="B737" s="103"/>
    </row>
    <row r="738" spans="1:2">
      <c r="A738" s="103"/>
      <c r="B738" s="103"/>
    </row>
    <row r="739" spans="1:2">
      <c r="A739" s="103"/>
      <c r="B739" s="103"/>
    </row>
    <row r="740" spans="1:2">
      <c r="A740" s="103"/>
      <c r="B740" s="103"/>
    </row>
    <row r="741" spans="1:2">
      <c r="A741" s="103"/>
      <c r="B741" s="103"/>
    </row>
    <row r="742" spans="1:2">
      <c r="A742" s="103"/>
      <c r="B742" s="103"/>
    </row>
    <row r="743" spans="1:2">
      <c r="A743" s="103"/>
      <c r="B743" s="103"/>
    </row>
    <row r="744" spans="1:2">
      <c r="A744" s="103"/>
      <c r="B744" s="103"/>
    </row>
    <row r="745" spans="1:2">
      <c r="A745" s="103"/>
      <c r="B745" s="103"/>
    </row>
    <row r="746" spans="1:2">
      <c r="A746" s="103"/>
      <c r="B746" s="103"/>
    </row>
    <row r="747" spans="1:2">
      <c r="A747" s="103"/>
      <c r="B747" s="103"/>
    </row>
    <row r="748" spans="1:2">
      <c r="A748" s="103"/>
      <c r="B748" s="103"/>
    </row>
    <row r="749" spans="1:2">
      <c r="A749" s="103"/>
      <c r="B749" s="103"/>
    </row>
    <row r="750" spans="1:2">
      <c r="A750" s="103"/>
      <c r="B750" s="103"/>
    </row>
    <row r="751" spans="1:2">
      <c r="A751" s="103"/>
      <c r="B751" s="103"/>
    </row>
    <row r="752" spans="1:2">
      <c r="A752" s="103"/>
      <c r="B752" s="103"/>
    </row>
    <row r="753" spans="1:2">
      <c r="A753" s="103"/>
      <c r="B753" s="103"/>
    </row>
    <row r="754" spans="1:2">
      <c r="A754" s="103"/>
      <c r="B754" s="103"/>
    </row>
    <row r="755" spans="1:2">
      <c r="A755" s="103"/>
      <c r="B755" s="103"/>
    </row>
    <row r="756" spans="1:2">
      <c r="A756" s="103"/>
      <c r="B756" s="103"/>
    </row>
    <row r="757" spans="1:2">
      <c r="A757" s="103"/>
      <c r="B757" s="103"/>
    </row>
    <row r="758" spans="1:2">
      <c r="A758" s="103"/>
      <c r="B758" s="103"/>
    </row>
    <row r="759" spans="1:2">
      <c r="A759" s="103"/>
      <c r="B759" s="103"/>
    </row>
    <row r="760" spans="1:2">
      <c r="A760" s="103"/>
      <c r="B760" s="103"/>
    </row>
    <row r="761" spans="1:2">
      <c r="A761" s="103"/>
      <c r="B761" s="103"/>
    </row>
    <row r="762" spans="1:2">
      <c r="A762" s="103"/>
      <c r="B762" s="103"/>
    </row>
    <row r="763" spans="1:2">
      <c r="A763" s="103"/>
      <c r="B763" s="103"/>
    </row>
    <row r="764" spans="1:2">
      <c r="A764" s="103"/>
      <c r="B764" s="103"/>
    </row>
    <row r="765" spans="1:2">
      <c r="A765" s="103"/>
      <c r="B765" s="103"/>
    </row>
    <row r="766" spans="1:2">
      <c r="A766" s="103"/>
      <c r="B766" s="103"/>
    </row>
    <row r="767" spans="1:2">
      <c r="A767" s="103"/>
      <c r="B767" s="103"/>
    </row>
    <row r="768" spans="1:2">
      <c r="A768" s="103"/>
      <c r="B768" s="103"/>
    </row>
    <row r="769" spans="1:2">
      <c r="A769" s="103"/>
      <c r="B769" s="103"/>
    </row>
    <row r="770" spans="1:2">
      <c r="A770" s="103"/>
      <c r="B770" s="103"/>
    </row>
    <row r="771" spans="1:2">
      <c r="A771" s="103"/>
      <c r="B771" s="103"/>
    </row>
    <row r="772" spans="1:2">
      <c r="A772" s="103"/>
      <c r="B772" s="101"/>
    </row>
    <row r="773" spans="1:2">
      <c r="A773" s="103"/>
      <c r="B773" s="323"/>
    </row>
    <row r="774" spans="1:2">
      <c r="A774" s="103"/>
      <c r="B774" s="323"/>
    </row>
    <row r="775" spans="1:2">
      <c r="A775" s="103"/>
      <c r="B775" s="323"/>
    </row>
    <row r="776" spans="1:2">
      <c r="A776" s="103"/>
      <c r="B776" s="323"/>
    </row>
    <row r="777" spans="1:2">
      <c r="A777" s="103"/>
      <c r="B777" s="103"/>
    </row>
    <row r="778" spans="1:2">
      <c r="A778" s="103"/>
      <c r="B778" s="103"/>
    </row>
    <row r="779" spans="1:2">
      <c r="A779" s="103"/>
      <c r="B779" s="103"/>
    </row>
    <row r="780" spans="1:2">
      <c r="A780" s="103"/>
      <c r="B780" s="103"/>
    </row>
    <row r="781" spans="1:2">
      <c r="A781" s="103"/>
      <c r="B781" s="103"/>
    </row>
    <row r="782" spans="1:2">
      <c r="A782" s="103"/>
      <c r="B782" s="103"/>
    </row>
    <row r="783" spans="1:2">
      <c r="A783" s="103"/>
      <c r="B783" s="103"/>
    </row>
    <row r="784" spans="1:2">
      <c r="A784" s="103"/>
      <c r="B784" s="103"/>
    </row>
    <row r="785" spans="1:2">
      <c r="A785" s="103"/>
      <c r="B785" s="101"/>
    </row>
    <row r="786" spans="1:2">
      <c r="A786" s="103"/>
      <c r="B786" s="323"/>
    </row>
    <row r="787" spans="1:2">
      <c r="A787" s="103"/>
      <c r="B787" s="323"/>
    </row>
    <row r="788" spans="1:2">
      <c r="A788" s="103"/>
      <c r="B788" s="323"/>
    </row>
    <row r="789" spans="1:2">
      <c r="A789" s="103"/>
      <c r="B789" s="103"/>
    </row>
    <row r="790" spans="1:2">
      <c r="A790" s="103"/>
      <c r="B790" s="103"/>
    </row>
    <row r="791" spans="1:2">
      <c r="A791" s="103"/>
      <c r="B791" s="103"/>
    </row>
    <row r="792" spans="1:2">
      <c r="A792" s="103"/>
      <c r="B792" s="103"/>
    </row>
    <row r="793" spans="1:2">
      <c r="A793" s="103"/>
      <c r="B793" s="103"/>
    </row>
    <row r="794" spans="1:2">
      <c r="A794" s="103"/>
      <c r="B794" s="103"/>
    </row>
    <row r="795" spans="1:2">
      <c r="A795" s="103"/>
      <c r="B795" s="103"/>
    </row>
    <row r="796" spans="1:2">
      <c r="A796" s="103"/>
      <c r="B796" s="103"/>
    </row>
    <row r="797" spans="1:2">
      <c r="A797" s="103"/>
      <c r="B797" s="101"/>
    </row>
    <row r="798" spans="1:2">
      <c r="A798" s="103"/>
      <c r="B798" s="323"/>
    </row>
    <row r="799" spans="1:2">
      <c r="A799" s="103"/>
      <c r="B799" s="323"/>
    </row>
    <row r="800" spans="1:2">
      <c r="A800" s="103"/>
      <c r="B800" s="323"/>
    </row>
    <row r="801" spans="1:2">
      <c r="A801" s="103"/>
      <c r="B801" s="101"/>
    </row>
    <row r="802" spans="1:2">
      <c r="A802" s="103"/>
      <c r="B802" s="323"/>
    </row>
    <row r="803" spans="1:2">
      <c r="A803" s="103"/>
      <c r="B803" s="323"/>
    </row>
    <row r="804" spans="1:2">
      <c r="A804" s="103"/>
      <c r="B804" s="323"/>
    </row>
    <row r="805" spans="1:2">
      <c r="A805" s="103"/>
      <c r="B805" s="103"/>
    </row>
    <row r="806" spans="1:2">
      <c r="A806" s="103"/>
      <c r="B806" s="103"/>
    </row>
    <row r="807" spans="1:2">
      <c r="A807" s="103"/>
      <c r="B807" s="103"/>
    </row>
    <row r="808" spans="1:2">
      <c r="A808" s="103"/>
      <c r="B808" s="103"/>
    </row>
    <row r="809" spans="1:2">
      <c r="A809" s="103"/>
      <c r="B809" s="101"/>
    </row>
    <row r="810" spans="1:2">
      <c r="A810" s="103"/>
      <c r="B810" s="323"/>
    </row>
    <row r="811" spans="1:2">
      <c r="A811" s="103"/>
      <c r="B811" s="323"/>
    </row>
    <row r="812" spans="1:2">
      <c r="A812" s="103"/>
      <c r="B812" s="323"/>
    </row>
    <row r="813" spans="1:2">
      <c r="A813" s="103"/>
      <c r="B813" s="323"/>
    </row>
    <row r="814" spans="1:2">
      <c r="A814" s="103"/>
      <c r="B814" s="101"/>
    </row>
    <row r="815" spans="1:2">
      <c r="A815" s="103"/>
      <c r="B815" s="323"/>
    </row>
    <row r="816" spans="1:2">
      <c r="A816" s="103"/>
      <c r="B816" s="323"/>
    </row>
    <row r="817" spans="1:2">
      <c r="A817" s="103"/>
      <c r="B817" s="323"/>
    </row>
    <row r="818" spans="1:2">
      <c r="A818" s="103"/>
      <c r="B818" s="323"/>
    </row>
    <row r="819" spans="1:2">
      <c r="A819" s="103"/>
      <c r="B819" s="103"/>
    </row>
    <row r="820" spans="1:2">
      <c r="A820" s="103"/>
      <c r="B820" s="103"/>
    </row>
    <row r="821" spans="1:2">
      <c r="A821" s="103"/>
      <c r="B821" s="103"/>
    </row>
    <row r="822" spans="1:2">
      <c r="A822" s="103"/>
      <c r="B822" s="103"/>
    </row>
    <row r="823" spans="1:2">
      <c r="A823" s="103"/>
      <c r="B823" s="103"/>
    </row>
    <row r="824" spans="1:2">
      <c r="A824" s="103"/>
      <c r="B824" s="103"/>
    </row>
    <row r="825" spans="1:2">
      <c r="A825" s="103"/>
      <c r="B825" s="103"/>
    </row>
    <row r="826" spans="1:2">
      <c r="A826" s="103"/>
      <c r="B826" s="103"/>
    </row>
    <row r="827" spans="1:2">
      <c r="A827" s="103"/>
      <c r="B827" s="103"/>
    </row>
    <row r="828" spans="1:2">
      <c r="A828" s="103"/>
      <c r="B828" s="103"/>
    </row>
    <row r="829" spans="1:2">
      <c r="A829" s="103"/>
      <c r="B829" s="103"/>
    </row>
    <row r="830" spans="1:2">
      <c r="A830" s="103"/>
      <c r="B830" s="103"/>
    </row>
    <row r="831" spans="1:2">
      <c r="A831" s="103"/>
      <c r="B831" s="103"/>
    </row>
    <row r="832" spans="1:2">
      <c r="A832" s="103"/>
      <c r="B832" s="103"/>
    </row>
    <row r="833" spans="1:2">
      <c r="A833" s="103"/>
      <c r="B833" s="103"/>
    </row>
    <row r="834" spans="1:2">
      <c r="A834" s="103"/>
      <c r="B834" s="103"/>
    </row>
    <row r="835" spans="1:2">
      <c r="A835" s="103"/>
      <c r="B835" s="103"/>
    </row>
    <row r="836" spans="1:2">
      <c r="A836" s="103"/>
      <c r="B836" s="103"/>
    </row>
    <row r="837" spans="1:2">
      <c r="A837" s="103"/>
      <c r="B837" s="103"/>
    </row>
    <row r="838" spans="1:2">
      <c r="A838" s="103"/>
      <c r="B838" s="103"/>
    </row>
    <row r="839" spans="1:2">
      <c r="A839" s="103"/>
      <c r="B839" s="103"/>
    </row>
    <row r="840" spans="1:2">
      <c r="A840" s="103"/>
      <c r="B840" s="103"/>
    </row>
    <row r="841" spans="1:2">
      <c r="A841" s="103"/>
      <c r="B841" s="101"/>
    </row>
    <row r="842" spans="1:2">
      <c r="A842" s="103"/>
      <c r="B842" s="323"/>
    </row>
    <row r="843" spans="1:2">
      <c r="A843" s="103"/>
      <c r="B843" s="323"/>
    </row>
    <row r="844" spans="1:2">
      <c r="A844" s="103"/>
      <c r="B844" s="323"/>
    </row>
    <row r="845" spans="1:2">
      <c r="A845" s="103"/>
      <c r="B845" s="323"/>
    </row>
    <row r="846" spans="1:2">
      <c r="A846" s="103"/>
      <c r="B846" s="103"/>
    </row>
    <row r="847" spans="1:2">
      <c r="A847" s="103"/>
      <c r="B847" s="103"/>
    </row>
    <row r="848" spans="1:2">
      <c r="A848" s="103"/>
      <c r="B848" s="103"/>
    </row>
    <row r="849" spans="1:2">
      <c r="A849" s="103"/>
      <c r="B849" s="103"/>
    </row>
    <row r="850" spans="1:2">
      <c r="A850" s="103"/>
      <c r="B850" s="103"/>
    </row>
    <row r="851" spans="1:2">
      <c r="A851" s="103"/>
      <c r="B851" s="101"/>
    </row>
    <row r="852" spans="1:2">
      <c r="A852" s="103"/>
      <c r="B852" s="323"/>
    </row>
    <row r="853" spans="1:2">
      <c r="A853" s="103"/>
      <c r="B853" s="323"/>
    </row>
    <row r="854" spans="1:2">
      <c r="A854" s="103"/>
      <c r="B854" s="323"/>
    </row>
    <row r="855" spans="1:2">
      <c r="A855" s="103"/>
      <c r="B855" s="323"/>
    </row>
    <row r="856" spans="1:2">
      <c r="A856" s="103"/>
      <c r="B856" s="103"/>
    </row>
    <row r="857" spans="1:2">
      <c r="A857" s="103"/>
      <c r="B857" s="103"/>
    </row>
    <row r="858" spans="1:2">
      <c r="A858" s="103"/>
      <c r="B858" s="103"/>
    </row>
    <row r="859" spans="1:2">
      <c r="A859" s="103"/>
      <c r="B859" s="103"/>
    </row>
    <row r="860" spans="1:2">
      <c r="A860" s="103"/>
      <c r="B860" s="103"/>
    </row>
    <row r="861" spans="1:2">
      <c r="A861" s="103"/>
      <c r="B861" s="103"/>
    </row>
    <row r="862" spans="1:2">
      <c r="A862" s="103"/>
      <c r="B862" s="103"/>
    </row>
    <row r="863" spans="1:2">
      <c r="A863" s="103"/>
      <c r="B863" s="103"/>
    </row>
    <row r="864" spans="1:2">
      <c r="A864" s="103"/>
      <c r="B864" s="103"/>
    </row>
    <row r="865" spans="1:2">
      <c r="A865" s="103"/>
      <c r="B865" s="103"/>
    </row>
    <row r="866" spans="1:2">
      <c r="A866" s="103"/>
      <c r="B866" s="103"/>
    </row>
    <row r="867" spans="1:2">
      <c r="A867" s="103"/>
      <c r="B867" s="103"/>
    </row>
    <row r="868" spans="1:2">
      <c r="A868" s="103"/>
      <c r="B868" s="103"/>
    </row>
    <row r="869" spans="1:2">
      <c r="A869" s="103"/>
      <c r="B869" s="103"/>
    </row>
    <row r="870" spans="1:2">
      <c r="A870" s="103"/>
      <c r="B870" s="103"/>
    </row>
    <row r="871" spans="1:2">
      <c r="A871" s="103"/>
      <c r="B871" s="103"/>
    </row>
    <row r="872" spans="1:2">
      <c r="A872" s="103"/>
      <c r="B872" s="103"/>
    </row>
    <row r="873" spans="1:2">
      <c r="A873" s="103"/>
      <c r="B873" s="103"/>
    </row>
    <row r="874" spans="1:2">
      <c r="A874" s="103"/>
      <c r="B874" s="103"/>
    </row>
    <row r="875" spans="1:2">
      <c r="A875" s="103"/>
      <c r="B875" s="103"/>
    </row>
    <row r="876" spans="1:2">
      <c r="A876" s="103"/>
      <c r="B876" s="103"/>
    </row>
    <row r="877" spans="1:2">
      <c r="A877" s="103"/>
      <c r="B877" s="103"/>
    </row>
    <row r="878" spans="1:2">
      <c r="A878" s="103"/>
      <c r="B878" s="103"/>
    </row>
    <row r="879" spans="1:2">
      <c r="A879" s="103"/>
      <c r="B879" s="103"/>
    </row>
    <row r="880" spans="1:2">
      <c r="A880" s="103"/>
      <c r="B880" s="103"/>
    </row>
    <row r="881" spans="1:2">
      <c r="A881" s="103"/>
      <c r="B881" s="103"/>
    </row>
    <row r="882" spans="1:2">
      <c r="A882" s="103"/>
      <c r="B882" s="101"/>
    </row>
    <row r="883" spans="1:2">
      <c r="A883" s="103"/>
      <c r="B883" s="323"/>
    </row>
    <row r="884" spans="1:2">
      <c r="A884" s="103"/>
      <c r="B884" s="323"/>
    </row>
    <row r="885" spans="1:2">
      <c r="A885" s="103"/>
      <c r="B885" s="323"/>
    </row>
    <row r="886" spans="1:2">
      <c r="A886" s="103"/>
      <c r="B886" s="323"/>
    </row>
    <row r="887" spans="1:2">
      <c r="A887" s="103"/>
      <c r="B887" s="101"/>
    </row>
    <row r="888" spans="1:2">
      <c r="A888" s="103"/>
      <c r="B888" s="323"/>
    </row>
    <row r="889" spans="1:2">
      <c r="A889" s="103"/>
      <c r="B889" s="323"/>
    </row>
    <row r="890" spans="1:2">
      <c r="A890" s="103"/>
      <c r="B890" s="323"/>
    </row>
    <row r="891" spans="1:2">
      <c r="A891" s="103"/>
      <c r="B891" s="323"/>
    </row>
    <row r="892" spans="1:2">
      <c r="A892" s="103"/>
      <c r="B892" s="323"/>
    </row>
    <row r="893" spans="1:2">
      <c r="A893" s="103"/>
      <c r="B893" s="103"/>
    </row>
    <row r="894" spans="1:2">
      <c r="A894" s="103"/>
      <c r="B894" s="103"/>
    </row>
    <row r="895" spans="1:2">
      <c r="A895" s="103"/>
      <c r="B895" s="103"/>
    </row>
    <row r="896" spans="1:2">
      <c r="A896" s="103"/>
      <c r="B896" s="103"/>
    </row>
    <row r="897" spans="1:2">
      <c r="A897" s="103"/>
      <c r="B897" s="103"/>
    </row>
    <row r="898" spans="1:2">
      <c r="A898" s="103"/>
      <c r="B898" s="103"/>
    </row>
    <row r="899" spans="1:2">
      <c r="A899" s="103"/>
      <c r="B899" s="103"/>
    </row>
    <row r="900" spans="1:2">
      <c r="A900" s="103"/>
      <c r="B900" s="103"/>
    </row>
    <row r="901" spans="1:2">
      <c r="A901" s="103"/>
      <c r="B901" s="103"/>
    </row>
    <row r="902" spans="1:2">
      <c r="A902" s="103"/>
      <c r="B902" s="103"/>
    </row>
    <row r="903" spans="1:2">
      <c r="A903" s="103"/>
      <c r="B903" s="103"/>
    </row>
    <row r="904" spans="1:2">
      <c r="A904" s="103"/>
      <c r="B904" s="103"/>
    </row>
    <row r="905" spans="1:2">
      <c r="A905" s="103"/>
      <c r="B905" s="103"/>
    </row>
    <row r="906" spans="1:2">
      <c r="A906" s="103"/>
      <c r="B906" s="103"/>
    </row>
    <row r="907" spans="1:2">
      <c r="A907" s="103"/>
      <c r="B907" s="103"/>
    </row>
    <row r="908" spans="1:2">
      <c r="A908" s="103"/>
      <c r="B908" s="103"/>
    </row>
    <row r="909" spans="1:2">
      <c r="A909" s="103"/>
      <c r="B909" s="103"/>
    </row>
    <row r="910" spans="1:2">
      <c r="A910" s="103"/>
      <c r="B910" s="103"/>
    </row>
    <row r="911" spans="1:2">
      <c r="A911" s="103"/>
      <c r="B911" s="103"/>
    </row>
    <row r="912" spans="1:2">
      <c r="A912" s="103"/>
      <c r="B912" s="103"/>
    </row>
    <row r="913" spans="1:2">
      <c r="A913" s="103"/>
      <c r="B913" s="103"/>
    </row>
    <row r="914" spans="1:2">
      <c r="A914" s="103"/>
      <c r="B914" s="103"/>
    </row>
    <row r="915" spans="1:2">
      <c r="A915" s="103"/>
      <c r="B915" s="103"/>
    </row>
    <row r="916" spans="1:2">
      <c r="A916" s="103"/>
      <c r="B916" s="103"/>
    </row>
    <row r="917" spans="1:2">
      <c r="A917" s="103"/>
      <c r="B917" s="103"/>
    </row>
    <row r="918" spans="1:2">
      <c r="A918" s="103"/>
      <c r="B918" s="103"/>
    </row>
    <row r="919" spans="1:2">
      <c r="A919" s="103"/>
      <c r="B919" s="103"/>
    </row>
    <row r="920" spans="1:2">
      <c r="A920" s="103"/>
      <c r="B920" s="103"/>
    </row>
    <row r="921" spans="1:2">
      <c r="A921" s="103"/>
      <c r="B921" s="103"/>
    </row>
    <row r="922" spans="1:2">
      <c r="A922" s="103"/>
      <c r="B922" s="101"/>
    </row>
    <row r="923" spans="1:2">
      <c r="A923" s="103"/>
      <c r="B923" s="323"/>
    </row>
    <row r="924" spans="1:2">
      <c r="A924" s="103"/>
      <c r="B924" s="323"/>
    </row>
    <row r="925" spans="1:2">
      <c r="A925" s="103"/>
      <c r="B925" s="323"/>
    </row>
    <row r="926" spans="1:2">
      <c r="A926" s="103"/>
      <c r="B926" s="323"/>
    </row>
    <row r="927" spans="1:2">
      <c r="A927" s="103"/>
      <c r="B927" s="103"/>
    </row>
    <row r="928" spans="1:2">
      <c r="A928" s="103"/>
      <c r="B928" s="103"/>
    </row>
    <row r="929" spans="1:2">
      <c r="A929" s="103"/>
      <c r="B929" s="103"/>
    </row>
    <row r="930" spans="1:2">
      <c r="A930" s="103"/>
      <c r="B930" s="103"/>
    </row>
    <row r="931" spans="1:2">
      <c r="A931" s="103"/>
      <c r="B931" s="103"/>
    </row>
    <row r="932" spans="1:2">
      <c r="A932" s="103"/>
      <c r="B932" s="103"/>
    </row>
    <row r="933" spans="1:2">
      <c r="A933" s="103"/>
      <c r="B933" s="103"/>
    </row>
    <row r="934" spans="1:2">
      <c r="A934" s="103"/>
      <c r="B934" s="103"/>
    </row>
    <row r="935" spans="1:2">
      <c r="A935" s="103"/>
      <c r="B935" s="101"/>
    </row>
    <row r="936" spans="1:2">
      <c r="A936" s="103"/>
      <c r="B936" s="323"/>
    </row>
    <row r="937" spans="1:2">
      <c r="A937" s="103"/>
      <c r="B937" s="323"/>
    </row>
    <row r="938" spans="1:2">
      <c r="A938" s="103"/>
      <c r="B938" s="323"/>
    </row>
    <row r="939" spans="1:2">
      <c r="A939" s="103"/>
      <c r="B939" s="323"/>
    </row>
    <row r="940" spans="1:2">
      <c r="A940" s="103"/>
      <c r="B940" s="103"/>
    </row>
    <row r="941" spans="1:2">
      <c r="A941" s="103"/>
      <c r="B941" s="103"/>
    </row>
    <row r="942" spans="1:2">
      <c r="A942" s="103"/>
      <c r="B942" s="103"/>
    </row>
    <row r="943" spans="1:2">
      <c r="A943" s="103"/>
      <c r="B943" s="103"/>
    </row>
    <row r="944" spans="1:2">
      <c r="A944" s="103"/>
      <c r="B944" s="103"/>
    </row>
    <row r="945" spans="1:2">
      <c r="A945" s="103"/>
      <c r="B945" s="103"/>
    </row>
    <row r="946" spans="1:2">
      <c r="A946" s="103"/>
      <c r="B946" s="103"/>
    </row>
    <row r="947" spans="1:2">
      <c r="A947" s="103"/>
      <c r="B947" s="103"/>
    </row>
    <row r="948" spans="1:2">
      <c r="A948" s="103"/>
      <c r="B948" s="103"/>
    </row>
    <row r="949" spans="1:2">
      <c r="A949" s="103"/>
      <c r="B949" s="103"/>
    </row>
    <row r="950" spans="1:2">
      <c r="A950" s="103"/>
      <c r="B950" s="101"/>
    </row>
    <row r="951" spans="1:2">
      <c r="A951" s="103"/>
      <c r="B951" s="323"/>
    </row>
    <row r="952" spans="1:2">
      <c r="A952" s="103"/>
      <c r="B952" s="323"/>
    </row>
    <row r="953" spans="1:2">
      <c r="A953" s="103"/>
      <c r="B953" s="323"/>
    </row>
    <row r="954" spans="1:2">
      <c r="A954" s="103"/>
      <c r="B954" s="103"/>
    </row>
    <row r="955" spans="1:2">
      <c r="A955" s="103"/>
      <c r="B955" s="103"/>
    </row>
    <row r="956" spans="1:2">
      <c r="A956" s="103"/>
      <c r="B956" s="103"/>
    </row>
    <row r="957" spans="1:2">
      <c r="A957" s="103"/>
      <c r="B957" s="103"/>
    </row>
    <row r="958" spans="1:2">
      <c r="A958" s="103"/>
      <c r="B958" s="103"/>
    </row>
    <row r="959" spans="1:2">
      <c r="A959" s="103"/>
      <c r="B959" s="101"/>
    </row>
    <row r="960" spans="1:2">
      <c r="A960" s="103"/>
      <c r="B960" s="323"/>
    </row>
    <row r="961" spans="1:2">
      <c r="A961" s="103"/>
      <c r="B961" s="323"/>
    </row>
    <row r="962" spans="1:2">
      <c r="A962" s="103"/>
      <c r="B962" s="323"/>
    </row>
    <row r="963" spans="1:2">
      <c r="A963" s="103"/>
      <c r="B963" s="323"/>
    </row>
    <row r="964" spans="1:2">
      <c r="A964" s="103"/>
      <c r="B964" s="323"/>
    </row>
    <row r="965" spans="1:2">
      <c r="A965" s="103"/>
      <c r="B965" s="103"/>
    </row>
    <row r="966" spans="1:2">
      <c r="A966" s="103"/>
      <c r="B966" s="103"/>
    </row>
    <row r="967" spans="1:2">
      <c r="A967" s="103"/>
      <c r="B967" s="103"/>
    </row>
    <row r="968" spans="1:2">
      <c r="A968" s="103"/>
      <c r="B968" s="103"/>
    </row>
    <row r="969" spans="1:2">
      <c r="A969" s="103"/>
      <c r="B969" s="103"/>
    </row>
    <row r="970" spans="1:2">
      <c r="A970" s="103"/>
      <c r="B970" s="103"/>
    </row>
    <row r="971" spans="1:2">
      <c r="A971" s="103"/>
      <c r="B971" s="103"/>
    </row>
    <row r="972" spans="1:2">
      <c r="A972" s="103"/>
      <c r="B972" s="103"/>
    </row>
    <row r="973" spans="1:2">
      <c r="A973" s="103"/>
      <c r="B973" s="103"/>
    </row>
    <row r="974" spans="1:2">
      <c r="A974" s="103"/>
      <c r="B974" s="103"/>
    </row>
    <row r="975" spans="1:2">
      <c r="A975" s="103"/>
      <c r="B975" s="103"/>
    </row>
    <row r="976" spans="1:2">
      <c r="A976" s="103"/>
      <c r="B976" s="103"/>
    </row>
    <row r="977" spans="1:2">
      <c r="A977" s="103"/>
      <c r="B977" s="103"/>
    </row>
    <row r="978" spans="1:2">
      <c r="A978" s="103"/>
      <c r="B978" s="103"/>
    </row>
    <row r="979" spans="1:2">
      <c r="A979" s="103"/>
      <c r="B979" s="103"/>
    </row>
    <row r="980" spans="1:2">
      <c r="A980" s="103"/>
      <c r="B980" s="103"/>
    </row>
    <row r="981" spans="1:2">
      <c r="A981" s="103"/>
      <c r="B981" s="103"/>
    </row>
    <row r="982" spans="1:2">
      <c r="A982" s="103"/>
      <c r="B982" s="101"/>
    </row>
    <row r="983" spans="1:2">
      <c r="A983" s="103"/>
      <c r="B983" s="323"/>
    </row>
    <row r="984" spans="1:2">
      <c r="A984" s="103"/>
      <c r="B984" s="323"/>
    </row>
    <row r="985" spans="1:2">
      <c r="A985" s="103"/>
      <c r="B985" s="323"/>
    </row>
    <row r="986" spans="1:2">
      <c r="A986" s="103"/>
      <c r="B986" s="323"/>
    </row>
    <row r="987" spans="1:2">
      <c r="A987" s="103"/>
      <c r="B987" s="103"/>
    </row>
    <row r="988" spans="1:2">
      <c r="A988" s="103"/>
      <c r="B988" s="103"/>
    </row>
    <row r="989" spans="1:2">
      <c r="A989" s="103"/>
      <c r="B989" s="103"/>
    </row>
    <row r="990" spans="1:2">
      <c r="A990" s="103"/>
      <c r="B990" s="103"/>
    </row>
    <row r="991" spans="1:2">
      <c r="A991" s="103"/>
      <c r="B991" s="103"/>
    </row>
    <row r="992" spans="1:2">
      <c r="A992" s="103"/>
      <c r="B992" s="103"/>
    </row>
    <row r="993" spans="1:2">
      <c r="A993" s="103"/>
      <c r="B993" s="103"/>
    </row>
    <row r="994" spans="1:2">
      <c r="A994" s="103"/>
      <c r="B994" s="103"/>
    </row>
    <row r="995" spans="1:2">
      <c r="A995" s="103"/>
      <c r="B995" s="103"/>
    </row>
    <row r="996" spans="1:2">
      <c r="A996" s="103"/>
      <c r="B996" s="103"/>
    </row>
    <row r="997" spans="1:2">
      <c r="A997" s="103"/>
      <c r="B997" s="101"/>
    </row>
    <row r="998" spans="1:2">
      <c r="A998" s="103"/>
      <c r="B998" s="323"/>
    </row>
    <row r="999" spans="1:2">
      <c r="A999" s="103"/>
      <c r="B999" s="323"/>
    </row>
    <row r="1000" spans="1:2">
      <c r="A1000" s="103"/>
      <c r="B1000" s="323"/>
    </row>
    <row r="1001" spans="1:2">
      <c r="A1001" s="103"/>
      <c r="B1001" s="103"/>
    </row>
    <row r="1002" spans="1:2">
      <c r="A1002" s="103"/>
      <c r="B1002" s="103"/>
    </row>
    <row r="1003" spans="1:2">
      <c r="A1003" s="103"/>
      <c r="B1003" s="103"/>
    </row>
    <row r="1004" spans="1:2">
      <c r="A1004" s="103"/>
      <c r="B1004" s="103"/>
    </row>
    <row r="1005" spans="1:2">
      <c r="A1005" s="103"/>
      <c r="B1005" s="103"/>
    </row>
    <row r="1006" spans="1:2">
      <c r="A1006" s="103"/>
      <c r="B1006" s="103"/>
    </row>
    <row r="1007" spans="1:2">
      <c r="A1007" s="103"/>
      <c r="B1007" s="103"/>
    </row>
    <row r="1008" spans="1:2">
      <c r="A1008" s="103"/>
      <c r="B1008" s="103"/>
    </row>
    <row r="1009" spans="1:2">
      <c r="A1009" s="103"/>
      <c r="B1009" s="103"/>
    </row>
    <row r="1010" spans="1:2">
      <c r="A1010" s="103"/>
      <c r="B1010" s="103"/>
    </row>
    <row r="1011" spans="1:2">
      <c r="A1011" s="103"/>
      <c r="B1011" s="103"/>
    </row>
    <row r="1012" spans="1:2">
      <c r="A1012" s="103"/>
      <c r="B1012" s="103"/>
    </row>
    <row r="1013" spans="1:2">
      <c r="A1013" s="103"/>
      <c r="B1013" s="103"/>
    </row>
    <row r="1014" spans="1:2">
      <c r="A1014" s="103"/>
      <c r="B1014" s="103"/>
    </row>
    <row r="1015" spans="1:2">
      <c r="A1015" s="103"/>
      <c r="B1015" s="103"/>
    </row>
    <row r="1016" spans="1:2">
      <c r="A1016" s="103"/>
      <c r="B1016" s="103"/>
    </row>
    <row r="1017" spans="1:2">
      <c r="A1017" s="103"/>
      <c r="B1017" s="101"/>
    </row>
    <row r="1018" spans="1:2">
      <c r="A1018" s="103"/>
      <c r="B1018" s="323"/>
    </row>
    <row r="1019" spans="1:2">
      <c r="A1019" s="103"/>
      <c r="B1019" s="323"/>
    </row>
    <row r="1020" spans="1:2">
      <c r="A1020" s="103"/>
      <c r="B1020" s="323"/>
    </row>
    <row r="1021" spans="1:2">
      <c r="A1021" s="103"/>
      <c r="B1021" s="323"/>
    </row>
    <row r="1022" spans="1:2">
      <c r="A1022" s="103"/>
      <c r="B1022" s="103"/>
    </row>
    <row r="1023" spans="1:2">
      <c r="A1023" s="103"/>
      <c r="B1023" s="103"/>
    </row>
    <row r="1024" spans="1:2">
      <c r="A1024" s="103"/>
      <c r="B1024" s="103"/>
    </row>
    <row r="1025" spans="1:2">
      <c r="A1025" s="103"/>
      <c r="B1025" s="103"/>
    </row>
    <row r="1026" spans="1:2">
      <c r="A1026" s="103"/>
      <c r="B1026" s="103"/>
    </row>
    <row r="1027" spans="1:2">
      <c r="A1027" s="103"/>
      <c r="B1027" s="103"/>
    </row>
    <row r="1028" spans="1:2">
      <c r="A1028" s="103"/>
      <c r="B1028" s="103"/>
    </row>
    <row r="1029" spans="1:2">
      <c r="A1029" s="103"/>
      <c r="B1029" s="103"/>
    </row>
    <row r="1030" spans="1:2">
      <c r="A1030" s="103"/>
      <c r="B1030" s="103"/>
    </row>
    <row r="1031" spans="1:2">
      <c r="A1031" s="103"/>
      <c r="B1031" s="103"/>
    </row>
    <row r="1032" spans="1:2">
      <c r="A1032" s="103"/>
      <c r="B1032" s="103"/>
    </row>
    <row r="1033" spans="1:2">
      <c r="A1033" s="103"/>
      <c r="B1033" s="103"/>
    </row>
    <row r="1034" spans="1:2">
      <c r="A1034" s="103"/>
      <c r="B1034" s="103"/>
    </row>
    <row r="1035" spans="1:2">
      <c r="A1035" s="103"/>
      <c r="B1035" s="103"/>
    </row>
    <row r="1036" spans="1:2">
      <c r="A1036" s="103"/>
      <c r="B1036" s="103"/>
    </row>
    <row r="1037" spans="1:2">
      <c r="A1037" s="103"/>
      <c r="B1037" s="103"/>
    </row>
    <row r="1038" spans="1:2">
      <c r="A1038" s="103"/>
      <c r="B1038" s="103"/>
    </row>
    <row r="1039" spans="1:2">
      <c r="A1039" s="103"/>
      <c r="B1039" s="103"/>
    </row>
    <row r="1040" spans="1:2">
      <c r="A1040" s="103"/>
      <c r="B1040" s="103"/>
    </row>
    <row r="1041" spans="1:2">
      <c r="A1041" s="103"/>
      <c r="B1041" s="103"/>
    </row>
    <row r="1042" spans="1:2">
      <c r="A1042" s="103"/>
      <c r="B1042" s="103"/>
    </row>
    <row r="1043" spans="1:2">
      <c r="A1043" s="103"/>
      <c r="B1043" s="103"/>
    </row>
    <row r="1044" spans="1:2">
      <c r="A1044" s="103"/>
      <c r="B1044" s="103"/>
    </row>
    <row r="1045" spans="1:2">
      <c r="A1045" s="103"/>
      <c r="B1045" s="103"/>
    </row>
    <row r="1046" spans="1:2">
      <c r="A1046" s="103"/>
      <c r="B1046" s="103"/>
    </row>
    <row r="1047" spans="1:2">
      <c r="A1047" s="103"/>
      <c r="B1047" s="103"/>
    </row>
    <row r="1048" spans="1:2">
      <c r="A1048" s="103"/>
      <c r="B1048" s="103"/>
    </row>
    <row r="1049" spans="1:2">
      <c r="A1049" s="103"/>
      <c r="B1049" s="103"/>
    </row>
    <row r="1050" spans="1:2">
      <c r="A1050" s="103"/>
      <c r="B1050" s="103"/>
    </row>
    <row r="1051" spans="1:2">
      <c r="A1051" s="103"/>
      <c r="B1051" s="103"/>
    </row>
    <row r="1052" spans="1:2">
      <c r="A1052" s="103"/>
      <c r="B1052" s="103"/>
    </row>
    <row r="1053" spans="1:2">
      <c r="A1053" s="103"/>
      <c r="B1053" s="103"/>
    </row>
    <row r="1054" spans="1:2">
      <c r="A1054" s="103"/>
      <c r="B1054" s="103"/>
    </row>
    <row r="1055" spans="1:2">
      <c r="A1055" s="103"/>
      <c r="B1055" s="101"/>
    </row>
    <row r="1056" spans="1:2">
      <c r="A1056" s="103"/>
      <c r="B1056" s="323"/>
    </row>
    <row r="1057" spans="1:2">
      <c r="A1057" s="103"/>
      <c r="B1057" s="323"/>
    </row>
    <row r="1058" spans="1:2">
      <c r="A1058" s="103"/>
      <c r="B1058" s="323"/>
    </row>
    <row r="1059" spans="1:2">
      <c r="A1059" s="103"/>
      <c r="B1059" s="323"/>
    </row>
    <row r="1060" spans="1:2">
      <c r="A1060" s="103"/>
      <c r="B1060" s="103"/>
    </row>
    <row r="1061" spans="1:2">
      <c r="A1061" s="103"/>
      <c r="B1061" s="103"/>
    </row>
    <row r="1062" spans="1:2">
      <c r="A1062" s="103"/>
      <c r="B1062" s="103"/>
    </row>
    <row r="1063" spans="1:2">
      <c r="A1063" s="103"/>
      <c r="B1063" s="103"/>
    </row>
    <row r="1064" spans="1:2">
      <c r="A1064" s="103"/>
      <c r="B1064" s="103"/>
    </row>
    <row r="1065" spans="1:2">
      <c r="A1065" s="103"/>
      <c r="B1065" s="103"/>
    </row>
    <row r="1066" spans="1:2">
      <c r="A1066" s="103"/>
      <c r="B1066" s="103"/>
    </row>
    <row r="1067" spans="1:2">
      <c r="A1067" s="103"/>
      <c r="B1067" s="103"/>
    </row>
    <row r="1068" spans="1:2">
      <c r="A1068" s="103"/>
      <c r="B1068" s="103"/>
    </row>
    <row r="1069" spans="1:2">
      <c r="A1069" s="103"/>
      <c r="B1069" s="103"/>
    </row>
    <row r="1070" spans="1:2">
      <c r="A1070" s="103"/>
      <c r="B1070" s="103"/>
    </row>
    <row r="1071" spans="1:2">
      <c r="A1071" s="103"/>
      <c r="B1071" s="103"/>
    </row>
    <row r="1072" spans="1:2">
      <c r="A1072" s="103"/>
      <c r="B1072" s="103"/>
    </row>
    <row r="1073" spans="1:2">
      <c r="A1073" s="103"/>
      <c r="B1073" s="103"/>
    </row>
    <row r="1074" spans="1:2">
      <c r="A1074" s="103"/>
      <c r="B1074" s="103"/>
    </row>
    <row r="1075" spans="1:2">
      <c r="A1075" s="103"/>
      <c r="B1075" s="103"/>
    </row>
    <row r="1076" spans="1:2">
      <c r="A1076" s="103"/>
      <c r="B1076" s="103"/>
    </row>
    <row r="1077" spans="1:2">
      <c r="A1077" s="103"/>
      <c r="B1077" s="103"/>
    </row>
    <row r="1078" spans="1:2">
      <c r="A1078" s="103"/>
      <c r="B1078" s="103"/>
    </row>
    <row r="1079" spans="1:2">
      <c r="A1079" s="103"/>
      <c r="B1079" s="101"/>
    </row>
    <row r="1080" spans="1:2">
      <c r="A1080" s="103"/>
      <c r="B1080" s="323"/>
    </row>
    <row r="1081" spans="1:2">
      <c r="A1081" s="103"/>
      <c r="B1081" s="323"/>
    </row>
    <row r="1082" spans="1:2">
      <c r="A1082" s="103"/>
      <c r="B1082" s="323"/>
    </row>
    <row r="1083" spans="1:2">
      <c r="A1083" s="103"/>
      <c r="B1083" s="103"/>
    </row>
    <row r="1084" spans="1:2">
      <c r="A1084" s="103"/>
      <c r="B1084" s="103"/>
    </row>
    <row r="1085" spans="1:2">
      <c r="A1085" s="103"/>
      <c r="B1085" s="103"/>
    </row>
    <row r="1086" spans="1:2">
      <c r="A1086" s="103"/>
      <c r="B1086" s="103"/>
    </row>
    <row r="1087" spans="1:2">
      <c r="A1087" s="103"/>
      <c r="B1087" s="101"/>
    </row>
    <row r="1088" spans="1:2">
      <c r="A1088" s="103"/>
      <c r="B1088" s="323"/>
    </row>
    <row r="1089" spans="1:2">
      <c r="A1089" s="103"/>
      <c r="B1089" s="323"/>
    </row>
    <row r="1090" spans="1:2">
      <c r="A1090" s="103"/>
      <c r="B1090" s="323"/>
    </row>
    <row r="1091" spans="1:2">
      <c r="A1091" s="103"/>
      <c r="B1091" s="323"/>
    </row>
    <row r="1092" spans="1:2">
      <c r="A1092" s="103"/>
      <c r="B1092" s="323"/>
    </row>
    <row r="1093" spans="1:2">
      <c r="A1093" s="103"/>
      <c r="B1093" s="103"/>
    </row>
    <row r="1094" spans="1:2">
      <c r="A1094" s="103"/>
      <c r="B1094" s="103"/>
    </row>
    <row r="1095" spans="1:2">
      <c r="A1095" s="103"/>
      <c r="B1095" s="103"/>
    </row>
    <row r="1096" spans="1:2">
      <c r="A1096" s="103"/>
      <c r="B1096" s="103"/>
    </row>
    <row r="1097" spans="1:2">
      <c r="A1097" s="103"/>
      <c r="B1097" s="103"/>
    </row>
    <row r="1098" spans="1:2">
      <c r="A1098" s="103"/>
      <c r="B1098" s="103"/>
    </row>
    <row r="1099" spans="1:2">
      <c r="A1099" s="103"/>
      <c r="B1099" s="103"/>
    </row>
    <row r="1100" spans="1:2">
      <c r="A1100" s="103"/>
      <c r="B1100" s="103"/>
    </row>
    <row r="1101" spans="1:2">
      <c r="A1101" s="103"/>
      <c r="B1101" s="103"/>
    </row>
    <row r="1102" spans="1:2">
      <c r="A1102" s="103"/>
      <c r="B1102" s="103"/>
    </row>
    <row r="1103" spans="1:2">
      <c r="A1103" s="103"/>
      <c r="B1103" s="103"/>
    </row>
    <row r="1104" spans="1:2">
      <c r="A1104" s="103"/>
      <c r="B1104" s="103"/>
    </row>
    <row r="1105" spans="1:2">
      <c r="A1105" s="103"/>
      <c r="B1105" s="101"/>
    </row>
    <row r="1106" spans="1:2">
      <c r="A1106" s="103"/>
      <c r="B1106" s="323"/>
    </row>
    <row r="1107" spans="1:2">
      <c r="A1107" s="103"/>
      <c r="B1107" s="323"/>
    </row>
    <row r="1108" spans="1:2">
      <c r="A1108" s="103"/>
      <c r="B1108" s="323"/>
    </row>
    <row r="1109" spans="1:2">
      <c r="A1109" s="103"/>
      <c r="B1109" s="103"/>
    </row>
    <row r="1110" spans="1:2">
      <c r="A1110" s="103"/>
      <c r="B1110" s="103"/>
    </row>
    <row r="1111" spans="1:2">
      <c r="A1111" s="103"/>
      <c r="B1111" s="103"/>
    </row>
    <row r="1112" spans="1:2">
      <c r="A1112" s="103"/>
      <c r="B1112" s="103"/>
    </row>
    <row r="1113" spans="1:2">
      <c r="A1113" s="103"/>
      <c r="B1113" s="103"/>
    </row>
    <row r="1114" spans="1:2">
      <c r="A1114" s="103"/>
      <c r="B1114" s="103"/>
    </row>
    <row r="1115" spans="1:2">
      <c r="A1115" s="103"/>
      <c r="B1115" s="103"/>
    </row>
    <row r="1116" spans="1:2">
      <c r="A1116" s="103"/>
      <c r="B1116" s="103"/>
    </row>
    <row r="1117" spans="1:2">
      <c r="A1117" s="103"/>
      <c r="B1117" s="103"/>
    </row>
    <row r="1118" spans="1:2">
      <c r="A1118" s="103"/>
      <c r="B1118" s="103"/>
    </row>
    <row r="1119" spans="1:2">
      <c r="A1119" s="103"/>
      <c r="B1119" s="103"/>
    </row>
    <row r="1120" spans="1:2">
      <c r="A1120" s="103"/>
      <c r="B1120" s="103"/>
    </row>
    <row r="1121" spans="1:2">
      <c r="A1121" s="103"/>
      <c r="B1121" s="103"/>
    </row>
    <row r="1122" spans="1:2">
      <c r="A1122" s="103"/>
      <c r="B1122" s="103"/>
    </row>
    <row r="1123" spans="1:2">
      <c r="A1123" s="103"/>
      <c r="B1123" s="103"/>
    </row>
    <row r="1124" spans="1:2">
      <c r="A1124" s="103"/>
      <c r="B1124" s="103"/>
    </row>
    <row r="1125" spans="1:2">
      <c r="A1125" s="103"/>
      <c r="B1125" s="103"/>
    </row>
    <row r="1126" spans="1:2">
      <c r="A1126" s="103"/>
      <c r="B1126" s="103"/>
    </row>
    <row r="1127" spans="1:2">
      <c r="A1127" s="103"/>
      <c r="B1127" s="103"/>
    </row>
    <row r="1128" spans="1:2">
      <c r="A1128" s="103"/>
      <c r="B1128" s="103"/>
    </row>
    <row r="1129" spans="1:2">
      <c r="A1129" s="103"/>
      <c r="B1129" s="103"/>
    </row>
    <row r="1130" spans="1:2">
      <c r="A1130" s="103"/>
      <c r="B1130" s="103"/>
    </row>
    <row r="1131" spans="1:2">
      <c r="A1131" s="103"/>
      <c r="B1131" s="103"/>
    </row>
    <row r="1132" spans="1:2">
      <c r="A1132" s="103"/>
      <c r="B1132" s="103"/>
    </row>
    <row r="1133" spans="1:2">
      <c r="A1133" s="103"/>
      <c r="B1133" s="103"/>
    </row>
    <row r="1134" spans="1:2">
      <c r="A1134" s="103"/>
      <c r="B1134" s="103"/>
    </row>
    <row r="1135" spans="1:2">
      <c r="A1135" s="103"/>
      <c r="B1135" s="103"/>
    </row>
    <row r="1136" spans="1:2">
      <c r="A1136" s="103"/>
      <c r="B1136" s="101"/>
    </row>
    <row r="1137" spans="1:2">
      <c r="A1137" s="103"/>
      <c r="B1137" s="323"/>
    </row>
    <row r="1138" spans="1:2">
      <c r="A1138" s="103"/>
      <c r="B1138" s="323"/>
    </row>
    <row r="1139" spans="1:2">
      <c r="A1139" s="103"/>
      <c r="B1139" s="323"/>
    </row>
    <row r="1140" spans="1:2">
      <c r="A1140" s="103"/>
      <c r="B1140" s="323"/>
    </row>
    <row r="1141" spans="1:2">
      <c r="A1141" s="103"/>
      <c r="B1141" s="103"/>
    </row>
    <row r="1142" spans="1:2">
      <c r="A1142" s="103"/>
      <c r="B1142" s="103"/>
    </row>
    <row r="1143" spans="1:2">
      <c r="A1143" s="103"/>
      <c r="B1143" s="103"/>
    </row>
    <row r="1144" spans="1:2">
      <c r="A1144" s="103"/>
      <c r="B1144" s="103"/>
    </row>
    <row r="1145" spans="1:2">
      <c r="A1145" s="103"/>
      <c r="B1145" s="103"/>
    </row>
    <row r="1146" spans="1:2">
      <c r="A1146" s="103"/>
      <c r="B1146" s="103"/>
    </row>
    <row r="1147" spans="1:2">
      <c r="A1147" s="103"/>
      <c r="B1147" s="103"/>
    </row>
    <row r="1148" spans="1:2">
      <c r="A1148" s="103"/>
      <c r="B1148" s="103"/>
    </row>
    <row r="1149" spans="1:2">
      <c r="A1149" s="103"/>
      <c r="B1149" s="103"/>
    </row>
    <row r="1150" spans="1:2">
      <c r="A1150" s="103"/>
      <c r="B1150" s="103"/>
    </row>
    <row r="1151" spans="1:2">
      <c r="A1151" s="103"/>
      <c r="B1151" s="103"/>
    </row>
    <row r="1152" spans="1:2">
      <c r="A1152" s="103"/>
      <c r="B1152" s="103"/>
    </row>
    <row r="1153" spans="1:2">
      <c r="A1153" s="103"/>
      <c r="B1153" s="103"/>
    </row>
    <row r="1154" spans="1:2">
      <c r="A1154" s="103"/>
      <c r="B1154" s="103"/>
    </row>
    <row r="1155" spans="1:2">
      <c r="A1155" s="103"/>
      <c r="B1155" s="103"/>
    </row>
    <row r="1156" spans="1:2">
      <c r="A1156" s="103"/>
      <c r="B1156" s="103"/>
    </row>
    <row r="1157" spans="1:2">
      <c r="A1157" s="103"/>
      <c r="B1157" s="103"/>
    </row>
    <row r="1158" spans="1:2">
      <c r="A1158" s="103"/>
      <c r="B1158" s="103"/>
    </row>
    <row r="1159" spans="1:2">
      <c r="A1159" s="103"/>
      <c r="B1159" s="103"/>
    </row>
    <row r="1160" spans="1:2">
      <c r="A1160" s="103"/>
      <c r="B1160" s="103"/>
    </row>
    <row r="1161" spans="1:2">
      <c r="A1161" s="103"/>
      <c r="B1161" s="103"/>
    </row>
    <row r="1162" spans="1:2">
      <c r="A1162" s="103"/>
      <c r="B1162" s="103"/>
    </row>
    <row r="1163" spans="1:2">
      <c r="A1163" s="103"/>
      <c r="B1163" s="103"/>
    </row>
    <row r="1164" spans="1:2">
      <c r="A1164" s="103"/>
      <c r="B1164" s="103"/>
    </row>
    <row r="1165" spans="1:2">
      <c r="A1165" s="103"/>
      <c r="B1165" s="103"/>
    </row>
    <row r="1166" spans="1:2">
      <c r="A1166" s="103"/>
      <c r="B1166" s="103"/>
    </row>
    <row r="1167" spans="1:2">
      <c r="A1167" s="103"/>
      <c r="B1167" s="103"/>
    </row>
    <row r="1168" spans="1:2">
      <c r="A1168" s="103"/>
      <c r="B1168" s="103"/>
    </row>
    <row r="1169" spans="1:2">
      <c r="A1169" s="103"/>
      <c r="B1169" s="103"/>
    </row>
    <row r="1170" spans="1:2">
      <c r="A1170" s="103"/>
      <c r="B1170" s="103"/>
    </row>
    <row r="1171" spans="1:2">
      <c r="A1171" s="103"/>
      <c r="B1171" s="103"/>
    </row>
    <row r="1172" spans="1:2">
      <c r="A1172" s="103"/>
      <c r="B1172" s="103"/>
    </row>
    <row r="1173" spans="1:2">
      <c r="A1173" s="103"/>
      <c r="B1173" s="103"/>
    </row>
    <row r="1174" spans="1:2">
      <c r="A1174" s="103"/>
      <c r="B1174" s="103"/>
    </row>
    <row r="1175" spans="1:2">
      <c r="A1175" s="103"/>
      <c r="B1175" s="103"/>
    </row>
    <row r="1176" spans="1:2">
      <c r="A1176" s="103"/>
      <c r="B1176" s="103"/>
    </row>
    <row r="1177" spans="1:2">
      <c r="A1177" s="103"/>
      <c r="B1177" s="103"/>
    </row>
    <row r="1178" spans="1:2">
      <c r="A1178" s="103"/>
      <c r="B1178" s="103"/>
    </row>
    <row r="1179" spans="1:2">
      <c r="A1179" s="103"/>
      <c r="B1179" s="103"/>
    </row>
    <row r="1180" spans="1:2">
      <c r="A1180" s="103"/>
      <c r="B1180" s="103"/>
    </row>
    <row r="1181" spans="1:2">
      <c r="A1181" s="103"/>
      <c r="B1181" s="103"/>
    </row>
    <row r="1182" spans="1:2">
      <c r="A1182" s="103"/>
      <c r="B1182" s="103"/>
    </row>
    <row r="1183" spans="1:2">
      <c r="A1183" s="103"/>
      <c r="B1183" s="103"/>
    </row>
    <row r="1184" spans="1:2">
      <c r="A1184" s="103"/>
      <c r="B1184" s="103"/>
    </row>
    <row r="1185" spans="1:2">
      <c r="A1185" s="103"/>
      <c r="B1185" s="103"/>
    </row>
    <row r="1186" spans="1:2">
      <c r="A1186" s="103"/>
      <c r="B1186" s="103"/>
    </row>
    <row r="1187" spans="1:2">
      <c r="A1187" s="103"/>
      <c r="B1187" s="103"/>
    </row>
    <row r="1188" spans="1:2">
      <c r="A1188" s="103"/>
      <c r="B1188" s="103"/>
    </row>
    <row r="1189" spans="1:2">
      <c r="A1189" s="103"/>
      <c r="B1189" s="103"/>
    </row>
    <row r="1190" spans="1:2">
      <c r="A1190" s="103"/>
      <c r="B1190" s="101"/>
    </row>
    <row r="1191" spans="1:2">
      <c r="A1191" s="103"/>
      <c r="B1191" s="323"/>
    </row>
    <row r="1192" spans="1:2">
      <c r="A1192" s="103"/>
      <c r="B1192" s="323"/>
    </row>
    <row r="1193" spans="1:2">
      <c r="A1193" s="103"/>
      <c r="B1193" s="323"/>
    </row>
    <row r="1194" spans="1:2">
      <c r="A1194" s="103"/>
      <c r="B1194" s="323"/>
    </row>
    <row r="1195" spans="1:2">
      <c r="A1195" s="103"/>
      <c r="B1195" s="101"/>
    </row>
    <row r="1196" spans="1:2">
      <c r="A1196" s="103"/>
      <c r="B1196" s="323"/>
    </row>
    <row r="1197" spans="1:2">
      <c r="A1197" s="103"/>
      <c r="B1197" s="323"/>
    </row>
    <row r="1198" spans="1:2">
      <c r="A1198" s="103"/>
      <c r="B1198" s="323"/>
    </row>
    <row r="1199" spans="1:2">
      <c r="A1199" s="103"/>
      <c r="B1199" s="103"/>
    </row>
    <row r="1200" spans="1:2">
      <c r="A1200" s="103"/>
      <c r="B1200" s="103"/>
    </row>
    <row r="1201" spans="1:2">
      <c r="A1201" s="103"/>
      <c r="B1201" s="103"/>
    </row>
    <row r="1202" spans="1:2">
      <c r="A1202" s="103"/>
      <c r="B1202" s="103"/>
    </row>
    <row r="1203" spans="1:2">
      <c r="A1203" s="103"/>
      <c r="B1203" s="103"/>
    </row>
    <row r="1204" spans="1:2">
      <c r="A1204" s="103"/>
      <c r="B1204" s="103"/>
    </row>
    <row r="1205" spans="1:2">
      <c r="A1205" s="103"/>
      <c r="B1205" s="103"/>
    </row>
    <row r="1206" spans="1:2">
      <c r="A1206" s="103"/>
      <c r="B1206" s="103"/>
    </row>
    <row r="1207" spans="1:2">
      <c r="A1207" s="103"/>
      <c r="B1207" s="103"/>
    </row>
    <row r="1208" spans="1:2">
      <c r="A1208" s="103"/>
      <c r="B1208" s="103"/>
    </row>
    <row r="1209" spans="1:2">
      <c r="A1209" s="103"/>
      <c r="B1209" s="103"/>
    </row>
    <row r="1210" spans="1:2">
      <c r="A1210" s="103"/>
      <c r="B1210" s="103"/>
    </row>
    <row r="1211" spans="1:2">
      <c r="A1211" s="103"/>
      <c r="B1211" s="103"/>
    </row>
    <row r="1212" spans="1:2">
      <c r="A1212" s="103"/>
      <c r="B1212" s="103"/>
    </row>
    <row r="1213" spans="1:2">
      <c r="A1213" s="103"/>
      <c r="B1213" s="103"/>
    </row>
    <row r="1214" spans="1:2">
      <c r="A1214" s="103"/>
      <c r="B1214" s="103"/>
    </row>
    <row r="1215" spans="1:2">
      <c r="A1215" s="103"/>
      <c r="B1215" s="103"/>
    </row>
    <row r="1216" spans="1:2">
      <c r="A1216" s="103"/>
      <c r="B1216" s="103"/>
    </row>
    <row r="1217" spans="1:2">
      <c r="A1217" s="103"/>
      <c r="B1217" s="101"/>
    </row>
    <row r="1218" spans="1:2">
      <c r="A1218" s="103"/>
      <c r="B1218" s="323"/>
    </row>
    <row r="1219" spans="1:2">
      <c r="A1219" s="103"/>
      <c r="B1219" s="323"/>
    </row>
    <row r="1220" spans="1:2">
      <c r="A1220" s="103"/>
      <c r="B1220" s="323"/>
    </row>
    <row r="1221" spans="1:2">
      <c r="A1221" s="103"/>
      <c r="B1221" s="101"/>
    </row>
    <row r="1222" spans="1:2">
      <c r="A1222" s="103"/>
      <c r="B1222" s="323"/>
    </row>
    <row r="1223" spans="1:2">
      <c r="A1223" s="103"/>
      <c r="B1223" s="323"/>
    </row>
    <row r="1224" spans="1:2">
      <c r="A1224" s="103"/>
      <c r="B1224" s="323"/>
    </row>
    <row r="1225" spans="1:2">
      <c r="A1225" s="103"/>
      <c r="B1225" s="323"/>
    </row>
    <row r="1226" spans="1:2">
      <c r="A1226" s="103"/>
      <c r="B1226" s="101"/>
    </row>
    <row r="1227" spans="1:2">
      <c r="A1227" s="103"/>
      <c r="B1227" s="323"/>
    </row>
    <row r="1228" spans="1:2">
      <c r="A1228" s="103"/>
      <c r="B1228" s="323"/>
    </row>
    <row r="1229" spans="1:2">
      <c r="A1229" s="103"/>
      <c r="B1229" s="323"/>
    </row>
    <row r="1230" spans="1:2">
      <c r="A1230" s="103"/>
      <c r="B1230" s="103"/>
    </row>
    <row r="1231" spans="1:2">
      <c r="A1231" s="103"/>
      <c r="B1231" s="103"/>
    </row>
    <row r="1232" spans="1:2">
      <c r="A1232" s="103"/>
      <c r="B1232" s="103"/>
    </row>
    <row r="1233" spans="1:2">
      <c r="A1233" s="103"/>
      <c r="B1233" s="103"/>
    </row>
    <row r="1234" spans="1:2">
      <c r="A1234" s="103"/>
      <c r="B1234" s="103"/>
    </row>
    <row r="1235" spans="1:2">
      <c r="A1235" s="103"/>
      <c r="B1235" s="103"/>
    </row>
    <row r="1236" spans="1:2">
      <c r="A1236" s="103"/>
      <c r="B1236" s="103"/>
    </row>
    <row r="1237" spans="1:2">
      <c r="A1237" s="103"/>
      <c r="B1237" s="103"/>
    </row>
    <row r="1238" spans="1:2">
      <c r="A1238" s="103"/>
      <c r="B1238" s="103"/>
    </row>
    <row r="1239" spans="1:2">
      <c r="A1239" s="103"/>
      <c r="B1239" s="103"/>
    </row>
    <row r="1240" spans="1:2">
      <c r="A1240" s="103"/>
      <c r="B1240" s="103"/>
    </row>
    <row r="1241" spans="1:2">
      <c r="A1241" s="103"/>
      <c r="B1241" s="103"/>
    </row>
    <row r="1242" spans="1:2">
      <c r="A1242" s="103"/>
      <c r="B1242" s="103"/>
    </row>
    <row r="1243" spans="1:2">
      <c r="A1243" s="103"/>
      <c r="B1243" s="103"/>
    </row>
    <row r="1244" spans="1:2">
      <c r="A1244" s="103"/>
      <c r="B1244" s="103"/>
    </row>
    <row r="1245" spans="1:2">
      <c r="A1245" s="103"/>
      <c r="B1245" s="103"/>
    </row>
    <row r="1246" spans="1:2">
      <c r="A1246" s="103"/>
      <c r="B1246" s="103"/>
    </row>
    <row r="1247" spans="1:2">
      <c r="A1247" s="103"/>
      <c r="B1247" s="101"/>
    </row>
    <row r="1248" spans="1:2">
      <c r="A1248" s="103"/>
      <c r="B1248" s="323"/>
    </row>
    <row r="1249" spans="1:2">
      <c r="A1249" s="103"/>
      <c r="B1249" s="323"/>
    </row>
    <row r="1250" spans="1:2">
      <c r="A1250" s="103"/>
      <c r="B1250" s="323"/>
    </row>
    <row r="1251" spans="1:2">
      <c r="A1251" s="103"/>
      <c r="B1251" s="323"/>
    </row>
    <row r="1252" spans="1:2">
      <c r="A1252" s="103"/>
      <c r="B1252" s="101"/>
    </row>
    <row r="1253" spans="1:2">
      <c r="A1253" s="103"/>
      <c r="B1253" s="323"/>
    </row>
    <row r="1254" spans="1:2">
      <c r="A1254" s="103"/>
      <c r="B1254" s="323"/>
    </row>
    <row r="1255" spans="1:2">
      <c r="A1255" s="103"/>
      <c r="B1255" s="323"/>
    </row>
    <row r="1256" spans="1:2">
      <c r="A1256" s="103"/>
      <c r="B1256" s="323"/>
    </row>
    <row r="1257" spans="1:2">
      <c r="A1257" s="103"/>
      <c r="B1257" s="323"/>
    </row>
    <row r="1258" spans="1:2">
      <c r="A1258" s="103"/>
      <c r="B1258" s="103"/>
    </row>
    <row r="1259" spans="1:2">
      <c r="A1259" s="103"/>
      <c r="B1259" s="103"/>
    </row>
    <row r="1260" spans="1:2">
      <c r="A1260" s="103"/>
      <c r="B1260" s="103"/>
    </row>
    <row r="1261" spans="1:2">
      <c r="A1261" s="103"/>
      <c r="B1261" s="103"/>
    </row>
    <row r="1262" spans="1:2">
      <c r="A1262" s="103"/>
      <c r="B1262" s="103"/>
    </row>
    <row r="1263" spans="1:2">
      <c r="A1263" s="103"/>
      <c r="B1263" s="103"/>
    </row>
    <row r="1264" spans="1:2">
      <c r="A1264" s="103"/>
      <c r="B1264" s="103"/>
    </row>
    <row r="1265" spans="1:2">
      <c r="A1265" s="103"/>
      <c r="B1265" s="103"/>
    </row>
    <row r="1266" spans="1:2">
      <c r="A1266" s="103"/>
      <c r="B1266" s="101"/>
    </row>
    <row r="1267" spans="1:2">
      <c r="A1267" s="103"/>
      <c r="B1267" s="323"/>
    </row>
    <row r="1268" spans="1:2">
      <c r="A1268" s="103"/>
      <c r="B1268" s="323"/>
    </row>
    <row r="1269" spans="1:2">
      <c r="A1269" s="103"/>
      <c r="B1269" s="323"/>
    </row>
    <row r="1270" spans="1:2">
      <c r="A1270" s="103"/>
      <c r="B1270" s="323"/>
    </row>
    <row r="1271" spans="1:2">
      <c r="A1271" s="103"/>
      <c r="B1271" s="103"/>
    </row>
    <row r="1272" spans="1:2">
      <c r="A1272" s="103"/>
      <c r="B1272" s="103"/>
    </row>
    <row r="1273" spans="1:2">
      <c r="A1273" s="103"/>
      <c r="B1273" s="103"/>
    </row>
    <row r="1274" spans="1:2">
      <c r="A1274" s="103"/>
      <c r="B1274" s="103"/>
    </row>
    <row r="1275" spans="1:2">
      <c r="A1275" s="103"/>
      <c r="B1275" s="103"/>
    </row>
    <row r="1276" spans="1:2">
      <c r="A1276" s="103"/>
      <c r="B1276" s="103"/>
    </row>
    <row r="1277" spans="1:2">
      <c r="A1277" s="103"/>
      <c r="B1277" s="103"/>
    </row>
    <row r="1278" spans="1:2">
      <c r="A1278" s="103"/>
      <c r="B1278" s="103"/>
    </row>
    <row r="1279" spans="1:2">
      <c r="A1279" s="103"/>
      <c r="B1279" s="103"/>
    </row>
    <row r="1280" spans="1:2">
      <c r="A1280" s="103"/>
      <c r="B1280" s="103"/>
    </row>
    <row r="1281" spans="1:2">
      <c r="A1281" s="103"/>
      <c r="B1281" s="103"/>
    </row>
    <row r="1282" spans="1:2">
      <c r="A1282" s="103"/>
      <c r="B1282" s="103"/>
    </row>
    <row r="1283" spans="1:2">
      <c r="A1283" s="103"/>
      <c r="B1283" s="103"/>
    </row>
    <row r="1284" spans="1:2">
      <c r="A1284" s="103"/>
      <c r="B1284" s="103"/>
    </row>
    <row r="1285" spans="1:2">
      <c r="A1285" s="103"/>
      <c r="B1285" s="103"/>
    </row>
    <row r="1286" spans="1:2">
      <c r="A1286" s="103"/>
      <c r="B1286" s="103"/>
    </row>
    <row r="1287" spans="1:2">
      <c r="A1287" s="103"/>
      <c r="B1287" s="103"/>
    </row>
    <row r="1288" spans="1:2">
      <c r="A1288" s="103"/>
      <c r="B1288" s="103"/>
    </row>
    <row r="1289" spans="1:2">
      <c r="A1289" s="103"/>
      <c r="B1289" s="103"/>
    </row>
    <row r="1290" spans="1:2">
      <c r="A1290" s="103"/>
      <c r="B1290" s="103"/>
    </row>
    <row r="1291" spans="1:2">
      <c r="A1291" s="103"/>
      <c r="B1291" s="103"/>
    </row>
    <row r="1292" spans="1:2">
      <c r="A1292" s="103"/>
      <c r="B1292" s="103"/>
    </row>
    <row r="1293" spans="1:2">
      <c r="A1293" s="103"/>
      <c r="B1293" s="103"/>
    </row>
    <row r="1294" spans="1:2">
      <c r="A1294" s="103"/>
      <c r="B1294" s="103"/>
    </row>
    <row r="1295" spans="1:2">
      <c r="A1295" s="103"/>
      <c r="B1295" s="103"/>
    </row>
    <row r="1296" spans="1:2">
      <c r="A1296" s="103"/>
      <c r="B1296" s="103"/>
    </row>
    <row r="1297" spans="1:2">
      <c r="A1297" s="103"/>
      <c r="B1297" s="103"/>
    </row>
    <row r="1298" spans="1:2">
      <c r="A1298" s="103"/>
      <c r="B1298" s="103"/>
    </row>
    <row r="1299" spans="1:2">
      <c r="A1299" s="103"/>
      <c r="B1299" s="103"/>
    </row>
    <row r="1300" spans="1:2">
      <c r="A1300" s="103"/>
      <c r="B1300" s="103"/>
    </row>
    <row r="1301" spans="1:2">
      <c r="A1301" s="103"/>
      <c r="B1301" s="103"/>
    </row>
    <row r="1302" spans="1:2">
      <c r="A1302" s="103"/>
      <c r="B1302" s="103"/>
    </row>
    <row r="1303" spans="1:2">
      <c r="A1303" s="103"/>
      <c r="B1303" s="103"/>
    </row>
    <row r="1304" spans="1:2">
      <c r="A1304" s="103"/>
      <c r="B1304" s="103"/>
    </row>
    <row r="1305" spans="1:2">
      <c r="A1305" s="103"/>
      <c r="B1305" s="103"/>
    </row>
    <row r="1306" spans="1:2">
      <c r="A1306" s="103"/>
      <c r="B1306" s="103"/>
    </row>
    <row r="1307" spans="1:2">
      <c r="A1307" s="103"/>
      <c r="B1307" s="103"/>
    </row>
    <row r="1308" spans="1:2">
      <c r="A1308" s="103"/>
      <c r="B1308" s="101"/>
    </row>
    <row r="1309" spans="1:2">
      <c r="A1309" s="103"/>
      <c r="B1309" s="323"/>
    </row>
    <row r="1310" spans="1:2">
      <c r="A1310" s="103"/>
      <c r="B1310" s="323"/>
    </row>
    <row r="1311" spans="1:2">
      <c r="A1311" s="103"/>
      <c r="B1311" s="323"/>
    </row>
    <row r="1312" spans="1:2">
      <c r="A1312" s="103"/>
      <c r="B1312" s="103"/>
    </row>
    <row r="1313" spans="1:2">
      <c r="A1313" s="103"/>
      <c r="B1313" s="103"/>
    </row>
    <row r="1314" spans="1:2">
      <c r="A1314" s="103"/>
      <c r="B1314" s="103"/>
    </row>
    <row r="1315" spans="1:2">
      <c r="A1315" s="103"/>
      <c r="B1315" s="103"/>
    </row>
    <row r="1316" spans="1:2">
      <c r="A1316" s="103"/>
      <c r="B1316" s="103"/>
    </row>
    <row r="1317" spans="1:2">
      <c r="A1317" s="103"/>
      <c r="B1317" s="103"/>
    </row>
    <row r="1318" spans="1:2">
      <c r="A1318" s="103"/>
      <c r="B1318" s="103"/>
    </row>
    <row r="1319" spans="1:2">
      <c r="A1319" s="103"/>
      <c r="B1319" s="103"/>
    </row>
    <row r="1320" spans="1:2">
      <c r="A1320" s="103"/>
      <c r="B1320" s="103"/>
    </row>
    <row r="1321" spans="1:2">
      <c r="A1321" s="103"/>
      <c r="B1321" s="103"/>
    </row>
    <row r="1322" spans="1:2">
      <c r="A1322" s="103"/>
      <c r="B1322" s="103"/>
    </row>
    <row r="1323" spans="1:2">
      <c r="A1323" s="103"/>
      <c r="B1323" s="103"/>
    </row>
    <row r="1324" spans="1:2">
      <c r="A1324" s="103"/>
      <c r="B1324" s="103"/>
    </row>
    <row r="1325" spans="1:2">
      <c r="A1325" s="103"/>
      <c r="B1325" s="103"/>
    </row>
    <row r="1326" spans="1:2">
      <c r="A1326" s="103"/>
      <c r="B1326" s="101"/>
    </row>
    <row r="1327" spans="1:2">
      <c r="A1327" s="103"/>
      <c r="B1327" s="323"/>
    </row>
    <row r="1328" spans="1:2">
      <c r="A1328" s="103"/>
      <c r="B1328" s="323"/>
    </row>
    <row r="1329" spans="1:2">
      <c r="A1329" s="103"/>
      <c r="B1329" s="323"/>
    </row>
    <row r="1330" spans="1:2">
      <c r="A1330" s="103"/>
      <c r="B1330" s="103"/>
    </row>
    <row r="1331" spans="1:2">
      <c r="A1331" s="103"/>
      <c r="B1331" s="103"/>
    </row>
    <row r="1332" spans="1:2">
      <c r="A1332" s="103"/>
      <c r="B1332" s="103"/>
    </row>
    <row r="1333" spans="1:2">
      <c r="A1333" s="103"/>
      <c r="B1333" s="103"/>
    </row>
    <row r="1334" spans="1:2">
      <c r="A1334" s="103"/>
      <c r="B1334" s="103"/>
    </row>
    <row r="1335" spans="1:2">
      <c r="A1335" s="103"/>
      <c r="B1335" s="101"/>
    </row>
    <row r="1336" spans="1:2">
      <c r="A1336" s="103"/>
      <c r="B1336" s="323"/>
    </row>
    <row r="1337" spans="1:2">
      <c r="A1337" s="103"/>
      <c r="B1337" s="323"/>
    </row>
    <row r="1338" spans="1:2">
      <c r="A1338" s="103"/>
      <c r="B1338" s="323"/>
    </row>
    <row r="1339" spans="1:2">
      <c r="A1339" s="103"/>
      <c r="B1339" s="323"/>
    </row>
    <row r="1340" spans="1:2">
      <c r="A1340" s="103"/>
      <c r="B1340" s="323"/>
    </row>
    <row r="1341" spans="1:2">
      <c r="A1341" s="103"/>
      <c r="B1341" s="103"/>
    </row>
    <row r="1342" spans="1:2">
      <c r="A1342" s="103"/>
      <c r="B1342" s="103"/>
    </row>
    <row r="1343" spans="1:2">
      <c r="A1343" s="103"/>
      <c r="B1343" s="103"/>
    </row>
    <row r="1344" spans="1:2">
      <c r="A1344" s="103"/>
      <c r="B1344" s="103"/>
    </row>
    <row r="1345" spans="1:2">
      <c r="A1345" s="103"/>
      <c r="B1345" s="103"/>
    </row>
    <row r="1346" spans="1:2">
      <c r="A1346" s="103"/>
      <c r="B1346" s="103"/>
    </row>
    <row r="1347" spans="1:2">
      <c r="A1347" s="103"/>
      <c r="B1347" s="103"/>
    </row>
    <row r="1348" spans="1:2">
      <c r="A1348" s="103"/>
      <c r="B1348" s="103"/>
    </row>
    <row r="1349" spans="1:2">
      <c r="A1349" s="103"/>
      <c r="B1349" s="103"/>
    </row>
    <row r="1350" spans="1:2">
      <c r="A1350" s="103"/>
      <c r="B1350" s="103"/>
    </row>
    <row r="1351" spans="1:2">
      <c r="A1351" s="103"/>
      <c r="B1351" s="103"/>
    </row>
    <row r="1352" spans="1:2">
      <c r="A1352" s="103"/>
      <c r="B1352" s="103"/>
    </row>
    <row r="1353" spans="1:2">
      <c r="A1353" s="103"/>
      <c r="B1353" s="103"/>
    </row>
    <row r="1354" spans="1:2">
      <c r="A1354" s="103"/>
      <c r="B1354" s="103"/>
    </row>
    <row r="1355" spans="1:2">
      <c r="A1355" s="103"/>
      <c r="B1355" s="103"/>
    </row>
    <row r="1356" spans="1:2">
      <c r="A1356" s="103"/>
      <c r="B1356" s="103"/>
    </row>
    <row r="1357" spans="1:2">
      <c r="A1357" s="103"/>
      <c r="B1357" s="103"/>
    </row>
    <row r="1358" spans="1:2">
      <c r="A1358" s="103"/>
      <c r="B1358" s="103"/>
    </row>
    <row r="1359" spans="1:2">
      <c r="A1359" s="103"/>
      <c r="B1359" s="103"/>
    </row>
    <row r="1360" spans="1:2">
      <c r="A1360" s="103"/>
      <c r="B1360" s="103"/>
    </row>
    <row r="1361" spans="1:2">
      <c r="A1361" s="103"/>
      <c r="B1361" s="103"/>
    </row>
    <row r="1362" spans="1:2">
      <c r="A1362" s="103"/>
      <c r="B1362" s="103"/>
    </row>
    <row r="1363" spans="1:2">
      <c r="A1363" s="103"/>
      <c r="B1363" s="103"/>
    </row>
    <row r="1364" spans="1:2">
      <c r="A1364" s="103"/>
      <c r="B1364" s="103"/>
    </row>
    <row r="1365" spans="1:2">
      <c r="A1365" s="103"/>
      <c r="B1365" s="103"/>
    </row>
    <row r="1366" spans="1:2">
      <c r="A1366" s="103"/>
      <c r="B1366" s="103"/>
    </row>
    <row r="1367" spans="1:2">
      <c r="A1367" s="103"/>
      <c r="B1367" s="103"/>
    </row>
    <row r="1368" spans="1:2">
      <c r="A1368" s="103"/>
      <c r="B1368" s="103"/>
    </row>
    <row r="1369" spans="1:2">
      <c r="A1369" s="103"/>
      <c r="B1369" s="103"/>
    </row>
    <row r="1370" spans="1:2">
      <c r="A1370" s="103"/>
      <c r="B1370" s="101"/>
    </row>
    <row r="1371" spans="1:2">
      <c r="A1371" s="103"/>
      <c r="B1371" s="323"/>
    </row>
    <row r="1372" spans="1:2">
      <c r="A1372" s="103"/>
      <c r="B1372" s="323"/>
    </row>
    <row r="1373" spans="1:2">
      <c r="A1373" s="103"/>
      <c r="B1373" s="323"/>
    </row>
    <row r="1374" spans="1:2">
      <c r="A1374" s="103"/>
      <c r="B1374" s="103"/>
    </row>
    <row r="1375" spans="1:2">
      <c r="A1375" s="103"/>
      <c r="B1375" s="103"/>
    </row>
    <row r="1376" spans="1:2">
      <c r="A1376" s="103"/>
      <c r="B1376" s="103"/>
    </row>
    <row r="1377" spans="1:2">
      <c r="A1377" s="103"/>
      <c r="B1377" s="103"/>
    </row>
    <row r="1378" spans="1:2">
      <c r="A1378" s="103"/>
      <c r="B1378" s="103"/>
    </row>
    <row r="1379" spans="1:2">
      <c r="A1379" s="103"/>
      <c r="B1379" s="103"/>
    </row>
    <row r="1380" spans="1:2">
      <c r="A1380" s="103"/>
      <c r="B1380" s="103"/>
    </row>
    <row r="1381" spans="1:2">
      <c r="A1381" s="103"/>
      <c r="B1381" s="103"/>
    </row>
    <row r="1382" spans="1:2">
      <c r="A1382" s="103"/>
      <c r="B1382" s="103"/>
    </row>
    <row r="1383" spans="1:2">
      <c r="A1383" s="103"/>
      <c r="B1383" s="103"/>
    </row>
    <row r="1384" spans="1:2">
      <c r="A1384" s="103"/>
      <c r="B1384" s="103"/>
    </row>
    <row r="1385" spans="1:2">
      <c r="A1385" s="103"/>
      <c r="B1385" s="103"/>
    </row>
    <row r="1386" spans="1:2">
      <c r="A1386" s="103"/>
      <c r="B1386" s="103"/>
    </row>
    <row r="1387" spans="1:2">
      <c r="A1387" s="103"/>
      <c r="B1387" s="103"/>
    </row>
    <row r="1388" spans="1:2">
      <c r="A1388" s="103"/>
      <c r="B1388" s="103"/>
    </row>
    <row r="1389" spans="1:2">
      <c r="A1389" s="103"/>
      <c r="B1389" s="103"/>
    </row>
    <row r="1390" spans="1:2">
      <c r="A1390" s="103"/>
      <c r="B1390" s="103"/>
    </row>
    <row r="1391" spans="1:2">
      <c r="A1391" s="103"/>
      <c r="B1391" s="103"/>
    </row>
    <row r="1392" spans="1:2">
      <c r="A1392" s="103"/>
      <c r="B1392" s="103"/>
    </row>
    <row r="1393" spans="1:2">
      <c r="A1393" s="103"/>
      <c r="B1393" s="103"/>
    </row>
    <row r="1394" spans="1:2">
      <c r="A1394" s="103"/>
      <c r="B1394" s="103"/>
    </row>
    <row r="1395" spans="1:2">
      <c r="A1395" s="103"/>
      <c r="B1395" s="103"/>
    </row>
    <row r="1396" spans="1:2">
      <c r="A1396" s="103"/>
      <c r="B1396" s="103"/>
    </row>
    <row r="1397" spans="1:2">
      <c r="A1397" s="103"/>
      <c r="B1397" s="103"/>
    </row>
    <row r="1398" spans="1:2">
      <c r="A1398" s="103"/>
      <c r="B1398" s="103"/>
    </row>
    <row r="1399" spans="1:2">
      <c r="A1399" s="103"/>
      <c r="B1399" s="103"/>
    </row>
    <row r="1400" spans="1:2">
      <c r="A1400" s="103"/>
      <c r="B1400" s="103"/>
    </row>
    <row r="1401" spans="1:2">
      <c r="A1401" s="103"/>
      <c r="B1401" s="103"/>
    </row>
    <row r="1402" spans="1:2">
      <c r="A1402" s="103"/>
      <c r="B1402" s="103"/>
    </row>
    <row r="1403" spans="1:2">
      <c r="A1403" s="103"/>
      <c r="B1403" s="103"/>
    </row>
    <row r="1404" spans="1:2">
      <c r="A1404" s="103"/>
      <c r="B1404" s="103"/>
    </row>
    <row r="1405" spans="1:2">
      <c r="A1405" s="103"/>
      <c r="B1405" s="101"/>
    </row>
    <row r="1406" spans="1:2">
      <c r="A1406" s="103"/>
      <c r="B1406" s="323"/>
    </row>
    <row r="1407" spans="1:2">
      <c r="A1407" s="103"/>
      <c r="B1407" s="323"/>
    </row>
    <row r="1408" spans="1:2">
      <c r="A1408" s="103"/>
      <c r="B1408" s="323"/>
    </row>
    <row r="1409" spans="1:2">
      <c r="A1409" s="103"/>
      <c r="B1409" s="103"/>
    </row>
    <row r="1410" spans="1:2">
      <c r="A1410" s="103"/>
      <c r="B1410" s="103"/>
    </row>
    <row r="1411" spans="1:2">
      <c r="A1411" s="103"/>
      <c r="B1411" s="103"/>
    </row>
    <row r="1412" spans="1:2">
      <c r="A1412" s="103"/>
      <c r="B1412" s="103"/>
    </row>
    <row r="1413" spans="1:2">
      <c r="A1413" s="103"/>
      <c r="B1413" s="103"/>
    </row>
    <row r="1414" spans="1:2">
      <c r="A1414" s="103"/>
      <c r="B1414" s="103"/>
    </row>
    <row r="1415" spans="1:2">
      <c r="A1415" s="103"/>
      <c r="B1415" s="103"/>
    </row>
    <row r="1416" spans="1:2">
      <c r="A1416" s="103"/>
      <c r="B1416" s="103"/>
    </row>
    <row r="1417" spans="1:2">
      <c r="A1417" s="103"/>
      <c r="B1417" s="101"/>
    </row>
    <row r="1418" spans="1:2">
      <c r="A1418" s="103"/>
      <c r="B1418" s="323"/>
    </row>
    <row r="1419" spans="1:2">
      <c r="A1419" s="103"/>
      <c r="B1419" s="323"/>
    </row>
    <row r="1420" spans="1:2">
      <c r="A1420" s="103"/>
      <c r="B1420" s="323"/>
    </row>
    <row r="1421" spans="1:2">
      <c r="A1421" s="103"/>
      <c r="B1421" s="323"/>
    </row>
    <row r="1422" spans="1:2">
      <c r="A1422" s="103"/>
      <c r="B1422" s="103"/>
    </row>
    <row r="1423" spans="1:2">
      <c r="A1423" s="103"/>
      <c r="B1423" s="103"/>
    </row>
    <row r="1424" spans="1:2">
      <c r="A1424" s="103"/>
      <c r="B1424" s="103"/>
    </row>
    <row r="1425" spans="1:2">
      <c r="A1425" s="103"/>
      <c r="B1425" s="103"/>
    </row>
    <row r="1426" spans="1:2">
      <c r="A1426" s="103"/>
      <c r="B1426" s="103"/>
    </row>
    <row r="1427" spans="1:2">
      <c r="A1427" s="103"/>
      <c r="B1427" s="103"/>
    </row>
    <row r="1428" spans="1:2">
      <c r="A1428" s="103"/>
      <c r="B1428" s="103"/>
    </row>
    <row r="1429" spans="1:2">
      <c r="A1429" s="103"/>
      <c r="B1429" s="103"/>
    </row>
    <row r="1430" spans="1:2">
      <c r="A1430" s="103"/>
      <c r="B1430" s="103"/>
    </row>
    <row r="1431" spans="1:2">
      <c r="A1431" s="103"/>
      <c r="B1431" s="103"/>
    </row>
    <row r="1432" spans="1:2">
      <c r="A1432" s="103"/>
      <c r="B1432" s="103"/>
    </row>
    <row r="1433" spans="1:2">
      <c r="A1433" s="103"/>
      <c r="B1433" s="103"/>
    </row>
    <row r="1434" spans="1:2">
      <c r="A1434" s="103"/>
      <c r="B1434" s="103"/>
    </row>
    <row r="1435" spans="1:2">
      <c r="A1435" s="103"/>
      <c r="B1435" s="103"/>
    </row>
    <row r="1436" spans="1:2">
      <c r="A1436" s="103"/>
      <c r="B1436" s="103"/>
    </row>
    <row r="1437" spans="1:2">
      <c r="A1437" s="103"/>
      <c r="B1437" s="103"/>
    </row>
    <row r="1438" spans="1:2">
      <c r="A1438" s="103"/>
      <c r="B1438" s="103"/>
    </row>
    <row r="1439" spans="1:2">
      <c r="A1439" s="103"/>
      <c r="B1439" s="103"/>
    </row>
    <row r="1440" spans="1:2">
      <c r="A1440" s="103"/>
      <c r="B1440" s="103"/>
    </row>
    <row r="1441" spans="1:2">
      <c r="A1441" s="103"/>
      <c r="B1441" s="103"/>
    </row>
    <row r="1442" spans="1:2">
      <c r="A1442" s="103"/>
      <c r="B1442" s="103"/>
    </row>
    <row r="1443" spans="1:2">
      <c r="A1443" s="103"/>
      <c r="B1443" s="103"/>
    </row>
    <row r="1444" spans="1:2">
      <c r="A1444" s="103"/>
      <c r="B1444" s="103"/>
    </row>
    <row r="1445" spans="1:2">
      <c r="A1445" s="103"/>
      <c r="B1445" s="103"/>
    </row>
    <row r="1446" spans="1:2">
      <c r="A1446" s="103"/>
      <c r="B1446" s="103"/>
    </row>
    <row r="1447" spans="1:2">
      <c r="A1447" s="103"/>
      <c r="B1447" s="103"/>
    </row>
    <row r="1448" spans="1:2">
      <c r="A1448" s="103"/>
      <c r="B1448" s="103"/>
    </row>
    <row r="1449" spans="1:2">
      <c r="A1449" s="103"/>
      <c r="B1449" s="103"/>
    </row>
    <row r="1450" spans="1:2">
      <c r="A1450" s="103"/>
      <c r="B1450" s="103"/>
    </row>
    <row r="1451" spans="1:2">
      <c r="A1451" s="103"/>
      <c r="B1451" s="103"/>
    </row>
    <row r="1452" spans="1:2">
      <c r="A1452" s="103"/>
      <c r="B1452" s="103"/>
    </row>
    <row r="1453" spans="1:2">
      <c r="A1453" s="103"/>
      <c r="B1453" s="103"/>
    </row>
    <row r="1454" spans="1:2">
      <c r="A1454" s="103"/>
      <c r="B1454" s="103"/>
    </row>
    <row r="1455" spans="1:2">
      <c r="A1455" s="103"/>
      <c r="B1455" s="324"/>
    </row>
    <row r="1456" spans="1:2">
      <c r="A1456" s="103"/>
      <c r="B1456" s="103"/>
    </row>
    <row r="1457" spans="1:2">
      <c r="A1457" s="103"/>
      <c r="B1457" s="103"/>
    </row>
    <row r="1458" spans="1:2">
      <c r="A1458" s="103"/>
      <c r="B1458" s="103"/>
    </row>
    <row r="1459" spans="1:2">
      <c r="A1459" s="103"/>
      <c r="B1459" s="103"/>
    </row>
    <row r="1460" spans="1:2">
      <c r="A1460" s="103"/>
      <c r="B1460" s="103"/>
    </row>
    <row r="1461" spans="1:2">
      <c r="A1461" s="103"/>
      <c r="B1461" s="103"/>
    </row>
    <row r="1462" spans="1:2">
      <c r="A1462" s="103"/>
      <c r="B1462" s="103"/>
    </row>
    <row r="1463" spans="1:2">
      <c r="A1463" s="103"/>
      <c r="B1463" s="103"/>
    </row>
    <row r="1464" spans="1:2">
      <c r="A1464" s="103"/>
      <c r="B1464" s="103"/>
    </row>
    <row r="1465" spans="1:2">
      <c r="A1465" s="103"/>
      <c r="B1465" s="103"/>
    </row>
    <row r="1466" spans="1:2">
      <c r="A1466" s="103"/>
      <c r="B1466" s="103"/>
    </row>
    <row r="1467" spans="1:2">
      <c r="A1467" s="103"/>
      <c r="B1467" s="103"/>
    </row>
    <row r="1468" spans="1:2">
      <c r="A1468" s="103"/>
      <c r="B1468" s="103"/>
    </row>
    <row r="1469" spans="1:2">
      <c r="A1469" s="103"/>
      <c r="B1469" s="103"/>
    </row>
    <row r="1470" spans="1:2">
      <c r="A1470" s="103"/>
      <c r="B1470" s="103"/>
    </row>
    <row r="1471" spans="1:2">
      <c r="A1471" s="103"/>
      <c r="B1471" s="103"/>
    </row>
    <row r="1472" spans="1:2">
      <c r="A1472" s="103"/>
      <c r="B1472" s="103"/>
    </row>
    <row r="1473" spans="1:2">
      <c r="A1473" s="103"/>
      <c r="B1473" s="103"/>
    </row>
    <row r="1474" spans="1:2">
      <c r="A1474" s="103"/>
      <c r="B1474" s="103"/>
    </row>
    <row r="1475" spans="1:2">
      <c r="A1475" s="103"/>
      <c r="B1475" s="103"/>
    </row>
    <row r="1476" spans="1:2">
      <c r="A1476" s="103"/>
      <c r="B1476" s="103"/>
    </row>
    <row r="1477" spans="1:2">
      <c r="A1477" s="103"/>
      <c r="B1477" s="103"/>
    </row>
    <row r="1478" spans="1:2">
      <c r="A1478" s="103"/>
      <c r="B1478" s="101"/>
    </row>
    <row r="1479" spans="1:2">
      <c r="A1479" s="103"/>
      <c r="B1479" s="323"/>
    </row>
    <row r="1480" spans="1:2">
      <c r="A1480" s="103"/>
      <c r="B1480" s="323"/>
    </row>
    <row r="1481" spans="1:2">
      <c r="A1481" s="103"/>
      <c r="B1481" s="323"/>
    </row>
    <row r="1482" spans="1:2">
      <c r="A1482" s="103"/>
      <c r="B1482" s="103"/>
    </row>
    <row r="1483" spans="1:2">
      <c r="A1483" s="103"/>
      <c r="B1483" s="103"/>
    </row>
    <row r="1484" spans="1:2">
      <c r="A1484" s="103"/>
      <c r="B1484" s="103"/>
    </row>
    <row r="1485" spans="1:2">
      <c r="A1485" s="103"/>
      <c r="B1485" s="103"/>
    </row>
    <row r="1486" spans="1:2">
      <c r="A1486" s="103"/>
      <c r="B1486" s="103"/>
    </row>
    <row r="1487" spans="1:2">
      <c r="A1487" s="103"/>
      <c r="B1487" s="103"/>
    </row>
    <row r="1488" spans="1:2">
      <c r="A1488" s="103"/>
      <c r="B1488" s="103"/>
    </row>
    <row r="1489" spans="1:2">
      <c r="A1489" s="103"/>
      <c r="B1489" s="103"/>
    </row>
    <row r="1490" spans="1:2">
      <c r="A1490" s="103"/>
      <c r="B1490" s="103"/>
    </row>
    <row r="1491" spans="1:2">
      <c r="A1491" s="103"/>
      <c r="B1491" s="103"/>
    </row>
    <row r="1492" spans="1:2">
      <c r="A1492" s="103"/>
      <c r="B1492" s="103"/>
    </row>
    <row r="1493" spans="1:2">
      <c r="A1493" s="103"/>
      <c r="B1493" s="103"/>
    </row>
    <row r="1494" spans="1:2">
      <c r="A1494" s="103"/>
      <c r="B1494" s="103"/>
    </row>
    <row r="1495" spans="1:2">
      <c r="A1495" s="103"/>
      <c r="B1495" s="103"/>
    </row>
    <row r="1496" spans="1:2">
      <c r="A1496" s="103"/>
      <c r="B1496" s="103"/>
    </row>
    <row r="1497" spans="1:2">
      <c r="A1497" s="103"/>
      <c r="B1497" s="103"/>
    </row>
    <row r="1498" spans="1:2">
      <c r="A1498" s="103"/>
      <c r="B1498" s="103"/>
    </row>
    <row r="1499" spans="1:2">
      <c r="A1499" s="103"/>
      <c r="B1499" s="103"/>
    </row>
    <row r="1500" spans="1:2">
      <c r="A1500" s="103"/>
      <c r="B1500" s="103"/>
    </row>
    <row r="1501" spans="1:2">
      <c r="A1501" s="103"/>
      <c r="B1501" s="103"/>
    </row>
    <row r="1502" spans="1:2">
      <c r="A1502" s="103"/>
      <c r="B1502" s="103"/>
    </row>
    <row r="1503" spans="1:2">
      <c r="A1503" s="103"/>
      <c r="B1503" s="103"/>
    </row>
    <row r="1504" spans="1:2">
      <c r="A1504" s="103"/>
      <c r="B1504" s="103"/>
    </row>
    <row r="1505" spans="1:2">
      <c r="A1505" s="103"/>
      <c r="B1505" s="103"/>
    </row>
    <row r="1506" spans="1:2">
      <c r="A1506" s="103"/>
      <c r="B1506" s="103"/>
    </row>
    <row r="1507" spans="1:2">
      <c r="A1507" s="103"/>
      <c r="B1507" s="103"/>
    </row>
    <row r="1508" spans="1:2">
      <c r="A1508" s="103"/>
      <c r="B1508" s="103"/>
    </row>
    <row r="1509" spans="1:2">
      <c r="A1509" s="103"/>
      <c r="B1509" s="103"/>
    </row>
    <row r="1510" spans="1:2">
      <c r="A1510" s="103"/>
      <c r="B1510" s="103"/>
    </row>
    <row r="1511" spans="1:2">
      <c r="A1511" s="103"/>
      <c r="B1511" s="103"/>
    </row>
    <row r="1512" spans="1:2">
      <c r="A1512" s="103"/>
      <c r="B1512" s="103"/>
    </row>
    <row r="1513" spans="1:2">
      <c r="A1513" s="103"/>
      <c r="B1513" s="103"/>
    </row>
    <row r="1514" spans="1:2">
      <c r="A1514" s="103"/>
      <c r="B1514" s="103"/>
    </row>
    <row r="1515" spans="1:2">
      <c r="A1515" s="103"/>
      <c r="B1515" s="103"/>
    </row>
    <row r="1516" spans="1:2">
      <c r="A1516" s="103"/>
      <c r="B1516" s="103"/>
    </row>
    <row r="1517" spans="1:2">
      <c r="A1517" s="103"/>
      <c r="B1517" s="103"/>
    </row>
    <row r="1518" spans="1:2">
      <c r="A1518" s="103"/>
      <c r="B1518" s="103"/>
    </row>
    <row r="1519" spans="1:2">
      <c r="A1519" s="103"/>
      <c r="B1519" s="103"/>
    </row>
    <row r="1520" spans="1:2">
      <c r="A1520" s="103"/>
      <c r="B1520" s="103"/>
    </row>
    <row r="1521" spans="1:2">
      <c r="A1521" s="103"/>
      <c r="B1521" s="103"/>
    </row>
    <row r="1522" spans="1:2">
      <c r="A1522" s="103"/>
      <c r="B1522" s="103"/>
    </row>
    <row r="1523" spans="1:2">
      <c r="A1523" s="103"/>
      <c r="B1523" s="103"/>
    </row>
    <row r="1524" spans="1:2">
      <c r="A1524" s="103"/>
      <c r="B1524" s="103"/>
    </row>
    <row r="1525" spans="1:2">
      <c r="A1525" s="103"/>
      <c r="B1525" s="103"/>
    </row>
    <row r="1526" spans="1:2">
      <c r="A1526" s="103"/>
      <c r="B1526" s="103"/>
    </row>
    <row r="1527" spans="1:2">
      <c r="A1527" s="103"/>
      <c r="B1527" s="101"/>
    </row>
    <row r="1528" spans="1:2">
      <c r="A1528" s="103"/>
      <c r="B1528" s="323"/>
    </row>
    <row r="1529" spans="1:2">
      <c r="A1529" s="103"/>
      <c r="B1529" s="323"/>
    </row>
    <row r="1530" spans="1:2">
      <c r="A1530" s="103"/>
      <c r="B1530" s="323"/>
    </row>
    <row r="1531" spans="1:2">
      <c r="A1531" s="103"/>
      <c r="B1531" s="103"/>
    </row>
    <row r="1532" spans="1:2">
      <c r="A1532" s="103"/>
      <c r="B1532" s="103"/>
    </row>
    <row r="1533" spans="1:2">
      <c r="A1533" s="103"/>
      <c r="B1533" s="103"/>
    </row>
    <row r="1534" spans="1:2">
      <c r="A1534" s="103"/>
      <c r="B1534" s="103"/>
    </row>
    <row r="1535" spans="1:2">
      <c r="A1535" s="103"/>
      <c r="B1535" s="103"/>
    </row>
    <row r="1536" spans="1:2">
      <c r="A1536" s="103"/>
      <c r="B1536" s="103"/>
    </row>
    <row r="1537" spans="1:2">
      <c r="A1537" s="103"/>
      <c r="B1537" s="103"/>
    </row>
    <row r="1538" spans="1:2">
      <c r="A1538" s="103"/>
      <c r="B1538" s="103"/>
    </row>
    <row r="1539" spans="1:2">
      <c r="A1539" s="103"/>
      <c r="B1539" s="103"/>
    </row>
    <row r="1540" spans="1:2">
      <c r="A1540" s="103"/>
      <c r="B1540" s="103"/>
    </row>
    <row r="1541" spans="1:2">
      <c r="A1541" s="103"/>
      <c r="B1541" s="103"/>
    </row>
    <row r="1542" spans="1:2">
      <c r="A1542" s="103"/>
      <c r="B1542" s="103"/>
    </row>
    <row r="1543" spans="1:2">
      <c r="A1543" s="103"/>
      <c r="B1543" s="103"/>
    </row>
    <row r="1544" spans="1:2">
      <c r="A1544" s="103"/>
      <c r="B1544" s="103"/>
    </row>
    <row r="1545" spans="1:2">
      <c r="A1545" s="103"/>
      <c r="B1545" s="103"/>
    </row>
    <row r="1546" spans="1:2">
      <c r="A1546" s="103"/>
      <c r="B1546" s="103"/>
    </row>
    <row r="1547" spans="1:2">
      <c r="A1547" s="103"/>
      <c r="B1547" s="103"/>
    </row>
    <row r="1548" spans="1:2">
      <c r="A1548" s="103"/>
      <c r="B1548" s="103"/>
    </row>
    <row r="1549" spans="1:2">
      <c r="A1549" s="103"/>
      <c r="B1549" s="103"/>
    </row>
    <row r="1550" spans="1:2">
      <c r="A1550" s="103"/>
      <c r="B1550" s="103"/>
    </row>
    <row r="1551" spans="1:2">
      <c r="A1551" s="103"/>
      <c r="B1551" s="103"/>
    </row>
    <row r="1552" spans="1:2">
      <c r="A1552" s="103"/>
      <c r="B1552" s="103"/>
    </row>
    <row r="1553" spans="1:2">
      <c r="A1553" s="103"/>
      <c r="B1553" s="103"/>
    </row>
    <row r="1554" spans="1:2">
      <c r="A1554" s="103"/>
      <c r="B1554" s="101"/>
    </row>
    <row r="1555" spans="1:2">
      <c r="A1555" s="103"/>
      <c r="B1555" s="323"/>
    </row>
    <row r="1556" spans="1:2">
      <c r="A1556" s="103"/>
      <c r="B1556" s="323"/>
    </row>
    <row r="1557" spans="1:2">
      <c r="A1557" s="103"/>
      <c r="B1557" s="323"/>
    </row>
    <row r="1558" spans="1:2">
      <c r="A1558" s="103"/>
      <c r="B1558" s="323"/>
    </row>
    <row r="1559" spans="1:2">
      <c r="A1559" s="103"/>
      <c r="B1559" s="103"/>
    </row>
    <row r="1560" spans="1:2">
      <c r="A1560" s="103"/>
      <c r="B1560" s="103"/>
    </row>
    <row r="1561" spans="1:2">
      <c r="A1561" s="103"/>
      <c r="B1561" s="103"/>
    </row>
    <row r="1562" spans="1:2">
      <c r="A1562" s="103"/>
      <c r="B1562" s="103"/>
    </row>
    <row r="1563" spans="1:2">
      <c r="A1563" s="103"/>
      <c r="B1563" s="103"/>
    </row>
    <row r="1564" spans="1:2">
      <c r="A1564" s="103"/>
      <c r="B1564" s="103"/>
    </row>
    <row r="1565" spans="1:2">
      <c r="A1565" s="103"/>
      <c r="B1565" s="103"/>
    </row>
    <row r="1566" spans="1:2">
      <c r="A1566" s="103"/>
      <c r="B1566" s="103"/>
    </row>
    <row r="1567" spans="1:2">
      <c r="A1567" s="103"/>
      <c r="B1567" s="103"/>
    </row>
    <row r="1568" spans="1:2">
      <c r="A1568" s="103"/>
      <c r="B1568" s="101"/>
    </row>
    <row r="1569" spans="1:2">
      <c r="A1569" s="103"/>
      <c r="B1569" s="323"/>
    </row>
    <row r="1570" spans="1:2">
      <c r="A1570" s="103"/>
      <c r="B1570" s="323"/>
    </row>
    <row r="1571" spans="1:2">
      <c r="A1571" s="103"/>
      <c r="B1571" s="323"/>
    </row>
    <row r="1572" spans="1:2">
      <c r="A1572" s="103"/>
      <c r="B1572" s="103"/>
    </row>
    <row r="1573" spans="1:2">
      <c r="A1573" s="103"/>
      <c r="B1573" s="103"/>
    </row>
    <row r="1574" spans="1:2">
      <c r="A1574" s="103"/>
      <c r="B1574" s="103"/>
    </row>
    <row r="1575" spans="1:2">
      <c r="A1575" s="103"/>
      <c r="B1575" s="103"/>
    </row>
    <row r="1576" spans="1:2">
      <c r="A1576" s="103"/>
      <c r="B1576" s="103"/>
    </row>
    <row r="1577" spans="1:2">
      <c r="A1577" s="103"/>
      <c r="B1577" s="103"/>
    </row>
    <row r="1578" spans="1:2">
      <c r="A1578" s="103"/>
      <c r="B1578" s="103"/>
    </row>
    <row r="1579" spans="1:2">
      <c r="A1579" s="103"/>
      <c r="B1579" s="103"/>
    </row>
    <row r="1580" spans="1:2">
      <c r="A1580" s="103"/>
      <c r="B1580" s="101"/>
    </row>
    <row r="1581" spans="1:2">
      <c r="A1581" s="103"/>
      <c r="B1581" s="323"/>
    </row>
    <row r="1582" spans="1:2">
      <c r="A1582" s="103"/>
      <c r="B1582" s="323"/>
    </row>
    <row r="1583" spans="1:2">
      <c r="A1583" s="103"/>
      <c r="B1583" s="323"/>
    </row>
    <row r="1584" spans="1:2">
      <c r="A1584" s="103"/>
      <c r="B1584" s="103"/>
    </row>
    <row r="1585" spans="1:2">
      <c r="A1585" s="103"/>
      <c r="B1585" s="103"/>
    </row>
    <row r="1586" spans="1:2">
      <c r="A1586" s="103"/>
      <c r="B1586" s="103"/>
    </row>
    <row r="1587" spans="1:2">
      <c r="A1587" s="103"/>
      <c r="B1587" s="103"/>
    </row>
    <row r="1588" spans="1:2">
      <c r="A1588" s="103"/>
      <c r="B1588" s="103"/>
    </row>
    <row r="1589" spans="1:2">
      <c r="A1589" s="103"/>
      <c r="B1589" s="103"/>
    </row>
    <row r="1590" spans="1:2">
      <c r="A1590" s="103"/>
      <c r="B1590" s="103"/>
    </row>
    <row r="1591" spans="1:2">
      <c r="A1591" s="103"/>
      <c r="B1591" s="103"/>
    </row>
    <row r="1592" spans="1:2">
      <c r="A1592" s="103"/>
      <c r="B1592" s="103"/>
    </row>
    <row r="1593" spans="1:2">
      <c r="A1593" s="103"/>
      <c r="B1593" s="103"/>
    </row>
    <row r="1594" spans="1:2">
      <c r="A1594" s="103"/>
      <c r="B1594" s="103"/>
    </row>
    <row r="1595" spans="1:2">
      <c r="A1595" s="103"/>
      <c r="B1595" s="103"/>
    </row>
    <row r="1596" spans="1:2">
      <c r="A1596" s="103"/>
      <c r="B1596" s="103"/>
    </row>
    <row r="1597" spans="1:2">
      <c r="A1597" s="103"/>
      <c r="B1597" s="103"/>
    </row>
    <row r="1598" spans="1:2">
      <c r="A1598" s="103"/>
      <c r="B1598" s="103"/>
    </row>
    <row r="1599" spans="1:2">
      <c r="A1599" s="103"/>
      <c r="B1599" s="103"/>
    </row>
    <row r="1600" spans="1:2">
      <c r="A1600" s="103"/>
      <c r="B1600" s="103"/>
    </row>
    <row r="1601" spans="1:2">
      <c r="A1601" s="103"/>
      <c r="B1601" s="103"/>
    </row>
    <row r="1602" spans="1:2">
      <c r="A1602" s="103"/>
      <c r="B1602" s="103"/>
    </row>
    <row r="1603" spans="1:2">
      <c r="A1603" s="103"/>
      <c r="B1603" s="103"/>
    </row>
    <row r="1604" spans="1:2">
      <c r="A1604" s="103"/>
      <c r="B1604" s="103"/>
    </row>
    <row r="1605" spans="1:2">
      <c r="A1605" s="103"/>
      <c r="B1605" s="103"/>
    </row>
    <row r="1606" spans="1:2">
      <c r="A1606" s="103"/>
      <c r="B1606" s="103"/>
    </row>
    <row r="1607" spans="1:2">
      <c r="A1607" s="103"/>
      <c r="B1607" s="103"/>
    </row>
    <row r="1608" spans="1:2">
      <c r="A1608" s="103"/>
      <c r="B1608" s="103"/>
    </row>
    <row r="1609" spans="1:2">
      <c r="A1609" s="103"/>
      <c r="B1609" s="103"/>
    </row>
    <row r="1610" spans="1:2">
      <c r="A1610" s="103"/>
      <c r="B1610" s="103"/>
    </row>
    <row r="1611" spans="1:2">
      <c r="A1611" s="103"/>
      <c r="B1611" s="103"/>
    </row>
    <row r="1612" spans="1:2">
      <c r="A1612" s="103"/>
      <c r="B1612" s="103"/>
    </row>
    <row r="1613" spans="1:2">
      <c r="A1613" s="103"/>
      <c r="B1613" s="103"/>
    </row>
    <row r="1614" spans="1:2">
      <c r="A1614" s="103"/>
      <c r="B1614" s="103"/>
    </row>
    <row r="1615" spans="1:2">
      <c r="A1615" s="103"/>
      <c r="B1615" s="103"/>
    </row>
    <row r="1616" spans="1:2">
      <c r="A1616" s="103"/>
      <c r="B1616" s="103"/>
    </row>
    <row r="1617" spans="1:2">
      <c r="A1617" s="103"/>
      <c r="B1617" s="103"/>
    </row>
    <row r="1618" spans="1:2">
      <c r="A1618" s="103"/>
      <c r="B1618" s="103"/>
    </row>
    <row r="1619" spans="1:2">
      <c r="A1619" s="103"/>
      <c r="B1619" s="103"/>
    </row>
    <row r="1620" spans="1:2">
      <c r="A1620" s="103"/>
      <c r="B1620" s="103"/>
    </row>
    <row r="1621" spans="1:2">
      <c r="A1621" s="103"/>
      <c r="B1621" s="103"/>
    </row>
    <row r="1622" spans="1:2">
      <c r="A1622" s="103"/>
      <c r="B1622" s="103"/>
    </row>
    <row r="1623" spans="1:2">
      <c r="A1623" s="103"/>
      <c r="B1623" s="103"/>
    </row>
    <row r="1624" spans="1:2">
      <c r="A1624" s="103"/>
      <c r="B1624" s="101"/>
    </row>
    <row r="1625" spans="1:2">
      <c r="A1625" s="103"/>
      <c r="B1625" s="323"/>
    </row>
    <row r="1626" spans="1:2">
      <c r="A1626" s="103"/>
      <c r="B1626" s="323"/>
    </row>
    <row r="1627" spans="1:2">
      <c r="A1627" s="103"/>
      <c r="B1627" s="323"/>
    </row>
    <row r="1628" spans="1:2">
      <c r="A1628" s="103"/>
      <c r="B1628" s="323"/>
    </row>
    <row r="1629" spans="1:2">
      <c r="A1629" s="103"/>
      <c r="B1629" s="103"/>
    </row>
    <row r="1630" spans="1:2">
      <c r="A1630" s="103"/>
      <c r="B1630" s="103"/>
    </row>
    <row r="1631" spans="1:2">
      <c r="A1631" s="103"/>
      <c r="B1631" s="103"/>
    </row>
    <row r="1632" spans="1:2">
      <c r="A1632" s="103"/>
      <c r="B1632" s="103"/>
    </row>
    <row r="1633" spans="1:2">
      <c r="A1633" s="103"/>
      <c r="B1633" s="103"/>
    </row>
    <row r="1634" spans="1:2">
      <c r="A1634" s="103"/>
      <c r="B1634" s="103"/>
    </row>
    <row r="1635" spans="1:2">
      <c r="A1635" s="103"/>
      <c r="B1635" s="103"/>
    </row>
    <row r="1636" spans="1:2">
      <c r="A1636" s="103"/>
      <c r="B1636" s="103"/>
    </row>
    <row r="1637" spans="1:2">
      <c r="A1637" s="103"/>
      <c r="B1637" s="101"/>
    </row>
    <row r="1638" spans="1:2">
      <c r="A1638" s="103"/>
      <c r="B1638" s="323"/>
    </row>
    <row r="1639" spans="1:2">
      <c r="A1639" s="103"/>
      <c r="B1639" s="323"/>
    </row>
    <row r="1640" spans="1:2">
      <c r="A1640" s="103"/>
      <c r="B1640" s="323"/>
    </row>
    <row r="1641" spans="1:2">
      <c r="A1641" s="103"/>
      <c r="B1641" s="323"/>
    </row>
    <row r="1642" spans="1:2">
      <c r="A1642" s="103"/>
      <c r="B1642" s="103"/>
    </row>
    <row r="1643" spans="1:2">
      <c r="A1643" s="103"/>
      <c r="B1643" s="103"/>
    </row>
    <row r="1644" spans="1:2">
      <c r="A1644" s="103"/>
      <c r="B1644" s="103"/>
    </row>
    <row r="1645" spans="1:2">
      <c r="A1645" s="103"/>
      <c r="B1645" s="103"/>
    </row>
    <row r="1646" spans="1:2">
      <c r="A1646" s="103"/>
      <c r="B1646" s="103"/>
    </row>
    <row r="1647" spans="1:2">
      <c r="A1647" s="103"/>
      <c r="B1647" s="103"/>
    </row>
    <row r="1648" spans="1:2">
      <c r="A1648" s="103"/>
      <c r="B1648" s="103"/>
    </row>
    <row r="1649" spans="1:2">
      <c r="A1649" s="103"/>
      <c r="B1649" s="103"/>
    </row>
    <row r="1650" spans="1:2">
      <c r="A1650" s="103"/>
      <c r="B1650" s="103"/>
    </row>
    <row r="1651" spans="1:2">
      <c r="A1651" s="103"/>
      <c r="B1651" s="103"/>
    </row>
    <row r="1652" spans="1:2">
      <c r="A1652" s="103"/>
      <c r="B1652" s="103"/>
    </row>
    <row r="1653" spans="1:2">
      <c r="A1653" s="103"/>
      <c r="B1653" s="103"/>
    </row>
    <row r="1654" spans="1:2">
      <c r="A1654" s="103"/>
      <c r="B1654" s="103"/>
    </row>
    <row r="1655" spans="1:2">
      <c r="A1655" s="103"/>
      <c r="B1655" s="103"/>
    </row>
    <row r="1656" spans="1:2">
      <c r="A1656" s="103"/>
      <c r="B1656" s="103"/>
    </row>
    <row r="1657" spans="1:2">
      <c r="A1657" s="103"/>
      <c r="B1657" s="103"/>
    </row>
    <row r="1658" spans="1:2">
      <c r="A1658" s="103"/>
      <c r="B1658" s="103"/>
    </row>
    <row r="1659" spans="1:2">
      <c r="A1659" s="103"/>
      <c r="B1659" s="103"/>
    </row>
    <row r="1660" spans="1:2">
      <c r="A1660" s="103"/>
      <c r="B1660" s="103"/>
    </row>
    <row r="1661" spans="1:2">
      <c r="A1661" s="103"/>
      <c r="B1661" s="103"/>
    </row>
    <row r="1662" spans="1:2">
      <c r="A1662" s="103"/>
      <c r="B1662" s="103"/>
    </row>
    <row r="1663" spans="1:2">
      <c r="A1663" s="103"/>
      <c r="B1663" s="103"/>
    </row>
    <row r="1664" spans="1:2">
      <c r="A1664" s="103"/>
      <c r="B1664" s="103"/>
    </row>
    <row r="1665" spans="1:2">
      <c r="A1665" s="103"/>
      <c r="B1665" s="103"/>
    </row>
    <row r="1666" spans="1:2">
      <c r="A1666" s="103"/>
      <c r="B1666" s="103"/>
    </row>
    <row r="1667" spans="1:2">
      <c r="A1667" s="103"/>
      <c r="B1667" s="103"/>
    </row>
    <row r="1668" spans="1:2">
      <c r="A1668" s="103"/>
      <c r="B1668" s="103"/>
    </row>
    <row r="1669" spans="1:2">
      <c r="A1669" s="103"/>
      <c r="B1669" s="103"/>
    </row>
    <row r="1670" spans="1:2">
      <c r="A1670" s="103"/>
      <c r="B1670" s="103"/>
    </row>
    <row r="1671" spans="1:2">
      <c r="A1671" s="103"/>
      <c r="B1671" s="103"/>
    </row>
    <row r="1672" spans="1:2">
      <c r="A1672" s="103"/>
      <c r="B1672" s="103"/>
    </row>
    <row r="1673" spans="1:2">
      <c r="A1673" s="103"/>
      <c r="B1673" s="103"/>
    </row>
    <row r="1674" spans="1:2">
      <c r="A1674" s="103"/>
      <c r="B1674" s="103"/>
    </row>
    <row r="1675" spans="1:2">
      <c r="A1675" s="103"/>
      <c r="B1675" s="103"/>
    </row>
    <row r="1676" spans="1:2">
      <c r="A1676" s="103"/>
      <c r="B1676" s="103"/>
    </row>
    <row r="1677" spans="1:2">
      <c r="A1677" s="103"/>
      <c r="B1677" s="103"/>
    </row>
    <row r="1678" spans="1:2">
      <c r="A1678" s="103"/>
      <c r="B1678" s="103"/>
    </row>
    <row r="1679" spans="1:2">
      <c r="A1679" s="103"/>
      <c r="B1679" s="103"/>
    </row>
    <row r="1680" spans="1:2">
      <c r="A1680" s="103"/>
      <c r="B1680" s="103"/>
    </row>
    <row r="1681" spans="1:2">
      <c r="A1681" s="103"/>
      <c r="B1681" s="103"/>
    </row>
    <row r="1682" spans="1:2">
      <c r="A1682" s="103"/>
      <c r="B1682" s="103"/>
    </row>
    <row r="1683" spans="1:2">
      <c r="A1683" s="103"/>
      <c r="B1683" s="103"/>
    </row>
    <row r="1684" spans="1:2">
      <c r="A1684" s="103"/>
      <c r="B1684" s="103"/>
    </row>
    <row r="1685" spans="1:2">
      <c r="A1685" s="103"/>
      <c r="B1685" s="103"/>
    </row>
    <row r="1686" spans="1:2">
      <c r="A1686" s="103"/>
      <c r="B1686" s="103"/>
    </row>
    <row r="1687" spans="1:2">
      <c r="A1687" s="103"/>
      <c r="B1687" s="103"/>
    </row>
    <row r="1688" spans="1:2">
      <c r="A1688" s="103"/>
      <c r="B1688" s="103"/>
    </row>
    <row r="1689" spans="1:2">
      <c r="A1689" s="103"/>
      <c r="B1689" s="103"/>
    </row>
    <row r="1690" spans="1:2">
      <c r="A1690" s="103"/>
      <c r="B1690" s="103"/>
    </row>
    <row r="1691" spans="1:2">
      <c r="A1691" s="103"/>
      <c r="B1691" s="103"/>
    </row>
    <row r="1692" spans="1:2">
      <c r="A1692" s="103"/>
      <c r="B1692" s="103"/>
    </row>
    <row r="1693" spans="1:2">
      <c r="A1693" s="103"/>
      <c r="B1693" s="103"/>
    </row>
    <row r="1694" spans="1:2">
      <c r="A1694" s="103"/>
      <c r="B1694" s="103"/>
    </row>
    <row r="1695" spans="1:2">
      <c r="A1695" s="103"/>
      <c r="B1695" s="103"/>
    </row>
    <row r="1696" spans="1:2">
      <c r="A1696" s="103"/>
      <c r="B1696" s="103"/>
    </row>
    <row r="1697" spans="1:2">
      <c r="A1697" s="103"/>
      <c r="B1697" s="103"/>
    </row>
    <row r="1698" spans="1:2">
      <c r="A1698" s="103"/>
      <c r="B1698" s="103"/>
    </row>
    <row r="1699" spans="1:2">
      <c r="A1699" s="103"/>
      <c r="B1699" s="103"/>
    </row>
    <row r="1700" spans="1:2">
      <c r="A1700" s="103"/>
      <c r="B1700" s="103"/>
    </row>
    <row r="1701" spans="1:2">
      <c r="A1701" s="103"/>
      <c r="B1701" s="103"/>
    </row>
    <row r="1702" spans="1:2">
      <c r="A1702" s="103"/>
      <c r="B1702" s="103"/>
    </row>
    <row r="1703" spans="1:2">
      <c r="A1703" s="103"/>
      <c r="B1703" s="103"/>
    </row>
    <row r="1704" spans="1:2">
      <c r="A1704" s="103"/>
      <c r="B1704" s="103"/>
    </row>
    <row r="1705" spans="1:2">
      <c r="A1705" s="103"/>
      <c r="B1705" s="103"/>
    </row>
    <row r="1706" spans="1:2">
      <c r="A1706" s="103"/>
      <c r="B1706" s="103"/>
    </row>
    <row r="1707" spans="1:2">
      <c r="A1707" s="103"/>
      <c r="B1707" s="103"/>
    </row>
    <row r="1708" spans="1:2">
      <c r="A1708" s="103"/>
      <c r="B1708" s="103"/>
    </row>
    <row r="1709" spans="1:2">
      <c r="A1709" s="103"/>
      <c r="B1709" s="103"/>
    </row>
    <row r="1710" spans="1:2">
      <c r="A1710" s="103"/>
      <c r="B1710" s="103"/>
    </row>
    <row r="1711" spans="1:2">
      <c r="A1711" s="103"/>
      <c r="B1711" s="103"/>
    </row>
    <row r="1712" spans="1:2">
      <c r="A1712" s="103"/>
      <c r="B1712" s="101"/>
    </row>
    <row r="1713" spans="1:2">
      <c r="A1713" s="103"/>
      <c r="B1713" s="323"/>
    </row>
    <row r="1714" spans="1:2">
      <c r="A1714" s="103"/>
      <c r="B1714" s="323"/>
    </row>
    <row r="1715" spans="1:2">
      <c r="A1715" s="103"/>
      <c r="B1715" s="323"/>
    </row>
    <row r="1716" spans="1:2">
      <c r="A1716" s="103"/>
      <c r="B1716" s="101"/>
    </row>
    <row r="1717" spans="1:2">
      <c r="A1717" s="103"/>
      <c r="B1717" s="323"/>
    </row>
    <row r="1718" spans="1:2">
      <c r="A1718" s="103"/>
      <c r="B1718" s="323"/>
    </row>
    <row r="1719" spans="1:2">
      <c r="A1719" s="103"/>
      <c r="B1719" s="323"/>
    </row>
    <row r="1720" spans="1:2">
      <c r="A1720" s="103"/>
      <c r="B1720" s="101"/>
    </row>
    <row r="1721" spans="1:2">
      <c r="A1721" s="103"/>
      <c r="B1721" s="323"/>
    </row>
    <row r="1722" spans="1:2">
      <c r="A1722" s="103"/>
      <c r="B1722" s="323"/>
    </row>
    <row r="1723" spans="1:2">
      <c r="A1723" s="103"/>
      <c r="B1723" s="323"/>
    </row>
    <row r="1724" spans="1:2">
      <c r="A1724" s="103"/>
      <c r="B1724" s="101"/>
    </row>
    <row r="1725" spans="1:2">
      <c r="A1725" s="103"/>
      <c r="B1725" s="323"/>
    </row>
    <row r="1726" spans="1:2">
      <c r="A1726" s="103"/>
      <c r="B1726" s="323"/>
    </row>
    <row r="1727" spans="1:2">
      <c r="A1727" s="103"/>
      <c r="B1727" s="323"/>
    </row>
    <row r="1728" spans="1:2">
      <c r="A1728" s="103"/>
      <c r="B1728" s="323"/>
    </row>
    <row r="1729" spans="1:2">
      <c r="A1729" s="103"/>
      <c r="B1729" s="103"/>
    </row>
    <row r="1730" spans="1:2">
      <c r="A1730" s="103"/>
      <c r="B1730" s="103"/>
    </row>
    <row r="1731" spans="1:2">
      <c r="A1731" s="103"/>
      <c r="B1731" s="103"/>
    </row>
    <row r="1732" spans="1:2">
      <c r="A1732" s="103"/>
      <c r="B1732" s="103"/>
    </row>
    <row r="1733" spans="1:2">
      <c r="A1733" s="103"/>
      <c r="B1733" s="103"/>
    </row>
    <row r="1734" spans="1:2">
      <c r="A1734" s="103"/>
      <c r="B1734" s="103"/>
    </row>
    <row r="1735" spans="1:2">
      <c r="A1735" s="103"/>
      <c r="B1735" s="103"/>
    </row>
    <row r="1736" spans="1:2">
      <c r="A1736" s="103"/>
      <c r="B1736" s="103"/>
    </row>
    <row r="1737" spans="1:2">
      <c r="A1737" s="103"/>
      <c r="B1737" s="103"/>
    </row>
    <row r="1738" spans="1:2">
      <c r="A1738" s="103"/>
      <c r="B1738" s="103"/>
    </row>
    <row r="1739" spans="1:2">
      <c r="A1739" s="103"/>
      <c r="B1739" s="103"/>
    </row>
    <row r="1740" spans="1:2">
      <c r="A1740" s="103"/>
      <c r="B1740" s="103"/>
    </row>
    <row r="1741" spans="1:2">
      <c r="A1741" s="103"/>
      <c r="B1741" s="103"/>
    </row>
    <row r="1742" spans="1:2">
      <c r="A1742" s="103"/>
      <c r="B1742" s="103"/>
    </row>
    <row r="1743" spans="1:2">
      <c r="A1743" s="103"/>
      <c r="B1743" s="103"/>
    </row>
    <row r="1744" spans="1:2">
      <c r="A1744" s="103"/>
      <c r="B1744" s="103"/>
    </row>
    <row r="1745" spans="1:2">
      <c r="A1745" s="103"/>
      <c r="B1745" s="103"/>
    </row>
    <row r="1746" spans="1:2">
      <c r="A1746" s="103"/>
      <c r="B1746" s="103"/>
    </row>
    <row r="1747" spans="1:2">
      <c r="A1747" s="103"/>
      <c r="B1747" s="103"/>
    </row>
    <row r="1748" spans="1:2">
      <c r="A1748" s="103"/>
      <c r="B1748" s="103"/>
    </row>
    <row r="1749" spans="1:2">
      <c r="A1749" s="103"/>
      <c r="B1749" s="103"/>
    </row>
    <row r="1750" spans="1:2">
      <c r="A1750" s="103"/>
      <c r="B1750" s="103"/>
    </row>
    <row r="1751" spans="1:2">
      <c r="A1751" s="103"/>
      <c r="B1751" s="103"/>
    </row>
    <row r="1752" spans="1:2">
      <c r="A1752" s="103"/>
      <c r="B1752" s="101"/>
    </row>
    <row r="1753" spans="1:2">
      <c r="A1753" s="103"/>
      <c r="B1753" s="323"/>
    </row>
    <row r="1754" spans="1:2">
      <c r="A1754" s="103"/>
      <c r="B1754" s="323"/>
    </row>
    <row r="1755" spans="1:2">
      <c r="A1755" s="103"/>
      <c r="B1755" s="323"/>
    </row>
    <row r="1756" spans="1:2">
      <c r="A1756" s="103"/>
      <c r="B1756" s="323"/>
    </row>
    <row r="1757" spans="1:2">
      <c r="A1757" s="103"/>
      <c r="B1757" s="103"/>
    </row>
    <row r="1758" spans="1:2">
      <c r="A1758" s="103"/>
      <c r="B1758" s="103"/>
    </row>
    <row r="1759" spans="1:2">
      <c r="A1759" s="103"/>
      <c r="B1759" s="103"/>
    </row>
    <row r="1760" spans="1:2">
      <c r="A1760" s="103"/>
      <c r="B1760" s="103"/>
    </row>
    <row r="1761" spans="1:2">
      <c r="A1761" s="103"/>
      <c r="B1761" s="103"/>
    </row>
    <row r="1762" spans="1:2">
      <c r="A1762" s="103"/>
      <c r="B1762" s="103"/>
    </row>
    <row r="1763" spans="1:2">
      <c r="A1763" s="103"/>
      <c r="B1763" s="103"/>
    </row>
    <row r="1764" spans="1:2">
      <c r="A1764" s="103"/>
      <c r="B1764" s="103"/>
    </row>
    <row r="1765" spans="1:2">
      <c r="A1765" s="103"/>
      <c r="B1765" s="103"/>
    </row>
    <row r="1766" spans="1:2">
      <c r="A1766" s="103"/>
      <c r="B1766" s="103"/>
    </row>
    <row r="1767" spans="1:2">
      <c r="A1767" s="103"/>
      <c r="B1767" s="103"/>
    </row>
    <row r="1768" spans="1:2">
      <c r="A1768" s="103"/>
      <c r="B1768" s="103"/>
    </row>
    <row r="1769" spans="1:2">
      <c r="A1769" s="103"/>
      <c r="B1769" s="103"/>
    </row>
    <row r="1770" spans="1:2">
      <c r="A1770" s="103"/>
      <c r="B1770" s="103"/>
    </row>
    <row r="1771" spans="1:2">
      <c r="A1771" s="103"/>
      <c r="B1771" s="103"/>
    </row>
    <row r="1772" spans="1:2">
      <c r="A1772" s="103"/>
      <c r="B1772" s="103"/>
    </row>
    <row r="1773" spans="1:2">
      <c r="A1773" s="103"/>
      <c r="B1773" s="103"/>
    </row>
    <row r="1774" spans="1:2">
      <c r="A1774" s="103"/>
      <c r="B1774" s="103"/>
    </row>
    <row r="1775" spans="1:2">
      <c r="A1775" s="103"/>
      <c r="B1775" s="103"/>
    </row>
    <row r="1776" spans="1:2">
      <c r="A1776" s="103"/>
      <c r="B1776" s="103"/>
    </row>
    <row r="1777" spans="1:2">
      <c r="A1777" s="103"/>
      <c r="B1777" s="103"/>
    </row>
    <row r="1778" spans="1:2">
      <c r="A1778" s="103"/>
      <c r="B1778" s="103"/>
    </row>
    <row r="1779" spans="1:2">
      <c r="A1779" s="103"/>
      <c r="B1779" s="103"/>
    </row>
    <row r="1780" spans="1:2">
      <c r="A1780" s="103"/>
      <c r="B1780" s="103"/>
    </row>
    <row r="1781" spans="1:2">
      <c r="A1781" s="103"/>
      <c r="B1781" s="103"/>
    </row>
    <row r="1782" spans="1:2">
      <c r="A1782" s="103"/>
      <c r="B1782" s="103"/>
    </row>
    <row r="1783" spans="1:2">
      <c r="A1783" s="103"/>
      <c r="B1783" s="103"/>
    </row>
    <row r="1784" spans="1:2">
      <c r="A1784" s="103"/>
      <c r="B1784" s="103"/>
    </row>
    <row r="1785" spans="1:2">
      <c r="A1785" s="103"/>
      <c r="B1785" s="103"/>
    </row>
    <row r="1786" spans="1:2">
      <c r="A1786" s="103"/>
      <c r="B1786" s="103"/>
    </row>
    <row r="1787" spans="1:2">
      <c r="A1787" s="103"/>
      <c r="B1787" s="103"/>
    </row>
    <row r="1788" spans="1:2">
      <c r="A1788" s="103"/>
      <c r="B1788" s="103"/>
    </row>
    <row r="1789" spans="1:2">
      <c r="A1789" s="103"/>
      <c r="B1789" s="324"/>
    </row>
    <row r="1790" spans="1:2">
      <c r="A1790" s="103"/>
      <c r="B1790" s="324"/>
    </row>
    <row r="1791" spans="1:2">
      <c r="A1791" s="103"/>
      <c r="B1791" s="324"/>
    </row>
    <row r="1792" spans="1:2">
      <c r="A1792" s="103"/>
      <c r="B1792" s="324"/>
    </row>
    <row r="1793" spans="1:2">
      <c r="A1793" s="103"/>
      <c r="B1793" s="324"/>
    </row>
    <row r="1794" spans="1:2">
      <c r="A1794" s="103"/>
      <c r="B1794" s="103"/>
    </row>
    <row r="1795" spans="1:2">
      <c r="A1795" s="103"/>
      <c r="B1795" s="103"/>
    </row>
    <row r="1796" spans="1:2">
      <c r="A1796" s="103"/>
      <c r="B1796" s="103"/>
    </row>
    <row r="1797" spans="1:2">
      <c r="A1797" s="103"/>
      <c r="B1797" s="103"/>
    </row>
    <row r="1798" spans="1:2">
      <c r="A1798" s="103"/>
      <c r="B1798" s="103"/>
    </row>
    <row r="1799" spans="1:2">
      <c r="A1799" s="103"/>
      <c r="B1799" s="103"/>
    </row>
    <row r="1800" spans="1:2">
      <c r="A1800" s="103"/>
      <c r="B1800" s="103"/>
    </row>
    <row r="1801" spans="1:2">
      <c r="A1801" s="103"/>
      <c r="B1801" s="103"/>
    </row>
    <row r="1802" spans="1:2">
      <c r="A1802" s="103"/>
      <c r="B1802" s="103"/>
    </row>
    <row r="1803" spans="1:2">
      <c r="A1803" s="103"/>
      <c r="B1803" s="103"/>
    </row>
    <row r="1804" spans="1:2">
      <c r="A1804" s="103"/>
      <c r="B1804" s="103"/>
    </row>
    <row r="1805" spans="1:2">
      <c r="A1805" s="103"/>
      <c r="B1805" s="103"/>
    </row>
    <row r="1806" spans="1:2">
      <c r="A1806" s="103"/>
      <c r="B1806" s="103"/>
    </row>
    <row r="1807" spans="1:2">
      <c r="A1807" s="103"/>
      <c r="B1807" s="103"/>
    </row>
    <row r="1808" spans="1:2">
      <c r="A1808" s="103"/>
      <c r="B1808" s="103"/>
    </row>
    <row r="1809" spans="1:2">
      <c r="A1809" s="103"/>
      <c r="B1809" s="103"/>
    </row>
    <row r="1810" spans="1:2">
      <c r="A1810" s="103"/>
      <c r="B1810" s="103"/>
    </row>
    <row r="1811" spans="1:2">
      <c r="A1811" s="103"/>
      <c r="B1811" s="103"/>
    </row>
    <row r="1812" spans="1:2">
      <c r="A1812" s="103"/>
      <c r="B1812" s="103"/>
    </row>
    <row r="1813" spans="1:2">
      <c r="A1813" s="103"/>
      <c r="B1813" s="103"/>
    </row>
    <row r="1814" spans="1:2">
      <c r="A1814" s="103"/>
      <c r="B1814" s="103"/>
    </row>
    <row r="1815" spans="1:2">
      <c r="A1815" s="103"/>
      <c r="B1815" s="103"/>
    </row>
    <row r="1816" spans="1:2">
      <c r="A1816" s="103"/>
      <c r="B1816" s="103"/>
    </row>
    <row r="1817" spans="1:2">
      <c r="A1817" s="103"/>
      <c r="B1817" s="103"/>
    </row>
    <row r="1818" spans="1:2">
      <c r="A1818" s="103"/>
      <c r="B1818" s="103"/>
    </row>
    <row r="1819" spans="1:2">
      <c r="A1819" s="103"/>
      <c r="B1819" s="103"/>
    </row>
    <row r="1820" spans="1:2">
      <c r="A1820" s="103"/>
      <c r="B1820" s="103"/>
    </row>
    <row r="1821" spans="1:2">
      <c r="A1821" s="103"/>
      <c r="B1821" s="103"/>
    </row>
    <row r="1822" spans="1:2">
      <c r="A1822" s="103"/>
      <c r="B1822" s="103"/>
    </row>
    <row r="1823" spans="1:2">
      <c r="A1823" s="103"/>
      <c r="B1823" s="103"/>
    </row>
    <row r="1824" spans="1:2">
      <c r="A1824" s="103"/>
      <c r="B1824" s="103"/>
    </row>
    <row r="1825" spans="1:2">
      <c r="A1825" s="103"/>
      <c r="B1825" s="103"/>
    </row>
    <row r="1826" spans="1:2">
      <c r="A1826" s="103"/>
      <c r="B1826" s="103"/>
    </row>
    <row r="1827" spans="1:2">
      <c r="A1827" s="103"/>
      <c r="B1827" s="103"/>
    </row>
    <row r="1828" spans="1:2">
      <c r="A1828" s="103"/>
      <c r="B1828" s="103"/>
    </row>
    <row r="1829" spans="1:2">
      <c r="A1829" s="103"/>
      <c r="B1829" s="103"/>
    </row>
    <row r="1830" spans="1:2">
      <c r="A1830" s="103"/>
      <c r="B1830" s="103"/>
    </row>
    <row r="1831" spans="1:2">
      <c r="A1831" s="103"/>
      <c r="B1831" s="103"/>
    </row>
    <row r="1832" spans="1:2">
      <c r="A1832" s="103"/>
      <c r="B1832" s="103"/>
    </row>
    <row r="1833" spans="1:2">
      <c r="A1833" s="103"/>
      <c r="B1833" s="103"/>
    </row>
    <row r="1834" spans="1:2">
      <c r="A1834" s="103"/>
      <c r="B1834" s="103"/>
    </row>
    <row r="1835" spans="1:2">
      <c r="A1835" s="103"/>
      <c r="B1835" s="103"/>
    </row>
    <row r="1836" spans="1:2">
      <c r="A1836" s="103"/>
      <c r="B1836" s="103"/>
    </row>
    <row r="1837" spans="1:2">
      <c r="A1837" s="103"/>
      <c r="B1837" s="103"/>
    </row>
    <row r="1838" spans="1:2">
      <c r="A1838" s="103"/>
      <c r="B1838" s="103"/>
    </row>
    <row r="1839" spans="1:2">
      <c r="A1839" s="103"/>
      <c r="B1839" s="103"/>
    </row>
    <row r="1840" spans="1:2">
      <c r="A1840" s="103"/>
      <c r="B1840" s="103"/>
    </row>
    <row r="1841" spans="1:2">
      <c r="A1841" s="103"/>
      <c r="B1841" s="103"/>
    </row>
    <row r="1842" spans="1:2">
      <c r="A1842" s="103"/>
      <c r="B1842" s="103"/>
    </row>
    <row r="1843" spans="1:2">
      <c r="A1843" s="103"/>
      <c r="B1843" s="103"/>
    </row>
    <row r="1844" spans="1:2">
      <c r="A1844" s="103"/>
      <c r="B1844" s="103"/>
    </row>
    <row r="1845" spans="1:2">
      <c r="A1845" s="103"/>
      <c r="B1845" s="103"/>
    </row>
    <row r="1846" spans="1:2">
      <c r="A1846" s="103"/>
      <c r="B1846" s="103"/>
    </row>
    <row r="1847" spans="1:2">
      <c r="A1847" s="103"/>
      <c r="B1847" s="103"/>
    </row>
    <row r="1848" spans="1:2">
      <c r="A1848" s="103"/>
      <c r="B1848" s="103"/>
    </row>
    <row r="1849" spans="1:2">
      <c r="A1849" s="103"/>
      <c r="B1849" s="103"/>
    </row>
    <row r="1850" spans="1:2">
      <c r="A1850" s="103"/>
      <c r="B1850" s="103"/>
    </row>
    <row r="1851" spans="1:2">
      <c r="A1851" s="103"/>
      <c r="B1851" s="103"/>
    </row>
    <row r="1852" spans="1:2">
      <c r="A1852" s="103"/>
      <c r="B1852" s="103"/>
    </row>
    <row r="1853" spans="1:2">
      <c r="A1853" s="103"/>
      <c r="B1853" s="103"/>
    </row>
    <row r="1854" spans="1:2">
      <c r="A1854" s="103"/>
      <c r="B1854" s="103"/>
    </row>
    <row r="1855" spans="1:2">
      <c r="A1855" s="103"/>
      <c r="B1855" s="103"/>
    </row>
    <row r="1856" spans="1:2">
      <c r="A1856" s="103"/>
      <c r="B1856" s="103"/>
    </row>
    <row r="1857" spans="1:2">
      <c r="A1857" s="103"/>
      <c r="B1857" s="103"/>
    </row>
    <row r="1858" spans="1:2">
      <c r="A1858" s="103"/>
      <c r="B1858" s="103"/>
    </row>
    <row r="1859" spans="1:2">
      <c r="A1859" s="103"/>
      <c r="B1859" s="103"/>
    </row>
    <row r="1860" spans="1:2">
      <c r="A1860" s="103"/>
      <c r="B1860" s="101"/>
    </row>
    <row r="1861" spans="1:2">
      <c r="A1861" s="103"/>
      <c r="B1861" s="323"/>
    </row>
    <row r="1862" spans="1:2">
      <c r="A1862" s="103"/>
      <c r="B1862" s="323"/>
    </row>
    <row r="1863" spans="1:2">
      <c r="A1863" s="103"/>
      <c r="B1863" s="323"/>
    </row>
    <row r="1864" spans="1:2">
      <c r="A1864" s="103"/>
      <c r="B1864" s="323"/>
    </row>
    <row r="1865" spans="1:2">
      <c r="A1865" s="103"/>
      <c r="B1865" s="103"/>
    </row>
    <row r="1866" spans="1:2">
      <c r="A1866" s="103"/>
      <c r="B1866" s="103"/>
    </row>
    <row r="1867" spans="1:2">
      <c r="A1867" s="103"/>
      <c r="B1867" s="103"/>
    </row>
    <row r="1868" spans="1:2">
      <c r="A1868" s="103"/>
      <c r="B1868" s="103"/>
    </row>
    <row r="1869" spans="1:2">
      <c r="A1869" s="103"/>
      <c r="B1869" s="103"/>
    </row>
    <row r="1870" spans="1:2">
      <c r="A1870" s="103"/>
      <c r="B1870" s="103"/>
    </row>
    <row r="1871" spans="1:2">
      <c r="A1871" s="103"/>
      <c r="B1871" s="103"/>
    </row>
    <row r="1872" spans="1:2">
      <c r="A1872" s="103"/>
      <c r="B1872" s="101"/>
    </row>
    <row r="1873" spans="1:2">
      <c r="A1873" s="103"/>
      <c r="B1873" s="323"/>
    </row>
    <row r="1874" spans="1:2">
      <c r="A1874" s="103"/>
      <c r="B1874" s="323"/>
    </row>
    <row r="1875" spans="1:2">
      <c r="A1875" s="103"/>
      <c r="B1875" s="323"/>
    </row>
    <row r="1876" spans="1:2">
      <c r="A1876" s="103"/>
      <c r="B1876" s="323"/>
    </row>
    <row r="1877" spans="1:2">
      <c r="A1877" s="103"/>
      <c r="B1877" s="103"/>
    </row>
    <row r="1878" spans="1:2">
      <c r="A1878" s="103"/>
      <c r="B1878" s="103"/>
    </row>
    <row r="1879" spans="1:2">
      <c r="A1879" s="103"/>
      <c r="B1879" s="103"/>
    </row>
    <row r="1880" spans="1:2">
      <c r="A1880" s="103"/>
      <c r="B1880" s="103"/>
    </row>
    <row r="1881" spans="1:2">
      <c r="A1881" s="103"/>
      <c r="B1881" s="103"/>
    </row>
    <row r="1882" spans="1:2">
      <c r="A1882" s="103"/>
      <c r="B1882" s="103"/>
    </row>
    <row r="1883" spans="1:2">
      <c r="A1883" s="103"/>
      <c r="B1883" s="103"/>
    </row>
    <row r="1884" spans="1:2">
      <c r="A1884" s="103"/>
      <c r="B1884" s="103"/>
    </row>
    <row r="1885" spans="1:2">
      <c r="A1885" s="103"/>
      <c r="B1885" s="103"/>
    </row>
    <row r="1886" spans="1:2">
      <c r="A1886" s="103"/>
      <c r="B1886" s="103"/>
    </row>
    <row r="1887" spans="1:2">
      <c r="A1887" s="103"/>
      <c r="B1887" s="103"/>
    </row>
    <row r="1888" spans="1:2">
      <c r="A1888" s="103"/>
      <c r="B1888" s="103"/>
    </row>
    <row r="1889" spans="1:2">
      <c r="A1889" s="103"/>
      <c r="B1889" s="103"/>
    </row>
    <row r="1890" spans="1:2">
      <c r="A1890" s="103"/>
      <c r="B1890" s="103"/>
    </row>
    <row r="1891" spans="1:2">
      <c r="A1891" s="103"/>
      <c r="B1891" s="103"/>
    </row>
    <row r="1892" spans="1:2">
      <c r="A1892" s="103"/>
      <c r="B1892" s="103"/>
    </row>
    <row r="1893" spans="1:2">
      <c r="A1893" s="103"/>
      <c r="B1893" s="103"/>
    </row>
    <row r="1894" spans="1:2">
      <c r="A1894" s="103"/>
      <c r="B1894" s="103"/>
    </row>
    <row r="1895" spans="1:2">
      <c r="A1895" s="103"/>
      <c r="B1895" s="103"/>
    </row>
    <row r="1896" spans="1:2">
      <c r="A1896" s="103"/>
      <c r="B1896" s="103"/>
    </row>
    <row r="1897" spans="1:2">
      <c r="A1897" s="103"/>
      <c r="B1897" s="103"/>
    </row>
    <row r="1898" spans="1:2">
      <c r="A1898" s="103"/>
      <c r="B1898" s="103"/>
    </row>
    <row r="1899" spans="1:2">
      <c r="A1899" s="103"/>
      <c r="B1899" s="103"/>
    </row>
    <row r="1900" spans="1:2">
      <c r="A1900" s="103"/>
      <c r="B1900" s="103"/>
    </row>
    <row r="1901" spans="1:2">
      <c r="A1901" s="103"/>
      <c r="B1901" s="103"/>
    </row>
    <row r="1902" spans="1:2">
      <c r="A1902" s="103"/>
      <c r="B1902" s="103"/>
    </row>
    <row r="1903" spans="1:2">
      <c r="A1903" s="103"/>
      <c r="B1903" s="103"/>
    </row>
    <row r="1904" spans="1:2">
      <c r="A1904" s="103"/>
      <c r="B1904" s="103"/>
    </row>
    <row r="1905" spans="1:2">
      <c r="A1905" s="103"/>
      <c r="B1905" s="103"/>
    </row>
    <row r="1906" spans="1:2">
      <c r="A1906" s="103"/>
      <c r="B1906" s="103"/>
    </row>
    <row r="1907" spans="1:2">
      <c r="A1907" s="103"/>
      <c r="B1907" s="103"/>
    </row>
    <row r="1908" spans="1:2">
      <c r="A1908" s="103"/>
      <c r="B1908" s="103"/>
    </row>
    <row r="1909" spans="1:2">
      <c r="A1909" s="103"/>
      <c r="B1909" s="103"/>
    </row>
    <row r="1910" spans="1:2">
      <c r="A1910" s="103"/>
      <c r="B1910" s="103"/>
    </row>
    <row r="1911" spans="1:2">
      <c r="A1911" s="103"/>
      <c r="B1911" s="103"/>
    </row>
    <row r="1912" spans="1:2">
      <c r="A1912" s="103"/>
      <c r="B1912" s="103"/>
    </row>
    <row r="1913" spans="1:2">
      <c r="A1913" s="103"/>
      <c r="B1913" s="103"/>
    </row>
    <row r="1914" spans="1:2">
      <c r="A1914" s="103"/>
      <c r="B1914" s="103"/>
    </row>
    <row r="1915" spans="1:2">
      <c r="A1915" s="103"/>
      <c r="B1915" s="103"/>
    </row>
    <row r="1916" spans="1:2">
      <c r="A1916" s="103"/>
      <c r="B1916" s="103"/>
    </row>
    <row r="1917" spans="1:2">
      <c r="A1917" s="103"/>
      <c r="B1917" s="103"/>
    </row>
    <row r="1918" spans="1:2">
      <c r="A1918" s="103"/>
      <c r="B1918" s="103"/>
    </row>
    <row r="1919" spans="1:2">
      <c r="A1919" s="103"/>
      <c r="B1919" s="103"/>
    </row>
    <row r="1920" spans="1:2">
      <c r="A1920" s="103"/>
      <c r="B1920" s="103"/>
    </row>
    <row r="1921" spans="1:2">
      <c r="A1921" s="103"/>
      <c r="B1921" s="103"/>
    </row>
    <row r="1922" spans="1:2">
      <c r="A1922" s="103"/>
      <c r="B1922" s="103"/>
    </row>
    <row r="1923" spans="1:2">
      <c r="A1923" s="103"/>
      <c r="B1923" s="103"/>
    </row>
    <row r="1924" spans="1:2">
      <c r="A1924" s="103"/>
      <c r="B1924" s="103"/>
    </row>
    <row r="1925" spans="1:2">
      <c r="A1925" s="103"/>
      <c r="B1925" s="101"/>
    </row>
    <row r="1926" spans="1:2">
      <c r="A1926" s="103"/>
      <c r="B1926" s="323"/>
    </row>
    <row r="1927" spans="1:2">
      <c r="A1927" s="103"/>
      <c r="B1927" s="323"/>
    </row>
    <row r="1928" spans="1:2">
      <c r="A1928" s="103"/>
      <c r="B1928" s="323"/>
    </row>
    <row r="1929" spans="1:2">
      <c r="A1929" s="103"/>
      <c r="B1929" s="323"/>
    </row>
    <row r="1930" spans="1:2">
      <c r="A1930" s="103"/>
      <c r="B1930" s="323"/>
    </row>
    <row r="1931" spans="1:2">
      <c r="A1931" s="103"/>
      <c r="B1931" s="323"/>
    </row>
    <row r="1932" spans="1:2">
      <c r="A1932" s="103"/>
      <c r="B1932" s="103"/>
    </row>
    <row r="1933" spans="1:2">
      <c r="A1933" s="103"/>
      <c r="B1933" s="103"/>
    </row>
    <row r="1934" spans="1:2">
      <c r="A1934" s="103"/>
      <c r="B1934" s="103"/>
    </row>
    <row r="1935" spans="1:2">
      <c r="A1935" s="103"/>
      <c r="B1935" s="103"/>
    </row>
    <row r="1936" spans="1:2">
      <c r="A1936" s="103"/>
      <c r="B1936" s="103"/>
    </row>
    <row r="1937" spans="1:2">
      <c r="A1937" s="103"/>
      <c r="B1937" s="103"/>
    </row>
    <row r="1938" spans="1:2">
      <c r="A1938" s="103"/>
      <c r="B1938" s="103"/>
    </row>
    <row r="1939" spans="1:2">
      <c r="A1939" s="103"/>
      <c r="B1939" s="103"/>
    </row>
    <row r="1940" spans="1:2">
      <c r="A1940" s="103"/>
      <c r="B1940" s="103"/>
    </row>
    <row r="1941" spans="1:2">
      <c r="A1941" s="103"/>
      <c r="B1941" s="103"/>
    </row>
    <row r="1942" spans="1:2">
      <c r="A1942" s="103"/>
      <c r="B1942" s="103"/>
    </row>
    <row r="1943" spans="1:2">
      <c r="A1943" s="103"/>
      <c r="B1943" s="103"/>
    </row>
    <row r="1944" spans="1:2">
      <c r="A1944" s="103"/>
      <c r="B1944" s="103"/>
    </row>
    <row r="1945" spans="1:2">
      <c r="A1945" s="103"/>
      <c r="B1945" s="103"/>
    </row>
    <row r="1946" spans="1:2">
      <c r="A1946" s="103"/>
      <c r="B1946" s="103"/>
    </row>
    <row r="1947" spans="1:2">
      <c r="A1947" s="103"/>
      <c r="B1947" s="103"/>
    </row>
    <row r="1948" spans="1:2">
      <c r="A1948" s="103"/>
      <c r="B1948" s="103"/>
    </row>
    <row r="1949" spans="1:2">
      <c r="A1949" s="103"/>
      <c r="B1949" s="103"/>
    </row>
    <row r="1950" spans="1:2">
      <c r="A1950" s="103"/>
      <c r="B1950" s="103"/>
    </row>
    <row r="1951" spans="1:2">
      <c r="A1951" s="103"/>
      <c r="B1951" s="103"/>
    </row>
    <row r="1952" spans="1:2">
      <c r="A1952" s="103"/>
      <c r="B1952" s="103"/>
    </row>
    <row r="1953" spans="1:2">
      <c r="A1953" s="103"/>
      <c r="B1953" s="103"/>
    </row>
    <row r="1954" spans="1:2">
      <c r="A1954" s="103"/>
      <c r="B1954" s="103"/>
    </row>
    <row r="1955" spans="1:2">
      <c r="A1955" s="103"/>
      <c r="B1955" s="103"/>
    </row>
    <row r="1956" spans="1:2">
      <c r="A1956" s="103"/>
      <c r="B1956" s="103"/>
    </row>
    <row r="1957" spans="1:2">
      <c r="A1957" s="103"/>
      <c r="B1957" s="103"/>
    </row>
    <row r="1958" spans="1:2">
      <c r="A1958" s="103"/>
      <c r="B1958" s="103"/>
    </row>
    <row r="1959" spans="1:2">
      <c r="A1959" s="103"/>
      <c r="B1959" s="103"/>
    </row>
    <row r="1960" spans="1:2">
      <c r="A1960" s="103"/>
      <c r="B1960" s="103"/>
    </row>
    <row r="1961" spans="1:2">
      <c r="A1961" s="103"/>
      <c r="B1961" s="103"/>
    </row>
    <row r="1962" spans="1:2">
      <c r="A1962" s="103"/>
      <c r="B1962" s="103"/>
    </row>
    <row r="1963" spans="1:2">
      <c r="A1963" s="103"/>
      <c r="B1963" s="103"/>
    </row>
    <row r="1964" spans="1:2">
      <c r="A1964" s="103"/>
      <c r="B1964" s="103"/>
    </row>
    <row r="1965" spans="1:2">
      <c r="A1965" s="103"/>
      <c r="B1965" s="103"/>
    </row>
    <row r="1966" spans="1:2">
      <c r="A1966" s="103"/>
      <c r="B1966" s="103"/>
    </row>
    <row r="1967" spans="1:2">
      <c r="A1967" s="103"/>
      <c r="B1967" s="103"/>
    </row>
    <row r="1968" spans="1:2">
      <c r="A1968" s="103"/>
      <c r="B1968" s="103"/>
    </row>
    <row r="1969" spans="1:2">
      <c r="A1969" s="103"/>
      <c r="B1969" s="103"/>
    </row>
    <row r="1970" spans="1:2">
      <c r="A1970" s="103"/>
      <c r="B1970" s="103"/>
    </row>
    <row r="1971" spans="1:2">
      <c r="A1971" s="103"/>
      <c r="B1971" s="103"/>
    </row>
    <row r="1972" spans="1:2">
      <c r="A1972" s="103"/>
      <c r="B1972" s="103"/>
    </row>
    <row r="1973" spans="1:2">
      <c r="A1973" s="103"/>
      <c r="B1973" s="103"/>
    </row>
    <row r="1974" spans="1:2">
      <c r="A1974" s="103"/>
      <c r="B1974" s="103"/>
    </row>
    <row r="1975" spans="1:2">
      <c r="A1975" s="103"/>
      <c r="B1975" s="103"/>
    </row>
    <row r="1976" spans="1:2">
      <c r="A1976" s="103"/>
      <c r="B1976" s="103"/>
    </row>
    <row r="1977" spans="1:2">
      <c r="A1977" s="103"/>
      <c r="B1977" s="103"/>
    </row>
    <row r="1978" spans="1:2">
      <c r="A1978" s="103"/>
      <c r="B1978" s="103"/>
    </row>
    <row r="1979" spans="1:2">
      <c r="A1979" s="103"/>
      <c r="B1979" s="103"/>
    </row>
    <row r="1980" spans="1:2">
      <c r="A1980" s="103"/>
      <c r="B1980" s="103"/>
    </row>
    <row r="1981" spans="1:2">
      <c r="A1981" s="103"/>
      <c r="B1981" s="103"/>
    </row>
    <row r="1982" spans="1:2">
      <c r="A1982" s="103"/>
      <c r="B1982" s="103"/>
    </row>
    <row r="1983" spans="1:2">
      <c r="A1983" s="103"/>
      <c r="B1983" s="103"/>
    </row>
    <row r="1984" spans="1:2">
      <c r="A1984" s="103"/>
      <c r="B1984" s="103"/>
    </row>
    <row r="1985" spans="1:2">
      <c r="A1985" s="103"/>
      <c r="B1985" s="103"/>
    </row>
    <row r="1986" spans="1:2">
      <c r="A1986" s="103"/>
      <c r="B1986" s="103"/>
    </row>
    <row r="1987" spans="1:2">
      <c r="A1987" s="103"/>
      <c r="B1987" s="103"/>
    </row>
    <row r="1988" spans="1:2">
      <c r="A1988" s="103"/>
      <c r="B1988" s="103"/>
    </row>
    <row r="1989" spans="1:2">
      <c r="A1989" s="103"/>
      <c r="B1989" s="103"/>
    </row>
    <row r="1990" spans="1:2">
      <c r="A1990" s="103"/>
      <c r="B1990" s="103"/>
    </row>
    <row r="1991" spans="1:2">
      <c r="A1991" s="103"/>
      <c r="B1991" s="103"/>
    </row>
    <row r="1992" spans="1:2">
      <c r="A1992" s="103"/>
      <c r="B1992" s="103"/>
    </row>
    <row r="1993" spans="1:2">
      <c r="A1993" s="103"/>
      <c r="B1993" s="103"/>
    </row>
    <row r="1994" spans="1:2">
      <c r="A1994" s="103"/>
      <c r="B1994" s="103"/>
    </row>
    <row r="1995" spans="1:2">
      <c r="A1995" s="103"/>
      <c r="B1995" s="103"/>
    </row>
    <row r="1996" spans="1:2">
      <c r="A1996" s="103"/>
      <c r="B1996" s="103"/>
    </row>
    <row r="1997" spans="1:2">
      <c r="A1997" s="103"/>
      <c r="B1997" s="103"/>
    </row>
    <row r="1998" spans="1:2">
      <c r="A1998" s="103"/>
      <c r="B1998" s="103"/>
    </row>
    <row r="1999" spans="1:2">
      <c r="A1999" s="103"/>
      <c r="B1999" s="103"/>
    </row>
    <row r="2000" spans="1:2">
      <c r="A2000" s="103"/>
      <c r="B2000" s="103"/>
    </row>
    <row r="2001" spans="1:2">
      <c r="A2001" s="103"/>
      <c r="B2001" s="103"/>
    </row>
    <row r="2002" spans="1:2">
      <c r="A2002" s="103"/>
      <c r="B2002" s="103"/>
    </row>
    <row r="2003" spans="1:2">
      <c r="A2003" s="103"/>
      <c r="B2003" s="103"/>
    </row>
    <row r="2004" spans="1:2">
      <c r="A2004" s="103"/>
      <c r="B2004" s="101"/>
    </row>
    <row r="2005" spans="1:2">
      <c r="A2005" s="103"/>
      <c r="B2005" s="323"/>
    </row>
    <row r="2006" spans="1:2">
      <c r="A2006" s="103"/>
      <c r="B2006" s="323"/>
    </row>
    <row r="2007" spans="1:2">
      <c r="A2007" s="103"/>
      <c r="B2007" s="323"/>
    </row>
    <row r="2008" spans="1:2">
      <c r="A2008" s="103"/>
      <c r="B2008" s="323"/>
    </row>
    <row r="2009" spans="1:2">
      <c r="A2009" s="103"/>
      <c r="B2009" s="101"/>
    </row>
    <row r="2010" spans="1:2">
      <c r="A2010" s="103"/>
      <c r="B2010" s="323"/>
    </row>
    <row r="2011" spans="1:2">
      <c r="A2011" s="103"/>
      <c r="B2011" s="323"/>
    </row>
    <row r="2012" spans="1:2">
      <c r="A2012" s="103"/>
      <c r="B2012" s="323"/>
    </row>
    <row r="2013" spans="1:2">
      <c r="A2013" s="103"/>
      <c r="B2013" s="101"/>
    </row>
    <row r="2014" spans="1:2">
      <c r="A2014" s="103"/>
      <c r="B2014" s="323"/>
    </row>
    <row r="2015" spans="1:2">
      <c r="A2015" s="103"/>
      <c r="B2015" s="323"/>
    </row>
    <row r="2016" spans="1:2">
      <c r="A2016" s="103"/>
      <c r="B2016" s="323"/>
    </row>
    <row r="2017" spans="1:2">
      <c r="A2017" s="103"/>
      <c r="B2017" s="103"/>
    </row>
    <row r="2018" spans="1:2">
      <c r="A2018" s="103"/>
      <c r="B2018" s="103"/>
    </row>
    <row r="2019" spans="1:2">
      <c r="A2019" s="103"/>
      <c r="B2019" s="103"/>
    </row>
    <row r="2020" spans="1:2">
      <c r="A2020" s="103"/>
      <c r="B2020" s="103"/>
    </row>
    <row r="2021" spans="1:2">
      <c r="A2021" s="103"/>
      <c r="B2021" s="103"/>
    </row>
    <row r="2022" spans="1:2">
      <c r="A2022" s="103"/>
      <c r="B2022" s="101"/>
    </row>
    <row r="2023" spans="1:2">
      <c r="A2023" s="103"/>
      <c r="B2023" s="323"/>
    </row>
    <row r="2024" spans="1:2">
      <c r="A2024" s="103"/>
      <c r="B2024" s="323"/>
    </row>
    <row r="2025" spans="1:2">
      <c r="A2025" s="103"/>
      <c r="B2025" s="323"/>
    </row>
    <row r="2026" spans="1:2">
      <c r="A2026" s="103"/>
      <c r="B2026" s="323"/>
    </row>
    <row r="2027" spans="1:2">
      <c r="A2027" s="103"/>
      <c r="B2027" s="101"/>
    </row>
    <row r="2028" spans="1:2">
      <c r="A2028" s="103"/>
      <c r="B2028" s="323"/>
    </row>
    <row r="2029" spans="1:2">
      <c r="A2029" s="103"/>
      <c r="B2029" s="323"/>
    </row>
    <row r="2030" spans="1:2">
      <c r="A2030" s="103"/>
      <c r="B2030" s="323"/>
    </row>
    <row r="2031" spans="1:2">
      <c r="A2031" s="103"/>
      <c r="B2031" s="103"/>
    </row>
    <row r="2032" spans="1:2">
      <c r="A2032" s="103"/>
      <c r="B2032" s="103"/>
    </row>
    <row r="2033" spans="1:2">
      <c r="A2033" s="103"/>
      <c r="B2033" s="103"/>
    </row>
    <row r="2034" spans="1:2">
      <c r="A2034" s="103"/>
      <c r="B2034" s="103"/>
    </row>
    <row r="2035" spans="1:2">
      <c r="A2035" s="103"/>
      <c r="B2035" s="103"/>
    </row>
    <row r="2036" spans="1:2">
      <c r="A2036" s="103"/>
      <c r="B2036" s="103"/>
    </row>
    <row r="2037" spans="1:2">
      <c r="A2037" s="103"/>
      <c r="B2037" s="103"/>
    </row>
    <row r="2038" spans="1:2">
      <c r="A2038" s="103"/>
      <c r="B2038" s="103"/>
    </row>
    <row r="2039" spans="1:2">
      <c r="A2039" s="103"/>
      <c r="B2039" s="101"/>
    </row>
    <row r="2040" spans="1:2">
      <c r="A2040" s="103"/>
      <c r="B2040" s="323"/>
    </row>
    <row r="2041" spans="1:2">
      <c r="A2041" s="103"/>
      <c r="B2041" s="323"/>
    </row>
    <row r="2042" spans="1:2">
      <c r="A2042" s="103"/>
      <c r="B2042" s="323"/>
    </row>
    <row r="2043" spans="1:2">
      <c r="A2043" s="103"/>
      <c r="B2043" s="323"/>
    </row>
    <row r="2044" spans="1:2">
      <c r="A2044" s="103"/>
      <c r="B2044" s="103"/>
    </row>
    <row r="2045" spans="1:2">
      <c r="A2045" s="103"/>
      <c r="B2045" s="103"/>
    </row>
    <row r="2046" spans="1:2">
      <c r="A2046" s="103"/>
      <c r="B2046" s="103"/>
    </row>
    <row r="2047" spans="1:2">
      <c r="A2047" s="103"/>
      <c r="B2047" s="103"/>
    </row>
    <row r="2048" spans="1:2">
      <c r="A2048" s="103"/>
      <c r="B2048" s="103"/>
    </row>
    <row r="2049" spans="1:2">
      <c r="A2049" s="103"/>
      <c r="B2049" s="103"/>
    </row>
    <row r="2050" spans="1:2">
      <c r="A2050" s="103"/>
      <c r="B2050" s="103"/>
    </row>
    <row r="2051" spans="1:2">
      <c r="A2051" s="103"/>
      <c r="B2051" s="103"/>
    </row>
    <row r="2052" spans="1:2">
      <c r="A2052" s="103"/>
      <c r="B2052" s="103"/>
    </row>
    <row r="2053" spans="1:2">
      <c r="A2053" s="103"/>
      <c r="B2053" s="103"/>
    </row>
    <row r="2054" spans="1:2">
      <c r="A2054" s="103"/>
      <c r="B2054" s="103"/>
    </row>
    <row r="2055" spans="1:2">
      <c r="A2055" s="103"/>
      <c r="B2055" s="103"/>
    </row>
    <row r="2056" spans="1:2">
      <c r="A2056" s="103"/>
      <c r="B2056" s="103"/>
    </row>
    <row r="2057" spans="1:2">
      <c r="A2057" s="103"/>
      <c r="B2057" s="103"/>
    </row>
    <row r="2058" spans="1:2">
      <c r="A2058" s="103"/>
      <c r="B2058" s="101"/>
    </row>
    <row r="2059" spans="1:2">
      <c r="A2059" s="103"/>
      <c r="B2059" s="323"/>
    </row>
    <row r="2060" spans="1:2">
      <c r="A2060" s="103"/>
      <c r="B2060" s="323"/>
    </row>
    <row r="2061" spans="1:2">
      <c r="A2061" s="103"/>
      <c r="B2061" s="323"/>
    </row>
    <row r="2062" spans="1:2">
      <c r="A2062" s="103"/>
      <c r="B2062" s="103"/>
    </row>
    <row r="2063" spans="1:2">
      <c r="A2063" s="103"/>
      <c r="B2063" s="103"/>
    </row>
    <row r="2064" spans="1:2">
      <c r="A2064" s="103"/>
      <c r="B2064" s="103"/>
    </row>
    <row r="2065" spans="1:2">
      <c r="A2065" s="103"/>
      <c r="B2065" s="103"/>
    </row>
    <row r="2066" spans="1:2">
      <c r="A2066" s="103"/>
      <c r="B2066" s="103"/>
    </row>
    <row r="2067" spans="1:2">
      <c r="A2067" s="103"/>
      <c r="B2067" s="103"/>
    </row>
    <row r="2068" spans="1:2">
      <c r="A2068" s="103"/>
      <c r="B2068" s="103"/>
    </row>
    <row r="2069" spans="1:2">
      <c r="A2069" s="103"/>
      <c r="B2069" s="103"/>
    </row>
    <row r="2070" spans="1:2">
      <c r="A2070" s="103"/>
      <c r="B2070" s="103"/>
    </row>
    <row r="2071" spans="1:2">
      <c r="A2071" s="103"/>
      <c r="B2071" s="101"/>
    </row>
    <row r="2072" spans="1:2">
      <c r="A2072" s="103"/>
      <c r="B2072" s="323"/>
    </row>
    <row r="2073" spans="1:2">
      <c r="A2073" s="103"/>
      <c r="B2073" s="323"/>
    </row>
    <row r="2074" spans="1:2">
      <c r="A2074" s="103"/>
      <c r="B2074" s="323"/>
    </row>
    <row r="2075" spans="1:2">
      <c r="A2075" s="103"/>
      <c r="B2075" s="323"/>
    </row>
    <row r="2076" spans="1:2">
      <c r="A2076" s="103"/>
      <c r="B2076" s="103"/>
    </row>
    <row r="2077" spans="1:2">
      <c r="A2077" s="103"/>
      <c r="B2077" s="103"/>
    </row>
    <row r="2078" spans="1:2">
      <c r="A2078" s="103"/>
      <c r="B2078" s="103"/>
    </row>
    <row r="2079" spans="1:2">
      <c r="A2079" s="103"/>
      <c r="B2079" s="103"/>
    </row>
    <row r="2080" spans="1:2">
      <c r="A2080" s="103"/>
      <c r="B2080" s="103"/>
    </row>
    <row r="2081" spans="1:2">
      <c r="A2081" s="103"/>
      <c r="B2081" s="103"/>
    </row>
    <row r="2082" spans="1:2">
      <c r="A2082" s="103"/>
      <c r="B2082" s="103"/>
    </row>
    <row r="2083" spans="1:2">
      <c r="A2083" s="103"/>
      <c r="B2083" s="103"/>
    </row>
    <row r="2084" spans="1:2">
      <c r="A2084" s="103"/>
      <c r="B2084" s="103"/>
    </row>
    <row r="2085" spans="1:2">
      <c r="A2085" s="103"/>
      <c r="B2085" s="103"/>
    </row>
    <row r="2086" spans="1:2">
      <c r="A2086" s="103"/>
      <c r="B2086" s="103"/>
    </row>
    <row r="2087" spans="1:2">
      <c r="A2087" s="103"/>
      <c r="B2087" s="103"/>
    </row>
    <row r="2088" spans="1:2">
      <c r="A2088" s="103"/>
      <c r="B2088" s="103"/>
    </row>
    <row r="2089" spans="1:2">
      <c r="A2089" s="103"/>
      <c r="B2089" s="103"/>
    </row>
    <row r="2090" spans="1:2">
      <c r="A2090" s="103"/>
      <c r="B2090" s="103"/>
    </row>
    <row r="2091" spans="1:2">
      <c r="A2091" s="103"/>
      <c r="B2091" s="103"/>
    </row>
    <row r="2092" spans="1:2">
      <c r="A2092" s="103"/>
      <c r="B2092" s="101"/>
    </row>
    <row r="2093" spans="1:2">
      <c r="A2093" s="103"/>
      <c r="B2093" s="323"/>
    </row>
    <row r="2094" spans="1:2">
      <c r="A2094" s="103"/>
      <c r="B2094" s="323"/>
    </row>
    <row r="2095" spans="1:2">
      <c r="A2095" s="103"/>
      <c r="B2095" s="323"/>
    </row>
    <row r="2096" spans="1:2">
      <c r="A2096" s="103"/>
      <c r="B2096" s="323"/>
    </row>
    <row r="2097" spans="1:2">
      <c r="A2097" s="103"/>
      <c r="B2097" s="103"/>
    </row>
    <row r="2098" spans="1:2">
      <c r="A2098" s="103"/>
      <c r="B2098" s="103"/>
    </row>
    <row r="2099" spans="1:2">
      <c r="A2099" s="103"/>
      <c r="B2099" s="103"/>
    </row>
    <row r="2100" spans="1:2">
      <c r="A2100" s="103"/>
      <c r="B2100" s="103"/>
    </row>
    <row r="2101" spans="1:2">
      <c r="A2101" s="103"/>
      <c r="B2101" s="103"/>
    </row>
    <row r="2102" spans="1:2">
      <c r="A2102" s="103"/>
      <c r="B2102" s="103"/>
    </row>
    <row r="2103" spans="1:2">
      <c r="A2103" s="103"/>
      <c r="B2103" s="103"/>
    </row>
    <row r="2104" spans="1:2">
      <c r="A2104" s="103"/>
      <c r="B2104" s="103"/>
    </row>
    <row r="2105" spans="1:2">
      <c r="A2105" s="103"/>
      <c r="B2105" s="103"/>
    </row>
    <row r="2106" spans="1:2">
      <c r="A2106" s="103"/>
      <c r="B2106" s="103"/>
    </row>
    <row r="2107" spans="1:2">
      <c r="A2107" s="103"/>
      <c r="B2107" s="103"/>
    </row>
    <row r="2108" spans="1:2">
      <c r="A2108" s="103"/>
      <c r="B2108" s="103"/>
    </row>
    <row r="2109" spans="1:2">
      <c r="A2109" s="103"/>
      <c r="B2109" s="103"/>
    </row>
    <row r="2110" spans="1:2">
      <c r="A2110" s="103"/>
      <c r="B2110" s="103"/>
    </row>
    <row r="2111" spans="1:2">
      <c r="A2111" s="103"/>
      <c r="B2111" s="103"/>
    </row>
    <row r="2112" spans="1:2">
      <c r="A2112" s="103"/>
      <c r="B2112" s="103"/>
    </row>
    <row r="2113" spans="1:2">
      <c r="A2113" s="103"/>
      <c r="B2113" s="103"/>
    </row>
    <row r="2114" spans="1:2">
      <c r="A2114" s="103"/>
      <c r="B2114" s="103"/>
    </row>
    <row r="2115" spans="1:2">
      <c r="A2115" s="103"/>
      <c r="B2115" s="103"/>
    </row>
    <row r="2116" spans="1:2">
      <c r="A2116" s="103"/>
      <c r="B2116" s="103"/>
    </row>
    <row r="2117" spans="1:2">
      <c r="A2117" s="103"/>
      <c r="B2117" s="103"/>
    </row>
    <row r="2118" spans="1:2">
      <c r="A2118" s="103"/>
      <c r="B2118" s="103"/>
    </row>
    <row r="2119" spans="1:2">
      <c r="A2119" s="103"/>
      <c r="B2119" s="103"/>
    </row>
    <row r="2120" spans="1:2">
      <c r="A2120" s="103"/>
      <c r="B2120" s="103"/>
    </row>
    <row r="2121" spans="1:2">
      <c r="A2121" s="103"/>
      <c r="B2121" s="103"/>
    </row>
    <row r="2122" spans="1:2">
      <c r="A2122" s="103"/>
      <c r="B2122" s="103"/>
    </row>
    <row r="2123" spans="1:2">
      <c r="A2123" s="103"/>
      <c r="B2123" s="103"/>
    </row>
    <row r="2124" spans="1:2">
      <c r="A2124" s="103"/>
      <c r="B2124" s="103"/>
    </row>
    <row r="2125" spans="1:2">
      <c r="A2125" s="103"/>
      <c r="B2125" s="103"/>
    </row>
    <row r="2126" spans="1:2">
      <c r="A2126" s="103"/>
      <c r="B2126" s="103"/>
    </row>
    <row r="2127" spans="1:2">
      <c r="A2127" s="103"/>
      <c r="B2127" s="103"/>
    </row>
    <row r="2128" spans="1:2">
      <c r="A2128" s="103"/>
      <c r="B2128" s="103"/>
    </row>
    <row r="2129" spans="1:2">
      <c r="A2129" s="103"/>
      <c r="B2129" s="103"/>
    </row>
    <row r="2130" spans="1:2">
      <c r="A2130" s="103"/>
      <c r="B2130" s="103"/>
    </row>
    <row r="2131" spans="1:2">
      <c r="A2131" s="103"/>
      <c r="B2131" s="103"/>
    </row>
    <row r="2132" spans="1:2">
      <c r="A2132" s="103"/>
      <c r="B2132" s="103"/>
    </row>
    <row r="2133" spans="1:2">
      <c r="A2133" s="103"/>
      <c r="B2133" s="103"/>
    </row>
    <row r="2134" spans="1:2">
      <c r="A2134" s="103"/>
      <c r="B2134" s="103"/>
    </row>
    <row r="2135" spans="1:2">
      <c r="A2135" s="103"/>
      <c r="B2135" s="103"/>
    </row>
    <row r="2136" spans="1:2">
      <c r="A2136" s="103"/>
      <c r="B2136" s="103"/>
    </row>
    <row r="2137" spans="1:2">
      <c r="A2137" s="103"/>
      <c r="B2137" s="103"/>
    </row>
    <row r="2138" spans="1:2">
      <c r="A2138" s="103"/>
      <c r="B2138" s="103"/>
    </row>
    <row r="2139" spans="1:2">
      <c r="A2139" s="103"/>
      <c r="B2139" s="103"/>
    </row>
    <row r="2140" spans="1:2">
      <c r="A2140" s="103"/>
      <c r="B2140" s="101"/>
    </row>
    <row r="2141" spans="1:2">
      <c r="A2141" s="103"/>
      <c r="B2141" s="323"/>
    </row>
    <row r="2142" spans="1:2">
      <c r="A2142" s="103"/>
      <c r="B2142" s="323"/>
    </row>
    <row r="2143" spans="1:2">
      <c r="A2143" s="103"/>
      <c r="B2143" s="323"/>
    </row>
    <row r="2144" spans="1:2">
      <c r="A2144" s="103"/>
      <c r="B2144" s="103"/>
    </row>
    <row r="2145" spans="1:2">
      <c r="A2145" s="103"/>
      <c r="B2145" s="103"/>
    </row>
    <row r="2146" spans="1:2">
      <c r="A2146" s="103"/>
      <c r="B2146" s="103"/>
    </row>
    <row r="2147" spans="1:2">
      <c r="A2147" s="103"/>
      <c r="B2147" s="103"/>
    </row>
    <row r="2148" spans="1:2">
      <c r="A2148" s="103"/>
      <c r="B2148" s="103"/>
    </row>
    <row r="2149" spans="1:2">
      <c r="A2149" s="103"/>
      <c r="B2149" s="103"/>
    </row>
    <row r="2150" spans="1:2">
      <c r="A2150" s="103"/>
      <c r="B2150" s="103"/>
    </row>
    <row r="2151" spans="1:2">
      <c r="A2151" s="103"/>
      <c r="B2151" s="103"/>
    </row>
    <row r="2152" spans="1:2">
      <c r="A2152" s="103"/>
      <c r="B2152" s="103"/>
    </row>
    <row r="2153" spans="1:2">
      <c r="A2153" s="103"/>
      <c r="B2153" s="103"/>
    </row>
    <row r="2154" spans="1:2">
      <c r="A2154" s="103"/>
      <c r="B2154" s="103"/>
    </row>
    <row r="2155" spans="1:2">
      <c r="A2155" s="103"/>
      <c r="B2155" s="103"/>
    </row>
    <row r="2156" spans="1:2">
      <c r="A2156" s="103"/>
      <c r="B2156" s="103"/>
    </row>
    <row r="2157" spans="1:2">
      <c r="A2157" s="103"/>
      <c r="B2157" s="103"/>
    </row>
    <row r="2158" spans="1:2">
      <c r="A2158" s="103"/>
      <c r="B2158" s="103"/>
    </row>
    <row r="2159" spans="1:2">
      <c r="A2159" s="103"/>
      <c r="B2159" s="101"/>
    </row>
    <row r="2160" spans="1:2">
      <c r="A2160" s="103"/>
      <c r="B2160" s="323"/>
    </row>
    <row r="2161" spans="1:2">
      <c r="A2161" s="103"/>
      <c r="B2161" s="323"/>
    </row>
    <row r="2162" spans="1:2">
      <c r="A2162" s="103"/>
      <c r="B2162" s="323"/>
    </row>
    <row r="2163" spans="1:2">
      <c r="A2163" s="103"/>
      <c r="B2163" s="103"/>
    </row>
    <row r="2164" spans="1:2">
      <c r="A2164" s="103"/>
      <c r="B2164" s="103"/>
    </row>
    <row r="2165" spans="1:2">
      <c r="A2165" s="103"/>
      <c r="B2165" s="103"/>
    </row>
    <row r="2166" spans="1:2">
      <c r="A2166" s="103"/>
      <c r="B2166" s="103"/>
    </row>
    <row r="2167" spans="1:2">
      <c r="A2167" s="103"/>
      <c r="B2167" s="103"/>
    </row>
    <row r="2168" spans="1:2">
      <c r="A2168" s="103"/>
      <c r="B2168" s="103"/>
    </row>
    <row r="2169" spans="1:2">
      <c r="A2169" s="103"/>
      <c r="B2169" s="103"/>
    </row>
    <row r="2170" spans="1:2">
      <c r="A2170" s="103"/>
      <c r="B2170" s="103"/>
    </row>
    <row r="2171" spans="1:2">
      <c r="A2171" s="103"/>
      <c r="B2171" s="103"/>
    </row>
    <row r="2172" spans="1:2">
      <c r="A2172" s="103"/>
      <c r="B2172" s="103"/>
    </row>
    <row r="2173" spans="1:2">
      <c r="A2173" s="103"/>
      <c r="B2173" s="103"/>
    </row>
    <row r="2174" spans="1:2">
      <c r="A2174" s="103"/>
      <c r="B2174" s="103"/>
    </row>
    <row r="2175" spans="1:2">
      <c r="A2175" s="103"/>
      <c r="B2175" s="103"/>
    </row>
    <row r="2176" spans="1:2">
      <c r="A2176" s="103"/>
      <c r="B2176" s="103"/>
    </row>
    <row r="2177" spans="1:2">
      <c r="A2177" s="103"/>
      <c r="B2177" s="103"/>
    </row>
    <row r="2178" spans="1:2">
      <c r="A2178" s="103"/>
      <c r="B2178" s="103"/>
    </row>
    <row r="2179" spans="1:2">
      <c r="A2179" s="103"/>
      <c r="B2179" s="103"/>
    </row>
    <row r="2180" spans="1:2">
      <c r="A2180" s="103"/>
      <c r="B2180" s="103"/>
    </row>
    <row r="2181" spans="1:2">
      <c r="A2181" s="103"/>
      <c r="B2181" s="103"/>
    </row>
    <row r="2182" spans="1:2">
      <c r="A2182" s="103"/>
      <c r="B2182" s="103"/>
    </row>
    <row r="2183" spans="1:2">
      <c r="A2183" s="103"/>
      <c r="B2183" s="103"/>
    </row>
    <row r="2184" spans="1:2">
      <c r="A2184" s="103"/>
      <c r="B2184" s="103"/>
    </row>
    <row r="2185" spans="1:2">
      <c r="A2185" s="103"/>
      <c r="B2185" s="103"/>
    </row>
    <row r="2186" spans="1:2">
      <c r="A2186" s="103"/>
      <c r="B2186" s="103"/>
    </row>
    <row r="2187" spans="1:2">
      <c r="A2187" s="103"/>
      <c r="B2187" s="103"/>
    </row>
    <row r="2188" spans="1:2">
      <c r="A2188" s="103"/>
      <c r="B2188" s="103"/>
    </row>
    <row r="2189" spans="1:2">
      <c r="A2189" s="103"/>
      <c r="B2189" s="103"/>
    </row>
    <row r="2190" spans="1:2">
      <c r="A2190" s="103"/>
      <c r="B2190" s="103"/>
    </row>
    <row r="2191" spans="1:2">
      <c r="A2191" s="103"/>
      <c r="B2191" s="103"/>
    </row>
    <row r="2192" spans="1:2">
      <c r="A2192" s="103"/>
      <c r="B2192" s="103"/>
    </row>
    <row r="2193" spans="1:2">
      <c r="A2193" s="103"/>
      <c r="B2193" s="103"/>
    </row>
    <row r="2194" spans="1:2">
      <c r="A2194" s="103"/>
      <c r="B2194" s="103"/>
    </row>
    <row r="2195" spans="1:2">
      <c r="A2195" s="103"/>
      <c r="B2195" s="103"/>
    </row>
    <row r="2196" spans="1:2">
      <c r="A2196" s="103"/>
      <c r="B2196" s="103"/>
    </row>
    <row r="2197" spans="1:2">
      <c r="A2197" s="103"/>
      <c r="B2197" s="103"/>
    </row>
    <row r="2198" spans="1:2">
      <c r="A2198" s="103"/>
      <c r="B2198" s="103"/>
    </row>
    <row r="2199" spans="1:2">
      <c r="A2199" s="103"/>
      <c r="B2199" s="101"/>
    </row>
    <row r="2200" spans="1:2">
      <c r="A2200" s="103"/>
      <c r="B2200" s="323"/>
    </row>
    <row r="2201" spans="1:2">
      <c r="A2201" s="103"/>
      <c r="B2201" s="323"/>
    </row>
    <row r="2202" spans="1:2">
      <c r="A2202" s="103"/>
      <c r="B2202" s="323"/>
    </row>
    <row r="2203" spans="1:2">
      <c r="A2203" s="103"/>
      <c r="B2203" s="101"/>
    </row>
    <row r="2204" spans="1:2">
      <c r="A2204" s="103"/>
      <c r="B2204" s="323"/>
    </row>
    <row r="2205" spans="1:2">
      <c r="A2205" s="103"/>
      <c r="B2205" s="323"/>
    </row>
    <row r="2206" spans="1:2">
      <c r="A2206" s="103"/>
      <c r="B2206" s="323"/>
    </row>
    <row r="2207" spans="1:2">
      <c r="A2207" s="103"/>
      <c r="B2207" s="103"/>
    </row>
    <row r="2208" spans="1:2">
      <c r="A2208" s="103"/>
      <c r="B2208" s="103"/>
    </row>
    <row r="2209" spans="1:2">
      <c r="A2209" s="103"/>
      <c r="B2209" s="103"/>
    </row>
    <row r="2210" spans="1:2">
      <c r="A2210" s="103"/>
      <c r="B2210" s="103"/>
    </row>
    <row r="2211" spans="1:2">
      <c r="A2211" s="103"/>
      <c r="B2211" s="103"/>
    </row>
    <row r="2212" spans="1:2">
      <c r="A2212" s="103"/>
      <c r="B2212" s="103"/>
    </row>
    <row r="2213" spans="1:2">
      <c r="A2213" s="103"/>
      <c r="B2213" s="103"/>
    </row>
    <row r="2214" spans="1:2">
      <c r="A2214" s="103"/>
      <c r="B2214" s="103"/>
    </row>
    <row r="2215" spans="1:2">
      <c r="A2215" s="103"/>
      <c r="B2215" s="103"/>
    </row>
    <row r="2216" spans="1:2">
      <c r="A2216" s="103"/>
      <c r="B2216" s="103"/>
    </row>
    <row r="2217" spans="1:2">
      <c r="A2217" s="103"/>
      <c r="B2217" s="103"/>
    </row>
    <row r="2218" spans="1:2">
      <c r="A2218" s="103"/>
      <c r="B2218" s="103"/>
    </row>
    <row r="2219" spans="1:2">
      <c r="A2219" s="103"/>
      <c r="B2219" s="101"/>
    </row>
    <row r="2220" spans="1:2">
      <c r="A2220" s="103"/>
      <c r="B2220" s="323"/>
    </row>
    <row r="2221" spans="1:2">
      <c r="A2221" s="103"/>
      <c r="B2221" s="323"/>
    </row>
    <row r="2222" spans="1:2">
      <c r="A2222" s="103"/>
      <c r="B2222" s="323"/>
    </row>
    <row r="2223" spans="1:2">
      <c r="A2223" s="103"/>
      <c r="B2223" s="103"/>
    </row>
    <row r="2224" spans="1:2">
      <c r="A2224" s="103"/>
      <c r="B2224" s="103"/>
    </row>
    <row r="2225" spans="1:2">
      <c r="A2225" s="103"/>
      <c r="B2225" s="103"/>
    </row>
    <row r="2226" spans="1:2">
      <c r="A2226" s="103"/>
      <c r="B2226" s="103"/>
    </row>
    <row r="2227" spans="1:2">
      <c r="A2227" s="103"/>
      <c r="B2227" s="103"/>
    </row>
    <row r="2228" spans="1:2">
      <c r="A2228" s="103"/>
      <c r="B2228" s="103"/>
    </row>
    <row r="2229" spans="1:2">
      <c r="A2229" s="103"/>
      <c r="B2229" s="103"/>
    </row>
    <row r="2230" spans="1:2">
      <c r="A2230" s="103"/>
      <c r="B2230" s="103"/>
    </row>
    <row r="2231" spans="1:2">
      <c r="A2231" s="103"/>
      <c r="B2231" s="103"/>
    </row>
    <row r="2232" spans="1:2">
      <c r="A2232" s="103"/>
      <c r="B2232" s="103"/>
    </row>
    <row r="2233" spans="1:2">
      <c r="A2233" s="103"/>
      <c r="B2233" s="103"/>
    </row>
    <row r="2234" spans="1:2">
      <c r="A2234" s="103"/>
      <c r="B2234" s="103"/>
    </row>
    <row r="2235" spans="1:2">
      <c r="A2235" s="103"/>
      <c r="B2235" s="103"/>
    </row>
    <row r="2236" spans="1:2">
      <c r="A2236" s="103"/>
      <c r="B2236" s="103"/>
    </row>
    <row r="2237" spans="1:2">
      <c r="A2237" s="103"/>
      <c r="B2237" s="103"/>
    </row>
    <row r="2238" spans="1:2">
      <c r="A2238" s="103"/>
      <c r="B2238" s="103"/>
    </row>
    <row r="2239" spans="1:2">
      <c r="A2239" s="103"/>
      <c r="B2239" s="103"/>
    </row>
    <row r="2240" spans="1:2">
      <c r="A2240" s="103"/>
      <c r="B2240" s="103"/>
    </row>
    <row r="2241" spans="1:2">
      <c r="A2241" s="103"/>
      <c r="B2241" s="103"/>
    </row>
    <row r="2242" spans="1:2">
      <c r="A2242" s="103"/>
      <c r="B2242" s="103"/>
    </row>
    <row r="2243" spans="1:2">
      <c r="A2243" s="103"/>
      <c r="B2243" s="103"/>
    </row>
    <row r="2244" spans="1:2">
      <c r="A2244" s="103"/>
      <c r="B2244" s="103"/>
    </row>
    <row r="2245" spans="1:2">
      <c r="A2245" s="103"/>
      <c r="B2245" s="103"/>
    </row>
    <row r="2246" spans="1:2">
      <c r="A2246" s="103"/>
      <c r="B2246" s="103"/>
    </row>
    <row r="2247" spans="1:2">
      <c r="A2247" s="103"/>
      <c r="B2247" s="103"/>
    </row>
    <row r="2248" spans="1:2">
      <c r="A2248" s="103"/>
      <c r="B2248" s="103"/>
    </row>
    <row r="2249" spans="1:2">
      <c r="A2249" s="103"/>
      <c r="B2249" s="103"/>
    </row>
    <row r="2250" spans="1:2">
      <c r="A2250" s="103"/>
      <c r="B2250" s="103"/>
    </row>
    <row r="2251" spans="1:2">
      <c r="A2251" s="103"/>
      <c r="B2251" s="103"/>
    </row>
    <row r="2252" spans="1:2">
      <c r="A2252" s="103"/>
      <c r="B2252" s="103"/>
    </row>
    <row r="2253" spans="1:2">
      <c r="A2253" s="103"/>
      <c r="B2253" s="103"/>
    </row>
    <row r="2254" spans="1:2">
      <c r="A2254" s="103"/>
      <c r="B2254" s="103"/>
    </row>
    <row r="2255" spans="1:2">
      <c r="A2255" s="103"/>
      <c r="B2255" s="103"/>
    </row>
    <row r="2256" spans="1:2">
      <c r="A2256" s="103"/>
      <c r="B2256" s="103"/>
    </row>
    <row r="2257" spans="1:2">
      <c r="A2257" s="103"/>
      <c r="B2257" s="103"/>
    </row>
    <row r="2258" spans="1:2">
      <c r="A2258" s="103"/>
      <c r="B2258" s="103"/>
    </row>
    <row r="2259" spans="1:2">
      <c r="A2259" s="103"/>
      <c r="B2259" s="103"/>
    </row>
    <row r="2260" spans="1:2">
      <c r="A2260" s="103"/>
      <c r="B2260" s="103"/>
    </row>
    <row r="2261" spans="1:2">
      <c r="A2261" s="103"/>
      <c r="B2261" s="103"/>
    </row>
    <row r="2262" spans="1:2">
      <c r="A2262" s="103"/>
      <c r="B2262" s="103"/>
    </row>
    <row r="2263" spans="1:2">
      <c r="A2263" s="103"/>
      <c r="B2263" s="103"/>
    </row>
    <row r="2264" spans="1:2">
      <c r="A2264" s="103"/>
      <c r="B2264" s="103"/>
    </row>
    <row r="2265" spans="1:2">
      <c r="A2265" s="103"/>
      <c r="B2265" s="103"/>
    </row>
    <row r="2266" spans="1:2">
      <c r="A2266" s="103"/>
      <c r="B2266" s="103"/>
    </row>
    <row r="2267" spans="1:2">
      <c r="A2267" s="103"/>
      <c r="B2267" s="103"/>
    </row>
    <row r="2268" spans="1:2">
      <c r="A2268" s="103"/>
      <c r="B2268" s="101"/>
    </row>
    <row r="2269" spans="1:2">
      <c r="A2269" s="103"/>
      <c r="B2269" s="323"/>
    </row>
    <row r="2270" spans="1:2">
      <c r="A2270" s="103"/>
      <c r="B2270" s="323"/>
    </row>
    <row r="2271" spans="1:2">
      <c r="A2271" s="103"/>
      <c r="B2271" s="323"/>
    </row>
    <row r="2272" spans="1:2">
      <c r="A2272" s="103"/>
      <c r="B2272" s="323"/>
    </row>
    <row r="2273" spans="1:2">
      <c r="A2273" s="103"/>
      <c r="B2273" s="101"/>
    </row>
    <row r="2274" spans="1:2">
      <c r="A2274" s="103"/>
      <c r="B2274" s="323"/>
    </row>
    <row r="2275" spans="1:2">
      <c r="A2275" s="103"/>
      <c r="B2275" s="323"/>
    </row>
    <row r="2276" spans="1:2">
      <c r="A2276" s="103"/>
      <c r="B2276" s="323"/>
    </row>
    <row r="2277" spans="1:2">
      <c r="A2277" s="103"/>
      <c r="B2277" s="323"/>
    </row>
    <row r="2278" spans="1:2">
      <c r="A2278" s="103"/>
      <c r="B2278" s="103"/>
    </row>
    <row r="2279" spans="1:2">
      <c r="A2279" s="103"/>
      <c r="B2279" s="103"/>
    </row>
    <row r="2280" spans="1:2">
      <c r="A2280" s="103"/>
      <c r="B2280" s="103"/>
    </row>
    <row r="2281" spans="1:2">
      <c r="A2281" s="103"/>
      <c r="B2281" s="103"/>
    </row>
    <row r="2282" spans="1:2">
      <c r="A2282" s="103"/>
      <c r="B2282" s="103"/>
    </row>
    <row r="2283" spans="1:2">
      <c r="A2283" s="103"/>
      <c r="B2283" s="103"/>
    </row>
    <row r="2284" spans="1:2">
      <c r="A2284" s="103"/>
      <c r="B2284" s="103"/>
    </row>
    <row r="2285" spans="1:2">
      <c r="A2285" s="103"/>
      <c r="B2285" s="103"/>
    </row>
    <row r="2286" spans="1:2">
      <c r="A2286" s="103"/>
      <c r="B2286" s="103"/>
    </row>
    <row r="2287" spans="1:2">
      <c r="A2287" s="103"/>
      <c r="B2287" s="103"/>
    </row>
    <row r="2288" spans="1:2">
      <c r="A2288" s="103"/>
      <c r="B2288" s="103"/>
    </row>
    <row r="2289" spans="1:2">
      <c r="A2289" s="103"/>
      <c r="B2289" s="103"/>
    </row>
    <row r="2290" spans="1:2">
      <c r="A2290" s="103"/>
      <c r="B2290" s="103"/>
    </row>
    <row r="2291" spans="1:2">
      <c r="A2291" s="103"/>
      <c r="B2291" s="103"/>
    </row>
    <row r="2292" spans="1:2">
      <c r="A2292" s="103"/>
      <c r="B2292" s="103"/>
    </row>
    <row r="2293" spans="1:2">
      <c r="A2293" s="103"/>
      <c r="B2293" s="103"/>
    </row>
    <row r="2294" spans="1:2">
      <c r="A2294" s="103"/>
      <c r="B2294" s="103"/>
    </row>
    <row r="2295" spans="1:2">
      <c r="A2295" s="103"/>
      <c r="B2295" s="103"/>
    </row>
    <row r="2296" spans="1:2">
      <c r="A2296" s="103"/>
      <c r="B2296" s="103"/>
    </row>
    <row r="2297" spans="1:2">
      <c r="A2297" s="103"/>
      <c r="B2297" s="103"/>
    </row>
    <row r="2298" spans="1:2">
      <c r="A2298" s="103"/>
      <c r="B2298" s="103"/>
    </row>
    <row r="2299" spans="1:2">
      <c r="A2299" s="103"/>
      <c r="B2299" s="103"/>
    </row>
    <row r="2300" spans="1:2">
      <c r="A2300" s="103"/>
      <c r="B2300" s="103"/>
    </row>
    <row r="2301" spans="1:2">
      <c r="A2301" s="103"/>
      <c r="B2301" s="103"/>
    </row>
    <row r="2302" spans="1:2">
      <c r="A2302" s="103"/>
      <c r="B2302" s="103"/>
    </row>
    <row r="2303" spans="1:2">
      <c r="A2303" s="103"/>
      <c r="B2303" s="103"/>
    </row>
    <row r="2304" spans="1:2">
      <c r="A2304" s="103"/>
      <c r="B2304" s="103"/>
    </row>
    <row r="2305" spans="1:2">
      <c r="A2305" s="103"/>
      <c r="B2305" s="101"/>
    </row>
    <row r="2306" spans="1:2">
      <c r="A2306" s="103"/>
      <c r="B2306" s="323"/>
    </row>
    <row r="2307" spans="1:2">
      <c r="A2307" s="103"/>
      <c r="B2307" s="323"/>
    </row>
    <row r="2308" spans="1:2">
      <c r="A2308" s="103"/>
      <c r="B2308" s="323"/>
    </row>
    <row r="2309" spans="1:2">
      <c r="A2309" s="103"/>
      <c r="B2309" s="323"/>
    </row>
    <row r="2310" spans="1:2">
      <c r="A2310" s="103"/>
      <c r="B2310" s="323"/>
    </row>
    <row r="2311" spans="1:2">
      <c r="A2311" s="103"/>
      <c r="B2311" s="103"/>
    </row>
    <row r="2312" spans="1:2">
      <c r="A2312" s="103"/>
      <c r="B2312" s="103"/>
    </row>
    <row r="2313" spans="1:2">
      <c r="A2313" s="103"/>
      <c r="B2313" s="101"/>
    </row>
    <row r="2314" spans="1:2">
      <c r="A2314" s="103"/>
      <c r="B2314" s="323"/>
    </row>
    <row r="2315" spans="1:2">
      <c r="A2315" s="103"/>
      <c r="B2315" s="323"/>
    </row>
    <row r="2316" spans="1:2">
      <c r="A2316" s="103"/>
      <c r="B2316" s="323"/>
    </row>
    <row r="2317" spans="1:2">
      <c r="A2317" s="103"/>
      <c r="B2317" s="323"/>
    </row>
    <row r="2318" spans="1:2">
      <c r="A2318" s="103"/>
      <c r="B2318" s="103"/>
    </row>
    <row r="2319" spans="1:2">
      <c r="A2319" s="103"/>
      <c r="B2319" s="103"/>
    </row>
    <row r="2320" spans="1:2">
      <c r="A2320" s="103"/>
      <c r="B2320" s="103"/>
    </row>
    <row r="2321" spans="1:2">
      <c r="A2321" s="103"/>
      <c r="B2321" s="103"/>
    </row>
    <row r="2322" spans="1:2">
      <c r="A2322" s="103"/>
      <c r="B2322" s="103"/>
    </row>
    <row r="2323" spans="1:2">
      <c r="A2323" s="103"/>
      <c r="B2323" s="103"/>
    </row>
    <row r="2324" spans="1:2">
      <c r="A2324" s="103"/>
      <c r="B2324" s="103"/>
    </row>
    <row r="2325" spans="1:2">
      <c r="A2325" s="103"/>
      <c r="B2325" s="103"/>
    </row>
    <row r="2326" spans="1:2">
      <c r="A2326" s="103"/>
      <c r="B2326" s="103"/>
    </row>
    <row r="2327" spans="1:2">
      <c r="A2327" s="103"/>
      <c r="B2327" s="103"/>
    </row>
    <row r="2328" spans="1:2">
      <c r="A2328" s="103"/>
      <c r="B2328" s="103"/>
    </row>
    <row r="2329" spans="1:2">
      <c r="A2329" s="103"/>
      <c r="B2329" s="103"/>
    </row>
    <row r="2330" spans="1:2">
      <c r="A2330" s="103"/>
      <c r="B2330" s="103"/>
    </row>
    <row r="2331" spans="1:2">
      <c r="A2331" s="103"/>
      <c r="B2331" s="103"/>
    </row>
    <row r="2332" spans="1:2">
      <c r="A2332" s="103"/>
      <c r="B2332" s="103"/>
    </row>
    <row r="2333" spans="1:2">
      <c r="A2333" s="103"/>
      <c r="B2333" s="103"/>
    </row>
    <row r="2334" spans="1:2">
      <c r="A2334" s="103"/>
      <c r="B2334" s="103"/>
    </row>
    <row r="2335" spans="1:2">
      <c r="A2335" s="103"/>
      <c r="B2335" s="103"/>
    </row>
    <row r="2336" spans="1:2">
      <c r="A2336" s="103"/>
      <c r="B2336" s="103"/>
    </row>
    <row r="2337" spans="1:2">
      <c r="A2337" s="103"/>
      <c r="B2337" s="103"/>
    </row>
    <row r="2338" spans="1:2">
      <c r="A2338" s="103"/>
      <c r="B2338" s="103"/>
    </row>
    <row r="2339" spans="1:2">
      <c r="A2339" s="103"/>
      <c r="B2339" s="103"/>
    </row>
    <row r="2340" spans="1:2">
      <c r="A2340" s="103"/>
      <c r="B2340" s="103"/>
    </row>
    <row r="2341" spans="1:2">
      <c r="A2341" s="103"/>
      <c r="B2341" s="103"/>
    </row>
    <row r="2342" spans="1:2">
      <c r="A2342" s="103"/>
      <c r="B2342" s="103"/>
    </row>
    <row r="2343" spans="1:2">
      <c r="A2343" s="103"/>
      <c r="B2343" s="103"/>
    </row>
    <row r="2344" spans="1:2">
      <c r="A2344" s="103"/>
      <c r="B2344" s="103"/>
    </row>
    <row r="2345" spans="1:2">
      <c r="A2345" s="103"/>
      <c r="B2345" s="103"/>
    </row>
    <row r="2346" spans="1:2">
      <c r="A2346" s="103"/>
      <c r="B2346" s="103"/>
    </row>
    <row r="2347" spans="1:2">
      <c r="A2347" s="103"/>
      <c r="B2347" s="103"/>
    </row>
    <row r="2348" spans="1:2">
      <c r="A2348" s="103"/>
      <c r="B2348" s="103"/>
    </row>
    <row r="2349" spans="1:2">
      <c r="A2349" s="103"/>
      <c r="B2349" s="103"/>
    </row>
    <row r="2350" spans="1:2">
      <c r="A2350" s="103"/>
      <c r="B2350" s="103"/>
    </row>
    <row r="2351" spans="1:2">
      <c r="A2351" s="103"/>
      <c r="B2351" s="103"/>
    </row>
    <row r="2352" spans="1:2">
      <c r="A2352" s="103"/>
      <c r="B2352" s="103"/>
    </row>
    <row r="2353" spans="1:2">
      <c r="A2353" s="103"/>
      <c r="B2353" s="103"/>
    </row>
    <row r="2354" spans="1:2">
      <c r="A2354" s="103"/>
      <c r="B2354" s="103"/>
    </row>
    <row r="2355" spans="1:2">
      <c r="A2355" s="103"/>
      <c r="B2355" s="103"/>
    </row>
    <row r="2356" spans="1:2">
      <c r="A2356" s="103"/>
      <c r="B2356" s="103"/>
    </row>
    <row r="2357" spans="1:2">
      <c r="A2357" s="103"/>
      <c r="B2357" s="103"/>
    </row>
    <row r="2358" spans="1:2">
      <c r="A2358" s="103"/>
      <c r="B2358" s="103"/>
    </row>
    <row r="2359" spans="1:2">
      <c r="A2359" s="103"/>
      <c r="B2359" s="103"/>
    </row>
    <row r="2360" spans="1:2">
      <c r="A2360" s="103"/>
      <c r="B2360" s="103"/>
    </row>
    <row r="2361" spans="1:2">
      <c r="A2361" s="103"/>
      <c r="B2361" s="103"/>
    </row>
    <row r="2362" spans="1:2">
      <c r="A2362" s="103"/>
      <c r="B2362" s="101"/>
    </row>
    <row r="2363" spans="1:2">
      <c r="A2363" s="103"/>
      <c r="B2363" s="323"/>
    </row>
    <row r="2364" spans="1:2">
      <c r="A2364" s="103"/>
      <c r="B2364" s="323"/>
    </row>
    <row r="2365" spans="1:2">
      <c r="A2365" s="103"/>
      <c r="B2365" s="323"/>
    </row>
    <row r="2366" spans="1:2">
      <c r="A2366" s="103"/>
      <c r="B2366" s="101"/>
    </row>
    <row r="2367" spans="1:2">
      <c r="A2367" s="103"/>
      <c r="B2367" s="323"/>
    </row>
    <row r="2368" spans="1:2">
      <c r="A2368" s="103"/>
      <c r="B2368" s="323"/>
    </row>
    <row r="2369" spans="1:2">
      <c r="A2369" s="103"/>
      <c r="B2369" s="323"/>
    </row>
    <row r="2370" spans="1:2">
      <c r="A2370" s="103"/>
      <c r="B2370" s="103"/>
    </row>
    <row r="2371" spans="1:2">
      <c r="A2371" s="103"/>
      <c r="B2371" s="103"/>
    </row>
    <row r="2372" spans="1:2">
      <c r="A2372" s="103"/>
      <c r="B2372" s="103"/>
    </row>
    <row r="2373" spans="1:2">
      <c r="A2373" s="103"/>
      <c r="B2373" s="103"/>
    </row>
    <row r="2374" spans="1:2">
      <c r="A2374" s="103"/>
      <c r="B2374" s="103"/>
    </row>
    <row r="2375" spans="1:2">
      <c r="A2375" s="103"/>
      <c r="B2375" s="103"/>
    </row>
    <row r="2376" spans="1:2">
      <c r="A2376" s="103"/>
      <c r="B2376" s="103"/>
    </row>
    <row r="2377" spans="1:2">
      <c r="A2377" s="103"/>
      <c r="B2377" s="103"/>
    </row>
    <row r="2378" spans="1:2">
      <c r="A2378" s="103"/>
      <c r="B2378" s="103"/>
    </row>
    <row r="2379" spans="1:2">
      <c r="A2379" s="103"/>
      <c r="B2379" s="103"/>
    </row>
    <row r="2380" spans="1:2">
      <c r="A2380" s="103"/>
      <c r="B2380" s="103"/>
    </row>
    <row r="2381" spans="1:2">
      <c r="A2381" s="103"/>
      <c r="B2381" s="103"/>
    </row>
    <row r="2382" spans="1:2">
      <c r="A2382" s="103"/>
      <c r="B2382" s="103"/>
    </row>
    <row r="2383" spans="1:2">
      <c r="A2383" s="103"/>
      <c r="B2383" s="101"/>
    </row>
    <row r="2384" spans="1:2">
      <c r="A2384" s="103"/>
      <c r="B2384" s="323"/>
    </row>
    <row r="2385" spans="1:2">
      <c r="A2385" s="103"/>
      <c r="B2385" s="323"/>
    </row>
    <row r="2386" spans="1:2">
      <c r="A2386" s="103"/>
      <c r="B2386" s="323"/>
    </row>
    <row r="2387" spans="1:2">
      <c r="A2387" s="103"/>
      <c r="B2387" s="103"/>
    </row>
    <row r="2388" spans="1:2">
      <c r="A2388" s="103"/>
      <c r="B2388" s="103"/>
    </row>
    <row r="2389" spans="1:2">
      <c r="A2389" s="103"/>
      <c r="B2389" s="103"/>
    </row>
    <row r="2390" spans="1:2">
      <c r="A2390" s="103"/>
      <c r="B2390" s="103"/>
    </row>
    <row r="2391" spans="1:2">
      <c r="A2391" s="103"/>
      <c r="B2391" s="103"/>
    </row>
    <row r="2392" spans="1:2">
      <c r="A2392" s="103"/>
      <c r="B2392" s="103"/>
    </row>
    <row r="2393" spans="1:2">
      <c r="A2393" s="103"/>
      <c r="B2393" s="103"/>
    </row>
    <row r="2394" spans="1:2">
      <c r="A2394" s="103"/>
      <c r="B2394" s="103"/>
    </row>
    <row r="2395" spans="1:2">
      <c r="A2395" s="103"/>
      <c r="B2395" s="103"/>
    </row>
    <row r="2396" spans="1:2">
      <c r="A2396" s="103"/>
      <c r="B2396" s="103"/>
    </row>
    <row r="2397" spans="1:2">
      <c r="A2397" s="103"/>
      <c r="B2397" s="103"/>
    </row>
    <row r="2398" spans="1:2">
      <c r="A2398" s="103"/>
      <c r="B2398" s="103"/>
    </row>
    <row r="2399" spans="1:2">
      <c r="A2399" s="103"/>
      <c r="B2399" s="103"/>
    </row>
    <row r="2400" spans="1:2">
      <c r="A2400" s="103"/>
      <c r="B2400" s="103"/>
    </row>
    <row r="2401" spans="1:2">
      <c r="A2401" s="103"/>
      <c r="B2401" s="103"/>
    </row>
    <row r="2402" spans="1:2">
      <c r="A2402" s="103"/>
      <c r="B2402" s="103"/>
    </row>
    <row r="2403" spans="1:2">
      <c r="A2403" s="103"/>
      <c r="B2403" s="103"/>
    </row>
    <row r="2404" spans="1:2">
      <c r="A2404" s="103"/>
      <c r="B2404" s="324"/>
    </row>
    <row r="2405" spans="1:2">
      <c r="A2405" s="103"/>
      <c r="B2405" s="103"/>
    </row>
    <row r="2406" spans="1:2">
      <c r="A2406" s="103"/>
      <c r="B2406" s="103"/>
    </row>
    <row r="2407" spans="1:2">
      <c r="A2407" s="103"/>
      <c r="B2407" s="103"/>
    </row>
    <row r="2408" spans="1:2">
      <c r="A2408" s="103"/>
      <c r="B2408" s="103"/>
    </row>
    <row r="2409" spans="1:2">
      <c r="A2409" s="103"/>
      <c r="B2409" s="103"/>
    </row>
    <row r="2410" spans="1:2">
      <c r="A2410" s="103"/>
      <c r="B2410" s="103"/>
    </row>
    <row r="2411" spans="1:2">
      <c r="A2411" s="103"/>
      <c r="B2411" s="103"/>
    </row>
    <row r="2412" spans="1:2">
      <c r="A2412" s="103"/>
      <c r="B2412" s="103"/>
    </row>
    <row r="2413" spans="1:2">
      <c r="A2413" s="103"/>
      <c r="B2413" s="103"/>
    </row>
    <row r="2414" spans="1:2">
      <c r="A2414" s="103"/>
      <c r="B2414" s="103"/>
    </row>
    <row r="2415" spans="1:2">
      <c r="A2415" s="103"/>
      <c r="B2415" s="103"/>
    </row>
    <row r="2416" spans="1:2">
      <c r="A2416" s="103"/>
      <c r="B2416" s="103"/>
    </row>
    <row r="2417" spans="1:2">
      <c r="A2417" s="103"/>
      <c r="B2417" s="103"/>
    </row>
    <row r="2418" spans="1:2">
      <c r="A2418" s="103"/>
      <c r="B2418" s="103"/>
    </row>
    <row r="2419" spans="1:2">
      <c r="A2419" s="103"/>
      <c r="B2419" s="103"/>
    </row>
    <row r="2420" spans="1:2">
      <c r="A2420" s="103"/>
      <c r="B2420" s="103"/>
    </row>
    <row r="2421" spans="1:2">
      <c r="A2421" s="103"/>
      <c r="B2421" s="103"/>
    </row>
    <row r="2422" spans="1:2">
      <c r="A2422" s="103"/>
      <c r="B2422" s="103"/>
    </row>
    <row r="2423" spans="1:2">
      <c r="A2423" s="103"/>
      <c r="B2423" s="103"/>
    </row>
    <row r="2424" spans="1:2">
      <c r="A2424" s="103"/>
      <c r="B2424" s="103"/>
    </row>
    <row r="2425" spans="1:2">
      <c r="A2425" s="103"/>
      <c r="B2425" s="103"/>
    </row>
    <row r="2426" spans="1:2">
      <c r="A2426" s="103"/>
      <c r="B2426" s="103"/>
    </row>
    <row r="2427" spans="1:2">
      <c r="A2427" s="103"/>
      <c r="B2427" s="103"/>
    </row>
    <row r="2428" spans="1:2">
      <c r="A2428" s="103"/>
      <c r="B2428" s="103"/>
    </row>
    <row r="2429" spans="1:2">
      <c r="A2429" s="103"/>
      <c r="B2429" s="103"/>
    </row>
    <row r="2430" spans="1:2">
      <c r="A2430" s="103"/>
      <c r="B2430" s="103"/>
    </row>
    <row r="2431" spans="1:2">
      <c r="A2431" s="103"/>
      <c r="B2431" s="103"/>
    </row>
    <row r="2432" spans="1:2">
      <c r="A2432" s="103"/>
      <c r="B2432" s="103"/>
    </row>
    <row r="2433" spans="1:2">
      <c r="A2433" s="103"/>
      <c r="B2433" s="103"/>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3">
    <pageSetUpPr fitToPage="1"/>
  </sheetPr>
  <dimension ref="A1:V2433"/>
  <sheetViews>
    <sheetView zoomScale="80" zoomScaleNormal="80" workbookViewId="0">
      <selection activeCell="G21" sqref="G21"/>
    </sheetView>
  </sheetViews>
  <sheetFormatPr baseColWidth="10" defaultColWidth="8.83203125" defaultRowHeight="15"/>
  <cols>
    <col min="1" max="1" width="33.6640625" customWidth="1"/>
    <col min="2" max="2" width="24.1640625" customWidth="1"/>
    <col min="4" max="4" width="38.1640625" customWidth="1"/>
    <col min="19" max="19" width="12.33203125" customWidth="1"/>
  </cols>
  <sheetData>
    <row r="1" spans="1:22" ht="56">
      <c r="A1" s="96" t="s">
        <v>1242</v>
      </c>
      <c r="B1" s="91" t="s">
        <v>1291</v>
      </c>
      <c r="C1" s="91" t="s">
        <v>1292</v>
      </c>
      <c r="D1" s="96" t="s">
        <v>1334</v>
      </c>
      <c r="E1" s="92" t="s">
        <v>1293</v>
      </c>
      <c r="F1" s="92" t="s">
        <v>1294</v>
      </c>
      <c r="G1" s="92" t="s">
        <v>1295</v>
      </c>
      <c r="H1" s="92" t="s">
        <v>1296</v>
      </c>
      <c r="I1" s="97" t="s">
        <v>1297</v>
      </c>
      <c r="J1" s="93" t="s">
        <v>1298</v>
      </c>
      <c r="K1" s="93" t="s">
        <v>1299</v>
      </c>
      <c r="L1" s="93" t="s">
        <v>1300</v>
      </c>
      <c r="M1" s="93" t="s">
        <v>1301</v>
      </c>
      <c r="N1" s="98" t="s">
        <v>1302</v>
      </c>
      <c r="O1" s="94" t="s">
        <v>1303</v>
      </c>
      <c r="P1" s="94" t="s">
        <v>1304</v>
      </c>
      <c r="Q1" s="99" t="s">
        <v>1305</v>
      </c>
      <c r="R1" s="95" t="s">
        <v>1306</v>
      </c>
      <c r="S1" s="95" t="s">
        <v>1307</v>
      </c>
      <c r="T1" s="100" t="s">
        <v>1308</v>
      </c>
      <c r="U1" s="96" t="s">
        <v>1309</v>
      </c>
      <c r="V1" s="96" t="s">
        <v>1310</v>
      </c>
    </row>
    <row r="2" spans="1:22" ht="16">
      <c r="A2" t="s">
        <v>921</v>
      </c>
      <c r="B2" s="20" t="str">
        <f>VLOOKUP(A2,'Planning Periods'!$E$2:$N$540,10,FALSE)</f>
        <v>10/15/2013 - 10/15/2021</v>
      </c>
      <c r="C2" s="114">
        <v>2013</v>
      </c>
      <c r="D2" s="103" t="str">
        <f t="shared" ref="D2:D66" si="0">CONCATENATE(A2," ",C2)</f>
        <v>Adelanto 2013</v>
      </c>
      <c r="E2" s="115" t="s">
        <v>1538</v>
      </c>
      <c r="F2" s="115" t="s">
        <v>1538</v>
      </c>
      <c r="G2" s="115" t="s">
        <v>1538</v>
      </c>
      <c r="H2" s="115" t="s">
        <v>1538</v>
      </c>
      <c r="I2" s="116"/>
      <c r="J2" s="117" t="s">
        <v>1538</v>
      </c>
      <c r="K2" s="117" t="s">
        <v>1538</v>
      </c>
      <c r="L2" s="117" t="s">
        <v>1538</v>
      </c>
      <c r="M2" s="117" t="s">
        <v>1538</v>
      </c>
      <c r="N2" s="118"/>
      <c r="O2" s="119" t="s">
        <v>1538</v>
      </c>
      <c r="P2" s="119" t="s">
        <v>1538</v>
      </c>
      <c r="Q2" s="120"/>
      <c r="R2" s="121" t="s">
        <v>1538</v>
      </c>
      <c r="S2" s="121" t="s">
        <v>1538</v>
      </c>
      <c r="T2" s="122" t="s">
        <v>1538</v>
      </c>
      <c r="U2" s="113" t="s">
        <v>1538</v>
      </c>
      <c r="V2" s="113" t="s">
        <v>1538</v>
      </c>
    </row>
    <row r="3" spans="1:22" ht="16">
      <c r="A3" t="s">
        <v>921</v>
      </c>
      <c r="B3" s="20" t="str">
        <f>VLOOKUP(A3,'Planning Periods'!$E$2:$N$540,10,FALSE)</f>
        <v>10/15/2013 - 10/15/2021</v>
      </c>
      <c r="C3" s="103">
        <v>2014</v>
      </c>
      <c r="D3" s="103" t="str">
        <f t="shared" si="0"/>
        <v>Adelanto 2014</v>
      </c>
      <c r="E3" s="103" t="s">
        <v>1538</v>
      </c>
      <c r="F3" t="s">
        <v>1538</v>
      </c>
      <c r="G3" t="s">
        <v>1538</v>
      </c>
      <c r="H3" t="s">
        <v>1538</v>
      </c>
      <c r="J3" t="s">
        <v>1538</v>
      </c>
      <c r="K3" t="s">
        <v>1538</v>
      </c>
      <c r="L3" t="s">
        <v>1538</v>
      </c>
      <c r="M3" t="s">
        <v>1538</v>
      </c>
      <c r="O3" t="s">
        <v>1538</v>
      </c>
      <c r="P3" t="s">
        <v>1538</v>
      </c>
      <c r="R3" t="s">
        <v>1538</v>
      </c>
      <c r="S3" t="s">
        <v>1538</v>
      </c>
      <c r="T3" t="s">
        <v>1538</v>
      </c>
      <c r="U3" t="s">
        <v>1538</v>
      </c>
      <c r="V3" t="s">
        <v>1538</v>
      </c>
    </row>
    <row r="4" spans="1:22" ht="16">
      <c r="A4" t="s">
        <v>921</v>
      </c>
      <c r="B4" s="20" t="str">
        <f>VLOOKUP(A4,'Planning Periods'!$E$2:$N$540,10,FALSE)</f>
        <v>10/15/2013 - 10/15/2021</v>
      </c>
      <c r="C4" s="103">
        <v>2015</v>
      </c>
      <c r="D4" s="103" t="str">
        <f t="shared" si="0"/>
        <v>Adelanto 2015</v>
      </c>
      <c r="E4" s="103" t="s">
        <v>1538</v>
      </c>
      <c r="F4" t="s">
        <v>1538</v>
      </c>
      <c r="G4" t="s">
        <v>1538</v>
      </c>
      <c r="H4" t="s">
        <v>1538</v>
      </c>
      <c r="J4" t="s">
        <v>1538</v>
      </c>
      <c r="K4" t="s">
        <v>1538</v>
      </c>
      <c r="L4" t="s">
        <v>1538</v>
      </c>
      <c r="M4" t="s">
        <v>1538</v>
      </c>
      <c r="O4" t="s">
        <v>1538</v>
      </c>
      <c r="P4" t="s">
        <v>1538</v>
      </c>
      <c r="R4" t="s">
        <v>1538</v>
      </c>
      <c r="S4" t="s">
        <v>1538</v>
      </c>
      <c r="T4" t="s">
        <v>1538</v>
      </c>
      <c r="U4" t="s">
        <v>1538</v>
      </c>
      <c r="V4" t="s">
        <v>1538</v>
      </c>
    </row>
    <row r="5" spans="1:22" s="110" customFormat="1" ht="16">
      <c r="A5" t="s">
        <v>921</v>
      </c>
      <c r="B5" s="20" t="str">
        <f>VLOOKUP(A5,'Planning Periods'!$E$2:$N$540,10,FALSE)</f>
        <v>10/15/2013 - 10/15/2021</v>
      </c>
      <c r="C5" s="103">
        <v>2016</v>
      </c>
      <c r="D5" s="103" t="str">
        <f t="shared" si="0"/>
        <v>Adelanto 2016</v>
      </c>
      <c r="E5" s="103" t="s">
        <v>1538</v>
      </c>
      <c r="F5" t="s">
        <v>1538</v>
      </c>
      <c r="G5" t="s">
        <v>1538</v>
      </c>
      <c r="H5" t="s">
        <v>1538</v>
      </c>
      <c r="I5"/>
      <c r="J5" t="s">
        <v>1538</v>
      </c>
      <c r="K5" t="s">
        <v>1538</v>
      </c>
      <c r="L5" t="s">
        <v>1538</v>
      </c>
      <c r="M5" t="s">
        <v>1538</v>
      </c>
      <c r="N5"/>
      <c r="O5" t="s">
        <v>1538</v>
      </c>
      <c r="P5" t="s">
        <v>1538</v>
      </c>
      <c r="Q5"/>
      <c r="R5" t="s">
        <v>1538</v>
      </c>
      <c r="S5" t="s">
        <v>1538</v>
      </c>
      <c r="T5" t="s">
        <v>1538</v>
      </c>
      <c r="U5" t="s">
        <v>1538</v>
      </c>
      <c r="V5" t="s">
        <v>1538</v>
      </c>
    </row>
    <row r="6" spans="1:22" ht="16">
      <c r="A6" t="s">
        <v>921</v>
      </c>
      <c r="B6" s="20" t="str">
        <f>VLOOKUP(A6,'Planning Periods'!$E$2:$N$540,10,FALSE)</f>
        <v>10/15/2013 - 10/15/2021</v>
      </c>
      <c r="C6" s="103">
        <v>2017</v>
      </c>
      <c r="D6" s="103" t="str">
        <f>CONCATENATE(A6," ",C6)</f>
        <v>Adelanto 2017</v>
      </c>
      <c r="E6" s="103" t="s">
        <v>1538</v>
      </c>
      <c r="F6" t="s">
        <v>1538</v>
      </c>
      <c r="G6" t="s">
        <v>1538</v>
      </c>
      <c r="H6" t="s">
        <v>1538</v>
      </c>
      <c r="J6" t="s">
        <v>1538</v>
      </c>
      <c r="K6" t="s">
        <v>1538</v>
      </c>
      <c r="L6" t="s">
        <v>1538</v>
      </c>
      <c r="M6" t="s">
        <v>1538</v>
      </c>
      <c r="O6" t="s">
        <v>1538</v>
      </c>
      <c r="P6" t="s">
        <v>1538</v>
      </c>
      <c r="R6" t="s">
        <v>1538</v>
      </c>
      <c r="S6" t="s">
        <v>1538</v>
      </c>
      <c r="T6" t="s">
        <v>1538</v>
      </c>
      <c r="U6" t="s">
        <v>1538</v>
      </c>
      <c r="V6" t="s">
        <v>1538</v>
      </c>
    </row>
    <row r="7" spans="1:22" ht="16">
      <c r="A7" s="104" t="s">
        <v>1128</v>
      </c>
      <c r="B7" s="20" t="str">
        <f>VLOOKUP(A7,'Planning Periods'!$E$2:$N$540,10,FALSE)</f>
        <v>10/15/2013 - 10/15/2021</v>
      </c>
      <c r="C7" s="114">
        <v>2013</v>
      </c>
      <c r="D7" s="103" t="str">
        <f t="shared" si="0"/>
        <v>Agoura Hills 2013</v>
      </c>
      <c r="E7" s="103" t="s">
        <v>1538</v>
      </c>
      <c r="F7" s="115" t="s">
        <v>1538</v>
      </c>
      <c r="G7" s="115" t="s">
        <v>1538</v>
      </c>
      <c r="H7" s="115" t="s">
        <v>1538</v>
      </c>
      <c r="I7" s="116"/>
      <c r="J7" s="117" t="s">
        <v>1538</v>
      </c>
      <c r="K7" s="117" t="s">
        <v>1538</v>
      </c>
      <c r="L7" s="117" t="s">
        <v>1538</v>
      </c>
      <c r="M7" s="117" t="s">
        <v>1538</v>
      </c>
      <c r="N7" s="118"/>
      <c r="O7" s="119" t="s">
        <v>1538</v>
      </c>
      <c r="P7" s="119" t="s">
        <v>1538</v>
      </c>
      <c r="Q7" s="120"/>
      <c r="R7" s="121" t="s">
        <v>1538</v>
      </c>
      <c r="S7" s="121" t="s">
        <v>1538</v>
      </c>
      <c r="T7" s="122" t="s">
        <v>1538</v>
      </c>
      <c r="U7" s="113" t="s">
        <v>1538</v>
      </c>
      <c r="V7" s="113" t="s">
        <v>1538</v>
      </c>
    </row>
    <row r="8" spans="1:22" ht="16">
      <c r="A8" s="104" t="s">
        <v>1128</v>
      </c>
      <c r="B8" s="20" t="str">
        <f>VLOOKUP(A8,'Planning Periods'!$E$2:$N$540,10,FALSE)</f>
        <v>10/15/2013 - 10/15/2021</v>
      </c>
      <c r="C8" s="103">
        <v>2014</v>
      </c>
      <c r="D8" s="103" t="str">
        <f t="shared" si="0"/>
        <v>Agoura Hills 2014</v>
      </c>
      <c r="E8" s="103">
        <v>31</v>
      </c>
      <c r="F8" s="101">
        <v>0</v>
      </c>
      <c r="G8" s="103">
        <v>0</v>
      </c>
      <c r="H8" s="103">
        <v>0</v>
      </c>
      <c r="I8" s="102"/>
      <c r="J8" s="103">
        <v>19</v>
      </c>
      <c r="K8" s="101">
        <v>0</v>
      </c>
      <c r="L8" s="103">
        <v>0</v>
      </c>
      <c r="M8" s="103">
        <v>0</v>
      </c>
      <c r="N8" s="102"/>
      <c r="O8" s="103">
        <v>20</v>
      </c>
      <c r="P8" s="103">
        <v>0</v>
      </c>
      <c r="Q8" s="102"/>
      <c r="R8" s="103">
        <v>45</v>
      </c>
      <c r="S8" s="103">
        <v>17</v>
      </c>
      <c r="T8" s="102">
        <v>0</v>
      </c>
      <c r="U8" s="103">
        <v>115</v>
      </c>
      <c r="V8" s="103">
        <v>17</v>
      </c>
    </row>
    <row r="9" spans="1:22" ht="16">
      <c r="A9" s="104" t="s">
        <v>1128</v>
      </c>
      <c r="B9" s="20" t="str">
        <f>VLOOKUP(A9,'Planning Periods'!$E$2:$N$540,10,FALSE)</f>
        <v>10/15/2013 - 10/15/2021</v>
      </c>
      <c r="C9" s="103">
        <v>2015</v>
      </c>
      <c r="D9" s="103" t="str">
        <f t="shared" si="0"/>
        <v>Agoura Hills 2015</v>
      </c>
      <c r="E9" s="103">
        <v>31</v>
      </c>
      <c r="F9" s="101">
        <v>0</v>
      </c>
      <c r="G9" s="103">
        <v>0</v>
      </c>
      <c r="H9" s="103">
        <v>0</v>
      </c>
      <c r="I9" s="102"/>
      <c r="J9" s="103">
        <v>19</v>
      </c>
      <c r="K9" s="101">
        <v>0</v>
      </c>
      <c r="L9" s="103">
        <v>0</v>
      </c>
      <c r="M9" s="103">
        <v>0</v>
      </c>
      <c r="N9" s="102"/>
      <c r="O9" s="103">
        <v>20</v>
      </c>
      <c r="P9" s="103">
        <v>0</v>
      </c>
      <c r="Q9" s="102"/>
      <c r="R9" s="103">
        <v>45</v>
      </c>
      <c r="S9" s="103">
        <v>15</v>
      </c>
      <c r="T9" s="102">
        <v>0</v>
      </c>
      <c r="U9" s="103">
        <v>115</v>
      </c>
      <c r="V9" s="103">
        <v>15</v>
      </c>
    </row>
    <row r="10" spans="1:22" ht="16">
      <c r="A10" s="104" t="s">
        <v>1128</v>
      </c>
      <c r="B10" s="20" t="str">
        <f>VLOOKUP(A10,'Planning Periods'!$E$2:$N$540,10,FALSE)</f>
        <v>10/15/2013 - 10/15/2021</v>
      </c>
      <c r="C10" s="103">
        <v>2016</v>
      </c>
      <c r="D10" s="103" t="str">
        <f t="shared" si="0"/>
        <v>Agoura Hills 2016</v>
      </c>
      <c r="E10" s="103">
        <v>31</v>
      </c>
      <c r="F10" s="101">
        <v>0</v>
      </c>
      <c r="G10" s="103">
        <v>0</v>
      </c>
      <c r="H10" s="103">
        <v>0</v>
      </c>
      <c r="I10" s="102"/>
      <c r="J10" s="103">
        <v>19</v>
      </c>
      <c r="K10" s="101">
        <v>0</v>
      </c>
      <c r="L10" s="103">
        <v>0</v>
      </c>
      <c r="M10" s="103">
        <v>0</v>
      </c>
      <c r="N10" s="102"/>
      <c r="O10" s="103">
        <v>20</v>
      </c>
      <c r="P10" s="103">
        <v>0</v>
      </c>
      <c r="Q10" s="102"/>
      <c r="R10" s="103">
        <v>45</v>
      </c>
      <c r="S10" s="103">
        <v>2</v>
      </c>
      <c r="T10" s="102">
        <v>0</v>
      </c>
      <c r="U10" s="103">
        <v>115</v>
      </c>
      <c r="V10" s="103">
        <v>2</v>
      </c>
    </row>
    <row r="11" spans="1:22" ht="16">
      <c r="A11" s="104" t="s">
        <v>1128</v>
      </c>
      <c r="B11" s="20" t="str">
        <f>VLOOKUP(A11,'Planning Periods'!$E$2:$N$540,10,FALSE)</f>
        <v>10/15/2013 - 10/15/2021</v>
      </c>
      <c r="C11" s="103">
        <v>2017</v>
      </c>
      <c r="D11" s="103" t="str">
        <f t="shared" si="0"/>
        <v>Agoura Hills 2017</v>
      </c>
      <c r="E11" s="103">
        <v>31</v>
      </c>
      <c r="F11" s="101">
        <v>0</v>
      </c>
      <c r="G11" s="103">
        <v>0</v>
      </c>
      <c r="H11" s="103">
        <v>0</v>
      </c>
      <c r="I11" s="102"/>
      <c r="J11" s="103">
        <v>19</v>
      </c>
      <c r="K11" s="101">
        <v>0</v>
      </c>
      <c r="L11" s="103">
        <v>0</v>
      </c>
      <c r="M11" s="103">
        <v>0</v>
      </c>
      <c r="N11" s="102"/>
      <c r="O11" s="103">
        <v>20</v>
      </c>
      <c r="P11" s="103">
        <v>0</v>
      </c>
      <c r="Q11" s="102"/>
      <c r="R11" s="103">
        <v>45</v>
      </c>
      <c r="S11" s="103">
        <v>7</v>
      </c>
      <c r="T11" s="102">
        <v>0</v>
      </c>
      <c r="U11" s="103">
        <v>115</v>
      </c>
      <c r="V11" s="103">
        <v>7</v>
      </c>
    </row>
    <row r="12" spans="1:22" ht="16">
      <c r="A12" s="104" t="s">
        <v>1225</v>
      </c>
      <c r="B12" s="20" t="str">
        <f>VLOOKUP(A12,'Planning Periods'!$E$2:$N$540,10,FALSE)</f>
        <v>01/31/2015 - 01/31/2023</v>
      </c>
      <c r="C12" s="103">
        <v>2014</v>
      </c>
      <c r="D12" s="103" t="str">
        <f t="shared" si="0"/>
        <v>Alameda 2014</v>
      </c>
      <c r="E12" s="103" t="s">
        <v>1538</v>
      </c>
      <c r="F12" s="101" t="s">
        <v>1538</v>
      </c>
      <c r="G12" s="103" t="s">
        <v>1538</v>
      </c>
      <c r="H12" s="103" t="s">
        <v>1538</v>
      </c>
      <c r="I12" s="102"/>
      <c r="J12" s="103" t="s">
        <v>1538</v>
      </c>
      <c r="K12" s="101" t="s">
        <v>1538</v>
      </c>
      <c r="L12" s="103" t="s">
        <v>1538</v>
      </c>
      <c r="M12" s="103" t="s">
        <v>1538</v>
      </c>
      <c r="N12" s="102"/>
      <c r="O12" s="103" t="s">
        <v>1538</v>
      </c>
      <c r="P12" s="103" t="s">
        <v>1538</v>
      </c>
      <c r="Q12" s="102"/>
      <c r="R12" s="103" t="s">
        <v>1538</v>
      </c>
      <c r="S12" s="103" t="s">
        <v>1538</v>
      </c>
      <c r="T12" s="102" t="s">
        <v>1538</v>
      </c>
      <c r="U12" s="103" t="s">
        <v>1538</v>
      </c>
      <c r="V12" s="103" t="s">
        <v>1538</v>
      </c>
    </row>
    <row r="13" spans="1:22" ht="16">
      <c r="A13" s="104" t="s">
        <v>1225</v>
      </c>
      <c r="B13" s="20" t="str">
        <f>VLOOKUP(A13,'Planning Periods'!$E$2:$N$540,10,FALSE)</f>
        <v>01/31/2015 - 01/31/2023</v>
      </c>
      <c r="C13" s="103">
        <v>2015</v>
      </c>
      <c r="D13" s="103" t="str">
        <f t="shared" si="0"/>
        <v>Alameda 2015</v>
      </c>
      <c r="E13" s="103">
        <v>444</v>
      </c>
      <c r="F13" s="101">
        <v>19</v>
      </c>
      <c r="G13" s="103">
        <v>19</v>
      </c>
      <c r="H13" s="103">
        <v>0</v>
      </c>
      <c r="I13" s="102"/>
      <c r="J13" s="103">
        <v>248</v>
      </c>
      <c r="K13" s="101">
        <v>22</v>
      </c>
      <c r="L13" s="103">
        <v>22</v>
      </c>
      <c r="M13" s="103">
        <v>0</v>
      </c>
      <c r="N13" s="102"/>
      <c r="O13" s="103">
        <v>283</v>
      </c>
      <c r="P13" s="103">
        <v>14</v>
      </c>
      <c r="Q13" s="102"/>
      <c r="R13" s="103">
        <v>748</v>
      </c>
      <c r="S13" s="103">
        <v>192</v>
      </c>
      <c r="T13" s="102">
        <v>0</v>
      </c>
      <c r="U13" s="103">
        <v>1723</v>
      </c>
      <c r="V13" s="103">
        <v>247</v>
      </c>
    </row>
    <row r="14" spans="1:22" ht="16">
      <c r="A14" s="107" t="s">
        <v>1225</v>
      </c>
      <c r="B14" s="20" t="str">
        <f>VLOOKUP(A14,'Planning Periods'!$E$2:$N$540,10,FALSE)</f>
        <v>01/31/2015 - 01/31/2023</v>
      </c>
      <c r="C14" s="108">
        <v>2016</v>
      </c>
      <c r="D14" s="103" t="str">
        <f t="shared" si="0"/>
        <v>Alameda 2016</v>
      </c>
      <c r="E14" s="103">
        <v>444</v>
      </c>
      <c r="F14" s="109">
        <v>17</v>
      </c>
      <c r="G14" s="108">
        <v>17</v>
      </c>
      <c r="H14" s="108">
        <v>0</v>
      </c>
      <c r="I14" s="110"/>
      <c r="J14" s="108">
        <v>248</v>
      </c>
      <c r="K14" s="109">
        <v>14</v>
      </c>
      <c r="L14" s="108">
        <v>14</v>
      </c>
      <c r="M14" s="108">
        <v>0</v>
      </c>
      <c r="N14" s="110"/>
      <c r="O14" s="108">
        <v>283</v>
      </c>
      <c r="P14" s="108">
        <v>7</v>
      </c>
      <c r="Q14" s="110"/>
      <c r="R14" s="108">
        <v>748</v>
      </c>
      <c r="S14" s="108">
        <v>61</v>
      </c>
      <c r="T14" s="110">
        <v>0</v>
      </c>
      <c r="U14" s="108">
        <v>1723</v>
      </c>
      <c r="V14" s="108">
        <v>99</v>
      </c>
    </row>
    <row r="15" spans="1:22" ht="16">
      <c r="A15" s="104" t="s">
        <v>1225</v>
      </c>
      <c r="B15" s="20" t="str">
        <f>VLOOKUP(A15,'Planning Periods'!$E$2:$N$540,10,FALSE)</f>
        <v>01/31/2015 - 01/31/2023</v>
      </c>
      <c r="C15" s="103">
        <v>2017</v>
      </c>
      <c r="D15" s="103" t="str">
        <f t="shared" si="0"/>
        <v>Alameda 2017</v>
      </c>
      <c r="E15" s="103">
        <v>444</v>
      </c>
      <c r="F15" s="101">
        <v>18</v>
      </c>
      <c r="G15" s="103">
        <v>18</v>
      </c>
      <c r="H15" s="103">
        <v>0</v>
      </c>
      <c r="I15" s="102"/>
      <c r="J15" s="103">
        <v>248</v>
      </c>
      <c r="K15" s="101">
        <v>4</v>
      </c>
      <c r="L15" s="103">
        <v>4</v>
      </c>
      <c r="M15" s="103">
        <v>0</v>
      </c>
      <c r="N15" s="102"/>
      <c r="O15" s="103">
        <v>283</v>
      </c>
      <c r="P15" s="103">
        <v>5</v>
      </c>
      <c r="Q15" s="102"/>
      <c r="R15" s="103">
        <v>748</v>
      </c>
      <c r="S15" s="103">
        <v>66</v>
      </c>
      <c r="T15" s="102">
        <v>0</v>
      </c>
      <c r="U15" s="103">
        <v>1723</v>
      </c>
      <c r="V15" s="103">
        <v>93</v>
      </c>
    </row>
    <row r="16" spans="1:22" ht="16">
      <c r="A16" s="104" t="s">
        <v>734</v>
      </c>
      <c r="B16" s="20" t="str">
        <f>VLOOKUP(A16,'Planning Periods'!$E$2:$N$540,10,FALSE)</f>
        <v>01/31/2015 - 01/31/2023</v>
      </c>
      <c r="C16" s="103">
        <v>2014</v>
      </c>
      <c r="D16" s="103" t="str">
        <f t="shared" si="0"/>
        <v>Alameda County - Unincorporated 2014</v>
      </c>
      <c r="E16" s="103">
        <v>430</v>
      </c>
      <c r="F16" s="101">
        <v>0</v>
      </c>
      <c r="G16" s="103">
        <v>0</v>
      </c>
      <c r="H16" s="103">
        <v>0</v>
      </c>
      <c r="I16" s="102"/>
      <c r="J16" s="103">
        <v>227</v>
      </c>
      <c r="K16" s="101">
        <v>3</v>
      </c>
      <c r="L16" s="103">
        <v>0</v>
      </c>
      <c r="M16" s="103">
        <v>3</v>
      </c>
      <c r="N16" s="102"/>
      <c r="O16" s="103">
        <v>295</v>
      </c>
      <c r="P16" s="103">
        <v>14</v>
      </c>
      <c r="Q16" s="102"/>
      <c r="R16" s="103">
        <v>817</v>
      </c>
      <c r="S16" s="103">
        <v>12</v>
      </c>
      <c r="T16" s="102">
        <v>3</v>
      </c>
      <c r="U16" s="103">
        <v>1769</v>
      </c>
      <c r="V16" s="103">
        <v>29</v>
      </c>
    </row>
    <row r="17" spans="1:22" ht="16">
      <c r="A17" s="104" t="s">
        <v>734</v>
      </c>
      <c r="B17" s="20" t="str">
        <f>VLOOKUP(A17,'Planning Periods'!$E$2:$N$540,10,FALSE)</f>
        <v>01/31/2015 - 01/31/2023</v>
      </c>
      <c r="C17" s="103">
        <v>2015</v>
      </c>
      <c r="D17" s="103" t="str">
        <f t="shared" si="0"/>
        <v>Alameda County - Unincorporated 2015</v>
      </c>
      <c r="E17" s="103">
        <v>430</v>
      </c>
      <c r="F17" s="101">
        <v>35</v>
      </c>
      <c r="G17" s="103">
        <v>35</v>
      </c>
      <c r="H17" s="103">
        <v>0</v>
      </c>
      <c r="I17" s="102"/>
      <c r="J17" s="103">
        <v>227</v>
      </c>
      <c r="K17" s="101">
        <v>65</v>
      </c>
      <c r="L17" s="103">
        <v>65</v>
      </c>
      <c r="M17" s="103">
        <v>0</v>
      </c>
      <c r="N17" s="102"/>
      <c r="O17" s="103">
        <v>295</v>
      </c>
      <c r="P17" s="103">
        <v>21</v>
      </c>
      <c r="Q17" s="102"/>
      <c r="R17" s="103">
        <v>817</v>
      </c>
      <c r="S17" s="103">
        <v>17</v>
      </c>
      <c r="T17" s="102">
        <v>0</v>
      </c>
      <c r="U17" s="103">
        <v>1769</v>
      </c>
      <c r="V17" s="103">
        <v>138</v>
      </c>
    </row>
    <row r="18" spans="1:22" ht="16">
      <c r="A18" s="104" t="s">
        <v>734</v>
      </c>
      <c r="B18" s="20" t="str">
        <f>VLOOKUP(A18,'Planning Periods'!$E$2:$N$540,10,FALSE)</f>
        <v>01/31/2015 - 01/31/2023</v>
      </c>
      <c r="C18" s="103">
        <v>2016</v>
      </c>
      <c r="D18" s="103" t="str">
        <f t="shared" si="0"/>
        <v>Alameda County - Unincorporated 2016</v>
      </c>
      <c r="E18" s="103">
        <v>430</v>
      </c>
      <c r="F18" s="101">
        <v>85</v>
      </c>
      <c r="G18" s="103">
        <v>85</v>
      </c>
      <c r="H18" s="103">
        <v>0</v>
      </c>
      <c r="I18" s="102"/>
      <c r="J18" s="103">
        <v>227</v>
      </c>
      <c r="K18" s="101">
        <v>8</v>
      </c>
      <c r="L18" s="103">
        <v>8</v>
      </c>
      <c r="M18" s="103">
        <v>0</v>
      </c>
      <c r="N18" s="102"/>
      <c r="O18" s="103">
        <v>295</v>
      </c>
      <c r="P18" s="103">
        <v>0</v>
      </c>
      <c r="Q18" s="102"/>
      <c r="R18" s="103">
        <v>817</v>
      </c>
      <c r="S18" s="103">
        <v>9</v>
      </c>
      <c r="T18" s="102">
        <v>0</v>
      </c>
      <c r="U18" s="103">
        <v>1769</v>
      </c>
      <c r="V18" s="103">
        <v>102</v>
      </c>
    </row>
    <row r="19" spans="1:22" ht="16">
      <c r="A19" s="104" t="s">
        <v>734</v>
      </c>
      <c r="B19" s="20" t="str">
        <f>VLOOKUP(A19,'Planning Periods'!$E$2:$N$540,10,FALSE)</f>
        <v>01/31/2015 - 01/31/2023</v>
      </c>
      <c r="C19" s="103">
        <v>2017</v>
      </c>
      <c r="D19" s="103" t="str">
        <f t="shared" si="0"/>
        <v>Alameda County - Unincorporated 2017</v>
      </c>
      <c r="E19" s="103">
        <v>430</v>
      </c>
      <c r="F19" s="101">
        <v>0</v>
      </c>
      <c r="G19" s="103">
        <v>0</v>
      </c>
      <c r="H19" s="103">
        <v>0</v>
      </c>
      <c r="I19" s="102"/>
      <c r="J19" s="103">
        <v>227</v>
      </c>
      <c r="K19" s="101">
        <v>3</v>
      </c>
      <c r="L19" s="103">
        <v>0</v>
      </c>
      <c r="M19" s="103">
        <v>3</v>
      </c>
      <c r="N19" s="102"/>
      <c r="O19" s="103">
        <v>295</v>
      </c>
      <c r="P19" s="103">
        <v>0</v>
      </c>
      <c r="Q19" s="102"/>
      <c r="R19" s="103">
        <v>817</v>
      </c>
      <c r="S19" s="103">
        <v>32</v>
      </c>
      <c r="T19" s="102">
        <v>3</v>
      </c>
      <c r="U19" s="103">
        <v>1769</v>
      </c>
      <c r="V19" s="103">
        <v>35</v>
      </c>
    </row>
    <row r="20" spans="1:22" ht="16">
      <c r="A20" s="104" t="s">
        <v>1237</v>
      </c>
      <c r="B20" s="20" t="str">
        <f>VLOOKUP(A20,'Planning Periods'!$E$2:$N$540,10,FALSE)</f>
        <v>01/31/2015 - 01/31/2023</v>
      </c>
      <c r="C20" s="103">
        <v>2014</v>
      </c>
      <c r="D20" s="103" t="str">
        <f t="shared" si="0"/>
        <v>Albany 2014</v>
      </c>
      <c r="E20" s="103" t="s">
        <v>1538</v>
      </c>
      <c r="F20" s="101" t="s">
        <v>1538</v>
      </c>
      <c r="G20" s="103" t="s">
        <v>1538</v>
      </c>
      <c r="H20" s="103" t="s">
        <v>1538</v>
      </c>
      <c r="I20" s="102"/>
      <c r="J20" s="103" t="s">
        <v>1538</v>
      </c>
      <c r="K20" s="101" t="s">
        <v>1538</v>
      </c>
      <c r="L20" s="103" t="s">
        <v>1538</v>
      </c>
      <c r="M20" s="103" t="s">
        <v>1538</v>
      </c>
      <c r="N20" s="102"/>
      <c r="O20" s="103" t="s">
        <v>1538</v>
      </c>
      <c r="P20" s="103" t="s">
        <v>1538</v>
      </c>
      <c r="Q20" s="102"/>
      <c r="R20" s="103" t="s">
        <v>1538</v>
      </c>
      <c r="S20" s="103" t="s">
        <v>1538</v>
      </c>
      <c r="T20" s="102" t="s">
        <v>1538</v>
      </c>
      <c r="U20" s="103" t="s">
        <v>1538</v>
      </c>
      <c r="V20" s="103" t="s">
        <v>1538</v>
      </c>
    </row>
    <row r="21" spans="1:22" ht="16">
      <c r="A21" s="104" t="s">
        <v>1237</v>
      </c>
      <c r="B21" s="20" t="str">
        <f>VLOOKUP(A21,'Planning Periods'!$E$2:$N$540,10,FALSE)</f>
        <v>01/31/2015 - 01/31/2023</v>
      </c>
      <c r="C21" s="103">
        <v>2015</v>
      </c>
      <c r="D21" s="103" t="str">
        <f t="shared" si="0"/>
        <v>Albany 2015</v>
      </c>
      <c r="E21" s="103" t="s">
        <v>1538</v>
      </c>
      <c r="F21" s="101" t="s">
        <v>1538</v>
      </c>
      <c r="G21" s="103" t="s">
        <v>1538</v>
      </c>
      <c r="H21" s="103" t="s">
        <v>1538</v>
      </c>
      <c r="I21" s="102"/>
      <c r="J21" s="103" t="s">
        <v>1538</v>
      </c>
      <c r="K21" s="101" t="s">
        <v>1538</v>
      </c>
      <c r="L21" s="103" t="s">
        <v>1538</v>
      </c>
      <c r="M21" s="103" t="s">
        <v>1538</v>
      </c>
      <c r="N21" s="102"/>
      <c r="O21" s="103" t="s">
        <v>1538</v>
      </c>
      <c r="P21" s="103" t="s">
        <v>1538</v>
      </c>
      <c r="Q21" s="102"/>
      <c r="R21" s="103" t="s">
        <v>1538</v>
      </c>
      <c r="S21" s="103" t="s">
        <v>1538</v>
      </c>
      <c r="T21" s="102" t="s">
        <v>1538</v>
      </c>
      <c r="U21" s="103" t="s">
        <v>1538</v>
      </c>
      <c r="V21" s="103" t="s">
        <v>1538</v>
      </c>
    </row>
    <row r="22" spans="1:22" ht="16">
      <c r="A22" s="104" t="s">
        <v>1237</v>
      </c>
      <c r="B22" s="20" t="str">
        <f>VLOOKUP(A22,'Planning Periods'!$E$2:$N$540,10,FALSE)</f>
        <v>01/31/2015 - 01/31/2023</v>
      </c>
      <c r="C22" s="103">
        <v>2016</v>
      </c>
      <c r="D22" s="103" t="str">
        <f t="shared" si="0"/>
        <v>Albany 2016</v>
      </c>
      <c r="E22" s="103">
        <v>80</v>
      </c>
      <c r="F22" s="101">
        <v>0</v>
      </c>
      <c r="G22" s="103">
        <v>0</v>
      </c>
      <c r="H22" s="103">
        <v>0</v>
      </c>
      <c r="I22" s="102"/>
      <c r="J22" s="103">
        <v>53</v>
      </c>
      <c r="K22" s="101">
        <v>0</v>
      </c>
      <c r="L22" s="103">
        <v>0</v>
      </c>
      <c r="M22" s="103">
        <v>0</v>
      </c>
      <c r="N22" s="102"/>
      <c r="O22" s="103">
        <v>57</v>
      </c>
      <c r="P22" s="103">
        <v>0</v>
      </c>
      <c r="Q22" s="102"/>
      <c r="R22" s="103">
        <v>145</v>
      </c>
      <c r="S22" s="103">
        <v>186</v>
      </c>
      <c r="T22" s="102">
        <v>0</v>
      </c>
      <c r="U22" s="103">
        <v>335</v>
      </c>
      <c r="V22" s="103">
        <v>186</v>
      </c>
    </row>
    <row r="23" spans="1:22" ht="16">
      <c r="A23" s="104" t="s">
        <v>1237</v>
      </c>
      <c r="B23" s="20" t="str">
        <f>VLOOKUP(A23,'Planning Periods'!$E$2:$N$540,10,FALSE)</f>
        <v>01/31/2015 - 01/31/2023</v>
      </c>
      <c r="C23" s="103">
        <v>2017</v>
      </c>
      <c r="D23" s="103" t="str">
        <f t="shared" si="0"/>
        <v>Albany 2017</v>
      </c>
      <c r="E23" s="103">
        <v>80</v>
      </c>
      <c r="F23" s="101">
        <v>0</v>
      </c>
      <c r="G23" s="103">
        <v>0</v>
      </c>
      <c r="H23" s="103">
        <v>0</v>
      </c>
      <c r="I23" s="102"/>
      <c r="J23" s="103">
        <v>53</v>
      </c>
      <c r="K23" s="101">
        <v>0</v>
      </c>
      <c r="L23" s="103">
        <v>0</v>
      </c>
      <c r="M23" s="103">
        <v>0</v>
      </c>
      <c r="N23" s="102"/>
      <c r="O23" s="103">
        <v>57</v>
      </c>
      <c r="P23" s="103">
        <v>4</v>
      </c>
      <c r="Q23" s="102"/>
      <c r="R23" s="103">
        <v>145</v>
      </c>
      <c r="S23" s="103">
        <v>8</v>
      </c>
      <c r="T23" s="102">
        <v>0</v>
      </c>
      <c r="U23" s="103">
        <v>335</v>
      </c>
      <c r="V23" s="103">
        <v>12</v>
      </c>
    </row>
    <row r="24" spans="1:22" ht="16">
      <c r="A24" s="104" t="s">
        <v>1127</v>
      </c>
      <c r="B24" s="20" t="str">
        <f>VLOOKUP(A24,'Planning Periods'!$E$2:$N$540,10,FALSE)</f>
        <v>10/15/2013 - 10/15/2021</v>
      </c>
      <c r="C24" s="103">
        <v>2013</v>
      </c>
      <c r="D24" s="103" t="str">
        <f t="shared" si="0"/>
        <v>Alhambra 2013</v>
      </c>
      <c r="E24" s="103">
        <v>380</v>
      </c>
      <c r="F24" s="101">
        <v>0</v>
      </c>
      <c r="G24" s="103">
        <v>0</v>
      </c>
      <c r="H24" s="103">
        <v>0</v>
      </c>
      <c r="I24" s="102"/>
      <c r="J24" s="103">
        <v>224</v>
      </c>
      <c r="K24" s="101">
        <v>0</v>
      </c>
      <c r="L24" s="103">
        <v>0</v>
      </c>
      <c r="M24" s="103">
        <v>0</v>
      </c>
      <c r="N24" s="102"/>
      <c r="O24" s="103">
        <v>246</v>
      </c>
      <c r="P24" s="103">
        <v>1</v>
      </c>
      <c r="Q24" s="102"/>
      <c r="R24" s="103">
        <v>642</v>
      </c>
      <c r="S24" s="103">
        <v>174</v>
      </c>
      <c r="T24" s="102">
        <v>0</v>
      </c>
      <c r="U24" s="103">
        <v>1492</v>
      </c>
      <c r="V24" s="103">
        <v>175</v>
      </c>
    </row>
    <row r="25" spans="1:22" ht="16">
      <c r="A25" s="104" t="s">
        <v>1127</v>
      </c>
      <c r="B25" s="20" t="str">
        <f>VLOOKUP(A25,'Planning Periods'!$E$2:$N$540,10,FALSE)</f>
        <v>10/15/2013 - 10/15/2021</v>
      </c>
      <c r="C25" s="103">
        <v>2014</v>
      </c>
      <c r="D25" s="103" t="str">
        <f t="shared" si="0"/>
        <v>Alhambra 2014</v>
      </c>
      <c r="E25" s="103">
        <v>380</v>
      </c>
      <c r="F25" s="101">
        <v>0</v>
      </c>
      <c r="G25" s="103">
        <v>0</v>
      </c>
      <c r="H25" s="103">
        <v>0</v>
      </c>
      <c r="I25" s="102"/>
      <c r="J25" s="103">
        <v>224</v>
      </c>
      <c r="K25" s="101">
        <v>8</v>
      </c>
      <c r="L25" s="103">
        <v>8</v>
      </c>
      <c r="M25" s="103">
        <v>0</v>
      </c>
      <c r="N25" s="102"/>
      <c r="O25" s="103">
        <v>246</v>
      </c>
      <c r="P25" s="103">
        <v>3</v>
      </c>
      <c r="Q25" s="102"/>
      <c r="R25" s="103">
        <v>642</v>
      </c>
      <c r="S25" s="103">
        <v>29</v>
      </c>
      <c r="T25" s="102">
        <v>0</v>
      </c>
      <c r="U25" s="103">
        <v>1492</v>
      </c>
      <c r="V25" s="103">
        <v>40</v>
      </c>
    </row>
    <row r="26" spans="1:22" ht="16">
      <c r="A26" s="104" t="s">
        <v>1127</v>
      </c>
      <c r="B26" s="20" t="str">
        <f>VLOOKUP(A26,'Planning Periods'!$E$2:$N$540,10,FALSE)</f>
        <v>10/15/2013 - 10/15/2021</v>
      </c>
      <c r="C26" s="103">
        <v>2015</v>
      </c>
      <c r="D26" s="103" t="str">
        <f t="shared" si="0"/>
        <v>Alhambra 2015</v>
      </c>
      <c r="E26" s="103">
        <v>380</v>
      </c>
      <c r="F26" s="101">
        <v>0</v>
      </c>
      <c r="G26" s="103">
        <v>0</v>
      </c>
      <c r="H26" s="103">
        <v>0</v>
      </c>
      <c r="I26" s="102"/>
      <c r="J26" s="103">
        <v>224</v>
      </c>
      <c r="K26" s="101">
        <v>0</v>
      </c>
      <c r="L26" s="103">
        <v>0</v>
      </c>
      <c r="M26" s="103">
        <v>0</v>
      </c>
      <c r="N26" s="102"/>
      <c r="O26" s="103">
        <v>246</v>
      </c>
      <c r="P26" s="103">
        <v>0</v>
      </c>
      <c r="Q26" s="102"/>
      <c r="R26" s="103">
        <v>642</v>
      </c>
      <c r="S26" s="103">
        <v>0</v>
      </c>
      <c r="T26" s="102">
        <v>0</v>
      </c>
      <c r="U26" s="103">
        <v>1492</v>
      </c>
      <c r="V26" s="103">
        <v>0</v>
      </c>
    </row>
    <row r="27" spans="1:22" ht="16">
      <c r="A27" s="104" t="s">
        <v>1127</v>
      </c>
      <c r="B27" s="20" t="str">
        <f>VLOOKUP(A27,'Planning Periods'!$E$2:$N$540,10,FALSE)</f>
        <v>10/15/2013 - 10/15/2021</v>
      </c>
      <c r="C27" s="103">
        <v>2016</v>
      </c>
      <c r="D27" s="103" t="str">
        <f t="shared" si="0"/>
        <v>Alhambra 2016</v>
      </c>
      <c r="E27" s="103">
        <v>380</v>
      </c>
      <c r="F27" s="101">
        <v>0</v>
      </c>
      <c r="G27" s="103">
        <v>0</v>
      </c>
      <c r="H27" s="103">
        <v>0</v>
      </c>
      <c r="I27" s="102"/>
      <c r="J27" s="103">
        <v>224</v>
      </c>
      <c r="K27" s="101">
        <v>0</v>
      </c>
      <c r="L27" s="103">
        <v>0</v>
      </c>
      <c r="M27" s="103">
        <v>0</v>
      </c>
      <c r="N27" s="102"/>
      <c r="O27" s="103">
        <v>246</v>
      </c>
      <c r="P27" s="103">
        <v>0</v>
      </c>
      <c r="Q27" s="102"/>
      <c r="R27" s="103">
        <v>642</v>
      </c>
      <c r="S27" s="103">
        <v>38</v>
      </c>
      <c r="T27" s="102">
        <v>0</v>
      </c>
      <c r="U27" s="103">
        <v>1492</v>
      </c>
      <c r="V27" s="103">
        <v>38</v>
      </c>
    </row>
    <row r="28" spans="1:22" ht="16">
      <c r="A28" s="104" t="s">
        <v>1127</v>
      </c>
      <c r="B28" s="20" t="str">
        <f>VLOOKUP(A28,'Planning Periods'!$E$2:$N$540,10,FALSE)</f>
        <v>10/15/2013 - 10/15/2021</v>
      </c>
      <c r="C28" s="103">
        <v>2017</v>
      </c>
      <c r="D28" s="103" t="str">
        <f t="shared" si="0"/>
        <v>Alhambra 2017</v>
      </c>
      <c r="E28" s="103">
        <v>380</v>
      </c>
      <c r="F28" s="101">
        <v>0</v>
      </c>
      <c r="G28" s="103">
        <v>0</v>
      </c>
      <c r="H28" s="103">
        <v>0</v>
      </c>
      <c r="I28" s="102"/>
      <c r="J28" s="103">
        <v>224</v>
      </c>
      <c r="K28" s="101">
        <v>0</v>
      </c>
      <c r="L28" s="103">
        <v>0</v>
      </c>
      <c r="M28" s="103">
        <v>0</v>
      </c>
      <c r="N28" s="102"/>
      <c r="O28" s="103">
        <v>246</v>
      </c>
      <c r="P28" s="103">
        <v>0</v>
      </c>
      <c r="Q28" s="102"/>
      <c r="R28" s="103">
        <v>642</v>
      </c>
      <c r="S28" s="103">
        <v>74</v>
      </c>
      <c r="T28" s="102">
        <v>0</v>
      </c>
      <c r="U28" s="103">
        <v>1492</v>
      </c>
      <c r="V28" s="103">
        <v>74</v>
      </c>
    </row>
    <row r="29" spans="1:22" ht="16">
      <c r="A29" s="104" t="s">
        <v>997</v>
      </c>
      <c r="B29" s="20" t="str">
        <f>VLOOKUP(A29,'Planning Periods'!$E$2:$N$540,10,FALSE)</f>
        <v>10/15/2013 - 10/15/2021</v>
      </c>
      <c r="C29" s="103">
        <v>2013</v>
      </c>
      <c r="D29" s="103" t="str">
        <f t="shared" si="0"/>
        <v>Aliso Viejo 2013</v>
      </c>
      <c r="E29" s="103" t="s">
        <v>1538</v>
      </c>
      <c r="F29" s="101" t="s">
        <v>1538</v>
      </c>
      <c r="G29" s="103" t="s">
        <v>1538</v>
      </c>
      <c r="H29" s="103" t="s">
        <v>1538</v>
      </c>
      <c r="I29" s="102"/>
      <c r="J29" s="103" t="s">
        <v>1538</v>
      </c>
      <c r="K29" s="101" t="s">
        <v>1538</v>
      </c>
      <c r="L29" s="103" t="s">
        <v>1538</v>
      </c>
      <c r="M29" s="103" t="s">
        <v>1538</v>
      </c>
      <c r="N29" s="102"/>
      <c r="O29" s="103" t="s">
        <v>1538</v>
      </c>
      <c r="P29" s="103" t="s">
        <v>1538</v>
      </c>
      <c r="Q29" s="102"/>
      <c r="R29" s="103" t="s">
        <v>1538</v>
      </c>
      <c r="S29" s="103" t="s">
        <v>1538</v>
      </c>
      <c r="T29" s="102" t="s">
        <v>1538</v>
      </c>
      <c r="U29" s="103" t="s">
        <v>1538</v>
      </c>
      <c r="V29" s="103" t="s">
        <v>1538</v>
      </c>
    </row>
    <row r="30" spans="1:22" ht="16">
      <c r="A30" s="104" t="s">
        <v>997</v>
      </c>
      <c r="B30" s="20" t="str">
        <f>VLOOKUP(A30,'Planning Periods'!$E$2:$N$540,10,FALSE)</f>
        <v>10/15/2013 - 10/15/2021</v>
      </c>
      <c r="C30" s="103">
        <v>2014</v>
      </c>
      <c r="D30" s="103" t="str">
        <f t="shared" si="0"/>
        <v>Aliso Viejo 2014</v>
      </c>
      <c r="E30" s="103">
        <v>9</v>
      </c>
      <c r="F30" s="101">
        <v>0</v>
      </c>
      <c r="G30" s="103">
        <v>0</v>
      </c>
      <c r="H30" s="103">
        <v>0</v>
      </c>
      <c r="I30" s="102"/>
      <c r="J30" s="103">
        <v>7</v>
      </c>
      <c r="K30" s="101">
        <v>0</v>
      </c>
      <c r="L30" s="103">
        <v>0</v>
      </c>
      <c r="M30" s="103">
        <v>0</v>
      </c>
      <c r="N30" s="102"/>
      <c r="O30" s="103">
        <v>7</v>
      </c>
      <c r="P30" s="103">
        <v>1</v>
      </c>
      <c r="Q30" s="102"/>
      <c r="R30" s="103">
        <v>16</v>
      </c>
      <c r="S30" s="103">
        <v>0</v>
      </c>
      <c r="T30" s="102">
        <v>0</v>
      </c>
      <c r="U30" s="103">
        <v>39</v>
      </c>
      <c r="V30" s="103">
        <v>1</v>
      </c>
    </row>
    <row r="31" spans="1:22" ht="16">
      <c r="A31" s="104" t="s">
        <v>997</v>
      </c>
      <c r="B31" s="20" t="str">
        <f>VLOOKUP(A31,'Planning Periods'!$E$2:$N$540,10,FALSE)</f>
        <v>10/15/2013 - 10/15/2021</v>
      </c>
      <c r="C31" s="103">
        <v>2015</v>
      </c>
      <c r="D31" s="103" t="str">
        <f t="shared" si="0"/>
        <v>Aliso Viejo 2015</v>
      </c>
      <c r="E31" s="103">
        <v>9</v>
      </c>
      <c r="F31" s="101">
        <v>33</v>
      </c>
      <c r="G31" s="103">
        <v>33</v>
      </c>
      <c r="H31" s="103">
        <v>0</v>
      </c>
      <c r="I31" s="102"/>
      <c r="J31" s="103">
        <v>7</v>
      </c>
      <c r="K31" s="101">
        <v>187</v>
      </c>
      <c r="L31" s="103">
        <v>187</v>
      </c>
      <c r="M31" s="103">
        <v>0</v>
      </c>
      <c r="N31" s="102"/>
      <c r="O31" s="103">
        <v>7</v>
      </c>
      <c r="P31" s="103">
        <v>419</v>
      </c>
      <c r="Q31" s="102"/>
      <c r="R31" s="103">
        <v>16</v>
      </c>
      <c r="S31" s="103">
        <v>0</v>
      </c>
      <c r="T31" s="102">
        <v>0</v>
      </c>
      <c r="U31" s="103">
        <v>39</v>
      </c>
      <c r="V31" s="103">
        <v>639</v>
      </c>
    </row>
    <row r="32" spans="1:22" ht="16">
      <c r="A32" s="104" t="s">
        <v>997</v>
      </c>
      <c r="B32" s="20" t="str">
        <f>VLOOKUP(A32,'Planning Periods'!$E$2:$N$540,10,FALSE)</f>
        <v>10/15/2013 - 10/15/2021</v>
      </c>
      <c r="C32" s="103">
        <v>2016</v>
      </c>
      <c r="D32" s="103" t="str">
        <f t="shared" si="0"/>
        <v>Aliso Viejo 2016</v>
      </c>
      <c r="E32" s="103">
        <v>9</v>
      </c>
      <c r="F32" s="101">
        <v>50</v>
      </c>
      <c r="G32" s="103">
        <v>50</v>
      </c>
      <c r="H32" s="103">
        <v>0</v>
      </c>
      <c r="I32" s="102"/>
      <c r="J32" s="103">
        <v>7</v>
      </c>
      <c r="K32" s="101">
        <v>148</v>
      </c>
      <c r="L32" s="103">
        <v>148</v>
      </c>
      <c r="M32" s="103">
        <v>0</v>
      </c>
      <c r="N32" s="102"/>
      <c r="O32" s="103">
        <v>7</v>
      </c>
      <c r="P32" s="103">
        <v>4</v>
      </c>
      <c r="Q32" s="102"/>
      <c r="R32" s="103">
        <v>16</v>
      </c>
      <c r="S32" s="103">
        <v>0</v>
      </c>
      <c r="T32" s="102">
        <v>0</v>
      </c>
      <c r="U32" s="103">
        <v>39</v>
      </c>
      <c r="V32" s="103">
        <v>202</v>
      </c>
    </row>
    <row r="33" spans="1:22" ht="16">
      <c r="A33" s="104" t="s">
        <v>997</v>
      </c>
      <c r="B33" s="20" t="str">
        <f>VLOOKUP(A33,'Planning Periods'!$E$2:$N$540,10,FALSE)</f>
        <v>10/15/2013 - 10/15/2021</v>
      </c>
      <c r="C33" s="103">
        <v>2017</v>
      </c>
      <c r="D33" s="103" t="str">
        <f t="shared" si="0"/>
        <v>Aliso Viejo 2017</v>
      </c>
      <c r="E33" s="103">
        <v>9</v>
      </c>
      <c r="F33" s="101">
        <v>0</v>
      </c>
      <c r="G33" s="103">
        <v>0</v>
      </c>
      <c r="H33" s="103">
        <v>0</v>
      </c>
      <c r="I33" s="102"/>
      <c r="J33" s="103">
        <v>7</v>
      </c>
      <c r="K33" s="101">
        <v>0</v>
      </c>
      <c r="L33" s="103">
        <v>0</v>
      </c>
      <c r="M33" s="103">
        <v>0</v>
      </c>
      <c r="N33" s="102"/>
      <c r="O33" s="103">
        <v>7</v>
      </c>
      <c r="P33" s="103">
        <v>0</v>
      </c>
      <c r="Q33" s="102"/>
      <c r="R33" s="103">
        <v>16</v>
      </c>
      <c r="S33" s="103">
        <v>0</v>
      </c>
      <c r="T33" s="102">
        <v>0</v>
      </c>
      <c r="U33" s="103">
        <v>39</v>
      </c>
      <c r="V33" s="103">
        <v>0</v>
      </c>
    </row>
    <row r="34" spans="1:22" ht="16">
      <c r="A34" s="104" t="s">
        <v>1335</v>
      </c>
      <c r="B34" s="20" t="str">
        <f>VLOOKUP(A34,'Planning Periods'!$E$2:$N$540,10,FALSE)</f>
        <v>06/30/2014 - 06/30/2019</v>
      </c>
      <c r="C34" s="103">
        <v>2014</v>
      </c>
      <c r="D34" s="103" t="str">
        <f t="shared" si="0"/>
        <v>Alpine County - Unincorporated 2014</v>
      </c>
      <c r="E34" s="103">
        <v>7</v>
      </c>
      <c r="F34" s="101">
        <v>0</v>
      </c>
      <c r="G34" s="103">
        <v>0</v>
      </c>
      <c r="H34" s="103">
        <v>0</v>
      </c>
      <c r="I34" s="102"/>
      <c r="J34" s="103">
        <v>6</v>
      </c>
      <c r="K34" s="101">
        <v>0</v>
      </c>
      <c r="L34" s="103">
        <v>0</v>
      </c>
      <c r="M34" s="103">
        <v>0</v>
      </c>
      <c r="N34" s="102"/>
      <c r="O34" s="103">
        <v>6</v>
      </c>
      <c r="P34" s="103">
        <v>1</v>
      </c>
      <c r="Q34" s="102"/>
      <c r="R34" s="103">
        <v>11</v>
      </c>
      <c r="S34" s="103">
        <v>1</v>
      </c>
      <c r="T34" s="102">
        <v>0</v>
      </c>
      <c r="U34" s="103">
        <v>30</v>
      </c>
      <c r="V34" s="103">
        <v>2</v>
      </c>
    </row>
    <row r="35" spans="1:22" ht="16">
      <c r="A35" s="104" t="s">
        <v>1335</v>
      </c>
      <c r="B35" s="20" t="str">
        <f>VLOOKUP(A35,'Planning Periods'!$E$2:$N$540,10,FALSE)</f>
        <v>06/30/2014 - 06/30/2019</v>
      </c>
      <c r="C35" s="103">
        <v>2015</v>
      </c>
      <c r="D35" s="103" t="str">
        <f t="shared" si="0"/>
        <v>Alpine County - Unincorporated 2015</v>
      </c>
      <c r="E35" s="103">
        <v>7</v>
      </c>
      <c r="F35" s="101">
        <v>0</v>
      </c>
      <c r="G35" s="103">
        <v>0</v>
      </c>
      <c r="H35" s="103">
        <v>0</v>
      </c>
      <c r="I35" s="102"/>
      <c r="J35" s="103">
        <v>6</v>
      </c>
      <c r="K35" s="101">
        <v>0</v>
      </c>
      <c r="L35" s="103">
        <v>0</v>
      </c>
      <c r="M35" s="103">
        <v>0</v>
      </c>
      <c r="N35" s="102"/>
      <c r="O35" s="103">
        <v>6</v>
      </c>
      <c r="P35" s="103">
        <v>0</v>
      </c>
      <c r="Q35" s="102"/>
      <c r="R35" s="103">
        <v>11</v>
      </c>
      <c r="S35" s="103">
        <v>4</v>
      </c>
      <c r="T35" s="102">
        <v>0</v>
      </c>
      <c r="U35" s="103">
        <v>30</v>
      </c>
      <c r="V35" s="103">
        <v>4</v>
      </c>
    </row>
    <row r="36" spans="1:22" ht="16">
      <c r="A36" s="104" t="s">
        <v>1335</v>
      </c>
      <c r="B36" s="20" t="str">
        <f>VLOOKUP(A36,'Planning Periods'!$E$2:$N$540,10,FALSE)</f>
        <v>06/30/2014 - 06/30/2019</v>
      </c>
      <c r="C36" s="103">
        <v>2016</v>
      </c>
      <c r="D36" s="103" t="str">
        <f t="shared" si="0"/>
        <v>Alpine County - Unincorporated 2016</v>
      </c>
      <c r="E36" s="103">
        <v>7</v>
      </c>
      <c r="F36" s="101">
        <v>0</v>
      </c>
      <c r="G36" s="103">
        <v>0</v>
      </c>
      <c r="H36" s="103">
        <v>0</v>
      </c>
      <c r="I36" s="102"/>
      <c r="J36" s="103">
        <v>6</v>
      </c>
      <c r="K36" s="101">
        <v>0</v>
      </c>
      <c r="L36" s="103">
        <v>0</v>
      </c>
      <c r="M36" s="103">
        <v>0</v>
      </c>
      <c r="N36" s="102"/>
      <c r="O36" s="103">
        <v>6</v>
      </c>
      <c r="P36" s="103">
        <v>0</v>
      </c>
      <c r="Q36" s="102"/>
      <c r="R36" s="103">
        <v>11</v>
      </c>
      <c r="S36" s="103">
        <v>2</v>
      </c>
      <c r="T36" s="102">
        <v>0</v>
      </c>
      <c r="U36" s="103">
        <v>30</v>
      </c>
      <c r="V36" s="103">
        <v>2</v>
      </c>
    </row>
    <row r="37" spans="1:22" ht="16">
      <c r="A37" s="104" t="s">
        <v>1335</v>
      </c>
      <c r="B37" s="20" t="str">
        <f>VLOOKUP(A37,'Planning Periods'!$E$2:$N$540,10,FALSE)</f>
        <v>06/30/2014 - 06/30/2019</v>
      </c>
      <c r="C37" s="103">
        <v>2017</v>
      </c>
      <c r="D37" s="103" t="str">
        <f t="shared" si="0"/>
        <v>Alpine County - Unincorporated 2017</v>
      </c>
      <c r="E37" s="103">
        <v>7</v>
      </c>
      <c r="F37" s="101">
        <v>0</v>
      </c>
      <c r="G37" s="103">
        <v>0</v>
      </c>
      <c r="H37" s="103">
        <v>0</v>
      </c>
      <c r="I37" s="102"/>
      <c r="J37" s="103">
        <v>6</v>
      </c>
      <c r="K37" s="101">
        <v>2</v>
      </c>
      <c r="L37" s="103">
        <v>0</v>
      </c>
      <c r="M37" s="103">
        <v>2</v>
      </c>
      <c r="N37" s="102"/>
      <c r="O37" s="103">
        <v>6</v>
      </c>
      <c r="P37" s="103">
        <v>3</v>
      </c>
      <c r="Q37" s="102"/>
      <c r="R37" s="103">
        <v>11</v>
      </c>
      <c r="S37" s="103">
        <v>3</v>
      </c>
      <c r="T37" s="102">
        <v>2</v>
      </c>
      <c r="U37" s="103">
        <v>30</v>
      </c>
      <c r="V37" s="103">
        <v>8</v>
      </c>
    </row>
    <row r="38" spans="1:22" ht="16">
      <c r="A38" t="s">
        <v>1019</v>
      </c>
      <c r="B38" s="20" t="str">
        <f>VLOOKUP(A38,'Planning Periods'!$E$2:$N$540,10,FALSE)</f>
        <v>06/30/2014 - 06/30/2019</v>
      </c>
      <c r="C38" s="103">
        <v>2014</v>
      </c>
      <c r="D38" s="103" t="str">
        <f t="shared" si="0"/>
        <v>Alturas 2014</v>
      </c>
      <c r="E38" s="101" t="s">
        <v>1538</v>
      </c>
      <c r="F38" s="101" t="s">
        <v>1538</v>
      </c>
      <c r="G38" s="101" t="s">
        <v>1538</v>
      </c>
      <c r="H38" s="101" t="s">
        <v>1538</v>
      </c>
      <c r="I38" s="101">
        <v>0</v>
      </c>
      <c r="J38" s="101" t="s">
        <v>1538</v>
      </c>
      <c r="K38" s="101" t="s">
        <v>1538</v>
      </c>
      <c r="L38" s="101" t="s">
        <v>1538</v>
      </c>
      <c r="M38" s="101" t="s">
        <v>1538</v>
      </c>
      <c r="N38" s="101">
        <v>0</v>
      </c>
      <c r="O38" s="101" t="s">
        <v>1538</v>
      </c>
      <c r="P38" s="101" t="s">
        <v>1538</v>
      </c>
      <c r="Q38" s="101"/>
      <c r="R38" s="101" t="s">
        <v>1538</v>
      </c>
      <c r="S38" s="101" t="s">
        <v>1538</v>
      </c>
      <c r="T38" s="101" t="s">
        <v>1538</v>
      </c>
      <c r="U38" s="101" t="s">
        <v>1538</v>
      </c>
      <c r="V38" s="101" t="s">
        <v>1538</v>
      </c>
    </row>
    <row r="39" spans="1:22" ht="16">
      <c r="A39" t="s">
        <v>1019</v>
      </c>
      <c r="B39" s="20" t="str">
        <f>VLOOKUP(A39,'Planning Periods'!$E$2:$N$540,10,FALSE)</f>
        <v>06/30/2014 - 06/30/2019</v>
      </c>
      <c r="C39" s="103">
        <v>2015</v>
      </c>
      <c r="D39" s="103" t="str">
        <f t="shared" si="0"/>
        <v>Alturas 2015</v>
      </c>
      <c r="E39" t="s">
        <v>1538</v>
      </c>
      <c r="F39" t="s">
        <v>1538</v>
      </c>
      <c r="G39" t="s">
        <v>1538</v>
      </c>
      <c r="H39" t="s">
        <v>1538</v>
      </c>
      <c r="J39" t="s">
        <v>1538</v>
      </c>
      <c r="K39" t="s">
        <v>1538</v>
      </c>
      <c r="L39" t="s">
        <v>1538</v>
      </c>
      <c r="M39" t="s">
        <v>1538</v>
      </c>
      <c r="O39" t="s">
        <v>1538</v>
      </c>
      <c r="P39" t="s">
        <v>1538</v>
      </c>
      <c r="R39" t="s">
        <v>1538</v>
      </c>
      <c r="S39" t="s">
        <v>1538</v>
      </c>
      <c r="T39" t="s">
        <v>1538</v>
      </c>
      <c r="U39" t="s">
        <v>1538</v>
      </c>
      <c r="V39" t="s">
        <v>1538</v>
      </c>
    </row>
    <row r="40" spans="1:22" ht="16">
      <c r="A40" t="s">
        <v>1019</v>
      </c>
      <c r="B40" s="20" t="str">
        <f>VLOOKUP(A40,'Planning Periods'!$E$2:$N$540,10,FALSE)</f>
        <v>06/30/2014 - 06/30/2019</v>
      </c>
      <c r="C40" s="103">
        <v>2016</v>
      </c>
      <c r="D40" s="103" t="str">
        <f t="shared" si="0"/>
        <v>Alturas 2016</v>
      </c>
      <c r="E40" t="s">
        <v>1538</v>
      </c>
      <c r="F40" t="s">
        <v>1538</v>
      </c>
      <c r="G40" t="s">
        <v>1538</v>
      </c>
      <c r="H40" t="s">
        <v>1538</v>
      </c>
      <c r="J40" t="s">
        <v>1538</v>
      </c>
      <c r="K40" t="s">
        <v>1538</v>
      </c>
      <c r="L40" t="s">
        <v>1538</v>
      </c>
      <c r="M40" t="s">
        <v>1538</v>
      </c>
      <c r="O40" t="s">
        <v>1538</v>
      </c>
      <c r="P40" t="s">
        <v>1538</v>
      </c>
      <c r="R40" t="s">
        <v>1538</v>
      </c>
      <c r="S40" t="s">
        <v>1538</v>
      </c>
      <c r="T40" t="s">
        <v>1538</v>
      </c>
      <c r="U40" t="s">
        <v>1538</v>
      </c>
      <c r="V40" t="s">
        <v>1538</v>
      </c>
    </row>
    <row r="41" spans="1:22" ht="16">
      <c r="A41" t="s">
        <v>1019</v>
      </c>
      <c r="B41" s="20" t="str">
        <f>VLOOKUP(A41,'Planning Periods'!$E$2:$N$540,10,FALSE)</f>
        <v>06/30/2014 - 06/30/2019</v>
      </c>
      <c r="C41" s="103">
        <v>2017</v>
      </c>
      <c r="D41" s="103" t="str">
        <f t="shared" si="0"/>
        <v>Alturas 2017</v>
      </c>
      <c r="E41" t="s">
        <v>1538</v>
      </c>
      <c r="F41" t="s">
        <v>1538</v>
      </c>
      <c r="G41" t="s">
        <v>1538</v>
      </c>
      <c r="H41" t="s">
        <v>1538</v>
      </c>
      <c r="J41" t="s">
        <v>1538</v>
      </c>
      <c r="K41" t="s">
        <v>1538</v>
      </c>
      <c r="L41" t="s">
        <v>1538</v>
      </c>
      <c r="M41" t="s">
        <v>1538</v>
      </c>
      <c r="O41" t="s">
        <v>1538</v>
      </c>
      <c r="P41" t="s">
        <v>1538</v>
      </c>
      <c r="R41" t="s">
        <v>1538</v>
      </c>
      <c r="S41" t="s">
        <v>1538</v>
      </c>
      <c r="T41" t="s">
        <v>1538</v>
      </c>
      <c r="U41" t="s">
        <v>1538</v>
      </c>
      <c r="V41" t="s">
        <v>1538</v>
      </c>
    </row>
    <row r="42" spans="1:22" ht="16">
      <c r="A42" t="s">
        <v>1223</v>
      </c>
      <c r="B42" s="20" t="str">
        <f>VLOOKUP(A42,'Planning Periods'!$E$2:$N$540,10,FALSE)</f>
        <v>06/30/2014 - 06/30/2019</v>
      </c>
      <c r="C42" s="103">
        <v>2014</v>
      </c>
      <c r="D42" s="103" t="str">
        <f t="shared" si="0"/>
        <v>Amador City 2014</v>
      </c>
      <c r="E42" s="101" t="s">
        <v>1538</v>
      </c>
      <c r="F42" s="101" t="s">
        <v>1538</v>
      </c>
      <c r="G42" s="101" t="s">
        <v>1538</v>
      </c>
      <c r="H42" s="101" t="s">
        <v>1538</v>
      </c>
      <c r="I42" s="101">
        <v>0</v>
      </c>
      <c r="J42" s="101" t="s">
        <v>1538</v>
      </c>
      <c r="K42" s="101" t="s">
        <v>1538</v>
      </c>
      <c r="L42" s="101" t="s">
        <v>1538</v>
      </c>
      <c r="M42" s="101" t="s">
        <v>1538</v>
      </c>
      <c r="N42" s="101">
        <v>0</v>
      </c>
      <c r="O42" s="101" t="s">
        <v>1538</v>
      </c>
      <c r="P42" s="101" t="s">
        <v>1538</v>
      </c>
      <c r="Q42" s="101"/>
      <c r="R42" s="101" t="s">
        <v>1538</v>
      </c>
      <c r="S42" s="101" t="s">
        <v>1538</v>
      </c>
      <c r="T42" s="101" t="s">
        <v>1538</v>
      </c>
      <c r="U42" s="101" t="s">
        <v>1538</v>
      </c>
      <c r="V42" s="101" t="s">
        <v>1538</v>
      </c>
    </row>
    <row r="43" spans="1:22" ht="16">
      <c r="A43" t="s">
        <v>1223</v>
      </c>
      <c r="B43" s="20" t="str">
        <f>VLOOKUP(A43,'Planning Periods'!$E$2:$N$540,10,FALSE)</f>
        <v>06/30/2014 - 06/30/2019</v>
      </c>
      <c r="C43" s="103">
        <v>2015</v>
      </c>
      <c r="D43" s="103" t="str">
        <f t="shared" si="0"/>
        <v>Amador City 2015</v>
      </c>
      <c r="E43" t="s">
        <v>1538</v>
      </c>
      <c r="F43" t="s">
        <v>1538</v>
      </c>
      <c r="G43" t="s">
        <v>1538</v>
      </c>
      <c r="H43" t="s">
        <v>1538</v>
      </c>
      <c r="J43" t="s">
        <v>1538</v>
      </c>
      <c r="K43" t="s">
        <v>1538</v>
      </c>
      <c r="L43" t="s">
        <v>1538</v>
      </c>
      <c r="M43" t="s">
        <v>1538</v>
      </c>
      <c r="O43" t="s">
        <v>1538</v>
      </c>
      <c r="P43" t="s">
        <v>1538</v>
      </c>
      <c r="R43" t="s">
        <v>1538</v>
      </c>
      <c r="S43" t="s">
        <v>1538</v>
      </c>
      <c r="T43" t="s">
        <v>1538</v>
      </c>
      <c r="U43" t="s">
        <v>1538</v>
      </c>
      <c r="V43" t="s">
        <v>1538</v>
      </c>
    </row>
    <row r="44" spans="1:22" ht="16">
      <c r="A44" t="s">
        <v>1223</v>
      </c>
      <c r="B44" s="20" t="str">
        <f>VLOOKUP(A44,'Planning Periods'!$E$2:$N$540,10,FALSE)</f>
        <v>06/30/2014 - 06/30/2019</v>
      </c>
      <c r="C44" s="103">
        <v>2016</v>
      </c>
      <c r="D44" s="103" t="str">
        <f t="shared" si="0"/>
        <v>Amador City 2016</v>
      </c>
      <c r="E44" t="s">
        <v>1538</v>
      </c>
      <c r="F44" t="s">
        <v>1538</v>
      </c>
      <c r="G44" t="s">
        <v>1538</v>
      </c>
      <c r="H44" t="s">
        <v>1538</v>
      </c>
      <c r="J44" t="s">
        <v>1538</v>
      </c>
      <c r="K44" t="s">
        <v>1538</v>
      </c>
      <c r="L44" t="s">
        <v>1538</v>
      </c>
      <c r="M44" t="s">
        <v>1538</v>
      </c>
      <c r="O44" t="s">
        <v>1538</v>
      </c>
      <c r="P44" t="s">
        <v>1538</v>
      </c>
      <c r="R44" t="s">
        <v>1538</v>
      </c>
      <c r="S44" t="s">
        <v>1538</v>
      </c>
      <c r="T44" t="s">
        <v>1538</v>
      </c>
      <c r="U44" t="s">
        <v>1538</v>
      </c>
      <c r="V44" t="s">
        <v>1538</v>
      </c>
    </row>
    <row r="45" spans="1:22" ht="16">
      <c r="A45" t="s">
        <v>1223</v>
      </c>
      <c r="B45" s="20" t="str">
        <f>VLOOKUP(A45,'Planning Periods'!$E$2:$N$540,10,FALSE)</f>
        <v>06/30/2014 - 06/30/2019</v>
      </c>
      <c r="C45" s="103">
        <v>2017</v>
      </c>
      <c r="D45" s="103" t="str">
        <f t="shared" si="0"/>
        <v>Amador City 2017</v>
      </c>
      <c r="E45" t="s">
        <v>1538</v>
      </c>
      <c r="F45" t="s">
        <v>1538</v>
      </c>
      <c r="G45" t="s">
        <v>1538</v>
      </c>
      <c r="H45" t="s">
        <v>1538</v>
      </c>
      <c r="J45" t="s">
        <v>1538</v>
      </c>
      <c r="K45" t="s">
        <v>1538</v>
      </c>
      <c r="L45" t="s">
        <v>1538</v>
      </c>
      <c r="M45" t="s">
        <v>1538</v>
      </c>
      <c r="O45" t="s">
        <v>1538</v>
      </c>
      <c r="P45" t="s">
        <v>1538</v>
      </c>
      <c r="R45" t="s">
        <v>1538</v>
      </c>
      <c r="S45" t="s">
        <v>1538</v>
      </c>
      <c r="T45" t="s">
        <v>1538</v>
      </c>
      <c r="U45" t="s">
        <v>1538</v>
      </c>
      <c r="V45" t="s">
        <v>1538</v>
      </c>
    </row>
    <row r="46" spans="1:22" ht="16">
      <c r="A46" s="104" t="s">
        <v>718</v>
      </c>
      <c r="B46" s="20" t="str">
        <f>VLOOKUP(A46,'Planning Periods'!$E$2:$N$540,10,FALSE)</f>
        <v>06/30/2014 - 06/30/2019</v>
      </c>
      <c r="C46" s="103">
        <v>2014</v>
      </c>
      <c r="D46" s="103" t="str">
        <f t="shared" si="0"/>
        <v>Amador County - Unincorporated 2014</v>
      </c>
      <c r="E46" s="103" t="s">
        <v>1538</v>
      </c>
      <c r="F46" s="101" t="s">
        <v>1538</v>
      </c>
      <c r="G46" s="103" t="s">
        <v>1538</v>
      </c>
      <c r="H46" s="103" t="s">
        <v>1538</v>
      </c>
      <c r="I46" s="102"/>
      <c r="J46" s="103" t="s">
        <v>1538</v>
      </c>
      <c r="K46" s="101" t="s">
        <v>1538</v>
      </c>
      <c r="L46" s="103" t="s">
        <v>1538</v>
      </c>
      <c r="M46" s="103" t="s">
        <v>1538</v>
      </c>
      <c r="N46" s="102"/>
      <c r="O46" s="103" t="s">
        <v>1538</v>
      </c>
      <c r="P46" s="103" t="s">
        <v>1538</v>
      </c>
      <c r="Q46" s="102"/>
      <c r="R46" s="103" t="s">
        <v>1538</v>
      </c>
      <c r="S46" s="103" t="s">
        <v>1538</v>
      </c>
      <c r="T46" s="102" t="s">
        <v>1538</v>
      </c>
      <c r="U46" s="103" t="s">
        <v>1538</v>
      </c>
      <c r="V46" s="103" t="s">
        <v>1538</v>
      </c>
    </row>
    <row r="47" spans="1:22" ht="16">
      <c r="A47" s="104" t="s">
        <v>718</v>
      </c>
      <c r="B47" s="20" t="str">
        <f>VLOOKUP(A47,'Planning Periods'!$E$2:$N$540,10,FALSE)</f>
        <v>06/30/2014 - 06/30/2019</v>
      </c>
      <c r="C47" s="103">
        <v>2015</v>
      </c>
      <c r="D47" s="103" t="str">
        <f t="shared" si="0"/>
        <v>Amador County - Unincorporated 2015</v>
      </c>
      <c r="E47" s="103" t="s">
        <v>1538</v>
      </c>
      <c r="F47" s="101" t="s">
        <v>1538</v>
      </c>
      <c r="G47" s="103" t="s">
        <v>1538</v>
      </c>
      <c r="H47" s="103" t="s">
        <v>1538</v>
      </c>
      <c r="I47" s="102"/>
      <c r="J47" s="103" t="s">
        <v>1538</v>
      </c>
      <c r="K47" s="101" t="s">
        <v>1538</v>
      </c>
      <c r="L47" s="103" t="s">
        <v>1538</v>
      </c>
      <c r="M47" s="103" t="s">
        <v>1538</v>
      </c>
      <c r="N47" s="102"/>
      <c r="O47" s="103" t="s">
        <v>1538</v>
      </c>
      <c r="P47" s="103" t="s">
        <v>1538</v>
      </c>
      <c r="Q47" s="102"/>
      <c r="R47" s="103" t="s">
        <v>1538</v>
      </c>
      <c r="S47" s="103" t="s">
        <v>1538</v>
      </c>
      <c r="T47" s="102" t="s">
        <v>1538</v>
      </c>
      <c r="U47" s="103" t="s">
        <v>1538</v>
      </c>
      <c r="V47" s="103" t="s">
        <v>1538</v>
      </c>
    </row>
    <row r="48" spans="1:22" ht="16">
      <c r="A48" s="104" t="s">
        <v>718</v>
      </c>
      <c r="B48" s="20" t="str">
        <f>VLOOKUP(A48,'Planning Periods'!$E$2:$N$540,10,FALSE)</f>
        <v>06/30/2014 - 06/30/2019</v>
      </c>
      <c r="C48" s="103">
        <v>2016</v>
      </c>
      <c r="D48" s="103" t="str">
        <f t="shared" si="0"/>
        <v>Amador County - Unincorporated 2016</v>
      </c>
      <c r="E48" s="103" t="s">
        <v>1538</v>
      </c>
      <c r="F48" s="101" t="s">
        <v>1538</v>
      </c>
      <c r="G48" s="103" t="s">
        <v>1538</v>
      </c>
      <c r="H48" s="103" t="s">
        <v>1538</v>
      </c>
      <c r="I48" s="102"/>
      <c r="J48" s="103" t="s">
        <v>1538</v>
      </c>
      <c r="K48" s="101" t="s">
        <v>1538</v>
      </c>
      <c r="L48" s="103" t="s">
        <v>1538</v>
      </c>
      <c r="M48" s="103" t="s">
        <v>1538</v>
      </c>
      <c r="N48" s="102"/>
      <c r="O48" s="103" t="s">
        <v>1538</v>
      </c>
      <c r="P48" s="103" t="s">
        <v>1538</v>
      </c>
      <c r="Q48" s="102"/>
      <c r="R48" s="103" t="s">
        <v>1538</v>
      </c>
      <c r="S48" s="103" t="s">
        <v>1538</v>
      </c>
      <c r="T48" s="102" t="s">
        <v>1538</v>
      </c>
      <c r="U48" s="103" t="s">
        <v>1538</v>
      </c>
      <c r="V48" s="103" t="s">
        <v>1538</v>
      </c>
    </row>
    <row r="49" spans="1:22" ht="16">
      <c r="A49" s="104" t="s">
        <v>718</v>
      </c>
      <c r="B49" s="20" t="str">
        <f>VLOOKUP(A49,'Planning Periods'!$E$2:$N$540,10,FALSE)</f>
        <v>06/30/2014 - 06/30/2019</v>
      </c>
      <c r="C49" s="103">
        <v>2017</v>
      </c>
      <c r="D49" s="103" t="str">
        <f t="shared" si="0"/>
        <v>Amador County - Unincorporated 2017</v>
      </c>
      <c r="E49" s="103">
        <v>10</v>
      </c>
      <c r="F49" s="101">
        <v>0</v>
      </c>
      <c r="G49" s="103">
        <v>0</v>
      </c>
      <c r="H49" s="103">
        <v>0</v>
      </c>
      <c r="I49" s="102"/>
      <c r="J49" s="103">
        <v>7</v>
      </c>
      <c r="K49" s="101">
        <v>2</v>
      </c>
      <c r="L49" s="103">
        <v>1</v>
      </c>
      <c r="M49" s="103">
        <v>1</v>
      </c>
      <c r="N49" s="102"/>
      <c r="O49" s="103">
        <v>9</v>
      </c>
      <c r="P49" s="103">
        <v>13</v>
      </c>
      <c r="Q49" s="102"/>
      <c r="R49" s="103">
        <v>23</v>
      </c>
      <c r="S49" s="103">
        <v>17</v>
      </c>
      <c r="T49" s="102">
        <v>1</v>
      </c>
      <c r="U49" s="103">
        <v>49</v>
      </c>
      <c r="V49" s="103">
        <v>32</v>
      </c>
    </row>
    <row r="50" spans="1:22" ht="16">
      <c r="A50" s="104" t="s">
        <v>1005</v>
      </c>
      <c r="B50" s="20" t="str">
        <f>VLOOKUP(A50,'Planning Periods'!$E$2:$N$540,10,FALSE)</f>
        <v>01/31/2015 - 01/31/2023</v>
      </c>
      <c r="C50" s="103">
        <v>2014</v>
      </c>
      <c r="D50" s="103" t="str">
        <f t="shared" si="0"/>
        <v>American Canyon 2014</v>
      </c>
      <c r="E50" s="103" t="s">
        <v>1538</v>
      </c>
      <c r="F50" s="101" t="s">
        <v>1538</v>
      </c>
      <c r="G50" s="103" t="s">
        <v>1538</v>
      </c>
      <c r="H50" s="103" t="s">
        <v>1538</v>
      </c>
      <c r="I50" s="102"/>
      <c r="J50" s="103" t="s">
        <v>1538</v>
      </c>
      <c r="K50" s="101" t="s">
        <v>1538</v>
      </c>
      <c r="L50" s="103" t="s">
        <v>1538</v>
      </c>
      <c r="M50" s="103" t="s">
        <v>1538</v>
      </c>
      <c r="N50" s="102"/>
      <c r="O50" s="103" t="s">
        <v>1538</v>
      </c>
      <c r="P50" s="103" t="s">
        <v>1538</v>
      </c>
      <c r="Q50" s="102"/>
      <c r="R50" s="103" t="s">
        <v>1538</v>
      </c>
      <c r="S50" s="103" t="s">
        <v>1538</v>
      </c>
      <c r="T50" s="102" t="s">
        <v>1538</v>
      </c>
      <c r="U50" s="103" t="s">
        <v>1538</v>
      </c>
      <c r="V50" s="103" t="s">
        <v>1538</v>
      </c>
    </row>
    <row r="51" spans="1:22" ht="16">
      <c r="A51" s="104" t="s">
        <v>1005</v>
      </c>
      <c r="B51" s="20" t="str">
        <f>VLOOKUP(A51,'Planning Periods'!$E$2:$N$540,10,FALSE)</f>
        <v>01/31/2015 - 01/31/2023</v>
      </c>
      <c r="C51" s="103">
        <v>2015</v>
      </c>
      <c r="D51" s="103" t="str">
        <f t="shared" si="0"/>
        <v>American Canyon 2015</v>
      </c>
      <c r="E51" s="103">
        <v>116</v>
      </c>
      <c r="F51" s="101">
        <v>0</v>
      </c>
      <c r="G51" s="103">
        <v>0</v>
      </c>
      <c r="H51" s="103">
        <v>0</v>
      </c>
      <c r="I51" s="102"/>
      <c r="J51" s="103">
        <v>54</v>
      </c>
      <c r="K51" s="101">
        <v>9</v>
      </c>
      <c r="L51" s="103">
        <v>9</v>
      </c>
      <c r="M51" s="103">
        <v>0</v>
      </c>
      <c r="N51" s="102"/>
      <c r="O51" s="103">
        <v>58</v>
      </c>
      <c r="P51" s="103">
        <v>140</v>
      </c>
      <c r="Q51" s="102"/>
      <c r="R51" s="103">
        <v>164</v>
      </c>
      <c r="S51" s="103">
        <v>0</v>
      </c>
      <c r="T51" s="102">
        <v>0</v>
      </c>
      <c r="U51" s="103">
        <v>392</v>
      </c>
      <c r="V51" s="103">
        <v>149</v>
      </c>
    </row>
    <row r="52" spans="1:22" ht="16">
      <c r="A52" s="104" t="s">
        <v>1005</v>
      </c>
      <c r="B52" s="20" t="str">
        <f>VLOOKUP(A52,'Planning Periods'!$E$2:$N$540,10,FALSE)</f>
        <v>01/31/2015 - 01/31/2023</v>
      </c>
      <c r="C52" s="103">
        <v>2016</v>
      </c>
      <c r="D52" s="103" t="str">
        <f t="shared" si="0"/>
        <v>American Canyon 2016</v>
      </c>
      <c r="E52" s="103">
        <v>116</v>
      </c>
      <c r="F52" s="101">
        <v>0</v>
      </c>
      <c r="G52" s="103">
        <v>0</v>
      </c>
      <c r="H52" s="103">
        <v>0</v>
      </c>
      <c r="I52" s="102"/>
      <c r="J52" s="103">
        <v>54</v>
      </c>
      <c r="K52" s="101">
        <v>0</v>
      </c>
      <c r="L52" s="103">
        <v>0</v>
      </c>
      <c r="M52" s="103">
        <v>0</v>
      </c>
      <c r="N52" s="102"/>
      <c r="O52" s="103">
        <v>58</v>
      </c>
      <c r="P52" s="103">
        <v>0</v>
      </c>
      <c r="Q52" s="102"/>
      <c r="R52" s="103">
        <v>164</v>
      </c>
      <c r="S52" s="103">
        <v>0</v>
      </c>
      <c r="T52" s="102">
        <v>0</v>
      </c>
      <c r="U52" s="103">
        <v>392</v>
      </c>
      <c r="V52" s="103">
        <v>0</v>
      </c>
    </row>
    <row r="53" spans="1:22" ht="16">
      <c r="A53" s="104" t="s">
        <v>1005</v>
      </c>
      <c r="B53" s="20" t="str">
        <f>VLOOKUP(A53,'Planning Periods'!$E$2:$N$540,10,FALSE)</f>
        <v>01/31/2015 - 01/31/2023</v>
      </c>
      <c r="C53" s="103">
        <v>2017</v>
      </c>
      <c r="D53" s="103" t="str">
        <f t="shared" si="0"/>
        <v>American Canyon 2017</v>
      </c>
      <c r="E53" s="103">
        <v>116</v>
      </c>
      <c r="F53" s="101">
        <v>49</v>
      </c>
      <c r="G53" s="103">
        <v>49</v>
      </c>
      <c r="H53" s="103">
        <v>0</v>
      </c>
      <c r="I53" s="102"/>
      <c r="J53" s="103">
        <v>54</v>
      </c>
      <c r="K53" s="101">
        <v>20</v>
      </c>
      <c r="L53" s="103">
        <v>20</v>
      </c>
      <c r="M53" s="103">
        <v>0</v>
      </c>
      <c r="N53" s="102"/>
      <c r="O53" s="103">
        <v>58</v>
      </c>
      <c r="P53" s="103">
        <v>1</v>
      </c>
      <c r="Q53" s="102"/>
      <c r="R53" s="103">
        <v>164</v>
      </c>
      <c r="S53" s="103">
        <v>0</v>
      </c>
      <c r="T53" s="102">
        <v>0</v>
      </c>
      <c r="U53" s="103">
        <v>392</v>
      </c>
      <c r="V53" s="103">
        <v>70</v>
      </c>
    </row>
    <row r="54" spans="1:22" ht="16">
      <c r="A54" s="104" t="s">
        <v>996</v>
      </c>
      <c r="B54" s="20" t="str">
        <f>VLOOKUP(A54,'Planning Periods'!$E$2:$N$540,10,FALSE)</f>
        <v>10/15/2013 - 10/15/2021</v>
      </c>
      <c r="C54" s="103">
        <v>2013</v>
      </c>
      <c r="D54" s="103" t="str">
        <f t="shared" si="0"/>
        <v>Anaheim 2013</v>
      </c>
      <c r="E54" s="103" t="s">
        <v>1538</v>
      </c>
      <c r="F54" s="101" t="s">
        <v>1538</v>
      </c>
      <c r="G54" s="103" t="s">
        <v>1538</v>
      </c>
      <c r="H54" s="103" t="s">
        <v>1538</v>
      </c>
      <c r="I54" s="102"/>
      <c r="J54" s="103" t="s">
        <v>1538</v>
      </c>
      <c r="K54" s="101" t="s">
        <v>1538</v>
      </c>
      <c r="L54" s="103" t="s">
        <v>1538</v>
      </c>
      <c r="M54" s="103" t="s">
        <v>1538</v>
      </c>
      <c r="N54" s="102"/>
      <c r="O54" s="103" t="s">
        <v>1538</v>
      </c>
      <c r="P54" s="103" t="s">
        <v>1538</v>
      </c>
      <c r="Q54" s="102"/>
      <c r="R54" s="103" t="s">
        <v>1538</v>
      </c>
      <c r="S54" s="103" t="s">
        <v>1538</v>
      </c>
      <c r="T54" s="102" t="s">
        <v>1538</v>
      </c>
      <c r="U54" s="103" t="s">
        <v>1538</v>
      </c>
      <c r="V54" s="103" t="s">
        <v>1538</v>
      </c>
    </row>
    <row r="55" spans="1:22" ht="16">
      <c r="A55" s="104" t="s">
        <v>996</v>
      </c>
      <c r="B55" s="20" t="str">
        <f>VLOOKUP(A55,'Planning Periods'!$E$2:$N$540,10,FALSE)</f>
        <v>10/15/2013 - 10/15/2021</v>
      </c>
      <c r="C55" s="103">
        <v>2014</v>
      </c>
      <c r="D55" s="103" t="str">
        <f t="shared" si="0"/>
        <v>Anaheim 2014</v>
      </c>
      <c r="E55" s="103">
        <v>1256</v>
      </c>
      <c r="F55" s="101">
        <v>0</v>
      </c>
      <c r="G55" s="103">
        <v>0</v>
      </c>
      <c r="H55" s="103">
        <v>0</v>
      </c>
      <c r="I55" s="102"/>
      <c r="J55" s="103">
        <v>907</v>
      </c>
      <c r="K55" s="101">
        <v>9</v>
      </c>
      <c r="L55" s="103">
        <v>9</v>
      </c>
      <c r="M55" s="103">
        <v>0</v>
      </c>
      <c r="N55" s="102"/>
      <c r="O55" s="103">
        <v>1038</v>
      </c>
      <c r="P55" s="103">
        <v>21</v>
      </c>
      <c r="Q55" s="102"/>
      <c r="R55" s="103">
        <v>2501</v>
      </c>
      <c r="S55" s="103">
        <v>1271</v>
      </c>
      <c r="T55" s="102">
        <v>0</v>
      </c>
      <c r="U55" s="103">
        <v>5702</v>
      </c>
      <c r="V55" s="103">
        <v>1301</v>
      </c>
    </row>
    <row r="56" spans="1:22" ht="16">
      <c r="A56" s="104" t="s">
        <v>996</v>
      </c>
      <c r="B56" s="20" t="str">
        <f>VLOOKUP(A56,'Planning Periods'!$E$2:$N$540,10,FALSE)</f>
        <v>10/15/2013 - 10/15/2021</v>
      </c>
      <c r="C56" s="103">
        <v>2015</v>
      </c>
      <c r="D56" s="103" t="str">
        <f t="shared" si="0"/>
        <v>Anaheim 2015</v>
      </c>
      <c r="E56" s="103">
        <v>1256</v>
      </c>
      <c r="F56" s="101">
        <v>69</v>
      </c>
      <c r="G56" s="103">
        <v>69</v>
      </c>
      <c r="H56" s="103">
        <v>0</v>
      </c>
      <c r="I56" s="102"/>
      <c r="J56" s="103">
        <v>907</v>
      </c>
      <c r="K56" s="101">
        <v>13</v>
      </c>
      <c r="L56" s="103">
        <v>13</v>
      </c>
      <c r="M56" s="103">
        <v>0</v>
      </c>
      <c r="N56" s="102"/>
      <c r="O56" s="103">
        <v>1038</v>
      </c>
      <c r="P56" s="103">
        <v>23</v>
      </c>
      <c r="Q56" s="102"/>
      <c r="R56" s="103">
        <v>2501</v>
      </c>
      <c r="S56" s="103">
        <v>1169</v>
      </c>
      <c r="T56" s="102">
        <v>0</v>
      </c>
      <c r="U56" s="103">
        <v>5702</v>
      </c>
      <c r="V56" s="103">
        <v>1274</v>
      </c>
    </row>
    <row r="57" spans="1:22" ht="16">
      <c r="A57" s="104" t="s">
        <v>996</v>
      </c>
      <c r="B57" s="20" t="str">
        <f>VLOOKUP(A57,'Planning Periods'!$E$2:$N$540,10,FALSE)</f>
        <v>10/15/2013 - 10/15/2021</v>
      </c>
      <c r="C57" s="103">
        <v>2016</v>
      </c>
      <c r="D57" s="103" t="str">
        <f t="shared" si="0"/>
        <v>Anaheim 2016</v>
      </c>
      <c r="E57" s="103">
        <v>1256</v>
      </c>
      <c r="F57" s="101">
        <v>0</v>
      </c>
      <c r="G57" s="103">
        <v>0</v>
      </c>
      <c r="H57" s="103">
        <v>0</v>
      </c>
      <c r="I57" s="102"/>
      <c r="J57" s="103">
        <v>907</v>
      </c>
      <c r="K57" s="101">
        <v>0</v>
      </c>
      <c r="L57" s="103">
        <v>0</v>
      </c>
      <c r="M57" s="103">
        <v>0</v>
      </c>
      <c r="N57" s="102"/>
      <c r="O57" s="103">
        <v>1038</v>
      </c>
      <c r="P57" s="103">
        <v>0</v>
      </c>
      <c r="Q57" s="102"/>
      <c r="R57" s="103">
        <v>2501</v>
      </c>
      <c r="S57" s="103">
        <v>1317</v>
      </c>
      <c r="T57" s="102">
        <v>0</v>
      </c>
      <c r="U57" s="103">
        <v>5702</v>
      </c>
      <c r="V57" s="103">
        <v>1317</v>
      </c>
    </row>
    <row r="58" spans="1:22" ht="16">
      <c r="A58" s="104" t="s">
        <v>996</v>
      </c>
      <c r="B58" s="20" t="str">
        <f>VLOOKUP(A58,'Planning Periods'!$E$2:$N$540,10,FALSE)</f>
        <v>10/15/2013 - 10/15/2021</v>
      </c>
      <c r="C58" s="103">
        <v>2017</v>
      </c>
      <c r="D58" s="103" t="str">
        <f t="shared" si="0"/>
        <v>Anaheim 2017</v>
      </c>
      <c r="E58" s="103">
        <v>1256</v>
      </c>
      <c r="F58" s="101">
        <v>2</v>
      </c>
      <c r="G58" s="103">
        <v>2</v>
      </c>
      <c r="H58" s="103">
        <v>0</v>
      </c>
      <c r="I58" s="102"/>
      <c r="J58" s="103">
        <v>907</v>
      </c>
      <c r="K58" s="101">
        <v>0</v>
      </c>
      <c r="L58" s="103">
        <v>0</v>
      </c>
      <c r="M58" s="103">
        <v>0</v>
      </c>
      <c r="N58" s="102"/>
      <c r="O58" s="103">
        <v>1038</v>
      </c>
      <c r="P58" s="103">
        <v>0</v>
      </c>
      <c r="Q58" s="102"/>
      <c r="R58" s="103">
        <v>2501</v>
      </c>
      <c r="S58" s="103">
        <v>1533</v>
      </c>
      <c r="T58" s="102">
        <v>0</v>
      </c>
      <c r="U58" s="103">
        <v>5702</v>
      </c>
      <c r="V58" s="103">
        <v>1535</v>
      </c>
    </row>
    <row r="59" spans="1:22" ht="16">
      <c r="A59" s="104" t="s">
        <v>824</v>
      </c>
      <c r="B59" s="20" t="str">
        <f>VLOOKUP(A59,'Planning Periods'!$E$2:$N$540,10,FALSE)</f>
        <v>06/30/2014 - 06/30/2019</v>
      </c>
      <c r="C59" s="103">
        <v>2014</v>
      </c>
      <c r="D59" s="103" t="str">
        <f t="shared" si="0"/>
        <v>Anderson 2014</v>
      </c>
      <c r="E59" s="103" t="s">
        <v>1538</v>
      </c>
      <c r="F59" s="101" t="s">
        <v>1538</v>
      </c>
      <c r="G59" s="103" t="s">
        <v>1538</v>
      </c>
      <c r="H59" s="103" t="s">
        <v>1538</v>
      </c>
      <c r="I59" s="102"/>
      <c r="J59" s="103" t="s">
        <v>1538</v>
      </c>
      <c r="K59" s="101" t="s">
        <v>1538</v>
      </c>
      <c r="L59" s="103" t="s">
        <v>1538</v>
      </c>
      <c r="M59" s="103" t="s">
        <v>1538</v>
      </c>
      <c r="N59" s="102"/>
      <c r="O59" s="103" t="s">
        <v>1538</v>
      </c>
      <c r="P59" s="103" t="s">
        <v>1538</v>
      </c>
      <c r="Q59" s="102"/>
      <c r="R59" s="103" t="s">
        <v>1538</v>
      </c>
      <c r="S59" s="103" t="s">
        <v>1538</v>
      </c>
      <c r="T59" s="102" t="s">
        <v>1538</v>
      </c>
      <c r="U59" s="103" t="s">
        <v>1538</v>
      </c>
      <c r="V59" s="103" t="s">
        <v>1538</v>
      </c>
    </row>
    <row r="60" spans="1:22" ht="16">
      <c r="A60" s="104" t="s">
        <v>824</v>
      </c>
      <c r="B60" s="20" t="str">
        <f>VLOOKUP(A60,'Planning Periods'!$E$2:$N$540,10,FALSE)</f>
        <v>06/30/2014 - 06/30/2019</v>
      </c>
      <c r="C60" s="103">
        <v>2015</v>
      </c>
      <c r="D60" s="103" t="str">
        <f t="shared" si="0"/>
        <v>Anderson 2015</v>
      </c>
      <c r="E60" s="103">
        <v>32</v>
      </c>
      <c r="F60" s="101">
        <v>0</v>
      </c>
      <c r="G60" s="103">
        <v>0</v>
      </c>
      <c r="H60" s="103">
        <v>0</v>
      </c>
      <c r="I60" s="102"/>
      <c r="J60" s="103">
        <v>21</v>
      </c>
      <c r="K60" s="101">
        <v>0</v>
      </c>
      <c r="L60" s="103">
        <v>0</v>
      </c>
      <c r="M60" s="103">
        <v>0</v>
      </c>
      <c r="N60" s="102"/>
      <c r="O60" s="103">
        <v>24</v>
      </c>
      <c r="P60" s="103">
        <v>19</v>
      </c>
      <c r="Q60" s="102"/>
      <c r="R60" s="103">
        <v>59</v>
      </c>
      <c r="S60" s="103">
        <v>1</v>
      </c>
      <c r="T60" s="102">
        <v>0</v>
      </c>
      <c r="U60" s="103">
        <v>136</v>
      </c>
      <c r="V60" s="103">
        <v>20</v>
      </c>
    </row>
    <row r="61" spans="1:22" ht="16">
      <c r="A61" s="104" t="s">
        <v>824</v>
      </c>
      <c r="B61" s="20" t="str">
        <f>VLOOKUP(A61,'Planning Periods'!$E$2:$N$540,10,FALSE)</f>
        <v>06/30/2014 - 06/30/2019</v>
      </c>
      <c r="C61" s="103">
        <v>2016</v>
      </c>
      <c r="D61" s="103" t="str">
        <f t="shared" si="0"/>
        <v>Anderson 2016</v>
      </c>
      <c r="E61" s="103">
        <v>32</v>
      </c>
      <c r="F61" s="101">
        <v>0</v>
      </c>
      <c r="G61" s="103">
        <v>0</v>
      </c>
      <c r="H61" s="103">
        <v>0</v>
      </c>
      <c r="I61" s="102"/>
      <c r="J61" s="103">
        <v>21</v>
      </c>
      <c r="K61" s="101">
        <v>4</v>
      </c>
      <c r="L61" s="103">
        <v>4</v>
      </c>
      <c r="M61" s="103">
        <v>0</v>
      </c>
      <c r="N61" s="102"/>
      <c r="O61" s="103">
        <v>24</v>
      </c>
      <c r="P61" s="103">
        <v>33</v>
      </c>
      <c r="Q61" s="102"/>
      <c r="R61" s="103">
        <v>59</v>
      </c>
      <c r="S61" s="103">
        <v>9</v>
      </c>
      <c r="T61" s="102">
        <v>0</v>
      </c>
      <c r="U61" s="103">
        <v>136</v>
      </c>
      <c r="V61" s="103">
        <v>46</v>
      </c>
    </row>
    <row r="62" spans="1:22" ht="16">
      <c r="A62" s="104" t="s">
        <v>824</v>
      </c>
      <c r="B62" s="20" t="str">
        <f>VLOOKUP(A62,'Planning Periods'!$E$2:$N$540,10,FALSE)</f>
        <v>06/30/2014 - 06/30/2019</v>
      </c>
      <c r="C62" s="103">
        <v>2017</v>
      </c>
      <c r="D62" s="103" t="str">
        <f t="shared" si="0"/>
        <v>Anderson 2017</v>
      </c>
      <c r="E62" s="103">
        <v>32</v>
      </c>
      <c r="F62" s="101">
        <v>23</v>
      </c>
      <c r="G62" s="103">
        <v>23</v>
      </c>
      <c r="H62" s="103">
        <v>0</v>
      </c>
      <c r="I62" s="102"/>
      <c r="J62" s="103">
        <v>21</v>
      </c>
      <c r="K62" s="101">
        <v>15</v>
      </c>
      <c r="L62" s="103">
        <v>15</v>
      </c>
      <c r="M62" s="103">
        <v>0</v>
      </c>
      <c r="N62" s="102"/>
      <c r="O62" s="103">
        <v>24</v>
      </c>
      <c r="P62" s="103">
        <v>40</v>
      </c>
      <c r="Q62" s="102"/>
      <c r="R62" s="103">
        <v>59</v>
      </c>
      <c r="S62" s="103">
        <v>23</v>
      </c>
      <c r="T62" s="102">
        <v>0</v>
      </c>
      <c r="U62" s="103">
        <v>136</v>
      </c>
      <c r="V62" s="103">
        <v>101</v>
      </c>
    </row>
    <row r="63" spans="1:22" ht="16">
      <c r="A63" t="s">
        <v>1337</v>
      </c>
      <c r="B63" s="20" t="str">
        <f>VLOOKUP(A63,'Planning Periods'!$E$2:$N$540,10,FALSE)</f>
        <v>06/15/2019 - 06/15/2027</v>
      </c>
      <c r="C63" s="103">
        <v>2014</v>
      </c>
      <c r="D63" s="103" t="str">
        <f t="shared" si="0"/>
        <v>Angels Camp 2014</v>
      </c>
      <c r="E63" s="101" t="s">
        <v>1538</v>
      </c>
      <c r="F63" s="101" t="s">
        <v>1538</v>
      </c>
      <c r="G63" s="101" t="s">
        <v>1538</v>
      </c>
      <c r="H63" s="101" t="s">
        <v>1538</v>
      </c>
      <c r="I63" s="101">
        <v>0</v>
      </c>
      <c r="J63" s="101" t="s">
        <v>1538</v>
      </c>
      <c r="K63" s="101" t="s">
        <v>1538</v>
      </c>
      <c r="L63" s="101" t="s">
        <v>1538</v>
      </c>
      <c r="M63" s="101" t="s">
        <v>1538</v>
      </c>
      <c r="N63" s="101">
        <v>0</v>
      </c>
      <c r="O63" s="101" t="s">
        <v>1538</v>
      </c>
      <c r="P63" s="101" t="s">
        <v>1538</v>
      </c>
      <c r="Q63" s="101"/>
      <c r="R63" s="101" t="s">
        <v>1538</v>
      </c>
      <c r="S63" s="101" t="s">
        <v>1538</v>
      </c>
      <c r="T63" s="101" t="s">
        <v>1538</v>
      </c>
      <c r="U63" s="101" t="s">
        <v>1538</v>
      </c>
      <c r="V63" s="101" t="s">
        <v>1538</v>
      </c>
    </row>
    <row r="64" spans="1:22" ht="16">
      <c r="A64" t="s">
        <v>1337</v>
      </c>
      <c r="B64" s="20" t="str">
        <f>VLOOKUP(A64,'Planning Periods'!$E$2:$N$540,10,FALSE)</f>
        <v>06/15/2019 - 06/15/2027</v>
      </c>
      <c r="C64" s="103">
        <v>2015</v>
      </c>
      <c r="D64" s="103" t="str">
        <f t="shared" si="0"/>
        <v>Angels Camp 2015</v>
      </c>
      <c r="E64" t="s">
        <v>1538</v>
      </c>
      <c r="F64" t="s">
        <v>1538</v>
      </c>
      <c r="G64" t="s">
        <v>1538</v>
      </c>
      <c r="H64" t="s">
        <v>1538</v>
      </c>
      <c r="J64" t="s">
        <v>1538</v>
      </c>
      <c r="K64" t="s">
        <v>1538</v>
      </c>
      <c r="L64" t="s">
        <v>1538</v>
      </c>
      <c r="M64" t="s">
        <v>1538</v>
      </c>
      <c r="O64" t="s">
        <v>1538</v>
      </c>
      <c r="P64" t="s">
        <v>1538</v>
      </c>
      <c r="R64" t="s">
        <v>1538</v>
      </c>
      <c r="S64" t="s">
        <v>1538</v>
      </c>
      <c r="T64" t="s">
        <v>1538</v>
      </c>
      <c r="U64" t="s">
        <v>1538</v>
      </c>
      <c r="V64" t="s">
        <v>1538</v>
      </c>
    </row>
    <row r="65" spans="1:22" ht="16">
      <c r="A65" t="s">
        <v>1337</v>
      </c>
      <c r="B65" s="20" t="str">
        <f>VLOOKUP(A65,'Planning Periods'!$E$2:$N$540,10,FALSE)</f>
        <v>06/15/2019 - 06/15/2027</v>
      </c>
      <c r="C65" s="103">
        <v>2016</v>
      </c>
      <c r="D65" s="103" t="str">
        <f t="shared" si="0"/>
        <v>Angels Camp 2016</v>
      </c>
      <c r="E65" t="s">
        <v>1538</v>
      </c>
      <c r="F65" t="s">
        <v>1538</v>
      </c>
      <c r="G65" t="s">
        <v>1538</v>
      </c>
      <c r="H65" t="s">
        <v>1538</v>
      </c>
      <c r="J65" t="s">
        <v>1538</v>
      </c>
      <c r="K65" t="s">
        <v>1538</v>
      </c>
      <c r="L65" t="s">
        <v>1538</v>
      </c>
      <c r="M65" t="s">
        <v>1538</v>
      </c>
      <c r="O65" t="s">
        <v>1538</v>
      </c>
      <c r="P65" t="s">
        <v>1538</v>
      </c>
      <c r="R65" t="s">
        <v>1538</v>
      </c>
      <c r="S65" t="s">
        <v>1538</v>
      </c>
      <c r="T65" t="s">
        <v>1538</v>
      </c>
      <c r="U65" t="s">
        <v>1538</v>
      </c>
      <c r="V65" t="s">
        <v>1538</v>
      </c>
    </row>
    <row r="66" spans="1:22" ht="16">
      <c r="A66" t="s">
        <v>1337</v>
      </c>
      <c r="B66" s="20" t="str">
        <f>VLOOKUP(A66,'Planning Periods'!$E$2:$N$540,10,FALSE)</f>
        <v>06/15/2019 - 06/15/2027</v>
      </c>
      <c r="C66" s="103">
        <v>2017</v>
      </c>
      <c r="D66" s="103" t="str">
        <f t="shared" si="0"/>
        <v>Angels Camp 2017</v>
      </c>
      <c r="E66" t="s">
        <v>1538</v>
      </c>
      <c r="F66" t="s">
        <v>1538</v>
      </c>
      <c r="G66" t="s">
        <v>1538</v>
      </c>
      <c r="H66" t="s">
        <v>1538</v>
      </c>
      <c r="J66" t="s">
        <v>1538</v>
      </c>
      <c r="K66" t="s">
        <v>1538</v>
      </c>
      <c r="L66" t="s">
        <v>1538</v>
      </c>
      <c r="M66" t="s">
        <v>1538</v>
      </c>
      <c r="O66" t="s">
        <v>1538</v>
      </c>
      <c r="P66" t="s">
        <v>1538</v>
      </c>
      <c r="R66" t="s">
        <v>1538</v>
      </c>
      <c r="S66" t="s">
        <v>1538</v>
      </c>
      <c r="T66" t="s">
        <v>1538</v>
      </c>
      <c r="U66" t="s">
        <v>1538</v>
      </c>
      <c r="V66" t="s">
        <v>1538</v>
      </c>
    </row>
    <row r="67" spans="1:22" ht="16">
      <c r="A67" t="s">
        <v>1209</v>
      </c>
      <c r="B67" s="20" t="str">
        <f>VLOOKUP(A67,'Planning Periods'!$E$2:$N$540,10,FALSE)</f>
        <v>01/31/2015 - 01/31/2023</v>
      </c>
      <c r="C67" s="103">
        <v>2014</v>
      </c>
      <c r="D67" s="103" t="str">
        <f t="shared" ref="D67:D131" si="1">CONCATENATE(A67," ",C67)</f>
        <v>Antioch 2014</v>
      </c>
      <c r="E67">
        <v>349</v>
      </c>
      <c r="F67">
        <v>0</v>
      </c>
      <c r="G67">
        <v>0</v>
      </c>
      <c r="H67">
        <v>0</v>
      </c>
      <c r="J67">
        <v>205</v>
      </c>
      <c r="K67">
        <v>0</v>
      </c>
      <c r="L67">
        <v>0</v>
      </c>
      <c r="M67">
        <v>0</v>
      </c>
      <c r="O67">
        <v>214</v>
      </c>
      <c r="P67">
        <v>57</v>
      </c>
      <c r="R67">
        <v>680</v>
      </c>
      <c r="S67">
        <v>174</v>
      </c>
      <c r="T67">
        <v>0</v>
      </c>
      <c r="U67">
        <v>1448</v>
      </c>
      <c r="V67">
        <v>231</v>
      </c>
    </row>
    <row r="68" spans="1:22" ht="16">
      <c r="A68" s="104" t="s">
        <v>1209</v>
      </c>
      <c r="B68" s="20" t="str">
        <f>VLOOKUP(A68,'Planning Periods'!$E$2:$N$540,10,FALSE)</f>
        <v>01/31/2015 - 01/31/2023</v>
      </c>
      <c r="C68" s="103">
        <v>2015</v>
      </c>
      <c r="D68" s="103" t="str">
        <f t="shared" si="1"/>
        <v>Antioch 2015</v>
      </c>
      <c r="E68" s="103">
        <v>349</v>
      </c>
      <c r="F68" s="101">
        <v>1</v>
      </c>
      <c r="G68" s="103">
        <v>0</v>
      </c>
      <c r="H68" s="103">
        <v>1</v>
      </c>
      <c r="I68" s="102"/>
      <c r="J68" s="103">
        <v>205</v>
      </c>
      <c r="K68" s="101">
        <v>0</v>
      </c>
      <c r="L68" s="103">
        <v>0</v>
      </c>
      <c r="M68" s="103">
        <v>0</v>
      </c>
      <c r="N68" s="102"/>
      <c r="O68" s="103">
        <v>214</v>
      </c>
      <c r="P68" s="103">
        <v>19</v>
      </c>
      <c r="Q68" s="102"/>
      <c r="R68" s="103">
        <v>680</v>
      </c>
      <c r="S68" s="103">
        <v>47</v>
      </c>
      <c r="T68" s="102">
        <v>0</v>
      </c>
      <c r="U68" s="103">
        <v>1448</v>
      </c>
      <c r="V68" s="103">
        <v>67</v>
      </c>
    </row>
    <row r="69" spans="1:22" ht="16">
      <c r="A69" s="104" t="s">
        <v>1209</v>
      </c>
      <c r="B69" s="20" t="str">
        <f>VLOOKUP(A69,'Planning Periods'!$E$2:$N$540,10,FALSE)</f>
        <v>01/31/2015 - 01/31/2023</v>
      </c>
      <c r="C69" s="103">
        <v>2016</v>
      </c>
      <c r="D69" s="103" t="str">
        <f t="shared" si="1"/>
        <v>Antioch 2016</v>
      </c>
      <c r="E69" s="103">
        <v>349</v>
      </c>
      <c r="F69" s="101">
        <v>84</v>
      </c>
      <c r="G69" s="103">
        <v>84</v>
      </c>
      <c r="H69" s="103">
        <v>0</v>
      </c>
      <c r="I69" s="102"/>
      <c r="J69" s="103">
        <v>205</v>
      </c>
      <c r="K69" s="101">
        <v>0</v>
      </c>
      <c r="L69" s="103">
        <v>0</v>
      </c>
      <c r="M69" s="103">
        <v>0</v>
      </c>
      <c r="N69" s="102"/>
      <c r="O69" s="103">
        <v>214</v>
      </c>
      <c r="P69" s="103">
        <v>1</v>
      </c>
      <c r="Q69" s="102"/>
      <c r="R69" s="103">
        <v>680</v>
      </c>
      <c r="S69" s="103">
        <v>42</v>
      </c>
      <c r="T69" s="102">
        <v>0</v>
      </c>
      <c r="U69" s="103">
        <v>1448</v>
      </c>
      <c r="V69" s="103">
        <v>127</v>
      </c>
    </row>
    <row r="70" spans="1:22" ht="16">
      <c r="A70" s="104" t="s">
        <v>1209</v>
      </c>
      <c r="B70" s="20" t="str">
        <f>VLOOKUP(A70,'Planning Periods'!$E$2:$N$540,10,FALSE)</f>
        <v>01/31/2015 - 01/31/2023</v>
      </c>
      <c r="C70" s="103">
        <v>2017</v>
      </c>
      <c r="D70" s="103" t="str">
        <f t="shared" si="1"/>
        <v>Antioch 2017</v>
      </c>
      <c r="E70" s="103">
        <v>349</v>
      </c>
      <c r="F70" s="101">
        <v>2</v>
      </c>
      <c r="G70" s="103">
        <v>2</v>
      </c>
      <c r="H70" s="103">
        <v>0</v>
      </c>
      <c r="I70" s="102"/>
      <c r="J70" s="103">
        <v>205</v>
      </c>
      <c r="K70" s="101">
        <v>0</v>
      </c>
      <c r="L70" s="103">
        <v>0</v>
      </c>
      <c r="M70" s="103">
        <v>0</v>
      </c>
      <c r="N70" s="102"/>
      <c r="O70" s="103">
        <v>214</v>
      </c>
      <c r="P70" s="103">
        <v>0</v>
      </c>
      <c r="Q70" s="102"/>
      <c r="R70" s="103">
        <v>680</v>
      </c>
      <c r="S70" s="103">
        <v>41</v>
      </c>
      <c r="T70" s="102">
        <v>0</v>
      </c>
      <c r="U70" s="103">
        <v>1448</v>
      </c>
      <c r="V70" s="103">
        <v>43</v>
      </c>
    </row>
    <row r="71" spans="1:22" ht="16">
      <c r="A71" s="104" t="s">
        <v>1325</v>
      </c>
      <c r="B71" s="20" t="str">
        <f>VLOOKUP(A71,'Planning Periods'!$E$2:$N$540,10,FALSE)</f>
        <v>10/15/2013 - 10/15/2021</v>
      </c>
      <c r="C71" s="103">
        <v>2013</v>
      </c>
      <c r="D71" s="103" t="str">
        <f t="shared" si="1"/>
        <v>Apple Valley 2013</v>
      </c>
      <c r="E71" s="103">
        <v>764</v>
      </c>
      <c r="F71" s="101">
        <v>1</v>
      </c>
      <c r="G71" s="103">
        <v>1</v>
      </c>
      <c r="H71" s="103">
        <v>0</v>
      </c>
      <c r="I71" s="102"/>
      <c r="J71" s="103">
        <v>541</v>
      </c>
      <c r="K71" s="101">
        <v>7</v>
      </c>
      <c r="L71" s="103">
        <v>7</v>
      </c>
      <c r="M71" s="103">
        <v>0</v>
      </c>
      <c r="N71" s="102"/>
      <c r="O71" s="103">
        <v>622</v>
      </c>
      <c r="P71" s="103">
        <v>11</v>
      </c>
      <c r="Q71" s="102"/>
      <c r="R71" s="103">
        <v>1407</v>
      </c>
      <c r="S71" s="103">
        <v>113</v>
      </c>
      <c r="T71" s="102">
        <v>0</v>
      </c>
      <c r="U71" s="103">
        <v>3334</v>
      </c>
      <c r="V71" s="103">
        <v>132</v>
      </c>
    </row>
    <row r="72" spans="1:22" ht="16">
      <c r="A72" s="104" t="s">
        <v>1325</v>
      </c>
      <c r="B72" s="20" t="str">
        <f>VLOOKUP(A72,'Planning Periods'!$E$2:$N$540,10,FALSE)</f>
        <v>10/15/2013 - 10/15/2021</v>
      </c>
      <c r="C72" s="103">
        <v>2014</v>
      </c>
      <c r="D72" s="103" t="str">
        <f t="shared" si="1"/>
        <v>Apple Valley 2014</v>
      </c>
      <c r="E72" s="103" t="s">
        <v>1538</v>
      </c>
      <c r="F72" s="101" t="s">
        <v>1538</v>
      </c>
      <c r="G72" s="103" t="s">
        <v>1538</v>
      </c>
      <c r="H72" s="103" t="s">
        <v>1538</v>
      </c>
      <c r="I72" s="102"/>
      <c r="J72" s="103" t="s">
        <v>1538</v>
      </c>
      <c r="K72" s="101" t="s">
        <v>1538</v>
      </c>
      <c r="L72" s="103" t="s">
        <v>1538</v>
      </c>
      <c r="M72" s="103" t="s">
        <v>1538</v>
      </c>
      <c r="N72" s="102"/>
      <c r="O72" s="103" t="s">
        <v>1538</v>
      </c>
      <c r="P72" s="103" t="s">
        <v>1538</v>
      </c>
      <c r="Q72" s="102"/>
      <c r="R72" s="103" t="s">
        <v>1538</v>
      </c>
      <c r="S72" s="103" t="s">
        <v>1538</v>
      </c>
      <c r="T72" s="102" t="s">
        <v>1538</v>
      </c>
      <c r="U72" s="103" t="s">
        <v>1538</v>
      </c>
      <c r="V72" s="103" t="s">
        <v>1538</v>
      </c>
    </row>
    <row r="73" spans="1:22" ht="16">
      <c r="A73" s="104" t="s">
        <v>1325</v>
      </c>
      <c r="B73" s="20" t="str">
        <f>VLOOKUP(A73,'Planning Periods'!$E$2:$N$540,10,FALSE)</f>
        <v>10/15/2013 - 10/15/2021</v>
      </c>
      <c r="C73" s="103">
        <v>2015</v>
      </c>
      <c r="D73" s="103" t="str">
        <f t="shared" si="1"/>
        <v>Apple Valley 2015</v>
      </c>
      <c r="E73" s="103">
        <v>764</v>
      </c>
      <c r="F73" s="101">
        <v>0</v>
      </c>
      <c r="G73" s="103">
        <v>0</v>
      </c>
      <c r="H73" s="103">
        <v>0</v>
      </c>
      <c r="I73" s="102"/>
      <c r="J73" s="103">
        <v>541</v>
      </c>
      <c r="K73" s="101">
        <v>0</v>
      </c>
      <c r="L73" s="103">
        <v>0</v>
      </c>
      <c r="M73" s="103">
        <v>0</v>
      </c>
      <c r="N73" s="102"/>
      <c r="O73" s="103">
        <v>622</v>
      </c>
      <c r="P73" s="103">
        <v>0</v>
      </c>
      <c r="Q73" s="102"/>
      <c r="R73" s="103">
        <v>1407</v>
      </c>
      <c r="S73" s="103">
        <v>0</v>
      </c>
      <c r="T73" s="102">
        <v>0</v>
      </c>
      <c r="U73" s="103">
        <v>3334</v>
      </c>
      <c r="V73" s="103">
        <v>0</v>
      </c>
    </row>
    <row r="74" spans="1:22" ht="16">
      <c r="A74" s="104" t="s">
        <v>1325</v>
      </c>
      <c r="B74" s="20" t="str">
        <f>VLOOKUP(A74,'Planning Periods'!$E$2:$N$540,10,FALSE)</f>
        <v>10/15/2013 - 10/15/2021</v>
      </c>
      <c r="C74" s="103">
        <v>2016</v>
      </c>
      <c r="D74" s="103" t="str">
        <f t="shared" si="1"/>
        <v>Apple Valley 2016</v>
      </c>
      <c r="E74" s="103">
        <v>764</v>
      </c>
      <c r="F74" s="101">
        <v>0</v>
      </c>
      <c r="G74" s="103">
        <v>0</v>
      </c>
      <c r="H74" s="103">
        <v>0</v>
      </c>
      <c r="I74" s="102"/>
      <c r="J74" s="103">
        <v>541</v>
      </c>
      <c r="K74" s="101">
        <v>0</v>
      </c>
      <c r="L74" s="103">
        <v>0</v>
      </c>
      <c r="M74" s="103">
        <v>0</v>
      </c>
      <c r="N74" s="102"/>
      <c r="O74" s="103">
        <v>622</v>
      </c>
      <c r="P74" s="103">
        <v>0</v>
      </c>
      <c r="Q74" s="102"/>
      <c r="R74" s="103">
        <v>1407</v>
      </c>
      <c r="S74" s="103">
        <v>0</v>
      </c>
      <c r="T74" s="102">
        <v>0</v>
      </c>
      <c r="U74" s="103">
        <v>3334</v>
      </c>
      <c r="V74" s="103">
        <v>0</v>
      </c>
    </row>
    <row r="75" spans="1:22" ht="16">
      <c r="A75" s="104" t="s">
        <v>1325</v>
      </c>
      <c r="B75" s="20" t="str">
        <f>VLOOKUP(A75,'Planning Periods'!$E$2:$N$540,10,FALSE)</f>
        <v>10/15/2013 - 10/15/2021</v>
      </c>
      <c r="C75" s="103">
        <v>2017</v>
      </c>
      <c r="D75" s="103" t="str">
        <f t="shared" si="1"/>
        <v>Apple Valley 2017</v>
      </c>
      <c r="E75" s="103">
        <v>764</v>
      </c>
      <c r="F75" s="101">
        <v>0</v>
      </c>
      <c r="G75" s="103">
        <v>0</v>
      </c>
      <c r="H75" s="103">
        <v>0</v>
      </c>
      <c r="I75" s="102"/>
      <c r="J75" s="103">
        <v>541</v>
      </c>
      <c r="K75" s="101">
        <v>0</v>
      </c>
      <c r="L75" s="103">
        <v>0</v>
      </c>
      <c r="M75" s="103">
        <v>0</v>
      </c>
      <c r="N75" s="102"/>
      <c r="O75" s="103">
        <v>622</v>
      </c>
      <c r="P75" s="103">
        <v>0</v>
      </c>
      <c r="Q75" s="102"/>
      <c r="R75" s="103">
        <v>1407</v>
      </c>
      <c r="S75" s="103">
        <v>0</v>
      </c>
      <c r="T75" s="102">
        <v>0</v>
      </c>
      <c r="U75" s="103">
        <v>3334</v>
      </c>
      <c r="V75" s="103">
        <v>0</v>
      </c>
    </row>
    <row r="76" spans="1:22" ht="16">
      <c r="A76" s="104" t="s">
        <v>1126</v>
      </c>
      <c r="B76" s="20" t="str">
        <f>VLOOKUP(A76,'Planning Periods'!$E$2:$N$540,10,FALSE)</f>
        <v>10/15/2013 - 10/15/2021</v>
      </c>
      <c r="C76" s="103">
        <v>2013</v>
      </c>
      <c r="D76" s="103" t="str">
        <f t="shared" si="1"/>
        <v>Arcadia 2013</v>
      </c>
      <c r="E76" s="103" t="s">
        <v>1538</v>
      </c>
      <c r="F76" s="101" t="s">
        <v>1538</v>
      </c>
      <c r="G76" s="103" t="s">
        <v>1538</v>
      </c>
      <c r="H76" s="103" t="s">
        <v>1538</v>
      </c>
      <c r="I76" s="102"/>
      <c r="J76" s="103" t="s">
        <v>1538</v>
      </c>
      <c r="K76" s="101" t="s">
        <v>1538</v>
      </c>
      <c r="L76" s="103" t="s">
        <v>1538</v>
      </c>
      <c r="M76" s="103" t="s">
        <v>1538</v>
      </c>
      <c r="N76" s="102"/>
      <c r="O76" s="103" t="s">
        <v>1538</v>
      </c>
      <c r="P76" s="103" t="s">
        <v>1538</v>
      </c>
      <c r="Q76" s="102"/>
      <c r="R76" s="103" t="s">
        <v>1538</v>
      </c>
      <c r="S76" s="103" t="s">
        <v>1538</v>
      </c>
      <c r="T76" s="102" t="s">
        <v>1538</v>
      </c>
      <c r="U76" s="103" t="s">
        <v>1538</v>
      </c>
      <c r="V76" s="103" t="s">
        <v>1538</v>
      </c>
    </row>
    <row r="77" spans="1:22" ht="16">
      <c r="A77" s="104" t="s">
        <v>1126</v>
      </c>
      <c r="B77" s="20" t="str">
        <f>VLOOKUP(A77,'Planning Periods'!$E$2:$N$540,10,FALSE)</f>
        <v>10/15/2013 - 10/15/2021</v>
      </c>
      <c r="C77" s="103">
        <v>2013</v>
      </c>
      <c r="D77" s="103" t="str">
        <f t="shared" si="1"/>
        <v>Arcadia 2013</v>
      </c>
      <c r="E77" s="103" t="s">
        <v>1538</v>
      </c>
      <c r="F77" s="101" t="s">
        <v>1538</v>
      </c>
      <c r="G77" s="103" t="s">
        <v>1538</v>
      </c>
      <c r="H77" s="103" t="s">
        <v>1538</v>
      </c>
      <c r="I77" s="102"/>
      <c r="J77" s="103" t="s">
        <v>1538</v>
      </c>
      <c r="K77" s="101" t="s">
        <v>1538</v>
      </c>
      <c r="L77" s="103" t="s">
        <v>1538</v>
      </c>
      <c r="M77" s="103" t="s">
        <v>1538</v>
      </c>
      <c r="N77" s="102"/>
      <c r="O77" s="103" t="s">
        <v>1538</v>
      </c>
      <c r="P77" s="103" t="s">
        <v>1538</v>
      </c>
      <c r="Q77" s="102"/>
      <c r="R77" s="103" t="s">
        <v>1538</v>
      </c>
      <c r="S77" s="103" t="s">
        <v>1538</v>
      </c>
      <c r="T77" s="102" t="s">
        <v>1538</v>
      </c>
      <c r="U77" s="103" t="s">
        <v>1538</v>
      </c>
      <c r="V77" s="103" t="s">
        <v>1538</v>
      </c>
    </row>
    <row r="78" spans="1:22" ht="16">
      <c r="A78" s="104" t="s">
        <v>1126</v>
      </c>
      <c r="B78" s="20" t="str">
        <f>VLOOKUP(A78,'Planning Periods'!$E$2:$N$540,10,FALSE)</f>
        <v>10/15/2013 - 10/15/2021</v>
      </c>
      <c r="C78" s="103">
        <v>2014</v>
      </c>
      <c r="D78" s="103" t="str">
        <f t="shared" si="1"/>
        <v>Arcadia 2014</v>
      </c>
      <c r="E78" s="103" t="s">
        <v>1538</v>
      </c>
      <c r="F78" s="101" t="s">
        <v>1538</v>
      </c>
      <c r="G78" s="103" t="s">
        <v>1538</v>
      </c>
      <c r="H78" s="103" t="s">
        <v>1538</v>
      </c>
      <c r="I78" s="102"/>
      <c r="J78" s="103" t="s">
        <v>1538</v>
      </c>
      <c r="K78" s="101" t="s">
        <v>1538</v>
      </c>
      <c r="L78" s="103" t="s">
        <v>1538</v>
      </c>
      <c r="M78" s="103" t="s">
        <v>1538</v>
      </c>
      <c r="N78" s="102"/>
      <c r="O78" s="103" t="s">
        <v>1538</v>
      </c>
      <c r="P78" s="103" t="s">
        <v>1538</v>
      </c>
      <c r="Q78" s="102"/>
      <c r="R78" s="103" t="s">
        <v>1538</v>
      </c>
      <c r="S78" s="103" t="s">
        <v>1538</v>
      </c>
      <c r="T78" s="102" t="s">
        <v>1538</v>
      </c>
      <c r="U78" s="103" t="s">
        <v>1538</v>
      </c>
      <c r="V78" s="103" t="s">
        <v>1538</v>
      </c>
    </row>
    <row r="79" spans="1:22" ht="16">
      <c r="A79" s="104" t="s">
        <v>1126</v>
      </c>
      <c r="B79" s="20" t="str">
        <f>VLOOKUP(A79,'Planning Periods'!$E$2:$N$540,10,FALSE)</f>
        <v>10/15/2013 - 10/15/2021</v>
      </c>
      <c r="C79" s="103">
        <v>2015</v>
      </c>
      <c r="D79" s="103" t="str">
        <f t="shared" si="1"/>
        <v>Arcadia 2015</v>
      </c>
      <c r="E79" s="103" t="s">
        <v>1538</v>
      </c>
      <c r="F79" s="101" t="s">
        <v>1538</v>
      </c>
      <c r="G79" s="103" t="s">
        <v>1538</v>
      </c>
      <c r="H79" s="103" t="s">
        <v>1538</v>
      </c>
      <c r="I79" s="102"/>
      <c r="J79" s="103" t="s">
        <v>1538</v>
      </c>
      <c r="K79" s="101" t="s">
        <v>1538</v>
      </c>
      <c r="L79" s="103" t="s">
        <v>1538</v>
      </c>
      <c r="M79" s="103" t="s">
        <v>1538</v>
      </c>
      <c r="N79" s="102"/>
      <c r="O79" s="103" t="s">
        <v>1538</v>
      </c>
      <c r="P79" s="103" t="s">
        <v>1538</v>
      </c>
      <c r="Q79" s="102"/>
      <c r="R79" s="103" t="s">
        <v>1538</v>
      </c>
      <c r="S79" s="103" t="s">
        <v>1538</v>
      </c>
      <c r="T79" s="102" t="s">
        <v>1538</v>
      </c>
      <c r="U79" s="103" t="s">
        <v>1538</v>
      </c>
      <c r="V79" s="103" t="s">
        <v>1538</v>
      </c>
    </row>
    <row r="80" spans="1:22" ht="16">
      <c r="A80" s="104" t="s">
        <v>1126</v>
      </c>
      <c r="B80" s="20" t="str">
        <f>VLOOKUP(A80,'Planning Periods'!$E$2:$N$540,10,FALSE)</f>
        <v>10/15/2013 - 10/15/2021</v>
      </c>
      <c r="C80" s="103">
        <v>2016</v>
      </c>
      <c r="D80" s="103" t="str">
        <f t="shared" si="1"/>
        <v>Arcadia 2016</v>
      </c>
      <c r="E80" s="103" t="s">
        <v>1538</v>
      </c>
      <c r="F80" s="101" t="s">
        <v>1538</v>
      </c>
      <c r="G80" s="103" t="s">
        <v>1538</v>
      </c>
      <c r="H80" s="103" t="s">
        <v>1538</v>
      </c>
      <c r="I80" s="102"/>
      <c r="J80" s="103" t="s">
        <v>1538</v>
      </c>
      <c r="K80" s="101" t="s">
        <v>1538</v>
      </c>
      <c r="L80" s="103" t="s">
        <v>1538</v>
      </c>
      <c r="M80" s="103" t="s">
        <v>1538</v>
      </c>
      <c r="N80" s="102"/>
      <c r="O80" s="103" t="s">
        <v>1538</v>
      </c>
      <c r="P80" s="103" t="s">
        <v>1538</v>
      </c>
      <c r="Q80" s="102"/>
      <c r="R80" s="103" t="s">
        <v>1538</v>
      </c>
      <c r="S80" s="103" t="s">
        <v>1538</v>
      </c>
      <c r="T80" s="102" t="s">
        <v>1538</v>
      </c>
      <c r="U80" s="103" t="s">
        <v>1538</v>
      </c>
      <c r="V80" s="103" t="s">
        <v>1538</v>
      </c>
    </row>
    <row r="81" spans="1:22" ht="16">
      <c r="A81" s="104" t="s">
        <v>1126</v>
      </c>
      <c r="B81" s="20" t="str">
        <f>VLOOKUP(A81,'Planning Periods'!$E$2:$N$540,10,FALSE)</f>
        <v>10/15/2013 - 10/15/2021</v>
      </c>
      <c r="C81" s="103">
        <v>2017</v>
      </c>
      <c r="D81" s="103" t="str">
        <f t="shared" si="1"/>
        <v>Arcadia 2017</v>
      </c>
      <c r="E81" s="103">
        <v>276</v>
      </c>
      <c r="F81" s="101">
        <v>0</v>
      </c>
      <c r="G81" s="103">
        <v>0</v>
      </c>
      <c r="H81" s="103">
        <v>0</v>
      </c>
      <c r="I81" s="102"/>
      <c r="J81" s="103">
        <v>167</v>
      </c>
      <c r="K81" s="101">
        <v>0</v>
      </c>
      <c r="L81" s="103">
        <v>0</v>
      </c>
      <c r="M81" s="103">
        <v>0</v>
      </c>
      <c r="N81" s="102"/>
      <c r="O81" s="103">
        <v>177</v>
      </c>
      <c r="P81" s="103">
        <v>38</v>
      </c>
      <c r="Q81" s="102"/>
      <c r="R81" s="103">
        <v>434</v>
      </c>
      <c r="S81" s="103">
        <v>101</v>
      </c>
      <c r="T81" s="102">
        <v>0</v>
      </c>
      <c r="U81" s="103">
        <v>1054</v>
      </c>
      <c r="V81" s="103">
        <v>139</v>
      </c>
    </row>
    <row r="82" spans="1:22" ht="16">
      <c r="A82" s="104" t="s">
        <v>1168</v>
      </c>
      <c r="B82" s="20" t="str">
        <f>VLOOKUP(A82,'Planning Periods'!$E$2:$N$540,10,FALSE)</f>
        <v>06/30/2014 - 06/30/2019</v>
      </c>
      <c r="C82" s="103">
        <v>2014</v>
      </c>
      <c r="D82" s="103" t="str">
        <f t="shared" si="1"/>
        <v>Arcata 2014</v>
      </c>
      <c r="E82" s="103">
        <v>85</v>
      </c>
      <c r="F82" s="101">
        <v>26</v>
      </c>
      <c r="G82" s="103">
        <v>26</v>
      </c>
      <c r="H82" s="103">
        <v>0</v>
      </c>
      <c r="I82" s="102"/>
      <c r="J82" s="103">
        <v>56</v>
      </c>
      <c r="K82" s="101">
        <v>5</v>
      </c>
      <c r="L82" s="103">
        <v>5</v>
      </c>
      <c r="M82" s="103">
        <v>0</v>
      </c>
      <c r="N82" s="102"/>
      <c r="O82" s="103">
        <v>62</v>
      </c>
      <c r="P82" s="103">
        <v>8</v>
      </c>
      <c r="Q82" s="102"/>
      <c r="R82" s="103">
        <v>160</v>
      </c>
      <c r="S82" s="103">
        <v>7</v>
      </c>
      <c r="T82" s="102">
        <v>0</v>
      </c>
      <c r="U82" s="103">
        <v>363</v>
      </c>
      <c r="V82" s="103">
        <v>46</v>
      </c>
    </row>
    <row r="83" spans="1:22" ht="16">
      <c r="A83" s="104" t="s">
        <v>1168</v>
      </c>
      <c r="B83" s="20" t="str">
        <f>VLOOKUP(A83,'Planning Periods'!$E$2:$N$540,10,FALSE)</f>
        <v>06/30/2014 - 06/30/2019</v>
      </c>
      <c r="C83" s="103">
        <v>2015</v>
      </c>
      <c r="D83" s="103" t="str">
        <f t="shared" si="1"/>
        <v>Arcata 2015</v>
      </c>
      <c r="E83" s="103">
        <v>85</v>
      </c>
      <c r="F83" s="101">
        <v>17</v>
      </c>
      <c r="G83" s="103">
        <v>17</v>
      </c>
      <c r="H83" s="103">
        <v>0</v>
      </c>
      <c r="I83" s="102"/>
      <c r="J83" s="103">
        <v>56</v>
      </c>
      <c r="K83" s="101">
        <v>0</v>
      </c>
      <c r="L83" s="103">
        <v>0</v>
      </c>
      <c r="M83" s="103">
        <v>0</v>
      </c>
      <c r="N83" s="102"/>
      <c r="O83" s="103">
        <v>62</v>
      </c>
      <c r="P83" s="103">
        <v>3</v>
      </c>
      <c r="Q83" s="102"/>
      <c r="R83" s="103">
        <v>160</v>
      </c>
      <c r="S83" s="103">
        <v>2</v>
      </c>
      <c r="T83" s="102">
        <v>0</v>
      </c>
      <c r="U83" s="103">
        <v>363</v>
      </c>
      <c r="V83" s="103">
        <v>22</v>
      </c>
    </row>
    <row r="84" spans="1:22" ht="16">
      <c r="A84" s="104" t="s">
        <v>1168</v>
      </c>
      <c r="B84" s="20" t="str">
        <f>VLOOKUP(A84,'Planning Periods'!$E$2:$N$540,10,FALSE)</f>
        <v>06/30/2014 - 06/30/2019</v>
      </c>
      <c r="C84" s="103">
        <v>2016</v>
      </c>
      <c r="D84" s="103" t="str">
        <f t="shared" si="1"/>
        <v>Arcata 2016</v>
      </c>
      <c r="E84" s="103">
        <v>85</v>
      </c>
      <c r="F84" s="101">
        <v>0</v>
      </c>
      <c r="G84" s="103">
        <v>0</v>
      </c>
      <c r="H84" s="103">
        <v>0</v>
      </c>
      <c r="I84" s="102"/>
      <c r="J84" s="103">
        <v>56</v>
      </c>
      <c r="K84" s="101">
        <v>0</v>
      </c>
      <c r="L84" s="103">
        <v>0</v>
      </c>
      <c r="M84" s="103">
        <v>0</v>
      </c>
      <c r="N84" s="102"/>
      <c r="O84" s="103">
        <v>62</v>
      </c>
      <c r="P84" s="103">
        <v>43</v>
      </c>
      <c r="Q84" s="102"/>
      <c r="R84" s="103">
        <v>160</v>
      </c>
      <c r="S84" s="103">
        <v>7</v>
      </c>
      <c r="T84" s="102">
        <v>0</v>
      </c>
      <c r="U84" s="103">
        <v>363</v>
      </c>
      <c r="V84" s="103">
        <v>50</v>
      </c>
    </row>
    <row r="85" spans="1:22" ht="16">
      <c r="A85" s="104" t="s">
        <v>1168</v>
      </c>
      <c r="B85" s="20" t="str">
        <f>VLOOKUP(A85,'Planning Periods'!$E$2:$N$540,10,FALSE)</f>
        <v>06/30/2014 - 06/30/2019</v>
      </c>
      <c r="C85" s="103">
        <v>2017</v>
      </c>
      <c r="D85" s="103" t="str">
        <f t="shared" si="1"/>
        <v>Arcata 2017</v>
      </c>
      <c r="E85" s="103">
        <v>85</v>
      </c>
      <c r="F85" s="101">
        <v>0</v>
      </c>
      <c r="G85" s="103">
        <v>0</v>
      </c>
      <c r="H85" s="103">
        <v>0</v>
      </c>
      <c r="I85" s="102"/>
      <c r="J85" s="103">
        <v>56</v>
      </c>
      <c r="K85" s="101">
        <v>0</v>
      </c>
      <c r="L85" s="103">
        <v>0</v>
      </c>
      <c r="M85" s="103">
        <v>0</v>
      </c>
      <c r="N85" s="102"/>
      <c r="O85" s="103">
        <v>62</v>
      </c>
      <c r="P85" s="103">
        <v>164</v>
      </c>
      <c r="Q85" s="102"/>
      <c r="R85" s="103">
        <v>160</v>
      </c>
      <c r="S85" s="103">
        <v>5</v>
      </c>
      <c r="T85" s="102">
        <v>0</v>
      </c>
      <c r="U85" s="103">
        <v>363</v>
      </c>
      <c r="V85" s="103">
        <v>169</v>
      </c>
    </row>
    <row r="86" spans="1:22" ht="16">
      <c r="A86" s="104" t="s">
        <v>871</v>
      </c>
      <c r="B86" s="20" t="str">
        <f>VLOOKUP(A86,'Planning Periods'!$E$2:$N$540,10,FALSE)</f>
        <v>06/30/2014 - 06/30/2019</v>
      </c>
      <c r="C86" s="103">
        <v>2014</v>
      </c>
      <c r="D86" s="103" t="str">
        <f t="shared" si="1"/>
        <v>Arroyo Grande 2014</v>
      </c>
      <c r="E86" s="103" t="s">
        <v>1538</v>
      </c>
      <c r="F86" s="101" t="s">
        <v>1538</v>
      </c>
      <c r="G86" s="103" t="s">
        <v>1538</v>
      </c>
      <c r="H86" s="103" t="s">
        <v>1538</v>
      </c>
      <c r="I86" s="102"/>
      <c r="J86" s="103" t="s">
        <v>1538</v>
      </c>
      <c r="K86" s="101" t="s">
        <v>1538</v>
      </c>
      <c r="L86" s="103" t="s">
        <v>1538</v>
      </c>
      <c r="M86" s="103" t="s">
        <v>1538</v>
      </c>
      <c r="N86" s="102"/>
      <c r="O86" s="103" t="s">
        <v>1538</v>
      </c>
      <c r="P86" s="103" t="s">
        <v>1538</v>
      </c>
      <c r="Q86" s="102"/>
      <c r="R86" s="103" t="s">
        <v>1538</v>
      </c>
      <c r="S86" s="103" t="s">
        <v>1538</v>
      </c>
      <c r="T86" s="102" t="s">
        <v>1538</v>
      </c>
      <c r="U86" s="103" t="s">
        <v>1538</v>
      </c>
      <c r="V86" s="103" t="s">
        <v>1538</v>
      </c>
    </row>
    <row r="87" spans="1:22" ht="16">
      <c r="A87" s="104" t="s">
        <v>871</v>
      </c>
      <c r="B87" s="20" t="str">
        <f>VLOOKUP(A87,'Planning Periods'!$E$2:$N$540,10,FALSE)</f>
        <v>06/30/2014 - 06/30/2019</v>
      </c>
      <c r="C87" s="103">
        <v>2015</v>
      </c>
      <c r="D87" s="103" t="str">
        <f t="shared" si="1"/>
        <v>Arroyo Grande 2015</v>
      </c>
      <c r="E87" s="103" t="s">
        <v>1538</v>
      </c>
      <c r="F87" s="101" t="s">
        <v>1538</v>
      </c>
      <c r="G87" s="103" t="s">
        <v>1538</v>
      </c>
      <c r="H87" s="103" t="s">
        <v>1538</v>
      </c>
      <c r="I87" s="102"/>
      <c r="J87" s="103" t="s">
        <v>1538</v>
      </c>
      <c r="K87" s="101" t="s">
        <v>1538</v>
      </c>
      <c r="L87" s="103" t="s">
        <v>1538</v>
      </c>
      <c r="M87" s="103" t="s">
        <v>1538</v>
      </c>
      <c r="N87" s="102"/>
      <c r="O87" s="103" t="s">
        <v>1538</v>
      </c>
      <c r="P87" s="103" t="s">
        <v>1538</v>
      </c>
      <c r="Q87" s="102"/>
      <c r="R87" s="103" t="s">
        <v>1538</v>
      </c>
      <c r="S87" s="103" t="s">
        <v>1538</v>
      </c>
      <c r="T87" s="102" t="s">
        <v>1538</v>
      </c>
      <c r="U87" s="103" t="s">
        <v>1538</v>
      </c>
      <c r="V87" s="103" t="s">
        <v>1538</v>
      </c>
    </row>
    <row r="88" spans="1:22" ht="16">
      <c r="A88" s="104" t="s">
        <v>871</v>
      </c>
      <c r="B88" s="20" t="str">
        <f>VLOOKUP(A88,'Planning Periods'!$E$2:$N$540,10,FALSE)</f>
        <v>06/30/2014 - 06/30/2019</v>
      </c>
      <c r="C88" s="103">
        <v>2016</v>
      </c>
      <c r="D88" s="103" t="str">
        <f t="shared" si="1"/>
        <v>Arroyo Grande 2016</v>
      </c>
      <c r="E88" s="103" t="s">
        <v>1538</v>
      </c>
      <c r="F88" s="101" t="s">
        <v>1538</v>
      </c>
      <c r="G88" s="103" t="s">
        <v>1538</v>
      </c>
      <c r="H88" s="103" t="s">
        <v>1538</v>
      </c>
      <c r="I88" s="102"/>
      <c r="J88" s="103" t="s">
        <v>1538</v>
      </c>
      <c r="K88" s="101" t="s">
        <v>1538</v>
      </c>
      <c r="L88" s="103" t="s">
        <v>1538</v>
      </c>
      <c r="M88" s="103" t="s">
        <v>1538</v>
      </c>
      <c r="N88" s="102"/>
      <c r="O88" s="103" t="s">
        <v>1538</v>
      </c>
      <c r="P88" s="103" t="s">
        <v>1538</v>
      </c>
      <c r="Q88" s="102"/>
      <c r="R88" s="103" t="s">
        <v>1538</v>
      </c>
      <c r="S88" s="103" t="s">
        <v>1538</v>
      </c>
      <c r="T88" s="102" t="s">
        <v>1538</v>
      </c>
      <c r="U88" s="103" t="s">
        <v>1538</v>
      </c>
      <c r="V88" s="103" t="s">
        <v>1538</v>
      </c>
    </row>
    <row r="89" spans="1:22" ht="16">
      <c r="A89" s="104" t="s">
        <v>871</v>
      </c>
      <c r="B89" s="20" t="str">
        <f>VLOOKUP(A89,'Planning Periods'!$E$2:$N$540,10,FALSE)</f>
        <v>06/30/2014 - 06/30/2019</v>
      </c>
      <c r="C89" s="103">
        <v>2017</v>
      </c>
      <c r="D89" s="103" t="str">
        <f t="shared" si="1"/>
        <v>Arroyo Grande 2017</v>
      </c>
      <c r="E89" s="103">
        <v>60</v>
      </c>
      <c r="F89" s="101">
        <v>0</v>
      </c>
      <c r="G89" s="103">
        <v>0</v>
      </c>
      <c r="H89" s="103">
        <v>0</v>
      </c>
      <c r="I89" s="102"/>
      <c r="J89" s="103">
        <v>38</v>
      </c>
      <c r="K89" s="101">
        <v>4</v>
      </c>
      <c r="L89" s="103">
        <v>0</v>
      </c>
      <c r="M89" s="103">
        <v>4</v>
      </c>
      <c r="N89" s="102"/>
      <c r="O89" s="103">
        <v>43</v>
      </c>
      <c r="P89" s="103">
        <v>0</v>
      </c>
      <c r="Q89" s="102"/>
      <c r="R89" s="103">
        <v>101</v>
      </c>
      <c r="S89" s="103">
        <v>37</v>
      </c>
      <c r="T89" s="102">
        <v>4</v>
      </c>
      <c r="U89" s="103">
        <v>242</v>
      </c>
      <c r="V89" s="103">
        <v>41</v>
      </c>
    </row>
    <row r="90" spans="1:22" ht="16">
      <c r="A90" s="104" t="s">
        <v>1125</v>
      </c>
      <c r="B90" s="20" t="str">
        <f>VLOOKUP(A90,'Planning Periods'!$E$2:$N$540,10,FALSE)</f>
        <v>10/15/2013 - 10/15/2021</v>
      </c>
      <c r="C90" s="103">
        <v>2013</v>
      </c>
      <c r="D90" s="103" t="str">
        <f t="shared" si="1"/>
        <v>Artesia 2013</v>
      </c>
      <c r="E90" s="103">
        <v>31</v>
      </c>
      <c r="F90" s="101">
        <v>0</v>
      </c>
      <c r="G90" s="103">
        <v>0</v>
      </c>
      <c r="H90" s="103">
        <v>0</v>
      </c>
      <c r="I90" s="102"/>
      <c r="J90" s="103">
        <v>18</v>
      </c>
      <c r="K90" s="101">
        <v>0</v>
      </c>
      <c r="L90" s="103">
        <v>0</v>
      </c>
      <c r="M90" s="103">
        <v>0</v>
      </c>
      <c r="N90" s="102"/>
      <c r="O90" s="103">
        <v>20</v>
      </c>
      <c r="P90" s="103">
        <v>0</v>
      </c>
      <c r="Q90" s="102"/>
      <c r="R90" s="103">
        <v>51</v>
      </c>
      <c r="S90" s="103">
        <v>18</v>
      </c>
      <c r="T90" s="102">
        <v>0</v>
      </c>
      <c r="U90" s="103">
        <v>120</v>
      </c>
      <c r="V90" s="103">
        <v>18</v>
      </c>
    </row>
    <row r="91" spans="1:22" ht="16">
      <c r="A91" s="104" t="s">
        <v>1125</v>
      </c>
      <c r="B91" s="20" t="str">
        <f>VLOOKUP(A91,'Planning Periods'!$E$2:$N$540,10,FALSE)</f>
        <v>10/15/2013 - 10/15/2021</v>
      </c>
      <c r="C91" s="103">
        <v>2014</v>
      </c>
      <c r="D91" s="103" t="str">
        <f t="shared" si="1"/>
        <v>Artesia 2014</v>
      </c>
      <c r="E91" s="103">
        <v>31</v>
      </c>
      <c r="F91" s="101">
        <v>0</v>
      </c>
      <c r="G91" s="103">
        <v>0</v>
      </c>
      <c r="H91" s="103">
        <v>0</v>
      </c>
      <c r="I91" s="102"/>
      <c r="J91" s="103">
        <v>18</v>
      </c>
      <c r="K91" s="101">
        <v>0</v>
      </c>
      <c r="L91" s="103">
        <v>0</v>
      </c>
      <c r="M91" s="103">
        <v>0</v>
      </c>
      <c r="N91" s="102"/>
      <c r="O91" s="103">
        <v>20</v>
      </c>
      <c r="P91" s="103">
        <v>0</v>
      </c>
      <c r="Q91" s="102"/>
      <c r="R91" s="103">
        <v>51</v>
      </c>
      <c r="S91" s="103">
        <v>17</v>
      </c>
      <c r="T91" s="102">
        <v>0</v>
      </c>
      <c r="U91" s="103">
        <v>120</v>
      </c>
      <c r="V91" s="103">
        <v>17</v>
      </c>
    </row>
    <row r="92" spans="1:22" ht="16">
      <c r="A92" s="104" t="s">
        <v>1125</v>
      </c>
      <c r="B92" s="20" t="str">
        <f>VLOOKUP(A92,'Planning Periods'!$E$2:$N$540,10,FALSE)</f>
        <v>10/15/2013 - 10/15/2021</v>
      </c>
      <c r="C92" s="103">
        <v>2015</v>
      </c>
      <c r="D92" s="103" t="str">
        <f t="shared" si="1"/>
        <v>Artesia 2015</v>
      </c>
      <c r="E92" s="103">
        <v>31</v>
      </c>
      <c r="F92" s="101">
        <v>0</v>
      </c>
      <c r="G92" s="103">
        <v>0</v>
      </c>
      <c r="H92" s="103">
        <v>0</v>
      </c>
      <c r="I92" s="102"/>
      <c r="J92" s="103">
        <v>18</v>
      </c>
      <c r="K92" s="101">
        <v>0</v>
      </c>
      <c r="L92" s="103">
        <v>0</v>
      </c>
      <c r="M92" s="103">
        <v>0</v>
      </c>
      <c r="N92" s="102"/>
      <c r="O92" s="103">
        <v>20</v>
      </c>
      <c r="P92" s="103">
        <v>0</v>
      </c>
      <c r="Q92" s="102"/>
      <c r="R92" s="103">
        <v>51</v>
      </c>
      <c r="S92" s="103">
        <v>8</v>
      </c>
      <c r="T92" s="102">
        <v>0</v>
      </c>
      <c r="U92" s="103">
        <v>120</v>
      </c>
      <c r="V92" s="103">
        <v>8</v>
      </c>
    </row>
    <row r="93" spans="1:22" ht="16">
      <c r="A93" s="104" t="s">
        <v>1125</v>
      </c>
      <c r="B93" s="20" t="str">
        <f>VLOOKUP(A93,'Planning Periods'!$E$2:$N$540,10,FALSE)</f>
        <v>10/15/2013 - 10/15/2021</v>
      </c>
      <c r="C93" s="103">
        <v>2016</v>
      </c>
      <c r="D93" s="103" t="str">
        <f t="shared" si="1"/>
        <v>Artesia 2016</v>
      </c>
      <c r="E93" s="103">
        <v>31</v>
      </c>
      <c r="F93" s="101">
        <v>0</v>
      </c>
      <c r="G93" s="103">
        <v>0</v>
      </c>
      <c r="H93" s="103">
        <v>0</v>
      </c>
      <c r="I93" s="102"/>
      <c r="J93" s="103">
        <v>18</v>
      </c>
      <c r="K93" s="101">
        <v>0</v>
      </c>
      <c r="L93" s="103">
        <v>0</v>
      </c>
      <c r="M93" s="103">
        <v>0</v>
      </c>
      <c r="N93" s="102"/>
      <c r="O93" s="103">
        <v>20</v>
      </c>
      <c r="P93" s="103">
        <v>0</v>
      </c>
      <c r="Q93" s="102"/>
      <c r="R93" s="103">
        <v>51</v>
      </c>
      <c r="S93" s="103">
        <v>22</v>
      </c>
      <c r="T93" s="102">
        <v>0</v>
      </c>
      <c r="U93" s="103">
        <v>120</v>
      </c>
      <c r="V93" s="103">
        <v>22</v>
      </c>
    </row>
    <row r="94" spans="1:22" ht="16">
      <c r="A94" s="104" t="s">
        <v>1125</v>
      </c>
      <c r="B94" s="20" t="str">
        <f>VLOOKUP(A94,'Planning Periods'!$E$2:$N$540,10,FALSE)</f>
        <v>10/15/2013 - 10/15/2021</v>
      </c>
      <c r="C94" s="103">
        <v>2017</v>
      </c>
      <c r="D94" s="103" t="str">
        <f t="shared" si="1"/>
        <v>Artesia 2017</v>
      </c>
      <c r="E94" s="103">
        <v>31</v>
      </c>
      <c r="F94" s="101">
        <v>0</v>
      </c>
      <c r="G94" s="103">
        <v>0</v>
      </c>
      <c r="H94" s="103">
        <v>0</v>
      </c>
      <c r="I94" s="102"/>
      <c r="J94" s="103">
        <v>18</v>
      </c>
      <c r="K94" s="101">
        <v>0</v>
      </c>
      <c r="L94" s="103">
        <v>0</v>
      </c>
      <c r="M94" s="103">
        <v>0</v>
      </c>
      <c r="N94" s="102"/>
      <c r="O94" s="103">
        <v>20</v>
      </c>
      <c r="P94" s="103">
        <v>0</v>
      </c>
      <c r="Q94" s="102"/>
      <c r="R94" s="103">
        <v>51</v>
      </c>
      <c r="S94" s="103">
        <v>8</v>
      </c>
      <c r="T94" s="102">
        <v>0</v>
      </c>
      <c r="U94" s="103">
        <v>120</v>
      </c>
      <c r="V94" s="103">
        <v>8</v>
      </c>
    </row>
    <row r="95" spans="1:22" ht="16">
      <c r="A95" s="104" t="s">
        <v>1150</v>
      </c>
      <c r="B95" s="20" t="str">
        <f>VLOOKUP(A95,'Planning Periods'!$E$2:$N$540,10,FALSE)</f>
        <v>12/31/2015 - 12/31/2023</v>
      </c>
      <c r="C95" s="103">
        <v>2013</v>
      </c>
      <c r="D95" s="103" t="str">
        <f t="shared" si="1"/>
        <v>Arvin 2013</v>
      </c>
      <c r="E95" s="103" t="s">
        <v>1538</v>
      </c>
      <c r="F95" s="101" t="s">
        <v>1538</v>
      </c>
      <c r="G95" s="103" t="s">
        <v>1538</v>
      </c>
      <c r="H95" s="103" t="s">
        <v>1538</v>
      </c>
      <c r="I95" s="102"/>
      <c r="J95" s="103" t="s">
        <v>1538</v>
      </c>
      <c r="K95" s="101" t="s">
        <v>1538</v>
      </c>
      <c r="L95" s="103" t="s">
        <v>1538</v>
      </c>
      <c r="M95" s="103" t="s">
        <v>1538</v>
      </c>
      <c r="N95" s="102"/>
      <c r="O95" s="103" t="s">
        <v>1538</v>
      </c>
      <c r="P95" s="103" t="s">
        <v>1538</v>
      </c>
      <c r="Q95" s="102"/>
      <c r="R95" s="103" t="s">
        <v>1538</v>
      </c>
      <c r="S95" s="103" t="s">
        <v>1538</v>
      </c>
      <c r="T95" s="102" t="s">
        <v>1538</v>
      </c>
      <c r="U95" s="103" t="s">
        <v>1538</v>
      </c>
      <c r="V95" s="103" t="s">
        <v>1538</v>
      </c>
    </row>
    <row r="96" spans="1:22" ht="16">
      <c r="A96" s="104" t="s">
        <v>1150</v>
      </c>
      <c r="B96" s="20" t="str">
        <f>VLOOKUP(A96,'Planning Periods'!$E$2:$N$540,10,FALSE)</f>
        <v>12/31/2015 - 12/31/2023</v>
      </c>
      <c r="C96" s="103">
        <v>2014</v>
      </c>
      <c r="D96" s="103" t="str">
        <f t="shared" si="1"/>
        <v>Arvin 2014</v>
      </c>
      <c r="E96" s="103" t="s">
        <v>1538</v>
      </c>
      <c r="F96" s="101" t="s">
        <v>1538</v>
      </c>
      <c r="G96" s="103" t="s">
        <v>1538</v>
      </c>
      <c r="H96" s="103" t="s">
        <v>1538</v>
      </c>
      <c r="I96" s="102"/>
      <c r="J96" s="103" t="s">
        <v>1538</v>
      </c>
      <c r="K96" s="101" t="s">
        <v>1538</v>
      </c>
      <c r="L96" s="103" t="s">
        <v>1538</v>
      </c>
      <c r="M96" s="103" t="s">
        <v>1538</v>
      </c>
      <c r="N96" s="102"/>
      <c r="O96" s="103" t="s">
        <v>1538</v>
      </c>
      <c r="P96" s="103" t="s">
        <v>1538</v>
      </c>
      <c r="Q96" s="102"/>
      <c r="R96" s="103" t="s">
        <v>1538</v>
      </c>
      <c r="S96" s="103" t="s">
        <v>1538</v>
      </c>
      <c r="T96" s="102" t="s">
        <v>1538</v>
      </c>
      <c r="U96" s="103" t="s">
        <v>1538</v>
      </c>
      <c r="V96" s="103" t="s">
        <v>1538</v>
      </c>
    </row>
    <row r="97" spans="1:22" ht="16">
      <c r="A97" s="104" t="s">
        <v>1150</v>
      </c>
      <c r="B97" s="20" t="str">
        <f>VLOOKUP(A97,'Planning Periods'!$E$2:$N$540,10,FALSE)</f>
        <v>12/31/2015 - 12/31/2023</v>
      </c>
      <c r="C97" s="103">
        <v>2015</v>
      </c>
      <c r="D97" s="103" t="str">
        <f t="shared" si="1"/>
        <v>Arvin 2015</v>
      </c>
      <c r="E97" s="103">
        <v>398</v>
      </c>
      <c r="F97" s="101">
        <v>0</v>
      </c>
      <c r="G97" s="103">
        <v>0</v>
      </c>
      <c r="H97" s="103">
        <v>0</v>
      </c>
      <c r="I97" s="102"/>
      <c r="J97" s="103">
        <v>239</v>
      </c>
      <c r="K97" s="101">
        <v>26</v>
      </c>
      <c r="L97" s="103">
        <v>9</v>
      </c>
      <c r="M97" s="103">
        <v>17</v>
      </c>
      <c r="N97" s="102"/>
      <c r="O97" s="103">
        <v>183</v>
      </c>
      <c r="P97" s="103">
        <v>60</v>
      </c>
      <c r="Q97" s="102"/>
      <c r="R97" s="103">
        <v>349</v>
      </c>
      <c r="S97" s="103">
        <v>0</v>
      </c>
      <c r="T97" s="102">
        <v>17</v>
      </c>
      <c r="U97" s="103">
        <v>1169</v>
      </c>
      <c r="V97" s="103">
        <v>86</v>
      </c>
    </row>
    <row r="98" spans="1:22" ht="16">
      <c r="A98" s="104" t="s">
        <v>1150</v>
      </c>
      <c r="B98" s="20" t="str">
        <f>VLOOKUP(A98,'Planning Periods'!$E$2:$N$540,10,FALSE)</f>
        <v>12/31/2015 - 12/31/2023</v>
      </c>
      <c r="C98" s="103">
        <v>2016</v>
      </c>
      <c r="D98" s="103" t="str">
        <f t="shared" si="1"/>
        <v>Arvin 2016</v>
      </c>
      <c r="E98" s="103">
        <v>398</v>
      </c>
      <c r="F98" s="101">
        <v>0</v>
      </c>
      <c r="G98" s="103">
        <v>0</v>
      </c>
      <c r="H98" s="103">
        <v>0</v>
      </c>
      <c r="I98" s="102"/>
      <c r="J98" s="103">
        <v>239</v>
      </c>
      <c r="K98" s="101">
        <v>24</v>
      </c>
      <c r="L98" s="103">
        <v>11</v>
      </c>
      <c r="M98" s="103">
        <v>13</v>
      </c>
      <c r="N98" s="102"/>
      <c r="O98" s="103">
        <v>183</v>
      </c>
      <c r="P98" s="103">
        <v>29</v>
      </c>
      <c r="Q98" s="102"/>
      <c r="R98" s="103">
        <v>349</v>
      </c>
      <c r="S98" s="103">
        <v>0</v>
      </c>
      <c r="T98" s="102">
        <v>13</v>
      </c>
      <c r="U98" s="103">
        <v>1169</v>
      </c>
      <c r="V98" s="103">
        <v>53</v>
      </c>
    </row>
    <row r="99" spans="1:22" ht="16">
      <c r="A99" s="104" t="s">
        <v>1150</v>
      </c>
      <c r="B99" s="20" t="str">
        <f>VLOOKUP(A99,'Planning Periods'!$E$2:$N$540,10,FALSE)</f>
        <v>12/31/2015 - 12/31/2023</v>
      </c>
      <c r="C99" s="103">
        <v>2017</v>
      </c>
      <c r="D99" s="103" t="str">
        <f t="shared" si="1"/>
        <v>Arvin 2017</v>
      </c>
      <c r="E99" s="103">
        <v>398</v>
      </c>
      <c r="F99" s="101">
        <v>0</v>
      </c>
      <c r="G99" s="103">
        <v>0</v>
      </c>
      <c r="H99" s="103">
        <v>0</v>
      </c>
      <c r="I99" s="102"/>
      <c r="J99" s="103">
        <v>239</v>
      </c>
      <c r="K99" s="101">
        <v>6</v>
      </c>
      <c r="L99" s="103">
        <v>0</v>
      </c>
      <c r="M99" s="103">
        <v>6</v>
      </c>
      <c r="N99" s="102"/>
      <c r="O99" s="103">
        <v>183</v>
      </c>
      <c r="P99" s="103">
        <v>79</v>
      </c>
      <c r="Q99" s="102"/>
      <c r="R99" s="103">
        <v>349</v>
      </c>
      <c r="S99" s="103">
        <v>0</v>
      </c>
      <c r="T99" s="102">
        <v>6</v>
      </c>
      <c r="U99" s="103">
        <v>1169</v>
      </c>
      <c r="V99" s="103">
        <v>85</v>
      </c>
    </row>
    <row r="100" spans="1:22" ht="16">
      <c r="A100" s="104" t="s">
        <v>870</v>
      </c>
      <c r="B100" s="20" t="str">
        <f>VLOOKUP(A100,'Planning Periods'!$E$2:$N$540,10,FALSE)</f>
        <v>06/30/2014 - 06/30/2019</v>
      </c>
      <c r="C100" s="103">
        <v>2014</v>
      </c>
      <c r="D100" s="103" t="str">
        <f t="shared" si="1"/>
        <v>Atascadero 2014</v>
      </c>
      <c r="E100" s="103">
        <v>98</v>
      </c>
      <c r="F100" s="101">
        <v>2</v>
      </c>
      <c r="G100" s="103">
        <v>2</v>
      </c>
      <c r="H100" s="103">
        <v>0</v>
      </c>
      <c r="I100" s="102"/>
      <c r="J100" s="103">
        <v>62</v>
      </c>
      <c r="K100" s="101">
        <v>1</v>
      </c>
      <c r="L100" s="103">
        <v>1</v>
      </c>
      <c r="M100" s="103">
        <v>0</v>
      </c>
      <c r="N100" s="102"/>
      <c r="O100" s="103">
        <v>69</v>
      </c>
      <c r="P100" s="103">
        <v>76</v>
      </c>
      <c r="Q100" s="102"/>
      <c r="R100" s="103">
        <v>164</v>
      </c>
      <c r="S100" s="103">
        <v>106</v>
      </c>
      <c r="T100" s="102">
        <v>0</v>
      </c>
      <c r="U100" s="103">
        <v>393</v>
      </c>
      <c r="V100" s="103">
        <v>185</v>
      </c>
    </row>
    <row r="101" spans="1:22" ht="16">
      <c r="A101" s="104" t="s">
        <v>870</v>
      </c>
      <c r="B101" s="20" t="str">
        <f>VLOOKUP(A101,'Planning Periods'!$E$2:$N$540,10,FALSE)</f>
        <v>06/30/2014 - 06/30/2019</v>
      </c>
      <c r="C101" s="103">
        <v>2015</v>
      </c>
      <c r="D101" s="103" t="str">
        <f t="shared" si="1"/>
        <v>Atascadero 2015</v>
      </c>
      <c r="E101" s="103">
        <v>98</v>
      </c>
      <c r="F101" s="101">
        <v>1</v>
      </c>
      <c r="G101" s="103">
        <v>1</v>
      </c>
      <c r="H101" s="103">
        <v>0</v>
      </c>
      <c r="I101" s="102"/>
      <c r="J101" s="103">
        <v>62</v>
      </c>
      <c r="K101" s="101">
        <v>0</v>
      </c>
      <c r="L101" s="103">
        <v>0</v>
      </c>
      <c r="M101" s="103">
        <v>0</v>
      </c>
      <c r="N101" s="102"/>
      <c r="O101" s="103">
        <v>69</v>
      </c>
      <c r="P101" s="103">
        <v>58</v>
      </c>
      <c r="Q101" s="102"/>
      <c r="R101" s="103">
        <v>164</v>
      </c>
      <c r="S101" s="103">
        <v>29</v>
      </c>
      <c r="T101" s="102">
        <v>0</v>
      </c>
      <c r="U101" s="103">
        <v>393</v>
      </c>
      <c r="V101" s="103">
        <v>88</v>
      </c>
    </row>
    <row r="102" spans="1:22" ht="16">
      <c r="A102" s="104" t="s">
        <v>870</v>
      </c>
      <c r="B102" s="20" t="str">
        <f>VLOOKUP(A102,'Planning Periods'!$E$2:$N$540,10,FALSE)</f>
        <v>06/30/2014 - 06/30/2019</v>
      </c>
      <c r="C102" s="103">
        <v>2016</v>
      </c>
      <c r="D102" s="103" t="str">
        <f t="shared" si="1"/>
        <v>Atascadero 2016</v>
      </c>
      <c r="E102" s="103">
        <v>98</v>
      </c>
      <c r="F102" s="101">
        <v>45</v>
      </c>
      <c r="G102" s="103">
        <v>45</v>
      </c>
      <c r="H102" s="103">
        <v>0</v>
      </c>
      <c r="I102" s="102"/>
      <c r="J102" s="103">
        <v>62</v>
      </c>
      <c r="K102" s="101">
        <v>25</v>
      </c>
      <c r="L102" s="103">
        <v>25</v>
      </c>
      <c r="M102" s="103">
        <v>0</v>
      </c>
      <c r="N102" s="102"/>
      <c r="O102" s="103">
        <v>69</v>
      </c>
      <c r="P102" s="103">
        <v>29</v>
      </c>
      <c r="Q102" s="102"/>
      <c r="R102" s="103">
        <v>164</v>
      </c>
      <c r="S102" s="103">
        <v>21</v>
      </c>
      <c r="T102" s="102">
        <v>0</v>
      </c>
      <c r="U102" s="103">
        <v>393</v>
      </c>
      <c r="V102" s="103">
        <v>120</v>
      </c>
    </row>
    <row r="103" spans="1:22" ht="16">
      <c r="A103" s="104" t="s">
        <v>870</v>
      </c>
      <c r="B103" s="20" t="str">
        <f>VLOOKUP(A103,'Planning Periods'!$E$2:$N$540,10,FALSE)</f>
        <v>06/30/2014 - 06/30/2019</v>
      </c>
      <c r="C103" s="103">
        <v>2017</v>
      </c>
      <c r="D103" s="103" t="str">
        <f t="shared" si="1"/>
        <v>Atascadero 2017</v>
      </c>
      <c r="E103" s="103">
        <v>98</v>
      </c>
      <c r="F103" s="101">
        <v>0</v>
      </c>
      <c r="G103" s="103">
        <v>0</v>
      </c>
      <c r="H103" s="103">
        <v>0</v>
      </c>
      <c r="I103" s="102"/>
      <c r="J103" s="103">
        <v>62</v>
      </c>
      <c r="K103" s="101">
        <v>0</v>
      </c>
      <c r="L103" s="103">
        <v>0</v>
      </c>
      <c r="M103" s="103">
        <v>0</v>
      </c>
      <c r="N103" s="102"/>
      <c r="O103" s="103">
        <v>69</v>
      </c>
      <c r="P103" s="103">
        <v>1</v>
      </c>
      <c r="Q103" s="102"/>
      <c r="R103" s="103">
        <v>164</v>
      </c>
      <c r="S103" s="103">
        <v>76</v>
      </c>
      <c r="T103" s="102">
        <v>0</v>
      </c>
      <c r="U103" s="103">
        <v>393</v>
      </c>
      <c r="V103" s="103">
        <v>77</v>
      </c>
    </row>
    <row r="104" spans="1:22" ht="16">
      <c r="A104" s="104" t="s">
        <v>1326</v>
      </c>
      <c r="B104" s="20" t="str">
        <f>VLOOKUP(A104,'Planning Periods'!$E$2:$N$540,10,FALSE)</f>
        <v>01/31/2015 - 01/31/2023</v>
      </c>
      <c r="C104" s="103">
        <v>2014</v>
      </c>
      <c r="D104" s="103" t="str">
        <f t="shared" si="1"/>
        <v>Atherton 2014</v>
      </c>
      <c r="E104" s="103">
        <v>35</v>
      </c>
      <c r="F104" s="101">
        <v>1</v>
      </c>
      <c r="G104" s="103">
        <v>0</v>
      </c>
      <c r="H104" s="103">
        <v>1</v>
      </c>
      <c r="I104" s="102"/>
      <c r="J104" s="103">
        <v>26</v>
      </c>
      <c r="K104" s="101">
        <v>3</v>
      </c>
      <c r="L104" s="103">
        <v>0</v>
      </c>
      <c r="M104" s="103">
        <v>3</v>
      </c>
      <c r="N104" s="102"/>
      <c r="O104" s="103">
        <v>29</v>
      </c>
      <c r="P104" s="103">
        <v>0</v>
      </c>
      <c r="Q104" s="102"/>
      <c r="R104" s="103">
        <v>3</v>
      </c>
      <c r="S104" s="103">
        <v>1</v>
      </c>
      <c r="T104" s="102">
        <v>3</v>
      </c>
      <c r="U104" s="103">
        <v>93</v>
      </c>
      <c r="V104" s="103">
        <v>5</v>
      </c>
    </row>
    <row r="105" spans="1:22" ht="16">
      <c r="A105" s="104" t="s">
        <v>1326</v>
      </c>
      <c r="B105" s="20" t="str">
        <f>VLOOKUP(A105,'Planning Periods'!$E$2:$N$540,10,FALSE)</f>
        <v>01/31/2015 - 01/31/2023</v>
      </c>
      <c r="C105" s="103">
        <v>2015</v>
      </c>
      <c r="D105" s="103" t="str">
        <f t="shared" si="1"/>
        <v>Atherton 2015</v>
      </c>
      <c r="E105" s="103">
        <v>35</v>
      </c>
      <c r="F105" s="101">
        <v>12</v>
      </c>
      <c r="G105" s="103">
        <v>12</v>
      </c>
      <c r="H105" s="103">
        <v>0</v>
      </c>
      <c r="I105" s="102"/>
      <c r="J105" s="103">
        <v>26</v>
      </c>
      <c r="K105" s="101">
        <v>0</v>
      </c>
      <c r="L105" s="103">
        <v>0</v>
      </c>
      <c r="M105" s="103">
        <v>0</v>
      </c>
      <c r="N105" s="102"/>
      <c r="O105" s="103">
        <v>29</v>
      </c>
      <c r="P105" s="103">
        <v>0</v>
      </c>
      <c r="Q105" s="102"/>
      <c r="R105" s="103">
        <v>3</v>
      </c>
      <c r="S105" s="103">
        <v>0</v>
      </c>
      <c r="T105" s="102">
        <v>0</v>
      </c>
      <c r="U105" s="103">
        <v>93</v>
      </c>
      <c r="V105" s="103">
        <v>12</v>
      </c>
    </row>
    <row r="106" spans="1:22" ht="16">
      <c r="A106" s="104" t="s">
        <v>1326</v>
      </c>
      <c r="B106" s="20" t="str">
        <f>VLOOKUP(A106,'Planning Periods'!$E$2:$N$540,10,FALSE)</f>
        <v>01/31/2015 - 01/31/2023</v>
      </c>
      <c r="C106" s="103">
        <v>2016</v>
      </c>
      <c r="D106" s="103" t="str">
        <f t="shared" si="1"/>
        <v>Atherton 2016</v>
      </c>
      <c r="E106" s="103">
        <v>35</v>
      </c>
      <c r="F106" s="101">
        <v>5</v>
      </c>
      <c r="G106" s="103">
        <v>0</v>
      </c>
      <c r="H106" s="103">
        <v>5</v>
      </c>
      <c r="I106" s="102"/>
      <c r="J106" s="103">
        <v>26</v>
      </c>
      <c r="K106" s="101">
        <v>3</v>
      </c>
      <c r="L106" s="103">
        <v>0</v>
      </c>
      <c r="M106" s="103">
        <v>3</v>
      </c>
      <c r="N106" s="102"/>
      <c r="O106" s="103">
        <v>29</v>
      </c>
      <c r="P106" s="103">
        <v>2</v>
      </c>
      <c r="Q106" s="102"/>
      <c r="R106" s="103">
        <v>3</v>
      </c>
      <c r="S106" s="103">
        <v>5</v>
      </c>
      <c r="T106" s="102">
        <v>3</v>
      </c>
      <c r="U106" s="103">
        <v>93</v>
      </c>
      <c r="V106" s="103">
        <v>15</v>
      </c>
    </row>
    <row r="107" spans="1:22" ht="16">
      <c r="A107" s="104" t="s">
        <v>1326</v>
      </c>
      <c r="B107" s="20" t="str">
        <f>VLOOKUP(A107,'Planning Periods'!$E$2:$N$540,10,FALSE)</f>
        <v>01/31/2015 - 01/31/2023</v>
      </c>
      <c r="C107" s="103">
        <v>2017</v>
      </c>
      <c r="D107" s="103" t="str">
        <f t="shared" si="1"/>
        <v>Atherton 2017</v>
      </c>
      <c r="E107" s="103">
        <v>35</v>
      </c>
      <c r="F107" s="101">
        <v>6</v>
      </c>
      <c r="G107" s="103">
        <v>0</v>
      </c>
      <c r="H107" s="103">
        <v>6</v>
      </c>
      <c r="I107" s="102"/>
      <c r="J107" s="103">
        <v>26</v>
      </c>
      <c r="K107" s="101">
        <v>5</v>
      </c>
      <c r="L107" s="103">
        <v>0</v>
      </c>
      <c r="M107" s="103">
        <v>5</v>
      </c>
      <c r="N107" s="102"/>
      <c r="O107" s="103">
        <v>29</v>
      </c>
      <c r="P107" s="103">
        <v>0</v>
      </c>
      <c r="Q107" s="102"/>
      <c r="R107" s="103">
        <v>3</v>
      </c>
      <c r="S107" s="103">
        <v>25</v>
      </c>
      <c r="T107" s="102">
        <v>5</v>
      </c>
      <c r="U107" s="103">
        <v>93</v>
      </c>
      <c r="V107" s="103">
        <v>36</v>
      </c>
    </row>
    <row r="108" spans="1:22" ht="16">
      <c r="A108" s="104" t="s">
        <v>1026</v>
      </c>
      <c r="B108" s="20" t="str">
        <f>VLOOKUP(A108,'Planning Periods'!$E$2:$N$540,10,FALSE)</f>
        <v>03/31/2016 - 03/31/2024</v>
      </c>
      <c r="C108" s="103">
        <v>2014</v>
      </c>
      <c r="D108" s="103" t="str">
        <f t="shared" si="1"/>
        <v>Atwater 2014</v>
      </c>
      <c r="E108" s="103" t="s">
        <v>1538</v>
      </c>
      <c r="F108" s="101" t="s">
        <v>1538</v>
      </c>
      <c r="G108" s="103" t="s">
        <v>1538</v>
      </c>
      <c r="H108" s="103" t="s">
        <v>1538</v>
      </c>
      <c r="I108" s="102"/>
      <c r="J108" s="103" t="s">
        <v>1538</v>
      </c>
      <c r="K108" s="101" t="s">
        <v>1538</v>
      </c>
      <c r="L108" s="103" t="s">
        <v>1538</v>
      </c>
      <c r="M108" s="103" t="s">
        <v>1538</v>
      </c>
      <c r="N108" s="102"/>
      <c r="O108" s="103" t="s">
        <v>1538</v>
      </c>
      <c r="P108" s="103" t="s">
        <v>1538</v>
      </c>
      <c r="Q108" s="102"/>
      <c r="R108" s="103" t="s">
        <v>1538</v>
      </c>
      <c r="S108" s="103" t="s">
        <v>1538</v>
      </c>
      <c r="T108" s="102" t="s">
        <v>1538</v>
      </c>
      <c r="U108" s="103" t="s">
        <v>1538</v>
      </c>
      <c r="V108" s="103" t="s">
        <v>1538</v>
      </c>
    </row>
    <row r="109" spans="1:22" ht="16">
      <c r="A109" s="104" t="s">
        <v>1026</v>
      </c>
      <c r="B109" s="20" t="str">
        <f>VLOOKUP(A109,'Planning Periods'!$E$2:$N$540,10,FALSE)</f>
        <v>03/31/2016 - 03/31/2024</v>
      </c>
      <c r="C109" s="103">
        <v>2015</v>
      </c>
      <c r="D109" s="103" t="str">
        <f t="shared" si="1"/>
        <v>Atwater 2015</v>
      </c>
      <c r="E109" s="103" t="s">
        <v>1538</v>
      </c>
      <c r="F109" s="101" t="s">
        <v>1538</v>
      </c>
      <c r="G109" s="103" t="s">
        <v>1538</v>
      </c>
      <c r="H109" s="103" t="s">
        <v>1538</v>
      </c>
      <c r="I109" s="102"/>
      <c r="J109" s="103" t="s">
        <v>1538</v>
      </c>
      <c r="K109" s="101" t="s">
        <v>1538</v>
      </c>
      <c r="L109" s="103" t="s">
        <v>1538</v>
      </c>
      <c r="M109" s="103" t="s">
        <v>1538</v>
      </c>
      <c r="N109" s="102"/>
      <c r="O109" s="103" t="s">
        <v>1538</v>
      </c>
      <c r="P109" s="103" t="s">
        <v>1538</v>
      </c>
      <c r="Q109" s="102"/>
      <c r="R109" s="103" t="s">
        <v>1538</v>
      </c>
      <c r="S109" s="103" t="s">
        <v>1538</v>
      </c>
      <c r="T109" s="102" t="s">
        <v>1538</v>
      </c>
      <c r="U109" s="103" t="s">
        <v>1538</v>
      </c>
      <c r="V109" s="103" t="s">
        <v>1538</v>
      </c>
    </row>
    <row r="110" spans="1:22" ht="16">
      <c r="A110" s="104" t="s">
        <v>1026</v>
      </c>
      <c r="B110" s="20" t="str">
        <f>VLOOKUP(A110,'Planning Periods'!$E$2:$N$540,10,FALSE)</f>
        <v>03/31/2016 - 03/31/2024</v>
      </c>
      <c r="C110" s="103">
        <v>2016</v>
      </c>
      <c r="D110" s="103" t="str">
        <f t="shared" si="1"/>
        <v>Atwater 2016</v>
      </c>
      <c r="E110" s="103">
        <v>429</v>
      </c>
      <c r="F110" s="101">
        <v>0</v>
      </c>
      <c r="G110" s="103">
        <v>0</v>
      </c>
      <c r="H110" s="103">
        <v>0</v>
      </c>
      <c r="I110" s="102"/>
      <c r="J110" s="103">
        <v>307</v>
      </c>
      <c r="K110" s="101">
        <v>0</v>
      </c>
      <c r="L110" s="103">
        <v>0</v>
      </c>
      <c r="M110" s="103">
        <v>0</v>
      </c>
      <c r="N110" s="102"/>
      <c r="O110" s="103">
        <v>281</v>
      </c>
      <c r="P110" s="103">
        <v>0</v>
      </c>
      <c r="Q110" s="102"/>
      <c r="R110" s="103">
        <v>748</v>
      </c>
      <c r="S110" s="103">
        <v>235</v>
      </c>
      <c r="T110" s="102">
        <v>0</v>
      </c>
      <c r="U110" s="103">
        <v>1765</v>
      </c>
      <c r="V110" s="103">
        <v>235</v>
      </c>
    </row>
    <row r="111" spans="1:22" ht="16">
      <c r="A111" s="104" t="s">
        <v>1026</v>
      </c>
      <c r="B111" s="20" t="str">
        <f>VLOOKUP(A111,'Planning Periods'!$E$2:$N$540,10,FALSE)</f>
        <v>03/31/2016 - 03/31/2024</v>
      </c>
      <c r="C111" s="103">
        <v>2017</v>
      </c>
      <c r="D111" s="103" t="str">
        <f t="shared" si="1"/>
        <v>Atwater 2017</v>
      </c>
      <c r="E111" s="103">
        <v>429</v>
      </c>
      <c r="F111" s="101">
        <v>0</v>
      </c>
      <c r="G111" s="103">
        <v>0</v>
      </c>
      <c r="H111" s="103">
        <v>0</v>
      </c>
      <c r="I111" s="102"/>
      <c r="J111" s="103">
        <v>307</v>
      </c>
      <c r="K111" s="101">
        <v>0</v>
      </c>
      <c r="L111" s="103">
        <v>0</v>
      </c>
      <c r="M111" s="103">
        <v>0</v>
      </c>
      <c r="N111" s="102"/>
      <c r="O111" s="103">
        <v>281</v>
      </c>
      <c r="P111" s="103">
        <v>0</v>
      </c>
      <c r="Q111" s="102"/>
      <c r="R111" s="103">
        <v>748</v>
      </c>
      <c r="S111" s="103">
        <v>133</v>
      </c>
      <c r="T111" s="102">
        <v>0</v>
      </c>
      <c r="U111" s="103">
        <v>1765</v>
      </c>
      <c r="V111" s="103">
        <v>133</v>
      </c>
    </row>
    <row r="112" spans="1:22" ht="16">
      <c r="A112" s="104" t="s">
        <v>963</v>
      </c>
      <c r="B112" s="20" t="str">
        <f>VLOOKUP(A112,'Planning Periods'!$E$2:$N$540,10,FALSE)</f>
        <v>10/31/2013 - 10/31/2021</v>
      </c>
      <c r="C112" s="103">
        <v>2013</v>
      </c>
      <c r="D112" s="103" t="str">
        <f t="shared" si="1"/>
        <v>Auburn 2013</v>
      </c>
      <c r="E112" s="103">
        <v>74</v>
      </c>
      <c r="F112" s="101">
        <v>0</v>
      </c>
      <c r="G112" s="103">
        <v>0</v>
      </c>
      <c r="H112" s="103">
        <v>0</v>
      </c>
      <c r="I112" s="102"/>
      <c r="J112" s="103">
        <v>52</v>
      </c>
      <c r="K112" s="101">
        <v>0</v>
      </c>
      <c r="L112" s="103">
        <v>0</v>
      </c>
      <c r="M112" s="103">
        <v>0</v>
      </c>
      <c r="N112" s="102"/>
      <c r="O112" s="103">
        <v>57</v>
      </c>
      <c r="P112" s="103">
        <v>2</v>
      </c>
      <c r="Q112" s="102"/>
      <c r="R112" s="103">
        <v>125</v>
      </c>
      <c r="S112" s="103">
        <v>10</v>
      </c>
      <c r="T112" s="102">
        <v>0</v>
      </c>
      <c r="U112" s="103">
        <v>308</v>
      </c>
      <c r="V112" s="103">
        <v>12</v>
      </c>
    </row>
    <row r="113" spans="1:22" ht="16">
      <c r="A113" s="104" t="s">
        <v>963</v>
      </c>
      <c r="B113" s="20" t="str">
        <f>VLOOKUP(A113,'Planning Periods'!$E$2:$N$540,10,FALSE)</f>
        <v>10/31/2013 - 10/31/2021</v>
      </c>
      <c r="C113" s="103">
        <v>2014</v>
      </c>
      <c r="D113" s="103" t="str">
        <f t="shared" si="1"/>
        <v>Auburn 2014</v>
      </c>
      <c r="E113" s="103">
        <v>74</v>
      </c>
      <c r="F113" s="101">
        <v>0</v>
      </c>
      <c r="G113" s="103">
        <v>0</v>
      </c>
      <c r="H113" s="103">
        <v>0</v>
      </c>
      <c r="I113" s="102"/>
      <c r="J113" s="103">
        <v>52</v>
      </c>
      <c r="K113" s="101">
        <v>0</v>
      </c>
      <c r="L113" s="103">
        <v>0</v>
      </c>
      <c r="M113" s="103">
        <v>0</v>
      </c>
      <c r="N113" s="102"/>
      <c r="O113" s="103">
        <v>57</v>
      </c>
      <c r="P113" s="103">
        <v>0</v>
      </c>
      <c r="Q113" s="102"/>
      <c r="R113" s="103">
        <v>125</v>
      </c>
      <c r="S113" s="103">
        <v>13</v>
      </c>
      <c r="T113" s="102">
        <v>0</v>
      </c>
      <c r="U113" s="103">
        <v>308</v>
      </c>
      <c r="V113" s="103">
        <v>13</v>
      </c>
    </row>
    <row r="114" spans="1:22" ht="16">
      <c r="A114" s="104" t="s">
        <v>963</v>
      </c>
      <c r="B114" s="20" t="str">
        <f>VLOOKUP(A114,'Planning Periods'!$E$2:$N$540,10,FALSE)</f>
        <v>10/31/2013 - 10/31/2021</v>
      </c>
      <c r="C114" s="103">
        <v>2015</v>
      </c>
      <c r="D114" s="103" t="str">
        <f t="shared" si="1"/>
        <v>Auburn 2015</v>
      </c>
      <c r="E114" s="103">
        <v>74</v>
      </c>
      <c r="F114" s="101">
        <v>0</v>
      </c>
      <c r="G114" s="103">
        <v>0</v>
      </c>
      <c r="H114" s="103">
        <v>0</v>
      </c>
      <c r="I114" s="102"/>
      <c r="J114" s="103">
        <v>52</v>
      </c>
      <c r="K114" s="101">
        <v>0</v>
      </c>
      <c r="L114" s="103">
        <v>0</v>
      </c>
      <c r="M114" s="103">
        <v>0</v>
      </c>
      <c r="N114" s="102"/>
      <c r="O114" s="103">
        <v>57</v>
      </c>
      <c r="P114" s="103">
        <v>0</v>
      </c>
      <c r="Q114" s="102"/>
      <c r="R114" s="103">
        <v>125</v>
      </c>
      <c r="S114" s="103">
        <v>10</v>
      </c>
      <c r="T114" s="102">
        <v>0</v>
      </c>
      <c r="U114" s="103">
        <v>308</v>
      </c>
      <c r="V114" s="103">
        <v>10</v>
      </c>
    </row>
    <row r="115" spans="1:22" ht="16">
      <c r="A115" s="104" t="s">
        <v>963</v>
      </c>
      <c r="B115" s="20" t="str">
        <f>VLOOKUP(A115,'Planning Periods'!$E$2:$N$540,10,FALSE)</f>
        <v>10/31/2013 - 10/31/2021</v>
      </c>
      <c r="C115" s="103">
        <v>2016</v>
      </c>
      <c r="D115" s="103" t="str">
        <f t="shared" si="1"/>
        <v>Auburn 2016</v>
      </c>
      <c r="E115" s="103">
        <v>74</v>
      </c>
      <c r="F115" s="101">
        <v>0</v>
      </c>
      <c r="G115" s="103">
        <v>0</v>
      </c>
      <c r="H115" s="103">
        <v>0</v>
      </c>
      <c r="I115" s="102"/>
      <c r="J115" s="103">
        <v>52</v>
      </c>
      <c r="K115" s="101">
        <v>0</v>
      </c>
      <c r="L115" s="103">
        <v>0</v>
      </c>
      <c r="M115" s="103">
        <v>0</v>
      </c>
      <c r="N115" s="102"/>
      <c r="O115" s="103">
        <v>57</v>
      </c>
      <c r="P115" s="103">
        <v>9</v>
      </c>
      <c r="Q115" s="102"/>
      <c r="R115" s="103">
        <v>125</v>
      </c>
      <c r="S115" s="103">
        <v>13</v>
      </c>
      <c r="T115" s="102">
        <v>0</v>
      </c>
      <c r="U115" s="103">
        <v>308</v>
      </c>
      <c r="V115" s="103">
        <v>22</v>
      </c>
    </row>
    <row r="116" spans="1:22" ht="16">
      <c r="A116" s="104" t="s">
        <v>963</v>
      </c>
      <c r="B116" s="20" t="str">
        <f>VLOOKUP(A116,'Planning Periods'!$E$2:$N$540,10,FALSE)</f>
        <v>10/31/2013 - 10/31/2021</v>
      </c>
      <c r="C116" s="103">
        <v>2017</v>
      </c>
      <c r="D116" s="103" t="str">
        <f t="shared" si="1"/>
        <v>Auburn 2017</v>
      </c>
      <c r="E116" s="103">
        <v>74</v>
      </c>
      <c r="F116" s="101">
        <v>0</v>
      </c>
      <c r="G116" s="103">
        <v>0</v>
      </c>
      <c r="H116" s="103">
        <v>0</v>
      </c>
      <c r="I116" s="102"/>
      <c r="J116" s="103">
        <v>52</v>
      </c>
      <c r="K116" s="101">
        <v>0</v>
      </c>
      <c r="L116" s="103">
        <v>0</v>
      </c>
      <c r="M116" s="103">
        <v>0</v>
      </c>
      <c r="N116" s="102"/>
      <c r="O116" s="103">
        <v>57</v>
      </c>
      <c r="P116" s="103">
        <v>22</v>
      </c>
      <c r="Q116" s="102"/>
      <c r="R116" s="103">
        <v>125</v>
      </c>
      <c r="S116" s="103">
        <v>17</v>
      </c>
      <c r="T116" s="102">
        <v>0</v>
      </c>
      <c r="U116" s="103">
        <v>308</v>
      </c>
      <c r="V116" s="103">
        <v>39</v>
      </c>
    </row>
    <row r="117" spans="1:22" ht="16">
      <c r="A117" s="104" t="s">
        <v>1124</v>
      </c>
      <c r="B117" s="20" t="str">
        <f>VLOOKUP(A117,'Planning Periods'!$E$2:$N$540,10,FALSE)</f>
        <v>10/15/2013 - 10/15/2021</v>
      </c>
      <c r="C117" s="103">
        <v>2013</v>
      </c>
      <c r="D117" s="103" t="str">
        <f t="shared" si="1"/>
        <v>Avalon 2013</v>
      </c>
      <c r="E117" s="103">
        <v>20</v>
      </c>
      <c r="F117" s="101">
        <v>0</v>
      </c>
      <c r="G117" s="103">
        <v>0</v>
      </c>
      <c r="H117" s="103">
        <v>0</v>
      </c>
      <c r="I117" s="102"/>
      <c r="J117" s="103">
        <v>12</v>
      </c>
      <c r="K117" s="101">
        <v>0</v>
      </c>
      <c r="L117" s="103">
        <v>0</v>
      </c>
      <c r="M117" s="103">
        <v>0</v>
      </c>
      <c r="N117" s="102"/>
      <c r="O117" s="103">
        <v>14</v>
      </c>
      <c r="P117" s="103">
        <v>0</v>
      </c>
      <c r="Q117" s="102"/>
      <c r="R117" s="103">
        <v>34</v>
      </c>
      <c r="S117" s="103">
        <v>0</v>
      </c>
      <c r="T117" s="102">
        <v>0</v>
      </c>
      <c r="U117" s="103">
        <v>80</v>
      </c>
      <c r="V117" s="103">
        <v>0</v>
      </c>
    </row>
    <row r="118" spans="1:22" ht="16">
      <c r="A118" s="104" t="s">
        <v>1124</v>
      </c>
      <c r="B118" s="20" t="str">
        <f>VLOOKUP(A118,'Planning Periods'!$E$2:$N$540,10,FALSE)</f>
        <v>10/15/2013 - 10/15/2021</v>
      </c>
      <c r="C118" s="103">
        <v>2014</v>
      </c>
      <c r="D118" s="103" t="str">
        <f t="shared" si="1"/>
        <v>Avalon 2014</v>
      </c>
      <c r="E118" s="103">
        <v>20</v>
      </c>
      <c r="F118" s="101">
        <v>0</v>
      </c>
      <c r="G118" s="103">
        <v>0</v>
      </c>
      <c r="H118" s="103">
        <v>0</v>
      </c>
      <c r="I118" s="102"/>
      <c r="J118" s="103">
        <v>12</v>
      </c>
      <c r="K118" s="101">
        <v>0</v>
      </c>
      <c r="L118" s="103">
        <v>0</v>
      </c>
      <c r="M118" s="103">
        <v>0</v>
      </c>
      <c r="N118" s="102"/>
      <c r="O118" s="103">
        <v>14</v>
      </c>
      <c r="P118" s="103">
        <v>0</v>
      </c>
      <c r="Q118" s="102"/>
      <c r="R118" s="103">
        <v>34</v>
      </c>
      <c r="S118" s="103">
        <v>2</v>
      </c>
      <c r="T118" s="102">
        <v>0</v>
      </c>
      <c r="U118" s="103">
        <v>80</v>
      </c>
      <c r="V118" s="103">
        <v>2</v>
      </c>
    </row>
    <row r="119" spans="1:22" ht="16">
      <c r="A119" s="104" t="s">
        <v>1124</v>
      </c>
      <c r="B119" s="20" t="str">
        <f>VLOOKUP(A119,'Planning Periods'!$E$2:$N$540,10,FALSE)</f>
        <v>10/15/2013 - 10/15/2021</v>
      </c>
      <c r="C119" s="103">
        <v>2015</v>
      </c>
      <c r="D119" s="103" t="str">
        <f t="shared" si="1"/>
        <v>Avalon 2015</v>
      </c>
      <c r="E119" s="103">
        <v>20</v>
      </c>
      <c r="F119" s="101">
        <v>0</v>
      </c>
      <c r="G119" s="103">
        <v>0</v>
      </c>
      <c r="H119" s="103">
        <v>0</v>
      </c>
      <c r="I119" s="102"/>
      <c r="J119" s="103">
        <v>12</v>
      </c>
      <c r="K119" s="101">
        <v>0</v>
      </c>
      <c r="L119" s="103">
        <v>0</v>
      </c>
      <c r="M119" s="103">
        <v>0</v>
      </c>
      <c r="N119" s="102"/>
      <c r="O119" s="103">
        <v>14</v>
      </c>
      <c r="P119" s="103">
        <v>0</v>
      </c>
      <c r="Q119" s="102"/>
      <c r="R119" s="103">
        <v>34</v>
      </c>
      <c r="S119" s="103">
        <v>1</v>
      </c>
      <c r="T119" s="102">
        <v>0</v>
      </c>
      <c r="U119" s="103">
        <v>80</v>
      </c>
      <c r="V119" s="103">
        <v>1</v>
      </c>
    </row>
    <row r="120" spans="1:22" ht="16">
      <c r="A120" s="104" t="s">
        <v>1124</v>
      </c>
      <c r="B120" s="20" t="str">
        <f>VLOOKUP(A120,'Planning Periods'!$E$2:$N$540,10,FALSE)</f>
        <v>10/15/2013 - 10/15/2021</v>
      </c>
      <c r="C120" s="103">
        <v>2016</v>
      </c>
      <c r="D120" s="103" t="str">
        <f t="shared" si="1"/>
        <v>Avalon 2016</v>
      </c>
      <c r="E120" s="103">
        <v>20</v>
      </c>
      <c r="F120" s="101">
        <v>0</v>
      </c>
      <c r="G120" s="103">
        <v>0</v>
      </c>
      <c r="H120" s="103">
        <v>0</v>
      </c>
      <c r="I120" s="102"/>
      <c r="J120" s="103">
        <v>12</v>
      </c>
      <c r="K120" s="101">
        <v>0</v>
      </c>
      <c r="L120" s="103">
        <v>0</v>
      </c>
      <c r="M120" s="103">
        <v>0</v>
      </c>
      <c r="N120" s="102"/>
      <c r="O120" s="103">
        <v>14</v>
      </c>
      <c r="P120" s="103">
        <v>0</v>
      </c>
      <c r="Q120" s="102"/>
      <c r="R120" s="103">
        <v>34</v>
      </c>
      <c r="S120" s="103">
        <v>0</v>
      </c>
      <c r="T120" s="102">
        <v>0</v>
      </c>
      <c r="U120" s="103">
        <v>80</v>
      </c>
      <c r="V120" s="103">
        <v>0</v>
      </c>
    </row>
    <row r="121" spans="1:22" ht="16">
      <c r="A121" s="104" t="s">
        <v>1124</v>
      </c>
      <c r="B121" s="20" t="str">
        <f>VLOOKUP(A121,'Planning Periods'!$E$2:$N$540,10,FALSE)</f>
        <v>10/15/2013 - 10/15/2021</v>
      </c>
      <c r="C121" s="103">
        <v>2017</v>
      </c>
      <c r="D121" s="103" t="str">
        <f t="shared" si="1"/>
        <v>Avalon 2017</v>
      </c>
      <c r="E121" s="103">
        <v>20</v>
      </c>
      <c r="F121" s="101">
        <v>0</v>
      </c>
      <c r="G121" s="103">
        <v>0</v>
      </c>
      <c r="H121" s="103">
        <v>0</v>
      </c>
      <c r="I121" s="102"/>
      <c r="J121" s="103">
        <v>12</v>
      </c>
      <c r="K121" s="101">
        <v>0</v>
      </c>
      <c r="L121" s="103">
        <v>0</v>
      </c>
      <c r="M121" s="103">
        <v>0</v>
      </c>
      <c r="N121" s="102"/>
      <c r="O121" s="103">
        <v>14</v>
      </c>
      <c r="P121" s="103">
        <v>0</v>
      </c>
      <c r="Q121" s="102"/>
      <c r="R121" s="103">
        <v>34</v>
      </c>
      <c r="S121" s="103">
        <v>1</v>
      </c>
      <c r="T121" s="102">
        <v>0</v>
      </c>
      <c r="U121" s="103">
        <v>80</v>
      </c>
      <c r="V121" s="103">
        <v>1</v>
      </c>
    </row>
    <row r="122" spans="1:22" ht="16">
      <c r="A122" s="104" t="s">
        <v>1138</v>
      </c>
      <c r="B122" s="20" t="str">
        <f>VLOOKUP(A122,'Planning Periods'!$E$2:$N$540,10,FALSE)</f>
        <v>01/31/2016 - 01/31/2024</v>
      </c>
      <c r="C122" s="103">
        <v>2014</v>
      </c>
      <c r="D122" s="103" t="str">
        <f t="shared" si="1"/>
        <v>Avenal 2014</v>
      </c>
      <c r="E122" s="103" t="s">
        <v>1538</v>
      </c>
      <c r="F122" s="101" t="s">
        <v>1538</v>
      </c>
      <c r="G122" s="103" t="s">
        <v>1538</v>
      </c>
      <c r="H122" s="103" t="s">
        <v>1538</v>
      </c>
      <c r="I122" s="102"/>
      <c r="J122" s="103" t="s">
        <v>1538</v>
      </c>
      <c r="K122" s="101" t="s">
        <v>1538</v>
      </c>
      <c r="L122" s="103" t="s">
        <v>1538</v>
      </c>
      <c r="M122" s="103" t="s">
        <v>1538</v>
      </c>
      <c r="N122" s="102"/>
      <c r="O122" s="103" t="s">
        <v>1538</v>
      </c>
      <c r="P122" s="103" t="s">
        <v>1538</v>
      </c>
      <c r="Q122" s="102"/>
      <c r="R122" s="103" t="s">
        <v>1538</v>
      </c>
      <c r="S122" s="103" t="s">
        <v>1538</v>
      </c>
      <c r="T122" s="102" t="s">
        <v>1538</v>
      </c>
      <c r="U122" s="103" t="s">
        <v>1538</v>
      </c>
      <c r="V122" s="103" t="s">
        <v>1538</v>
      </c>
    </row>
    <row r="123" spans="1:22" ht="16">
      <c r="A123" s="104" t="s">
        <v>1138</v>
      </c>
      <c r="B123" s="20" t="str">
        <f>VLOOKUP(A123,'Planning Periods'!$E$2:$N$540,10,FALSE)</f>
        <v>01/31/2016 - 01/31/2024</v>
      </c>
      <c r="C123" s="103">
        <v>2015</v>
      </c>
      <c r="D123" s="103" t="str">
        <f t="shared" si="1"/>
        <v>Avenal 2015</v>
      </c>
      <c r="E123" s="103" t="s">
        <v>1538</v>
      </c>
      <c r="F123" s="101" t="s">
        <v>1538</v>
      </c>
      <c r="G123" s="103" t="s">
        <v>1538</v>
      </c>
      <c r="H123" s="103" t="s">
        <v>1538</v>
      </c>
      <c r="I123" s="102"/>
      <c r="J123" s="103" t="s">
        <v>1538</v>
      </c>
      <c r="K123" s="101" t="s">
        <v>1538</v>
      </c>
      <c r="L123" s="103" t="s">
        <v>1538</v>
      </c>
      <c r="M123" s="103" t="s">
        <v>1538</v>
      </c>
      <c r="N123" s="102"/>
      <c r="O123" s="103" t="s">
        <v>1538</v>
      </c>
      <c r="P123" s="103" t="s">
        <v>1538</v>
      </c>
      <c r="Q123" s="102"/>
      <c r="R123" s="103" t="s">
        <v>1538</v>
      </c>
      <c r="S123" s="103" t="s">
        <v>1538</v>
      </c>
      <c r="T123" s="102" t="s">
        <v>1538</v>
      </c>
      <c r="U123" s="103" t="s">
        <v>1538</v>
      </c>
      <c r="V123" s="103" t="s">
        <v>1538</v>
      </c>
    </row>
    <row r="124" spans="1:22" ht="16">
      <c r="A124" s="104" t="s">
        <v>1138</v>
      </c>
      <c r="B124" s="20" t="str">
        <f>VLOOKUP(A124,'Planning Periods'!$E$2:$N$540,10,FALSE)</f>
        <v>01/31/2016 - 01/31/2024</v>
      </c>
      <c r="C124" s="103">
        <v>2016</v>
      </c>
      <c r="D124" s="103" t="str">
        <f t="shared" si="1"/>
        <v>Avenal 2016</v>
      </c>
      <c r="E124" s="103" t="s">
        <v>1538</v>
      </c>
      <c r="F124" s="101" t="s">
        <v>1538</v>
      </c>
      <c r="G124" s="103" t="s">
        <v>1538</v>
      </c>
      <c r="H124" s="103" t="s">
        <v>1538</v>
      </c>
      <c r="I124" s="102"/>
      <c r="J124" s="103" t="s">
        <v>1538</v>
      </c>
      <c r="K124" s="101" t="s">
        <v>1538</v>
      </c>
      <c r="L124" s="103" t="s">
        <v>1538</v>
      </c>
      <c r="M124" s="103" t="s">
        <v>1538</v>
      </c>
      <c r="N124" s="102"/>
      <c r="O124" s="103" t="s">
        <v>1538</v>
      </c>
      <c r="P124" s="103" t="s">
        <v>1538</v>
      </c>
      <c r="Q124" s="102"/>
      <c r="R124" s="103" t="s">
        <v>1538</v>
      </c>
      <c r="S124" s="103" t="s">
        <v>1538</v>
      </c>
      <c r="T124" s="102" t="s">
        <v>1538</v>
      </c>
      <c r="U124" s="103" t="s">
        <v>1538</v>
      </c>
      <c r="V124" s="103" t="s">
        <v>1538</v>
      </c>
    </row>
    <row r="125" spans="1:22" ht="16">
      <c r="A125" s="104" t="s">
        <v>1138</v>
      </c>
      <c r="B125" s="20" t="str">
        <f>VLOOKUP(A125,'Planning Periods'!$E$2:$N$540,10,FALSE)</f>
        <v>01/31/2016 - 01/31/2024</v>
      </c>
      <c r="C125" s="103">
        <v>2017</v>
      </c>
      <c r="D125" s="103" t="str">
        <f t="shared" si="1"/>
        <v>Avenal 2017</v>
      </c>
      <c r="E125" s="103">
        <v>72</v>
      </c>
      <c r="F125" s="101">
        <v>0</v>
      </c>
      <c r="G125" s="103">
        <v>0</v>
      </c>
      <c r="H125" s="103">
        <v>0</v>
      </c>
      <c r="I125" s="102"/>
      <c r="J125" s="103">
        <v>108</v>
      </c>
      <c r="K125" s="101">
        <v>2</v>
      </c>
      <c r="L125" s="103">
        <v>2</v>
      </c>
      <c r="M125" s="103">
        <v>0</v>
      </c>
      <c r="N125" s="102"/>
      <c r="O125" s="103">
        <v>115</v>
      </c>
      <c r="P125" s="103">
        <v>6</v>
      </c>
      <c r="Q125" s="102"/>
      <c r="R125" s="103">
        <v>115</v>
      </c>
      <c r="S125" s="103">
        <v>0</v>
      </c>
      <c r="T125" s="102">
        <v>0</v>
      </c>
      <c r="U125" s="103">
        <v>410</v>
      </c>
      <c r="V125" s="103">
        <v>8</v>
      </c>
    </row>
    <row r="126" spans="1:22" ht="16">
      <c r="A126" s="104" t="s">
        <v>1123</v>
      </c>
      <c r="B126" s="20" t="str">
        <f>VLOOKUP(A126,'Planning Periods'!$E$2:$N$540,10,FALSE)</f>
        <v>10/15/2013 - 10/15/2021</v>
      </c>
      <c r="C126" s="103">
        <v>2013</v>
      </c>
      <c r="D126" s="103" t="str">
        <f t="shared" si="1"/>
        <v>Azusa 2013</v>
      </c>
      <c r="E126" s="103">
        <v>198</v>
      </c>
      <c r="F126" s="101">
        <v>0</v>
      </c>
      <c r="G126" s="103">
        <v>0</v>
      </c>
      <c r="H126" s="103">
        <v>0</v>
      </c>
      <c r="I126" s="102"/>
      <c r="J126" s="103">
        <v>118</v>
      </c>
      <c r="K126" s="101">
        <v>0</v>
      </c>
      <c r="L126" s="103">
        <v>0</v>
      </c>
      <c r="M126" s="103">
        <v>0</v>
      </c>
      <c r="N126" s="102"/>
      <c r="O126" s="103">
        <v>127</v>
      </c>
      <c r="P126" s="103">
        <v>207</v>
      </c>
      <c r="Q126" s="102"/>
      <c r="R126" s="103">
        <v>336</v>
      </c>
      <c r="S126" s="103">
        <v>0</v>
      </c>
      <c r="T126" s="102">
        <v>0</v>
      </c>
      <c r="U126" s="103">
        <v>779</v>
      </c>
      <c r="V126" s="103">
        <v>207</v>
      </c>
    </row>
    <row r="127" spans="1:22" ht="16">
      <c r="A127" t="s">
        <v>1123</v>
      </c>
      <c r="B127" s="20" t="str">
        <f>VLOOKUP(A127,'Planning Periods'!$E$2:$N$540,10,FALSE)</f>
        <v>10/15/2013 - 10/15/2021</v>
      </c>
      <c r="C127" s="103">
        <v>2014</v>
      </c>
      <c r="D127" s="103" t="str">
        <f t="shared" si="1"/>
        <v>Azusa 2014</v>
      </c>
      <c r="E127" s="101">
        <v>198</v>
      </c>
      <c r="F127" s="101">
        <v>0</v>
      </c>
      <c r="G127" s="101">
        <v>0</v>
      </c>
      <c r="H127" s="101">
        <v>0</v>
      </c>
      <c r="I127" s="101">
        <v>0</v>
      </c>
      <c r="J127" s="101">
        <v>118</v>
      </c>
      <c r="K127" s="101">
        <v>0</v>
      </c>
      <c r="L127" s="101">
        <v>0</v>
      </c>
      <c r="M127" s="101">
        <v>0</v>
      </c>
      <c r="N127" s="101">
        <v>0</v>
      </c>
      <c r="O127" s="101">
        <v>127</v>
      </c>
      <c r="P127" s="101">
        <v>298</v>
      </c>
      <c r="Q127" s="101"/>
      <c r="R127" s="101">
        <v>336</v>
      </c>
      <c r="S127" s="101">
        <v>0</v>
      </c>
      <c r="T127" s="101">
        <v>0</v>
      </c>
      <c r="U127" s="101">
        <v>779</v>
      </c>
      <c r="V127" s="101">
        <v>298</v>
      </c>
    </row>
    <row r="128" spans="1:22" ht="16">
      <c r="A128" t="s">
        <v>1123</v>
      </c>
      <c r="B128" s="20" t="str">
        <f>VLOOKUP(A128,'Planning Periods'!$E$2:$N$540,10,FALSE)</f>
        <v>10/15/2013 - 10/15/2021</v>
      </c>
      <c r="C128" s="103">
        <v>2015</v>
      </c>
      <c r="D128" s="103" t="str">
        <f t="shared" si="1"/>
        <v>Azusa 2015</v>
      </c>
      <c r="E128">
        <v>198</v>
      </c>
      <c r="F128">
        <v>0</v>
      </c>
      <c r="G128">
        <v>0</v>
      </c>
      <c r="H128">
        <v>0</v>
      </c>
      <c r="J128">
        <v>118</v>
      </c>
      <c r="K128">
        <v>0</v>
      </c>
      <c r="L128">
        <v>0</v>
      </c>
      <c r="M128">
        <v>0</v>
      </c>
      <c r="O128">
        <v>127</v>
      </c>
      <c r="P128">
        <v>112</v>
      </c>
      <c r="R128">
        <v>336</v>
      </c>
      <c r="S128">
        <v>0</v>
      </c>
      <c r="T128">
        <v>0</v>
      </c>
      <c r="U128">
        <v>779</v>
      </c>
      <c r="V128">
        <v>112</v>
      </c>
    </row>
    <row r="129" spans="1:22" ht="16">
      <c r="A129" t="s">
        <v>1123</v>
      </c>
      <c r="B129" s="20" t="str">
        <f>VLOOKUP(A129,'Planning Periods'!$E$2:$N$540,10,FALSE)</f>
        <v>10/15/2013 - 10/15/2021</v>
      </c>
      <c r="C129" s="103">
        <v>2016</v>
      </c>
      <c r="D129" s="103" t="str">
        <f t="shared" si="1"/>
        <v>Azusa 2016</v>
      </c>
      <c r="E129">
        <v>198</v>
      </c>
      <c r="F129">
        <v>0</v>
      </c>
      <c r="G129">
        <v>0</v>
      </c>
      <c r="H129">
        <v>0</v>
      </c>
      <c r="J129">
        <v>118</v>
      </c>
      <c r="K129">
        <v>0</v>
      </c>
      <c r="L129">
        <v>0</v>
      </c>
      <c r="M129">
        <v>0</v>
      </c>
      <c r="O129">
        <v>127</v>
      </c>
      <c r="P129">
        <v>110</v>
      </c>
      <c r="R129">
        <v>336</v>
      </c>
      <c r="S129">
        <v>0</v>
      </c>
      <c r="T129">
        <v>0</v>
      </c>
      <c r="U129">
        <v>779</v>
      </c>
      <c r="V129">
        <v>110</v>
      </c>
    </row>
    <row r="130" spans="1:22" ht="16">
      <c r="A130" t="s">
        <v>1123</v>
      </c>
      <c r="B130" s="20" t="str">
        <f>VLOOKUP(A130,'Planning Periods'!$E$2:$N$540,10,FALSE)</f>
        <v>10/15/2013 - 10/15/2021</v>
      </c>
      <c r="C130" s="103">
        <v>2017</v>
      </c>
      <c r="D130" s="103" t="str">
        <f t="shared" si="1"/>
        <v>Azusa 2017</v>
      </c>
      <c r="E130">
        <v>198</v>
      </c>
      <c r="F130">
        <v>0</v>
      </c>
      <c r="G130">
        <v>0</v>
      </c>
      <c r="H130">
        <v>0</v>
      </c>
      <c r="J130">
        <v>118</v>
      </c>
      <c r="K130">
        <v>0</v>
      </c>
      <c r="L130">
        <v>0</v>
      </c>
      <c r="M130">
        <v>0</v>
      </c>
      <c r="O130">
        <v>127</v>
      </c>
      <c r="P130">
        <v>158</v>
      </c>
      <c r="R130">
        <v>336</v>
      </c>
      <c r="S130">
        <v>0</v>
      </c>
      <c r="T130">
        <v>0</v>
      </c>
      <c r="U130">
        <v>779</v>
      </c>
      <c r="V130">
        <v>158</v>
      </c>
    </row>
    <row r="131" spans="1:22" ht="16">
      <c r="A131" s="104" t="s">
        <v>1149</v>
      </c>
      <c r="B131" s="20" t="str">
        <f>VLOOKUP(A131,'Planning Periods'!$E$2:$N$540,10,FALSE)</f>
        <v>12/31/2015 - 12/31/2023</v>
      </c>
      <c r="C131" s="103">
        <v>2013</v>
      </c>
      <c r="D131" s="103" t="str">
        <f t="shared" si="1"/>
        <v>Bakersfield 2013</v>
      </c>
      <c r="E131" t="s">
        <v>1538</v>
      </c>
      <c r="F131" t="s">
        <v>1538</v>
      </c>
      <c r="G131" t="s">
        <v>1538</v>
      </c>
      <c r="H131" t="s">
        <v>1538</v>
      </c>
      <c r="J131" t="s">
        <v>1538</v>
      </c>
      <c r="K131" t="s">
        <v>1538</v>
      </c>
      <c r="L131" t="s">
        <v>1538</v>
      </c>
      <c r="M131" t="s">
        <v>1538</v>
      </c>
      <c r="O131" t="s">
        <v>1538</v>
      </c>
      <c r="P131" t="s">
        <v>1538</v>
      </c>
      <c r="R131" t="s">
        <v>1538</v>
      </c>
      <c r="S131" t="s">
        <v>1538</v>
      </c>
      <c r="T131" t="s">
        <v>1538</v>
      </c>
      <c r="U131" t="s">
        <v>1538</v>
      </c>
      <c r="V131" t="s">
        <v>1538</v>
      </c>
    </row>
    <row r="132" spans="1:22" ht="16">
      <c r="A132" s="104" t="s">
        <v>1149</v>
      </c>
      <c r="B132" s="20" t="str">
        <f>VLOOKUP(A132,'Planning Periods'!$E$2:$N$540,10,FALSE)</f>
        <v>12/31/2015 - 12/31/2023</v>
      </c>
      <c r="C132" s="103">
        <v>2014</v>
      </c>
      <c r="D132" s="103" t="str">
        <f t="shared" ref="D132:D203" si="2">CONCATENATE(A132," ",C132)</f>
        <v>Bakersfield 2014</v>
      </c>
      <c r="E132" t="s">
        <v>1538</v>
      </c>
      <c r="F132" t="s">
        <v>1538</v>
      </c>
      <c r="G132" t="s">
        <v>1538</v>
      </c>
      <c r="H132" t="s">
        <v>1538</v>
      </c>
      <c r="J132" t="s">
        <v>1538</v>
      </c>
      <c r="K132" t="s">
        <v>1538</v>
      </c>
      <c r="L132" t="s">
        <v>1538</v>
      </c>
      <c r="M132" t="s">
        <v>1538</v>
      </c>
      <c r="O132" t="s">
        <v>1538</v>
      </c>
      <c r="P132" t="s">
        <v>1538</v>
      </c>
      <c r="R132" t="s">
        <v>1538</v>
      </c>
      <c r="S132" t="s">
        <v>1538</v>
      </c>
      <c r="T132" t="s">
        <v>1538</v>
      </c>
      <c r="U132" t="s">
        <v>1538</v>
      </c>
      <c r="V132" t="s">
        <v>1538</v>
      </c>
    </row>
    <row r="133" spans="1:22" ht="16">
      <c r="A133" s="104" t="s">
        <v>1149</v>
      </c>
      <c r="B133" s="20" t="str">
        <f>VLOOKUP(A133,'Planning Periods'!$E$2:$N$540,10,FALSE)</f>
        <v>12/31/2015 - 12/31/2023</v>
      </c>
      <c r="C133" s="103">
        <v>2015</v>
      </c>
      <c r="D133" s="103" t="str">
        <f t="shared" si="2"/>
        <v>Bakersfield 2015</v>
      </c>
      <c r="E133" s="103" t="s">
        <v>1538</v>
      </c>
      <c r="F133" s="101" t="s">
        <v>1538</v>
      </c>
      <c r="G133" s="103" t="s">
        <v>1538</v>
      </c>
      <c r="H133" s="103" t="s">
        <v>1538</v>
      </c>
      <c r="I133" s="102"/>
      <c r="J133" s="103" t="s">
        <v>1538</v>
      </c>
      <c r="K133" s="101" t="s">
        <v>1538</v>
      </c>
      <c r="L133" s="103" t="s">
        <v>1538</v>
      </c>
      <c r="M133" s="103" t="s">
        <v>1538</v>
      </c>
      <c r="N133" s="102"/>
      <c r="O133" s="103" t="s">
        <v>1538</v>
      </c>
      <c r="P133" s="103" t="s">
        <v>1538</v>
      </c>
      <c r="Q133" s="102"/>
      <c r="R133" s="103" t="s">
        <v>1538</v>
      </c>
      <c r="S133" s="103" t="s">
        <v>1538</v>
      </c>
      <c r="T133" s="102" t="s">
        <v>1538</v>
      </c>
      <c r="U133" s="103" t="s">
        <v>1538</v>
      </c>
      <c r="V133" s="103" t="s">
        <v>1538</v>
      </c>
    </row>
    <row r="134" spans="1:22" ht="16">
      <c r="A134" s="104" t="s">
        <v>1149</v>
      </c>
      <c r="B134" s="20" t="str">
        <f>VLOOKUP(A134,'Planning Periods'!$E$2:$N$540,10,FALSE)</f>
        <v>12/31/2015 - 12/31/2023</v>
      </c>
      <c r="C134" s="103">
        <v>2016</v>
      </c>
      <c r="D134" s="103" t="str">
        <f t="shared" si="2"/>
        <v>Bakersfield 2016</v>
      </c>
      <c r="E134" s="103" t="s">
        <v>1538</v>
      </c>
      <c r="F134" s="101" t="s">
        <v>1538</v>
      </c>
      <c r="G134" s="103" t="s">
        <v>1538</v>
      </c>
      <c r="H134" s="103" t="s">
        <v>1538</v>
      </c>
      <c r="I134" s="102"/>
      <c r="J134" s="103" t="s">
        <v>1538</v>
      </c>
      <c r="K134" s="101" t="s">
        <v>1538</v>
      </c>
      <c r="L134" s="103" t="s">
        <v>1538</v>
      </c>
      <c r="M134" s="103" t="s">
        <v>1538</v>
      </c>
      <c r="N134" s="102"/>
      <c r="O134" s="103" t="s">
        <v>1538</v>
      </c>
      <c r="P134" s="103" t="s">
        <v>1538</v>
      </c>
      <c r="Q134" s="102"/>
      <c r="R134" s="103" t="s">
        <v>1538</v>
      </c>
      <c r="S134" s="103" t="s">
        <v>1538</v>
      </c>
      <c r="T134" s="102" t="s">
        <v>1538</v>
      </c>
      <c r="U134" s="103" t="s">
        <v>1538</v>
      </c>
      <c r="V134" s="103" t="s">
        <v>1538</v>
      </c>
    </row>
    <row r="135" spans="1:22" ht="16">
      <c r="A135" s="104" t="s">
        <v>1149</v>
      </c>
      <c r="B135" s="20" t="str">
        <f>VLOOKUP(A135,'Planning Periods'!$E$2:$N$540,10,FALSE)</f>
        <v>12/31/2015 - 12/31/2023</v>
      </c>
      <c r="C135" s="103">
        <v>2017</v>
      </c>
      <c r="D135" s="103" t="str">
        <f t="shared" si="2"/>
        <v>Bakersfield 2017</v>
      </c>
      <c r="E135" s="103">
        <v>9706</v>
      </c>
      <c r="F135" s="101">
        <v>182</v>
      </c>
      <c r="G135" s="103">
        <v>182</v>
      </c>
      <c r="H135" s="103">
        <v>0</v>
      </c>
      <c r="I135" s="102"/>
      <c r="J135" s="103">
        <v>5800</v>
      </c>
      <c r="K135" s="101">
        <v>76</v>
      </c>
      <c r="L135" s="103">
        <v>76</v>
      </c>
      <c r="M135" s="103">
        <v>0</v>
      </c>
      <c r="N135" s="102"/>
      <c r="O135" s="103">
        <v>6453</v>
      </c>
      <c r="P135" s="103">
        <v>4388</v>
      </c>
      <c r="Q135" s="102"/>
      <c r="R135" s="103">
        <v>14331</v>
      </c>
      <c r="S135" s="103">
        <v>3117</v>
      </c>
      <c r="T135" s="102">
        <v>0</v>
      </c>
      <c r="U135" s="103">
        <v>36290</v>
      </c>
      <c r="V135" s="103">
        <v>7763</v>
      </c>
    </row>
    <row r="136" spans="1:22" ht="16">
      <c r="A136" s="104" t="s">
        <v>1122</v>
      </c>
      <c r="B136" s="20" t="str">
        <f>VLOOKUP(A136,'Planning Periods'!$E$2:$N$540,10,FALSE)</f>
        <v>10/15/2013 - 10/15/2021</v>
      </c>
      <c r="C136" s="103">
        <v>2013</v>
      </c>
      <c r="D136" s="103" t="str">
        <f t="shared" si="2"/>
        <v>Baldwin Park 2013</v>
      </c>
      <c r="E136" s="103">
        <v>142</v>
      </c>
      <c r="F136" s="101">
        <v>0</v>
      </c>
      <c r="G136" s="103">
        <v>0</v>
      </c>
      <c r="H136" s="103">
        <v>0</v>
      </c>
      <c r="I136" s="102"/>
      <c r="J136" s="103">
        <v>83</v>
      </c>
      <c r="K136" s="101">
        <v>0</v>
      </c>
      <c r="L136" s="103">
        <v>0</v>
      </c>
      <c r="M136" s="103">
        <v>0</v>
      </c>
      <c r="N136" s="102"/>
      <c r="O136" s="103">
        <v>90</v>
      </c>
      <c r="P136" s="103">
        <v>0</v>
      </c>
      <c r="Q136" s="102"/>
      <c r="R136" s="103">
        <v>242</v>
      </c>
      <c r="S136" s="103">
        <v>0</v>
      </c>
      <c r="T136" s="102">
        <v>0</v>
      </c>
      <c r="U136" s="103">
        <v>557</v>
      </c>
      <c r="V136" s="103">
        <v>0</v>
      </c>
    </row>
    <row r="137" spans="1:22" ht="16">
      <c r="A137" s="104" t="s">
        <v>1122</v>
      </c>
      <c r="B137" s="20" t="str">
        <f>VLOOKUP(A137,'Planning Periods'!$E$2:$N$540,10,FALSE)</f>
        <v>10/15/2013 - 10/15/2021</v>
      </c>
      <c r="C137" s="103">
        <v>2014</v>
      </c>
      <c r="D137" s="103" t="str">
        <f t="shared" si="2"/>
        <v>Baldwin Park 2014</v>
      </c>
      <c r="E137" s="103">
        <v>142</v>
      </c>
      <c r="F137" s="101">
        <v>47</v>
      </c>
      <c r="G137" s="103">
        <v>47</v>
      </c>
      <c r="H137" s="103">
        <v>0</v>
      </c>
      <c r="I137" s="102"/>
      <c r="J137" s="103">
        <v>83</v>
      </c>
      <c r="K137" s="101">
        <v>16</v>
      </c>
      <c r="L137" s="103">
        <v>16</v>
      </c>
      <c r="M137" s="103">
        <v>0</v>
      </c>
      <c r="N137" s="102"/>
      <c r="O137" s="103">
        <v>90</v>
      </c>
      <c r="P137" s="103">
        <v>0</v>
      </c>
      <c r="Q137" s="102"/>
      <c r="R137" s="103">
        <v>242</v>
      </c>
      <c r="S137" s="103">
        <v>19</v>
      </c>
      <c r="T137" s="102">
        <v>0</v>
      </c>
      <c r="U137" s="103">
        <v>557</v>
      </c>
      <c r="V137" s="103">
        <v>82</v>
      </c>
    </row>
    <row r="138" spans="1:22" ht="16">
      <c r="A138" s="104" t="s">
        <v>1122</v>
      </c>
      <c r="B138" s="20" t="str">
        <f>VLOOKUP(A138,'Planning Periods'!$E$2:$N$540,10,FALSE)</f>
        <v>10/15/2013 - 10/15/2021</v>
      </c>
      <c r="C138" s="103">
        <v>2015</v>
      </c>
      <c r="D138" s="103" t="str">
        <f t="shared" si="2"/>
        <v>Baldwin Park 2015</v>
      </c>
      <c r="E138" s="103">
        <v>142</v>
      </c>
      <c r="F138" s="101">
        <v>0</v>
      </c>
      <c r="G138" s="103">
        <v>0</v>
      </c>
      <c r="H138" s="103">
        <v>0</v>
      </c>
      <c r="I138" s="102"/>
      <c r="J138" s="103">
        <v>83</v>
      </c>
      <c r="K138" s="101">
        <v>1</v>
      </c>
      <c r="L138" s="103">
        <v>1</v>
      </c>
      <c r="M138" s="103">
        <v>0</v>
      </c>
      <c r="N138" s="102"/>
      <c r="O138" s="103">
        <v>90</v>
      </c>
      <c r="P138" s="103">
        <v>0</v>
      </c>
      <c r="Q138" s="102"/>
      <c r="R138" s="103">
        <v>242</v>
      </c>
      <c r="S138" s="103">
        <v>21</v>
      </c>
      <c r="T138" s="102">
        <v>0</v>
      </c>
      <c r="U138" s="103">
        <v>557</v>
      </c>
      <c r="V138" s="103">
        <v>22</v>
      </c>
    </row>
    <row r="139" spans="1:22" ht="16">
      <c r="A139" s="104" t="s">
        <v>1122</v>
      </c>
      <c r="B139" s="20" t="str">
        <f>VLOOKUP(A139,'Planning Periods'!$E$2:$N$540,10,FALSE)</f>
        <v>10/15/2013 - 10/15/2021</v>
      </c>
      <c r="C139" s="103">
        <v>2016</v>
      </c>
      <c r="D139" s="103" t="str">
        <f t="shared" si="2"/>
        <v>Baldwin Park 2016</v>
      </c>
      <c r="E139" s="103">
        <v>142</v>
      </c>
      <c r="F139" s="101">
        <v>0</v>
      </c>
      <c r="G139" s="103">
        <v>0</v>
      </c>
      <c r="H139" s="103">
        <v>0</v>
      </c>
      <c r="I139" s="102"/>
      <c r="J139" s="103">
        <v>83</v>
      </c>
      <c r="K139" s="101">
        <v>0</v>
      </c>
      <c r="L139" s="103">
        <v>0</v>
      </c>
      <c r="M139" s="103">
        <v>0</v>
      </c>
      <c r="N139" s="102"/>
      <c r="O139" s="103">
        <v>90</v>
      </c>
      <c r="P139" s="103">
        <v>0</v>
      </c>
      <c r="Q139" s="102"/>
      <c r="R139" s="103">
        <v>242</v>
      </c>
      <c r="S139" s="103">
        <v>31</v>
      </c>
      <c r="T139" s="102">
        <v>0</v>
      </c>
      <c r="U139" s="103">
        <v>557</v>
      </c>
      <c r="V139" s="103">
        <v>31</v>
      </c>
    </row>
    <row r="140" spans="1:22" ht="16">
      <c r="A140" s="104" t="s">
        <v>1122</v>
      </c>
      <c r="B140" s="20" t="str">
        <f>VLOOKUP(A140,'Planning Periods'!$E$2:$N$540,10,FALSE)</f>
        <v>10/15/2013 - 10/15/2021</v>
      </c>
      <c r="C140" s="103">
        <v>2017</v>
      </c>
      <c r="D140" s="103" t="str">
        <f t="shared" si="2"/>
        <v>Baldwin Park 2017</v>
      </c>
      <c r="E140" s="103">
        <v>142</v>
      </c>
      <c r="F140" s="101">
        <v>0</v>
      </c>
      <c r="G140" s="103">
        <v>0</v>
      </c>
      <c r="H140" s="103">
        <v>0</v>
      </c>
      <c r="I140" s="102"/>
      <c r="J140" s="103">
        <v>83</v>
      </c>
      <c r="K140" s="101">
        <v>0</v>
      </c>
      <c r="L140" s="103">
        <v>0</v>
      </c>
      <c r="M140" s="103">
        <v>0</v>
      </c>
      <c r="N140" s="102"/>
      <c r="O140" s="103">
        <v>90</v>
      </c>
      <c r="P140" s="103">
        <v>1</v>
      </c>
      <c r="Q140" s="102"/>
      <c r="R140" s="103">
        <v>242</v>
      </c>
      <c r="S140" s="103">
        <v>56</v>
      </c>
      <c r="T140" s="102">
        <v>0</v>
      </c>
      <c r="U140" s="103">
        <v>557</v>
      </c>
      <c r="V140" s="103">
        <v>57</v>
      </c>
    </row>
    <row r="141" spans="1:22" ht="16">
      <c r="A141" s="104" t="s">
        <v>955</v>
      </c>
      <c r="B141" s="20" t="str">
        <f>VLOOKUP(A141,'Planning Periods'!$E$2:$N$540,10,FALSE)</f>
        <v>10/15/2013 - 10/15/2021</v>
      </c>
      <c r="C141" s="103">
        <v>2013</v>
      </c>
      <c r="D141" s="103" t="str">
        <f t="shared" si="2"/>
        <v>Banning 2013</v>
      </c>
      <c r="E141" s="103" t="s">
        <v>1538</v>
      </c>
      <c r="F141" s="101" t="s">
        <v>1538</v>
      </c>
      <c r="G141" s="103" t="s">
        <v>1538</v>
      </c>
      <c r="H141" s="103" t="s">
        <v>1538</v>
      </c>
      <c r="I141" s="102"/>
      <c r="J141" s="103" t="s">
        <v>1538</v>
      </c>
      <c r="K141" s="101" t="s">
        <v>1538</v>
      </c>
      <c r="L141" s="103" t="s">
        <v>1538</v>
      </c>
      <c r="M141" s="103" t="s">
        <v>1538</v>
      </c>
      <c r="N141" s="102"/>
      <c r="O141" s="103" t="s">
        <v>1538</v>
      </c>
      <c r="P141" s="103" t="s">
        <v>1538</v>
      </c>
      <c r="Q141" s="102"/>
      <c r="R141" s="103" t="s">
        <v>1538</v>
      </c>
      <c r="S141" s="103" t="s">
        <v>1538</v>
      </c>
      <c r="T141" s="102" t="s">
        <v>1538</v>
      </c>
      <c r="U141" s="103" t="s">
        <v>1538</v>
      </c>
      <c r="V141" s="103" t="s">
        <v>1538</v>
      </c>
    </row>
    <row r="142" spans="1:22" ht="16">
      <c r="A142" s="104" t="s">
        <v>955</v>
      </c>
      <c r="B142" s="20" t="str">
        <f>VLOOKUP(A142,'Planning Periods'!$E$2:$N$540,10,FALSE)</f>
        <v>10/15/2013 - 10/15/2021</v>
      </c>
      <c r="C142" s="103">
        <v>2014</v>
      </c>
      <c r="D142" s="103" t="str">
        <f t="shared" si="2"/>
        <v>Banning 2014</v>
      </c>
      <c r="E142" s="103">
        <v>872</v>
      </c>
      <c r="F142" s="101">
        <v>0</v>
      </c>
      <c r="G142" s="103">
        <v>0</v>
      </c>
      <c r="H142" s="103">
        <v>0</v>
      </c>
      <c r="I142" s="102"/>
      <c r="J142" s="103">
        <v>593</v>
      </c>
      <c r="K142" s="101">
        <v>0</v>
      </c>
      <c r="L142" s="103">
        <v>0</v>
      </c>
      <c r="M142" s="103">
        <v>0</v>
      </c>
      <c r="N142" s="102"/>
      <c r="O142" s="103">
        <v>685</v>
      </c>
      <c r="P142" s="103">
        <v>0</v>
      </c>
      <c r="Q142" s="102"/>
      <c r="R142" s="103">
        <v>1642</v>
      </c>
      <c r="S142" s="103">
        <v>0</v>
      </c>
      <c r="T142" s="102">
        <v>0</v>
      </c>
      <c r="U142" s="103">
        <v>3792</v>
      </c>
      <c r="V142" s="103">
        <v>0</v>
      </c>
    </row>
    <row r="143" spans="1:22" ht="16">
      <c r="A143" s="104" t="s">
        <v>955</v>
      </c>
      <c r="B143" s="20" t="str">
        <f>VLOOKUP(A143,'Planning Periods'!$E$2:$N$540,10,FALSE)</f>
        <v>10/15/2013 - 10/15/2021</v>
      </c>
      <c r="C143" s="103">
        <v>2015</v>
      </c>
      <c r="D143" s="103" t="str">
        <f t="shared" si="2"/>
        <v>Banning 2015</v>
      </c>
      <c r="E143" s="103">
        <v>872</v>
      </c>
      <c r="F143" s="101">
        <v>0</v>
      </c>
      <c r="G143" s="103">
        <v>0</v>
      </c>
      <c r="H143" s="103">
        <v>0</v>
      </c>
      <c r="I143" s="102"/>
      <c r="J143" s="103">
        <v>593</v>
      </c>
      <c r="K143" s="101">
        <v>0</v>
      </c>
      <c r="L143" s="103">
        <v>0</v>
      </c>
      <c r="M143" s="103">
        <v>0</v>
      </c>
      <c r="N143" s="102"/>
      <c r="O143" s="103">
        <v>685</v>
      </c>
      <c r="P143" s="103">
        <v>0</v>
      </c>
      <c r="Q143" s="102"/>
      <c r="R143" s="103">
        <v>1642</v>
      </c>
      <c r="S143" s="103">
        <v>0</v>
      </c>
      <c r="T143" s="102">
        <v>0</v>
      </c>
      <c r="U143" s="103">
        <v>3792</v>
      </c>
      <c r="V143" s="103">
        <v>0</v>
      </c>
    </row>
    <row r="144" spans="1:22" ht="16">
      <c r="A144" s="104" t="s">
        <v>955</v>
      </c>
      <c r="B144" s="20" t="str">
        <f>VLOOKUP(A144,'Planning Periods'!$E$2:$N$540,10,FALSE)</f>
        <v>10/15/2013 - 10/15/2021</v>
      </c>
      <c r="C144" s="103">
        <v>2016</v>
      </c>
      <c r="D144" s="103" t="str">
        <f t="shared" si="2"/>
        <v>Banning 2016</v>
      </c>
      <c r="E144" s="103">
        <v>872</v>
      </c>
      <c r="F144" s="101">
        <v>0</v>
      </c>
      <c r="G144" s="103">
        <v>0</v>
      </c>
      <c r="H144" s="103">
        <v>0</v>
      </c>
      <c r="I144" s="102"/>
      <c r="J144" s="103">
        <v>593</v>
      </c>
      <c r="K144" s="101">
        <v>0</v>
      </c>
      <c r="L144" s="103">
        <v>0</v>
      </c>
      <c r="M144" s="103">
        <v>0</v>
      </c>
      <c r="N144" s="102"/>
      <c r="O144" s="103">
        <v>685</v>
      </c>
      <c r="P144" s="103">
        <v>0</v>
      </c>
      <c r="Q144" s="102"/>
      <c r="R144" s="103">
        <v>1642</v>
      </c>
      <c r="S144" s="103">
        <v>0</v>
      </c>
      <c r="T144" s="102">
        <v>0</v>
      </c>
      <c r="U144" s="103">
        <v>3792</v>
      </c>
      <c r="V144" s="103">
        <v>0</v>
      </c>
    </row>
    <row r="145" spans="1:22" ht="16">
      <c r="A145" s="104" t="s">
        <v>955</v>
      </c>
      <c r="B145" s="20" t="str">
        <f>VLOOKUP(A145,'Planning Periods'!$E$2:$N$540,10,FALSE)</f>
        <v>10/15/2013 - 10/15/2021</v>
      </c>
      <c r="C145" s="103">
        <v>2017</v>
      </c>
      <c r="D145" s="103" t="str">
        <f t="shared" si="2"/>
        <v>Banning 2017</v>
      </c>
      <c r="E145" s="103">
        <v>872</v>
      </c>
      <c r="F145" s="101">
        <v>0</v>
      </c>
      <c r="G145" s="103">
        <v>0</v>
      </c>
      <c r="H145" s="103">
        <v>0</v>
      </c>
      <c r="I145" s="102"/>
      <c r="J145" s="103">
        <v>593</v>
      </c>
      <c r="K145" s="101">
        <v>0</v>
      </c>
      <c r="L145" s="103">
        <v>0</v>
      </c>
      <c r="M145" s="103">
        <v>0</v>
      </c>
      <c r="N145" s="102"/>
      <c r="O145" s="103">
        <v>685</v>
      </c>
      <c r="P145" s="103">
        <v>0</v>
      </c>
      <c r="Q145" s="102"/>
      <c r="R145" s="103">
        <v>1642</v>
      </c>
      <c r="S145" s="103">
        <v>0</v>
      </c>
      <c r="T145" s="102">
        <v>0</v>
      </c>
      <c r="U145" s="103">
        <v>3792</v>
      </c>
      <c r="V145" s="103">
        <v>0</v>
      </c>
    </row>
    <row r="146" spans="1:22" ht="16">
      <c r="A146" s="104" t="s">
        <v>920</v>
      </c>
      <c r="B146" s="20" t="str">
        <f>VLOOKUP(A146,'Planning Periods'!$E$2:$N$540,10,FALSE)</f>
        <v>10/15/2013 - 10/15/2021</v>
      </c>
      <c r="C146" s="103">
        <v>2013</v>
      </c>
      <c r="D146" s="103" t="str">
        <f t="shared" si="2"/>
        <v>Barstow 2013</v>
      </c>
      <c r="E146" s="103" t="s">
        <v>1538</v>
      </c>
      <c r="F146" s="101" t="s">
        <v>1538</v>
      </c>
      <c r="G146" s="103" t="s">
        <v>1538</v>
      </c>
      <c r="H146" s="103" t="s">
        <v>1538</v>
      </c>
      <c r="I146" s="102"/>
      <c r="J146" s="103" t="s">
        <v>1538</v>
      </c>
      <c r="K146" s="101" t="s">
        <v>1538</v>
      </c>
      <c r="L146" s="103" t="s">
        <v>1538</v>
      </c>
      <c r="M146" s="103" t="s">
        <v>1538</v>
      </c>
      <c r="N146" s="102"/>
      <c r="O146" s="103" t="s">
        <v>1538</v>
      </c>
      <c r="P146" s="103" t="s">
        <v>1538</v>
      </c>
      <c r="Q146" s="102"/>
      <c r="R146" s="103" t="s">
        <v>1538</v>
      </c>
      <c r="S146" s="103" t="s">
        <v>1538</v>
      </c>
      <c r="T146" s="102" t="s">
        <v>1538</v>
      </c>
      <c r="U146" s="103" t="s">
        <v>1538</v>
      </c>
      <c r="V146" s="103" t="s">
        <v>1538</v>
      </c>
    </row>
    <row r="147" spans="1:22" ht="16">
      <c r="A147" s="104" t="s">
        <v>920</v>
      </c>
      <c r="B147" s="20" t="str">
        <f>VLOOKUP(A147,'Planning Periods'!$E$2:$N$540,10,FALSE)</f>
        <v>10/15/2013 - 10/15/2021</v>
      </c>
      <c r="C147" s="103">
        <v>2014</v>
      </c>
      <c r="D147" s="103" t="str">
        <f t="shared" si="2"/>
        <v>Barstow 2014</v>
      </c>
      <c r="E147" s="103" t="s">
        <v>1538</v>
      </c>
      <c r="F147" s="101" t="s">
        <v>1538</v>
      </c>
      <c r="G147" s="103" t="s">
        <v>1538</v>
      </c>
      <c r="H147" s="103" t="s">
        <v>1538</v>
      </c>
      <c r="I147" s="102"/>
      <c r="J147" s="103" t="s">
        <v>1538</v>
      </c>
      <c r="K147" s="101" t="s">
        <v>1538</v>
      </c>
      <c r="L147" s="103" t="s">
        <v>1538</v>
      </c>
      <c r="M147" s="103" t="s">
        <v>1538</v>
      </c>
      <c r="N147" s="102"/>
      <c r="O147" s="103" t="s">
        <v>1538</v>
      </c>
      <c r="P147" s="103" t="s">
        <v>1538</v>
      </c>
      <c r="Q147" s="102"/>
      <c r="R147" s="103" t="s">
        <v>1538</v>
      </c>
      <c r="S147" s="103" t="s">
        <v>1538</v>
      </c>
      <c r="T147" s="102" t="s">
        <v>1538</v>
      </c>
      <c r="U147" s="103" t="s">
        <v>1538</v>
      </c>
      <c r="V147" s="103" t="s">
        <v>1538</v>
      </c>
    </row>
    <row r="148" spans="1:22" ht="16">
      <c r="A148" s="104" t="s">
        <v>920</v>
      </c>
      <c r="B148" s="20" t="str">
        <f>VLOOKUP(A148,'Planning Periods'!$E$2:$N$540,10,FALSE)</f>
        <v>10/15/2013 - 10/15/2021</v>
      </c>
      <c r="C148" s="103">
        <v>2015</v>
      </c>
      <c r="D148" s="103" t="str">
        <f t="shared" si="2"/>
        <v>Barstow 2015</v>
      </c>
      <c r="E148" s="103" t="s">
        <v>1538</v>
      </c>
      <c r="F148" s="101" t="s">
        <v>1538</v>
      </c>
      <c r="G148" s="103" t="s">
        <v>1538</v>
      </c>
      <c r="H148" s="103" t="s">
        <v>1538</v>
      </c>
      <c r="I148" s="102"/>
      <c r="J148" s="103" t="s">
        <v>1538</v>
      </c>
      <c r="K148" s="101" t="s">
        <v>1538</v>
      </c>
      <c r="L148" s="103" t="s">
        <v>1538</v>
      </c>
      <c r="M148" s="103" t="s">
        <v>1538</v>
      </c>
      <c r="N148" s="102"/>
      <c r="O148" s="103" t="s">
        <v>1538</v>
      </c>
      <c r="P148" s="103" t="s">
        <v>1538</v>
      </c>
      <c r="Q148" s="102"/>
      <c r="R148" s="103" t="s">
        <v>1538</v>
      </c>
      <c r="S148" s="103" t="s">
        <v>1538</v>
      </c>
      <c r="T148" s="102" t="s">
        <v>1538</v>
      </c>
      <c r="U148" s="103" t="s">
        <v>1538</v>
      </c>
      <c r="V148" s="103" t="s">
        <v>1538</v>
      </c>
    </row>
    <row r="149" spans="1:22" ht="16">
      <c r="A149" s="104" t="s">
        <v>920</v>
      </c>
      <c r="B149" s="20" t="str">
        <f>VLOOKUP(A149,'Planning Periods'!$E$2:$N$540,10,FALSE)</f>
        <v>10/15/2013 - 10/15/2021</v>
      </c>
      <c r="C149" s="103">
        <v>2016</v>
      </c>
      <c r="D149" s="103" t="str">
        <f t="shared" si="2"/>
        <v>Barstow 2016</v>
      </c>
      <c r="E149" s="103">
        <v>188</v>
      </c>
      <c r="F149" s="101">
        <v>0</v>
      </c>
      <c r="G149" s="103">
        <v>0</v>
      </c>
      <c r="H149" s="103">
        <v>0</v>
      </c>
      <c r="I149" s="102"/>
      <c r="J149" s="103">
        <v>138</v>
      </c>
      <c r="K149" s="101">
        <v>0</v>
      </c>
      <c r="L149" s="103">
        <v>0</v>
      </c>
      <c r="M149" s="103">
        <v>0</v>
      </c>
      <c r="N149" s="102"/>
      <c r="O149" s="103">
        <v>154</v>
      </c>
      <c r="P149" s="103">
        <v>0</v>
      </c>
      <c r="Q149" s="102"/>
      <c r="R149" s="103">
        <v>363</v>
      </c>
      <c r="S149" s="103">
        <v>0</v>
      </c>
      <c r="T149" s="102">
        <v>0</v>
      </c>
      <c r="U149" s="103">
        <v>843</v>
      </c>
      <c r="V149" s="103">
        <v>0</v>
      </c>
    </row>
    <row r="150" spans="1:22" ht="16">
      <c r="A150" s="104" t="s">
        <v>920</v>
      </c>
      <c r="B150" s="20" t="str">
        <f>VLOOKUP(A150,'Planning Periods'!$E$2:$N$540,10,FALSE)</f>
        <v>10/15/2013 - 10/15/2021</v>
      </c>
      <c r="C150" s="103">
        <v>2017</v>
      </c>
      <c r="D150" s="103" t="str">
        <f t="shared" si="2"/>
        <v>Barstow 2017</v>
      </c>
      <c r="E150" s="103">
        <v>188</v>
      </c>
      <c r="F150" s="101">
        <v>0</v>
      </c>
      <c r="G150" s="103">
        <v>0</v>
      </c>
      <c r="H150" s="103">
        <v>0</v>
      </c>
      <c r="I150" s="102"/>
      <c r="J150" s="103">
        <v>138</v>
      </c>
      <c r="K150" s="101">
        <v>0</v>
      </c>
      <c r="L150" s="103">
        <v>0</v>
      </c>
      <c r="M150" s="103">
        <v>0</v>
      </c>
      <c r="N150" s="102"/>
      <c r="O150" s="103">
        <v>154</v>
      </c>
      <c r="P150" s="103">
        <v>2</v>
      </c>
      <c r="Q150" s="102"/>
      <c r="R150" s="103">
        <v>363</v>
      </c>
      <c r="S150" s="103">
        <v>1</v>
      </c>
      <c r="T150" s="102">
        <v>0</v>
      </c>
      <c r="U150" s="103">
        <v>843</v>
      </c>
      <c r="V150" s="103">
        <v>3</v>
      </c>
    </row>
    <row r="151" spans="1:22" ht="16">
      <c r="A151" s="104" t="s">
        <v>954</v>
      </c>
      <c r="B151" s="20" t="str">
        <f>VLOOKUP(A151,'Planning Periods'!$E$2:$N$540,10,FALSE)</f>
        <v>10/15/2013 - 10/15/2021</v>
      </c>
      <c r="C151" s="103">
        <v>2013</v>
      </c>
      <c r="D151" s="103" t="str">
        <f t="shared" si="2"/>
        <v>Beaumont 2013</v>
      </c>
      <c r="E151" s="103" t="s">
        <v>1538</v>
      </c>
      <c r="F151" s="101" t="s">
        <v>1538</v>
      </c>
      <c r="G151" s="103" t="s">
        <v>1538</v>
      </c>
      <c r="H151" s="103" t="s">
        <v>1538</v>
      </c>
      <c r="I151" s="102"/>
      <c r="J151" s="103" t="s">
        <v>1538</v>
      </c>
      <c r="K151" s="101" t="s">
        <v>1538</v>
      </c>
      <c r="L151" s="103" t="s">
        <v>1538</v>
      </c>
      <c r="M151" s="103" t="s">
        <v>1538</v>
      </c>
      <c r="N151" s="102"/>
      <c r="O151" s="103" t="s">
        <v>1538</v>
      </c>
      <c r="P151" s="103" t="s">
        <v>1538</v>
      </c>
      <c r="Q151" s="102"/>
      <c r="R151" s="103" t="s">
        <v>1538</v>
      </c>
      <c r="S151" s="103" t="s">
        <v>1538</v>
      </c>
      <c r="T151" s="102" t="s">
        <v>1538</v>
      </c>
      <c r="U151" s="103" t="s">
        <v>1538</v>
      </c>
      <c r="V151" s="103" t="s">
        <v>1538</v>
      </c>
    </row>
    <row r="152" spans="1:22" ht="16">
      <c r="A152" s="104" t="s">
        <v>954</v>
      </c>
      <c r="B152" s="20" t="str">
        <f>VLOOKUP(A152,'Planning Periods'!$E$2:$N$540,10,FALSE)</f>
        <v>10/15/2013 - 10/15/2021</v>
      </c>
      <c r="C152" s="103">
        <v>2014</v>
      </c>
      <c r="D152" s="103" t="str">
        <f t="shared" si="2"/>
        <v>Beaumont 2014</v>
      </c>
      <c r="E152" s="103" t="s">
        <v>1538</v>
      </c>
      <c r="F152" s="101" t="s">
        <v>1538</v>
      </c>
      <c r="G152" s="103" t="s">
        <v>1538</v>
      </c>
      <c r="H152" s="103" t="s">
        <v>1538</v>
      </c>
      <c r="I152" s="102"/>
      <c r="J152" s="103" t="s">
        <v>1538</v>
      </c>
      <c r="K152" s="101" t="s">
        <v>1538</v>
      </c>
      <c r="L152" s="103" t="s">
        <v>1538</v>
      </c>
      <c r="M152" s="103" t="s">
        <v>1538</v>
      </c>
      <c r="N152" s="102"/>
      <c r="O152" s="103" t="s">
        <v>1538</v>
      </c>
      <c r="P152" s="103" t="s">
        <v>1538</v>
      </c>
      <c r="Q152" s="102"/>
      <c r="R152" s="103" t="s">
        <v>1538</v>
      </c>
      <c r="S152" s="103" t="s">
        <v>1538</v>
      </c>
      <c r="T152" s="102" t="s">
        <v>1538</v>
      </c>
      <c r="U152" s="103" t="s">
        <v>1538</v>
      </c>
      <c r="V152" s="103" t="s">
        <v>1538</v>
      </c>
    </row>
    <row r="153" spans="1:22" ht="16">
      <c r="A153" s="104" t="s">
        <v>954</v>
      </c>
      <c r="B153" s="20" t="str">
        <f>VLOOKUP(A153,'Planning Periods'!$E$2:$N$540,10,FALSE)</f>
        <v>10/15/2013 - 10/15/2021</v>
      </c>
      <c r="C153" s="103">
        <v>2015</v>
      </c>
      <c r="D153" s="103" t="str">
        <f t="shared" si="2"/>
        <v>Beaumont 2015</v>
      </c>
      <c r="E153" s="103" t="s">
        <v>1538</v>
      </c>
      <c r="F153" s="101" t="s">
        <v>1538</v>
      </c>
      <c r="G153" s="103" t="s">
        <v>1538</v>
      </c>
      <c r="H153" s="103" t="s">
        <v>1538</v>
      </c>
      <c r="I153" s="102"/>
      <c r="J153" s="103" t="s">
        <v>1538</v>
      </c>
      <c r="K153" s="101" t="s">
        <v>1538</v>
      </c>
      <c r="L153" s="103" t="s">
        <v>1538</v>
      </c>
      <c r="M153" s="103" t="s">
        <v>1538</v>
      </c>
      <c r="N153" s="102"/>
      <c r="O153" s="103" t="s">
        <v>1538</v>
      </c>
      <c r="P153" s="103" t="s">
        <v>1538</v>
      </c>
      <c r="Q153" s="102"/>
      <c r="R153" s="103" t="s">
        <v>1538</v>
      </c>
      <c r="S153" s="103" t="s">
        <v>1538</v>
      </c>
      <c r="T153" s="102" t="s">
        <v>1538</v>
      </c>
      <c r="U153" s="103" t="s">
        <v>1538</v>
      </c>
      <c r="V153" s="103" t="s">
        <v>1538</v>
      </c>
    </row>
    <row r="154" spans="1:22" ht="16">
      <c r="A154" s="104" t="s">
        <v>954</v>
      </c>
      <c r="B154" s="20" t="str">
        <f>VLOOKUP(A154,'Planning Periods'!$E$2:$N$540,10,FALSE)</f>
        <v>10/15/2013 - 10/15/2021</v>
      </c>
      <c r="C154" s="103">
        <v>2016</v>
      </c>
      <c r="D154" s="103" t="str">
        <f t="shared" si="2"/>
        <v>Beaumont 2016</v>
      </c>
      <c r="E154" s="103" t="s">
        <v>1538</v>
      </c>
      <c r="F154" s="101" t="s">
        <v>1538</v>
      </c>
      <c r="G154" s="103" t="s">
        <v>1538</v>
      </c>
      <c r="H154" s="103" t="s">
        <v>1538</v>
      </c>
      <c r="I154" s="102"/>
      <c r="J154" s="103" t="s">
        <v>1538</v>
      </c>
      <c r="K154" s="101" t="s">
        <v>1538</v>
      </c>
      <c r="L154" s="103" t="s">
        <v>1538</v>
      </c>
      <c r="M154" s="103" t="s">
        <v>1538</v>
      </c>
      <c r="N154" s="102"/>
      <c r="O154" s="103" t="s">
        <v>1538</v>
      </c>
      <c r="P154" s="103" t="s">
        <v>1538</v>
      </c>
      <c r="Q154" s="102"/>
      <c r="R154" s="103" t="s">
        <v>1538</v>
      </c>
      <c r="S154" s="103" t="s">
        <v>1538</v>
      </c>
      <c r="T154" s="102" t="s">
        <v>1538</v>
      </c>
      <c r="U154" s="103" t="s">
        <v>1538</v>
      </c>
      <c r="V154" s="103" t="s">
        <v>1538</v>
      </c>
    </row>
    <row r="155" spans="1:22" ht="16">
      <c r="A155" s="104" t="s">
        <v>954</v>
      </c>
      <c r="B155" s="20" t="str">
        <f>VLOOKUP(A155,'Planning Periods'!$E$2:$N$540,10,FALSE)</f>
        <v>10/15/2013 - 10/15/2021</v>
      </c>
      <c r="C155" s="103">
        <v>2017</v>
      </c>
      <c r="D155" s="103" t="str">
        <f t="shared" si="2"/>
        <v>Beaumont 2017</v>
      </c>
      <c r="E155" s="103">
        <v>1267</v>
      </c>
      <c r="F155" s="101">
        <v>0</v>
      </c>
      <c r="G155" s="103">
        <v>0</v>
      </c>
      <c r="H155" s="103">
        <v>0</v>
      </c>
      <c r="I155" s="102"/>
      <c r="J155" s="103">
        <v>854</v>
      </c>
      <c r="K155" s="101">
        <v>0</v>
      </c>
      <c r="L155" s="103">
        <v>0</v>
      </c>
      <c r="M155" s="103">
        <v>0</v>
      </c>
      <c r="N155" s="102"/>
      <c r="O155" s="103">
        <v>969</v>
      </c>
      <c r="P155" s="103">
        <v>323</v>
      </c>
      <c r="Q155" s="102"/>
      <c r="R155" s="103">
        <v>2160</v>
      </c>
      <c r="S155" s="103">
        <v>423</v>
      </c>
      <c r="T155" s="102">
        <v>0</v>
      </c>
      <c r="U155" s="103">
        <v>5250</v>
      </c>
      <c r="V155" s="103">
        <v>746</v>
      </c>
    </row>
    <row r="156" spans="1:22" ht="16">
      <c r="A156" s="104" t="s">
        <v>1121</v>
      </c>
      <c r="B156" s="20" t="str">
        <f>VLOOKUP(A156,'Planning Periods'!$E$2:$N$540,10,FALSE)</f>
        <v>10/15/2013 - 10/15/2021</v>
      </c>
      <c r="C156" s="103">
        <v>2013</v>
      </c>
      <c r="D156" s="103" t="str">
        <f t="shared" si="2"/>
        <v>Bell 2013</v>
      </c>
      <c r="E156" s="103">
        <v>11</v>
      </c>
      <c r="F156" s="101">
        <v>0</v>
      </c>
      <c r="G156" s="103">
        <v>0</v>
      </c>
      <c r="H156" s="103">
        <v>0</v>
      </c>
      <c r="I156" s="102"/>
      <c r="J156" s="103">
        <v>7</v>
      </c>
      <c r="K156" s="101">
        <v>0</v>
      </c>
      <c r="L156" s="103">
        <v>0</v>
      </c>
      <c r="M156" s="103">
        <v>0</v>
      </c>
      <c r="N156" s="102"/>
      <c r="O156" s="103">
        <v>8</v>
      </c>
      <c r="P156" s="103">
        <v>0</v>
      </c>
      <c r="Q156" s="102"/>
      <c r="R156" s="103">
        <v>21</v>
      </c>
      <c r="S156" s="103">
        <v>0</v>
      </c>
      <c r="T156" s="102">
        <v>0</v>
      </c>
      <c r="U156" s="103">
        <v>47</v>
      </c>
      <c r="V156" s="103">
        <v>0</v>
      </c>
    </row>
    <row r="157" spans="1:22" ht="16">
      <c r="A157" s="104" t="s">
        <v>1121</v>
      </c>
      <c r="B157" s="20" t="str">
        <f>VLOOKUP(A157,'Planning Periods'!$E$2:$N$540,10,FALSE)</f>
        <v>10/15/2013 - 10/15/2021</v>
      </c>
      <c r="C157" s="103">
        <v>2014</v>
      </c>
      <c r="D157" s="103" t="str">
        <f t="shared" si="2"/>
        <v>Bell 2014</v>
      </c>
      <c r="E157" s="103">
        <v>11</v>
      </c>
      <c r="F157" s="101">
        <v>0</v>
      </c>
      <c r="G157" s="103">
        <v>0</v>
      </c>
      <c r="H157" s="103">
        <v>0</v>
      </c>
      <c r="I157" s="102"/>
      <c r="J157" s="103">
        <v>7</v>
      </c>
      <c r="K157" s="101">
        <v>0</v>
      </c>
      <c r="L157" s="103">
        <v>0</v>
      </c>
      <c r="M157" s="103">
        <v>0</v>
      </c>
      <c r="N157" s="102"/>
      <c r="O157" s="103">
        <v>8</v>
      </c>
      <c r="P157" s="103">
        <v>0</v>
      </c>
      <c r="Q157" s="102"/>
      <c r="R157" s="103">
        <v>21</v>
      </c>
      <c r="S157" s="103">
        <v>0</v>
      </c>
      <c r="T157" s="102">
        <v>0</v>
      </c>
      <c r="U157" s="103">
        <v>47</v>
      </c>
      <c r="V157" s="103">
        <v>0</v>
      </c>
    </row>
    <row r="158" spans="1:22" ht="16">
      <c r="A158" s="104" t="s">
        <v>1121</v>
      </c>
      <c r="B158" s="20" t="str">
        <f>VLOOKUP(A158,'Planning Periods'!$E$2:$N$540,10,FALSE)</f>
        <v>10/15/2013 - 10/15/2021</v>
      </c>
      <c r="C158" s="103">
        <v>2015</v>
      </c>
      <c r="D158" s="103" t="str">
        <f t="shared" si="2"/>
        <v>Bell 2015</v>
      </c>
      <c r="E158" s="103">
        <v>11</v>
      </c>
      <c r="F158" s="101">
        <v>0</v>
      </c>
      <c r="G158" s="103">
        <v>0</v>
      </c>
      <c r="H158" s="103">
        <v>0</v>
      </c>
      <c r="I158" s="102"/>
      <c r="J158" s="103">
        <v>7</v>
      </c>
      <c r="K158" s="101">
        <v>0</v>
      </c>
      <c r="L158" s="103">
        <v>0</v>
      </c>
      <c r="M158" s="103">
        <v>0</v>
      </c>
      <c r="N158" s="102"/>
      <c r="O158" s="103">
        <v>8</v>
      </c>
      <c r="P158" s="103">
        <v>3</v>
      </c>
      <c r="Q158" s="102"/>
      <c r="R158" s="103">
        <v>21</v>
      </c>
      <c r="S158" s="103">
        <v>0</v>
      </c>
      <c r="T158" s="102">
        <v>0</v>
      </c>
      <c r="U158" s="103">
        <v>47</v>
      </c>
      <c r="V158" s="103">
        <v>3</v>
      </c>
    </row>
    <row r="159" spans="1:22" ht="16">
      <c r="A159" s="104" t="s">
        <v>1121</v>
      </c>
      <c r="B159" s="20" t="str">
        <f>VLOOKUP(A159,'Planning Periods'!$E$2:$N$540,10,FALSE)</f>
        <v>10/15/2013 - 10/15/2021</v>
      </c>
      <c r="C159" s="103">
        <v>2016</v>
      </c>
      <c r="D159" s="103" t="str">
        <f t="shared" si="2"/>
        <v>Bell 2016</v>
      </c>
      <c r="E159" s="103">
        <v>11</v>
      </c>
      <c r="F159" s="101">
        <v>0</v>
      </c>
      <c r="G159" s="103">
        <v>0</v>
      </c>
      <c r="H159" s="103">
        <v>0</v>
      </c>
      <c r="I159" s="102"/>
      <c r="J159" s="103">
        <v>7</v>
      </c>
      <c r="K159" s="101">
        <v>0</v>
      </c>
      <c r="L159" s="103">
        <v>0</v>
      </c>
      <c r="M159" s="103">
        <v>0</v>
      </c>
      <c r="N159" s="102"/>
      <c r="O159" s="103">
        <v>8</v>
      </c>
      <c r="P159" s="103">
        <v>0</v>
      </c>
      <c r="Q159" s="102"/>
      <c r="R159" s="103">
        <v>21</v>
      </c>
      <c r="S159" s="103">
        <v>10</v>
      </c>
      <c r="T159" s="102">
        <v>0</v>
      </c>
      <c r="U159" s="103">
        <v>47</v>
      </c>
      <c r="V159" s="103">
        <v>10</v>
      </c>
    </row>
    <row r="160" spans="1:22" ht="16">
      <c r="A160" s="104" t="s">
        <v>1121</v>
      </c>
      <c r="B160" s="20" t="str">
        <f>VLOOKUP(A160,'Planning Periods'!$E$2:$N$540,10,FALSE)</f>
        <v>10/15/2013 - 10/15/2021</v>
      </c>
      <c r="C160" s="103">
        <v>2017</v>
      </c>
      <c r="D160" s="103" t="str">
        <f t="shared" si="2"/>
        <v>Bell 2017</v>
      </c>
      <c r="E160" s="103">
        <v>11</v>
      </c>
      <c r="F160" s="101">
        <v>65</v>
      </c>
      <c r="G160" s="103">
        <v>65</v>
      </c>
      <c r="H160" s="103">
        <v>0</v>
      </c>
      <c r="I160" s="102"/>
      <c r="J160" s="103">
        <v>7</v>
      </c>
      <c r="K160" s="101">
        <v>0</v>
      </c>
      <c r="L160" s="103">
        <v>0</v>
      </c>
      <c r="M160" s="103">
        <v>0</v>
      </c>
      <c r="N160" s="102"/>
      <c r="O160" s="103">
        <v>8</v>
      </c>
      <c r="P160" s="103">
        <v>0</v>
      </c>
      <c r="Q160" s="102"/>
      <c r="R160" s="103">
        <v>21</v>
      </c>
      <c r="S160" s="103">
        <v>62</v>
      </c>
      <c r="T160" s="102">
        <v>0</v>
      </c>
      <c r="U160" s="103">
        <v>47</v>
      </c>
      <c r="V160" s="103">
        <v>127</v>
      </c>
    </row>
    <row r="161" spans="1:22" ht="16">
      <c r="A161" s="104" t="s">
        <v>1120</v>
      </c>
      <c r="B161" s="20" t="str">
        <f>VLOOKUP(A161,'Planning Periods'!$E$2:$N$540,10,FALSE)</f>
        <v>10/15/2013 - 10/15/2021</v>
      </c>
      <c r="C161" s="103">
        <v>2013</v>
      </c>
      <c r="D161" s="103" t="str">
        <f t="shared" si="2"/>
        <v>Bell Gardens 2013</v>
      </c>
      <c r="E161" s="103">
        <v>11</v>
      </c>
      <c r="F161" s="101">
        <v>0</v>
      </c>
      <c r="G161" s="103">
        <v>0</v>
      </c>
      <c r="H161" s="103">
        <v>0</v>
      </c>
      <c r="I161" s="102"/>
      <c r="J161" s="103">
        <v>7</v>
      </c>
      <c r="K161" s="101">
        <v>0</v>
      </c>
      <c r="L161" s="103">
        <v>0</v>
      </c>
      <c r="M161" s="103">
        <v>0</v>
      </c>
      <c r="N161" s="102"/>
      <c r="O161" s="103">
        <v>8</v>
      </c>
      <c r="P161" s="103">
        <v>2</v>
      </c>
      <c r="Q161" s="102"/>
      <c r="R161" s="103">
        <v>20</v>
      </c>
      <c r="S161" s="103">
        <v>0</v>
      </c>
      <c r="T161" s="102">
        <v>0</v>
      </c>
      <c r="U161" s="103">
        <v>46</v>
      </c>
      <c r="V161" s="103">
        <v>2</v>
      </c>
    </row>
    <row r="162" spans="1:22" ht="16">
      <c r="A162" s="104" t="s">
        <v>1120</v>
      </c>
      <c r="B162" s="20" t="str">
        <f>VLOOKUP(A162,'Planning Periods'!$E$2:$N$540,10,FALSE)</f>
        <v>10/15/2013 - 10/15/2021</v>
      </c>
      <c r="C162" s="103">
        <v>2014</v>
      </c>
      <c r="D162" s="103" t="str">
        <f t="shared" si="2"/>
        <v>Bell Gardens 2014</v>
      </c>
      <c r="E162" s="103">
        <v>11</v>
      </c>
      <c r="F162" s="101">
        <v>0</v>
      </c>
      <c r="G162" s="103">
        <v>0</v>
      </c>
      <c r="H162" s="103">
        <v>0</v>
      </c>
      <c r="I162" s="102"/>
      <c r="J162" s="103">
        <v>7</v>
      </c>
      <c r="K162" s="101">
        <v>0</v>
      </c>
      <c r="L162" s="103">
        <v>0</v>
      </c>
      <c r="M162" s="103">
        <v>0</v>
      </c>
      <c r="N162" s="102"/>
      <c r="O162" s="103">
        <v>8</v>
      </c>
      <c r="P162" s="103">
        <v>4</v>
      </c>
      <c r="Q162" s="102"/>
      <c r="R162" s="103">
        <v>20</v>
      </c>
      <c r="S162" s="103">
        <v>2</v>
      </c>
      <c r="T162" s="102">
        <v>0</v>
      </c>
      <c r="U162" s="103">
        <v>46</v>
      </c>
      <c r="V162" s="103">
        <v>6</v>
      </c>
    </row>
    <row r="163" spans="1:22" ht="16">
      <c r="A163" s="104" t="s">
        <v>1120</v>
      </c>
      <c r="B163" s="20" t="str">
        <f>VLOOKUP(A163,'Planning Periods'!$E$2:$N$540,10,FALSE)</f>
        <v>10/15/2013 - 10/15/2021</v>
      </c>
      <c r="C163" s="103">
        <v>2015</v>
      </c>
      <c r="D163" s="103" t="str">
        <f t="shared" si="2"/>
        <v>Bell Gardens 2015</v>
      </c>
      <c r="E163" s="103">
        <v>11</v>
      </c>
      <c r="F163" s="101">
        <v>0</v>
      </c>
      <c r="G163" s="103">
        <v>0</v>
      </c>
      <c r="H163" s="103">
        <v>0</v>
      </c>
      <c r="I163" s="102"/>
      <c r="J163" s="103">
        <v>7</v>
      </c>
      <c r="K163" s="101">
        <v>0</v>
      </c>
      <c r="L163" s="103">
        <v>0</v>
      </c>
      <c r="M163" s="103">
        <v>0</v>
      </c>
      <c r="N163" s="102"/>
      <c r="O163" s="103">
        <v>8</v>
      </c>
      <c r="P163" s="103">
        <v>1</v>
      </c>
      <c r="Q163" s="102"/>
      <c r="R163" s="103">
        <v>20</v>
      </c>
      <c r="S163" s="103">
        <v>3</v>
      </c>
      <c r="T163" s="102">
        <v>0</v>
      </c>
      <c r="U163" s="103">
        <v>46</v>
      </c>
      <c r="V163" s="103">
        <v>4</v>
      </c>
    </row>
    <row r="164" spans="1:22" ht="16">
      <c r="A164" s="104" t="s">
        <v>1120</v>
      </c>
      <c r="B164" s="20" t="str">
        <f>VLOOKUP(A164,'Planning Periods'!$E$2:$N$540,10,FALSE)</f>
        <v>10/15/2013 - 10/15/2021</v>
      </c>
      <c r="C164" s="103">
        <v>2016</v>
      </c>
      <c r="D164" s="103" t="str">
        <f t="shared" si="2"/>
        <v>Bell Gardens 2016</v>
      </c>
      <c r="E164" s="103">
        <v>11</v>
      </c>
      <c r="F164" s="101">
        <v>0</v>
      </c>
      <c r="G164" s="103">
        <v>0</v>
      </c>
      <c r="H164" s="103">
        <v>0</v>
      </c>
      <c r="I164" s="102"/>
      <c r="J164" s="103">
        <v>7</v>
      </c>
      <c r="K164" s="101">
        <v>0</v>
      </c>
      <c r="L164" s="103">
        <v>0</v>
      </c>
      <c r="M164" s="103">
        <v>0</v>
      </c>
      <c r="N164" s="102"/>
      <c r="O164" s="103">
        <v>8</v>
      </c>
      <c r="P164" s="103">
        <v>0</v>
      </c>
      <c r="Q164" s="102"/>
      <c r="R164" s="103">
        <v>20</v>
      </c>
      <c r="S164" s="103">
        <v>5</v>
      </c>
      <c r="T164" s="102">
        <v>0</v>
      </c>
      <c r="U164" s="103">
        <v>46</v>
      </c>
      <c r="V164" s="103">
        <v>5</v>
      </c>
    </row>
    <row r="165" spans="1:22" ht="16">
      <c r="A165" s="104" t="s">
        <v>1120</v>
      </c>
      <c r="B165" s="20" t="str">
        <f>VLOOKUP(A165,'Planning Periods'!$E$2:$N$540,10,FALSE)</f>
        <v>10/15/2013 - 10/15/2021</v>
      </c>
      <c r="C165" s="103">
        <v>2017</v>
      </c>
      <c r="D165" s="103" t="str">
        <f t="shared" si="2"/>
        <v>Bell Gardens 2017</v>
      </c>
      <c r="E165" s="103">
        <v>11</v>
      </c>
      <c r="F165" s="101">
        <v>0</v>
      </c>
      <c r="G165" s="103">
        <v>0</v>
      </c>
      <c r="H165" s="103">
        <v>0</v>
      </c>
      <c r="I165" s="102"/>
      <c r="J165" s="103">
        <v>7</v>
      </c>
      <c r="K165" s="101">
        <v>0</v>
      </c>
      <c r="L165" s="103">
        <v>0</v>
      </c>
      <c r="M165" s="103">
        <v>0</v>
      </c>
      <c r="N165" s="102"/>
      <c r="O165" s="103">
        <v>8</v>
      </c>
      <c r="P165" s="103">
        <v>5</v>
      </c>
      <c r="Q165" s="102"/>
      <c r="R165" s="103">
        <v>20</v>
      </c>
      <c r="S165" s="103">
        <v>7</v>
      </c>
      <c r="T165" s="102">
        <v>0</v>
      </c>
      <c r="U165" s="103">
        <v>46</v>
      </c>
      <c r="V165" s="103">
        <v>12</v>
      </c>
    </row>
    <row r="166" spans="1:22">
      <c r="A166" s="104" t="s">
        <v>1119</v>
      </c>
      <c r="B166" s="20"/>
      <c r="C166" s="103">
        <v>2013</v>
      </c>
      <c r="D166" s="103" t="str">
        <f t="shared" si="2"/>
        <v>Bellflower 2013</v>
      </c>
      <c r="E166" s="103">
        <v>1</v>
      </c>
      <c r="F166" s="101">
        <v>1</v>
      </c>
      <c r="G166" s="103">
        <v>1</v>
      </c>
      <c r="H166" s="103">
        <v>0</v>
      </c>
      <c r="I166" s="102"/>
      <c r="J166" s="103">
        <v>1</v>
      </c>
      <c r="K166" s="101">
        <v>10</v>
      </c>
      <c r="L166" s="103">
        <v>10</v>
      </c>
      <c r="M166" s="103">
        <v>0</v>
      </c>
      <c r="N166" s="102"/>
      <c r="O166" s="103">
        <v>0</v>
      </c>
      <c r="P166" s="103">
        <v>0</v>
      </c>
      <c r="Q166" s="102"/>
      <c r="R166" s="103">
        <v>0</v>
      </c>
      <c r="S166" s="103">
        <v>53</v>
      </c>
      <c r="T166" s="102">
        <v>0</v>
      </c>
      <c r="U166" s="103">
        <v>2</v>
      </c>
      <c r="V166" s="103">
        <v>64</v>
      </c>
    </row>
    <row r="167" spans="1:22" ht="16">
      <c r="A167" s="104" t="s">
        <v>1119</v>
      </c>
      <c r="B167" s="20" t="str">
        <f>VLOOKUP(A167,'Planning Periods'!$E$2:$N$540,10,FALSE)</f>
        <v>10/15/2013 - 10/15/2021</v>
      </c>
      <c r="C167" s="103">
        <v>2014</v>
      </c>
      <c r="D167" s="103" t="str">
        <f t="shared" si="2"/>
        <v>Bellflower 2014</v>
      </c>
      <c r="E167" s="103">
        <v>1</v>
      </c>
      <c r="F167" s="101">
        <v>0</v>
      </c>
      <c r="G167" s="103">
        <v>0</v>
      </c>
      <c r="H167" s="103">
        <v>0</v>
      </c>
      <c r="I167" s="102"/>
      <c r="J167" s="103">
        <v>1</v>
      </c>
      <c r="K167" s="101">
        <v>0</v>
      </c>
      <c r="L167" s="103">
        <v>0</v>
      </c>
      <c r="M167" s="103">
        <v>0</v>
      </c>
      <c r="N167" s="102"/>
      <c r="O167" s="103">
        <v>0</v>
      </c>
      <c r="P167" s="103">
        <v>0</v>
      </c>
      <c r="Q167" s="102"/>
      <c r="R167" s="103">
        <v>0</v>
      </c>
      <c r="S167" s="103">
        <v>67</v>
      </c>
      <c r="T167" s="102">
        <v>0</v>
      </c>
      <c r="U167" s="103">
        <v>2</v>
      </c>
      <c r="V167" s="103">
        <v>67</v>
      </c>
    </row>
    <row r="168" spans="1:22" ht="16">
      <c r="A168" s="104" t="s">
        <v>1119</v>
      </c>
      <c r="B168" s="20" t="str">
        <f>VLOOKUP(A168,'Planning Periods'!$E$2:$N$540,10,FALSE)</f>
        <v>10/15/2013 - 10/15/2021</v>
      </c>
      <c r="C168" s="103">
        <v>2015</v>
      </c>
      <c r="D168" s="103" t="str">
        <f t="shared" si="2"/>
        <v>Bellflower 2015</v>
      </c>
      <c r="E168" s="103">
        <v>1</v>
      </c>
      <c r="F168" s="101">
        <v>0</v>
      </c>
      <c r="G168" s="103">
        <v>0</v>
      </c>
      <c r="H168" s="103">
        <v>0</v>
      </c>
      <c r="I168" s="102"/>
      <c r="J168" s="103">
        <v>1</v>
      </c>
      <c r="K168" s="101">
        <v>0</v>
      </c>
      <c r="L168" s="103">
        <v>0</v>
      </c>
      <c r="M168" s="103">
        <v>0</v>
      </c>
      <c r="N168" s="102"/>
      <c r="O168" s="103">
        <v>0</v>
      </c>
      <c r="P168" s="103">
        <v>0</v>
      </c>
      <c r="Q168" s="102"/>
      <c r="R168" s="103">
        <v>0</v>
      </c>
      <c r="S168" s="103">
        <v>3</v>
      </c>
      <c r="T168" s="102">
        <v>0</v>
      </c>
      <c r="U168" s="103">
        <v>2</v>
      </c>
      <c r="V168" s="103">
        <v>3</v>
      </c>
    </row>
    <row r="169" spans="1:22" ht="16">
      <c r="A169" s="104" t="s">
        <v>1119</v>
      </c>
      <c r="B169" s="20" t="str">
        <f>VLOOKUP(A169,'Planning Periods'!$E$2:$N$540,10,FALSE)</f>
        <v>10/15/2013 - 10/15/2021</v>
      </c>
      <c r="C169" s="103">
        <v>2016</v>
      </c>
      <c r="D169" s="103" t="str">
        <f t="shared" si="2"/>
        <v>Bellflower 2016</v>
      </c>
      <c r="E169" s="103">
        <v>1</v>
      </c>
      <c r="F169" s="101">
        <v>0</v>
      </c>
      <c r="G169" s="103">
        <v>0</v>
      </c>
      <c r="H169" s="103">
        <v>0</v>
      </c>
      <c r="I169" s="102"/>
      <c r="J169" s="103">
        <v>1</v>
      </c>
      <c r="K169" s="101">
        <v>6</v>
      </c>
      <c r="L169" s="103">
        <v>6</v>
      </c>
      <c r="M169" s="103">
        <v>0</v>
      </c>
      <c r="N169" s="102"/>
      <c r="O169" s="103">
        <v>0</v>
      </c>
      <c r="P169" s="103">
        <v>6</v>
      </c>
      <c r="Q169" s="102"/>
      <c r="R169" s="103">
        <v>0</v>
      </c>
      <c r="S169" s="103">
        <v>108</v>
      </c>
      <c r="T169" s="102">
        <v>0</v>
      </c>
      <c r="U169" s="103">
        <v>2</v>
      </c>
      <c r="V169" s="103">
        <v>120</v>
      </c>
    </row>
    <row r="170" spans="1:22" ht="16">
      <c r="A170" s="104" t="s">
        <v>1119</v>
      </c>
      <c r="B170" s="20" t="str">
        <f>VLOOKUP(A170,'Planning Periods'!$E$2:$N$540,10,FALSE)</f>
        <v>10/15/2013 - 10/15/2021</v>
      </c>
      <c r="C170" s="103">
        <v>2017</v>
      </c>
      <c r="D170" s="103" t="str">
        <f t="shared" si="2"/>
        <v>Bellflower 2017</v>
      </c>
      <c r="E170" s="103">
        <v>1</v>
      </c>
      <c r="F170" s="101">
        <v>0</v>
      </c>
      <c r="G170" s="103">
        <v>0</v>
      </c>
      <c r="H170" s="103">
        <v>0</v>
      </c>
      <c r="I170" s="102"/>
      <c r="J170" s="103">
        <v>1</v>
      </c>
      <c r="K170" s="101">
        <v>0</v>
      </c>
      <c r="L170" s="103">
        <v>0</v>
      </c>
      <c r="M170" s="103">
        <v>0</v>
      </c>
      <c r="N170" s="102"/>
      <c r="O170" s="103">
        <v>0</v>
      </c>
      <c r="P170" s="103">
        <v>0</v>
      </c>
      <c r="Q170" s="102"/>
      <c r="R170" s="103">
        <v>0</v>
      </c>
      <c r="S170" s="103">
        <v>64</v>
      </c>
      <c r="T170" s="102">
        <v>0</v>
      </c>
      <c r="U170" s="103">
        <v>2</v>
      </c>
      <c r="V170" s="103">
        <v>64</v>
      </c>
    </row>
    <row r="171" spans="1:22" ht="16">
      <c r="A171" s="104" t="s">
        <v>864</v>
      </c>
      <c r="B171" s="20" t="str">
        <f>VLOOKUP(A171,'Planning Periods'!$E$2:$N$540,10,FALSE)</f>
        <v>01/31/2015 - 01/31/2023</v>
      </c>
      <c r="C171" s="103">
        <v>2014</v>
      </c>
      <c r="D171" s="103" t="str">
        <f t="shared" si="2"/>
        <v>Belmont 2014</v>
      </c>
      <c r="E171" s="103">
        <v>116</v>
      </c>
      <c r="F171" s="101">
        <v>0</v>
      </c>
      <c r="G171" s="103">
        <v>0</v>
      </c>
      <c r="H171" s="103">
        <v>0</v>
      </c>
      <c r="I171" s="102"/>
      <c r="J171" s="103">
        <v>63</v>
      </c>
      <c r="K171" s="101">
        <v>0</v>
      </c>
      <c r="L171" s="103">
        <v>0</v>
      </c>
      <c r="M171" s="103">
        <v>0</v>
      </c>
      <c r="N171" s="102"/>
      <c r="O171" s="103">
        <v>67</v>
      </c>
      <c r="P171" s="103">
        <v>0</v>
      </c>
      <c r="Q171" s="102"/>
      <c r="R171" s="103">
        <v>222</v>
      </c>
      <c r="S171" s="103">
        <v>18</v>
      </c>
      <c r="T171" s="102">
        <v>0</v>
      </c>
      <c r="U171" s="103">
        <v>468</v>
      </c>
      <c r="V171" s="103">
        <v>18</v>
      </c>
    </row>
    <row r="172" spans="1:22" ht="16">
      <c r="A172" s="104" t="s">
        <v>864</v>
      </c>
      <c r="B172" s="20" t="str">
        <f>VLOOKUP(A172,'Planning Periods'!$E$2:$N$540,10,FALSE)</f>
        <v>01/31/2015 - 01/31/2023</v>
      </c>
      <c r="C172" s="103">
        <v>2015</v>
      </c>
      <c r="D172" s="103" t="str">
        <f t="shared" si="2"/>
        <v>Belmont 2015</v>
      </c>
      <c r="E172" s="103">
        <v>116</v>
      </c>
      <c r="F172" s="101">
        <v>0</v>
      </c>
      <c r="G172" s="103">
        <v>0</v>
      </c>
      <c r="H172" s="103">
        <v>0</v>
      </c>
      <c r="I172" s="102"/>
      <c r="J172" s="103">
        <v>63</v>
      </c>
      <c r="K172" s="101">
        <v>0</v>
      </c>
      <c r="L172" s="103">
        <v>0</v>
      </c>
      <c r="M172" s="103">
        <v>0</v>
      </c>
      <c r="N172" s="102"/>
      <c r="O172" s="103">
        <v>67</v>
      </c>
      <c r="P172" s="103">
        <v>0</v>
      </c>
      <c r="Q172" s="102"/>
      <c r="R172" s="103">
        <v>222</v>
      </c>
      <c r="S172" s="103">
        <v>7</v>
      </c>
      <c r="T172" s="102">
        <v>0</v>
      </c>
      <c r="U172" s="103">
        <v>468</v>
      </c>
      <c r="V172" s="103">
        <v>7</v>
      </c>
    </row>
    <row r="173" spans="1:22" ht="16">
      <c r="A173" s="104" t="s">
        <v>864</v>
      </c>
      <c r="B173" s="20" t="str">
        <f>VLOOKUP(A173,'Planning Periods'!$E$2:$N$540,10,FALSE)</f>
        <v>01/31/2015 - 01/31/2023</v>
      </c>
      <c r="C173" s="103">
        <v>2016</v>
      </c>
      <c r="D173" s="103" t="str">
        <f t="shared" si="2"/>
        <v>Belmont 2016</v>
      </c>
      <c r="E173" s="103">
        <v>116</v>
      </c>
      <c r="F173" s="101">
        <v>0</v>
      </c>
      <c r="G173" s="103">
        <v>0</v>
      </c>
      <c r="H173" s="103">
        <v>0</v>
      </c>
      <c r="I173" s="102"/>
      <c r="J173" s="103">
        <v>63</v>
      </c>
      <c r="K173" s="101">
        <v>0</v>
      </c>
      <c r="L173" s="103">
        <v>0</v>
      </c>
      <c r="M173" s="103">
        <v>0</v>
      </c>
      <c r="N173" s="102"/>
      <c r="O173" s="103">
        <v>67</v>
      </c>
      <c r="P173" s="103">
        <v>0</v>
      </c>
      <c r="Q173" s="102"/>
      <c r="R173" s="103">
        <v>222</v>
      </c>
      <c r="S173" s="103">
        <v>7</v>
      </c>
      <c r="T173" s="102">
        <v>0</v>
      </c>
      <c r="U173" s="103">
        <v>468</v>
      </c>
      <c r="V173" s="103">
        <v>7</v>
      </c>
    </row>
    <row r="174" spans="1:22" ht="16">
      <c r="A174" s="104" t="s">
        <v>864</v>
      </c>
      <c r="B174" s="20" t="str">
        <f>VLOOKUP(A174,'Planning Periods'!$E$2:$N$540,10,FALSE)</f>
        <v>01/31/2015 - 01/31/2023</v>
      </c>
      <c r="C174" s="103">
        <v>2017</v>
      </c>
      <c r="D174" s="103" t="str">
        <f t="shared" si="2"/>
        <v>Belmont 2017</v>
      </c>
      <c r="E174" s="103">
        <v>116</v>
      </c>
      <c r="F174" s="101">
        <v>0</v>
      </c>
      <c r="G174" s="103">
        <v>0</v>
      </c>
      <c r="H174" s="103">
        <v>0</v>
      </c>
      <c r="I174" s="102"/>
      <c r="J174" s="103">
        <v>63</v>
      </c>
      <c r="K174" s="101">
        <v>0</v>
      </c>
      <c r="L174" s="103">
        <v>0</v>
      </c>
      <c r="M174" s="103">
        <v>0</v>
      </c>
      <c r="N174" s="102"/>
      <c r="O174" s="103">
        <v>67</v>
      </c>
      <c r="P174" s="103">
        <v>4</v>
      </c>
      <c r="Q174" s="102"/>
      <c r="R174" s="103">
        <v>222</v>
      </c>
      <c r="S174" s="103">
        <v>109</v>
      </c>
      <c r="T174" s="102">
        <v>0</v>
      </c>
      <c r="U174" s="103">
        <v>468</v>
      </c>
      <c r="V174" s="103">
        <v>113</v>
      </c>
    </row>
    <row r="175" spans="1:22" ht="16">
      <c r="A175" s="104" t="s">
        <v>1038</v>
      </c>
      <c r="B175" s="20" t="str">
        <f>VLOOKUP(A175,'Planning Periods'!$E$2:$N$540,10,FALSE)</f>
        <v>01/31/2015 - 01/31/2023</v>
      </c>
      <c r="C175" s="103">
        <v>2014</v>
      </c>
      <c r="D175" s="103" t="str">
        <f t="shared" si="2"/>
        <v>Belvedere 2014</v>
      </c>
      <c r="E175" s="103" t="s">
        <v>1538</v>
      </c>
      <c r="F175" s="101" t="s">
        <v>1538</v>
      </c>
      <c r="G175" s="103" t="s">
        <v>1538</v>
      </c>
      <c r="H175" s="103" t="s">
        <v>1538</v>
      </c>
      <c r="I175" s="102"/>
      <c r="J175" s="103" t="s">
        <v>1538</v>
      </c>
      <c r="K175" s="101" t="s">
        <v>1538</v>
      </c>
      <c r="L175" s="103" t="s">
        <v>1538</v>
      </c>
      <c r="M175" s="103" t="s">
        <v>1538</v>
      </c>
      <c r="N175" s="102"/>
      <c r="O175" s="103" t="s">
        <v>1538</v>
      </c>
      <c r="P175" s="103" t="s">
        <v>1538</v>
      </c>
      <c r="Q175" s="102"/>
      <c r="R175" s="103" t="s">
        <v>1538</v>
      </c>
      <c r="S175" s="103" t="s">
        <v>1538</v>
      </c>
      <c r="T175" s="102" t="s">
        <v>1538</v>
      </c>
      <c r="U175" s="103" t="s">
        <v>1538</v>
      </c>
      <c r="V175" s="103" t="s">
        <v>1538</v>
      </c>
    </row>
    <row r="176" spans="1:22" ht="16">
      <c r="A176" s="104" t="s">
        <v>1038</v>
      </c>
      <c r="B176" s="20" t="str">
        <f>VLOOKUP(A176,'Planning Periods'!$E$2:$N$540,10,FALSE)</f>
        <v>01/31/2015 - 01/31/2023</v>
      </c>
      <c r="C176" s="103">
        <v>2015</v>
      </c>
      <c r="D176" s="103" t="str">
        <f t="shared" si="2"/>
        <v>Belvedere 2015</v>
      </c>
      <c r="E176" s="103">
        <v>4</v>
      </c>
      <c r="F176" s="101">
        <v>0</v>
      </c>
      <c r="G176" s="103">
        <v>0</v>
      </c>
      <c r="H176" s="103">
        <v>0</v>
      </c>
      <c r="I176" s="102"/>
      <c r="J176" s="103">
        <v>3</v>
      </c>
      <c r="K176" s="101">
        <v>0</v>
      </c>
      <c r="L176" s="103">
        <v>0</v>
      </c>
      <c r="M176" s="103">
        <v>0</v>
      </c>
      <c r="N176" s="102"/>
      <c r="O176" s="103">
        <v>4</v>
      </c>
      <c r="P176" s="103">
        <v>0</v>
      </c>
      <c r="Q176" s="102"/>
      <c r="R176" s="103">
        <v>5</v>
      </c>
      <c r="S176" s="103">
        <v>0</v>
      </c>
      <c r="T176" s="102">
        <v>0</v>
      </c>
      <c r="U176" s="103">
        <v>16</v>
      </c>
      <c r="V176" s="103">
        <v>0</v>
      </c>
    </row>
    <row r="177" spans="1:22" ht="16">
      <c r="A177" s="104" t="s">
        <v>1038</v>
      </c>
      <c r="B177" s="20" t="str">
        <f>VLOOKUP(A177,'Planning Periods'!$E$2:$N$540,10,FALSE)</f>
        <v>01/31/2015 - 01/31/2023</v>
      </c>
      <c r="C177" s="103">
        <v>2016</v>
      </c>
      <c r="D177" s="103" t="str">
        <f t="shared" si="2"/>
        <v>Belvedere 2016</v>
      </c>
      <c r="E177" s="103">
        <v>4</v>
      </c>
      <c r="F177" s="101">
        <v>0</v>
      </c>
      <c r="G177" s="103">
        <v>0</v>
      </c>
      <c r="H177" s="103">
        <v>0</v>
      </c>
      <c r="I177" s="102"/>
      <c r="J177" s="103">
        <v>3</v>
      </c>
      <c r="K177" s="101">
        <v>0</v>
      </c>
      <c r="L177" s="103">
        <v>0</v>
      </c>
      <c r="M177" s="103">
        <v>0</v>
      </c>
      <c r="N177" s="102"/>
      <c r="O177" s="103">
        <v>4</v>
      </c>
      <c r="P177" s="103">
        <v>0</v>
      </c>
      <c r="Q177" s="102"/>
      <c r="R177" s="103">
        <v>5</v>
      </c>
      <c r="S177" s="103">
        <v>0</v>
      </c>
      <c r="T177" s="102">
        <v>0</v>
      </c>
      <c r="U177" s="103">
        <v>16</v>
      </c>
      <c r="V177" s="103">
        <v>0</v>
      </c>
    </row>
    <row r="178" spans="1:22" ht="16">
      <c r="A178" s="104" t="s">
        <v>1038</v>
      </c>
      <c r="B178" s="20" t="str">
        <f>VLOOKUP(A178,'Planning Periods'!$E$2:$N$540,10,FALSE)</f>
        <v>01/31/2015 - 01/31/2023</v>
      </c>
      <c r="C178" s="103">
        <v>2017</v>
      </c>
      <c r="D178" s="103" t="str">
        <f t="shared" si="2"/>
        <v>Belvedere 2017</v>
      </c>
      <c r="E178" s="103">
        <v>4</v>
      </c>
      <c r="F178" s="101">
        <v>0</v>
      </c>
      <c r="G178" s="103">
        <v>0</v>
      </c>
      <c r="H178" s="103">
        <v>0</v>
      </c>
      <c r="I178" s="102"/>
      <c r="J178" s="103">
        <v>3</v>
      </c>
      <c r="K178" s="101">
        <v>0</v>
      </c>
      <c r="L178" s="103">
        <v>0</v>
      </c>
      <c r="M178" s="103">
        <v>0</v>
      </c>
      <c r="N178" s="102"/>
      <c r="O178" s="103">
        <v>4</v>
      </c>
      <c r="P178" s="103">
        <v>2</v>
      </c>
      <c r="Q178" s="102"/>
      <c r="R178" s="103">
        <v>5</v>
      </c>
      <c r="S178" s="103">
        <v>0</v>
      </c>
      <c r="T178" s="102">
        <v>0</v>
      </c>
      <c r="U178" s="103">
        <v>16</v>
      </c>
      <c r="V178" s="103">
        <v>2</v>
      </c>
    </row>
    <row r="179" spans="1:22" ht="16">
      <c r="A179" s="104" t="s">
        <v>808</v>
      </c>
      <c r="B179" s="20" t="str">
        <f>VLOOKUP(A179,'Planning Periods'!$E$2:$N$540,10,FALSE)</f>
        <v>01/31/2015 - 01/31/2023</v>
      </c>
      <c r="C179" s="103">
        <v>2014</v>
      </c>
      <c r="D179" s="103" t="str">
        <f t="shared" si="2"/>
        <v>Benicia 2014</v>
      </c>
      <c r="E179" s="103">
        <v>94</v>
      </c>
      <c r="F179" s="101">
        <v>0</v>
      </c>
      <c r="G179" s="103">
        <v>0</v>
      </c>
      <c r="H179" s="103">
        <v>0</v>
      </c>
      <c r="I179" s="102"/>
      <c r="J179" s="103">
        <v>54</v>
      </c>
      <c r="K179" s="101">
        <v>0</v>
      </c>
      <c r="L179" s="103">
        <v>0</v>
      </c>
      <c r="M179" s="103">
        <v>0</v>
      </c>
      <c r="N179" s="102"/>
      <c r="O179" s="103">
        <v>56</v>
      </c>
      <c r="P179" s="103">
        <v>0</v>
      </c>
      <c r="Q179" s="102"/>
      <c r="R179" s="103">
        <v>123</v>
      </c>
      <c r="S179" s="103">
        <v>4</v>
      </c>
      <c r="T179" s="102">
        <v>0</v>
      </c>
      <c r="U179" s="103">
        <v>327</v>
      </c>
      <c r="V179" s="103">
        <v>4</v>
      </c>
    </row>
    <row r="180" spans="1:22" ht="16">
      <c r="A180" s="104" t="s">
        <v>808</v>
      </c>
      <c r="B180" s="20" t="str">
        <f>VLOOKUP(A180,'Planning Periods'!$E$2:$N$540,10,FALSE)</f>
        <v>01/31/2015 - 01/31/2023</v>
      </c>
      <c r="C180" s="103">
        <v>2015</v>
      </c>
      <c r="D180" s="103" t="str">
        <f t="shared" si="2"/>
        <v>Benicia 2015</v>
      </c>
      <c r="E180" s="103">
        <v>94</v>
      </c>
      <c r="F180" s="101">
        <v>0</v>
      </c>
      <c r="G180" s="103">
        <v>0</v>
      </c>
      <c r="H180" s="103">
        <v>0</v>
      </c>
      <c r="I180" s="102"/>
      <c r="J180" s="103">
        <v>54</v>
      </c>
      <c r="K180" s="101">
        <v>1</v>
      </c>
      <c r="L180" s="103">
        <v>1</v>
      </c>
      <c r="M180" s="103">
        <v>0</v>
      </c>
      <c r="N180" s="102"/>
      <c r="O180" s="103">
        <v>56</v>
      </c>
      <c r="P180" s="103">
        <v>0</v>
      </c>
      <c r="Q180" s="102"/>
      <c r="R180" s="103">
        <v>123</v>
      </c>
      <c r="S180" s="103">
        <v>2</v>
      </c>
      <c r="T180" s="102">
        <v>0</v>
      </c>
      <c r="U180" s="103">
        <v>327</v>
      </c>
      <c r="V180" s="103">
        <v>3</v>
      </c>
    </row>
    <row r="181" spans="1:22" ht="16">
      <c r="A181" s="104" t="s">
        <v>808</v>
      </c>
      <c r="B181" s="20" t="str">
        <f>VLOOKUP(A181,'Planning Periods'!$E$2:$N$540,10,FALSE)</f>
        <v>01/31/2015 - 01/31/2023</v>
      </c>
      <c r="C181" s="103">
        <v>2016</v>
      </c>
      <c r="D181" s="103" t="str">
        <f t="shared" si="2"/>
        <v>Benicia 2016</v>
      </c>
      <c r="E181" s="103">
        <v>94</v>
      </c>
      <c r="F181" s="101">
        <v>0</v>
      </c>
      <c r="G181" s="103">
        <v>0</v>
      </c>
      <c r="H181" s="103">
        <v>0</v>
      </c>
      <c r="I181" s="102"/>
      <c r="J181" s="103">
        <v>54</v>
      </c>
      <c r="K181" s="101">
        <v>2</v>
      </c>
      <c r="L181" s="103">
        <v>2</v>
      </c>
      <c r="M181" s="103">
        <v>0</v>
      </c>
      <c r="N181" s="102"/>
      <c r="O181" s="103">
        <v>56</v>
      </c>
      <c r="P181" s="103">
        <v>0</v>
      </c>
      <c r="Q181" s="102"/>
      <c r="R181" s="103">
        <v>123</v>
      </c>
      <c r="S181" s="103">
        <v>1</v>
      </c>
      <c r="T181" s="102">
        <v>0</v>
      </c>
      <c r="U181" s="103">
        <v>327</v>
      </c>
      <c r="V181" s="103">
        <v>3</v>
      </c>
    </row>
    <row r="182" spans="1:22" ht="16">
      <c r="A182" s="104" t="s">
        <v>808</v>
      </c>
      <c r="B182" s="20" t="str">
        <f>VLOOKUP(A182,'Planning Periods'!$E$2:$N$540,10,FALSE)</f>
        <v>01/31/2015 - 01/31/2023</v>
      </c>
      <c r="C182" s="103">
        <v>2017</v>
      </c>
      <c r="D182" s="103" t="str">
        <f t="shared" si="2"/>
        <v>Benicia 2017</v>
      </c>
      <c r="E182" s="103">
        <v>94</v>
      </c>
      <c r="F182" s="101">
        <v>1</v>
      </c>
      <c r="G182" s="103">
        <v>1</v>
      </c>
      <c r="H182" s="103">
        <v>0</v>
      </c>
      <c r="I182" s="102"/>
      <c r="J182" s="103">
        <v>54</v>
      </c>
      <c r="K182" s="101">
        <v>0</v>
      </c>
      <c r="L182" s="103">
        <v>0</v>
      </c>
      <c r="M182" s="103">
        <v>0</v>
      </c>
      <c r="N182" s="102"/>
      <c r="O182" s="103">
        <v>56</v>
      </c>
      <c r="P182" s="103">
        <v>0</v>
      </c>
      <c r="Q182" s="102"/>
      <c r="R182" s="103">
        <v>123</v>
      </c>
      <c r="S182" s="103">
        <v>8</v>
      </c>
      <c r="T182" s="102">
        <v>0</v>
      </c>
      <c r="U182" s="103">
        <v>327</v>
      </c>
      <c r="V182" s="103">
        <v>9</v>
      </c>
    </row>
    <row r="183" spans="1:22" ht="16">
      <c r="A183" s="104" t="s">
        <v>1236</v>
      </c>
      <c r="B183" s="20" t="str">
        <f>VLOOKUP(A183,'Planning Periods'!$E$2:$N$540,10,FALSE)</f>
        <v>01/31/2015 - 01/31/2023</v>
      </c>
      <c r="C183" s="103">
        <v>2014</v>
      </c>
      <c r="D183" s="103" t="str">
        <f t="shared" si="2"/>
        <v>Berkeley 2014</v>
      </c>
      <c r="E183" s="103" t="s">
        <v>1538</v>
      </c>
      <c r="F183" s="101" t="s">
        <v>1538</v>
      </c>
      <c r="G183" s="103" t="s">
        <v>1538</v>
      </c>
      <c r="H183" s="103" t="s">
        <v>1538</v>
      </c>
      <c r="I183" s="102"/>
      <c r="J183" s="103" t="s">
        <v>1538</v>
      </c>
      <c r="K183" s="101" t="s">
        <v>1538</v>
      </c>
      <c r="L183" s="103" t="s">
        <v>1538</v>
      </c>
      <c r="M183" s="103" t="s">
        <v>1538</v>
      </c>
      <c r="N183" s="102"/>
      <c r="O183" s="103" t="s">
        <v>1538</v>
      </c>
      <c r="P183" s="103" t="s">
        <v>1538</v>
      </c>
      <c r="Q183" s="102"/>
      <c r="R183" s="103" t="s">
        <v>1538</v>
      </c>
      <c r="S183" s="103" t="s">
        <v>1538</v>
      </c>
      <c r="T183" s="102" t="s">
        <v>1538</v>
      </c>
      <c r="U183" s="103" t="s">
        <v>1538</v>
      </c>
      <c r="V183" s="103" t="s">
        <v>1538</v>
      </c>
    </row>
    <row r="184" spans="1:22" ht="16">
      <c r="A184" s="104" t="s">
        <v>1236</v>
      </c>
      <c r="B184" s="20" t="str">
        <f>VLOOKUP(A184,'Planning Periods'!$E$2:$N$540,10,FALSE)</f>
        <v>01/31/2015 - 01/31/2023</v>
      </c>
      <c r="C184" s="103">
        <v>2015</v>
      </c>
      <c r="D184" s="103" t="str">
        <f t="shared" si="2"/>
        <v>Berkeley 2015</v>
      </c>
      <c r="E184" s="103">
        <v>532</v>
      </c>
      <c r="F184" s="101">
        <v>59</v>
      </c>
      <c r="G184" s="103">
        <v>59</v>
      </c>
      <c r="H184" s="103">
        <v>0</v>
      </c>
      <c r="I184" s="102"/>
      <c r="J184" s="103">
        <v>442</v>
      </c>
      <c r="K184" s="101">
        <v>17</v>
      </c>
      <c r="L184" s="103">
        <v>17</v>
      </c>
      <c r="M184" s="103">
        <v>0</v>
      </c>
      <c r="N184" s="102"/>
      <c r="O184" s="103">
        <v>584</v>
      </c>
      <c r="P184" s="103">
        <v>132</v>
      </c>
      <c r="Q184" s="102"/>
      <c r="R184" s="103">
        <v>1401</v>
      </c>
      <c r="S184" s="103">
        <v>326</v>
      </c>
      <c r="T184" s="102">
        <v>0</v>
      </c>
      <c r="U184" s="103">
        <v>2959</v>
      </c>
      <c r="V184" s="103">
        <v>534</v>
      </c>
    </row>
    <row r="185" spans="1:22" ht="16">
      <c r="A185" s="104" t="s">
        <v>1236</v>
      </c>
      <c r="B185" s="20" t="str">
        <f>VLOOKUP(A185,'Planning Periods'!$E$2:$N$540,10,FALSE)</f>
        <v>01/31/2015 - 01/31/2023</v>
      </c>
      <c r="C185" s="103">
        <v>2016</v>
      </c>
      <c r="D185" s="103" t="str">
        <f t="shared" si="2"/>
        <v>Berkeley 2016</v>
      </c>
      <c r="E185" s="103">
        <v>532</v>
      </c>
      <c r="F185" s="101">
        <v>16</v>
      </c>
      <c r="G185" s="103">
        <v>16</v>
      </c>
      <c r="H185" s="103">
        <v>0</v>
      </c>
      <c r="I185" s="102"/>
      <c r="J185" s="103">
        <v>442</v>
      </c>
      <c r="K185" s="101">
        <v>0</v>
      </c>
      <c r="L185" s="103">
        <v>0</v>
      </c>
      <c r="M185" s="103">
        <v>0</v>
      </c>
      <c r="N185" s="102"/>
      <c r="O185" s="103">
        <v>584</v>
      </c>
      <c r="P185" s="103">
        <v>0</v>
      </c>
      <c r="Q185" s="102"/>
      <c r="R185" s="103">
        <v>1401</v>
      </c>
      <c r="S185" s="103">
        <v>212</v>
      </c>
      <c r="T185" s="102">
        <v>0</v>
      </c>
      <c r="U185" s="103">
        <v>2959</v>
      </c>
      <c r="V185" s="103">
        <v>228</v>
      </c>
    </row>
    <row r="186" spans="1:22" ht="16">
      <c r="A186" s="104" t="s">
        <v>1236</v>
      </c>
      <c r="B186" s="20" t="str">
        <f>VLOOKUP(A186,'Planning Periods'!$E$2:$N$540,10,FALSE)</f>
        <v>01/31/2015 - 01/31/2023</v>
      </c>
      <c r="C186" s="103">
        <v>2017</v>
      </c>
      <c r="D186" s="103" t="str">
        <f t="shared" si="2"/>
        <v>Berkeley 2017</v>
      </c>
      <c r="E186" s="103">
        <v>532</v>
      </c>
      <c r="F186" s="101">
        <v>10</v>
      </c>
      <c r="G186" s="103">
        <v>10</v>
      </c>
      <c r="H186" s="103">
        <v>0</v>
      </c>
      <c r="I186" s="102"/>
      <c r="J186" s="103">
        <v>442</v>
      </c>
      <c r="K186" s="101">
        <v>0</v>
      </c>
      <c r="L186" s="103">
        <v>0</v>
      </c>
      <c r="M186" s="103">
        <v>0</v>
      </c>
      <c r="N186" s="102"/>
      <c r="O186" s="103">
        <v>584</v>
      </c>
      <c r="P186" s="103">
        <v>0</v>
      </c>
      <c r="Q186" s="102"/>
      <c r="R186" s="103">
        <v>1401</v>
      </c>
      <c r="S186" s="103">
        <v>262</v>
      </c>
      <c r="T186" s="102">
        <v>0</v>
      </c>
      <c r="U186" s="103">
        <v>2959</v>
      </c>
      <c r="V186" s="103">
        <v>272</v>
      </c>
    </row>
    <row r="187" spans="1:22">
      <c r="A187" s="104" t="s">
        <v>1118</v>
      </c>
      <c r="B187" s="20"/>
      <c r="C187" s="103">
        <v>2013</v>
      </c>
      <c r="D187" s="103" t="str">
        <f t="shared" si="2"/>
        <v>Beverly Hills 2013</v>
      </c>
      <c r="E187" s="103">
        <v>1</v>
      </c>
      <c r="F187" s="101">
        <v>2</v>
      </c>
      <c r="G187" s="103">
        <v>0</v>
      </c>
      <c r="H187" s="103">
        <v>2</v>
      </c>
      <c r="I187" s="102"/>
      <c r="J187" s="103">
        <v>1</v>
      </c>
      <c r="K187" s="101">
        <v>0</v>
      </c>
      <c r="L187" s="103">
        <v>0</v>
      </c>
      <c r="M187" s="103">
        <v>0</v>
      </c>
      <c r="N187" s="102"/>
      <c r="O187" s="103">
        <v>1</v>
      </c>
      <c r="P187" s="103">
        <v>0</v>
      </c>
      <c r="Q187" s="102"/>
      <c r="R187" s="103">
        <v>0</v>
      </c>
      <c r="S187" s="103">
        <v>4</v>
      </c>
      <c r="T187" s="102">
        <v>0</v>
      </c>
      <c r="U187" s="103">
        <v>3</v>
      </c>
      <c r="V187" s="103">
        <v>6</v>
      </c>
    </row>
    <row r="188" spans="1:22" ht="16">
      <c r="A188" s="104" t="s">
        <v>1118</v>
      </c>
      <c r="B188" s="20" t="str">
        <f>VLOOKUP(A188,'Planning Periods'!$E$2:$N$540,10,FALSE)</f>
        <v>10/15/2013 - 10/15/2021</v>
      </c>
      <c r="C188" s="103">
        <v>2014</v>
      </c>
      <c r="D188" s="103" t="str">
        <f t="shared" si="2"/>
        <v>Beverly Hills 2014</v>
      </c>
      <c r="E188" s="103">
        <v>1</v>
      </c>
      <c r="F188" s="101">
        <v>2</v>
      </c>
      <c r="G188" s="103">
        <v>0</v>
      </c>
      <c r="H188" s="103">
        <v>2</v>
      </c>
      <c r="I188" s="102"/>
      <c r="J188" s="103">
        <v>1</v>
      </c>
      <c r="K188" s="101">
        <v>3</v>
      </c>
      <c r="L188" s="103">
        <v>3</v>
      </c>
      <c r="M188" s="103">
        <v>0</v>
      </c>
      <c r="N188" s="102"/>
      <c r="O188" s="103">
        <v>1</v>
      </c>
      <c r="P188" s="103">
        <v>0</v>
      </c>
      <c r="Q188" s="102"/>
      <c r="R188" s="103">
        <v>0</v>
      </c>
      <c r="S188" s="103">
        <v>38</v>
      </c>
      <c r="T188" s="102">
        <v>0</v>
      </c>
      <c r="U188" s="103">
        <v>3</v>
      </c>
      <c r="V188" s="103">
        <v>43</v>
      </c>
    </row>
    <row r="189" spans="1:22" ht="16">
      <c r="A189" s="104" t="s">
        <v>1118</v>
      </c>
      <c r="B189" s="20" t="str">
        <f>VLOOKUP(A189,'Planning Periods'!$E$2:$N$540,10,FALSE)</f>
        <v>10/15/2013 - 10/15/2021</v>
      </c>
      <c r="C189" s="103">
        <v>2015</v>
      </c>
      <c r="D189" s="103" t="str">
        <f t="shared" si="2"/>
        <v>Beverly Hills 2015</v>
      </c>
      <c r="E189" s="103">
        <v>1</v>
      </c>
      <c r="F189" s="101">
        <v>2</v>
      </c>
      <c r="G189" s="103">
        <v>2</v>
      </c>
      <c r="H189" s="103">
        <v>0</v>
      </c>
      <c r="I189" s="102"/>
      <c r="J189" s="103">
        <v>1</v>
      </c>
      <c r="K189" s="101">
        <v>0</v>
      </c>
      <c r="L189" s="103">
        <v>0</v>
      </c>
      <c r="M189" s="103">
        <v>0</v>
      </c>
      <c r="N189" s="102"/>
      <c r="O189" s="103">
        <v>1</v>
      </c>
      <c r="P189" s="103">
        <v>0</v>
      </c>
      <c r="Q189" s="102"/>
      <c r="R189" s="103">
        <v>0</v>
      </c>
      <c r="S189" s="103">
        <v>21</v>
      </c>
      <c r="T189" s="102">
        <v>0</v>
      </c>
      <c r="U189" s="103">
        <v>3</v>
      </c>
      <c r="V189" s="103">
        <v>23</v>
      </c>
    </row>
    <row r="190" spans="1:22" ht="16">
      <c r="A190" s="104" t="s">
        <v>1118</v>
      </c>
      <c r="B190" s="20" t="str">
        <f>VLOOKUP(A190,'Planning Periods'!$E$2:$N$540,10,FALSE)</f>
        <v>10/15/2013 - 10/15/2021</v>
      </c>
      <c r="C190" s="103">
        <v>2016</v>
      </c>
      <c r="D190" s="103" t="str">
        <f t="shared" si="2"/>
        <v>Beverly Hills 2016</v>
      </c>
      <c r="E190" s="103">
        <v>1</v>
      </c>
      <c r="F190" s="101">
        <v>0</v>
      </c>
      <c r="G190" s="103">
        <v>0</v>
      </c>
      <c r="H190" s="103">
        <v>0</v>
      </c>
      <c r="I190" s="102"/>
      <c r="J190" s="103">
        <v>1</v>
      </c>
      <c r="K190" s="101">
        <v>0</v>
      </c>
      <c r="L190" s="103">
        <v>0</v>
      </c>
      <c r="M190" s="103">
        <v>0</v>
      </c>
      <c r="N190" s="102"/>
      <c r="O190" s="103">
        <v>1</v>
      </c>
      <c r="P190" s="103">
        <v>2</v>
      </c>
      <c r="Q190" s="102"/>
      <c r="R190" s="103">
        <v>0</v>
      </c>
      <c r="S190" s="103">
        <v>16</v>
      </c>
      <c r="T190" s="102">
        <v>0</v>
      </c>
      <c r="U190" s="103">
        <v>3</v>
      </c>
      <c r="V190" s="103">
        <v>18</v>
      </c>
    </row>
    <row r="191" spans="1:22" ht="16">
      <c r="A191" s="104" t="s">
        <v>1118</v>
      </c>
      <c r="B191" s="20" t="str">
        <f>VLOOKUP(A191,'Planning Periods'!$E$2:$N$540,10,FALSE)</f>
        <v>10/15/2013 - 10/15/2021</v>
      </c>
      <c r="C191" s="103">
        <v>2017</v>
      </c>
      <c r="D191" s="103" t="str">
        <f t="shared" si="2"/>
        <v>Beverly Hills 2017</v>
      </c>
      <c r="E191" s="103">
        <v>1</v>
      </c>
      <c r="F191" s="101">
        <v>0</v>
      </c>
      <c r="G191" s="103">
        <v>0</v>
      </c>
      <c r="H191" s="103">
        <v>0</v>
      </c>
      <c r="I191" s="102"/>
      <c r="J191" s="103">
        <v>1</v>
      </c>
      <c r="K191" s="101">
        <v>0</v>
      </c>
      <c r="L191" s="103">
        <v>0</v>
      </c>
      <c r="M191" s="103">
        <v>0</v>
      </c>
      <c r="N191" s="102"/>
      <c r="O191" s="103">
        <v>1</v>
      </c>
      <c r="P191" s="103">
        <v>0</v>
      </c>
      <c r="Q191" s="102"/>
      <c r="R191" s="103">
        <v>0</v>
      </c>
      <c r="S191" s="103">
        <v>16</v>
      </c>
      <c r="T191" s="102">
        <v>0</v>
      </c>
      <c r="U191" s="103">
        <v>3</v>
      </c>
      <c r="V191" s="103">
        <v>16</v>
      </c>
    </row>
    <row r="192" spans="1:22" ht="16">
      <c r="A192" s="104" t="s">
        <v>919</v>
      </c>
      <c r="B192" s="20" t="str">
        <f>VLOOKUP(A192,'Planning Periods'!$E$2:$N$540,10,FALSE)</f>
        <v>10/15/2013 - 10/15/2021</v>
      </c>
      <c r="C192" s="103">
        <v>2013</v>
      </c>
      <c r="D192" s="103" t="str">
        <f t="shared" si="2"/>
        <v>Big Bear Lake 2013</v>
      </c>
      <c r="E192" s="103" t="s">
        <v>1538</v>
      </c>
      <c r="F192" s="101" t="s">
        <v>1538</v>
      </c>
      <c r="G192" s="103" t="s">
        <v>1538</v>
      </c>
      <c r="H192" s="103" t="s">
        <v>1538</v>
      </c>
      <c r="I192" s="102"/>
      <c r="J192" s="103" t="s">
        <v>1538</v>
      </c>
      <c r="K192" s="101" t="s">
        <v>1538</v>
      </c>
      <c r="L192" s="103" t="s">
        <v>1538</v>
      </c>
      <c r="M192" s="103" t="s">
        <v>1538</v>
      </c>
      <c r="N192" s="102"/>
      <c r="O192" s="103" t="s">
        <v>1538</v>
      </c>
      <c r="P192" s="103" t="s">
        <v>1538</v>
      </c>
      <c r="Q192" s="102"/>
      <c r="R192" s="103" t="s">
        <v>1538</v>
      </c>
      <c r="S192" s="103" t="s">
        <v>1538</v>
      </c>
      <c r="T192" s="102" t="s">
        <v>1538</v>
      </c>
      <c r="U192" s="103" t="s">
        <v>1538</v>
      </c>
      <c r="V192" s="103" t="s">
        <v>1538</v>
      </c>
    </row>
    <row r="193" spans="1:22" ht="16">
      <c r="A193" s="104" t="s">
        <v>919</v>
      </c>
      <c r="B193" s="20" t="str">
        <f>VLOOKUP(A193,'Planning Periods'!$E$2:$N$540,10,FALSE)</f>
        <v>10/15/2013 - 10/15/2021</v>
      </c>
      <c r="C193" s="103">
        <v>2014</v>
      </c>
      <c r="D193" s="103" t="str">
        <f t="shared" si="2"/>
        <v>Big Bear Lake 2014</v>
      </c>
      <c r="E193" s="103" t="s">
        <v>1538</v>
      </c>
      <c r="F193" s="101" t="s">
        <v>1538</v>
      </c>
      <c r="G193" s="103" t="s">
        <v>1538</v>
      </c>
      <c r="H193" s="103" t="s">
        <v>1538</v>
      </c>
      <c r="I193" s="102"/>
      <c r="J193" s="103" t="s">
        <v>1538</v>
      </c>
      <c r="K193" s="101" t="s">
        <v>1538</v>
      </c>
      <c r="L193" s="103" t="s">
        <v>1538</v>
      </c>
      <c r="M193" s="103" t="s">
        <v>1538</v>
      </c>
      <c r="N193" s="102"/>
      <c r="O193" s="103" t="s">
        <v>1538</v>
      </c>
      <c r="P193" s="103" t="s">
        <v>1538</v>
      </c>
      <c r="Q193" s="102"/>
      <c r="R193" s="103" t="s">
        <v>1538</v>
      </c>
      <c r="S193" s="103" t="s">
        <v>1538</v>
      </c>
      <c r="T193" s="102" t="s">
        <v>1538</v>
      </c>
      <c r="U193" s="103" t="s">
        <v>1538</v>
      </c>
      <c r="V193" s="103" t="s">
        <v>1538</v>
      </c>
    </row>
    <row r="194" spans="1:22" ht="16">
      <c r="A194" s="104" t="s">
        <v>919</v>
      </c>
      <c r="B194" s="20" t="str">
        <f>VLOOKUP(A194,'Planning Periods'!$E$2:$N$540,10,FALSE)</f>
        <v>10/15/2013 - 10/15/2021</v>
      </c>
      <c r="C194" s="103">
        <v>2015</v>
      </c>
      <c r="D194" s="103" t="str">
        <f t="shared" si="2"/>
        <v>Big Bear Lake 2015</v>
      </c>
      <c r="E194" s="103" t="s">
        <v>1538</v>
      </c>
      <c r="F194" s="101" t="s">
        <v>1538</v>
      </c>
      <c r="G194" s="103" t="s">
        <v>1538</v>
      </c>
      <c r="H194" s="103" t="s">
        <v>1538</v>
      </c>
      <c r="I194" s="102"/>
      <c r="J194" s="103" t="s">
        <v>1538</v>
      </c>
      <c r="K194" s="101" t="s">
        <v>1538</v>
      </c>
      <c r="L194" s="103" t="s">
        <v>1538</v>
      </c>
      <c r="M194" s="103" t="s">
        <v>1538</v>
      </c>
      <c r="N194" s="102"/>
      <c r="O194" s="103" t="s">
        <v>1538</v>
      </c>
      <c r="P194" s="103" t="s">
        <v>1538</v>
      </c>
      <c r="Q194" s="102"/>
      <c r="R194" s="103" t="s">
        <v>1538</v>
      </c>
      <c r="S194" s="103" t="s">
        <v>1538</v>
      </c>
      <c r="T194" s="102" t="s">
        <v>1538</v>
      </c>
      <c r="U194" s="103" t="s">
        <v>1538</v>
      </c>
      <c r="V194" s="103" t="s">
        <v>1538</v>
      </c>
    </row>
    <row r="195" spans="1:22" ht="16">
      <c r="A195" s="104" t="s">
        <v>919</v>
      </c>
      <c r="B195" s="20" t="str">
        <f>VLOOKUP(A195,'Planning Periods'!$E$2:$N$540,10,FALSE)</f>
        <v>10/15/2013 - 10/15/2021</v>
      </c>
      <c r="C195" s="103">
        <v>2016</v>
      </c>
      <c r="D195" s="103" t="str">
        <f t="shared" si="2"/>
        <v>Big Bear Lake 2016</v>
      </c>
      <c r="E195" s="103" t="s">
        <v>1538</v>
      </c>
      <c r="F195" s="101" t="s">
        <v>1538</v>
      </c>
      <c r="G195" s="103" t="s">
        <v>1538</v>
      </c>
      <c r="H195" s="103" t="s">
        <v>1538</v>
      </c>
      <c r="I195" s="102"/>
      <c r="J195" s="103" t="s">
        <v>1538</v>
      </c>
      <c r="K195" s="101" t="s">
        <v>1538</v>
      </c>
      <c r="L195" s="103" t="s">
        <v>1538</v>
      </c>
      <c r="M195" s="103" t="s">
        <v>1538</v>
      </c>
      <c r="N195" s="102"/>
      <c r="O195" s="103" t="s">
        <v>1538</v>
      </c>
      <c r="P195" s="103" t="s">
        <v>1538</v>
      </c>
      <c r="Q195" s="102"/>
      <c r="R195" s="103" t="s">
        <v>1538</v>
      </c>
      <c r="S195" s="103" t="s">
        <v>1538</v>
      </c>
      <c r="T195" s="102" t="s">
        <v>1538</v>
      </c>
      <c r="U195" s="103" t="s">
        <v>1538</v>
      </c>
      <c r="V195" s="103" t="s">
        <v>1538</v>
      </c>
    </row>
    <row r="196" spans="1:22" ht="16">
      <c r="A196" s="104" t="s">
        <v>919</v>
      </c>
      <c r="B196" s="20" t="str">
        <f>VLOOKUP(A196,'Planning Periods'!$E$2:$N$540,10,FALSE)</f>
        <v>10/15/2013 - 10/15/2021</v>
      </c>
      <c r="C196" s="103">
        <v>2017</v>
      </c>
      <c r="D196" s="103" t="str">
        <f t="shared" si="2"/>
        <v>Big Bear Lake 2017</v>
      </c>
      <c r="E196" s="103">
        <v>1</v>
      </c>
      <c r="F196" s="101">
        <v>0</v>
      </c>
      <c r="G196" s="103">
        <v>0</v>
      </c>
      <c r="H196" s="103">
        <v>0</v>
      </c>
      <c r="I196" s="102"/>
      <c r="J196" s="103">
        <v>1</v>
      </c>
      <c r="K196" s="101">
        <v>0</v>
      </c>
      <c r="L196" s="103">
        <v>0</v>
      </c>
      <c r="M196" s="103">
        <v>0</v>
      </c>
      <c r="N196" s="102"/>
      <c r="O196" s="103">
        <v>0</v>
      </c>
      <c r="P196" s="103">
        <v>4</v>
      </c>
      <c r="Q196" s="102"/>
      <c r="R196" s="103">
        <v>0</v>
      </c>
      <c r="S196" s="103">
        <v>23</v>
      </c>
      <c r="T196" s="102">
        <v>0</v>
      </c>
      <c r="U196" s="103">
        <v>2</v>
      </c>
      <c r="V196" s="103">
        <v>27</v>
      </c>
    </row>
    <row r="197" spans="1:22" ht="16">
      <c r="A197" s="104" t="s">
        <v>1217</v>
      </c>
      <c r="B197" s="20" t="str">
        <f>VLOOKUP(A197,'Planning Periods'!$E$2:$N$540,10,FALSE)</f>
        <v>06/15/2014 - 06/15/2022</v>
      </c>
      <c r="C197" s="103">
        <v>2014</v>
      </c>
      <c r="D197" s="103" t="str">
        <f t="shared" si="2"/>
        <v>Biggs 2014</v>
      </c>
      <c r="E197" s="103">
        <v>48</v>
      </c>
      <c r="F197" s="101">
        <v>0</v>
      </c>
      <c r="G197" s="103">
        <v>0</v>
      </c>
      <c r="H197" s="103">
        <v>0</v>
      </c>
      <c r="I197" s="102"/>
      <c r="J197" s="103">
        <v>30</v>
      </c>
      <c r="K197" s="101">
        <v>0</v>
      </c>
      <c r="L197" s="103">
        <v>0</v>
      </c>
      <c r="M197" s="103">
        <v>0</v>
      </c>
      <c r="N197" s="102"/>
      <c r="O197" s="103">
        <v>24</v>
      </c>
      <c r="P197" s="103">
        <v>0</v>
      </c>
      <c r="Q197" s="102"/>
      <c r="R197" s="103">
        <v>82</v>
      </c>
      <c r="S197" s="103">
        <v>0</v>
      </c>
      <c r="T197" s="102">
        <v>0</v>
      </c>
      <c r="U197" s="103">
        <v>184</v>
      </c>
      <c r="V197" s="103">
        <v>0</v>
      </c>
    </row>
    <row r="198" spans="1:22" ht="16">
      <c r="A198" s="104" t="s">
        <v>1217</v>
      </c>
      <c r="B198" s="20" t="str">
        <f>VLOOKUP(A198,'Planning Periods'!$E$2:$N$540,10,FALSE)</f>
        <v>06/15/2014 - 06/15/2022</v>
      </c>
      <c r="C198" s="103">
        <v>2015</v>
      </c>
      <c r="D198" s="103" t="str">
        <f t="shared" si="2"/>
        <v>Biggs 2015</v>
      </c>
      <c r="E198" s="103">
        <v>48</v>
      </c>
      <c r="F198" s="101">
        <v>26</v>
      </c>
      <c r="G198" s="103">
        <v>26</v>
      </c>
      <c r="H198" s="103">
        <v>0</v>
      </c>
      <c r="I198" s="102"/>
      <c r="J198" s="103">
        <v>30</v>
      </c>
      <c r="K198" s="101">
        <v>30</v>
      </c>
      <c r="L198" s="103">
        <v>30</v>
      </c>
      <c r="M198" s="103">
        <v>0</v>
      </c>
      <c r="N198" s="102"/>
      <c r="O198" s="103">
        <v>24</v>
      </c>
      <c r="P198" s="103">
        <v>0</v>
      </c>
      <c r="Q198" s="102"/>
      <c r="R198" s="103">
        <v>82</v>
      </c>
      <c r="S198" s="103">
        <v>0</v>
      </c>
      <c r="T198" s="102">
        <v>0</v>
      </c>
      <c r="U198" s="103">
        <v>184</v>
      </c>
      <c r="V198" s="103">
        <v>56</v>
      </c>
    </row>
    <row r="199" spans="1:22" ht="16">
      <c r="A199" s="104" t="s">
        <v>1217</v>
      </c>
      <c r="B199" s="20" t="str">
        <f>VLOOKUP(A199,'Planning Periods'!$E$2:$N$540,10,FALSE)</f>
        <v>06/15/2014 - 06/15/2022</v>
      </c>
      <c r="C199" s="103">
        <v>2016</v>
      </c>
      <c r="D199" s="103" t="str">
        <f t="shared" si="2"/>
        <v>Biggs 2016</v>
      </c>
      <c r="E199" s="103" t="s">
        <v>1538</v>
      </c>
      <c r="F199" s="101" t="s">
        <v>1538</v>
      </c>
      <c r="G199" s="103" t="s">
        <v>1538</v>
      </c>
      <c r="H199" s="103" t="s">
        <v>1538</v>
      </c>
      <c r="I199" s="102"/>
      <c r="J199" s="103" t="s">
        <v>1538</v>
      </c>
      <c r="K199" s="101" t="s">
        <v>1538</v>
      </c>
      <c r="L199" s="103" t="s">
        <v>1538</v>
      </c>
      <c r="M199" s="103" t="s">
        <v>1538</v>
      </c>
      <c r="N199" s="102"/>
      <c r="O199" s="103" t="s">
        <v>1538</v>
      </c>
      <c r="P199" s="103" t="s">
        <v>1538</v>
      </c>
      <c r="Q199" s="102"/>
      <c r="R199" s="103" t="s">
        <v>1538</v>
      </c>
      <c r="S199" s="103" t="s">
        <v>1538</v>
      </c>
      <c r="T199" s="102" t="s">
        <v>1538</v>
      </c>
      <c r="U199" s="103" t="s">
        <v>1538</v>
      </c>
      <c r="V199" s="103" t="s">
        <v>1538</v>
      </c>
    </row>
    <row r="200" spans="1:22" ht="16">
      <c r="A200" s="104" t="s">
        <v>1217</v>
      </c>
      <c r="B200" s="20" t="str">
        <f>VLOOKUP(A200,'Planning Periods'!$E$2:$N$540,10,FALSE)</f>
        <v>06/15/2014 - 06/15/2022</v>
      </c>
      <c r="C200" s="103">
        <v>2017</v>
      </c>
      <c r="D200" s="103" t="str">
        <f t="shared" si="2"/>
        <v>Biggs 2017</v>
      </c>
      <c r="E200" s="103">
        <v>48</v>
      </c>
      <c r="F200" s="101">
        <v>0</v>
      </c>
      <c r="G200" s="103">
        <v>0</v>
      </c>
      <c r="H200" s="103">
        <v>0</v>
      </c>
      <c r="I200" s="102"/>
      <c r="J200" s="103">
        <v>30</v>
      </c>
      <c r="K200" s="101">
        <v>0</v>
      </c>
      <c r="L200" s="103">
        <v>0</v>
      </c>
      <c r="M200" s="103">
        <v>0</v>
      </c>
      <c r="N200" s="102"/>
      <c r="O200" s="103">
        <v>24</v>
      </c>
      <c r="P200" s="103">
        <v>1</v>
      </c>
      <c r="Q200" s="102"/>
      <c r="R200" s="103">
        <v>82</v>
      </c>
      <c r="S200" s="103">
        <v>0</v>
      </c>
      <c r="T200" s="102">
        <v>0</v>
      </c>
      <c r="U200" s="103">
        <v>184</v>
      </c>
      <c r="V200" s="103">
        <v>1</v>
      </c>
    </row>
    <row r="201" spans="1:22" ht="16">
      <c r="A201" s="104" t="s">
        <v>1152</v>
      </c>
      <c r="B201" s="20" t="str">
        <f>VLOOKUP(A201,'Planning Periods'!$E$2:$N$540,10,FALSE)</f>
        <v>06/30/2014 - 06/30/2019</v>
      </c>
      <c r="C201" s="103">
        <v>2014</v>
      </c>
      <c r="D201" s="103" t="str">
        <f t="shared" si="2"/>
        <v>Bishop 2014</v>
      </c>
      <c r="E201" s="103">
        <v>15</v>
      </c>
      <c r="F201" s="101">
        <v>0</v>
      </c>
      <c r="G201" s="103">
        <v>0</v>
      </c>
      <c r="H201" s="103">
        <v>0</v>
      </c>
      <c r="I201" s="102"/>
      <c r="J201" s="103">
        <v>10</v>
      </c>
      <c r="K201" s="101">
        <v>0</v>
      </c>
      <c r="L201" s="103">
        <v>0</v>
      </c>
      <c r="M201" s="103">
        <v>0</v>
      </c>
      <c r="N201" s="102"/>
      <c r="O201" s="103">
        <v>12</v>
      </c>
      <c r="P201" s="103">
        <v>0</v>
      </c>
      <c r="Q201" s="102"/>
      <c r="R201" s="103">
        <v>28</v>
      </c>
      <c r="S201" s="103">
        <v>0</v>
      </c>
      <c r="T201" s="102">
        <v>0</v>
      </c>
      <c r="U201" s="103">
        <v>65</v>
      </c>
      <c r="V201" s="103">
        <v>0</v>
      </c>
    </row>
    <row r="202" spans="1:22" ht="16">
      <c r="A202" s="104" t="s">
        <v>1152</v>
      </c>
      <c r="B202" s="20" t="str">
        <f>VLOOKUP(A202,'Planning Periods'!$E$2:$N$540,10,FALSE)</f>
        <v>06/30/2014 - 06/30/2019</v>
      </c>
      <c r="C202" s="103">
        <v>2015</v>
      </c>
      <c r="D202" s="103" t="str">
        <f t="shared" si="2"/>
        <v>Bishop 2015</v>
      </c>
      <c r="E202" s="103">
        <v>15</v>
      </c>
      <c r="F202" s="101">
        <v>0</v>
      </c>
      <c r="G202" s="103">
        <v>0</v>
      </c>
      <c r="H202" s="103">
        <v>0</v>
      </c>
      <c r="I202" s="102"/>
      <c r="J202" s="103">
        <v>10</v>
      </c>
      <c r="K202" s="101">
        <v>1</v>
      </c>
      <c r="L202" s="103">
        <v>1</v>
      </c>
      <c r="M202" s="103">
        <v>0</v>
      </c>
      <c r="N202" s="102"/>
      <c r="O202" s="103">
        <v>12</v>
      </c>
      <c r="P202" s="103">
        <v>2</v>
      </c>
      <c r="Q202" s="102"/>
      <c r="R202" s="103">
        <v>28</v>
      </c>
      <c r="S202" s="103">
        <v>0</v>
      </c>
      <c r="T202" s="102">
        <v>0</v>
      </c>
      <c r="U202" s="103">
        <v>65</v>
      </c>
      <c r="V202" s="103">
        <v>3</v>
      </c>
    </row>
    <row r="203" spans="1:22" ht="16">
      <c r="A203" s="104" t="s">
        <v>1152</v>
      </c>
      <c r="B203" s="20" t="str">
        <f>VLOOKUP(A203,'Planning Periods'!$E$2:$N$540,10,FALSE)</f>
        <v>06/30/2014 - 06/30/2019</v>
      </c>
      <c r="C203" s="103">
        <v>2016</v>
      </c>
      <c r="D203" s="103" t="str">
        <f t="shared" si="2"/>
        <v>Bishop 2016</v>
      </c>
      <c r="E203" s="103">
        <v>15</v>
      </c>
      <c r="F203" s="101">
        <v>0</v>
      </c>
      <c r="G203" s="103">
        <v>0</v>
      </c>
      <c r="H203" s="103">
        <v>0</v>
      </c>
      <c r="I203" s="102"/>
      <c r="J203" s="103">
        <v>10</v>
      </c>
      <c r="K203" s="101">
        <v>0</v>
      </c>
      <c r="L203" s="103">
        <v>0</v>
      </c>
      <c r="M203" s="103">
        <v>0</v>
      </c>
      <c r="N203" s="102"/>
      <c r="O203" s="103">
        <v>12</v>
      </c>
      <c r="P203" s="103">
        <v>6</v>
      </c>
      <c r="Q203" s="102"/>
      <c r="R203" s="103">
        <v>28</v>
      </c>
      <c r="S203" s="103">
        <v>0</v>
      </c>
      <c r="T203" s="102">
        <v>0</v>
      </c>
      <c r="U203" s="103">
        <v>65</v>
      </c>
      <c r="V203" s="103">
        <v>6</v>
      </c>
    </row>
    <row r="204" spans="1:22" ht="16">
      <c r="A204" s="104" t="s">
        <v>1152</v>
      </c>
      <c r="B204" s="20" t="str">
        <f>VLOOKUP(A204,'Planning Periods'!$E$2:$N$540,10,FALSE)</f>
        <v>06/30/2014 - 06/30/2019</v>
      </c>
      <c r="C204" s="103">
        <v>2017</v>
      </c>
      <c r="D204" s="103" t="str">
        <f t="shared" ref="D204:D275" si="3">CONCATENATE(A204," ",C204)</f>
        <v>Bishop 2017</v>
      </c>
      <c r="E204" s="103">
        <v>15</v>
      </c>
      <c r="F204" s="101">
        <v>0</v>
      </c>
      <c r="G204" s="103">
        <v>0</v>
      </c>
      <c r="H204" s="103">
        <v>0</v>
      </c>
      <c r="I204" s="102"/>
      <c r="J204" s="103">
        <v>10</v>
      </c>
      <c r="K204" s="101">
        <v>0</v>
      </c>
      <c r="L204" s="103">
        <v>0</v>
      </c>
      <c r="M204" s="103">
        <v>0</v>
      </c>
      <c r="N204" s="102"/>
      <c r="O204" s="103">
        <v>12</v>
      </c>
      <c r="P204" s="103">
        <v>0</v>
      </c>
      <c r="Q204" s="102"/>
      <c r="R204" s="103">
        <v>28</v>
      </c>
      <c r="S204" s="103">
        <v>0</v>
      </c>
      <c r="T204" s="102">
        <v>0</v>
      </c>
      <c r="U204" s="103">
        <v>65</v>
      </c>
      <c r="V204" s="103">
        <v>0</v>
      </c>
    </row>
    <row r="205" spans="1:22" ht="16">
      <c r="A205" t="s">
        <v>1167</v>
      </c>
      <c r="B205" s="20" t="str">
        <f>VLOOKUP(A205,'Planning Periods'!$E$2:$N$540,10,FALSE)</f>
        <v>06/30/2014 - 06/30/2019</v>
      </c>
      <c r="C205" s="103">
        <v>2014</v>
      </c>
      <c r="D205" s="103" t="str">
        <f t="shared" si="3"/>
        <v>Blue Lake 2014</v>
      </c>
      <c r="E205" s="101" t="s">
        <v>1538</v>
      </c>
      <c r="F205" s="101" t="s">
        <v>1538</v>
      </c>
      <c r="G205" s="101" t="s">
        <v>1538</v>
      </c>
      <c r="H205" s="101" t="s">
        <v>1538</v>
      </c>
      <c r="I205" s="101">
        <v>0</v>
      </c>
      <c r="J205" s="101" t="s">
        <v>1538</v>
      </c>
      <c r="K205" s="101" t="s">
        <v>1538</v>
      </c>
      <c r="L205" s="101" t="s">
        <v>1538</v>
      </c>
      <c r="M205" s="101" t="s">
        <v>1538</v>
      </c>
      <c r="N205" s="101">
        <v>0</v>
      </c>
      <c r="O205" s="101" t="s">
        <v>1538</v>
      </c>
      <c r="P205" s="101" t="s">
        <v>1538</v>
      </c>
      <c r="Q205" s="101"/>
      <c r="R205" s="101" t="s">
        <v>1538</v>
      </c>
      <c r="S205" s="101" t="s">
        <v>1538</v>
      </c>
      <c r="T205" s="101" t="s">
        <v>1538</v>
      </c>
      <c r="U205" s="101" t="s">
        <v>1538</v>
      </c>
      <c r="V205" s="101" t="s">
        <v>1538</v>
      </c>
    </row>
    <row r="206" spans="1:22" ht="16">
      <c r="A206" t="s">
        <v>1167</v>
      </c>
      <c r="B206" s="20" t="str">
        <f>VLOOKUP(A206,'Planning Periods'!$E$2:$N$540,10,FALSE)</f>
        <v>06/30/2014 - 06/30/2019</v>
      </c>
      <c r="C206" s="103">
        <v>2015</v>
      </c>
      <c r="D206" s="103" t="str">
        <f t="shared" si="3"/>
        <v>Blue Lake 2015</v>
      </c>
      <c r="E206" t="s">
        <v>1538</v>
      </c>
      <c r="F206" t="s">
        <v>1538</v>
      </c>
      <c r="G206" t="s">
        <v>1538</v>
      </c>
      <c r="H206" t="s">
        <v>1538</v>
      </c>
      <c r="J206" t="s">
        <v>1538</v>
      </c>
      <c r="K206" t="s">
        <v>1538</v>
      </c>
      <c r="L206" t="s">
        <v>1538</v>
      </c>
      <c r="M206" t="s">
        <v>1538</v>
      </c>
      <c r="O206" t="s">
        <v>1538</v>
      </c>
      <c r="P206" t="s">
        <v>1538</v>
      </c>
      <c r="R206" t="s">
        <v>1538</v>
      </c>
      <c r="S206" t="s">
        <v>1538</v>
      </c>
      <c r="T206" t="s">
        <v>1538</v>
      </c>
      <c r="U206" t="s">
        <v>1538</v>
      </c>
      <c r="V206" t="s">
        <v>1538</v>
      </c>
    </row>
    <row r="207" spans="1:22" ht="16">
      <c r="A207" t="s">
        <v>1167</v>
      </c>
      <c r="B207" s="20" t="str">
        <f>VLOOKUP(A207,'Planning Periods'!$E$2:$N$540,10,FALSE)</f>
        <v>06/30/2014 - 06/30/2019</v>
      </c>
      <c r="C207" s="103">
        <v>2016</v>
      </c>
      <c r="D207" s="103" t="str">
        <f t="shared" si="3"/>
        <v>Blue Lake 2016</v>
      </c>
      <c r="E207" t="s">
        <v>1538</v>
      </c>
      <c r="F207" t="s">
        <v>1538</v>
      </c>
      <c r="G207" t="s">
        <v>1538</v>
      </c>
      <c r="H207" t="s">
        <v>1538</v>
      </c>
      <c r="J207" t="s">
        <v>1538</v>
      </c>
      <c r="K207" t="s">
        <v>1538</v>
      </c>
      <c r="L207" t="s">
        <v>1538</v>
      </c>
      <c r="M207" t="s">
        <v>1538</v>
      </c>
      <c r="O207" t="s">
        <v>1538</v>
      </c>
      <c r="P207" t="s">
        <v>1538</v>
      </c>
      <c r="R207" t="s">
        <v>1538</v>
      </c>
      <c r="S207" t="s">
        <v>1538</v>
      </c>
      <c r="T207" t="s">
        <v>1538</v>
      </c>
      <c r="U207" t="s">
        <v>1538</v>
      </c>
      <c r="V207" t="s">
        <v>1538</v>
      </c>
    </row>
    <row r="208" spans="1:22" ht="16">
      <c r="A208" t="s">
        <v>1167</v>
      </c>
      <c r="B208" s="20" t="str">
        <f>VLOOKUP(A208,'Planning Periods'!$E$2:$N$540,10,FALSE)</f>
        <v>06/30/2014 - 06/30/2019</v>
      </c>
      <c r="C208" s="103">
        <v>2017</v>
      </c>
      <c r="D208" s="103" t="str">
        <f t="shared" si="3"/>
        <v>Blue Lake 2017</v>
      </c>
      <c r="E208" t="s">
        <v>1538</v>
      </c>
      <c r="F208" t="s">
        <v>1538</v>
      </c>
      <c r="G208" t="s">
        <v>1538</v>
      </c>
      <c r="H208" t="s">
        <v>1538</v>
      </c>
      <c r="J208" t="s">
        <v>1538</v>
      </c>
      <c r="K208" t="s">
        <v>1538</v>
      </c>
      <c r="L208" t="s">
        <v>1538</v>
      </c>
      <c r="M208" t="s">
        <v>1538</v>
      </c>
      <c r="O208" t="s">
        <v>1538</v>
      </c>
      <c r="P208" t="s">
        <v>1538</v>
      </c>
      <c r="R208" t="s">
        <v>1538</v>
      </c>
      <c r="S208" t="s">
        <v>1538</v>
      </c>
      <c r="T208" t="s">
        <v>1538</v>
      </c>
      <c r="U208" t="s">
        <v>1538</v>
      </c>
      <c r="V208" t="s">
        <v>1538</v>
      </c>
    </row>
    <row r="209" spans="1:22">
      <c r="A209" s="104" t="s">
        <v>953</v>
      </c>
      <c r="B209" s="20"/>
      <c r="C209" s="103">
        <v>2013</v>
      </c>
      <c r="D209" s="103" t="str">
        <f t="shared" si="3"/>
        <v>Blythe 2013</v>
      </c>
      <c r="E209" t="s">
        <v>1538</v>
      </c>
      <c r="F209" t="s">
        <v>1538</v>
      </c>
      <c r="G209" t="s">
        <v>1538</v>
      </c>
      <c r="H209" t="s">
        <v>1538</v>
      </c>
      <c r="J209" t="s">
        <v>1538</v>
      </c>
      <c r="K209" t="s">
        <v>1538</v>
      </c>
      <c r="L209" t="s">
        <v>1538</v>
      </c>
      <c r="M209" t="s">
        <v>1538</v>
      </c>
      <c r="O209" t="s">
        <v>1538</v>
      </c>
      <c r="P209" t="s">
        <v>1538</v>
      </c>
      <c r="R209" t="s">
        <v>1538</v>
      </c>
      <c r="S209" t="s">
        <v>1538</v>
      </c>
      <c r="T209" t="s">
        <v>1538</v>
      </c>
      <c r="U209" t="s">
        <v>1538</v>
      </c>
      <c r="V209" t="s">
        <v>1538</v>
      </c>
    </row>
    <row r="210" spans="1:22" ht="16">
      <c r="A210" t="s">
        <v>953</v>
      </c>
      <c r="B210" s="20" t="str">
        <f>VLOOKUP(A210,'Planning Periods'!$E$2:$N$540,10,FALSE)</f>
        <v>10/15/2013 - 10/15/2021</v>
      </c>
      <c r="C210" s="103">
        <v>2014</v>
      </c>
      <c r="D210" s="103" t="str">
        <f t="shared" si="3"/>
        <v>Blythe 2014</v>
      </c>
      <c r="E210" s="101" t="s">
        <v>1538</v>
      </c>
      <c r="F210" s="101" t="s">
        <v>1538</v>
      </c>
      <c r="G210" s="101" t="s">
        <v>1538</v>
      </c>
      <c r="H210" s="101" t="s">
        <v>1538</v>
      </c>
      <c r="I210" s="101">
        <v>0</v>
      </c>
      <c r="J210" s="101" t="s">
        <v>1538</v>
      </c>
      <c r="K210" s="101" t="s">
        <v>1538</v>
      </c>
      <c r="L210" s="101" t="s">
        <v>1538</v>
      </c>
      <c r="M210" s="101" t="s">
        <v>1538</v>
      </c>
      <c r="N210" s="101">
        <v>0</v>
      </c>
      <c r="O210" s="101" t="s">
        <v>1538</v>
      </c>
      <c r="P210" s="101" t="s">
        <v>1538</v>
      </c>
      <c r="Q210" s="101"/>
      <c r="R210" s="101" t="s">
        <v>1538</v>
      </c>
      <c r="S210" s="101" t="s">
        <v>1538</v>
      </c>
      <c r="T210" s="101" t="s">
        <v>1538</v>
      </c>
      <c r="U210" s="101" t="s">
        <v>1538</v>
      </c>
      <c r="V210" s="101" t="s">
        <v>1538</v>
      </c>
    </row>
    <row r="211" spans="1:22" ht="16">
      <c r="A211" t="s">
        <v>953</v>
      </c>
      <c r="B211" s="20" t="str">
        <f>VLOOKUP(A211,'Planning Periods'!$E$2:$N$540,10,FALSE)</f>
        <v>10/15/2013 - 10/15/2021</v>
      </c>
      <c r="C211" s="103">
        <v>2015</v>
      </c>
      <c r="D211" s="103" t="str">
        <f t="shared" si="3"/>
        <v>Blythe 2015</v>
      </c>
      <c r="E211" t="s">
        <v>1538</v>
      </c>
      <c r="F211" t="s">
        <v>1538</v>
      </c>
      <c r="G211" t="s">
        <v>1538</v>
      </c>
      <c r="H211" t="s">
        <v>1538</v>
      </c>
      <c r="J211" t="s">
        <v>1538</v>
      </c>
      <c r="K211" t="s">
        <v>1538</v>
      </c>
      <c r="L211" t="s">
        <v>1538</v>
      </c>
      <c r="M211" t="s">
        <v>1538</v>
      </c>
      <c r="O211" t="s">
        <v>1538</v>
      </c>
      <c r="P211" t="s">
        <v>1538</v>
      </c>
      <c r="R211" t="s">
        <v>1538</v>
      </c>
      <c r="S211" t="s">
        <v>1538</v>
      </c>
      <c r="T211" t="s">
        <v>1538</v>
      </c>
      <c r="U211" t="s">
        <v>1538</v>
      </c>
      <c r="V211" t="s">
        <v>1538</v>
      </c>
    </row>
    <row r="212" spans="1:22" ht="16">
      <c r="A212" t="s">
        <v>953</v>
      </c>
      <c r="B212" s="20" t="str">
        <f>VLOOKUP(A212,'Planning Periods'!$E$2:$N$540,10,FALSE)</f>
        <v>10/15/2013 - 10/15/2021</v>
      </c>
      <c r="C212" s="103">
        <v>2016</v>
      </c>
      <c r="D212" s="103" t="str">
        <f t="shared" si="3"/>
        <v>Blythe 2016</v>
      </c>
      <c r="E212" t="s">
        <v>1538</v>
      </c>
      <c r="F212" t="s">
        <v>1538</v>
      </c>
      <c r="G212" t="s">
        <v>1538</v>
      </c>
      <c r="H212" t="s">
        <v>1538</v>
      </c>
      <c r="J212" t="s">
        <v>1538</v>
      </c>
      <c r="K212" t="s">
        <v>1538</v>
      </c>
      <c r="L212" t="s">
        <v>1538</v>
      </c>
      <c r="M212" t="s">
        <v>1538</v>
      </c>
      <c r="O212" t="s">
        <v>1538</v>
      </c>
      <c r="P212" t="s">
        <v>1538</v>
      </c>
      <c r="R212" t="s">
        <v>1538</v>
      </c>
      <c r="S212" t="s">
        <v>1538</v>
      </c>
      <c r="T212" t="s">
        <v>1538</v>
      </c>
      <c r="U212" t="s">
        <v>1538</v>
      </c>
      <c r="V212" t="s">
        <v>1538</v>
      </c>
    </row>
    <row r="213" spans="1:22" ht="16">
      <c r="A213" t="s">
        <v>953</v>
      </c>
      <c r="B213" s="20" t="str">
        <f>VLOOKUP(A213,'Planning Periods'!$E$2:$N$540,10,FALSE)</f>
        <v>10/15/2013 - 10/15/2021</v>
      </c>
      <c r="C213" s="103">
        <v>2017</v>
      </c>
      <c r="D213" s="103" t="str">
        <f t="shared" si="3"/>
        <v>Blythe 2017</v>
      </c>
      <c r="E213" t="s">
        <v>1538</v>
      </c>
      <c r="F213" t="s">
        <v>1538</v>
      </c>
      <c r="G213" t="s">
        <v>1538</v>
      </c>
      <c r="H213" t="s">
        <v>1538</v>
      </c>
      <c r="J213" t="s">
        <v>1538</v>
      </c>
      <c r="K213" t="s">
        <v>1538</v>
      </c>
      <c r="L213" t="s">
        <v>1538</v>
      </c>
      <c r="M213" t="s">
        <v>1538</v>
      </c>
      <c r="O213" t="s">
        <v>1538</v>
      </c>
      <c r="P213" t="s">
        <v>1538</v>
      </c>
      <c r="R213" t="s">
        <v>1538</v>
      </c>
      <c r="S213" t="s">
        <v>1538</v>
      </c>
      <c r="T213" t="s">
        <v>1538</v>
      </c>
      <c r="U213" t="s">
        <v>1538</v>
      </c>
      <c r="V213" t="s">
        <v>1538</v>
      </c>
    </row>
    <row r="214" spans="1:22">
      <c r="A214" t="s">
        <v>1117</v>
      </c>
      <c r="B214" s="20"/>
      <c r="C214" s="103">
        <v>2013</v>
      </c>
      <c r="D214" s="103" t="str">
        <f t="shared" si="3"/>
        <v>Bradbury 2013</v>
      </c>
      <c r="E214" t="s">
        <v>1538</v>
      </c>
      <c r="F214" t="s">
        <v>1538</v>
      </c>
      <c r="G214" t="s">
        <v>1538</v>
      </c>
      <c r="H214" t="s">
        <v>1538</v>
      </c>
      <c r="J214" t="s">
        <v>1538</v>
      </c>
      <c r="K214" t="s">
        <v>1538</v>
      </c>
      <c r="L214" t="s">
        <v>1538</v>
      </c>
      <c r="M214" t="s">
        <v>1538</v>
      </c>
      <c r="O214" t="s">
        <v>1538</v>
      </c>
      <c r="P214" t="s">
        <v>1538</v>
      </c>
      <c r="R214" t="s">
        <v>1538</v>
      </c>
      <c r="S214" t="s">
        <v>1538</v>
      </c>
      <c r="T214" t="s">
        <v>1538</v>
      </c>
      <c r="U214" t="s">
        <v>1538</v>
      </c>
      <c r="V214" t="s">
        <v>1538</v>
      </c>
    </row>
    <row r="215" spans="1:22" ht="16">
      <c r="A215" t="s">
        <v>1117</v>
      </c>
      <c r="B215" s="20" t="str">
        <f>VLOOKUP(A215,'Planning Periods'!$E$2:$N$540,10,FALSE)</f>
        <v>10/15/2013 - 10/15/2021</v>
      </c>
      <c r="C215" s="103">
        <v>2014</v>
      </c>
      <c r="D215" s="103" t="str">
        <f t="shared" si="3"/>
        <v>Bradbury 2014</v>
      </c>
      <c r="E215" s="101" t="s">
        <v>1538</v>
      </c>
      <c r="F215" s="101" t="s">
        <v>1538</v>
      </c>
      <c r="G215" s="101" t="s">
        <v>1538</v>
      </c>
      <c r="H215" s="101" t="s">
        <v>1538</v>
      </c>
      <c r="I215" s="101">
        <v>0</v>
      </c>
      <c r="J215" s="101" t="s">
        <v>1538</v>
      </c>
      <c r="K215" s="101" t="s">
        <v>1538</v>
      </c>
      <c r="L215" s="101" t="s">
        <v>1538</v>
      </c>
      <c r="M215" s="101" t="s">
        <v>1538</v>
      </c>
      <c r="N215" s="101">
        <v>0</v>
      </c>
      <c r="O215" s="101" t="s">
        <v>1538</v>
      </c>
      <c r="P215" s="101" t="s">
        <v>1538</v>
      </c>
      <c r="Q215" s="101"/>
      <c r="R215" s="101" t="s">
        <v>1538</v>
      </c>
      <c r="S215" s="101" t="s">
        <v>1538</v>
      </c>
      <c r="T215" s="101" t="s">
        <v>1538</v>
      </c>
      <c r="U215" s="101" t="s">
        <v>1538</v>
      </c>
      <c r="V215" s="101" t="s">
        <v>1538</v>
      </c>
    </row>
    <row r="216" spans="1:22" ht="16">
      <c r="A216" t="s">
        <v>1117</v>
      </c>
      <c r="B216" s="20" t="str">
        <f>VLOOKUP(A216,'Planning Periods'!$E$2:$N$540,10,FALSE)</f>
        <v>10/15/2013 - 10/15/2021</v>
      </c>
      <c r="C216" s="103">
        <v>2015</v>
      </c>
      <c r="D216" s="103" t="str">
        <f t="shared" si="3"/>
        <v>Bradbury 2015</v>
      </c>
      <c r="E216" t="s">
        <v>1538</v>
      </c>
      <c r="F216" t="s">
        <v>1538</v>
      </c>
      <c r="G216" t="s">
        <v>1538</v>
      </c>
      <c r="H216" t="s">
        <v>1538</v>
      </c>
      <c r="J216" t="s">
        <v>1538</v>
      </c>
      <c r="K216" t="s">
        <v>1538</v>
      </c>
      <c r="L216" t="s">
        <v>1538</v>
      </c>
      <c r="M216" t="s">
        <v>1538</v>
      </c>
      <c r="O216" t="s">
        <v>1538</v>
      </c>
      <c r="P216" t="s">
        <v>1538</v>
      </c>
      <c r="R216" t="s">
        <v>1538</v>
      </c>
      <c r="S216" t="s">
        <v>1538</v>
      </c>
      <c r="T216" t="s">
        <v>1538</v>
      </c>
      <c r="U216" t="s">
        <v>1538</v>
      </c>
      <c r="V216" t="s">
        <v>1538</v>
      </c>
    </row>
    <row r="217" spans="1:22" ht="16">
      <c r="A217" t="s">
        <v>1117</v>
      </c>
      <c r="B217" s="20" t="str">
        <f>VLOOKUP(A217,'Planning Periods'!$E$2:$N$540,10,FALSE)</f>
        <v>10/15/2013 - 10/15/2021</v>
      </c>
      <c r="C217" s="103">
        <v>2016</v>
      </c>
      <c r="D217" s="103" t="str">
        <f t="shared" si="3"/>
        <v>Bradbury 2016</v>
      </c>
      <c r="E217" t="s">
        <v>1538</v>
      </c>
      <c r="F217" t="s">
        <v>1538</v>
      </c>
      <c r="G217" t="s">
        <v>1538</v>
      </c>
      <c r="H217" t="s">
        <v>1538</v>
      </c>
      <c r="J217" t="s">
        <v>1538</v>
      </c>
      <c r="K217" t="s">
        <v>1538</v>
      </c>
      <c r="L217" t="s">
        <v>1538</v>
      </c>
      <c r="M217" t="s">
        <v>1538</v>
      </c>
      <c r="O217" t="s">
        <v>1538</v>
      </c>
      <c r="P217" t="s">
        <v>1538</v>
      </c>
      <c r="R217" t="s">
        <v>1538</v>
      </c>
      <c r="S217" t="s">
        <v>1538</v>
      </c>
      <c r="T217" t="s">
        <v>1538</v>
      </c>
      <c r="U217" t="s">
        <v>1538</v>
      </c>
      <c r="V217" t="s">
        <v>1538</v>
      </c>
    </row>
    <row r="218" spans="1:22" ht="16">
      <c r="A218" t="s">
        <v>1117</v>
      </c>
      <c r="B218" s="20" t="str">
        <f>VLOOKUP(A218,'Planning Periods'!$E$2:$N$540,10,FALSE)</f>
        <v>10/15/2013 - 10/15/2021</v>
      </c>
      <c r="C218" s="103">
        <v>2017</v>
      </c>
      <c r="D218" s="103" t="str">
        <f t="shared" si="3"/>
        <v>Bradbury 2017</v>
      </c>
      <c r="E218" t="s">
        <v>1538</v>
      </c>
      <c r="F218" t="s">
        <v>1538</v>
      </c>
      <c r="G218" t="s">
        <v>1538</v>
      </c>
      <c r="H218" t="s">
        <v>1538</v>
      </c>
      <c r="J218" t="s">
        <v>1538</v>
      </c>
      <c r="K218" t="s">
        <v>1538</v>
      </c>
      <c r="L218" t="s">
        <v>1538</v>
      </c>
      <c r="M218" t="s">
        <v>1538</v>
      </c>
      <c r="O218" t="s">
        <v>1538</v>
      </c>
      <c r="P218" t="s">
        <v>1538</v>
      </c>
      <c r="R218" t="s">
        <v>1538</v>
      </c>
      <c r="S218" t="s">
        <v>1538</v>
      </c>
      <c r="T218" t="s">
        <v>1538</v>
      </c>
      <c r="U218" t="s">
        <v>1538</v>
      </c>
      <c r="V218" t="s">
        <v>1538</v>
      </c>
    </row>
    <row r="219" spans="1:22">
      <c r="A219" s="104" t="s">
        <v>1160</v>
      </c>
      <c r="B219" s="20"/>
      <c r="C219" s="103">
        <v>2013</v>
      </c>
      <c r="D219" s="103" t="str">
        <f t="shared" si="3"/>
        <v>Brawley 2013</v>
      </c>
      <c r="E219" t="s">
        <v>1538</v>
      </c>
      <c r="F219" t="s">
        <v>1538</v>
      </c>
      <c r="G219" t="s">
        <v>1538</v>
      </c>
      <c r="H219" t="s">
        <v>1538</v>
      </c>
      <c r="J219" t="s">
        <v>1538</v>
      </c>
      <c r="K219" t="s">
        <v>1538</v>
      </c>
      <c r="L219" t="s">
        <v>1538</v>
      </c>
      <c r="M219" t="s">
        <v>1538</v>
      </c>
      <c r="O219" t="s">
        <v>1538</v>
      </c>
      <c r="P219" t="s">
        <v>1538</v>
      </c>
      <c r="R219" t="s">
        <v>1538</v>
      </c>
      <c r="S219" t="s">
        <v>1538</v>
      </c>
      <c r="T219" t="s">
        <v>1538</v>
      </c>
      <c r="U219" t="s">
        <v>1538</v>
      </c>
      <c r="V219" t="s">
        <v>1538</v>
      </c>
    </row>
    <row r="220" spans="1:22" ht="16">
      <c r="A220" s="104" t="s">
        <v>1160</v>
      </c>
      <c r="B220" s="20" t="str">
        <f>VLOOKUP(A220,'Planning Periods'!$E$2:$N$540,10,FALSE)</f>
        <v>10/15/2013 - 10/15/2021</v>
      </c>
      <c r="C220" s="103">
        <v>2014</v>
      </c>
      <c r="D220" s="103" t="str">
        <f t="shared" si="3"/>
        <v>Brawley 2014</v>
      </c>
      <c r="E220" s="103">
        <v>756</v>
      </c>
      <c r="F220" s="101">
        <v>8</v>
      </c>
      <c r="G220" s="103">
        <v>8</v>
      </c>
      <c r="H220" s="103">
        <v>0</v>
      </c>
      <c r="I220" s="102"/>
      <c r="J220" s="103">
        <v>511</v>
      </c>
      <c r="K220" s="101">
        <v>5</v>
      </c>
      <c r="L220" s="103">
        <v>5</v>
      </c>
      <c r="M220" s="103">
        <v>0</v>
      </c>
      <c r="N220" s="102"/>
      <c r="O220" s="103">
        <v>494</v>
      </c>
      <c r="P220" s="103">
        <v>0</v>
      </c>
      <c r="Q220" s="102"/>
      <c r="R220" s="103">
        <v>1326</v>
      </c>
      <c r="S220" s="103">
        <v>6</v>
      </c>
      <c r="T220" s="102">
        <v>0</v>
      </c>
      <c r="U220" s="103">
        <v>3087</v>
      </c>
      <c r="V220" s="103">
        <v>19</v>
      </c>
    </row>
    <row r="221" spans="1:22" ht="16">
      <c r="A221" s="104" t="s">
        <v>1160</v>
      </c>
      <c r="B221" s="20" t="str">
        <f>VLOOKUP(A221,'Planning Periods'!$E$2:$N$540,10,FALSE)</f>
        <v>10/15/2013 - 10/15/2021</v>
      </c>
      <c r="C221" s="103">
        <v>2015</v>
      </c>
      <c r="D221" s="103" t="str">
        <f t="shared" si="3"/>
        <v>Brawley 2015</v>
      </c>
      <c r="E221" s="103">
        <v>756</v>
      </c>
      <c r="F221" s="101">
        <v>20</v>
      </c>
      <c r="G221" s="103">
        <v>20</v>
      </c>
      <c r="H221" s="103">
        <v>0</v>
      </c>
      <c r="I221" s="102"/>
      <c r="J221" s="103">
        <v>511</v>
      </c>
      <c r="K221" s="101">
        <v>27</v>
      </c>
      <c r="L221" s="103">
        <v>27</v>
      </c>
      <c r="M221" s="103">
        <v>0</v>
      </c>
      <c r="N221" s="102"/>
      <c r="O221" s="103">
        <v>494</v>
      </c>
      <c r="P221" s="103">
        <v>0</v>
      </c>
      <c r="Q221" s="102"/>
      <c r="R221" s="103">
        <v>1326</v>
      </c>
      <c r="S221" s="103">
        <v>0</v>
      </c>
      <c r="T221" s="102">
        <v>0</v>
      </c>
      <c r="U221" s="103">
        <v>3087</v>
      </c>
      <c r="V221" s="103">
        <v>47</v>
      </c>
    </row>
    <row r="222" spans="1:22" ht="16">
      <c r="A222" s="104" t="s">
        <v>1160</v>
      </c>
      <c r="B222" s="20" t="str">
        <f>VLOOKUP(A222,'Planning Periods'!$E$2:$N$540,10,FALSE)</f>
        <v>10/15/2013 - 10/15/2021</v>
      </c>
      <c r="C222" s="103">
        <v>2016</v>
      </c>
      <c r="D222" s="103" t="str">
        <f t="shared" si="3"/>
        <v>Brawley 2016</v>
      </c>
      <c r="E222" s="103">
        <v>756</v>
      </c>
      <c r="F222" s="101">
        <v>5</v>
      </c>
      <c r="G222" s="103">
        <v>5</v>
      </c>
      <c r="H222" s="103">
        <v>0</v>
      </c>
      <c r="I222" s="102"/>
      <c r="J222" s="103">
        <v>511</v>
      </c>
      <c r="K222" s="101">
        <v>7</v>
      </c>
      <c r="L222" s="103">
        <v>7</v>
      </c>
      <c r="M222" s="103">
        <v>0</v>
      </c>
      <c r="N222" s="102"/>
      <c r="O222" s="103">
        <v>494</v>
      </c>
      <c r="P222" s="103">
        <v>54</v>
      </c>
      <c r="Q222" s="102"/>
      <c r="R222" s="103">
        <v>1326</v>
      </c>
      <c r="S222" s="103">
        <v>0</v>
      </c>
      <c r="T222" s="102">
        <v>0</v>
      </c>
      <c r="U222" s="103">
        <v>3087</v>
      </c>
      <c r="V222" s="103">
        <v>66</v>
      </c>
    </row>
    <row r="223" spans="1:22" ht="16">
      <c r="A223" s="104" t="s">
        <v>1160</v>
      </c>
      <c r="B223" s="20" t="str">
        <f>VLOOKUP(A223,'Planning Periods'!$E$2:$N$540,10,FALSE)</f>
        <v>10/15/2013 - 10/15/2021</v>
      </c>
      <c r="C223" s="103">
        <v>2017</v>
      </c>
      <c r="D223" s="103" t="str">
        <f t="shared" si="3"/>
        <v>Brawley 2017</v>
      </c>
      <c r="E223" s="103">
        <v>756</v>
      </c>
      <c r="F223" s="101">
        <v>6</v>
      </c>
      <c r="G223" s="103">
        <v>4</v>
      </c>
      <c r="H223" s="103">
        <v>2</v>
      </c>
      <c r="I223" s="102"/>
      <c r="J223" s="103">
        <v>511</v>
      </c>
      <c r="K223" s="101">
        <v>14</v>
      </c>
      <c r="L223" s="103">
        <v>12</v>
      </c>
      <c r="M223" s="103">
        <v>2</v>
      </c>
      <c r="N223" s="102"/>
      <c r="O223" s="103">
        <v>494</v>
      </c>
      <c r="P223" s="103">
        <v>40</v>
      </c>
      <c r="Q223" s="102"/>
      <c r="R223" s="103">
        <v>1326</v>
      </c>
      <c r="S223" s="103">
        <v>3</v>
      </c>
      <c r="T223" s="102">
        <v>2</v>
      </c>
      <c r="U223" s="103">
        <v>3087</v>
      </c>
      <c r="V223" s="103">
        <v>63</v>
      </c>
    </row>
    <row r="224" spans="1:22">
      <c r="A224" s="104" t="s">
        <v>995</v>
      </c>
      <c r="B224" s="20"/>
      <c r="C224" s="103">
        <v>2013</v>
      </c>
      <c r="D224" s="103" t="str">
        <f t="shared" si="3"/>
        <v>Brea 2013</v>
      </c>
      <c r="E224" s="103" t="s">
        <v>1538</v>
      </c>
      <c r="F224" s="101" t="s">
        <v>1538</v>
      </c>
      <c r="G224" s="103" t="s">
        <v>1538</v>
      </c>
      <c r="H224" s="103" t="s">
        <v>1538</v>
      </c>
      <c r="I224" s="102"/>
      <c r="J224" s="103" t="s">
        <v>1538</v>
      </c>
      <c r="K224" s="101" t="s">
        <v>1538</v>
      </c>
      <c r="L224" s="103" t="s">
        <v>1538</v>
      </c>
      <c r="M224" s="103" t="s">
        <v>1538</v>
      </c>
      <c r="N224" s="102"/>
      <c r="O224" s="103" t="s">
        <v>1538</v>
      </c>
      <c r="P224" s="103" t="s">
        <v>1538</v>
      </c>
      <c r="Q224" s="102"/>
      <c r="R224" s="103" t="s">
        <v>1538</v>
      </c>
      <c r="S224" s="103" t="s">
        <v>1538</v>
      </c>
      <c r="T224" s="102" t="s">
        <v>1538</v>
      </c>
      <c r="U224" s="103" t="s">
        <v>1538</v>
      </c>
      <c r="V224" s="103" t="s">
        <v>1538</v>
      </c>
    </row>
    <row r="225" spans="1:22" ht="16">
      <c r="A225" s="104" t="s">
        <v>995</v>
      </c>
      <c r="B225" s="20" t="str">
        <f>VLOOKUP(A225,'Planning Periods'!$E$2:$N$540,10,FALSE)</f>
        <v>10/15/2013 - 10/15/2021</v>
      </c>
      <c r="C225" s="103">
        <v>2014</v>
      </c>
      <c r="D225" s="103" t="str">
        <f t="shared" si="3"/>
        <v>Brea 2014</v>
      </c>
      <c r="E225" s="103">
        <v>426</v>
      </c>
      <c r="F225" s="101">
        <v>0</v>
      </c>
      <c r="G225" s="103">
        <v>0</v>
      </c>
      <c r="H225" s="103">
        <v>0</v>
      </c>
      <c r="I225" s="102"/>
      <c r="J225" s="103">
        <v>305</v>
      </c>
      <c r="K225" s="101">
        <v>0</v>
      </c>
      <c r="L225" s="103">
        <v>0</v>
      </c>
      <c r="M225" s="103">
        <v>0</v>
      </c>
      <c r="N225" s="102"/>
      <c r="O225" s="103">
        <v>335</v>
      </c>
      <c r="P225" s="103">
        <v>0</v>
      </c>
      <c r="Q225" s="102"/>
      <c r="R225" s="103">
        <v>785</v>
      </c>
      <c r="S225" s="103">
        <v>321</v>
      </c>
      <c r="T225" s="102">
        <v>0</v>
      </c>
      <c r="U225" s="103">
        <v>1851</v>
      </c>
      <c r="V225" s="103">
        <v>321</v>
      </c>
    </row>
    <row r="226" spans="1:22" ht="16">
      <c r="A226" s="104" t="s">
        <v>995</v>
      </c>
      <c r="B226" s="20" t="str">
        <f>VLOOKUP(A226,'Planning Periods'!$E$2:$N$540,10,FALSE)</f>
        <v>10/15/2013 - 10/15/2021</v>
      </c>
      <c r="C226" s="103">
        <v>2015</v>
      </c>
      <c r="D226" s="103" t="str">
        <f t="shared" si="3"/>
        <v>Brea 2015</v>
      </c>
      <c r="E226" s="103">
        <v>426</v>
      </c>
      <c r="F226" s="101">
        <v>0</v>
      </c>
      <c r="G226" s="103">
        <v>0</v>
      </c>
      <c r="H226" s="103">
        <v>0</v>
      </c>
      <c r="I226" s="102"/>
      <c r="J226" s="103">
        <v>305</v>
      </c>
      <c r="K226" s="101">
        <v>0</v>
      </c>
      <c r="L226" s="103">
        <v>0</v>
      </c>
      <c r="M226" s="103">
        <v>0</v>
      </c>
      <c r="N226" s="102"/>
      <c r="O226" s="103">
        <v>335</v>
      </c>
      <c r="P226" s="103">
        <v>0</v>
      </c>
      <c r="Q226" s="102"/>
      <c r="R226" s="103">
        <v>785</v>
      </c>
      <c r="S226" s="103">
        <v>461</v>
      </c>
      <c r="T226" s="102">
        <v>0</v>
      </c>
      <c r="U226" s="103">
        <v>1851</v>
      </c>
      <c r="V226" s="103">
        <v>461</v>
      </c>
    </row>
    <row r="227" spans="1:22" ht="16">
      <c r="A227" s="104" t="s">
        <v>995</v>
      </c>
      <c r="B227" s="20" t="str">
        <f>VLOOKUP(A227,'Planning Periods'!$E$2:$N$540,10,FALSE)</f>
        <v>10/15/2013 - 10/15/2021</v>
      </c>
      <c r="C227" s="103">
        <v>2016</v>
      </c>
      <c r="D227" s="103" t="str">
        <f t="shared" si="3"/>
        <v>Brea 2016</v>
      </c>
      <c r="E227" s="103">
        <v>426</v>
      </c>
      <c r="F227" s="101">
        <v>0</v>
      </c>
      <c r="G227" s="103">
        <v>0</v>
      </c>
      <c r="H227" s="103">
        <v>0</v>
      </c>
      <c r="I227" s="102"/>
      <c r="J227" s="103">
        <v>305</v>
      </c>
      <c r="K227" s="101">
        <v>0</v>
      </c>
      <c r="L227" s="103">
        <v>0</v>
      </c>
      <c r="M227" s="103">
        <v>0</v>
      </c>
      <c r="N227" s="102"/>
      <c r="O227" s="103">
        <v>335</v>
      </c>
      <c r="P227" s="103">
        <v>0</v>
      </c>
      <c r="Q227" s="102"/>
      <c r="R227" s="103">
        <v>785</v>
      </c>
      <c r="S227" s="103">
        <v>194</v>
      </c>
      <c r="T227" s="102">
        <v>0</v>
      </c>
      <c r="U227" s="103">
        <v>1851</v>
      </c>
      <c r="V227" s="103">
        <v>194</v>
      </c>
    </row>
    <row r="228" spans="1:22" ht="16">
      <c r="A228" s="104" t="s">
        <v>995</v>
      </c>
      <c r="B228" s="20" t="str">
        <f>VLOOKUP(A228,'Planning Periods'!$E$2:$N$540,10,FALSE)</f>
        <v>10/15/2013 - 10/15/2021</v>
      </c>
      <c r="C228" s="103">
        <v>2017</v>
      </c>
      <c r="D228" s="103" t="str">
        <f t="shared" si="3"/>
        <v>Brea 2017</v>
      </c>
      <c r="E228" s="103">
        <v>426</v>
      </c>
      <c r="F228" s="101">
        <v>0</v>
      </c>
      <c r="G228" s="103">
        <v>0</v>
      </c>
      <c r="H228" s="103">
        <v>0</v>
      </c>
      <c r="I228" s="102"/>
      <c r="J228" s="103">
        <v>305</v>
      </c>
      <c r="K228" s="101">
        <v>0</v>
      </c>
      <c r="L228" s="103">
        <v>0</v>
      </c>
      <c r="M228" s="103">
        <v>0</v>
      </c>
      <c r="N228" s="102"/>
      <c r="O228" s="103">
        <v>335</v>
      </c>
      <c r="P228" s="103">
        <v>21</v>
      </c>
      <c r="Q228" s="102"/>
      <c r="R228" s="103">
        <v>785</v>
      </c>
      <c r="S228" s="103">
        <v>435</v>
      </c>
      <c r="T228" s="102">
        <v>0</v>
      </c>
      <c r="U228" s="103">
        <v>1851</v>
      </c>
      <c r="V228" s="103">
        <v>456</v>
      </c>
    </row>
    <row r="229" spans="1:22" ht="16">
      <c r="A229" s="104" t="s">
        <v>1208</v>
      </c>
      <c r="B229" s="20" t="str">
        <f>VLOOKUP(A229,'Planning Periods'!$E$2:$N$540,10,FALSE)</f>
        <v>01/31/2015 - 01/31/2023</v>
      </c>
      <c r="C229" s="103">
        <v>2014</v>
      </c>
      <c r="D229" s="103" t="str">
        <f t="shared" si="3"/>
        <v>Brentwood 2014</v>
      </c>
      <c r="E229" s="103">
        <v>234</v>
      </c>
      <c r="F229" s="101">
        <v>1</v>
      </c>
      <c r="G229" s="103">
        <v>1</v>
      </c>
      <c r="H229" s="103">
        <v>0</v>
      </c>
      <c r="I229" s="102"/>
      <c r="J229" s="103">
        <v>124</v>
      </c>
      <c r="K229" s="101">
        <v>2</v>
      </c>
      <c r="L229" s="103">
        <v>2</v>
      </c>
      <c r="M229" s="103">
        <v>0</v>
      </c>
      <c r="N229" s="102"/>
      <c r="O229" s="103">
        <v>123</v>
      </c>
      <c r="P229" s="103">
        <v>5</v>
      </c>
      <c r="Q229" s="102"/>
      <c r="R229" s="103">
        <v>279</v>
      </c>
      <c r="S229" s="103">
        <v>415</v>
      </c>
      <c r="T229" s="102">
        <v>0</v>
      </c>
      <c r="U229" s="103">
        <v>760</v>
      </c>
      <c r="V229" s="103">
        <v>423</v>
      </c>
    </row>
    <row r="230" spans="1:22" ht="16">
      <c r="A230" s="104" t="s">
        <v>1208</v>
      </c>
      <c r="B230" s="20" t="str">
        <f>VLOOKUP(A230,'Planning Periods'!$E$2:$N$540,10,FALSE)</f>
        <v>01/31/2015 - 01/31/2023</v>
      </c>
      <c r="C230" s="103">
        <v>2015</v>
      </c>
      <c r="D230" s="103" t="str">
        <f t="shared" si="3"/>
        <v>Brentwood 2015</v>
      </c>
      <c r="E230" s="103">
        <v>234</v>
      </c>
      <c r="F230" s="101">
        <v>0</v>
      </c>
      <c r="G230" s="103">
        <v>0</v>
      </c>
      <c r="H230" s="103">
        <v>0</v>
      </c>
      <c r="I230" s="102"/>
      <c r="J230" s="103">
        <v>124</v>
      </c>
      <c r="K230" s="101">
        <v>5</v>
      </c>
      <c r="L230" s="103">
        <v>5</v>
      </c>
      <c r="M230" s="103">
        <v>0</v>
      </c>
      <c r="N230" s="102"/>
      <c r="O230" s="103">
        <v>123</v>
      </c>
      <c r="P230" s="103">
        <v>0</v>
      </c>
      <c r="Q230" s="102"/>
      <c r="R230" s="103">
        <v>279</v>
      </c>
      <c r="S230" s="103">
        <v>449</v>
      </c>
      <c r="T230" s="102">
        <v>0</v>
      </c>
      <c r="U230" s="103">
        <v>760</v>
      </c>
      <c r="V230" s="103">
        <v>454</v>
      </c>
    </row>
    <row r="231" spans="1:22" ht="16">
      <c r="A231" s="104" t="s">
        <v>1208</v>
      </c>
      <c r="B231" s="20" t="str">
        <f>VLOOKUP(A231,'Planning Periods'!$E$2:$N$540,10,FALSE)</f>
        <v>01/31/2015 - 01/31/2023</v>
      </c>
      <c r="C231" s="103">
        <v>2016</v>
      </c>
      <c r="D231" s="103" t="str">
        <f t="shared" si="3"/>
        <v>Brentwood 2016</v>
      </c>
      <c r="E231" s="103">
        <v>234</v>
      </c>
      <c r="F231" s="101">
        <v>0</v>
      </c>
      <c r="G231" s="103">
        <v>0</v>
      </c>
      <c r="H231" s="103">
        <v>0</v>
      </c>
      <c r="I231" s="102"/>
      <c r="J231" s="103">
        <v>124</v>
      </c>
      <c r="K231" s="101">
        <v>3</v>
      </c>
      <c r="L231" s="103">
        <v>3</v>
      </c>
      <c r="M231" s="103">
        <v>0</v>
      </c>
      <c r="N231" s="102"/>
      <c r="O231" s="103">
        <v>123</v>
      </c>
      <c r="P231" s="103">
        <v>0</v>
      </c>
      <c r="Q231" s="102"/>
      <c r="R231" s="103">
        <v>279</v>
      </c>
      <c r="S231" s="103">
        <v>540</v>
      </c>
      <c r="T231" s="102">
        <v>0</v>
      </c>
      <c r="U231" s="103">
        <v>760</v>
      </c>
      <c r="V231" s="103">
        <v>543</v>
      </c>
    </row>
    <row r="232" spans="1:22" ht="16">
      <c r="A232" s="104" t="s">
        <v>1208</v>
      </c>
      <c r="B232" s="20" t="str">
        <f>VLOOKUP(A232,'Planning Periods'!$E$2:$N$540,10,FALSE)</f>
        <v>01/31/2015 - 01/31/2023</v>
      </c>
      <c r="C232" s="103">
        <v>2017</v>
      </c>
      <c r="D232" s="103" t="str">
        <f t="shared" si="3"/>
        <v>Brentwood 2017</v>
      </c>
      <c r="E232" s="103">
        <v>234</v>
      </c>
      <c r="F232" s="101">
        <v>2</v>
      </c>
      <c r="G232" s="103">
        <v>2</v>
      </c>
      <c r="H232" s="103">
        <v>0</v>
      </c>
      <c r="I232" s="102"/>
      <c r="J232" s="103">
        <v>124</v>
      </c>
      <c r="K232" s="101">
        <v>0</v>
      </c>
      <c r="L232" s="103">
        <v>0</v>
      </c>
      <c r="M232" s="103">
        <v>0</v>
      </c>
      <c r="N232" s="102"/>
      <c r="O232" s="103">
        <v>123</v>
      </c>
      <c r="P232" s="103">
        <v>1</v>
      </c>
      <c r="Q232" s="102"/>
      <c r="R232" s="103">
        <v>279</v>
      </c>
      <c r="S232" s="103">
        <v>503</v>
      </c>
      <c r="T232" s="102">
        <v>0</v>
      </c>
      <c r="U232" s="103">
        <v>760</v>
      </c>
      <c r="V232" s="103">
        <v>506</v>
      </c>
    </row>
    <row r="233" spans="1:22" ht="16">
      <c r="A233" s="104" t="s">
        <v>863</v>
      </c>
      <c r="B233" s="20" t="str">
        <f>VLOOKUP(A233,'Planning Periods'!$E$2:$N$540,10,FALSE)</f>
        <v>01/31/2015 - 01/31/2023</v>
      </c>
      <c r="C233" s="103">
        <v>2014</v>
      </c>
      <c r="D233" s="103" t="str">
        <f t="shared" si="3"/>
        <v>Brisbane 2014</v>
      </c>
      <c r="E233" s="103">
        <v>25</v>
      </c>
      <c r="F233" s="101">
        <v>0</v>
      </c>
      <c r="G233" s="103">
        <v>0</v>
      </c>
      <c r="H233" s="103">
        <v>0</v>
      </c>
      <c r="I233" s="102"/>
      <c r="J233" s="103">
        <v>13</v>
      </c>
      <c r="K233" s="101">
        <v>0</v>
      </c>
      <c r="L233" s="103">
        <v>0</v>
      </c>
      <c r="M233" s="103">
        <v>0</v>
      </c>
      <c r="N233" s="102"/>
      <c r="O233" s="103">
        <v>15</v>
      </c>
      <c r="P233" s="103">
        <v>1</v>
      </c>
      <c r="Q233" s="102"/>
      <c r="R233" s="103">
        <v>30</v>
      </c>
      <c r="S233" s="103">
        <v>38</v>
      </c>
      <c r="T233" s="102">
        <v>0</v>
      </c>
      <c r="U233" s="103">
        <v>83</v>
      </c>
      <c r="V233" s="103">
        <v>39</v>
      </c>
    </row>
    <row r="234" spans="1:22" ht="16">
      <c r="A234" s="104" t="s">
        <v>863</v>
      </c>
      <c r="B234" s="20" t="str">
        <f>VLOOKUP(A234,'Planning Periods'!$E$2:$N$540,10,FALSE)</f>
        <v>01/31/2015 - 01/31/2023</v>
      </c>
      <c r="C234" s="103">
        <v>2015</v>
      </c>
      <c r="D234" s="103" t="str">
        <f t="shared" si="3"/>
        <v>Brisbane 2015</v>
      </c>
      <c r="E234" s="103">
        <v>25</v>
      </c>
      <c r="F234" s="101">
        <v>0</v>
      </c>
      <c r="G234" s="103">
        <v>0</v>
      </c>
      <c r="H234" s="103">
        <v>0</v>
      </c>
      <c r="I234" s="102"/>
      <c r="J234" s="103">
        <v>13</v>
      </c>
      <c r="K234" s="101">
        <v>0</v>
      </c>
      <c r="L234" s="103">
        <v>0</v>
      </c>
      <c r="M234" s="103">
        <v>0</v>
      </c>
      <c r="N234" s="102"/>
      <c r="O234" s="103">
        <v>15</v>
      </c>
      <c r="P234" s="103">
        <v>1</v>
      </c>
      <c r="Q234" s="102"/>
      <c r="R234" s="103">
        <v>30</v>
      </c>
      <c r="S234" s="103">
        <v>2</v>
      </c>
      <c r="T234" s="102">
        <v>0</v>
      </c>
      <c r="U234" s="103">
        <v>83</v>
      </c>
      <c r="V234" s="103">
        <v>3</v>
      </c>
    </row>
    <row r="235" spans="1:22" ht="16">
      <c r="A235" s="104" t="s">
        <v>863</v>
      </c>
      <c r="B235" s="20" t="str">
        <f>VLOOKUP(A235,'Planning Periods'!$E$2:$N$540,10,FALSE)</f>
        <v>01/31/2015 - 01/31/2023</v>
      </c>
      <c r="C235" s="103">
        <v>2016</v>
      </c>
      <c r="D235" s="103" t="str">
        <f t="shared" si="3"/>
        <v>Brisbane 2016</v>
      </c>
      <c r="E235" s="103">
        <v>25</v>
      </c>
      <c r="F235" s="101">
        <v>0</v>
      </c>
      <c r="G235" s="103">
        <v>0</v>
      </c>
      <c r="H235" s="103">
        <v>0</v>
      </c>
      <c r="I235" s="102"/>
      <c r="J235" s="103">
        <v>13</v>
      </c>
      <c r="K235" s="101">
        <v>0</v>
      </c>
      <c r="L235" s="103">
        <v>0</v>
      </c>
      <c r="M235" s="103">
        <v>0</v>
      </c>
      <c r="N235" s="102"/>
      <c r="O235" s="103">
        <v>15</v>
      </c>
      <c r="P235" s="103">
        <v>3</v>
      </c>
      <c r="Q235" s="102"/>
      <c r="R235" s="103">
        <v>30</v>
      </c>
      <c r="S235" s="103">
        <v>4</v>
      </c>
      <c r="T235" s="102">
        <v>0</v>
      </c>
      <c r="U235" s="103">
        <v>83</v>
      </c>
      <c r="V235" s="103">
        <v>7</v>
      </c>
    </row>
    <row r="236" spans="1:22" ht="16">
      <c r="A236" s="104" t="s">
        <v>863</v>
      </c>
      <c r="B236" s="20" t="str">
        <f>VLOOKUP(A236,'Planning Periods'!$E$2:$N$540,10,FALSE)</f>
        <v>01/31/2015 - 01/31/2023</v>
      </c>
      <c r="C236" s="103">
        <v>2017</v>
      </c>
      <c r="D236" s="103" t="str">
        <f t="shared" si="3"/>
        <v>Brisbane 2017</v>
      </c>
      <c r="E236" s="103">
        <v>25</v>
      </c>
      <c r="F236" s="101">
        <v>0</v>
      </c>
      <c r="G236" s="103">
        <v>0</v>
      </c>
      <c r="H236" s="103">
        <v>0</v>
      </c>
      <c r="I236" s="102"/>
      <c r="J236" s="103">
        <v>13</v>
      </c>
      <c r="K236" s="101">
        <v>0</v>
      </c>
      <c r="L236" s="103">
        <v>0</v>
      </c>
      <c r="M236" s="103">
        <v>0</v>
      </c>
      <c r="N236" s="102"/>
      <c r="O236" s="103">
        <v>15</v>
      </c>
      <c r="P236" s="103">
        <v>3</v>
      </c>
      <c r="Q236" s="102"/>
      <c r="R236" s="103">
        <v>30</v>
      </c>
      <c r="S236" s="103">
        <v>4</v>
      </c>
      <c r="T236" s="102">
        <v>0</v>
      </c>
      <c r="U236" s="103">
        <v>83</v>
      </c>
      <c r="V236" s="103">
        <v>7</v>
      </c>
    </row>
    <row r="237" spans="1:22" ht="16">
      <c r="A237" s="104" t="s">
        <v>849</v>
      </c>
      <c r="B237" s="20" t="str">
        <f>VLOOKUP(A237,'Planning Periods'!$E$2:$N$540,10,FALSE)</f>
        <v>02/15/2015 - 02/15/2023</v>
      </c>
      <c r="C237" s="103">
        <v>2014</v>
      </c>
      <c r="D237" s="103" t="str">
        <f t="shared" si="3"/>
        <v>Buellton 2014</v>
      </c>
      <c r="E237" s="103">
        <v>66</v>
      </c>
      <c r="F237" s="101">
        <v>0</v>
      </c>
      <c r="G237" s="103">
        <v>0</v>
      </c>
      <c r="H237" s="103">
        <v>0</v>
      </c>
      <c r="I237" s="102"/>
      <c r="J237" s="103">
        <v>44</v>
      </c>
      <c r="K237" s="101">
        <v>0</v>
      </c>
      <c r="L237" s="103">
        <v>0</v>
      </c>
      <c r="M237" s="103">
        <v>0</v>
      </c>
      <c r="N237" s="102"/>
      <c r="O237" s="103">
        <v>41</v>
      </c>
      <c r="P237" s="103">
        <v>0</v>
      </c>
      <c r="Q237" s="102"/>
      <c r="R237" s="103">
        <v>124</v>
      </c>
      <c r="S237" s="103">
        <v>0</v>
      </c>
      <c r="T237" s="102">
        <v>0</v>
      </c>
      <c r="U237" s="103">
        <v>275</v>
      </c>
      <c r="V237" s="103">
        <v>0</v>
      </c>
    </row>
    <row r="238" spans="1:22" ht="16">
      <c r="A238" s="104" t="s">
        <v>849</v>
      </c>
      <c r="B238" s="20" t="str">
        <f>VLOOKUP(A238,'Planning Periods'!$E$2:$N$540,10,FALSE)</f>
        <v>02/15/2015 - 02/15/2023</v>
      </c>
      <c r="C238" s="103">
        <v>2015</v>
      </c>
      <c r="D238" s="103" t="str">
        <f t="shared" si="3"/>
        <v>Buellton 2015</v>
      </c>
      <c r="E238" s="103">
        <v>66</v>
      </c>
      <c r="F238" s="101">
        <v>5</v>
      </c>
      <c r="G238" s="103">
        <v>5</v>
      </c>
      <c r="H238" s="103">
        <v>0</v>
      </c>
      <c r="I238" s="102"/>
      <c r="J238" s="103">
        <v>44</v>
      </c>
      <c r="K238" s="101">
        <v>4</v>
      </c>
      <c r="L238" s="103">
        <v>4</v>
      </c>
      <c r="M238" s="103">
        <v>0</v>
      </c>
      <c r="N238" s="102"/>
      <c r="O238" s="103">
        <v>41</v>
      </c>
      <c r="P238" s="103">
        <v>60</v>
      </c>
      <c r="Q238" s="102"/>
      <c r="R238" s="103">
        <v>124</v>
      </c>
      <c r="S238" s="103">
        <v>0</v>
      </c>
      <c r="T238" s="102">
        <v>0</v>
      </c>
      <c r="U238" s="103">
        <v>275</v>
      </c>
      <c r="V238" s="103">
        <v>69</v>
      </c>
    </row>
    <row r="239" spans="1:22" ht="16">
      <c r="A239" s="104" t="s">
        <v>849</v>
      </c>
      <c r="B239" s="20" t="str">
        <f>VLOOKUP(A239,'Planning Periods'!$E$2:$N$540,10,FALSE)</f>
        <v>02/15/2015 - 02/15/2023</v>
      </c>
      <c r="C239" s="103">
        <v>2016</v>
      </c>
      <c r="D239" s="103" t="str">
        <f t="shared" si="3"/>
        <v>Buellton 2016</v>
      </c>
      <c r="E239" s="103">
        <v>66</v>
      </c>
      <c r="F239" s="101">
        <v>0</v>
      </c>
      <c r="G239" s="103">
        <v>0</v>
      </c>
      <c r="H239" s="103">
        <v>0</v>
      </c>
      <c r="I239" s="102"/>
      <c r="J239" s="103">
        <v>44</v>
      </c>
      <c r="K239" s="101">
        <v>0</v>
      </c>
      <c r="L239" s="103">
        <v>0</v>
      </c>
      <c r="M239" s="103">
        <v>0</v>
      </c>
      <c r="N239" s="102"/>
      <c r="O239" s="103">
        <v>41</v>
      </c>
      <c r="P239" s="103">
        <v>0</v>
      </c>
      <c r="Q239" s="102"/>
      <c r="R239" s="103">
        <v>124</v>
      </c>
      <c r="S239" s="103">
        <v>51</v>
      </c>
      <c r="T239" s="102">
        <v>0</v>
      </c>
      <c r="U239" s="103">
        <v>275</v>
      </c>
      <c r="V239" s="103">
        <v>51</v>
      </c>
    </row>
    <row r="240" spans="1:22" ht="16">
      <c r="A240" s="104" t="s">
        <v>849</v>
      </c>
      <c r="B240" s="20" t="str">
        <f>VLOOKUP(A240,'Planning Periods'!$E$2:$N$540,10,FALSE)</f>
        <v>02/15/2015 - 02/15/2023</v>
      </c>
      <c r="C240" s="103">
        <v>2017</v>
      </c>
      <c r="D240" s="103" t="str">
        <f t="shared" si="3"/>
        <v>Buellton 2017</v>
      </c>
      <c r="E240" s="103">
        <v>66</v>
      </c>
      <c r="F240" s="101">
        <v>0</v>
      </c>
      <c r="G240" s="103">
        <v>0</v>
      </c>
      <c r="H240" s="103">
        <v>0</v>
      </c>
      <c r="I240" s="102"/>
      <c r="J240" s="103">
        <v>44</v>
      </c>
      <c r="K240" s="101">
        <v>0</v>
      </c>
      <c r="L240" s="103">
        <v>0</v>
      </c>
      <c r="M240" s="103">
        <v>0</v>
      </c>
      <c r="N240" s="102"/>
      <c r="O240" s="103">
        <v>41</v>
      </c>
      <c r="P240" s="103">
        <v>1</v>
      </c>
      <c r="Q240" s="102"/>
      <c r="R240" s="103">
        <v>124</v>
      </c>
      <c r="S240" s="103">
        <v>38</v>
      </c>
      <c r="T240" s="102">
        <v>0</v>
      </c>
      <c r="U240" s="103">
        <v>275</v>
      </c>
      <c r="V240" s="103">
        <v>39</v>
      </c>
    </row>
    <row r="241" spans="1:22">
      <c r="A241" s="104" t="s">
        <v>994</v>
      </c>
      <c r="B241" s="20"/>
      <c r="C241" s="103">
        <v>2013</v>
      </c>
      <c r="D241" s="103" t="str">
        <f t="shared" si="3"/>
        <v>Buena Park 2013</v>
      </c>
      <c r="E241" s="103">
        <v>76</v>
      </c>
      <c r="F241" s="101">
        <v>46</v>
      </c>
      <c r="G241" s="103">
        <v>46</v>
      </c>
      <c r="H241" s="103">
        <v>0</v>
      </c>
      <c r="I241" s="102"/>
      <c r="J241" s="103">
        <v>53</v>
      </c>
      <c r="K241" s="101">
        <v>24</v>
      </c>
      <c r="L241" s="103">
        <v>24</v>
      </c>
      <c r="M241" s="103">
        <v>0</v>
      </c>
      <c r="N241" s="102"/>
      <c r="O241" s="103">
        <v>62</v>
      </c>
      <c r="P241" s="103">
        <v>0</v>
      </c>
      <c r="Q241" s="102"/>
      <c r="R241" s="103">
        <v>148</v>
      </c>
      <c r="S241" s="103">
        <v>0</v>
      </c>
      <c r="T241" s="102">
        <v>0</v>
      </c>
      <c r="U241" s="103">
        <v>339</v>
      </c>
      <c r="V241" s="103">
        <v>70</v>
      </c>
    </row>
    <row r="242" spans="1:22" ht="16">
      <c r="A242" s="104" t="s">
        <v>994</v>
      </c>
      <c r="B242" s="20" t="str">
        <f>VLOOKUP(A242,'Planning Periods'!$E$2:$N$540,10,FALSE)</f>
        <v>10/15/2013 - 10/15/2021</v>
      </c>
      <c r="C242" s="103">
        <v>2014</v>
      </c>
      <c r="D242" s="103" t="str">
        <f t="shared" si="3"/>
        <v>Buena Park 2014</v>
      </c>
      <c r="E242" s="103">
        <v>76</v>
      </c>
      <c r="F242" s="101">
        <v>21</v>
      </c>
      <c r="G242" s="103">
        <v>21</v>
      </c>
      <c r="H242" s="103">
        <v>0</v>
      </c>
      <c r="I242" s="102"/>
      <c r="J242" s="103">
        <v>53</v>
      </c>
      <c r="K242" s="101">
        <v>49</v>
      </c>
      <c r="L242" s="103">
        <v>49</v>
      </c>
      <c r="M242" s="103">
        <v>0</v>
      </c>
      <c r="N242" s="102"/>
      <c r="O242" s="103">
        <v>62</v>
      </c>
      <c r="P242" s="103">
        <v>0</v>
      </c>
      <c r="Q242" s="102"/>
      <c r="R242" s="103">
        <v>148</v>
      </c>
      <c r="S242" s="103">
        <v>0</v>
      </c>
      <c r="T242" s="102">
        <v>0</v>
      </c>
      <c r="U242" s="103">
        <v>339</v>
      </c>
      <c r="V242" s="103">
        <v>70</v>
      </c>
    </row>
    <row r="243" spans="1:22" ht="16">
      <c r="A243" s="104" t="s">
        <v>994</v>
      </c>
      <c r="B243" s="20" t="str">
        <f>VLOOKUP(A243,'Planning Periods'!$E$2:$N$540,10,FALSE)</f>
        <v>10/15/2013 - 10/15/2021</v>
      </c>
      <c r="C243" s="103">
        <v>2015</v>
      </c>
      <c r="D243" s="103" t="str">
        <f t="shared" si="3"/>
        <v>Buena Park 2015</v>
      </c>
      <c r="E243" s="103">
        <v>76</v>
      </c>
      <c r="F243" s="101">
        <v>0</v>
      </c>
      <c r="G243" s="103">
        <v>0</v>
      </c>
      <c r="H243" s="103">
        <v>0</v>
      </c>
      <c r="I243" s="102"/>
      <c r="J243" s="103">
        <v>53</v>
      </c>
      <c r="K243" s="101">
        <v>0</v>
      </c>
      <c r="L243" s="103">
        <v>0</v>
      </c>
      <c r="M243" s="103">
        <v>0</v>
      </c>
      <c r="N243" s="102"/>
      <c r="O243" s="103">
        <v>62</v>
      </c>
      <c r="P243" s="103">
        <v>72</v>
      </c>
      <c r="Q243" s="102"/>
      <c r="R243" s="103">
        <v>148</v>
      </c>
      <c r="S243" s="103">
        <v>65</v>
      </c>
      <c r="T243" s="102">
        <v>0</v>
      </c>
      <c r="U243" s="103">
        <v>339</v>
      </c>
      <c r="V243" s="103">
        <v>137</v>
      </c>
    </row>
    <row r="244" spans="1:22" ht="16">
      <c r="A244" s="104" t="s">
        <v>994</v>
      </c>
      <c r="B244" s="20" t="str">
        <f>VLOOKUP(A244,'Planning Periods'!$E$2:$N$540,10,FALSE)</f>
        <v>10/15/2013 - 10/15/2021</v>
      </c>
      <c r="C244" s="103">
        <v>2016</v>
      </c>
      <c r="D244" s="103" t="str">
        <f t="shared" si="3"/>
        <v>Buena Park 2016</v>
      </c>
      <c r="E244" s="103">
        <v>76</v>
      </c>
      <c r="F244" s="101">
        <v>0</v>
      </c>
      <c r="G244" s="103">
        <v>0</v>
      </c>
      <c r="H244" s="103">
        <v>0</v>
      </c>
      <c r="I244" s="102"/>
      <c r="J244" s="103">
        <v>53</v>
      </c>
      <c r="K244" s="101">
        <v>0</v>
      </c>
      <c r="L244" s="103">
        <v>0</v>
      </c>
      <c r="M244" s="103">
        <v>0</v>
      </c>
      <c r="N244" s="102"/>
      <c r="O244" s="103">
        <v>62</v>
      </c>
      <c r="P244" s="103">
        <v>26</v>
      </c>
      <c r="Q244" s="102"/>
      <c r="R244" s="103">
        <v>148</v>
      </c>
      <c r="S244" s="103">
        <v>116</v>
      </c>
      <c r="T244" s="102">
        <v>0</v>
      </c>
      <c r="U244" s="103">
        <v>339</v>
      </c>
      <c r="V244" s="103">
        <v>142</v>
      </c>
    </row>
    <row r="245" spans="1:22" ht="16">
      <c r="A245" s="104" t="s">
        <v>994</v>
      </c>
      <c r="B245" s="20" t="str">
        <f>VLOOKUP(A245,'Planning Periods'!$E$2:$N$540,10,FALSE)</f>
        <v>10/15/2013 - 10/15/2021</v>
      </c>
      <c r="C245" s="103">
        <v>2017</v>
      </c>
      <c r="D245" s="103" t="str">
        <f t="shared" si="3"/>
        <v>Buena Park 2017</v>
      </c>
      <c r="E245" s="103">
        <v>76</v>
      </c>
      <c r="F245" s="101">
        <v>0</v>
      </c>
      <c r="G245" s="103">
        <v>0</v>
      </c>
      <c r="H245" s="103">
        <v>0</v>
      </c>
      <c r="I245" s="102"/>
      <c r="J245" s="103">
        <v>53</v>
      </c>
      <c r="K245" s="101">
        <v>0</v>
      </c>
      <c r="L245" s="103">
        <v>0</v>
      </c>
      <c r="M245" s="103">
        <v>0</v>
      </c>
      <c r="N245" s="102"/>
      <c r="O245" s="103">
        <v>62</v>
      </c>
      <c r="P245" s="103">
        <v>83</v>
      </c>
      <c r="Q245" s="102"/>
      <c r="R245" s="103">
        <v>148</v>
      </c>
      <c r="S245" s="103">
        <v>0</v>
      </c>
      <c r="T245" s="102">
        <v>0</v>
      </c>
      <c r="U245" s="103">
        <v>339</v>
      </c>
      <c r="V245" s="103">
        <v>83</v>
      </c>
    </row>
    <row r="246" spans="1:22">
      <c r="A246" s="104" t="s">
        <v>1116</v>
      </c>
      <c r="B246" s="20"/>
      <c r="C246" s="103">
        <v>2013</v>
      </c>
      <c r="D246" s="103" t="str">
        <f t="shared" si="3"/>
        <v>Burbank 2013</v>
      </c>
      <c r="E246" s="103" t="s">
        <v>1538</v>
      </c>
      <c r="F246" s="101" t="s">
        <v>1538</v>
      </c>
      <c r="G246" s="103" t="s">
        <v>1538</v>
      </c>
      <c r="H246" s="103" t="s">
        <v>1538</v>
      </c>
      <c r="I246" s="102"/>
      <c r="J246" s="103" t="s">
        <v>1538</v>
      </c>
      <c r="K246" s="101" t="s">
        <v>1538</v>
      </c>
      <c r="L246" s="103" t="s">
        <v>1538</v>
      </c>
      <c r="M246" s="103" t="s">
        <v>1538</v>
      </c>
      <c r="N246" s="102"/>
      <c r="O246" s="103" t="s">
        <v>1538</v>
      </c>
      <c r="P246" s="103" t="s">
        <v>1538</v>
      </c>
      <c r="Q246" s="102"/>
      <c r="R246" s="103" t="s">
        <v>1538</v>
      </c>
      <c r="S246" s="103" t="s">
        <v>1538</v>
      </c>
      <c r="T246" s="102" t="s">
        <v>1538</v>
      </c>
      <c r="U246" s="103" t="s">
        <v>1538</v>
      </c>
      <c r="V246" s="103" t="s">
        <v>1538</v>
      </c>
    </row>
    <row r="247" spans="1:22" ht="16">
      <c r="A247" s="104" t="s">
        <v>1116</v>
      </c>
      <c r="B247" s="20" t="str">
        <f>VLOOKUP(A247,'Planning Periods'!$E$2:$N$540,10,FALSE)</f>
        <v>10/15/2013 - 10/15/2021</v>
      </c>
      <c r="C247" s="103">
        <v>2014</v>
      </c>
      <c r="D247" s="103" t="str">
        <f t="shared" si="3"/>
        <v>Burbank 2014</v>
      </c>
      <c r="E247" s="103">
        <v>694</v>
      </c>
      <c r="F247" s="101">
        <v>0</v>
      </c>
      <c r="G247" s="103">
        <v>0</v>
      </c>
      <c r="H247" s="103">
        <v>0</v>
      </c>
      <c r="I247" s="102"/>
      <c r="J247" s="103">
        <v>413</v>
      </c>
      <c r="K247" s="101">
        <v>0</v>
      </c>
      <c r="L247" s="103">
        <v>0</v>
      </c>
      <c r="M247" s="103">
        <v>0</v>
      </c>
      <c r="N247" s="102"/>
      <c r="O247" s="103">
        <v>443</v>
      </c>
      <c r="P247" s="103">
        <v>0</v>
      </c>
      <c r="Q247" s="102"/>
      <c r="R247" s="103">
        <v>1134</v>
      </c>
      <c r="S247" s="103">
        <v>19</v>
      </c>
      <c r="T247" s="102">
        <v>0</v>
      </c>
      <c r="U247" s="103">
        <v>2684</v>
      </c>
      <c r="V247" s="103">
        <v>19</v>
      </c>
    </row>
    <row r="248" spans="1:22" ht="16">
      <c r="A248" s="104" t="s">
        <v>1116</v>
      </c>
      <c r="B248" s="20" t="str">
        <f>VLOOKUP(A248,'Planning Periods'!$E$2:$N$540,10,FALSE)</f>
        <v>10/15/2013 - 10/15/2021</v>
      </c>
      <c r="C248" s="103">
        <v>2015</v>
      </c>
      <c r="D248" s="103" t="str">
        <f t="shared" si="3"/>
        <v>Burbank 2015</v>
      </c>
      <c r="E248" s="103">
        <v>694</v>
      </c>
      <c r="F248" s="101">
        <v>11</v>
      </c>
      <c r="G248" s="103">
        <v>11</v>
      </c>
      <c r="H248" s="103">
        <v>0</v>
      </c>
      <c r="I248" s="102"/>
      <c r="J248" s="103">
        <v>413</v>
      </c>
      <c r="K248" s="101">
        <v>0</v>
      </c>
      <c r="L248" s="103">
        <v>0</v>
      </c>
      <c r="M248" s="103">
        <v>0</v>
      </c>
      <c r="N248" s="102"/>
      <c r="O248" s="103">
        <v>443</v>
      </c>
      <c r="P248" s="103">
        <v>0</v>
      </c>
      <c r="Q248" s="102"/>
      <c r="R248" s="103">
        <v>1134</v>
      </c>
      <c r="S248" s="103">
        <v>14</v>
      </c>
      <c r="T248" s="102">
        <v>0</v>
      </c>
      <c r="U248" s="103">
        <v>2684</v>
      </c>
      <c r="V248" s="103">
        <v>25</v>
      </c>
    </row>
    <row r="249" spans="1:22" ht="16">
      <c r="A249" s="104" t="s">
        <v>1116</v>
      </c>
      <c r="B249" s="20" t="str">
        <f>VLOOKUP(A249,'Planning Periods'!$E$2:$N$540,10,FALSE)</f>
        <v>10/15/2013 - 10/15/2021</v>
      </c>
      <c r="C249" s="103">
        <v>2016</v>
      </c>
      <c r="D249" s="103" t="str">
        <f t="shared" si="3"/>
        <v>Burbank 2016</v>
      </c>
      <c r="E249" s="103">
        <v>694</v>
      </c>
      <c r="F249" s="101">
        <v>0</v>
      </c>
      <c r="G249" s="103">
        <v>0</v>
      </c>
      <c r="H249" s="103">
        <v>0</v>
      </c>
      <c r="I249" s="102"/>
      <c r="J249" s="103">
        <v>413</v>
      </c>
      <c r="K249" s="101">
        <v>0</v>
      </c>
      <c r="L249" s="103">
        <v>0</v>
      </c>
      <c r="M249" s="103">
        <v>0</v>
      </c>
      <c r="N249" s="102"/>
      <c r="O249" s="103">
        <v>443</v>
      </c>
      <c r="P249" s="103">
        <v>0</v>
      </c>
      <c r="Q249" s="102"/>
      <c r="R249" s="103">
        <v>1134</v>
      </c>
      <c r="S249" s="103">
        <v>275</v>
      </c>
      <c r="T249" s="102">
        <v>0</v>
      </c>
      <c r="U249" s="103">
        <v>2684</v>
      </c>
      <c r="V249" s="103">
        <v>275</v>
      </c>
    </row>
    <row r="250" spans="1:22" ht="16">
      <c r="A250" s="104" t="s">
        <v>1116</v>
      </c>
      <c r="B250" s="20" t="str">
        <f>VLOOKUP(A250,'Planning Periods'!$E$2:$N$540,10,FALSE)</f>
        <v>10/15/2013 - 10/15/2021</v>
      </c>
      <c r="C250" s="103">
        <v>2017</v>
      </c>
      <c r="D250" s="103" t="str">
        <f t="shared" si="3"/>
        <v>Burbank 2017</v>
      </c>
      <c r="E250" s="103">
        <v>694</v>
      </c>
      <c r="F250" s="101">
        <v>0</v>
      </c>
      <c r="G250" s="103">
        <v>0</v>
      </c>
      <c r="H250" s="103">
        <v>0</v>
      </c>
      <c r="I250" s="102"/>
      <c r="J250" s="103">
        <v>413</v>
      </c>
      <c r="K250" s="101">
        <v>0</v>
      </c>
      <c r="L250" s="103">
        <v>0</v>
      </c>
      <c r="M250" s="103">
        <v>0</v>
      </c>
      <c r="N250" s="102"/>
      <c r="O250" s="103">
        <v>443</v>
      </c>
      <c r="P250" s="103">
        <v>0</v>
      </c>
      <c r="Q250" s="102"/>
      <c r="R250" s="103">
        <v>1134</v>
      </c>
      <c r="S250" s="103">
        <v>17</v>
      </c>
      <c r="T250" s="102">
        <v>0</v>
      </c>
      <c r="U250" s="103">
        <v>2684</v>
      </c>
      <c r="V250" s="103">
        <v>17</v>
      </c>
    </row>
    <row r="251" spans="1:22" ht="16">
      <c r="A251" s="104" t="s">
        <v>862</v>
      </c>
      <c r="B251" s="20" t="str">
        <f>VLOOKUP(A251,'Planning Periods'!$E$2:$N$540,10,FALSE)</f>
        <v>01/31/2015 - 01/31/2023</v>
      </c>
      <c r="C251" s="103">
        <v>2014</v>
      </c>
      <c r="D251" s="103" t="str">
        <f t="shared" si="3"/>
        <v>Burlingame 2014</v>
      </c>
      <c r="E251" s="103">
        <v>276</v>
      </c>
      <c r="F251" s="101">
        <v>0</v>
      </c>
      <c r="G251" s="103">
        <v>0</v>
      </c>
      <c r="H251" s="103">
        <v>0</v>
      </c>
      <c r="I251" s="102"/>
      <c r="J251" s="103">
        <v>144</v>
      </c>
      <c r="K251" s="101">
        <v>0</v>
      </c>
      <c r="L251" s="103">
        <v>0</v>
      </c>
      <c r="M251" s="103">
        <v>0</v>
      </c>
      <c r="N251" s="102"/>
      <c r="O251" s="103">
        <v>155</v>
      </c>
      <c r="P251" s="103">
        <v>3</v>
      </c>
      <c r="Q251" s="102"/>
      <c r="R251" s="103">
        <v>288</v>
      </c>
      <c r="S251" s="103">
        <v>0</v>
      </c>
      <c r="T251" s="102">
        <v>0</v>
      </c>
      <c r="U251" s="103">
        <v>863</v>
      </c>
      <c r="V251" s="103">
        <v>3</v>
      </c>
    </row>
    <row r="252" spans="1:22" ht="16">
      <c r="A252" s="104" t="s">
        <v>862</v>
      </c>
      <c r="B252" s="20" t="str">
        <f>VLOOKUP(A252,'Planning Periods'!$E$2:$N$540,10,FALSE)</f>
        <v>01/31/2015 - 01/31/2023</v>
      </c>
      <c r="C252" s="103">
        <v>2015</v>
      </c>
      <c r="D252" s="103" t="str">
        <f t="shared" si="3"/>
        <v>Burlingame 2015</v>
      </c>
      <c r="E252" s="103">
        <v>276</v>
      </c>
      <c r="F252" s="101">
        <v>0</v>
      </c>
      <c r="G252" s="103">
        <v>0</v>
      </c>
      <c r="H252" s="103">
        <v>0</v>
      </c>
      <c r="I252" s="102"/>
      <c r="J252" s="103">
        <v>144</v>
      </c>
      <c r="K252" s="101">
        <v>0</v>
      </c>
      <c r="L252" s="103">
        <v>0</v>
      </c>
      <c r="M252" s="103">
        <v>0</v>
      </c>
      <c r="N252" s="102"/>
      <c r="O252" s="103">
        <v>155</v>
      </c>
      <c r="P252" s="103">
        <v>0</v>
      </c>
      <c r="Q252" s="102"/>
      <c r="R252" s="103">
        <v>288</v>
      </c>
      <c r="S252" s="103">
        <v>5</v>
      </c>
      <c r="T252" s="102">
        <v>0</v>
      </c>
      <c r="U252" s="103">
        <v>863</v>
      </c>
      <c r="V252" s="103">
        <v>5</v>
      </c>
    </row>
    <row r="253" spans="1:22" ht="16">
      <c r="A253" s="104" t="s">
        <v>862</v>
      </c>
      <c r="B253" s="20" t="str">
        <f>VLOOKUP(A253,'Planning Periods'!$E$2:$N$540,10,FALSE)</f>
        <v>01/31/2015 - 01/31/2023</v>
      </c>
      <c r="C253" s="103">
        <v>2016</v>
      </c>
      <c r="D253" s="103" t="str">
        <f t="shared" si="3"/>
        <v>Burlingame 2016</v>
      </c>
      <c r="E253" s="103">
        <v>276</v>
      </c>
      <c r="F253" s="101">
        <v>0</v>
      </c>
      <c r="G253" s="103">
        <v>0</v>
      </c>
      <c r="H253" s="103">
        <v>0</v>
      </c>
      <c r="I253" s="102"/>
      <c r="J253" s="103">
        <v>144</v>
      </c>
      <c r="K253" s="101">
        <v>0</v>
      </c>
      <c r="L253" s="103">
        <v>0</v>
      </c>
      <c r="M253" s="103">
        <v>0</v>
      </c>
      <c r="N253" s="102"/>
      <c r="O253" s="103">
        <v>155</v>
      </c>
      <c r="P253" s="103">
        <v>0</v>
      </c>
      <c r="Q253" s="102"/>
      <c r="R253" s="103">
        <v>288</v>
      </c>
      <c r="S253" s="103">
        <v>133</v>
      </c>
      <c r="T253" s="102">
        <v>0</v>
      </c>
      <c r="U253" s="103">
        <v>863</v>
      </c>
      <c r="V253" s="103">
        <v>133</v>
      </c>
    </row>
    <row r="254" spans="1:22" ht="16">
      <c r="A254" s="104" t="s">
        <v>862</v>
      </c>
      <c r="B254" s="20" t="str">
        <f>VLOOKUP(A254,'Planning Periods'!$E$2:$N$540,10,FALSE)</f>
        <v>01/31/2015 - 01/31/2023</v>
      </c>
      <c r="C254" s="103">
        <v>2017</v>
      </c>
      <c r="D254" s="103" t="str">
        <f t="shared" si="3"/>
        <v>Burlingame 2017</v>
      </c>
      <c r="E254" s="103">
        <v>276</v>
      </c>
      <c r="F254" s="101">
        <v>0</v>
      </c>
      <c r="G254" s="103">
        <v>0</v>
      </c>
      <c r="H254" s="103">
        <v>0</v>
      </c>
      <c r="I254" s="102"/>
      <c r="J254" s="103">
        <v>144</v>
      </c>
      <c r="K254" s="101">
        <v>0</v>
      </c>
      <c r="L254" s="103">
        <v>0</v>
      </c>
      <c r="M254" s="103">
        <v>0</v>
      </c>
      <c r="N254" s="102"/>
      <c r="O254" s="103">
        <v>155</v>
      </c>
      <c r="P254" s="103">
        <v>0</v>
      </c>
      <c r="Q254" s="102"/>
      <c r="R254" s="103">
        <v>288</v>
      </c>
      <c r="S254" s="103">
        <v>13</v>
      </c>
      <c r="T254" s="102">
        <v>0</v>
      </c>
      <c r="U254" s="103">
        <v>863</v>
      </c>
      <c r="V254" s="103">
        <v>13</v>
      </c>
    </row>
    <row r="255" spans="1:22" ht="16">
      <c r="A255" s="104" t="s">
        <v>711</v>
      </c>
      <c r="B255" s="20" t="str">
        <f>VLOOKUP(A255,'Planning Periods'!$E$2:$N$540,10,FALSE)</f>
        <v>06/15/2014 - 06/15/2022</v>
      </c>
      <c r="C255" s="103">
        <v>2014</v>
      </c>
      <c r="D255" s="103" t="str">
        <f t="shared" si="3"/>
        <v>Butte County - Unincorporated 2014</v>
      </c>
      <c r="E255" s="103" t="s">
        <v>1538</v>
      </c>
      <c r="F255" s="101" t="s">
        <v>1538</v>
      </c>
      <c r="G255" s="103" t="s">
        <v>1538</v>
      </c>
      <c r="H255" s="103" t="s">
        <v>1538</v>
      </c>
      <c r="I255" s="102"/>
      <c r="J255" s="103" t="s">
        <v>1538</v>
      </c>
      <c r="K255" s="101" t="s">
        <v>1538</v>
      </c>
      <c r="L255" s="103" t="s">
        <v>1538</v>
      </c>
      <c r="M255" s="103" t="s">
        <v>1538</v>
      </c>
      <c r="N255" s="102"/>
      <c r="O255" s="103" t="s">
        <v>1538</v>
      </c>
      <c r="P255" s="103" t="s">
        <v>1538</v>
      </c>
      <c r="Q255" s="102"/>
      <c r="R255" s="103" t="s">
        <v>1538</v>
      </c>
      <c r="S255" s="103" t="s">
        <v>1538</v>
      </c>
      <c r="T255" s="102" t="s">
        <v>1538</v>
      </c>
      <c r="U255" s="103" t="s">
        <v>1538</v>
      </c>
      <c r="V255" s="103" t="s">
        <v>1538</v>
      </c>
    </row>
    <row r="256" spans="1:22" ht="16">
      <c r="A256" s="104" t="s">
        <v>711</v>
      </c>
      <c r="B256" s="20" t="str">
        <f>VLOOKUP(A256,'Planning Periods'!$E$2:$N$540,10,FALSE)</f>
        <v>06/15/2014 - 06/15/2022</v>
      </c>
      <c r="C256" s="103">
        <v>2015</v>
      </c>
      <c r="D256" s="103" t="str">
        <f t="shared" si="3"/>
        <v>Butte County - Unincorporated 2015</v>
      </c>
      <c r="E256" s="103" t="s">
        <v>1538</v>
      </c>
      <c r="F256" s="101" t="s">
        <v>1538</v>
      </c>
      <c r="G256" s="103" t="s">
        <v>1538</v>
      </c>
      <c r="H256" s="103" t="s">
        <v>1538</v>
      </c>
      <c r="I256" s="102"/>
      <c r="J256" s="103" t="s">
        <v>1538</v>
      </c>
      <c r="K256" s="101" t="s">
        <v>1538</v>
      </c>
      <c r="L256" s="103" t="s">
        <v>1538</v>
      </c>
      <c r="M256" s="103" t="s">
        <v>1538</v>
      </c>
      <c r="N256" s="102"/>
      <c r="O256" s="103" t="s">
        <v>1538</v>
      </c>
      <c r="P256" s="103" t="s">
        <v>1538</v>
      </c>
      <c r="Q256" s="102"/>
      <c r="R256" s="103" t="s">
        <v>1538</v>
      </c>
      <c r="S256" s="103" t="s">
        <v>1538</v>
      </c>
      <c r="T256" s="102" t="s">
        <v>1538</v>
      </c>
      <c r="U256" s="103" t="s">
        <v>1538</v>
      </c>
      <c r="V256" s="103" t="s">
        <v>1538</v>
      </c>
    </row>
    <row r="257" spans="1:22" ht="16">
      <c r="A257" s="104" t="s">
        <v>711</v>
      </c>
      <c r="B257" s="20" t="str">
        <f>VLOOKUP(A257,'Planning Periods'!$E$2:$N$540,10,FALSE)</f>
        <v>06/15/2014 - 06/15/2022</v>
      </c>
      <c r="C257" s="103">
        <v>2016</v>
      </c>
      <c r="D257" s="103" t="str">
        <f t="shared" si="3"/>
        <v>Butte County - Unincorporated 2016</v>
      </c>
      <c r="E257" s="103">
        <v>682</v>
      </c>
      <c r="F257" s="101">
        <v>0</v>
      </c>
      <c r="G257" s="103">
        <v>0</v>
      </c>
      <c r="H257" s="103">
        <v>0</v>
      </c>
      <c r="I257" s="102"/>
      <c r="J257" s="103">
        <v>545</v>
      </c>
      <c r="K257" s="101">
        <v>0</v>
      </c>
      <c r="L257" s="103">
        <v>0</v>
      </c>
      <c r="M257" s="103">
        <v>0</v>
      </c>
      <c r="N257" s="102"/>
      <c r="O257" s="103">
        <v>480</v>
      </c>
      <c r="P257" s="103">
        <v>8</v>
      </c>
      <c r="Q257" s="102"/>
      <c r="R257" s="103">
        <v>1267</v>
      </c>
      <c r="S257" s="103">
        <v>90</v>
      </c>
      <c r="T257" s="102">
        <v>0</v>
      </c>
      <c r="U257" s="103">
        <v>2974</v>
      </c>
      <c r="V257" s="103">
        <v>98</v>
      </c>
    </row>
    <row r="258" spans="1:22" ht="16">
      <c r="A258" s="104" t="s">
        <v>711</v>
      </c>
      <c r="B258" s="20" t="str">
        <f>VLOOKUP(A258,'Planning Periods'!$E$2:$N$540,10,FALSE)</f>
        <v>06/15/2014 - 06/15/2022</v>
      </c>
      <c r="C258" s="103">
        <v>2017</v>
      </c>
      <c r="D258" s="103" t="str">
        <f t="shared" si="3"/>
        <v>Butte County - Unincorporated 2017</v>
      </c>
      <c r="E258" s="103">
        <v>682</v>
      </c>
      <c r="F258" s="101">
        <v>0</v>
      </c>
      <c r="G258" s="103">
        <v>0</v>
      </c>
      <c r="H258" s="103">
        <v>0</v>
      </c>
      <c r="I258" s="102"/>
      <c r="J258" s="103">
        <v>545</v>
      </c>
      <c r="K258" s="101">
        <v>8</v>
      </c>
      <c r="L258" s="103">
        <v>8</v>
      </c>
      <c r="M258" s="103">
        <v>0</v>
      </c>
      <c r="N258" s="102"/>
      <c r="O258" s="103">
        <v>480</v>
      </c>
      <c r="P258" s="103">
        <v>25</v>
      </c>
      <c r="Q258" s="102"/>
      <c r="R258" s="103">
        <v>1267</v>
      </c>
      <c r="S258" s="103">
        <v>117</v>
      </c>
      <c r="T258" s="102">
        <v>0</v>
      </c>
      <c r="U258" s="103">
        <v>2974</v>
      </c>
      <c r="V258" s="103">
        <v>150</v>
      </c>
    </row>
    <row r="259" spans="1:22">
      <c r="A259" s="104" t="s">
        <v>1115</v>
      </c>
      <c r="B259" s="20"/>
      <c r="C259" s="103">
        <v>2013</v>
      </c>
      <c r="D259" s="103" t="str">
        <f t="shared" si="3"/>
        <v>Calabasas 2013</v>
      </c>
      <c r="E259" s="103">
        <v>88</v>
      </c>
      <c r="F259" s="101">
        <v>0</v>
      </c>
      <c r="G259" s="103">
        <v>0</v>
      </c>
      <c r="H259" s="103">
        <v>0</v>
      </c>
      <c r="I259" s="102"/>
      <c r="J259" s="103">
        <v>54</v>
      </c>
      <c r="K259" s="101">
        <v>0</v>
      </c>
      <c r="L259" s="103">
        <v>0</v>
      </c>
      <c r="M259" s="103">
        <v>0</v>
      </c>
      <c r="N259" s="102"/>
      <c r="O259" s="103">
        <v>57</v>
      </c>
      <c r="P259" s="103">
        <v>0</v>
      </c>
      <c r="Q259" s="102"/>
      <c r="R259" s="103">
        <v>131</v>
      </c>
      <c r="S259" s="103">
        <v>2</v>
      </c>
      <c r="T259" s="102">
        <v>0</v>
      </c>
      <c r="U259" s="103">
        <v>330</v>
      </c>
      <c r="V259" s="103">
        <v>2</v>
      </c>
    </row>
    <row r="260" spans="1:22" ht="16">
      <c r="A260" s="104" t="s">
        <v>1115</v>
      </c>
      <c r="B260" s="20" t="str">
        <f>VLOOKUP(A260,'Planning Periods'!$E$2:$N$540,10,FALSE)</f>
        <v>10/15/2013 - 10/15/2021</v>
      </c>
      <c r="C260" s="103">
        <v>2014</v>
      </c>
      <c r="D260" s="103" t="str">
        <f t="shared" si="3"/>
        <v>Calabasas 2014</v>
      </c>
      <c r="E260" s="103">
        <v>88</v>
      </c>
      <c r="F260" s="101">
        <v>0</v>
      </c>
      <c r="G260" s="103">
        <v>0</v>
      </c>
      <c r="H260" s="103">
        <v>0</v>
      </c>
      <c r="I260" s="102"/>
      <c r="J260" s="103">
        <v>54</v>
      </c>
      <c r="K260" s="101">
        <v>0</v>
      </c>
      <c r="L260" s="103">
        <v>0</v>
      </c>
      <c r="M260" s="103">
        <v>0</v>
      </c>
      <c r="N260" s="102"/>
      <c r="O260" s="103">
        <v>57</v>
      </c>
      <c r="P260" s="103">
        <v>0</v>
      </c>
      <c r="Q260" s="102"/>
      <c r="R260" s="103">
        <v>131</v>
      </c>
      <c r="S260" s="103">
        <v>15</v>
      </c>
      <c r="T260" s="102">
        <v>0</v>
      </c>
      <c r="U260" s="103">
        <v>330</v>
      </c>
      <c r="V260" s="103">
        <v>15</v>
      </c>
    </row>
    <row r="261" spans="1:22" ht="16">
      <c r="A261" s="104" t="s">
        <v>1115</v>
      </c>
      <c r="B261" s="20" t="str">
        <f>VLOOKUP(A261,'Planning Periods'!$E$2:$N$540,10,FALSE)</f>
        <v>10/15/2013 - 10/15/2021</v>
      </c>
      <c r="C261" s="103">
        <v>2015</v>
      </c>
      <c r="D261" s="103" t="str">
        <f t="shared" si="3"/>
        <v>Calabasas 2015</v>
      </c>
      <c r="E261" s="103">
        <v>88</v>
      </c>
      <c r="F261" s="101">
        <v>8</v>
      </c>
      <c r="G261" s="103">
        <v>8</v>
      </c>
      <c r="H261" s="103">
        <v>0</v>
      </c>
      <c r="I261" s="102"/>
      <c r="J261" s="103">
        <v>54</v>
      </c>
      <c r="K261" s="101">
        <v>0</v>
      </c>
      <c r="L261" s="103">
        <v>0</v>
      </c>
      <c r="M261" s="103">
        <v>0</v>
      </c>
      <c r="N261" s="102"/>
      <c r="O261" s="103">
        <v>57</v>
      </c>
      <c r="P261" s="103">
        <v>1</v>
      </c>
      <c r="Q261" s="102"/>
      <c r="R261" s="103">
        <v>131</v>
      </c>
      <c r="S261" s="103">
        <v>15</v>
      </c>
      <c r="T261" s="102">
        <v>0</v>
      </c>
      <c r="U261" s="103">
        <v>330</v>
      </c>
      <c r="V261" s="103">
        <v>24</v>
      </c>
    </row>
    <row r="262" spans="1:22" ht="16">
      <c r="A262" s="104" t="s">
        <v>1115</v>
      </c>
      <c r="B262" s="20" t="str">
        <f>VLOOKUP(A262,'Planning Periods'!$E$2:$N$540,10,FALSE)</f>
        <v>10/15/2013 - 10/15/2021</v>
      </c>
      <c r="C262" s="103">
        <v>2016</v>
      </c>
      <c r="D262" s="103" t="str">
        <f t="shared" si="3"/>
        <v>Calabasas 2016</v>
      </c>
      <c r="E262" s="103">
        <v>88</v>
      </c>
      <c r="F262" s="101">
        <v>0</v>
      </c>
      <c r="G262" s="103">
        <v>0</v>
      </c>
      <c r="H262" s="103">
        <v>0</v>
      </c>
      <c r="I262" s="102"/>
      <c r="J262" s="103">
        <v>54</v>
      </c>
      <c r="K262" s="101">
        <v>0</v>
      </c>
      <c r="L262" s="103">
        <v>0</v>
      </c>
      <c r="M262" s="103">
        <v>0</v>
      </c>
      <c r="N262" s="102"/>
      <c r="O262" s="103">
        <v>57</v>
      </c>
      <c r="P262" s="103">
        <v>2</v>
      </c>
      <c r="Q262" s="102"/>
      <c r="R262" s="103">
        <v>131</v>
      </c>
      <c r="S262" s="103">
        <v>43</v>
      </c>
      <c r="T262" s="102">
        <v>0</v>
      </c>
      <c r="U262" s="103">
        <v>330</v>
      </c>
      <c r="V262" s="103">
        <v>45</v>
      </c>
    </row>
    <row r="263" spans="1:22" ht="16">
      <c r="A263" s="104" t="s">
        <v>1115</v>
      </c>
      <c r="B263" s="20" t="str">
        <f>VLOOKUP(A263,'Planning Periods'!$E$2:$N$540,10,FALSE)</f>
        <v>10/15/2013 - 10/15/2021</v>
      </c>
      <c r="C263" s="103">
        <v>2017</v>
      </c>
      <c r="D263" s="103" t="str">
        <f t="shared" si="3"/>
        <v>Calabasas 2017</v>
      </c>
      <c r="E263" s="103">
        <v>88</v>
      </c>
      <c r="F263" s="101">
        <v>0</v>
      </c>
      <c r="G263" s="103">
        <v>0</v>
      </c>
      <c r="H263" s="103">
        <v>0</v>
      </c>
      <c r="I263" s="102"/>
      <c r="J263" s="103">
        <v>54</v>
      </c>
      <c r="K263" s="101">
        <v>0</v>
      </c>
      <c r="L263" s="103">
        <v>0</v>
      </c>
      <c r="M263" s="103">
        <v>0</v>
      </c>
      <c r="N263" s="102"/>
      <c r="O263" s="103">
        <v>57</v>
      </c>
      <c r="P263" s="103">
        <v>4</v>
      </c>
      <c r="Q263" s="102"/>
      <c r="R263" s="103">
        <v>131</v>
      </c>
      <c r="S263" s="103">
        <v>18</v>
      </c>
      <c r="T263" s="102">
        <v>0</v>
      </c>
      <c r="U263" s="103">
        <v>330</v>
      </c>
      <c r="V263" s="103">
        <v>22</v>
      </c>
    </row>
    <row r="264" spans="1:22" ht="16">
      <c r="A264" s="104" t="s">
        <v>701</v>
      </c>
      <c r="B264" s="20" t="str">
        <f>VLOOKUP(A264,'Planning Periods'!$E$2:$N$540,10,FALSE)</f>
        <v>06/30/2014 - 06/30/2019</v>
      </c>
      <c r="C264" s="103">
        <v>2014</v>
      </c>
      <c r="D264" s="103" t="str">
        <f t="shared" si="3"/>
        <v>Calaveras County - Unincorporated 2014</v>
      </c>
      <c r="E264" s="103">
        <v>241</v>
      </c>
      <c r="F264" s="101">
        <v>6</v>
      </c>
      <c r="G264" s="103">
        <v>0</v>
      </c>
      <c r="H264" s="103">
        <v>6</v>
      </c>
      <c r="I264" s="102"/>
      <c r="J264" s="103">
        <v>175</v>
      </c>
      <c r="K264" s="101">
        <v>13</v>
      </c>
      <c r="L264" s="103">
        <v>0</v>
      </c>
      <c r="M264" s="103">
        <v>13</v>
      </c>
      <c r="N264" s="102"/>
      <c r="O264" s="103">
        <v>192</v>
      </c>
      <c r="P264" s="103">
        <v>17</v>
      </c>
      <c r="Q264" s="102"/>
      <c r="R264" s="103">
        <v>471</v>
      </c>
      <c r="S264" s="103">
        <v>38</v>
      </c>
      <c r="T264" s="102">
        <v>13</v>
      </c>
      <c r="U264" s="103">
        <v>1079</v>
      </c>
      <c r="V264" s="103">
        <v>74</v>
      </c>
    </row>
    <row r="265" spans="1:22" ht="16">
      <c r="A265" s="104" t="s">
        <v>701</v>
      </c>
      <c r="B265" s="20" t="str">
        <f>VLOOKUP(A265,'Planning Periods'!$E$2:$N$540,10,FALSE)</f>
        <v>06/30/2014 - 06/30/2019</v>
      </c>
      <c r="C265" s="103">
        <v>2015</v>
      </c>
      <c r="D265" s="103" t="str">
        <f t="shared" si="3"/>
        <v>Calaveras County - Unincorporated 2015</v>
      </c>
      <c r="E265" s="103">
        <v>241</v>
      </c>
      <c r="F265" s="101">
        <v>8</v>
      </c>
      <c r="G265" s="103">
        <v>0</v>
      </c>
      <c r="H265" s="103">
        <v>8</v>
      </c>
      <c r="I265" s="102"/>
      <c r="J265" s="103">
        <v>175</v>
      </c>
      <c r="K265" s="101">
        <v>15</v>
      </c>
      <c r="L265" s="103">
        <v>0</v>
      </c>
      <c r="M265" s="103">
        <v>15</v>
      </c>
      <c r="N265" s="102"/>
      <c r="O265" s="103">
        <v>192</v>
      </c>
      <c r="P265" s="103">
        <v>45</v>
      </c>
      <c r="Q265" s="102"/>
      <c r="R265" s="103">
        <v>471</v>
      </c>
      <c r="S265" s="103">
        <v>49</v>
      </c>
      <c r="T265" s="102">
        <v>15</v>
      </c>
      <c r="U265" s="103">
        <v>1079</v>
      </c>
      <c r="V265" s="103">
        <v>117</v>
      </c>
    </row>
    <row r="266" spans="1:22" ht="16">
      <c r="A266" s="104" t="s">
        <v>701</v>
      </c>
      <c r="B266" s="20" t="str">
        <f>VLOOKUP(A266,'Planning Periods'!$E$2:$N$540,10,FALSE)</f>
        <v>06/30/2014 - 06/30/2019</v>
      </c>
      <c r="C266" s="103">
        <v>2016</v>
      </c>
      <c r="D266" s="103" t="str">
        <f t="shared" si="3"/>
        <v>Calaveras County - Unincorporated 2016</v>
      </c>
      <c r="E266" s="103">
        <v>241</v>
      </c>
      <c r="F266" s="101">
        <v>60</v>
      </c>
      <c r="G266" s="103">
        <v>0</v>
      </c>
      <c r="H266" s="103">
        <v>60</v>
      </c>
      <c r="I266" s="102"/>
      <c r="J266" s="103">
        <v>175</v>
      </c>
      <c r="K266" s="101">
        <v>36</v>
      </c>
      <c r="L266" s="103">
        <v>0</v>
      </c>
      <c r="M266" s="103">
        <v>36</v>
      </c>
      <c r="N266" s="102"/>
      <c r="O266" s="103">
        <v>192</v>
      </c>
      <c r="P266" s="103">
        <v>104</v>
      </c>
      <c r="Q266" s="102"/>
      <c r="R266" s="103">
        <v>471</v>
      </c>
      <c r="S266" s="103">
        <v>48</v>
      </c>
      <c r="T266" s="102">
        <v>36</v>
      </c>
      <c r="U266" s="103">
        <v>1079</v>
      </c>
      <c r="V266" s="103">
        <v>248</v>
      </c>
    </row>
    <row r="267" spans="1:22" ht="16">
      <c r="A267" s="104" t="s">
        <v>701</v>
      </c>
      <c r="B267" s="20" t="str">
        <f>VLOOKUP(A267,'Planning Periods'!$E$2:$N$540,10,FALSE)</f>
        <v>06/30/2014 - 06/30/2019</v>
      </c>
      <c r="C267" s="103">
        <v>2017</v>
      </c>
      <c r="D267" s="103" t="str">
        <f t="shared" si="3"/>
        <v>Calaveras County - Unincorporated 2017</v>
      </c>
      <c r="E267" s="103">
        <v>241</v>
      </c>
      <c r="F267" s="101">
        <v>25</v>
      </c>
      <c r="G267" s="103">
        <v>0</v>
      </c>
      <c r="H267" s="103">
        <v>25</v>
      </c>
      <c r="I267" s="102"/>
      <c r="J267" s="103">
        <v>175</v>
      </c>
      <c r="K267" s="101">
        <v>27</v>
      </c>
      <c r="L267" s="103">
        <v>0</v>
      </c>
      <c r="M267" s="103">
        <v>27</v>
      </c>
      <c r="N267" s="102"/>
      <c r="O267" s="103">
        <v>192</v>
      </c>
      <c r="P267" s="103">
        <v>29</v>
      </c>
      <c r="Q267" s="102"/>
      <c r="R267" s="103">
        <v>471</v>
      </c>
      <c r="S267" s="103">
        <v>77</v>
      </c>
      <c r="T267" s="102">
        <v>27</v>
      </c>
      <c r="U267" s="103">
        <v>1079</v>
      </c>
      <c r="V267" s="103">
        <v>158</v>
      </c>
    </row>
    <row r="268" spans="1:22">
      <c r="A268" s="104" t="s">
        <v>1159</v>
      </c>
      <c r="B268" s="20"/>
      <c r="C268" s="103">
        <v>2013</v>
      </c>
      <c r="D268" s="103" t="str">
        <f t="shared" si="3"/>
        <v>Calexico 2013</v>
      </c>
      <c r="E268" s="103" t="s">
        <v>1538</v>
      </c>
      <c r="F268" s="101" t="s">
        <v>1538</v>
      </c>
      <c r="G268" s="103" t="s">
        <v>1538</v>
      </c>
      <c r="H268" s="103" t="s">
        <v>1538</v>
      </c>
      <c r="I268" s="102"/>
      <c r="J268" s="103" t="s">
        <v>1538</v>
      </c>
      <c r="K268" s="101" t="s">
        <v>1538</v>
      </c>
      <c r="L268" s="103" t="s">
        <v>1538</v>
      </c>
      <c r="M268" s="103" t="s">
        <v>1538</v>
      </c>
      <c r="N268" s="102"/>
      <c r="O268" s="103" t="s">
        <v>1538</v>
      </c>
      <c r="P268" s="103" t="s">
        <v>1538</v>
      </c>
      <c r="Q268" s="102"/>
      <c r="R268" s="103" t="s">
        <v>1538</v>
      </c>
      <c r="S268" s="103" t="s">
        <v>1538</v>
      </c>
      <c r="T268" s="102" t="s">
        <v>1538</v>
      </c>
      <c r="U268" s="103" t="s">
        <v>1538</v>
      </c>
      <c r="V268" s="103" t="s">
        <v>1538</v>
      </c>
    </row>
    <row r="269" spans="1:22" ht="16">
      <c r="A269" s="104" t="s">
        <v>1159</v>
      </c>
      <c r="B269" s="20" t="str">
        <f>VLOOKUP(A269,'Planning Periods'!$E$2:$N$540,10,FALSE)</f>
        <v>10/15/2013 - 10/15/2021</v>
      </c>
      <c r="C269" s="103">
        <v>2014</v>
      </c>
      <c r="D269" s="103" t="str">
        <f t="shared" si="3"/>
        <v>Calexico 2014</v>
      </c>
      <c r="E269" s="103">
        <v>817</v>
      </c>
      <c r="F269" s="101">
        <v>66</v>
      </c>
      <c r="G269" s="103">
        <v>23</v>
      </c>
      <c r="H269" s="103">
        <v>43</v>
      </c>
      <c r="I269" s="102"/>
      <c r="J269" s="103">
        <v>489</v>
      </c>
      <c r="K269" s="101">
        <v>10</v>
      </c>
      <c r="L269" s="103">
        <v>0</v>
      </c>
      <c r="M269" s="103">
        <v>10</v>
      </c>
      <c r="N269" s="102"/>
      <c r="O269" s="103">
        <v>490</v>
      </c>
      <c r="P269" s="103">
        <v>42</v>
      </c>
      <c r="Q269" s="102"/>
      <c r="R269" s="103">
        <v>1428</v>
      </c>
      <c r="S269" s="103">
        <v>0</v>
      </c>
      <c r="T269" s="102">
        <v>10</v>
      </c>
      <c r="U269" s="103">
        <v>3224</v>
      </c>
      <c r="V269" s="103">
        <v>118</v>
      </c>
    </row>
    <row r="270" spans="1:22" ht="16">
      <c r="A270" s="104" t="s">
        <v>1159</v>
      </c>
      <c r="B270" s="20" t="str">
        <f>VLOOKUP(A270,'Planning Periods'!$E$2:$N$540,10,FALSE)</f>
        <v>10/15/2013 - 10/15/2021</v>
      </c>
      <c r="C270" s="103">
        <v>2015</v>
      </c>
      <c r="D270" s="103" t="str">
        <f t="shared" si="3"/>
        <v>Calexico 2015</v>
      </c>
      <c r="E270" s="103">
        <v>817</v>
      </c>
      <c r="F270" s="101">
        <v>0</v>
      </c>
      <c r="G270" s="103">
        <v>0</v>
      </c>
      <c r="H270" s="103">
        <v>0</v>
      </c>
      <c r="I270" s="102"/>
      <c r="J270" s="103">
        <v>489</v>
      </c>
      <c r="K270" s="101">
        <v>0</v>
      </c>
      <c r="L270" s="103">
        <v>0</v>
      </c>
      <c r="M270" s="103">
        <v>0</v>
      </c>
      <c r="N270" s="102"/>
      <c r="O270" s="103">
        <v>490</v>
      </c>
      <c r="P270" s="103">
        <v>10</v>
      </c>
      <c r="Q270" s="102"/>
      <c r="R270" s="103">
        <v>1428</v>
      </c>
      <c r="S270" s="103">
        <v>0</v>
      </c>
      <c r="T270" s="102">
        <v>0</v>
      </c>
      <c r="U270" s="103">
        <v>3224</v>
      </c>
      <c r="V270" s="103">
        <v>10</v>
      </c>
    </row>
    <row r="271" spans="1:22" ht="16">
      <c r="A271" s="104" t="s">
        <v>1159</v>
      </c>
      <c r="B271" s="20" t="str">
        <f>VLOOKUP(A271,'Planning Periods'!$E$2:$N$540,10,FALSE)</f>
        <v>10/15/2013 - 10/15/2021</v>
      </c>
      <c r="C271" s="103">
        <v>2016</v>
      </c>
      <c r="D271" s="103" t="str">
        <f t="shared" si="3"/>
        <v>Calexico 2016</v>
      </c>
      <c r="E271" s="103">
        <v>817</v>
      </c>
      <c r="F271" s="101">
        <v>0</v>
      </c>
      <c r="G271" s="103">
        <v>0</v>
      </c>
      <c r="H271" s="103">
        <v>0</v>
      </c>
      <c r="I271" s="102"/>
      <c r="J271" s="103">
        <v>489</v>
      </c>
      <c r="K271" s="101">
        <v>0</v>
      </c>
      <c r="L271" s="103">
        <v>0</v>
      </c>
      <c r="M271" s="103">
        <v>0</v>
      </c>
      <c r="N271" s="102"/>
      <c r="O271" s="103">
        <v>490</v>
      </c>
      <c r="P271" s="103">
        <v>2</v>
      </c>
      <c r="Q271" s="102"/>
      <c r="R271" s="103">
        <v>1428</v>
      </c>
      <c r="S271" s="103">
        <v>0</v>
      </c>
      <c r="T271" s="102">
        <v>0</v>
      </c>
      <c r="U271" s="103">
        <v>3224</v>
      </c>
      <c r="V271" s="103">
        <v>2</v>
      </c>
    </row>
    <row r="272" spans="1:22" ht="16">
      <c r="A272" s="104" t="s">
        <v>1159</v>
      </c>
      <c r="B272" s="20" t="str">
        <f>VLOOKUP(A272,'Planning Periods'!$E$2:$N$540,10,FALSE)</f>
        <v>10/15/2013 - 10/15/2021</v>
      </c>
      <c r="C272" s="103">
        <v>2017</v>
      </c>
      <c r="D272" s="103" t="str">
        <f t="shared" si="3"/>
        <v>Calexico 2017</v>
      </c>
      <c r="E272" s="103">
        <v>817</v>
      </c>
      <c r="F272" s="101">
        <v>0</v>
      </c>
      <c r="G272" s="103">
        <v>0</v>
      </c>
      <c r="H272" s="103">
        <v>0</v>
      </c>
      <c r="I272" s="102"/>
      <c r="J272" s="103">
        <v>489</v>
      </c>
      <c r="K272" s="101">
        <v>0</v>
      </c>
      <c r="L272" s="103">
        <v>0</v>
      </c>
      <c r="M272" s="103">
        <v>0</v>
      </c>
      <c r="N272" s="102"/>
      <c r="O272" s="103">
        <v>490</v>
      </c>
      <c r="P272" s="103">
        <v>10</v>
      </c>
      <c r="Q272" s="102"/>
      <c r="R272" s="103">
        <v>1428</v>
      </c>
      <c r="S272" s="103">
        <v>0</v>
      </c>
      <c r="T272" s="102">
        <v>0</v>
      </c>
      <c r="U272" s="103">
        <v>3224</v>
      </c>
      <c r="V272" s="103">
        <v>10</v>
      </c>
    </row>
    <row r="273" spans="1:22" ht="16">
      <c r="A273" t="s">
        <v>1148</v>
      </c>
      <c r="B273" s="20" t="str">
        <f>VLOOKUP(A273,'Planning Periods'!$E$2:$N$540,10,FALSE)</f>
        <v>12/31/2015 - 12/31/2023</v>
      </c>
      <c r="C273" s="103">
        <v>2013</v>
      </c>
      <c r="D273" s="103" t="str">
        <f t="shared" si="3"/>
        <v>California City 2013</v>
      </c>
      <c r="E273" s="103" t="s">
        <v>1538</v>
      </c>
      <c r="F273" s="101" t="s">
        <v>1538</v>
      </c>
      <c r="G273" s="103" t="s">
        <v>1538</v>
      </c>
      <c r="H273" s="103" t="s">
        <v>1538</v>
      </c>
      <c r="I273" s="102"/>
      <c r="J273" s="103" t="s">
        <v>1538</v>
      </c>
      <c r="K273" s="101" t="s">
        <v>1538</v>
      </c>
      <c r="L273" s="103" t="s">
        <v>1538</v>
      </c>
      <c r="M273" s="103" t="s">
        <v>1538</v>
      </c>
      <c r="N273" s="102"/>
      <c r="O273" s="103" t="s">
        <v>1538</v>
      </c>
      <c r="P273" s="103" t="s">
        <v>1538</v>
      </c>
      <c r="Q273" s="102"/>
      <c r="R273" s="103" t="s">
        <v>1538</v>
      </c>
      <c r="S273" s="103" t="s">
        <v>1538</v>
      </c>
      <c r="T273" s="102" t="s">
        <v>1538</v>
      </c>
      <c r="U273" s="103" t="s">
        <v>1538</v>
      </c>
      <c r="V273" s="103" t="s">
        <v>1538</v>
      </c>
    </row>
    <row r="274" spans="1:22" ht="16">
      <c r="A274" t="s">
        <v>1148</v>
      </c>
      <c r="B274" s="20" t="str">
        <f>VLOOKUP(A274,'Planning Periods'!$E$2:$N$540,10,FALSE)</f>
        <v>12/31/2015 - 12/31/2023</v>
      </c>
      <c r="C274" s="103">
        <v>2014</v>
      </c>
      <c r="D274" s="103" t="str">
        <f t="shared" si="3"/>
        <v>California City 2014</v>
      </c>
      <c r="E274" s="101" t="s">
        <v>1538</v>
      </c>
      <c r="F274" s="101" t="s">
        <v>1538</v>
      </c>
      <c r="G274" s="101" t="s">
        <v>1538</v>
      </c>
      <c r="H274" s="101" t="s">
        <v>1538</v>
      </c>
      <c r="I274" s="101">
        <v>0</v>
      </c>
      <c r="J274" s="101" t="s">
        <v>1538</v>
      </c>
      <c r="K274" s="101" t="s">
        <v>1538</v>
      </c>
      <c r="L274" s="101" t="s">
        <v>1538</v>
      </c>
      <c r="M274" s="101" t="s">
        <v>1538</v>
      </c>
      <c r="N274" s="101">
        <v>0</v>
      </c>
      <c r="O274" s="101" t="s">
        <v>1538</v>
      </c>
      <c r="P274" s="101" t="s">
        <v>1538</v>
      </c>
      <c r="Q274" s="101"/>
      <c r="R274" s="101" t="s">
        <v>1538</v>
      </c>
      <c r="S274" s="101" t="s">
        <v>1538</v>
      </c>
      <c r="T274" s="101" t="s">
        <v>1538</v>
      </c>
      <c r="U274" s="101" t="s">
        <v>1538</v>
      </c>
      <c r="V274" s="101" t="s">
        <v>1538</v>
      </c>
    </row>
    <row r="275" spans="1:22" ht="16">
      <c r="A275" t="s">
        <v>1148</v>
      </c>
      <c r="B275" s="20" t="str">
        <f>VLOOKUP(A275,'Planning Periods'!$E$2:$N$540,10,FALSE)</f>
        <v>12/31/2015 - 12/31/2023</v>
      </c>
      <c r="C275" s="103">
        <v>2015</v>
      </c>
      <c r="D275" s="103" t="str">
        <f t="shared" si="3"/>
        <v>California City 2015</v>
      </c>
      <c r="E275" t="s">
        <v>1538</v>
      </c>
      <c r="F275" t="s">
        <v>1538</v>
      </c>
      <c r="G275" t="s">
        <v>1538</v>
      </c>
      <c r="H275" t="s">
        <v>1538</v>
      </c>
      <c r="J275" t="s">
        <v>1538</v>
      </c>
      <c r="K275" t="s">
        <v>1538</v>
      </c>
      <c r="L275" t="s">
        <v>1538</v>
      </c>
      <c r="M275" t="s">
        <v>1538</v>
      </c>
      <c r="O275" t="s">
        <v>1538</v>
      </c>
      <c r="P275" t="s">
        <v>1538</v>
      </c>
      <c r="R275" t="s">
        <v>1538</v>
      </c>
      <c r="S275" t="s">
        <v>1538</v>
      </c>
      <c r="T275" t="s">
        <v>1538</v>
      </c>
      <c r="U275" t="s">
        <v>1538</v>
      </c>
      <c r="V275" t="s">
        <v>1538</v>
      </c>
    </row>
    <row r="276" spans="1:22" ht="16">
      <c r="A276" t="s">
        <v>1148</v>
      </c>
      <c r="B276" s="20" t="str">
        <f>VLOOKUP(A276,'Planning Periods'!$E$2:$N$540,10,FALSE)</f>
        <v>12/31/2015 - 12/31/2023</v>
      </c>
      <c r="C276" s="103">
        <v>2016</v>
      </c>
      <c r="D276" s="103" t="str">
        <f t="shared" ref="D276:D343" si="4">CONCATENATE(A276," ",C276)</f>
        <v>California City 2016</v>
      </c>
      <c r="E276" t="s">
        <v>1538</v>
      </c>
      <c r="F276" t="s">
        <v>1538</v>
      </c>
      <c r="G276" t="s">
        <v>1538</v>
      </c>
      <c r="H276" t="s">
        <v>1538</v>
      </c>
      <c r="J276" t="s">
        <v>1538</v>
      </c>
      <c r="K276" t="s">
        <v>1538</v>
      </c>
      <c r="L276" t="s">
        <v>1538</v>
      </c>
      <c r="M276" t="s">
        <v>1538</v>
      </c>
      <c r="O276" t="s">
        <v>1538</v>
      </c>
      <c r="P276" t="s">
        <v>1538</v>
      </c>
      <c r="R276" t="s">
        <v>1538</v>
      </c>
      <c r="S276" t="s">
        <v>1538</v>
      </c>
      <c r="T276" t="s">
        <v>1538</v>
      </c>
      <c r="U276" t="s">
        <v>1538</v>
      </c>
      <c r="V276" t="s">
        <v>1538</v>
      </c>
    </row>
    <row r="277" spans="1:22" ht="16">
      <c r="A277" t="s">
        <v>1148</v>
      </c>
      <c r="B277" s="20" t="str">
        <f>VLOOKUP(A277,'Planning Periods'!$E$2:$N$540,10,FALSE)</f>
        <v>12/31/2015 - 12/31/2023</v>
      </c>
      <c r="C277" s="103">
        <v>2017</v>
      </c>
      <c r="D277" s="103" t="str">
        <f t="shared" si="4"/>
        <v>California City 2017</v>
      </c>
      <c r="E277" t="s">
        <v>1538</v>
      </c>
      <c r="F277" t="s">
        <v>1538</v>
      </c>
      <c r="G277" t="s">
        <v>1538</v>
      </c>
      <c r="H277" t="s">
        <v>1538</v>
      </c>
      <c r="J277" t="s">
        <v>1538</v>
      </c>
      <c r="K277" t="s">
        <v>1538</v>
      </c>
      <c r="L277" t="s">
        <v>1538</v>
      </c>
      <c r="M277" t="s">
        <v>1538</v>
      </c>
      <c r="O277" t="s">
        <v>1538</v>
      </c>
      <c r="P277" t="s">
        <v>1538</v>
      </c>
      <c r="R277" t="s">
        <v>1538</v>
      </c>
      <c r="S277" t="s">
        <v>1538</v>
      </c>
      <c r="T277" t="s">
        <v>1538</v>
      </c>
      <c r="U277" t="s">
        <v>1538</v>
      </c>
      <c r="V277" t="s">
        <v>1538</v>
      </c>
    </row>
    <row r="278" spans="1:22">
      <c r="A278" s="104" t="s">
        <v>952</v>
      </c>
      <c r="B278" s="20"/>
      <c r="C278" s="103">
        <v>2013</v>
      </c>
      <c r="D278" s="103" t="str">
        <f t="shared" si="4"/>
        <v>Calimesa 2013</v>
      </c>
      <c r="E278" t="s">
        <v>1538</v>
      </c>
      <c r="F278" t="s">
        <v>1538</v>
      </c>
      <c r="G278" t="s">
        <v>1538</v>
      </c>
      <c r="H278" t="s">
        <v>1538</v>
      </c>
      <c r="J278" t="s">
        <v>1538</v>
      </c>
      <c r="K278" t="s">
        <v>1538</v>
      </c>
      <c r="L278" t="s">
        <v>1538</v>
      </c>
      <c r="M278" t="s">
        <v>1538</v>
      </c>
      <c r="O278" t="s">
        <v>1538</v>
      </c>
      <c r="P278" t="s">
        <v>1538</v>
      </c>
      <c r="R278" t="s">
        <v>1538</v>
      </c>
      <c r="S278" t="s">
        <v>1538</v>
      </c>
      <c r="T278" t="s">
        <v>1538</v>
      </c>
      <c r="U278" t="s">
        <v>1538</v>
      </c>
      <c r="V278" t="s">
        <v>1538</v>
      </c>
    </row>
    <row r="279" spans="1:22" ht="16">
      <c r="A279" s="104" t="s">
        <v>952</v>
      </c>
      <c r="B279" s="20" t="str">
        <f>VLOOKUP(A279,'Planning Periods'!$E$2:$N$540,10,FALSE)</f>
        <v>10/15/2013 - 10/15/2021</v>
      </c>
      <c r="C279" s="103">
        <v>2014</v>
      </c>
      <c r="D279" s="103" t="str">
        <f t="shared" si="4"/>
        <v>Calimesa 2014</v>
      </c>
      <c r="E279" s="103">
        <v>543</v>
      </c>
      <c r="F279" s="101">
        <v>0</v>
      </c>
      <c r="G279" s="103">
        <v>0</v>
      </c>
      <c r="H279" s="103">
        <v>0</v>
      </c>
      <c r="I279" s="102"/>
      <c r="J279" s="103">
        <v>383</v>
      </c>
      <c r="K279" s="101">
        <v>0</v>
      </c>
      <c r="L279" s="103">
        <v>0</v>
      </c>
      <c r="M279" s="103">
        <v>0</v>
      </c>
      <c r="N279" s="102"/>
      <c r="O279" s="103">
        <v>433</v>
      </c>
      <c r="P279" s="103">
        <v>0</v>
      </c>
      <c r="Q279" s="102"/>
      <c r="R279" s="103">
        <v>982</v>
      </c>
      <c r="S279" s="103">
        <v>37</v>
      </c>
      <c r="T279" s="102">
        <v>0</v>
      </c>
      <c r="U279" s="103">
        <v>2341</v>
      </c>
      <c r="V279" s="103">
        <v>37</v>
      </c>
    </row>
    <row r="280" spans="1:22" ht="16">
      <c r="A280" s="104" t="s">
        <v>952</v>
      </c>
      <c r="B280" s="20" t="str">
        <f>VLOOKUP(A280,'Planning Periods'!$E$2:$N$540,10,FALSE)</f>
        <v>10/15/2013 - 10/15/2021</v>
      </c>
      <c r="C280" s="103">
        <v>2015</v>
      </c>
      <c r="D280" s="103" t="str">
        <f t="shared" si="4"/>
        <v>Calimesa 2015</v>
      </c>
      <c r="E280" s="103">
        <v>543</v>
      </c>
      <c r="F280" s="101">
        <v>0</v>
      </c>
      <c r="G280" s="103">
        <v>0</v>
      </c>
      <c r="H280" s="103">
        <v>0</v>
      </c>
      <c r="I280" s="102"/>
      <c r="J280" s="103">
        <v>383</v>
      </c>
      <c r="K280" s="101">
        <v>0</v>
      </c>
      <c r="L280" s="103">
        <v>0</v>
      </c>
      <c r="M280" s="103">
        <v>0</v>
      </c>
      <c r="N280" s="102"/>
      <c r="O280" s="103">
        <v>433</v>
      </c>
      <c r="P280" s="103">
        <v>0</v>
      </c>
      <c r="Q280" s="102"/>
      <c r="R280" s="103">
        <v>982</v>
      </c>
      <c r="S280" s="103">
        <v>77</v>
      </c>
      <c r="T280" s="102">
        <v>0</v>
      </c>
      <c r="U280" s="103">
        <v>2341</v>
      </c>
      <c r="V280" s="103">
        <v>77</v>
      </c>
    </row>
    <row r="281" spans="1:22" ht="16">
      <c r="A281" s="104" t="s">
        <v>952</v>
      </c>
      <c r="B281" s="20" t="str">
        <f>VLOOKUP(A281,'Planning Periods'!$E$2:$N$540,10,FALSE)</f>
        <v>10/15/2013 - 10/15/2021</v>
      </c>
      <c r="C281" s="103">
        <v>2016</v>
      </c>
      <c r="D281" s="103" t="str">
        <f t="shared" si="4"/>
        <v>Calimesa 2016</v>
      </c>
      <c r="E281" s="103">
        <v>543</v>
      </c>
      <c r="F281" s="101">
        <v>0</v>
      </c>
      <c r="G281" s="103">
        <v>0</v>
      </c>
      <c r="H281" s="103">
        <v>0</v>
      </c>
      <c r="I281" s="102"/>
      <c r="J281" s="103">
        <v>383</v>
      </c>
      <c r="K281" s="101">
        <v>0</v>
      </c>
      <c r="L281" s="103">
        <v>0</v>
      </c>
      <c r="M281" s="103">
        <v>0</v>
      </c>
      <c r="N281" s="102"/>
      <c r="O281" s="103">
        <v>433</v>
      </c>
      <c r="P281" s="103">
        <v>0</v>
      </c>
      <c r="Q281" s="102"/>
      <c r="R281" s="103">
        <v>982</v>
      </c>
      <c r="S281" s="103">
        <v>116</v>
      </c>
      <c r="T281" s="102">
        <v>0</v>
      </c>
      <c r="U281" s="103">
        <v>2341</v>
      </c>
      <c r="V281" s="103">
        <v>116</v>
      </c>
    </row>
    <row r="282" spans="1:22" ht="16">
      <c r="A282" s="104" t="s">
        <v>952</v>
      </c>
      <c r="B282" s="20" t="str">
        <f>VLOOKUP(A282,'Planning Periods'!$E$2:$N$540,10,FALSE)</f>
        <v>10/15/2013 - 10/15/2021</v>
      </c>
      <c r="C282" s="103">
        <v>2017</v>
      </c>
      <c r="D282" s="103" t="str">
        <f t="shared" si="4"/>
        <v>Calimesa 2017</v>
      </c>
      <c r="E282" s="103">
        <v>543</v>
      </c>
      <c r="F282" s="101">
        <v>0</v>
      </c>
      <c r="G282" s="103">
        <v>0</v>
      </c>
      <c r="H282" s="103">
        <v>0</v>
      </c>
      <c r="I282" s="102"/>
      <c r="J282" s="103">
        <v>383</v>
      </c>
      <c r="K282" s="101">
        <v>0</v>
      </c>
      <c r="L282" s="103">
        <v>0</v>
      </c>
      <c r="M282" s="103">
        <v>0</v>
      </c>
      <c r="N282" s="102"/>
      <c r="O282" s="103">
        <v>433</v>
      </c>
      <c r="P282" s="103">
        <v>0</v>
      </c>
      <c r="Q282" s="102"/>
      <c r="R282" s="103">
        <v>982</v>
      </c>
      <c r="S282" s="103">
        <v>43</v>
      </c>
      <c r="T282" s="102">
        <v>0</v>
      </c>
      <c r="U282" s="103">
        <v>2341</v>
      </c>
      <c r="V282" s="103">
        <v>43</v>
      </c>
    </row>
    <row r="283" spans="1:22">
      <c r="A283" s="104" t="s">
        <v>1158</v>
      </c>
      <c r="B283" s="20"/>
      <c r="C283" s="103">
        <v>2013</v>
      </c>
      <c r="D283" s="103" t="str">
        <f t="shared" si="4"/>
        <v>Calipatria 2013</v>
      </c>
      <c r="E283" s="103" t="s">
        <v>1538</v>
      </c>
      <c r="F283" s="101" t="s">
        <v>1538</v>
      </c>
      <c r="G283" s="103" t="s">
        <v>1538</v>
      </c>
      <c r="H283" s="103" t="s">
        <v>1538</v>
      </c>
      <c r="I283" s="102"/>
      <c r="J283" s="103" t="s">
        <v>1538</v>
      </c>
      <c r="K283" s="101" t="s">
        <v>1538</v>
      </c>
      <c r="L283" s="103" t="s">
        <v>1538</v>
      </c>
      <c r="M283" s="103" t="s">
        <v>1538</v>
      </c>
      <c r="N283" s="102"/>
      <c r="O283" s="103" t="s">
        <v>1538</v>
      </c>
      <c r="P283" s="103" t="s">
        <v>1538</v>
      </c>
      <c r="Q283" s="102"/>
      <c r="R283" s="103" t="s">
        <v>1538</v>
      </c>
      <c r="S283" s="103" t="s">
        <v>1538</v>
      </c>
      <c r="T283" s="102" t="s">
        <v>1538</v>
      </c>
      <c r="U283" s="103" t="s">
        <v>1538</v>
      </c>
      <c r="V283" s="103" t="s">
        <v>1538</v>
      </c>
    </row>
    <row r="284" spans="1:22" ht="16">
      <c r="A284" s="104" t="s">
        <v>1158</v>
      </c>
      <c r="B284" s="20" t="str">
        <f>VLOOKUP(A284,'Planning Periods'!$E$2:$N$540,10,FALSE)</f>
        <v>10/15/2013 - 10/15/2021</v>
      </c>
      <c r="C284" s="103">
        <v>2014</v>
      </c>
      <c r="D284" s="103" t="str">
        <f t="shared" si="4"/>
        <v>Calipatria 2014</v>
      </c>
      <c r="E284" s="103" t="s">
        <v>1538</v>
      </c>
      <c r="F284" s="101" t="s">
        <v>1538</v>
      </c>
      <c r="G284" s="103" t="s">
        <v>1538</v>
      </c>
      <c r="H284" s="103" t="s">
        <v>1538</v>
      </c>
      <c r="I284" s="102"/>
      <c r="J284" s="103" t="s">
        <v>1538</v>
      </c>
      <c r="K284" s="101" t="s">
        <v>1538</v>
      </c>
      <c r="L284" s="103" t="s">
        <v>1538</v>
      </c>
      <c r="M284" s="103" t="s">
        <v>1538</v>
      </c>
      <c r="N284" s="102"/>
      <c r="O284" s="103" t="s">
        <v>1538</v>
      </c>
      <c r="P284" s="103" t="s">
        <v>1538</v>
      </c>
      <c r="Q284" s="102"/>
      <c r="R284" s="103" t="s">
        <v>1538</v>
      </c>
      <c r="S284" s="103" t="s">
        <v>1538</v>
      </c>
      <c r="T284" s="102" t="s">
        <v>1538</v>
      </c>
      <c r="U284" s="103" t="s">
        <v>1538</v>
      </c>
      <c r="V284" s="103" t="s">
        <v>1538</v>
      </c>
    </row>
    <row r="285" spans="1:22" ht="16">
      <c r="A285" s="104" t="s">
        <v>1158</v>
      </c>
      <c r="B285" s="20" t="str">
        <f>VLOOKUP(A285,'Planning Periods'!$E$2:$N$540,10,FALSE)</f>
        <v>10/15/2013 - 10/15/2021</v>
      </c>
      <c r="C285" s="103">
        <v>2015</v>
      </c>
      <c r="D285" s="103" t="str">
        <f t="shared" si="4"/>
        <v>Calipatria 2015</v>
      </c>
      <c r="E285" s="103" t="s">
        <v>1538</v>
      </c>
      <c r="F285" s="101" t="s">
        <v>1538</v>
      </c>
      <c r="G285" s="103" t="s">
        <v>1538</v>
      </c>
      <c r="H285" s="103" t="s">
        <v>1538</v>
      </c>
      <c r="I285" s="102"/>
      <c r="J285" s="103" t="s">
        <v>1538</v>
      </c>
      <c r="K285" s="101" t="s">
        <v>1538</v>
      </c>
      <c r="L285" s="103" t="s">
        <v>1538</v>
      </c>
      <c r="M285" s="103" t="s">
        <v>1538</v>
      </c>
      <c r="N285" s="102"/>
      <c r="O285" s="103" t="s">
        <v>1538</v>
      </c>
      <c r="P285" s="103" t="s">
        <v>1538</v>
      </c>
      <c r="Q285" s="102"/>
      <c r="R285" s="103" t="s">
        <v>1538</v>
      </c>
      <c r="S285" s="103" t="s">
        <v>1538</v>
      </c>
      <c r="T285" s="102" t="s">
        <v>1538</v>
      </c>
      <c r="U285" s="103" t="s">
        <v>1538</v>
      </c>
      <c r="V285" s="103" t="s">
        <v>1538</v>
      </c>
    </row>
    <row r="286" spans="1:22" ht="16">
      <c r="A286" s="104" t="s">
        <v>1158</v>
      </c>
      <c r="B286" s="20" t="str">
        <f>VLOOKUP(A286,'Planning Periods'!$E$2:$N$540,10,FALSE)</f>
        <v>10/15/2013 - 10/15/2021</v>
      </c>
      <c r="C286" s="103">
        <v>2016</v>
      </c>
      <c r="D286" s="103" t="str">
        <f t="shared" si="4"/>
        <v>Calipatria 2016</v>
      </c>
      <c r="E286" s="103" t="s">
        <v>1538</v>
      </c>
      <c r="F286" s="101" t="s">
        <v>1538</v>
      </c>
      <c r="G286" s="103" t="s">
        <v>1538</v>
      </c>
      <c r="H286" s="103" t="s">
        <v>1538</v>
      </c>
      <c r="I286" s="102"/>
      <c r="J286" s="103" t="s">
        <v>1538</v>
      </c>
      <c r="K286" s="101" t="s">
        <v>1538</v>
      </c>
      <c r="L286" s="103" t="s">
        <v>1538</v>
      </c>
      <c r="M286" s="103" t="s">
        <v>1538</v>
      </c>
      <c r="N286" s="102"/>
      <c r="O286" s="103" t="s">
        <v>1538</v>
      </c>
      <c r="P286" s="103" t="s">
        <v>1538</v>
      </c>
      <c r="Q286" s="102"/>
      <c r="R286" s="103" t="s">
        <v>1538</v>
      </c>
      <c r="S286" s="103" t="s">
        <v>1538</v>
      </c>
      <c r="T286" s="102" t="s">
        <v>1538</v>
      </c>
      <c r="U286" s="103" t="s">
        <v>1538</v>
      </c>
      <c r="V286" s="103" t="s">
        <v>1538</v>
      </c>
    </row>
    <row r="287" spans="1:22" ht="16">
      <c r="A287" s="104" t="s">
        <v>1158</v>
      </c>
      <c r="B287" s="20" t="str">
        <f>VLOOKUP(A287,'Planning Periods'!$E$2:$N$540,10,FALSE)</f>
        <v>10/15/2013 - 10/15/2021</v>
      </c>
      <c r="C287" s="103">
        <v>2017</v>
      </c>
      <c r="D287" s="103" t="str">
        <f t="shared" si="4"/>
        <v>Calipatria 2017</v>
      </c>
      <c r="E287" s="103">
        <v>37</v>
      </c>
      <c r="F287" s="101">
        <v>0</v>
      </c>
      <c r="G287" s="103">
        <v>0</v>
      </c>
      <c r="H287" s="103">
        <v>0</v>
      </c>
      <c r="I287" s="102"/>
      <c r="J287" s="103">
        <v>22</v>
      </c>
      <c r="K287" s="101">
        <v>0</v>
      </c>
      <c r="L287" s="103">
        <v>0</v>
      </c>
      <c r="M287" s="103">
        <v>0</v>
      </c>
      <c r="N287" s="102"/>
      <c r="O287" s="103">
        <v>22</v>
      </c>
      <c r="P287" s="103">
        <v>0</v>
      </c>
      <c r="Q287" s="102"/>
      <c r="R287" s="103">
        <v>63</v>
      </c>
      <c r="S287" s="103">
        <v>0</v>
      </c>
      <c r="T287" s="102">
        <v>0</v>
      </c>
      <c r="U287" s="103">
        <v>144</v>
      </c>
      <c r="V287" s="103">
        <v>0</v>
      </c>
    </row>
    <row r="288" spans="1:22" ht="16">
      <c r="A288" s="104" t="s">
        <v>1004</v>
      </c>
      <c r="B288" s="20" t="str">
        <f>VLOOKUP(A288,'Planning Periods'!$E$2:$N$540,10,FALSE)</f>
        <v>01/31/2015 - 01/31/2023</v>
      </c>
      <c r="C288" s="103">
        <v>2014</v>
      </c>
      <c r="D288" s="103" t="str">
        <f t="shared" si="4"/>
        <v>Calistoga 2014</v>
      </c>
      <c r="E288" s="103" t="s">
        <v>1538</v>
      </c>
      <c r="F288" s="101" t="s">
        <v>1538</v>
      </c>
      <c r="G288" s="103" t="s">
        <v>1538</v>
      </c>
      <c r="H288" s="103" t="s">
        <v>1538</v>
      </c>
      <c r="I288" s="102"/>
      <c r="J288" s="103" t="s">
        <v>1538</v>
      </c>
      <c r="K288" s="101" t="s">
        <v>1538</v>
      </c>
      <c r="L288" s="103" t="s">
        <v>1538</v>
      </c>
      <c r="M288" s="103" t="s">
        <v>1538</v>
      </c>
      <c r="N288" s="102"/>
      <c r="O288" s="103" t="s">
        <v>1538</v>
      </c>
      <c r="P288" s="103" t="s">
        <v>1538</v>
      </c>
      <c r="Q288" s="102"/>
      <c r="R288" s="103" t="s">
        <v>1538</v>
      </c>
      <c r="S288" s="103" t="s">
        <v>1538</v>
      </c>
      <c r="T288" s="102" t="s">
        <v>1538</v>
      </c>
      <c r="U288" s="103" t="s">
        <v>1538</v>
      </c>
      <c r="V288" s="103" t="s">
        <v>1538</v>
      </c>
    </row>
    <row r="289" spans="1:22" ht="16">
      <c r="A289" s="104" t="s">
        <v>1004</v>
      </c>
      <c r="B289" s="20" t="str">
        <f>VLOOKUP(A289,'Planning Periods'!$E$2:$N$540,10,FALSE)</f>
        <v>01/31/2015 - 01/31/2023</v>
      </c>
      <c r="C289" s="103">
        <v>2015</v>
      </c>
      <c r="D289" s="103" t="str">
        <f t="shared" si="4"/>
        <v>Calistoga 2015</v>
      </c>
      <c r="E289" s="103">
        <v>6</v>
      </c>
      <c r="F289" s="101">
        <v>0</v>
      </c>
      <c r="G289" s="103">
        <v>0</v>
      </c>
      <c r="H289" s="103">
        <v>0</v>
      </c>
      <c r="I289" s="102"/>
      <c r="J289" s="103">
        <v>2</v>
      </c>
      <c r="K289" s="101">
        <v>0</v>
      </c>
      <c r="L289" s="103">
        <v>0</v>
      </c>
      <c r="M289" s="103">
        <v>0</v>
      </c>
      <c r="N289" s="102"/>
      <c r="O289" s="103">
        <v>4</v>
      </c>
      <c r="P289" s="103">
        <v>0</v>
      </c>
      <c r="Q289" s="102"/>
      <c r="R289" s="103">
        <v>15</v>
      </c>
      <c r="S289" s="103">
        <v>4</v>
      </c>
      <c r="T289" s="102">
        <v>0</v>
      </c>
      <c r="U289" s="103">
        <v>27</v>
      </c>
      <c r="V289" s="103">
        <v>4</v>
      </c>
    </row>
    <row r="290" spans="1:22" ht="16">
      <c r="A290" s="104" t="s">
        <v>1004</v>
      </c>
      <c r="B290" s="20" t="str">
        <f>VLOOKUP(A290,'Planning Periods'!$E$2:$N$540,10,FALSE)</f>
        <v>01/31/2015 - 01/31/2023</v>
      </c>
      <c r="C290" s="103">
        <v>2016</v>
      </c>
      <c r="D290" s="103" t="str">
        <f t="shared" si="4"/>
        <v>Calistoga 2016</v>
      </c>
      <c r="E290" s="103">
        <v>6</v>
      </c>
      <c r="F290" s="101">
        <v>0</v>
      </c>
      <c r="G290" s="103">
        <v>0</v>
      </c>
      <c r="H290" s="103">
        <v>0</v>
      </c>
      <c r="I290" s="102"/>
      <c r="J290" s="103">
        <v>2</v>
      </c>
      <c r="K290" s="101">
        <v>0</v>
      </c>
      <c r="L290" s="103">
        <v>0</v>
      </c>
      <c r="M290" s="103">
        <v>0</v>
      </c>
      <c r="N290" s="102"/>
      <c r="O290" s="103">
        <v>4</v>
      </c>
      <c r="P290" s="103">
        <v>0</v>
      </c>
      <c r="Q290" s="102"/>
      <c r="R290" s="103">
        <v>15</v>
      </c>
      <c r="S290" s="103">
        <v>4</v>
      </c>
      <c r="T290" s="102">
        <v>0</v>
      </c>
      <c r="U290" s="103">
        <v>27</v>
      </c>
      <c r="V290" s="103">
        <v>4</v>
      </c>
    </row>
    <row r="291" spans="1:22" ht="16">
      <c r="A291" s="104" t="s">
        <v>1004</v>
      </c>
      <c r="B291" s="20" t="str">
        <f>VLOOKUP(A291,'Planning Periods'!$E$2:$N$540,10,FALSE)</f>
        <v>01/31/2015 - 01/31/2023</v>
      </c>
      <c r="C291" s="103">
        <v>2017</v>
      </c>
      <c r="D291" s="103" t="str">
        <f t="shared" si="4"/>
        <v>Calistoga 2017</v>
      </c>
      <c r="E291" s="103">
        <v>6</v>
      </c>
      <c r="F291" s="101">
        <v>23</v>
      </c>
      <c r="G291" s="103">
        <v>23</v>
      </c>
      <c r="H291" s="103">
        <v>0</v>
      </c>
      <c r="I291" s="102"/>
      <c r="J291" s="103">
        <v>2</v>
      </c>
      <c r="K291" s="101">
        <v>7</v>
      </c>
      <c r="L291" s="103">
        <v>6</v>
      </c>
      <c r="M291" s="103">
        <v>1</v>
      </c>
      <c r="N291" s="102"/>
      <c r="O291" s="103">
        <v>4</v>
      </c>
      <c r="P291" s="103">
        <v>3</v>
      </c>
      <c r="Q291" s="102"/>
      <c r="R291" s="103">
        <v>15</v>
      </c>
      <c r="S291" s="103">
        <v>22</v>
      </c>
      <c r="T291" s="102">
        <v>1</v>
      </c>
      <c r="U291" s="103">
        <v>27</v>
      </c>
      <c r="V291" s="103">
        <v>55</v>
      </c>
    </row>
    <row r="292" spans="1:22">
      <c r="A292" s="104" t="s">
        <v>766</v>
      </c>
      <c r="B292" s="20"/>
      <c r="C292" s="103">
        <v>2013</v>
      </c>
      <c r="D292" s="103" t="str">
        <f t="shared" si="4"/>
        <v>Camarillo 2013</v>
      </c>
      <c r="E292" s="103" t="s">
        <v>1538</v>
      </c>
      <c r="F292" s="101" t="s">
        <v>1538</v>
      </c>
      <c r="G292" s="103" t="s">
        <v>1538</v>
      </c>
      <c r="H292" s="103" t="s">
        <v>1538</v>
      </c>
      <c r="I292" s="102"/>
      <c r="J292" s="103" t="s">
        <v>1538</v>
      </c>
      <c r="K292" s="101" t="s">
        <v>1538</v>
      </c>
      <c r="L292" s="103" t="s">
        <v>1538</v>
      </c>
      <c r="M292" s="103" t="s">
        <v>1538</v>
      </c>
      <c r="N292" s="102"/>
      <c r="O292" s="103" t="s">
        <v>1538</v>
      </c>
      <c r="P292" s="103" t="s">
        <v>1538</v>
      </c>
      <c r="Q292" s="102"/>
      <c r="R292" s="103" t="s">
        <v>1538</v>
      </c>
      <c r="S292" s="103" t="s">
        <v>1538</v>
      </c>
      <c r="T292" s="102" t="s">
        <v>1538</v>
      </c>
      <c r="U292" s="103" t="s">
        <v>1538</v>
      </c>
      <c r="V292" s="103" t="s">
        <v>1538</v>
      </c>
    </row>
    <row r="293" spans="1:22" ht="16">
      <c r="A293" s="104" t="s">
        <v>766</v>
      </c>
      <c r="B293" s="20" t="str">
        <f>VLOOKUP(A293,'Planning Periods'!$E$2:$N$540,10,FALSE)</f>
        <v>10/15/2013 - 10/15/2021</v>
      </c>
      <c r="C293" s="103">
        <v>2014</v>
      </c>
      <c r="D293" s="103" t="str">
        <f t="shared" si="4"/>
        <v>Camarillo 2014</v>
      </c>
      <c r="E293" s="103">
        <v>539</v>
      </c>
      <c r="F293" s="101">
        <v>20</v>
      </c>
      <c r="G293" s="103">
        <v>20</v>
      </c>
      <c r="H293" s="103">
        <v>0</v>
      </c>
      <c r="I293" s="102"/>
      <c r="J293" s="103">
        <v>366</v>
      </c>
      <c r="K293" s="101">
        <v>21</v>
      </c>
      <c r="L293" s="103">
        <v>21</v>
      </c>
      <c r="M293" s="103">
        <v>0</v>
      </c>
      <c r="N293" s="102"/>
      <c r="O293" s="103">
        <v>411</v>
      </c>
      <c r="P293" s="103">
        <v>155</v>
      </c>
      <c r="Q293" s="102"/>
      <c r="R293" s="103">
        <v>908</v>
      </c>
      <c r="S293" s="103">
        <v>102</v>
      </c>
      <c r="T293" s="102">
        <v>0</v>
      </c>
      <c r="U293" s="103">
        <v>2224</v>
      </c>
      <c r="V293" s="103">
        <v>298</v>
      </c>
    </row>
    <row r="294" spans="1:22" ht="16">
      <c r="A294" s="104" t="s">
        <v>766</v>
      </c>
      <c r="B294" s="20" t="str">
        <f>VLOOKUP(A294,'Planning Periods'!$E$2:$N$540,10,FALSE)</f>
        <v>10/15/2013 - 10/15/2021</v>
      </c>
      <c r="C294" s="103">
        <v>2015</v>
      </c>
      <c r="D294" s="103" t="str">
        <f t="shared" si="4"/>
        <v>Camarillo 2015</v>
      </c>
      <c r="E294" s="103">
        <v>539</v>
      </c>
      <c r="F294" s="101">
        <v>0</v>
      </c>
      <c r="G294" s="103">
        <v>0</v>
      </c>
      <c r="H294" s="103">
        <v>0</v>
      </c>
      <c r="I294" s="102"/>
      <c r="J294" s="103">
        <v>366</v>
      </c>
      <c r="K294" s="101">
        <v>0</v>
      </c>
      <c r="L294" s="103">
        <v>0</v>
      </c>
      <c r="M294" s="103">
        <v>0</v>
      </c>
      <c r="N294" s="102"/>
      <c r="O294" s="103">
        <v>411</v>
      </c>
      <c r="P294" s="103">
        <v>2</v>
      </c>
      <c r="Q294" s="102"/>
      <c r="R294" s="103">
        <v>908</v>
      </c>
      <c r="S294" s="103">
        <v>94</v>
      </c>
      <c r="T294" s="102">
        <v>0</v>
      </c>
      <c r="U294" s="103">
        <v>2224</v>
      </c>
      <c r="V294" s="103">
        <v>96</v>
      </c>
    </row>
    <row r="295" spans="1:22" ht="16">
      <c r="A295" s="104" t="s">
        <v>766</v>
      </c>
      <c r="B295" s="20" t="str">
        <f>VLOOKUP(A295,'Planning Periods'!$E$2:$N$540,10,FALSE)</f>
        <v>10/15/2013 - 10/15/2021</v>
      </c>
      <c r="C295" s="103">
        <v>2016</v>
      </c>
      <c r="D295" s="103" t="str">
        <f t="shared" si="4"/>
        <v>Camarillo 2016</v>
      </c>
      <c r="E295" s="103">
        <v>539</v>
      </c>
      <c r="F295" s="101">
        <v>34</v>
      </c>
      <c r="G295" s="103">
        <v>34</v>
      </c>
      <c r="H295" s="103">
        <v>0</v>
      </c>
      <c r="I295" s="102"/>
      <c r="J295" s="103">
        <v>366</v>
      </c>
      <c r="K295" s="101">
        <v>30</v>
      </c>
      <c r="L295" s="103">
        <v>30</v>
      </c>
      <c r="M295" s="103">
        <v>0</v>
      </c>
      <c r="N295" s="102"/>
      <c r="O295" s="103">
        <v>411</v>
      </c>
      <c r="P295" s="103">
        <v>52</v>
      </c>
      <c r="Q295" s="102"/>
      <c r="R295" s="103">
        <v>908</v>
      </c>
      <c r="S295" s="103">
        <v>121</v>
      </c>
      <c r="T295" s="102">
        <v>0</v>
      </c>
      <c r="U295" s="103">
        <v>2224</v>
      </c>
      <c r="V295" s="103">
        <v>237</v>
      </c>
    </row>
    <row r="296" spans="1:22" ht="16">
      <c r="A296" s="104" t="s">
        <v>766</v>
      </c>
      <c r="B296" s="20" t="str">
        <f>VLOOKUP(A296,'Planning Periods'!$E$2:$N$540,10,FALSE)</f>
        <v>10/15/2013 - 10/15/2021</v>
      </c>
      <c r="C296" s="103">
        <v>2017</v>
      </c>
      <c r="D296" s="103" t="str">
        <f t="shared" si="4"/>
        <v>Camarillo 2017</v>
      </c>
      <c r="E296" s="103">
        <v>539</v>
      </c>
      <c r="F296" s="101">
        <v>72</v>
      </c>
      <c r="G296" s="103">
        <v>72</v>
      </c>
      <c r="H296" s="103">
        <v>0</v>
      </c>
      <c r="I296" s="102"/>
      <c r="J296" s="103">
        <v>366</v>
      </c>
      <c r="K296" s="101">
        <v>54</v>
      </c>
      <c r="L296" s="103">
        <v>54</v>
      </c>
      <c r="M296" s="103">
        <v>0</v>
      </c>
      <c r="N296" s="102"/>
      <c r="O296" s="103">
        <v>411</v>
      </c>
      <c r="P296" s="103">
        <v>407</v>
      </c>
      <c r="Q296" s="102"/>
      <c r="R296" s="103">
        <v>908</v>
      </c>
      <c r="S296" s="103">
        <v>200</v>
      </c>
      <c r="T296" s="102">
        <v>0</v>
      </c>
      <c r="U296" s="103">
        <v>2224</v>
      </c>
      <c r="V296" s="103">
        <v>733</v>
      </c>
    </row>
    <row r="297" spans="1:22" ht="16">
      <c r="A297" s="104" t="s">
        <v>841</v>
      </c>
      <c r="B297" s="20" t="str">
        <f>VLOOKUP(A297,'Planning Periods'!$E$2:$N$540,10,FALSE)</f>
        <v>01/31/2015 - 01/31/2023</v>
      </c>
      <c r="C297" s="103">
        <v>2014</v>
      </c>
      <c r="D297" s="103" t="str">
        <f t="shared" si="4"/>
        <v>Campbell 2014</v>
      </c>
      <c r="E297" s="103" t="s">
        <v>1538</v>
      </c>
      <c r="F297" s="101" t="s">
        <v>1538</v>
      </c>
      <c r="G297" s="103" t="s">
        <v>1538</v>
      </c>
      <c r="H297" s="103" t="s">
        <v>1538</v>
      </c>
      <c r="I297" s="102"/>
      <c r="J297" s="103" t="s">
        <v>1538</v>
      </c>
      <c r="K297" s="101" t="s">
        <v>1538</v>
      </c>
      <c r="L297" s="103" t="s">
        <v>1538</v>
      </c>
      <c r="M297" s="103" t="s">
        <v>1538</v>
      </c>
      <c r="N297" s="102"/>
      <c r="O297" s="103" t="s">
        <v>1538</v>
      </c>
      <c r="P297" s="103" t="s">
        <v>1538</v>
      </c>
      <c r="Q297" s="102"/>
      <c r="R297" s="103" t="s">
        <v>1538</v>
      </c>
      <c r="S297" s="103" t="s">
        <v>1538</v>
      </c>
      <c r="T297" s="102" t="s">
        <v>1538</v>
      </c>
      <c r="U297" s="103" t="s">
        <v>1538</v>
      </c>
      <c r="V297" s="103" t="s">
        <v>1538</v>
      </c>
    </row>
    <row r="298" spans="1:22" ht="16">
      <c r="A298" s="104" t="s">
        <v>841</v>
      </c>
      <c r="B298" s="20" t="str">
        <f>VLOOKUP(A298,'Planning Periods'!$E$2:$N$540,10,FALSE)</f>
        <v>01/31/2015 - 01/31/2023</v>
      </c>
      <c r="C298" s="103">
        <v>2015</v>
      </c>
      <c r="D298" s="103" t="str">
        <f t="shared" si="4"/>
        <v>Campbell 2015</v>
      </c>
      <c r="E298" s="103">
        <v>253</v>
      </c>
      <c r="F298" s="101">
        <v>0</v>
      </c>
      <c r="G298" s="103">
        <v>0</v>
      </c>
      <c r="H298" s="103">
        <v>0</v>
      </c>
      <c r="I298" s="102"/>
      <c r="J298" s="103">
        <v>138</v>
      </c>
      <c r="K298" s="101">
        <v>0</v>
      </c>
      <c r="L298" s="103">
        <v>0</v>
      </c>
      <c r="M298" s="103">
        <v>0</v>
      </c>
      <c r="N298" s="102"/>
      <c r="O298" s="103">
        <v>151</v>
      </c>
      <c r="P298" s="103">
        <v>0</v>
      </c>
      <c r="Q298" s="102"/>
      <c r="R298" s="103">
        <v>391</v>
      </c>
      <c r="S298" s="103">
        <v>52</v>
      </c>
      <c r="T298" s="102">
        <v>0</v>
      </c>
      <c r="U298" s="103">
        <v>933</v>
      </c>
      <c r="V298" s="103">
        <v>52</v>
      </c>
    </row>
    <row r="299" spans="1:22" ht="16">
      <c r="A299" s="104" t="s">
        <v>841</v>
      </c>
      <c r="B299" s="20" t="str">
        <f>VLOOKUP(A299,'Planning Periods'!$E$2:$N$540,10,FALSE)</f>
        <v>01/31/2015 - 01/31/2023</v>
      </c>
      <c r="C299" s="103">
        <v>2016</v>
      </c>
      <c r="D299" s="103" t="str">
        <f t="shared" si="4"/>
        <v>Campbell 2016</v>
      </c>
      <c r="E299" s="103">
        <v>253</v>
      </c>
      <c r="F299" s="101">
        <v>9</v>
      </c>
      <c r="G299" s="103">
        <v>9</v>
      </c>
      <c r="H299" s="103">
        <v>0</v>
      </c>
      <c r="I299" s="102"/>
      <c r="J299" s="103">
        <v>138</v>
      </c>
      <c r="K299" s="101">
        <v>1</v>
      </c>
      <c r="L299" s="103">
        <v>1</v>
      </c>
      <c r="M299" s="103">
        <v>0</v>
      </c>
      <c r="N299" s="102"/>
      <c r="O299" s="103">
        <v>151</v>
      </c>
      <c r="P299" s="103">
        <v>9</v>
      </c>
      <c r="Q299" s="102"/>
      <c r="R299" s="103">
        <v>391</v>
      </c>
      <c r="S299" s="103">
        <v>214</v>
      </c>
      <c r="T299" s="102">
        <v>0</v>
      </c>
      <c r="U299" s="103">
        <v>933</v>
      </c>
      <c r="V299" s="103">
        <v>233</v>
      </c>
    </row>
    <row r="300" spans="1:22" ht="16">
      <c r="A300" s="104" t="s">
        <v>841</v>
      </c>
      <c r="B300" s="20" t="str">
        <f>VLOOKUP(A300,'Planning Periods'!$E$2:$N$540,10,FALSE)</f>
        <v>01/31/2015 - 01/31/2023</v>
      </c>
      <c r="C300" s="103">
        <v>2017</v>
      </c>
      <c r="D300" s="103" t="str">
        <f t="shared" si="4"/>
        <v>Campbell 2017</v>
      </c>
      <c r="E300" s="103">
        <v>253</v>
      </c>
      <c r="F300" s="101">
        <v>0</v>
      </c>
      <c r="G300" s="103">
        <v>0</v>
      </c>
      <c r="H300" s="103">
        <v>0</v>
      </c>
      <c r="I300" s="102"/>
      <c r="J300" s="103">
        <v>138</v>
      </c>
      <c r="K300" s="101">
        <v>1</v>
      </c>
      <c r="L300" s="103">
        <v>1</v>
      </c>
      <c r="M300" s="103">
        <v>0</v>
      </c>
      <c r="N300" s="102"/>
      <c r="O300" s="103">
        <v>151</v>
      </c>
      <c r="P300" s="103">
        <v>4</v>
      </c>
      <c r="Q300" s="102"/>
      <c r="R300" s="103">
        <v>391</v>
      </c>
      <c r="S300" s="103">
        <v>59</v>
      </c>
      <c r="T300" s="102">
        <v>0</v>
      </c>
      <c r="U300" s="103">
        <v>933</v>
      </c>
      <c r="V300" s="103">
        <v>64</v>
      </c>
    </row>
    <row r="301" spans="1:22">
      <c r="A301" t="s">
        <v>951</v>
      </c>
      <c r="B301" s="20"/>
      <c r="C301" s="103">
        <v>2013</v>
      </c>
      <c r="D301" s="103" t="str">
        <f t="shared" si="4"/>
        <v>Canyon Lake 2013</v>
      </c>
      <c r="E301" s="103" t="s">
        <v>1538</v>
      </c>
      <c r="F301" s="101" t="s">
        <v>1538</v>
      </c>
      <c r="G301" s="103" t="s">
        <v>1538</v>
      </c>
      <c r="H301" s="103" t="s">
        <v>1538</v>
      </c>
      <c r="I301" s="102"/>
      <c r="J301" s="103" t="s">
        <v>1538</v>
      </c>
      <c r="K301" s="101" t="s">
        <v>1538</v>
      </c>
      <c r="L301" s="103" t="s">
        <v>1538</v>
      </c>
      <c r="M301" s="103" t="s">
        <v>1538</v>
      </c>
      <c r="N301" s="102"/>
      <c r="O301" s="103" t="s">
        <v>1538</v>
      </c>
      <c r="P301" s="103" t="s">
        <v>1538</v>
      </c>
      <c r="Q301" s="102"/>
      <c r="R301" s="103" t="s">
        <v>1538</v>
      </c>
      <c r="S301" s="103" t="s">
        <v>1538</v>
      </c>
      <c r="T301" s="102" t="s">
        <v>1538</v>
      </c>
      <c r="U301" s="103" t="s">
        <v>1538</v>
      </c>
      <c r="V301" s="103" t="s">
        <v>1538</v>
      </c>
    </row>
    <row r="302" spans="1:22" ht="16">
      <c r="A302" t="s">
        <v>951</v>
      </c>
      <c r="B302" s="20" t="str">
        <f>VLOOKUP(A302,'Planning Periods'!$E$2:$N$540,10,FALSE)</f>
        <v>10/15/2013 - 10/15/2021</v>
      </c>
      <c r="C302" s="103">
        <v>2014</v>
      </c>
      <c r="D302" s="103" t="str">
        <f t="shared" si="4"/>
        <v>Canyon Lake 2014</v>
      </c>
      <c r="E302" s="101" t="s">
        <v>1538</v>
      </c>
      <c r="F302" s="101" t="s">
        <v>1538</v>
      </c>
      <c r="G302" s="101" t="s">
        <v>1538</v>
      </c>
      <c r="H302" s="101" t="s">
        <v>1538</v>
      </c>
      <c r="I302" s="101">
        <v>0</v>
      </c>
      <c r="J302" s="101" t="s">
        <v>1538</v>
      </c>
      <c r="K302" s="101" t="s">
        <v>1538</v>
      </c>
      <c r="L302" s="101" t="s">
        <v>1538</v>
      </c>
      <c r="M302" s="101" t="s">
        <v>1538</v>
      </c>
      <c r="N302" s="101">
        <v>0</v>
      </c>
      <c r="O302" s="101" t="s">
        <v>1538</v>
      </c>
      <c r="P302" s="101" t="s">
        <v>1538</v>
      </c>
      <c r="Q302" s="101"/>
      <c r="R302" s="101" t="s">
        <v>1538</v>
      </c>
      <c r="S302" s="101" t="s">
        <v>1538</v>
      </c>
      <c r="T302" s="101" t="s">
        <v>1538</v>
      </c>
      <c r="U302" s="101" t="s">
        <v>1538</v>
      </c>
      <c r="V302" s="101" t="s">
        <v>1538</v>
      </c>
    </row>
    <row r="303" spans="1:22" ht="16">
      <c r="A303" t="s">
        <v>951</v>
      </c>
      <c r="B303" s="20" t="str">
        <f>VLOOKUP(A303,'Planning Periods'!$E$2:$N$540,10,FALSE)</f>
        <v>10/15/2013 - 10/15/2021</v>
      </c>
      <c r="C303" s="103">
        <v>2015</v>
      </c>
      <c r="D303" s="103" t="str">
        <f t="shared" si="4"/>
        <v>Canyon Lake 2015</v>
      </c>
      <c r="E303" t="s">
        <v>1538</v>
      </c>
      <c r="F303" t="s">
        <v>1538</v>
      </c>
      <c r="G303" t="s">
        <v>1538</v>
      </c>
      <c r="H303" t="s">
        <v>1538</v>
      </c>
      <c r="J303" t="s">
        <v>1538</v>
      </c>
      <c r="K303" t="s">
        <v>1538</v>
      </c>
      <c r="L303" t="s">
        <v>1538</v>
      </c>
      <c r="M303" t="s">
        <v>1538</v>
      </c>
      <c r="O303" t="s">
        <v>1538</v>
      </c>
      <c r="P303" t="s">
        <v>1538</v>
      </c>
      <c r="R303" t="s">
        <v>1538</v>
      </c>
      <c r="S303" t="s">
        <v>1538</v>
      </c>
      <c r="T303" t="s">
        <v>1538</v>
      </c>
      <c r="U303" t="s">
        <v>1538</v>
      </c>
      <c r="V303" t="s">
        <v>1538</v>
      </c>
    </row>
    <row r="304" spans="1:22" ht="16">
      <c r="A304" t="s">
        <v>951</v>
      </c>
      <c r="B304" s="20" t="str">
        <f>VLOOKUP(A304,'Planning Periods'!$E$2:$N$540,10,FALSE)</f>
        <v>10/15/2013 - 10/15/2021</v>
      </c>
      <c r="C304" s="103">
        <v>2016</v>
      </c>
      <c r="D304" s="103" t="str">
        <f t="shared" si="4"/>
        <v>Canyon Lake 2016</v>
      </c>
      <c r="E304" t="s">
        <v>1538</v>
      </c>
      <c r="F304" t="s">
        <v>1538</v>
      </c>
      <c r="G304" t="s">
        <v>1538</v>
      </c>
      <c r="H304" t="s">
        <v>1538</v>
      </c>
      <c r="J304" t="s">
        <v>1538</v>
      </c>
      <c r="K304" t="s">
        <v>1538</v>
      </c>
      <c r="L304" t="s">
        <v>1538</v>
      </c>
      <c r="M304" t="s">
        <v>1538</v>
      </c>
      <c r="O304" t="s">
        <v>1538</v>
      </c>
      <c r="P304" t="s">
        <v>1538</v>
      </c>
      <c r="R304" t="s">
        <v>1538</v>
      </c>
      <c r="S304" t="s">
        <v>1538</v>
      </c>
      <c r="T304" t="s">
        <v>1538</v>
      </c>
      <c r="U304" t="s">
        <v>1538</v>
      </c>
      <c r="V304" t="s">
        <v>1538</v>
      </c>
    </row>
    <row r="305" spans="1:22" ht="16">
      <c r="A305" t="s">
        <v>951</v>
      </c>
      <c r="B305" s="20" t="str">
        <f>VLOOKUP(A305,'Planning Periods'!$E$2:$N$540,10,FALSE)</f>
        <v>10/15/2013 - 10/15/2021</v>
      </c>
      <c r="C305" s="103">
        <v>2017</v>
      </c>
      <c r="D305" s="103" t="str">
        <f t="shared" si="4"/>
        <v>Canyon Lake 2017</v>
      </c>
      <c r="E305" t="s">
        <v>1538</v>
      </c>
      <c r="F305" t="s">
        <v>1538</v>
      </c>
      <c r="G305" t="s">
        <v>1538</v>
      </c>
      <c r="H305" t="s">
        <v>1538</v>
      </c>
      <c r="J305" t="s">
        <v>1538</v>
      </c>
      <c r="K305" t="s">
        <v>1538</v>
      </c>
      <c r="L305" t="s">
        <v>1538</v>
      </c>
      <c r="M305" t="s">
        <v>1538</v>
      </c>
      <c r="O305" t="s">
        <v>1538</v>
      </c>
      <c r="P305" t="s">
        <v>1538</v>
      </c>
      <c r="R305" t="s">
        <v>1538</v>
      </c>
      <c r="S305" t="s">
        <v>1538</v>
      </c>
      <c r="T305" t="s">
        <v>1538</v>
      </c>
      <c r="U305" t="s">
        <v>1538</v>
      </c>
      <c r="V305" t="s">
        <v>1538</v>
      </c>
    </row>
    <row r="306" spans="1:22" ht="16">
      <c r="A306" s="104" t="s">
        <v>828</v>
      </c>
      <c r="B306" s="20" t="str">
        <f>VLOOKUP(A306,'Planning Periods'!$E$2:$N$540,10,FALSE)</f>
        <v>12/31/2015 - 12/31/2023</v>
      </c>
      <c r="C306" s="103">
        <v>2014</v>
      </c>
      <c r="D306" s="103" t="str">
        <f t="shared" si="4"/>
        <v>Capitola 2014</v>
      </c>
      <c r="E306" t="s">
        <v>1538</v>
      </c>
      <c r="F306" t="s">
        <v>1538</v>
      </c>
      <c r="G306" t="s">
        <v>1538</v>
      </c>
      <c r="H306" t="s">
        <v>1538</v>
      </c>
      <c r="J306" t="s">
        <v>1538</v>
      </c>
      <c r="K306" t="s">
        <v>1538</v>
      </c>
      <c r="L306" t="s">
        <v>1538</v>
      </c>
      <c r="M306" t="s">
        <v>1538</v>
      </c>
      <c r="O306" t="s">
        <v>1538</v>
      </c>
      <c r="P306" t="s">
        <v>1538</v>
      </c>
      <c r="R306" t="s">
        <v>1538</v>
      </c>
      <c r="S306" t="s">
        <v>1538</v>
      </c>
      <c r="T306" t="s">
        <v>1538</v>
      </c>
      <c r="U306" t="s">
        <v>1538</v>
      </c>
      <c r="V306" t="s">
        <v>1538</v>
      </c>
    </row>
    <row r="307" spans="1:22" ht="16">
      <c r="A307" s="104" t="s">
        <v>828</v>
      </c>
      <c r="B307" s="20" t="str">
        <f>VLOOKUP(A307,'Planning Periods'!$E$2:$N$540,10,FALSE)</f>
        <v>12/31/2015 - 12/31/2023</v>
      </c>
      <c r="C307" s="103">
        <v>2015</v>
      </c>
      <c r="D307" s="103" t="str">
        <f t="shared" si="4"/>
        <v>Capitola 2015</v>
      </c>
      <c r="E307" s="103">
        <v>34</v>
      </c>
      <c r="F307" s="101">
        <v>0</v>
      </c>
      <c r="G307" s="103">
        <v>0</v>
      </c>
      <c r="H307" s="103">
        <v>0</v>
      </c>
      <c r="I307" s="102"/>
      <c r="J307" s="103">
        <v>23</v>
      </c>
      <c r="K307" s="101">
        <v>0</v>
      </c>
      <c r="L307" s="103">
        <v>0</v>
      </c>
      <c r="M307" s="103">
        <v>0</v>
      </c>
      <c r="N307" s="102"/>
      <c r="O307" s="103">
        <v>26</v>
      </c>
      <c r="P307" s="103">
        <v>0</v>
      </c>
      <c r="Q307" s="102"/>
      <c r="R307" s="103">
        <v>60</v>
      </c>
      <c r="S307" s="103">
        <v>2</v>
      </c>
      <c r="T307" s="102">
        <v>0</v>
      </c>
      <c r="U307" s="103">
        <v>143</v>
      </c>
      <c r="V307" s="103">
        <v>2</v>
      </c>
    </row>
    <row r="308" spans="1:22" ht="16">
      <c r="A308" s="104" t="s">
        <v>828</v>
      </c>
      <c r="B308" s="20" t="str">
        <f>VLOOKUP(A308,'Planning Periods'!$E$2:$N$540,10,FALSE)</f>
        <v>12/31/2015 - 12/31/2023</v>
      </c>
      <c r="C308" s="103">
        <v>2016</v>
      </c>
      <c r="D308" s="103" t="str">
        <f t="shared" si="4"/>
        <v>Capitola 2016</v>
      </c>
      <c r="E308" s="103">
        <v>34</v>
      </c>
      <c r="F308" s="101">
        <v>0</v>
      </c>
      <c r="G308" s="103">
        <v>0</v>
      </c>
      <c r="H308" s="103">
        <v>0</v>
      </c>
      <c r="I308" s="102"/>
      <c r="J308" s="103">
        <v>23</v>
      </c>
      <c r="K308" s="101">
        <v>0</v>
      </c>
      <c r="L308" s="103">
        <v>0</v>
      </c>
      <c r="M308" s="103">
        <v>0</v>
      </c>
      <c r="N308" s="102"/>
      <c r="O308" s="103">
        <v>26</v>
      </c>
      <c r="P308" s="103">
        <v>0</v>
      </c>
      <c r="Q308" s="102"/>
      <c r="R308" s="103">
        <v>60</v>
      </c>
      <c r="S308" s="103">
        <v>1</v>
      </c>
      <c r="T308" s="102">
        <v>0</v>
      </c>
      <c r="U308" s="103">
        <v>143</v>
      </c>
      <c r="V308" s="103">
        <v>1</v>
      </c>
    </row>
    <row r="309" spans="1:22" ht="16">
      <c r="A309" s="104" t="s">
        <v>828</v>
      </c>
      <c r="B309" s="20" t="str">
        <f>VLOOKUP(A309,'Planning Periods'!$E$2:$N$540,10,FALSE)</f>
        <v>12/31/2015 - 12/31/2023</v>
      </c>
      <c r="C309" s="103">
        <v>2017</v>
      </c>
      <c r="D309" s="103" t="str">
        <f t="shared" si="4"/>
        <v>Capitola 2017</v>
      </c>
      <c r="E309" s="103">
        <v>34</v>
      </c>
      <c r="F309" s="101">
        <v>0</v>
      </c>
      <c r="G309" s="103">
        <v>0</v>
      </c>
      <c r="H309" s="103">
        <v>0</v>
      </c>
      <c r="I309" s="102"/>
      <c r="J309" s="103">
        <v>23</v>
      </c>
      <c r="K309" s="101">
        <v>0</v>
      </c>
      <c r="L309" s="103">
        <v>0</v>
      </c>
      <c r="M309" s="103">
        <v>0</v>
      </c>
      <c r="N309" s="102"/>
      <c r="O309" s="103">
        <v>26</v>
      </c>
      <c r="P309" s="103">
        <v>1</v>
      </c>
      <c r="Q309" s="102"/>
      <c r="R309" s="103">
        <v>60</v>
      </c>
      <c r="S309" s="103">
        <v>20</v>
      </c>
      <c r="T309" s="102">
        <v>0</v>
      </c>
      <c r="U309" s="103">
        <v>143</v>
      </c>
      <c r="V309" s="103">
        <v>21</v>
      </c>
    </row>
    <row r="310" spans="1:22" ht="16">
      <c r="A310" s="104" t="s">
        <v>898</v>
      </c>
      <c r="B310" s="20" t="str">
        <f>VLOOKUP(A310,'Planning Periods'!$E$2:$N$540,10,FALSE)</f>
        <v>04/30/2013 - 04/30/2021</v>
      </c>
      <c r="C310" s="103">
        <v>2013</v>
      </c>
      <c r="D310" s="103" t="str">
        <f t="shared" si="4"/>
        <v>Carlsbad 2013</v>
      </c>
      <c r="E310" s="103">
        <v>912</v>
      </c>
      <c r="F310" s="101">
        <v>35</v>
      </c>
      <c r="G310" s="103">
        <v>35</v>
      </c>
      <c r="H310" s="103">
        <v>0</v>
      </c>
      <c r="I310" s="102"/>
      <c r="J310" s="103">
        <v>693</v>
      </c>
      <c r="K310" s="101">
        <v>29</v>
      </c>
      <c r="L310" s="103">
        <v>28</v>
      </c>
      <c r="M310" s="103">
        <v>1</v>
      </c>
      <c r="N310" s="102"/>
      <c r="O310" s="103">
        <v>1062</v>
      </c>
      <c r="P310" s="103">
        <v>104</v>
      </c>
      <c r="Q310" s="102"/>
      <c r="R310" s="103">
        <v>2332</v>
      </c>
      <c r="S310" s="103">
        <v>1136</v>
      </c>
      <c r="T310" s="102">
        <v>1</v>
      </c>
      <c r="U310" s="103">
        <v>4999</v>
      </c>
      <c r="V310" s="103">
        <v>1304</v>
      </c>
    </row>
    <row r="311" spans="1:22" ht="16">
      <c r="A311" s="104" t="s">
        <v>898</v>
      </c>
      <c r="B311" s="20" t="str">
        <f>VLOOKUP(A311,'Planning Periods'!$E$2:$N$540,10,FALSE)</f>
        <v>04/30/2013 - 04/30/2021</v>
      </c>
      <c r="C311" s="103">
        <v>2014</v>
      </c>
      <c r="D311" s="103" t="str">
        <f t="shared" si="4"/>
        <v>Carlsbad 2014</v>
      </c>
      <c r="E311" s="103">
        <v>912</v>
      </c>
      <c r="F311" s="101">
        <v>0</v>
      </c>
      <c r="G311" s="103">
        <v>0</v>
      </c>
      <c r="H311" s="103">
        <v>0</v>
      </c>
      <c r="I311" s="102"/>
      <c r="J311" s="103">
        <v>693</v>
      </c>
      <c r="K311" s="101">
        <v>7</v>
      </c>
      <c r="L311" s="103">
        <v>7</v>
      </c>
      <c r="M311" s="103">
        <v>0</v>
      </c>
      <c r="N311" s="102"/>
      <c r="O311" s="103">
        <v>1062</v>
      </c>
      <c r="P311" s="103">
        <v>13</v>
      </c>
      <c r="Q311" s="102"/>
      <c r="R311" s="103">
        <v>2332</v>
      </c>
      <c r="S311" s="103">
        <v>235</v>
      </c>
      <c r="T311" s="102">
        <v>0</v>
      </c>
      <c r="U311" s="103">
        <v>4999</v>
      </c>
      <c r="V311" s="103">
        <v>255</v>
      </c>
    </row>
    <row r="312" spans="1:22" ht="16">
      <c r="A312" s="104" t="s">
        <v>898</v>
      </c>
      <c r="B312" s="20" t="str">
        <f>VLOOKUP(A312,'Planning Periods'!$E$2:$N$540,10,FALSE)</f>
        <v>04/30/2013 - 04/30/2021</v>
      </c>
      <c r="C312" s="103">
        <v>2015</v>
      </c>
      <c r="D312" s="103" t="str">
        <f t="shared" si="4"/>
        <v>Carlsbad 2015</v>
      </c>
      <c r="E312" s="103">
        <v>912</v>
      </c>
      <c r="F312" s="101">
        <v>0</v>
      </c>
      <c r="G312" s="103">
        <v>0</v>
      </c>
      <c r="H312" s="103">
        <v>0</v>
      </c>
      <c r="I312" s="102"/>
      <c r="J312" s="103">
        <v>693</v>
      </c>
      <c r="K312" s="101">
        <v>9</v>
      </c>
      <c r="L312" s="103">
        <v>9</v>
      </c>
      <c r="M312" s="103">
        <v>0</v>
      </c>
      <c r="N312" s="102"/>
      <c r="O312" s="103">
        <v>1062</v>
      </c>
      <c r="P312" s="103">
        <v>20</v>
      </c>
      <c r="Q312" s="102"/>
      <c r="R312" s="103">
        <v>2332</v>
      </c>
      <c r="S312" s="103">
        <v>200</v>
      </c>
      <c r="T312" s="102">
        <v>0</v>
      </c>
      <c r="U312" s="103">
        <v>4999</v>
      </c>
      <c r="V312" s="103">
        <v>229</v>
      </c>
    </row>
    <row r="313" spans="1:22" ht="16">
      <c r="A313" s="104" t="s">
        <v>898</v>
      </c>
      <c r="B313" s="20" t="str">
        <f>VLOOKUP(A313,'Planning Periods'!$E$2:$N$540,10,FALSE)</f>
        <v>04/30/2013 - 04/30/2021</v>
      </c>
      <c r="C313" s="103">
        <v>2016</v>
      </c>
      <c r="D313" s="103" t="str">
        <f t="shared" si="4"/>
        <v>Carlsbad 2016</v>
      </c>
      <c r="E313" s="103">
        <v>912</v>
      </c>
      <c r="F313" s="101">
        <v>7</v>
      </c>
      <c r="G313" s="103">
        <v>7</v>
      </c>
      <c r="H313" s="103">
        <v>0</v>
      </c>
      <c r="I313" s="102"/>
      <c r="J313" s="103">
        <v>693</v>
      </c>
      <c r="K313" s="101">
        <v>163</v>
      </c>
      <c r="L313" s="103">
        <v>163</v>
      </c>
      <c r="M313" s="103">
        <v>0</v>
      </c>
      <c r="N313" s="102"/>
      <c r="O313" s="103">
        <v>1062</v>
      </c>
      <c r="P313" s="103">
        <v>74</v>
      </c>
      <c r="Q313" s="102"/>
      <c r="R313" s="103">
        <v>2332</v>
      </c>
      <c r="S313" s="103">
        <v>439</v>
      </c>
      <c r="T313" s="102">
        <v>0</v>
      </c>
      <c r="U313" s="103">
        <v>4999</v>
      </c>
      <c r="V313" s="103">
        <v>683</v>
      </c>
    </row>
    <row r="314" spans="1:22" ht="16">
      <c r="A314" s="104" t="s">
        <v>898</v>
      </c>
      <c r="B314" s="20" t="str">
        <f>VLOOKUP(A314,'Planning Periods'!$E$2:$N$540,10,FALSE)</f>
        <v>04/30/2013 - 04/30/2021</v>
      </c>
      <c r="C314" s="103">
        <v>2017</v>
      </c>
      <c r="D314" s="103" t="str">
        <f t="shared" si="4"/>
        <v>Carlsbad 2017</v>
      </c>
      <c r="E314" s="103">
        <v>912</v>
      </c>
      <c r="F314" s="101">
        <v>0</v>
      </c>
      <c r="G314" s="103">
        <v>0</v>
      </c>
      <c r="H314" s="103">
        <v>0</v>
      </c>
      <c r="I314" s="102"/>
      <c r="J314" s="103">
        <v>693</v>
      </c>
      <c r="K314" s="101">
        <v>10</v>
      </c>
      <c r="L314" s="103">
        <v>8</v>
      </c>
      <c r="M314" s="103">
        <v>2</v>
      </c>
      <c r="N314" s="102"/>
      <c r="O314" s="103">
        <v>1062</v>
      </c>
      <c r="P314" s="103">
        <v>18</v>
      </c>
      <c r="Q314" s="102"/>
      <c r="R314" s="103">
        <v>2332</v>
      </c>
      <c r="S314" s="103">
        <v>624</v>
      </c>
      <c r="T314" s="102">
        <v>2</v>
      </c>
      <c r="U314" s="103">
        <v>4999</v>
      </c>
      <c r="V314" s="103">
        <v>652</v>
      </c>
    </row>
    <row r="315" spans="1:22" ht="16">
      <c r="A315" t="s">
        <v>1017</v>
      </c>
      <c r="B315" s="20" t="str">
        <f>VLOOKUP(A315,'Planning Periods'!$E$2:$N$540,10,FALSE)</f>
        <v>12/31/2015 - 12/31/2023</v>
      </c>
      <c r="C315" s="103">
        <v>2014</v>
      </c>
      <c r="D315" s="103" t="str">
        <f t="shared" si="4"/>
        <v>Carmel-by-the-Sea 2014</v>
      </c>
      <c r="E315" s="101" t="s">
        <v>1538</v>
      </c>
      <c r="F315" s="101" t="s">
        <v>1538</v>
      </c>
      <c r="G315" s="101" t="s">
        <v>1538</v>
      </c>
      <c r="H315" s="101" t="s">
        <v>1538</v>
      </c>
      <c r="I315" s="101">
        <v>0</v>
      </c>
      <c r="J315" s="101" t="s">
        <v>1538</v>
      </c>
      <c r="K315" s="101" t="s">
        <v>1538</v>
      </c>
      <c r="L315" s="101" t="s">
        <v>1538</v>
      </c>
      <c r="M315" s="101" t="s">
        <v>1538</v>
      </c>
      <c r="N315" s="101">
        <v>0</v>
      </c>
      <c r="O315" s="101" t="s">
        <v>1538</v>
      </c>
      <c r="P315" s="101" t="s">
        <v>1538</v>
      </c>
      <c r="Q315" s="101"/>
      <c r="R315" s="101" t="s">
        <v>1538</v>
      </c>
      <c r="S315" s="101" t="s">
        <v>1538</v>
      </c>
      <c r="T315" s="101" t="s">
        <v>1538</v>
      </c>
      <c r="U315" s="101" t="s">
        <v>1538</v>
      </c>
      <c r="V315" s="101" t="s">
        <v>1538</v>
      </c>
    </row>
    <row r="316" spans="1:22" ht="16">
      <c r="A316" t="s">
        <v>1017</v>
      </c>
      <c r="B316" s="20" t="str">
        <f>VLOOKUP(A316,'Planning Periods'!$E$2:$N$540,10,FALSE)</f>
        <v>12/31/2015 - 12/31/2023</v>
      </c>
      <c r="C316" s="103">
        <v>2015</v>
      </c>
      <c r="D316" s="103" t="str">
        <f t="shared" si="4"/>
        <v>Carmel-by-the-Sea 2015</v>
      </c>
      <c r="E316" t="s">
        <v>1538</v>
      </c>
      <c r="F316" t="s">
        <v>1538</v>
      </c>
      <c r="G316" t="s">
        <v>1538</v>
      </c>
      <c r="H316" t="s">
        <v>1538</v>
      </c>
      <c r="J316" t="s">
        <v>1538</v>
      </c>
      <c r="K316" t="s">
        <v>1538</v>
      </c>
      <c r="L316" t="s">
        <v>1538</v>
      </c>
      <c r="M316" t="s">
        <v>1538</v>
      </c>
      <c r="O316" t="s">
        <v>1538</v>
      </c>
      <c r="P316" t="s">
        <v>1538</v>
      </c>
      <c r="R316" t="s">
        <v>1538</v>
      </c>
      <c r="S316" t="s">
        <v>1538</v>
      </c>
      <c r="T316" t="s">
        <v>1538</v>
      </c>
      <c r="U316" t="s">
        <v>1538</v>
      </c>
      <c r="V316" t="s">
        <v>1538</v>
      </c>
    </row>
    <row r="317" spans="1:22" ht="16">
      <c r="A317" t="s">
        <v>1017</v>
      </c>
      <c r="B317" s="20" t="str">
        <f>VLOOKUP(A317,'Planning Periods'!$E$2:$N$540,10,FALSE)</f>
        <v>12/31/2015 - 12/31/2023</v>
      </c>
      <c r="C317" s="103">
        <v>2016</v>
      </c>
      <c r="D317" s="103" t="str">
        <f t="shared" si="4"/>
        <v>Carmel-by-the-Sea 2016</v>
      </c>
      <c r="E317" t="s">
        <v>1538</v>
      </c>
      <c r="F317" t="s">
        <v>1538</v>
      </c>
      <c r="G317" t="s">
        <v>1538</v>
      </c>
      <c r="H317" t="s">
        <v>1538</v>
      </c>
      <c r="J317" t="s">
        <v>1538</v>
      </c>
      <c r="K317" t="s">
        <v>1538</v>
      </c>
      <c r="L317" t="s">
        <v>1538</v>
      </c>
      <c r="M317" t="s">
        <v>1538</v>
      </c>
      <c r="O317" t="s">
        <v>1538</v>
      </c>
      <c r="P317" t="s">
        <v>1538</v>
      </c>
      <c r="R317" t="s">
        <v>1538</v>
      </c>
      <c r="S317" t="s">
        <v>1538</v>
      </c>
      <c r="T317" t="s">
        <v>1538</v>
      </c>
      <c r="U317" t="s">
        <v>1538</v>
      </c>
      <c r="V317" t="s">
        <v>1538</v>
      </c>
    </row>
    <row r="318" spans="1:22" ht="16">
      <c r="A318" t="s">
        <v>1017</v>
      </c>
      <c r="B318" s="20" t="str">
        <f>VLOOKUP(A318,'Planning Periods'!$E$2:$N$540,10,FALSE)</f>
        <v>12/31/2015 - 12/31/2023</v>
      </c>
      <c r="C318" s="103">
        <v>2017</v>
      </c>
      <c r="D318" s="103" t="str">
        <f t="shared" si="4"/>
        <v>Carmel-by-the-Sea 2017</v>
      </c>
      <c r="E318" t="s">
        <v>1538</v>
      </c>
      <c r="F318" t="s">
        <v>1538</v>
      </c>
      <c r="G318" t="s">
        <v>1538</v>
      </c>
      <c r="H318" t="s">
        <v>1538</v>
      </c>
      <c r="J318" t="s">
        <v>1538</v>
      </c>
      <c r="K318" t="s">
        <v>1538</v>
      </c>
      <c r="L318" t="s">
        <v>1538</v>
      </c>
      <c r="M318" t="s">
        <v>1538</v>
      </c>
      <c r="O318" t="s">
        <v>1538</v>
      </c>
      <c r="P318" t="s">
        <v>1538</v>
      </c>
      <c r="R318" t="s">
        <v>1538</v>
      </c>
      <c r="S318" t="s">
        <v>1538</v>
      </c>
      <c r="T318" t="s">
        <v>1538</v>
      </c>
      <c r="U318" t="s">
        <v>1538</v>
      </c>
      <c r="V318" t="s">
        <v>1538</v>
      </c>
    </row>
    <row r="319" spans="1:22" ht="16">
      <c r="A319" s="104" t="s">
        <v>848</v>
      </c>
      <c r="B319" s="20" t="str">
        <f>VLOOKUP(A319,'Planning Periods'!$E$2:$N$540,10,FALSE)</f>
        <v>02/15/2015 - 02/15/2023</v>
      </c>
      <c r="C319" s="103">
        <v>2014</v>
      </c>
      <c r="D319" s="103" t="str">
        <f t="shared" si="4"/>
        <v>Carpinteria 2014</v>
      </c>
      <c r="E319" s="103">
        <v>39</v>
      </c>
      <c r="F319" s="101">
        <v>33</v>
      </c>
      <c r="G319" s="103">
        <v>33</v>
      </c>
      <c r="H319" s="103">
        <v>0</v>
      </c>
      <c r="I319" s="102"/>
      <c r="J319" s="103">
        <v>26</v>
      </c>
      <c r="K319" s="101">
        <v>9</v>
      </c>
      <c r="L319" s="103">
        <v>9</v>
      </c>
      <c r="M319" s="103">
        <v>0</v>
      </c>
      <c r="N319" s="102"/>
      <c r="O319" s="103">
        <v>34</v>
      </c>
      <c r="P319" s="103">
        <v>0</v>
      </c>
      <c r="Q319" s="102"/>
      <c r="R319" s="103">
        <v>64</v>
      </c>
      <c r="S319" s="103">
        <v>46</v>
      </c>
      <c r="T319" s="102">
        <v>0</v>
      </c>
      <c r="U319" s="103">
        <v>163</v>
      </c>
      <c r="V319" s="103">
        <v>88</v>
      </c>
    </row>
    <row r="320" spans="1:22" ht="16">
      <c r="A320" s="104" t="s">
        <v>848</v>
      </c>
      <c r="B320" s="20" t="str">
        <f>VLOOKUP(A320,'Planning Periods'!$E$2:$N$540,10,FALSE)</f>
        <v>02/15/2015 - 02/15/2023</v>
      </c>
      <c r="C320" s="103">
        <v>2015</v>
      </c>
      <c r="D320" s="103" t="str">
        <f t="shared" si="4"/>
        <v>Carpinteria 2015</v>
      </c>
      <c r="E320" s="103">
        <v>39</v>
      </c>
      <c r="F320" s="101">
        <v>0</v>
      </c>
      <c r="G320" s="103">
        <v>0</v>
      </c>
      <c r="H320" s="103">
        <v>0</v>
      </c>
      <c r="I320" s="102"/>
      <c r="J320" s="103">
        <v>26</v>
      </c>
      <c r="K320" s="101">
        <v>0</v>
      </c>
      <c r="L320" s="103">
        <v>0</v>
      </c>
      <c r="M320" s="103">
        <v>0</v>
      </c>
      <c r="N320" s="102"/>
      <c r="O320" s="103">
        <v>34</v>
      </c>
      <c r="P320" s="103">
        <v>0</v>
      </c>
      <c r="Q320" s="102"/>
      <c r="R320" s="103">
        <v>64</v>
      </c>
      <c r="S320" s="103">
        <v>5</v>
      </c>
      <c r="T320" s="102">
        <v>0</v>
      </c>
      <c r="U320" s="103">
        <v>163</v>
      </c>
      <c r="V320" s="103">
        <v>5</v>
      </c>
    </row>
    <row r="321" spans="1:22" ht="16">
      <c r="A321" s="104" t="s">
        <v>848</v>
      </c>
      <c r="B321" s="20" t="str">
        <f>VLOOKUP(A321,'Planning Periods'!$E$2:$N$540,10,FALSE)</f>
        <v>02/15/2015 - 02/15/2023</v>
      </c>
      <c r="C321" s="103">
        <v>2016</v>
      </c>
      <c r="D321" s="103" t="str">
        <f t="shared" si="4"/>
        <v>Carpinteria 2016</v>
      </c>
      <c r="E321" s="103">
        <v>39</v>
      </c>
      <c r="F321" s="101">
        <v>0</v>
      </c>
      <c r="G321" s="103">
        <v>0</v>
      </c>
      <c r="H321" s="103">
        <v>0</v>
      </c>
      <c r="I321" s="102"/>
      <c r="J321" s="103">
        <v>26</v>
      </c>
      <c r="K321" s="101">
        <v>0</v>
      </c>
      <c r="L321" s="103">
        <v>0</v>
      </c>
      <c r="M321" s="103">
        <v>0</v>
      </c>
      <c r="N321" s="102"/>
      <c r="O321" s="103">
        <v>34</v>
      </c>
      <c r="P321" s="103">
        <v>0</v>
      </c>
      <c r="Q321" s="102"/>
      <c r="R321" s="103">
        <v>64</v>
      </c>
      <c r="S321" s="103">
        <v>4</v>
      </c>
      <c r="T321" s="102">
        <v>0</v>
      </c>
      <c r="U321" s="103">
        <v>163</v>
      </c>
      <c r="V321" s="103">
        <v>4</v>
      </c>
    </row>
    <row r="322" spans="1:22" ht="16">
      <c r="A322" s="104" t="s">
        <v>848</v>
      </c>
      <c r="B322" s="20" t="str">
        <f>VLOOKUP(A322,'Planning Periods'!$E$2:$N$540,10,FALSE)</f>
        <v>02/15/2015 - 02/15/2023</v>
      </c>
      <c r="C322" s="103">
        <v>2017</v>
      </c>
      <c r="D322" s="103" t="str">
        <f t="shared" si="4"/>
        <v>Carpinteria 2017</v>
      </c>
      <c r="E322" s="103">
        <v>39</v>
      </c>
      <c r="F322" s="101">
        <v>0</v>
      </c>
      <c r="G322" s="103">
        <v>0</v>
      </c>
      <c r="H322" s="103">
        <v>0</v>
      </c>
      <c r="I322" s="102"/>
      <c r="J322" s="103">
        <v>26</v>
      </c>
      <c r="K322" s="101">
        <v>3</v>
      </c>
      <c r="L322" s="103">
        <v>3</v>
      </c>
      <c r="M322" s="103">
        <v>0</v>
      </c>
      <c r="N322" s="102"/>
      <c r="O322" s="103">
        <v>34</v>
      </c>
      <c r="P322" s="103">
        <v>0</v>
      </c>
      <c r="Q322" s="102"/>
      <c r="R322" s="103">
        <v>64</v>
      </c>
      <c r="S322" s="103">
        <v>0</v>
      </c>
      <c r="T322" s="102">
        <v>0</v>
      </c>
      <c r="U322" s="103">
        <v>163</v>
      </c>
      <c r="V322" s="103">
        <v>3</v>
      </c>
    </row>
    <row r="323" spans="1:22">
      <c r="A323" s="104" t="s">
        <v>1114</v>
      </c>
      <c r="B323" s="20"/>
      <c r="C323" s="103">
        <v>2013</v>
      </c>
      <c r="D323" s="103" t="str">
        <f t="shared" si="4"/>
        <v>Carson 2013</v>
      </c>
      <c r="E323" s="103" t="s">
        <v>1538</v>
      </c>
      <c r="F323" s="101" t="s">
        <v>1538</v>
      </c>
      <c r="G323" s="103" t="s">
        <v>1538</v>
      </c>
      <c r="H323" s="103" t="s">
        <v>1538</v>
      </c>
      <c r="I323" s="102"/>
      <c r="J323" s="103" t="s">
        <v>1538</v>
      </c>
      <c r="K323" s="101" t="s">
        <v>1538</v>
      </c>
      <c r="L323" s="103" t="s">
        <v>1538</v>
      </c>
      <c r="M323" s="103" t="s">
        <v>1538</v>
      </c>
      <c r="N323" s="102"/>
      <c r="O323" s="103" t="s">
        <v>1538</v>
      </c>
      <c r="P323" s="103" t="s">
        <v>1538</v>
      </c>
      <c r="Q323" s="102"/>
      <c r="R323" s="103" t="s">
        <v>1538</v>
      </c>
      <c r="S323" s="103" t="s">
        <v>1538</v>
      </c>
      <c r="T323" s="102" t="s">
        <v>1538</v>
      </c>
      <c r="U323" s="103" t="s">
        <v>1538</v>
      </c>
      <c r="V323" s="103" t="s">
        <v>1538</v>
      </c>
    </row>
    <row r="324" spans="1:22" ht="16">
      <c r="A324" s="104" t="s">
        <v>1114</v>
      </c>
      <c r="B324" s="20" t="str">
        <f>VLOOKUP(A324,'Planning Periods'!$E$2:$N$540,10,FALSE)</f>
        <v>10/15/2013 - 10/15/2021</v>
      </c>
      <c r="C324" s="103">
        <v>2014</v>
      </c>
      <c r="D324" s="103" t="str">
        <f t="shared" si="4"/>
        <v>Carson 2014</v>
      </c>
      <c r="E324" s="103" t="s">
        <v>1538</v>
      </c>
      <c r="F324" s="101" t="s">
        <v>1538</v>
      </c>
      <c r="G324" s="103" t="s">
        <v>1538</v>
      </c>
      <c r="H324" s="103" t="s">
        <v>1538</v>
      </c>
      <c r="I324" s="102"/>
      <c r="J324" s="103" t="s">
        <v>1538</v>
      </c>
      <c r="K324" s="101" t="s">
        <v>1538</v>
      </c>
      <c r="L324" s="103" t="s">
        <v>1538</v>
      </c>
      <c r="M324" s="103" t="s">
        <v>1538</v>
      </c>
      <c r="N324" s="102"/>
      <c r="O324" s="103" t="s">
        <v>1538</v>
      </c>
      <c r="P324" s="103" t="s">
        <v>1538</v>
      </c>
      <c r="Q324" s="102"/>
      <c r="R324" s="103" t="s">
        <v>1538</v>
      </c>
      <c r="S324" s="103" t="s">
        <v>1538</v>
      </c>
      <c r="T324" s="102" t="s">
        <v>1538</v>
      </c>
      <c r="U324" s="103" t="s">
        <v>1538</v>
      </c>
      <c r="V324" s="103" t="s">
        <v>1538</v>
      </c>
    </row>
    <row r="325" spans="1:22" ht="16">
      <c r="A325" s="104" t="s">
        <v>1114</v>
      </c>
      <c r="B325" s="20" t="str">
        <f>VLOOKUP(A325,'Planning Periods'!$E$2:$N$540,10,FALSE)</f>
        <v>10/15/2013 - 10/15/2021</v>
      </c>
      <c r="C325" s="103">
        <v>2015</v>
      </c>
      <c r="D325" s="103" t="str">
        <f t="shared" si="4"/>
        <v>Carson 2015</v>
      </c>
      <c r="E325" s="103">
        <v>447</v>
      </c>
      <c r="F325" s="101">
        <v>0</v>
      </c>
      <c r="G325" s="103">
        <v>0</v>
      </c>
      <c r="H325" s="103">
        <v>0</v>
      </c>
      <c r="I325" s="102"/>
      <c r="J325" s="103">
        <v>263</v>
      </c>
      <c r="K325" s="101">
        <v>0</v>
      </c>
      <c r="L325" s="103">
        <v>0</v>
      </c>
      <c r="M325" s="103">
        <v>0</v>
      </c>
      <c r="N325" s="102"/>
      <c r="O325" s="103">
        <v>280</v>
      </c>
      <c r="P325" s="103">
        <v>11</v>
      </c>
      <c r="Q325" s="102"/>
      <c r="R325" s="103">
        <v>708</v>
      </c>
      <c r="S325" s="103">
        <v>83</v>
      </c>
      <c r="T325" s="102">
        <v>0</v>
      </c>
      <c r="U325" s="103">
        <v>1698</v>
      </c>
      <c r="V325" s="103">
        <v>94</v>
      </c>
    </row>
    <row r="326" spans="1:22" ht="16">
      <c r="A326" s="104" t="s">
        <v>1114</v>
      </c>
      <c r="B326" s="20" t="str">
        <f>VLOOKUP(A326,'Planning Periods'!$E$2:$N$540,10,FALSE)</f>
        <v>10/15/2013 - 10/15/2021</v>
      </c>
      <c r="C326" s="103">
        <v>2016</v>
      </c>
      <c r="D326" s="103" t="str">
        <f t="shared" si="4"/>
        <v>Carson 2016</v>
      </c>
      <c r="E326" s="103">
        <v>447</v>
      </c>
      <c r="F326" s="101">
        <v>0</v>
      </c>
      <c r="G326" s="103">
        <v>0</v>
      </c>
      <c r="H326" s="103">
        <v>0</v>
      </c>
      <c r="I326" s="102"/>
      <c r="J326" s="103">
        <v>263</v>
      </c>
      <c r="K326" s="101">
        <v>0</v>
      </c>
      <c r="L326" s="103">
        <v>0</v>
      </c>
      <c r="M326" s="103">
        <v>0</v>
      </c>
      <c r="N326" s="102"/>
      <c r="O326" s="103">
        <v>280</v>
      </c>
      <c r="P326" s="103">
        <v>35</v>
      </c>
      <c r="Q326" s="102"/>
      <c r="R326" s="103">
        <v>708</v>
      </c>
      <c r="S326" s="103">
        <v>0</v>
      </c>
      <c r="T326" s="102">
        <v>0</v>
      </c>
      <c r="U326" s="103">
        <v>1698</v>
      </c>
      <c r="V326" s="103">
        <v>35</v>
      </c>
    </row>
    <row r="327" spans="1:22" ht="16">
      <c r="A327" s="104" t="s">
        <v>1114</v>
      </c>
      <c r="B327" s="20" t="str">
        <f>VLOOKUP(A327,'Planning Periods'!$E$2:$N$540,10,FALSE)</f>
        <v>10/15/2013 - 10/15/2021</v>
      </c>
      <c r="C327" s="103">
        <v>2017</v>
      </c>
      <c r="D327" s="103" t="str">
        <f t="shared" si="4"/>
        <v>Carson 2017</v>
      </c>
      <c r="E327" s="103">
        <v>447</v>
      </c>
      <c r="F327" s="101">
        <v>39</v>
      </c>
      <c r="G327" s="103">
        <v>39</v>
      </c>
      <c r="H327" s="103">
        <v>0</v>
      </c>
      <c r="I327" s="102"/>
      <c r="J327" s="103">
        <v>263</v>
      </c>
      <c r="K327" s="101">
        <v>56</v>
      </c>
      <c r="L327" s="103">
        <v>56</v>
      </c>
      <c r="M327" s="103">
        <v>0</v>
      </c>
      <c r="N327" s="102"/>
      <c r="O327" s="103">
        <v>280</v>
      </c>
      <c r="P327" s="103">
        <v>84</v>
      </c>
      <c r="Q327" s="102"/>
      <c r="R327" s="103">
        <v>708</v>
      </c>
      <c r="S327" s="103">
        <v>0</v>
      </c>
      <c r="T327" s="102">
        <v>0</v>
      </c>
      <c r="U327" s="103">
        <v>1698</v>
      </c>
      <c r="V327" s="103">
        <v>179</v>
      </c>
    </row>
    <row r="328" spans="1:22">
      <c r="A328" s="104" t="s">
        <v>1322</v>
      </c>
      <c r="B328" s="20"/>
      <c r="C328" s="103">
        <v>2013</v>
      </c>
      <c r="D328" s="103" t="str">
        <f t="shared" si="4"/>
        <v>Cathedral 2013</v>
      </c>
      <c r="E328" s="103" t="s">
        <v>1538</v>
      </c>
      <c r="F328" s="101" t="s">
        <v>1538</v>
      </c>
      <c r="G328" s="103" t="s">
        <v>1538</v>
      </c>
      <c r="H328" s="103" t="s">
        <v>1538</v>
      </c>
      <c r="I328" s="102"/>
      <c r="J328" s="103" t="s">
        <v>1538</v>
      </c>
      <c r="K328" s="101" t="s">
        <v>1538</v>
      </c>
      <c r="L328" s="103" t="s">
        <v>1538</v>
      </c>
      <c r="M328" s="103" t="s">
        <v>1538</v>
      </c>
      <c r="N328" s="102"/>
      <c r="O328" s="103" t="s">
        <v>1538</v>
      </c>
      <c r="P328" s="103" t="s">
        <v>1538</v>
      </c>
      <c r="Q328" s="102"/>
      <c r="R328" s="103" t="s">
        <v>1538</v>
      </c>
      <c r="S328" s="103" t="s">
        <v>1538</v>
      </c>
      <c r="T328" s="102" t="s">
        <v>1538</v>
      </c>
      <c r="U328" s="103" t="s">
        <v>1538</v>
      </c>
      <c r="V328" s="103" t="s">
        <v>1538</v>
      </c>
    </row>
    <row r="329" spans="1:22" ht="16">
      <c r="A329" s="104" t="s">
        <v>1322</v>
      </c>
      <c r="B329" s="20" t="str">
        <f>VLOOKUP(A329,'Planning Periods'!$E$2:$N$540,10,FALSE)</f>
        <v>10/15/2013 - 10/15/2021</v>
      </c>
      <c r="C329" s="103">
        <v>2014</v>
      </c>
      <c r="D329" s="103" t="str">
        <f t="shared" si="4"/>
        <v>Cathedral 2014</v>
      </c>
      <c r="E329" s="103">
        <v>141</v>
      </c>
      <c r="F329" s="101">
        <v>0</v>
      </c>
      <c r="G329" s="103">
        <v>0</v>
      </c>
      <c r="H329" s="103">
        <v>0</v>
      </c>
      <c r="I329" s="102"/>
      <c r="J329" s="103">
        <v>95</v>
      </c>
      <c r="K329" s="101">
        <v>0</v>
      </c>
      <c r="L329" s="103">
        <v>0</v>
      </c>
      <c r="M329" s="103">
        <v>0</v>
      </c>
      <c r="N329" s="102"/>
      <c r="O329" s="103">
        <v>110</v>
      </c>
      <c r="P329" s="103">
        <v>32</v>
      </c>
      <c r="Q329" s="102"/>
      <c r="R329" s="103">
        <v>254</v>
      </c>
      <c r="S329" s="103">
        <v>0</v>
      </c>
      <c r="T329" s="102">
        <v>0</v>
      </c>
      <c r="U329" s="103">
        <v>600</v>
      </c>
      <c r="V329" s="103">
        <v>32</v>
      </c>
    </row>
    <row r="330" spans="1:22" ht="16">
      <c r="A330" s="104" t="s">
        <v>1322</v>
      </c>
      <c r="B330" s="20" t="str">
        <f>VLOOKUP(A330,'Planning Periods'!$E$2:$N$540,10,FALSE)</f>
        <v>10/15/2013 - 10/15/2021</v>
      </c>
      <c r="C330" s="103">
        <v>2015</v>
      </c>
      <c r="D330" s="103" t="str">
        <f t="shared" si="4"/>
        <v>Cathedral 2015</v>
      </c>
      <c r="E330" s="103">
        <v>141</v>
      </c>
      <c r="F330" s="101">
        <v>0</v>
      </c>
      <c r="G330" s="103">
        <v>0</v>
      </c>
      <c r="H330" s="103">
        <v>0</v>
      </c>
      <c r="I330" s="102"/>
      <c r="J330" s="103">
        <v>95</v>
      </c>
      <c r="K330" s="101">
        <v>0</v>
      </c>
      <c r="L330" s="103">
        <v>0</v>
      </c>
      <c r="M330" s="103">
        <v>0</v>
      </c>
      <c r="N330" s="102"/>
      <c r="O330" s="103">
        <v>110</v>
      </c>
      <c r="P330" s="103">
        <v>21</v>
      </c>
      <c r="Q330" s="102"/>
      <c r="R330" s="103">
        <v>254</v>
      </c>
      <c r="S330" s="103">
        <v>3</v>
      </c>
      <c r="T330" s="102">
        <v>0</v>
      </c>
      <c r="U330" s="103">
        <v>600</v>
      </c>
      <c r="V330" s="103">
        <v>24</v>
      </c>
    </row>
    <row r="331" spans="1:22" ht="16">
      <c r="A331" s="104" t="s">
        <v>1322</v>
      </c>
      <c r="B331" s="20" t="str">
        <f>VLOOKUP(A331,'Planning Periods'!$E$2:$N$540,10,FALSE)</f>
        <v>10/15/2013 - 10/15/2021</v>
      </c>
      <c r="C331" s="103">
        <v>2016</v>
      </c>
      <c r="D331" s="103" t="str">
        <f t="shared" si="4"/>
        <v>Cathedral 2016</v>
      </c>
      <c r="E331" s="103">
        <v>141</v>
      </c>
      <c r="F331" s="101">
        <v>0</v>
      </c>
      <c r="G331" s="103">
        <v>0</v>
      </c>
      <c r="H331" s="103">
        <v>0</v>
      </c>
      <c r="I331" s="102"/>
      <c r="J331" s="103">
        <v>95</v>
      </c>
      <c r="K331" s="101">
        <v>0</v>
      </c>
      <c r="L331" s="103">
        <v>0</v>
      </c>
      <c r="M331" s="103">
        <v>0</v>
      </c>
      <c r="N331" s="102"/>
      <c r="O331" s="103">
        <v>110</v>
      </c>
      <c r="P331" s="103">
        <v>0</v>
      </c>
      <c r="Q331" s="102"/>
      <c r="R331" s="103">
        <v>254</v>
      </c>
      <c r="S331" s="103">
        <v>0</v>
      </c>
      <c r="T331" s="102">
        <v>0</v>
      </c>
      <c r="U331" s="103">
        <v>600</v>
      </c>
      <c r="V331" s="103">
        <v>0</v>
      </c>
    </row>
    <row r="332" spans="1:22" ht="16">
      <c r="A332" s="104" t="s">
        <v>1322</v>
      </c>
      <c r="B332" s="20" t="str">
        <f>VLOOKUP(A332,'Planning Periods'!$E$2:$N$540,10,FALSE)</f>
        <v>10/15/2013 - 10/15/2021</v>
      </c>
      <c r="C332" s="103">
        <v>2017</v>
      </c>
      <c r="D332" s="103" t="str">
        <f t="shared" si="4"/>
        <v>Cathedral 2017</v>
      </c>
      <c r="E332" s="103">
        <v>141</v>
      </c>
      <c r="F332" s="101">
        <v>0</v>
      </c>
      <c r="G332" s="103">
        <v>0</v>
      </c>
      <c r="H332" s="103">
        <v>0</v>
      </c>
      <c r="I332" s="102"/>
      <c r="J332" s="103">
        <v>95</v>
      </c>
      <c r="K332" s="101">
        <v>0</v>
      </c>
      <c r="L332" s="103">
        <v>0</v>
      </c>
      <c r="M332" s="103">
        <v>0</v>
      </c>
      <c r="N332" s="102"/>
      <c r="O332" s="103">
        <v>110</v>
      </c>
      <c r="P332" s="103">
        <v>69</v>
      </c>
      <c r="Q332" s="102"/>
      <c r="R332" s="103">
        <v>254</v>
      </c>
      <c r="S332" s="103">
        <v>0</v>
      </c>
      <c r="T332" s="102">
        <v>0</v>
      </c>
      <c r="U332" s="103">
        <v>600</v>
      </c>
      <c r="V332" s="103">
        <v>69</v>
      </c>
    </row>
    <row r="333" spans="1:22" ht="16">
      <c r="A333" s="104" t="s">
        <v>792</v>
      </c>
      <c r="B333" s="20" t="str">
        <f>VLOOKUP(A333,'Planning Periods'!$E$2:$N$540,10,FALSE)</f>
        <v>12/31/2015 - 12/31/2023</v>
      </c>
      <c r="C333" s="103">
        <v>2014</v>
      </c>
      <c r="D333" s="103" t="str">
        <f t="shared" si="4"/>
        <v>Ceres 2014</v>
      </c>
      <c r="E333" s="103" t="s">
        <v>1538</v>
      </c>
      <c r="F333" s="101" t="s">
        <v>1538</v>
      </c>
      <c r="G333" s="103" t="s">
        <v>1538</v>
      </c>
      <c r="H333" s="103" t="s">
        <v>1538</v>
      </c>
      <c r="I333" s="102"/>
      <c r="J333" s="103" t="s">
        <v>1538</v>
      </c>
      <c r="K333" s="101" t="s">
        <v>1538</v>
      </c>
      <c r="L333" s="103" t="s">
        <v>1538</v>
      </c>
      <c r="M333" s="103" t="s">
        <v>1538</v>
      </c>
      <c r="N333" s="102"/>
      <c r="O333" s="103" t="s">
        <v>1538</v>
      </c>
      <c r="P333" s="103" t="s">
        <v>1538</v>
      </c>
      <c r="Q333" s="102"/>
      <c r="R333" s="103" t="s">
        <v>1538</v>
      </c>
      <c r="S333" s="103" t="s">
        <v>1538</v>
      </c>
      <c r="T333" s="102" t="s">
        <v>1538</v>
      </c>
      <c r="U333" s="103" t="s">
        <v>1538</v>
      </c>
      <c r="V333" s="103" t="s">
        <v>1538</v>
      </c>
    </row>
    <row r="334" spans="1:22" ht="16">
      <c r="A334" s="104" t="s">
        <v>792</v>
      </c>
      <c r="B334" s="20" t="str">
        <f>VLOOKUP(A334,'Planning Periods'!$E$2:$N$540,10,FALSE)</f>
        <v>12/31/2015 - 12/31/2023</v>
      </c>
      <c r="C334" s="103">
        <v>2015</v>
      </c>
      <c r="D334" s="103" t="str">
        <f t="shared" si="4"/>
        <v>Ceres 2015</v>
      </c>
      <c r="E334" s="103" t="s">
        <v>1538</v>
      </c>
      <c r="F334" s="101" t="s">
        <v>1538</v>
      </c>
      <c r="G334" s="103" t="s">
        <v>1538</v>
      </c>
      <c r="H334" s="103" t="s">
        <v>1538</v>
      </c>
      <c r="I334" s="102"/>
      <c r="J334" s="103" t="s">
        <v>1538</v>
      </c>
      <c r="K334" s="101" t="s">
        <v>1538</v>
      </c>
      <c r="L334" s="103" t="s">
        <v>1538</v>
      </c>
      <c r="M334" s="103" t="s">
        <v>1538</v>
      </c>
      <c r="N334" s="102"/>
      <c r="O334" s="103" t="s">
        <v>1538</v>
      </c>
      <c r="P334" s="103" t="s">
        <v>1538</v>
      </c>
      <c r="Q334" s="102"/>
      <c r="R334" s="103" t="s">
        <v>1538</v>
      </c>
      <c r="S334" s="103" t="s">
        <v>1538</v>
      </c>
      <c r="T334" s="102" t="s">
        <v>1538</v>
      </c>
      <c r="U334" s="103" t="s">
        <v>1538</v>
      </c>
      <c r="V334" s="103" t="s">
        <v>1538</v>
      </c>
    </row>
    <row r="335" spans="1:22" ht="16">
      <c r="A335" s="104" t="s">
        <v>792</v>
      </c>
      <c r="B335" s="20" t="str">
        <f>VLOOKUP(A335,'Planning Periods'!$E$2:$N$540,10,FALSE)</f>
        <v>12/31/2015 - 12/31/2023</v>
      </c>
      <c r="C335" s="103">
        <v>2016</v>
      </c>
      <c r="D335" s="103" t="str">
        <f t="shared" si="4"/>
        <v>Ceres 2016</v>
      </c>
      <c r="E335" s="103">
        <v>622</v>
      </c>
      <c r="F335" s="101">
        <v>0</v>
      </c>
      <c r="G335" s="103">
        <v>0</v>
      </c>
      <c r="H335" s="103">
        <v>0</v>
      </c>
      <c r="I335" s="102"/>
      <c r="J335" s="103">
        <v>399</v>
      </c>
      <c r="K335" s="101">
        <v>0</v>
      </c>
      <c r="L335" s="103">
        <v>0</v>
      </c>
      <c r="M335" s="103">
        <v>0</v>
      </c>
      <c r="N335" s="102"/>
      <c r="O335" s="103">
        <v>446</v>
      </c>
      <c r="P335" s="103">
        <v>0</v>
      </c>
      <c r="Q335" s="102"/>
      <c r="R335" s="103">
        <v>1104</v>
      </c>
      <c r="S335" s="103">
        <v>0</v>
      </c>
      <c r="T335" s="102">
        <v>0</v>
      </c>
      <c r="U335" s="103">
        <v>2571</v>
      </c>
      <c r="V335" s="103">
        <v>0</v>
      </c>
    </row>
    <row r="336" spans="1:22" ht="16">
      <c r="A336" s="104" t="s">
        <v>792</v>
      </c>
      <c r="B336" s="20" t="str">
        <f>VLOOKUP(A336,'Planning Periods'!$E$2:$N$540,10,FALSE)</f>
        <v>12/31/2015 - 12/31/2023</v>
      </c>
      <c r="C336" s="103">
        <v>2017</v>
      </c>
      <c r="D336" s="103" t="str">
        <f t="shared" si="4"/>
        <v>Ceres 2017</v>
      </c>
      <c r="E336" s="103">
        <v>622</v>
      </c>
      <c r="F336" s="101">
        <v>0</v>
      </c>
      <c r="G336" s="103">
        <v>0</v>
      </c>
      <c r="H336" s="103">
        <v>0</v>
      </c>
      <c r="I336" s="102"/>
      <c r="J336" s="103">
        <v>399</v>
      </c>
      <c r="K336" s="101">
        <v>0</v>
      </c>
      <c r="L336" s="103">
        <v>0</v>
      </c>
      <c r="M336" s="103">
        <v>0</v>
      </c>
      <c r="N336" s="102"/>
      <c r="O336" s="103">
        <v>446</v>
      </c>
      <c r="P336" s="103">
        <v>5</v>
      </c>
      <c r="Q336" s="102"/>
      <c r="R336" s="103">
        <v>1104</v>
      </c>
      <c r="S336" s="103">
        <v>0</v>
      </c>
      <c r="T336" s="102">
        <v>0</v>
      </c>
      <c r="U336" s="103">
        <v>2571</v>
      </c>
      <c r="V336" s="103">
        <v>5</v>
      </c>
    </row>
    <row r="337" spans="1:22">
      <c r="A337" s="104" t="s">
        <v>1113</v>
      </c>
      <c r="B337" s="20"/>
      <c r="C337" s="103">
        <v>2013</v>
      </c>
      <c r="D337" s="103" t="str">
        <f t="shared" si="4"/>
        <v>Cerritos 2013</v>
      </c>
      <c r="E337" s="103">
        <v>23</v>
      </c>
      <c r="F337" s="101">
        <v>0</v>
      </c>
      <c r="G337" s="103">
        <v>0</v>
      </c>
      <c r="H337" s="103">
        <v>0</v>
      </c>
      <c r="I337" s="102"/>
      <c r="J337" s="103">
        <v>14</v>
      </c>
      <c r="K337" s="101">
        <v>0</v>
      </c>
      <c r="L337" s="103">
        <v>0</v>
      </c>
      <c r="M337" s="103">
        <v>0</v>
      </c>
      <c r="N337" s="102"/>
      <c r="O337" s="103">
        <v>14</v>
      </c>
      <c r="P337" s="103">
        <v>0</v>
      </c>
      <c r="Q337" s="102"/>
      <c r="R337" s="103">
        <v>35</v>
      </c>
      <c r="S337" s="103">
        <v>0</v>
      </c>
      <c r="T337" s="102">
        <v>0</v>
      </c>
      <c r="U337" s="103">
        <v>86</v>
      </c>
      <c r="V337" s="103">
        <v>0</v>
      </c>
    </row>
    <row r="338" spans="1:22" ht="16">
      <c r="A338" s="104" t="s">
        <v>1113</v>
      </c>
      <c r="B338" s="20" t="str">
        <f>VLOOKUP(A338,'Planning Periods'!$E$2:$N$540,10,FALSE)</f>
        <v>10/15/2013 - 10/15/2021</v>
      </c>
      <c r="C338" s="103">
        <v>2014</v>
      </c>
      <c r="D338" s="103" t="str">
        <f t="shared" si="4"/>
        <v>Cerritos 2014</v>
      </c>
      <c r="E338" s="103">
        <v>23</v>
      </c>
      <c r="F338" s="101">
        <v>0</v>
      </c>
      <c r="G338" s="103">
        <v>0</v>
      </c>
      <c r="H338" s="103">
        <v>0</v>
      </c>
      <c r="I338" s="102"/>
      <c r="J338" s="103">
        <v>14</v>
      </c>
      <c r="K338" s="101">
        <v>0</v>
      </c>
      <c r="L338" s="103">
        <v>0</v>
      </c>
      <c r="M338" s="103">
        <v>0</v>
      </c>
      <c r="N338" s="102"/>
      <c r="O338" s="103">
        <v>14</v>
      </c>
      <c r="P338" s="103">
        <v>0</v>
      </c>
      <c r="Q338" s="102"/>
      <c r="R338" s="103">
        <v>35</v>
      </c>
      <c r="S338" s="103">
        <v>223</v>
      </c>
      <c r="T338" s="102">
        <v>0</v>
      </c>
      <c r="U338" s="103">
        <v>86</v>
      </c>
      <c r="V338" s="103">
        <v>223</v>
      </c>
    </row>
    <row r="339" spans="1:22" ht="16">
      <c r="A339" s="104" t="s">
        <v>1113</v>
      </c>
      <c r="B339" s="20" t="str">
        <f>VLOOKUP(A339,'Planning Periods'!$E$2:$N$540,10,FALSE)</f>
        <v>10/15/2013 - 10/15/2021</v>
      </c>
      <c r="C339" s="103">
        <v>2015</v>
      </c>
      <c r="D339" s="103" t="str">
        <f t="shared" si="4"/>
        <v>Cerritos 2015</v>
      </c>
      <c r="E339" s="103">
        <v>23</v>
      </c>
      <c r="F339" s="101">
        <v>0</v>
      </c>
      <c r="G339" s="103">
        <v>0</v>
      </c>
      <c r="H339" s="103">
        <v>0</v>
      </c>
      <c r="I339" s="102"/>
      <c r="J339" s="103">
        <v>14</v>
      </c>
      <c r="K339" s="101">
        <v>0</v>
      </c>
      <c r="L339" s="103">
        <v>0</v>
      </c>
      <c r="M339" s="103">
        <v>0</v>
      </c>
      <c r="N339" s="102"/>
      <c r="O339" s="103">
        <v>14</v>
      </c>
      <c r="P339" s="103">
        <v>0</v>
      </c>
      <c r="Q339" s="102"/>
      <c r="R339" s="103">
        <v>35</v>
      </c>
      <c r="S339" s="103">
        <v>0</v>
      </c>
      <c r="T339" s="102">
        <v>0</v>
      </c>
      <c r="U339" s="103">
        <v>86</v>
      </c>
      <c r="V339" s="103">
        <v>0</v>
      </c>
    </row>
    <row r="340" spans="1:22" ht="16">
      <c r="A340" s="104" t="s">
        <v>1113</v>
      </c>
      <c r="B340" s="20" t="str">
        <f>VLOOKUP(A340,'Planning Periods'!$E$2:$N$540,10,FALSE)</f>
        <v>10/15/2013 - 10/15/2021</v>
      </c>
      <c r="C340" s="103">
        <v>2016</v>
      </c>
      <c r="D340" s="103" t="str">
        <f t="shared" si="4"/>
        <v>Cerritos 2016</v>
      </c>
      <c r="E340" s="103">
        <v>23</v>
      </c>
      <c r="F340" s="101">
        <v>0</v>
      </c>
      <c r="G340" s="103">
        <v>0</v>
      </c>
      <c r="H340" s="103">
        <v>0</v>
      </c>
      <c r="I340" s="102"/>
      <c r="J340" s="103">
        <v>14</v>
      </c>
      <c r="K340" s="101">
        <v>0</v>
      </c>
      <c r="L340" s="103">
        <v>0</v>
      </c>
      <c r="M340" s="103">
        <v>0</v>
      </c>
      <c r="N340" s="102"/>
      <c r="O340" s="103">
        <v>14</v>
      </c>
      <c r="P340" s="103">
        <v>0</v>
      </c>
      <c r="Q340" s="102"/>
      <c r="R340" s="103">
        <v>35</v>
      </c>
      <c r="S340" s="103">
        <v>132</v>
      </c>
      <c r="T340" s="102">
        <v>0</v>
      </c>
      <c r="U340" s="103">
        <v>86</v>
      </c>
      <c r="V340" s="103">
        <v>132</v>
      </c>
    </row>
    <row r="341" spans="1:22" ht="16">
      <c r="A341" s="104" t="s">
        <v>1113</v>
      </c>
      <c r="B341" s="20" t="str">
        <f>VLOOKUP(A341,'Planning Periods'!$E$2:$N$540,10,FALSE)</f>
        <v>10/15/2013 - 10/15/2021</v>
      </c>
      <c r="C341" s="103">
        <v>2017</v>
      </c>
      <c r="D341" s="103" t="str">
        <f t="shared" si="4"/>
        <v>Cerritos 2017</v>
      </c>
      <c r="E341" s="103">
        <v>23</v>
      </c>
      <c r="F341" s="101">
        <v>0</v>
      </c>
      <c r="G341" s="103">
        <v>0</v>
      </c>
      <c r="H341" s="103">
        <v>0</v>
      </c>
      <c r="I341" s="102"/>
      <c r="J341" s="103">
        <v>14</v>
      </c>
      <c r="K341" s="101">
        <v>0</v>
      </c>
      <c r="L341" s="103">
        <v>0</v>
      </c>
      <c r="M341" s="103">
        <v>0</v>
      </c>
      <c r="N341" s="102"/>
      <c r="O341" s="103">
        <v>14</v>
      </c>
      <c r="P341" s="103">
        <v>0</v>
      </c>
      <c r="Q341" s="102"/>
      <c r="R341" s="103">
        <v>35</v>
      </c>
      <c r="S341" s="103">
        <v>0</v>
      </c>
      <c r="T341" s="102">
        <v>0</v>
      </c>
      <c r="U341" s="103">
        <v>86</v>
      </c>
      <c r="V341" s="103">
        <v>0</v>
      </c>
    </row>
    <row r="342" spans="1:22" ht="16">
      <c r="A342" s="104" t="s">
        <v>1216</v>
      </c>
      <c r="B342" s="20" t="str">
        <f>VLOOKUP(A342,'Planning Periods'!$E$2:$N$540,10,FALSE)</f>
        <v>06/15/2014 - 06/15/2022</v>
      </c>
      <c r="C342" s="103">
        <v>2014</v>
      </c>
      <c r="D342" s="103" t="str">
        <f t="shared" si="4"/>
        <v>Chico 2014</v>
      </c>
      <c r="E342" s="103" t="s">
        <v>1538</v>
      </c>
      <c r="F342" s="101" t="s">
        <v>1538</v>
      </c>
      <c r="G342" s="103" t="s">
        <v>1538</v>
      </c>
      <c r="H342" s="103" t="s">
        <v>1538</v>
      </c>
      <c r="I342" s="102"/>
      <c r="J342" s="103" t="s">
        <v>1538</v>
      </c>
      <c r="K342" s="101" t="s">
        <v>1538</v>
      </c>
      <c r="L342" s="103" t="s">
        <v>1538</v>
      </c>
      <c r="M342" s="103" t="s">
        <v>1538</v>
      </c>
      <c r="N342" s="102"/>
      <c r="O342" s="103" t="s">
        <v>1538</v>
      </c>
      <c r="P342" s="103" t="s">
        <v>1538</v>
      </c>
      <c r="Q342" s="102"/>
      <c r="R342" s="103" t="s">
        <v>1538</v>
      </c>
      <c r="S342" s="103" t="s">
        <v>1538</v>
      </c>
      <c r="T342" s="102" t="s">
        <v>1538</v>
      </c>
      <c r="U342" s="103" t="s">
        <v>1538</v>
      </c>
      <c r="V342" s="103" t="s">
        <v>1538</v>
      </c>
    </row>
    <row r="343" spans="1:22" ht="16">
      <c r="A343" s="104" t="s">
        <v>1216</v>
      </c>
      <c r="B343" s="20" t="str">
        <f>VLOOKUP(A343,'Planning Periods'!$E$2:$N$540,10,FALSE)</f>
        <v>06/15/2014 - 06/15/2022</v>
      </c>
      <c r="C343" s="103">
        <v>2015</v>
      </c>
      <c r="D343" s="103" t="str">
        <f t="shared" si="4"/>
        <v>Chico 2015</v>
      </c>
      <c r="E343" s="103">
        <v>974</v>
      </c>
      <c r="F343" s="101">
        <v>0</v>
      </c>
      <c r="G343" s="103">
        <v>0</v>
      </c>
      <c r="H343" s="103">
        <v>0</v>
      </c>
      <c r="I343" s="102"/>
      <c r="J343" s="103">
        <v>643</v>
      </c>
      <c r="K343" s="101">
        <v>2</v>
      </c>
      <c r="L343" s="103">
        <v>2</v>
      </c>
      <c r="M343" s="103">
        <v>0</v>
      </c>
      <c r="N343" s="102"/>
      <c r="O343" s="103">
        <v>708</v>
      </c>
      <c r="P343" s="103">
        <v>0</v>
      </c>
      <c r="Q343" s="102"/>
      <c r="R343" s="103">
        <v>1638</v>
      </c>
      <c r="S343" s="103">
        <v>522</v>
      </c>
      <c r="T343" s="102">
        <v>0</v>
      </c>
      <c r="U343" s="103">
        <v>3963</v>
      </c>
      <c r="V343" s="103">
        <v>524</v>
      </c>
    </row>
    <row r="344" spans="1:22" ht="16">
      <c r="A344" s="104" t="s">
        <v>1216</v>
      </c>
      <c r="B344" s="20" t="str">
        <f>VLOOKUP(A344,'Planning Periods'!$E$2:$N$540,10,FALSE)</f>
        <v>06/15/2014 - 06/15/2022</v>
      </c>
      <c r="C344" s="103">
        <v>2016</v>
      </c>
      <c r="D344" s="103" t="str">
        <f t="shared" ref="D344:D408" si="5">CONCATENATE(A344," ",C344)</f>
        <v>Chico 2016</v>
      </c>
      <c r="E344" s="103">
        <v>974</v>
      </c>
      <c r="F344" s="101">
        <v>15</v>
      </c>
      <c r="G344" s="103">
        <v>15</v>
      </c>
      <c r="H344" s="103">
        <v>0</v>
      </c>
      <c r="I344" s="102"/>
      <c r="J344" s="103">
        <v>643</v>
      </c>
      <c r="K344" s="101">
        <v>1</v>
      </c>
      <c r="L344" s="103">
        <v>1</v>
      </c>
      <c r="M344" s="103">
        <v>0</v>
      </c>
      <c r="N344" s="102"/>
      <c r="O344" s="103">
        <v>708</v>
      </c>
      <c r="P344" s="103">
        <v>64</v>
      </c>
      <c r="Q344" s="102"/>
      <c r="R344" s="103">
        <v>1638</v>
      </c>
      <c r="S344" s="103">
        <v>435</v>
      </c>
      <c r="T344" s="102">
        <v>0</v>
      </c>
      <c r="U344" s="103">
        <v>3963</v>
      </c>
      <c r="V344" s="103">
        <v>515</v>
      </c>
    </row>
    <row r="345" spans="1:22" ht="16">
      <c r="A345" s="104" t="s">
        <v>1216</v>
      </c>
      <c r="B345" s="20" t="str">
        <f>VLOOKUP(A345,'Planning Periods'!$E$2:$N$540,10,FALSE)</f>
        <v>06/15/2014 - 06/15/2022</v>
      </c>
      <c r="C345" s="103">
        <v>2017</v>
      </c>
      <c r="D345" s="103" t="str">
        <f t="shared" si="5"/>
        <v>Chico 2017</v>
      </c>
      <c r="E345" s="103">
        <v>974</v>
      </c>
      <c r="F345" s="101">
        <v>0</v>
      </c>
      <c r="G345" s="103">
        <v>0</v>
      </c>
      <c r="H345" s="103">
        <v>0</v>
      </c>
      <c r="I345" s="102"/>
      <c r="J345" s="103">
        <v>643</v>
      </c>
      <c r="K345" s="101">
        <v>2</v>
      </c>
      <c r="L345" s="103">
        <v>2</v>
      </c>
      <c r="M345" s="103">
        <v>0</v>
      </c>
      <c r="N345" s="102"/>
      <c r="O345" s="103">
        <v>708</v>
      </c>
      <c r="P345" s="103">
        <v>260</v>
      </c>
      <c r="Q345" s="102"/>
      <c r="R345" s="103">
        <v>1638</v>
      </c>
      <c r="S345" s="103">
        <v>376</v>
      </c>
      <c r="T345" s="102">
        <v>0</v>
      </c>
      <c r="U345" s="103">
        <v>3963</v>
      </c>
      <c r="V345" s="103">
        <v>638</v>
      </c>
    </row>
    <row r="346" spans="1:22">
      <c r="A346" s="104" t="s">
        <v>918</v>
      </c>
      <c r="B346" s="20"/>
      <c r="C346" s="103">
        <v>2013</v>
      </c>
      <c r="D346" s="103" t="str">
        <f t="shared" si="5"/>
        <v>Chino 2013</v>
      </c>
      <c r="E346" s="103">
        <v>707</v>
      </c>
      <c r="F346" s="101">
        <v>133</v>
      </c>
      <c r="G346" s="103">
        <v>133</v>
      </c>
      <c r="H346" s="103">
        <v>0</v>
      </c>
      <c r="I346" s="102"/>
      <c r="J346" s="103">
        <v>478</v>
      </c>
      <c r="K346" s="101">
        <v>0</v>
      </c>
      <c r="L346" s="103">
        <v>0</v>
      </c>
      <c r="M346" s="103">
        <v>0</v>
      </c>
      <c r="N346" s="102"/>
      <c r="O346" s="103">
        <v>533</v>
      </c>
      <c r="P346" s="103">
        <v>5</v>
      </c>
      <c r="Q346" s="102"/>
      <c r="R346" s="103">
        <v>1176</v>
      </c>
      <c r="S346" s="103">
        <v>980</v>
      </c>
      <c r="T346" s="102">
        <v>0</v>
      </c>
      <c r="U346" s="103">
        <v>2894</v>
      </c>
      <c r="V346" s="103">
        <v>1118</v>
      </c>
    </row>
    <row r="347" spans="1:22" ht="16">
      <c r="A347" s="104" t="s">
        <v>918</v>
      </c>
      <c r="B347" s="20" t="str">
        <f>VLOOKUP(A347,'Planning Periods'!$E$2:$N$540,10,FALSE)</f>
        <v>10/15/2013 - 10/15/2021</v>
      </c>
      <c r="C347" s="103">
        <v>2014</v>
      </c>
      <c r="D347" s="103" t="str">
        <f t="shared" si="5"/>
        <v>Chino 2014</v>
      </c>
      <c r="E347" s="103">
        <v>707</v>
      </c>
      <c r="F347" s="101">
        <v>0</v>
      </c>
      <c r="G347" s="103">
        <v>0</v>
      </c>
      <c r="H347" s="103">
        <v>0</v>
      </c>
      <c r="I347" s="102"/>
      <c r="J347" s="103">
        <v>478</v>
      </c>
      <c r="K347" s="101">
        <v>0</v>
      </c>
      <c r="L347" s="103">
        <v>0</v>
      </c>
      <c r="M347" s="103">
        <v>0</v>
      </c>
      <c r="N347" s="102"/>
      <c r="O347" s="103">
        <v>533</v>
      </c>
      <c r="P347" s="103">
        <v>0</v>
      </c>
      <c r="Q347" s="102"/>
      <c r="R347" s="103">
        <v>1176</v>
      </c>
      <c r="S347" s="103">
        <v>342</v>
      </c>
      <c r="T347" s="102">
        <v>0</v>
      </c>
      <c r="U347" s="103">
        <v>2894</v>
      </c>
      <c r="V347" s="103">
        <v>342</v>
      </c>
    </row>
    <row r="348" spans="1:22" ht="16">
      <c r="A348" s="104" t="s">
        <v>918</v>
      </c>
      <c r="B348" s="20" t="str">
        <f>VLOOKUP(A348,'Planning Periods'!$E$2:$N$540,10,FALSE)</f>
        <v>10/15/2013 - 10/15/2021</v>
      </c>
      <c r="C348" s="103">
        <v>2015</v>
      </c>
      <c r="D348" s="103" t="str">
        <f t="shared" si="5"/>
        <v>Chino 2015</v>
      </c>
      <c r="E348" s="103">
        <v>707</v>
      </c>
      <c r="F348" s="101">
        <v>135</v>
      </c>
      <c r="G348" s="103">
        <v>135</v>
      </c>
      <c r="H348" s="103">
        <v>0</v>
      </c>
      <c r="I348" s="102"/>
      <c r="J348" s="103">
        <v>478</v>
      </c>
      <c r="K348" s="101">
        <v>0</v>
      </c>
      <c r="L348" s="103">
        <v>0</v>
      </c>
      <c r="M348" s="103">
        <v>0</v>
      </c>
      <c r="N348" s="102"/>
      <c r="O348" s="103">
        <v>533</v>
      </c>
      <c r="P348" s="103">
        <v>0</v>
      </c>
      <c r="Q348" s="102"/>
      <c r="R348" s="103">
        <v>1176</v>
      </c>
      <c r="S348" s="103">
        <v>342</v>
      </c>
      <c r="T348" s="102">
        <v>0</v>
      </c>
      <c r="U348" s="103">
        <v>2894</v>
      </c>
      <c r="V348" s="103">
        <v>477</v>
      </c>
    </row>
    <row r="349" spans="1:22" ht="16">
      <c r="A349" s="104" t="s">
        <v>918</v>
      </c>
      <c r="B349" s="20" t="str">
        <f>VLOOKUP(A349,'Planning Periods'!$E$2:$N$540,10,FALSE)</f>
        <v>10/15/2013 - 10/15/2021</v>
      </c>
      <c r="C349" s="103">
        <v>2016</v>
      </c>
      <c r="D349" s="103" t="str">
        <f t="shared" si="5"/>
        <v>Chino 2016</v>
      </c>
      <c r="E349" s="103">
        <v>707</v>
      </c>
      <c r="F349" s="101">
        <v>0</v>
      </c>
      <c r="G349" s="103">
        <v>0</v>
      </c>
      <c r="H349" s="103">
        <v>0</v>
      </c>
      <c r="I349" s="102"/>
      <c r="J349" s="103">
        <v>478</v>
      </c>
      <c r="K349" s="101">
        <v>203</v>
      </c>
      <c r="L349" s="103">
        <v>203</v>
      </c>
      <c r="M349" s="103">
        <v>0</v>
      </c>
      <c r="N349" s="102"/>
      <c r="O349" s="103">
        <v>533</v>
      </c>
      <c r="P349" s="103">
        <v>0</v>
      </c>
      <c r="Q349" s="102"/>
      <c r="R349" s="103">
        <v>1176</v>
      </c>
      <c r="S349" s="103">
        <v>370</v>
      </c>
      <c r="T349" s="102">
        <v>0</v>
      </c>
      <c r="U349" s="103">
        <v>2894</v>
      </c>
      <c r="V349" s="103">
        <v>573</v>
      </c>
    </row>
    <row r="350" spans="1:22" ht="16">
      <c r="A350" s="104" t="s">
        <v>918</v>
      </c>
      <c r="B350" s="20" t="str">
        <f>VLOOKUP(A350,'Planning Periods'!$E$2:$N$540,10,FALSE)</f>
        <v>10/15/2013 - 10/15/2021</v>
      </c>
      <c r="C350" s="103">
        <v>2017</v>
      </c>
      <c r="D350" s="103" t="str">
        <f t="shared" si="5"/>
        <v>Chino 2017</v>
      </c>
      <c r="E350" s="103">
        <v>707</v>
      </c>
      <c r="F350" s="101">
        <v>0</v>
      </c>
      <c r="G350" s="103">
        <v>0</v>
      </c>
      <c r="H350" s="103">
        <v>0</v>
      </c>
      <c r="I350" s="102"/>
      <c r="J350" s="103">
        <v>478</v>
      </c>
      <c r="K350" s="101">
        <v>0</v>
      </c>
      <c r="L350" s="103">
        <v>0</v>
      </c>
      <c r="M350" s="103">
        <v>0</v>
      </c>
      <c r="N350" s="102"/>
      <c r="O350" s="103">
        <v>533</v>
      </c>
      <c r="P350" s="103">
        <v>0</v>
      </c>
      <c r="Q350" s="102"/>
      <c r="R350" s="103">
        <v>1176</v>
      </c>
      <c r="S350" s="103">
        <v>630</v>
      </c>
      <c r="T350" s="102">
        <v>0</v>
      </c>
      <c r="U350" s="103">
        <v>2894</v>
      </c>
      <c r="V350" s="103">
        <v>630</v>
      </c>
    </row>
    <row r="351" spans="1:22">
      <c r="A351" s="104" t="s">
        <v>917</v>
      </c>
      <c r="B351" s="20"/>
      <c r="C351" s="103">
        <v>2013</v>
      </c>
      <c r="D351" s="103" t="str">
        <f t="shared" si="5"/>
        <v>Chino Hills 2013</v>
      </c>
      <c r="E351" s="103" t="s">
        <v>1538</v>
      </c>
      <c r="F351" s="101" t="s">
        <v>1538</v>
      </c>
      <c r="G351" s="103" t="s">
        <v>1538</v>
      </c>
      <c r="H351" s="103" t="s">
        <v>1538</v>
      </c>
      <c r="I351" s="102"/>
      <c r="J351" s="103" t="s">
        <v>1538</v>
      </c>
      <c r="K351" s="101" t="s">
        <v>1538</v>
      </c>
      <c r="L351" s="103" t="s">
        <v>1538</v>
      </c>
      <c r="M351" s="103" t="s">
        <v>1538</v>
      </c>
      <c r="N351" s="102"/>
      <c r="O351" s="103" t="s">
        <v>1538</v>
      </c>
      <c r="P351" s="103" t="s">
        <v>1538</v>
      </c>
      <c r="Q351" s="102"/>
      <c r="R351" s="103" t="s">
        <v>1538</v>
      </c>
      <c r="S351" s="103" t="s">
        <v>1538</v>
      </c>
      <c r="T351" s="102" t="s">
        <v>1538</v>
      </c>
      <c r="U351" s="103" t="s">
        <v>1538</v>
      </c>
      <c r="V351" s="103" t="s">
        <v>1538</v>
      </c>
    </row>
    <row r="352" spans="1:22" ht="16">
      <c r="A352" s="104" t="s">
        <v>917</v>
      </c>
      <c r="B352" s="20" t="str">
        <f>VLOOKUP(A352,'Planning Periods'!$E$2:$N$540,10,FALSE)</f>
        <v>10/15/2013 - 10/15/2021</v>
      </c>
      <c r="C352" s="103">
        <v>2014</v>
      </c>
      <c r="D352" s="103" t="str">
        <f t="shared" si="5"/>
        <v>Chino Hills 2014</v>
      </c>
      <c r="E352" s="103">
        <v>217</v>
      </c>
      <c r="F352" s="101">
        <v>0</v>
      </c>
      <c r="G352" s="103">
        <v>0</v>
      </c>
      <c r="H352" s="103">
        <v>0</v>
      </c>
      <c r="I352" s="102"/>
      <c r="J352" s="103">
        <v>148</v>
      </c>
      <c r="K352" s="101">
        <v>0</v>
      </c>
      <c r="L352" s="103">
        <v>0</v>
      </c>
      <c r="M352" s="103">
        <v>0</v>
      </c>
      <c r="N352" s="102"/>
      <c r="O352" s="103">
        <v>164</v>
      </c>
      <c r="P352" s="103">
        <v>286</v>
      </c>
      <c r="Q352" s="102"/>
      <c r="R352" s="103">
        <v>333</v>
      </c>
      <c r="S352" s="103">
        <v>41</v>
      </c>
      <c r="T352" s="102">
        <v>0</v>
      </c>
      <c r="U352" s="103">
        <v>862</v>
      </c>
      <c r="V352" s="103">
        <v>327</v>
      </c>
    </row>
    <row r="353" spans="1:22" ht="16">
      <c r="A353" s="104" t="s">
        <v>917</v>
      </c>
      <c r="B353" s="20" t="str">
        <f>VLOOKUP(A353,'Planning Periods'!$E$2:$N$540,10,FALSE)</f>
        <v>10/15/2013 - 10/15/2021</v>
      </c>
      <c r="C353" s="103">
        <v>2015</v>
      </c>
      <c r="D353" s="103" t="str">
        <f t="shared" si="5"/>
        <v>Chino Hills 2015</v>
      </c>
      <c r="E353" s="103">
        <v>217</v>
      </c>
      <c r="F353" s="101">
        <v>0</v>
      </c>
      <c r="G353" s="103">
        <v>0</v>
      </c>
      <c r="H353" s="103">
        <v>0</v>
      </c>
      <c r="I353" s="102"/>
      <c r="J353" s="103">
        <v>148</v>
      </c>
      <c r="K353" s="101">
        <v>0</v>
      </c>
      <c r="L353" s="103">
        <v>0</v>
      </c>
      <c r="M353" s="103">
        <v>0</v>
      </c>
      <c r="N353" s="102"/>
      <c r="O353" s="103">
        <v>164</v>
      </c>
      <c r="P353" s="103">
        <v>11</v>
      </c>
      <c r="Q353" s="102"/>
      <c r="R353" s="103">
        <v>333</v>
      </c>
      <c r="S353" s="103">
        <v>94</v>
      </c>
      <c r="T353" s="102">
        <v>0</v>
      </c>
      <c r="U353" s="103">
        <v>862</v>
      </c>
      <c r="V353" s="103">
        <v>105</v>
      </c>
    </row>
    <row r="354" spans="1:22" ht="16">
      <c r="A354" s="104" t="s">
        <v>917</v>
      </c>
      <c r="B354" s="20" t="str">
        <f>VLOOKUP(A354,'Planning Periods'!$E$2:$N$540,10,FALSE)</f>
        <v>10/15/2013 - 10/15/2021</v>
      </c>
      <c r="C354" s="103">
        <v>2016</v>
      </c>
      <c r="D354" s="103" t="str">
        <f t="shared" si="5"/>
        <v>Chino Hills 2016</v>
      </c>
      <c r="E354" s="103">
        <v>217</v>
      </c>
      <c r="F354" s="101">
        <v>0</v>
      </c>
      <c r="G354" s="103">
        <v>0</v>
      </c>
      <c r="H354" s="103">
        <v>0</v>
      </c>
      <c r="I354" s="102"/>
      <c r="J354" s="103">
        <v>148</v>
      </c>
      <c r="K354" s="101">
        <v>0</v>
      </c>
      <c r="L354" s="103">
        <v>0</v>
      </c>
      <c r="M354" s="103">
        <v>0</v>
      </c>
      <c r="N354" s="102"/>
      <c r="O354" s="103">
        <v>164</v>
      </c>
      <c r="P354" s="103">
        <v>357</v>
      </c>
      <c r="Q354" s="102"/>
      <c r="R354" s="103">
        <v>333</v>
      </c>
      <c r="S354" s="103">
        <v>91</v>
      </c>
      <c r="T354" s="102">
        <v>0</v>
      </c>
      <c r="U354" s="103">
        <v>862</v>
      </c>
      <c r="V354" s="103">
        <v>448</v>
      </c>
    </row>
    <row r="355" spans="1:22" ht="16">
      <c r="A355" s="104" t="s">
        <v>917</v>
      </c>
      <c r="B355" s="20" t="str">
        <f>VLOOKUP(A355,'Planning Periods'!$E$2:$N$540,10,FALSE)</f>
        <v>10/15/2013 - 10/15/2021</v>
      </c>
      <c r="C355" s="103">
        <v>2017</v>
      </c>
      <c r="D355" s="103" t="str">
        <f t="shared" si="5"/>
        <v>Chino Hills 2017</v>
      </c>
      <c r="E355" s="103">
        <v>217</v>
      </c>
      <c r="F355" s="101">
        <v>0</v>
      </c>
      <c r="G355" s="103">
        <v>0</v>
      </c>
      <c r="H355" s="103">
        <v>0</v>
      </c>
      <c r="I355" s="102"/>
      <c r="J355" s="103">
        <v>148</v>
      </c>
      <c r="K355" s="101">
        <v>0</v>
      </c>
      <c r="L355" s="103">
        <v>0</v>
      </c>
      <c r="M355" s="103">
        <v>0</v>
      </c>
      <c r="N355" s="102"/>
      <c r="O355" s="103">
        <v>164</v>
      </c>
      <c r="P355" s="103">
        <v>668</v>
      </c>
      <c r="Q355" s="102"/>
      <c r="R355" s="103">
        <v>333</v>
      </c>
      <c r="S355" s="103">
        <v>362</v>
      </c>
      <c r="T355" s="102">
        <v>0</v>
      </c>
      <c r="U355" s="103">
        <v>862</v>
      </c>
      <c r="V355" s="103">
        <v>1030</v>
      </c>
    </row>
    <row r="356" spans="1:22" ht="16">
      <c r="A356" t="s">
        <v>1040</v>
      </c>
      <c r="B356" s="20" t="str">
        <f>VLOOKUP(A356,'Planning Periods'!$E$2:$N$540,10,FALSE)</f>
        <v>01/31/2016 - 01/31/2024</v>
      </c>
      <c r="C356" s="103">
        <v>2014</v>
      </c>
      <c r="D356" s="103" t="str">
        <f t="shared" si="5"/>
        <v>Chowchilla 2014</v>
      </c>
      <c r="E356" s="101" t="s">
        <v>1538</v>
      </c>
      <c r="F356" s="101" t="s">
        <v>1538</v>
      </c>
      <c r="G356" s="101" t="s">
        <v>1538</v>
      </c>
      <c r="H356" s="101" t="s">
        <v>1538</v>
      </c>
      <c r="I356" s="101">
        <v>0</v>
      </c>
      <c r="J356" s="101" t="s">
        <v>1538</v>
      </c>
      <c r="K356" s="101" t="s">
        <v>1538</v>
      </c>
      <c r="L356" s="101" t="s">
        <v>1538</v>
      </c>
      <c r="M356" s="101" t="s">
        <v>1538</v>
      </c>
      <c r="N356" s="101">
        <v>0</v>
      </c>
      <c r="O356" s="101" t="s">
        <v>1538</v>
      </c>
      <c r="P356" s="101" t="s">
        <v>1538</v>
      </c>
      <c r="Q356" s="101"/>
      <c r="R356" s="101" t="s">
        <v>1538</v>
      </c>
      <c r="S356" s="101" t="s">
        <v>1538</v>
      </c>
      <c r="T356" s="101" t="s">
        <v>1538</v>
      </c>
      <c r="U356" s="101" t="s">
        <v>1538</v>
      </c>
      <c r="V356" s="101" t="s">
        <v>1538</v>
      </c>
    </row>
    <row r="357" spans="1:22" ht="16">
      <c r="A357" t="s">
        <v>1040</v>
      </c>
      <c r="B357" s="20" t="str">
        <f>VLOOKUP(A357,'Planning Periods'!$E$2:$N$540,10,FALSE)</f>
        <v>01/31/2016 - 01/31/2024</v>
      </c>
      <c r="C357" s="103">
        <v>2015</v>
      </c>
      <c r="D357" s="103" t="str">
        <f t="shared" si="5"/>
        <v>Chowchilla 2015</v>
      </c>
      <c r="E357" t="s">
        <v>1538</v>
      </c>
      <c r="F357" t="s">
        <v>1538</v>
      </c>
      <c r="G357" t="s">
        <v>1538</v>
      </c>
      <c r="H357" t="s">
        <v>1538</v>
      </c>
      <c r="J357" t="s">
        <v>1538</v>
      </c>
      <c r="K357" t="s">
        <v>1538</v>
      </c>
      <c r="L357" t="s">
        <v>1538</v>
      </c>
      <c r="M357" t="s">
        <v>1538</v>
      </c>
      <c r="O357" t="s">
        <v>1538</v>
      </c>
      <c r="P357" t="s">
        <v>1538</v>
      </c>
      <c r="R357" t="s">
        <v>1538</v>
      </c>
      <c r="S357" t="s">
        <v>1538</v>
      </c>
      <c r="T357" t="s">
        <v>1538</v>
      </c>
      <c r="U357" t="s">
        <v>1538</v>
      </c>
      <c r="V357" t="s">
        <v>1538</v>
      </c>
    </row>
    <row r="358" spans="1:22" ht="16">
      <c r="A358" t="s">
        <v>1040</v>
      </c>
      <c r="B358" s="20" t="str">
        <f>VLOOKUP(A358,'Planning Periods'!$E$2:$N$540,10,FALSE)</f>
        <v>01/31/2016 - 01/31/2024</v>
      </c>
      <c r="C358" s="103">
        <v>2016</v>
      </c>
      <c r="D358" s="103" t="str">
        <f t="shared" si="5"/>
        <v>Chowchilla 2016</v>
      </c>
      <c r="E358" t="s">
        <v>1538</v>
      </c>
      <c r="F358" t="s">
        <v>1538</v>
      </c>
      <c r="G358" t="s">
        <v>1538</v>
      </c>
      <c r="H358" t="s">
        <v>1538</v>
      </c>
      <c r="J358" t="s">
        <v>1538</v>
      </c>
      <c r="K358" t="s">
        <v>1538</v>
      </c>
      <c r="L358" t="s">
        <v>1538</v>
      </c>
      <c r="M358" t="s">
        <v>1538</v>
      </c>
      <c r="O358" t="s">
        <v>1538</v>
      </c>
      <c r="P358" t="s">
        <v>1538</v>
      </c>
      <c r="R358" t="s">
        <v>1538</v>
      </c>
      <c r="S358" t="s">
        <v>1538</v>
      </c>
      <c r="T358" t="s">
        <v>1538</v>
      </c>
      <c r="U358" t="s">
        <v>1538</v>
      </c>
      <c r="V358" t="s">
        <v>1538</v>
      </c>
    </row>
    <row r="359" spans="1:22" ht="16">
      <c r="A359" t="s">
        <v>1040</v>
      </c>
      <c r="B359" s="20" t="str">
        <f>VLOOKUP(A359,'Planning Periods'!$E$2:$N$540,10,FALSE)</f>
        <v>01/31/2016 - 01/31/2024</v>
      </c>
      <c r="C359" s="103">
        <v>2017</v>
      </c>
      <c r="D359" s="103" t="str">
        <f t="shared" si="5"/>
        <v>Chowchilla 2017</v>
      </c>
      <c r="E359" t="s">
        <v>1538</v>
      </c>
      <c r="F359" t="s">
        <v>1538</v>
      </c>
      <c r="G359" t="s">
        <v>1538</v>
      </c>
      <c r="H359" t="s">
        <v>1538</v>
      </c>
      <c r="J359" t="s">
        <v>1538</v>
      </c>
      <c r="K359" t="s">
        <v>1538</v>
      </c>
      <c r="L359" t="s">
        <v>1538</v>
      </c>
      <c r="M359" t="s">
        <v>1538</v>
      </c>
      <c r="O359" t="s">
        <v>1538</v>
      </c>
      <c r="P359" t="s">
        <v>1538</v>
      </c>
      <c r="R359" t="s">
        <v>1538</v>
      </c>
      <c r="S359" t="s">
        <v>1538</v>
      </c>
      <c r="T359" t="s">
        <v>1538</v>
      </c>
      <c r="U359" t="s">
        <v>1538</v>
      </c>
      <c r="V359" t="s">
        <v>1538</v>
      </c>
    </row>
    <row r="360" spans="1:22" ht="16">
      <c r="A360" s="104" t="s">
        <v>897</v>
      </c>
      <c r="B360" s="20" t="str">
        <f>VLOOKUP(A360,'Planning Periods'!$E$2:$N$540,10,FALSE)</f>
        <v>04/30/2013 - 04/30/2021</v>
      </c>
      <c r="C360" s="103">
        <v>2013</v>
      </c>
      <c r="D360" s="103" t="str">
        <f t="shared" si="5"/>
        <v>Chula Vista 2013</v>
      </c>
      <c r="E360" s="103">
        <v>3209</v>
      </c>
      <c r="F360" s="101">
        <v>69</v>
      </c>
      <c r="G360" s="103">
        <v>69</v>
      </c>
      <c r="H360" s="103">
        <v>0</v>
      </c>
      <c r="I360" s="102"/>
      <c r="J360" s="103">
        <v>2439</v>
      </c>
      <c r="K360" s="101">
        <v>371</v>
      </c>
      <c r="L360" s="103">
        <v>371</v>
      </c>
      <c r="M360" s="103">
        <v>0</v>
      </c>
      <c r="N360" s="102"/>
      <c r="O360" s="103">
        <v>2257</v>
      </c>
      <c r="P360" s="103">
        <v>302</v>
      </c>
      <c r="Q360" s="102"/>
      <c r="R360" s="103">
        <v>4956</v>
      </c>
      <c r="S360" s="103">
        <v>2300</v>
      </c>
      <c r="T360" s="102">
        <v>0</v>
      </c>
      <c r="U360" s="103">
        <v>12861</v>
      </c>
      <c r="V360" s="103">
        <v>3042</v>
      </c>
    </row>
    <row r="361" spans="1:22" ht="16">
      <c r="A361" s="104" t="s">
        <v>897</v>
      </c>
      <c r="B361" s="20" t="str">
        <f>VLOOKUP(A361,'Planning Periods'!$E$2:$N$540,10,FALSE)</f>
        <v>04/30/2013 - 04/30/2021</v>
      </c>
      <c r="C361" s="103">
        <v>2014</v>
      </c>
      <c r="D361" s="103" t="str">
        <f t="shared" si="5"/>
        <v>Chula Vista 2014</v>
      </c>
      <c r="E361" s="103">
        <v>3209</v>
      </c>
      <c r="F361" s="101">
        <v>24</v>
      </c>
      <c r="G361" s="103">
        <v>24</v>
      </c>
      <c r="H361" s="103">
        <v>0</v>
      </c>
      <c r="I361" s="102"/>
      <c r="J361" s="103">
        <v>2439</v>
      </c>
      <c r="K361" s="101">
        <v>8</v>
      </c>
      <c r="L361" s="103">
        <v>8</v>
      </c>
      <c r="M361" s="103">
        <v>0</v>
      </c>
      <c r="N361" s="102"/>
      <c r="O361" s="103">
        <v>2257</v>
      </c>
      <c r="P361" s="103">
        <v>11</v>
      </c>
      <c r="Q361" s="102"/>
      <c r="R361" s="103">
        <v>4956</v>
      </c>
      <c r="S361" s="103">
        <v>956</v>
      </c>
      <c r="T361" s="102">
        <v>0</v>
      </c>
      <c r="U361" s="103">
        <v>12861</v>
      </c>
      <c r="V361" s="103">
        <v>999</v>
      </c>
    </row>
    <row r="362" spans="1:22" ht="16">
      <c r="A362" s="104" t="s">
        <v>897</v>
      </c>
      <c r="B362" s="20" t="str">
        <f>VLOOKUP(A362,'Planning Periods'!$E$2:$N$540,10,FALSE)</f>
        <v>04/30/2013 - 04/30/2021</v>
      </c>
      <c r="C362" s="103">
        <v>2015</v>
      </c>
      <c r="D362" s="103" t="str">
        <f t="shared" si="5"/>
        <v>Chula Vista 2015</v>
      </c>
      <c r="E362" s="103">
        <v>3209</v>
      </c>
      <c r="F362" s="101">
        <v>0</v>
      </c>
      <c r="G362" s="103">
        <v>0</v>
      </c>
      <c r="H362" s="103">
        <v>0</v>
      </c>
      <c r="I362" s="102"/>
      <c r="J362" s="103">
        <v>2439</v>
      </c>
      <c r="K362" s="101">
        <v>0</v>
      </c>
      <c r="L362" s="103">
        <v>0</v>
      </c>
      <c r="M362" s="103">
        <v>0</v>
      </c>
      <c r="N362" s="102"/>
      <c r="O362" s="103">
        <v>2257</v>
      </c>
      <c r="P362" s="103">
        <v>0</v>
      </c>
      <c r="Q362" s="102"/>
      <c r="R362" s="103">
        <v>4956</v>
      </c>
      <c r="S362" s="103">
        <v>689</v>
      </c>
      <c r="T362" s="102">
        <v>0</v>
      </c>
      <c r="U362" s="103">
        <v>12861</v>
      </c>
      <c r="V362" s="103">
        <v>689</v>
      </c>
    </row>
    <row r="363" spans="1:22" ht="16">
      <c r="A363" s="104" t="s">
        <v>897</v>
      </c>
      <c r="B363" s="20" t="str">
        <f>VLOOKUP(A363,'Planning Periods'!$E$2:$N$540,10,FALSE)</f>
        <v>04/30/2013 - 04/30/2021</v>
      </c>
      <c r="C363" s="103">
        <v>2016</v>
      </c>
      <c r="D363" s="103" t="str">
        <f t="shared" si="5"/>
        <v>Chula Vista 2016</v>
      </c>
      <c r="E363" s="103">
        <v>3209</v>
      </c>
      <c r="F363" s="101">
        <v>22</v>
      </c>
      <c r="G363" s="103">
        <v>22</v>
      </c>
      <c r="H363" s="103">
        <v>0</v>
      </c>
      <c r="I363" s="102"/>
      <c r="J363" s="103">
        <v>2439</v>
      </c>
      <c r="K363" s="101">
        <v>186</v>
      </c>
      <c r="L363" s="103">
        <v>186</v>
      </c>
      <c r="M363" s="103">
        <v>0</v>
      </c>
      <c r="N363" s="102"/>
      <c r="O363" s="103">
        <v>2257</v>
      </c>
      <c r="P363" s="103">
        <v>2</v>
      </c>
      <c r="Q363" s="102"/>
      <c r="R363" s="103">
        <v>4956</v>
      </c>
      <c r="S363" s="103">
        <v>849</v>
      </c>
      <c r="T363" s="102">
        <v>0</v>
      </c>
      <c r="U363" s="103">
        <v>12861</v>
      </c>
      <c r="V363" s="103">
        <v>1059</v>
      </c>
    </row>
    <row r="364" spans="1:22" ht="16">
      <c r="A364" s="104" t="s">
        <v>897</v>
      </c>
      <c r="B364" s="20" t="str">
        <f>VLOOKUP(A364,'Planning Periods'!$E$2:$N$540,10,FALSE)</f>
        <v>04/30/2013 - 04/30/2021</v>
      </c>
      <c r="C364" s="103">
        <v>2017</v>
      </c>
      <c r="D364" s="103" t="str">
        <f t="shared" si="5"/>
        <v>Chula Vista 2017</v>
      </c>
      <c r="E364" s="103">
        <v>3209</v>
      </c>
      <c r="F364" s="101">
        <v>0</v>
      </c>
      <c r="G364" s="103">
        <v>0</v>
      </c>
      <c r="H364" s="103">
        <v>0</v>
      </c>
      <c r="I364" s="102"/>
      <c r="J364" s="103">
        <v>2439</v>
      </c>
      <c r="K364" s="101">
        <v>0</v>
      </c>
      <c r="L364" s="103">
        <v>0</v>
      </c>
      <c r="M364" s="103">
        <v>0</v>
      </c>
      <c r="N364" s="102"/>
      <c r="O364" s="103">
        <v>2257</v>
      </c>
      <c r="P364" s="103">
        <v>13</v>
      </c>
      <c r="Q364" s="102"/>
      <c r="R364" s="103">
        <v>4956</v>
      </c>
      <c r="S364" s="103">
        <v>1043</v>
      </c>
      <c r="T364" s="102">
        <v>0</v>
      </c>
      <c r="U364" s="103">
        <v>12861</v>
      </c>
      <c r="V364" s="103">
        <v>1056</v>
      </c>
    </row>
    <row r="365" spans="1:22" ht="16">
      <c r="A365" s="104" t="s">
        <v>931</v>
      </c>
      <c r="B365" s="20" t="str">
        <f>VLOOKUP(A365,'Planning Periods'!$E$2:$N$540,10,FALSE)</f>
        <v>10/31/2013 - 10/31/2021</v>
      </c>
      <c r="C365" s="103">
        <v>2013</v>
      </c>
      <c r="D365" s="103" t="str">
        <f t="shared" si="5"/>
        <v>Citrus Heights 2013</v>
      </c>
      <c r="E365" s="103">
        <v>146</v>
      </c>
      <c r="F365" s="101">
        <v>0</v>
      </c>
      <c r="G365" s="103">
        <v>0</v>
      </c>
      <c r="H365" s="103">
        <v>0</v>
      </c>
      <c r="I365" s="102"/>
      <c r="J365" s="103">
        <v>102</v>
      </c>
      <c r="K365" s="101">
        <v>1</v>
      </c>
      <c r="L365" s="103">
        <v>0</v>
      </c>
      <c r="M365" s="103">
        <v>1</v>
      </c>
      <c r="N365" s="102"/>
      <c r="O365" s="103">
        <v>130</v>
      </c>
      <c r="P365" s="103">
        <v>0</v>
      </c>
      <c r="Q365" s="102"/>
      <c r="R365" s="103">
        <v>318</v>
      </c>
      <c r="S365" s="103">
        <v>1</v>
      </c>
      <c r="T365" s="102">
        <v>1</v>
      </c>
      <c r="U365" s="103">
        <v>696</v>
      </c>
      <c r="V365" s="103">
        <v>2</v>
      </c>
    </row>
    <row r="366" spans="1:22" ht="16">
      <c r="A366" s="104" t="s">
        <v>931</v>
      </c>
      <c r="B366" s="20" t="str">
        <f>VLOOKUP(A366,'Planning Periods'!$E$2:$N$540,10,FALSE)</f>
        <v>10/31/2013 - 10/31/2021</v>
      </c>
      <c r="C366" s="103">
        <v>2014</v>
      </c>
      <c r="D366" s="103" t="str">
        <f t="shared" si="5"/>
        <v>Citrus Heights 2014</v>
      </c>
      <c r="E366" s="103">
        <v>146</v>
      </c>
      <c r="F366" s="101">
        <v>0</v>
      </c>
      <c r="G366" s="103">
        <v>0</v>
      </c>
      <c r="H366" s="103">
        <v>0</v>
      </c>
      <c r="I366" s="102"/>
      <c r="J366" s="103">
        <v>102</v>
      </c>
      <c r="K366" s="101">
        <v>2</v>
      </c>
      <c r="L366" s="103">
        <v>2</v>
      </c>
      <c r="M366" s="103">
        <v>0</v>
      </c>
      <c r="N366" s="102"/>
      <c r="O366" s="103">
        <v>130</v>
      </c>
      <c r="P366" s="103">
        <v>0</v>
      </c>
      <c r="Q366" s="102"/>
      <c r="R366" s="103">
        <v>318</v>
      </c>
      <c r="S366" s="103">
        <v>5</v>
      </c>
      <c r="T366" s="102">
        <v>0</v>
      </c>
      <c r="U366" s="103">
        <v>696</v>
      </c>
      <c r="V366" s="103">
        <v>7</v>
      </c>
    </row>
    <row r="367" spans="1:22" ht="16">
      <c r="A367" s="104" t="s">
        <v>931</v>
      </c>
      <c r="B367" s="20" t="str">
        <f>VLOOKUP(A367,'Planning Periods'!$E$2:$N$540,10,FALSE)</f>
        <v>10/31/2013 - 10/31/2021</v>
      </c>
      <c r="C367" s="103">
        <v>2015</v>
      </c>
      <c r="D367" s="103" t="str">
        <f t="shared" si="5"/>
        <v>Citrus Heights 2015</v>
      </c>
      <c r="E367" s="103">
        <v>146</v>
      </c>
      <c r="F367" s="101">
        <v>0</v>
      </c>
      <c r="G367" s="103">
        <v>0</v>
      </c>
      <c r="H367" s="103">
        <v>0</v>
      </c>
      <c r="I367" s="102"/>
      <c r="J367" s="103">
        <v>102</v>
      </c>
      <c r="K367" s="101">
        <v>1</v>
      </c>
      <c r="L367" s="103">
        <v>1</v>
      </c>
      <c r="M367" s="103">
        <v>0</v>
      </c>
      <c r="N367" s="102"/>
      <c r="O367" s="103">
        <v>130</v>
      </c>
      <c r="P367" s="103">
        <v>0</v>
      </c>
      <c r="Q367" s="102"/>
      <c r="R367" s="103">
        <v>318</v>
      </c>
      <c r="S367" s="103">
        <v>43</v>
      </c>
      <c r="T367" s="102">
        <v>0</v>
      </c>
      <c r="U367" s="103">
        <v>696</v>
      </c>
      <c r="V367" s="103">
        <v>44</v>
      </c>
    </row>
    <row r="368" spans="1:22" ht="16">
      <c r="A368" s="104" t="s">
        <v>931</v>
      </c>
      <c r="B368" s="20" t="str">
        <f>VLOOKUP(A368,'Planning Periods'!$E$2:$N$540,10,FALSE)</f>
        <v>10/31/2013 - 10/31/2021</v>
      </c>
      <c r="C368" s="103">
        <v>2016</v>
      </c>
      <c r="D368" s="103" t="str">
        <f t="shared" si="5"/>
        <v>Citrus Heights 2016</v>
      </c>
      <c r="E368" s="103">
        <v>146</v>
      </c>
      <c r="F368" s="101">
        <v>0</v>
      </c>
      <c r="G368" s="103">
        <v>0</v>
      </c>
      <c r="H368" s="103">
        <v>0</v>
      </c>
      <c r="I368" s="102"/>
      <c r="J368" s="103">
        <v>102</v>
      </c>
      <c r="K368" s="101">
        <v>0</v>
      </c>
      <c r="L368" s="103">
        <v>0</v>
      </c>
      <c r="M368" s="103">
        <v>0</v>
      </c>
      <c r="N368" s="102"/>
      <c r="O368" s="103">
        <v>130</v>
      </c>
      <c r="P368" s="103">
        <v>24</v>
      </c>
      <c r="Q368" s="102"/>
      <c r="R368" s="103">
        <v>318</v>
      </c>
      <c r="S368" s="103">
        <v>0</v>
      </c>
      <c r="T368" s="102">
        <v>0</v>
      </c>
      <c r="U368" s="103">
        <v>696</v>
      </c>
      <c r="V368" s="103">
        <v>24</v>
      </c>
    </row>
    <row r="369" spans="1:22" ht="16">
      <c r="A369" s="104" t="s">
        <v>931</v>
      </c>
      <c r="B369" s="20" t="str">
        <f>VLOOKUP(A369,'Planning Periods'!$E$2:$N$540,10,FALSE)</f>
        <v>10/31/2013 - 10/31/2021</v>
      </c>
      <c r="C369" s="103">
        <v>2017</v>
      </c>
      <c r="D369" s="103" t="str">
        <f t="shared" si="5"/>
        <v>Citrus Heights 2017</v>
      </c>
      <c r="E369" s="103">
        <v>146</v>
      </c>
      <c r="F369" s="101">
        <v>1</v>
      </c>
      <c r="G369" s="103">
        <v>0</v>
      </c>
      <c r="H369" s="103">
        <v>1</v>
      </c>
      <c r="I369" s="102"/>
      <c r="J369" s="103">
        <v>102</v>
      </c>
      <c r="K369" s="101">
        <v>0</v>
      </c>
      <c r="L369" s="103">
        <v>0</v>
      </c>
      <c r="M369" s="103">
        <v>0</v>
      </c>
      <c r="N369" s="102"/>
      <c r="O369" s="103">
        <v>130</v>
      </c>
      <c r="P369" s="103">
        <v>0</v>
      </c>
      <c r="Q369" s="102"/>
      <c r="R369" s="103">
        <v>318</v>
      </c>
      <c r="S369" s="103">
        <v>12</v>
      </c>
      <c r="T369" s="102">
        <v>0</v>
      </c>
      <c r="U369" s="103">
        <v>696</v>
      </c>
      <c r="V369" s="103">
        <v>13</v>
      </c>
    </row>
    <row r="370" spans="1:22">
      <c r="A370" s="104" t="s">
        <v>1112</v>
      </c>
      <c r="B370" s="20"/>
      <c r="C370" s="103">
        <v>2013</v>
      </c>
      <c r="D370" s="103" t="str">
        <f t="shared" si="5"/>
        <v>Claremont 2013</v>
      </c>
      <c r="E370" s="103" t="s">
        <v>1538</v>
      </c>
      <c r="F370" s="101" t="s">
        <v>1538</v>
      </c>
      <c r="G370" s="103" t="s">
        <v>1538</v>
      </c>
      <c r="H370" s="103" t="s">
        <v>1538</v>
      </c>
      <c r="I370" s="102"/>
      <c r="J370" s="103" t="s">
        <v>1538</v>
      </c>
      <c r="K370" s="101" t="s">
        <v>1538</v>
      </c>
      <c r="L370" s="103" t="s">
        <v>1538</v>
      </c>
      <c r="M370" s="103" t="s">
        <v>1538</v>
      </c>
      <c r="N370" s="102"/>
      <c r="O370" s="103" t="s">
        <v>1538</v>
      </c>
      <c r="P370" s="103" t="s">
        <v>1538</v>
      </c>
      <c r="Q370" s="102"/>
      <c r="R370" s="103" t="s">
        <v>1538</v>
      </c>
      <c r="S370" s="103" t="s">
        <v>1538</v>
      </c>
      <c r="T370" s="102" t="s">
        <v>1538</v>
      </c>
      <c r="U370" s="103" t="s">
        <v>1538</v>
      </c>
      <c r="V370" s="103" t="s">
        <v>1538</v>
      </c>
    </row>
    <row r="371" spans="1:22" ht="16">
      <c r="A371" s="104" t="s">
        <v>1112</v>
      </c>
      <c r="B371" s="20" t="str">
        <f>VLOOKUP(A371,'Planning Periods'!$E$2:$N$540,10,FALSE)</f>
        <v>10/15/2013 - 10/15/2021</v>
      </c>
      <c r="C371" s="103">
        <v>2014</v>
      </c>
      <c r="D371" s="103" t="str">
        <f t="shared" si="5"/>
        <v>Claremont 2014</v>
      </c>
      <c r="E371" s="103" t="s">
        <v>1538</v>
      </c>
      <c r="F371" s="101" t="s">
        <v>1538</v>
      </c>
      <c r="G371" s="103" t="s">
        <v>1538</v>
      </c>
      <c r="H371" s="103" t="s">
        <v>1538</v>
      </c>
      <c r="I371" s="102"/>
      <c r="J371" s="103" t="s">
        <v>1538</v>
      </c>
      <c r="K371" s="101" t="s">
        <v>1538</v>
      </c>
      <c r="L371" s="103" t="s">
        <v>1538</v>
      </c>
      <c r="M371" s="103" t="s">
        <v>1538</v>
      </c>
      <c r="N371" s="102"/>
      <c r="O371" s="103" t="s">
        <v>1538</v>
      </c>
      <c r="P371" s="103" t="s">
        <v>1538</v>
      </c>
      <c r="Q371" s="102"/>
      <c r="R371" s="103" t="s">
        <v>1538</v>
      </c>
      <c r="S371" s="103" t="s">
        <v>1538</v>
      </c>
      <c r="T371" s="102" t="s">
        <v>1538</v>
      </c>
      <c r="U371" s="103" t="s">
        <v>1538</v>
      </c>
      <c r="V371" s="103" t="s">
        <v>1538</v>
      </c>
    </row>
    <row r="372" spans="1:22" ht="16">
      <c r="A372" s="104" t="s">
        <v>1112</v>
      </c>
      <c r="B372" s="20" t="str">
        <f>VLOOKUP(A372,'Planning Periods'!$E$2:$N$540,10,FALSE)</f>
        <v>10/15/2013 - 10/15/2021</v>
      </c>
      <c r="C372" s="103">
        <v>2015</v>
      </c>
      <c r="D372" s="103" t="str">
        <f t="shared" si="5"/>
        <v>Claremont 2015</v>
      </c>
      <c r="E372" s="103" t="s">
        <v>1538</v>
      </c>
      <c r="F372" s="101" t="s">
        <v>1538</v>
      </c>
      <c r="G372" s="103" t="s">
        <v>1538</v>
      </c>
      <c r="H372" s="103" t="s">
        <v>1538</v>
      </c>
      <c r="I372" s="102"/>
      <c r="J372" s="103" t="s">
        <v>1538</v>
      </c>
      <c r="K372" s="101" t="s">
        <v>1538</v>
      </c>
      <c r="L372" s="103" t="s">
        <v>1538</v>
      </c>
      <c r="M372" s="103" t="s">
        <v>1538</v>
      </c>
      <c r="N372" s="102"/>
      <c r="O372" s="103" t="s">
        <v>1538</v>
      </c>
      <c r="P372" s="103" t="s">
        <v>1538</v>
      </c>
      <c r="Q372" s="102"/>
      <c r="R372" s="103" t="s">
        <v>1538</v>
      </c>
      <c r="S372" s="103" t="s">
        <v>1538</v>
      </c>
      <c r="T372" s="102" t="s">
        <v>1538</v>
      </c>
      <c r="U372" s="103" t="s">
        <v>1538</v>
      </c>
      <c r="V372" s="103" t="s">
        <v>1538</v>
      </c>
    </row>
    <row r="373" spans="1:22" ht="16">
      <c r="A373" s="104" t="s">
        <v>1112</v>
      </c>
      <c r="B373" s="20" t="str">
        <f>VLOOKUP(A373,'Planning Periods'!$E$2:$N$540,10,FALSE)</f>
        <v>10/15/2013 - 10/15/2021</v>
      </c>
      <c r="C373" s="103">
        <v>2016</v>
      </c>
      <c r="D373" s="103" t="str">
        <f t="shared" si="5"/>
        <v>Claremont 2016</v>
      </c>
      <c r="E373" s="103" t="s">
        <v>1538</v>
      </c>
      <c r="F373" s="101" t="s">
        <v>1538</v>
      </c>
      <c r="G373" s="103" t="s">
        <v>1538</v>
      </c>
      <c r="H373" s="103" t="s">
        <v>1538</v>
      </c>
      <c r="I373" s="102"/>
      <c r="J373" s="103" t="s">
        <v>1538</v>
      </c>
      <c r="K373" s="101" t="s">
        <v>1538</v>
      </c>
      <c r="L373" s="103" t="s">
        <v>1538</v>
      </c>
      <c r="M373" s="103" t="s">
        <v>1538</v>
      </c>
      <c r="N373" s="102"/>
      <c r="O373" s="103" t="s">
        <v>1538</v>
      </c>
      <c r="P373" s="103" t="s">
        <v>1538</v>
      </c>
      <c r="Q373" s="102"/>
      <c r="R373" s="103" t="s">
        <v>1538</v>
      </c>
      <c r="S373" s="103" t="s">
        <v>1538</v>
      </c>
      <c r="T373" s="102" t="s">
        <v>1538</v>
      </c>
      <c r="U373" s="103" t="s">
        <v>1538</v>
      </c>
      <c r="V373" s="103" t="s">
        <v>1538</v>
      </c>
    </row>
    <row r="374" spans="1:22" ht="16">
      <c r="A374" s="104" t="s">
        <v>1112</v>
      </c>
      <c r="B374" s="20" t="str">
        <f>VLOOKUP(A374,'Planning Periods'!$E$2:$N$540,10,FALSE)</f>
        <v>10/15/2013 - 10/15/2021</v>
      </c>
      <c r="C374" s="103">
        <v>2017</v>
      </c>
      <c r="D374" s="103" t="str">
        <f t="shared" si="5"/>
        <v>Claremont 2017</v>
      </c>
      <c r="E374" s="103">
        <v>98</v>
      </c>
      <c r="F374" s="101">
        <v>0</v>
      </c>
      <c r="G374" s="103">
        <v>0</v>
      </c>
      <c r="H374" s="103">
        <v>0</v>
      </c>
      <c r="I374" s="102"/>
      <c r="J374" s="103">
        <v>59</v>
      </c>
      <c r="K374" s="101">
        <v>0</v>
      </c>
      <c r="L374" s="103">
        <v>0</v>
      </c>
      <c r="M374" s="103">
        <v>0</v>
      </c>
      <c r="N374" s="102"/>
      <c r="O374" s="103">
        <v>64</v>
      </c>
      <c r="P374" s="103">
        <v>16</v>
      </c>
      <c r="Q374" s="102"/>
      <c r="R374" s="103">
        <v>152</v>
      </c>
      <c r="S374" s="103">
        <v>316</v>
      </c>
      <c r="T374" s="102">
        <v>0</v>
      </c>
      <c r="U374" s="103">
        <v>373</v>
      </c>
      <c r="V374" s="103">
        <v>332</v>
      </c>
    </row>
    <row r="375" spans="1:22" ht="16">
      <c r="A375" s="104" t="s">
        <v>1207</v>
      </c>
      <c r="B375" s="20" t="str">
        <f>VLOOKUP(A375,'Planning Periods'!$E$2:$N$540,10,FALSE)</f>
        <v>01/31/2015 - 01/31/2023</v>
      </c>
      <c r="C375" s="103">
        <v>2014</v>
      </c>
      <c r="D375" s="103" t="str">
        <f t="shared" si="5"/>
        <v>Clayton 2014</v>
      </c>
      <c r="E375" s="103" t="s">
        <v>1538</v>
      </c>
      <c r="F375" s="101" t="s">
        <v>1538</v>
      </c>
      <c r="G375" s="103" t="s">
        <v>1538</v>
      </c>
      <c r="H375" s="103" t="s">
        <v>1538</v>
      </c>
      <c r="I375" s="102"/>
      <c r="J375" s="103" t="s">
        <v>1538</v>
      </c>
      <c r="K375" s="101" t="s">
        <v>1538</v>
      </c>
      <c r="L375" s="103" t="s">
        <v>1538</v>
      </c>
      <c r="M375" s="103" t="s">
        <v>1538</v>
      </c>
      <c r="N375" s="102"/>
      <c r="O375" s="103" t="s">
        <v>1538</v>
      </c>
      <c r="P375" s="103" t="s">
        <v>1538</v>
      </c>
      <c r="Q375" s="102"/>
      <c r="R375" s="103" t="s">
        <v>1538</v>
      </c>
      <c r="S375" s="103" t="s">
        <v>1538</v>
      </c>
      <c r="T375" s="102" t="s">
        <v>1538</v>
      </c>
      <c r="U375" s="103" t="s">
        <v>1538</v>
      </c>
      <c r="V375" s="103" t="s">
        <v>1538</v>
      </c>
    </row>
    <row r="376" spans="1:22" ht="16">
      <c r="A376" s="104" t="s">
        <v>1207</v>
      </c>
      <c r="B376" s="20" t="str">
        <f>VLOOKUP(A376,'Planning Periods'!$E$2:$N$540,10,FALSE)</f>
        <v>01/31/2015 - 01/31/2023</v>
      </c>
      <c r="C376" s="103">
        <v>2015</v>
      </c>
      <c r="D376" s="103" t="str">
        <f t="shared" si="5"/>
        <v>Clayton 2015</v>
      </c>
      <c r="E376" s="103">
        <v>51</v>
      </c>
      <c r="F376" s="101">
        <v>0</v>
      </c>
      <c r="G376" s="103">
        <v>0</v>
      </c>
      <c r="H376" s="103">
        <v>0</v>
      </c>
      <c r="I376" s="102"/>
      <c r="J376" s="103">
        <v>25</v>
      </c>
      <c r="K376" s="101">
        <v>0</v>
      </c>
      <c r="L376" s="103">
        <v>0</v>
      </c>
      <c r="M376" s="103">
        <v>0</v>
      </c>
      <c r="N376" s="102"/>
      <c r="O376" s="103">
        <v>31</v>
      </c>
      <c r="P376" s="103">
        <v>0</v>
      </c>
      <c r="Q376" s="102"/>
      <c r="R376" s="103">
        <v>34</v>
      </c>
      <c r="S376" s="103">
        <v>0</v>
      </c>
      <c r="T376" s="102">
        <v>0</v>
      </c>
      <c r="U376" s="103">
        <v>141</v>
      </c>
      <c r="V376" s="103">
        <v>0</v>
      </c>
    </row>
    <row r="377" spans="1:22" ht="16">
      <c r="A377" s="104" t="s">
        <v>1207</v>
      </c>
      <c r="B377" s="20" t="str">
        <f>VLOOKUP(A377,'Planning Periods'!$E$2:$N$540,10,FALSE)</f>
        <v>01/31/2015 - 01/31/2023</v>
      </c>
      <c r="C377" s="103">
        <v>2016</v>
      </c>
      <c r="D377" s="103" t="str">
        <f t="shared" si="5"/>
        <v>Clayton 2016</v>
      </c>
      <c r="E377" s="103">
        <v>51</v>
      </c>
      <c r="F377" s="101">
        <v>0</v>
      </c>
      <c r="G377" s="103">
        <v>0</v>
      </c>
      <c r="H377" s="103">
        <v>0</v>
      </c>
      <c r="I377" s="102"/>
      <c r="J377" s="103">
        <v>25</v>
      </c>
      <c r="K377" s="101">
        <v>1</v>
      </c>
      <c r="L377" s="103">
        <v>0</v>
      </c>
      <c r="M377" s="103">
        <v>1</v>
      </c>
      <c r="N377" s="102"/>
      <c r="O377" s="103">
        <v>31</v>
      </c>
      <c r="P377" s="103">
        <v>0</v>
      </c>
      <c r="Q377" s="102"/>
      <c r="R377" s="103">
        <v>34</v>
      </c>
      <c r="S377" s="103">
        <v>0</v>
      </c>
      <c r="T377" s="102">
        <v>1</v>
      </c>
      <c r="U377" s="103">
        <v>141</v>
      </c>
      <c r="V377" s="103">
        <v>1</v>
      </c>
    </row>
    <row r="378" spans="1:22" ht="16">
      <c r="A378" s="104" t="s">
        <v>1207</v>
      </c>
      <c r="B378" s="20" t="str">
        <f>VLOOKUP(A378,'Planning Periods'!$E$2:$N$540,10,FALSE)</f>
        <v>01/31/2015 - 01/31/2023</v>
      </c>
      <c r="C378" s="103">
        <v>2017</v>
      </c>
      <c r="D378" s="103" t="str">
        <f t="shared" si="5"/>
        <v>Clayton 2017</v>
      </c>
      <c r="E378" s="103">
        <v>51</v>
      </c>
      <c r="F378" s="101">
        <v>0</v>
      </c>
      <c r="G378" s="103">
        <v>0</v>
      </c>
      <c r="H378" s="103">
        <v>0</v>
      </c>
      <c r="I378" s="102"/>
      <c r="J378" s="103">
        <v>25</v>
      </c>
      <c r="K378" s="101">
        <v>1</v>
      </c>
      <c r="L378" s="103">
        <v>0</v>
      </c>
      <c r="M378" s="103">
        <v>1</v>
      </c>
      <c r="N378" s="102"/>
      <c r="O378" s="103">
        <v>31</v>
      </c>
      <c r="P378" s="103">
        <v>0</v>
      </c>
      <c r="Q378" s="102"/>
      <c r="R378" s="103">
        <v>34</v>
      </c>
      <c r="S378" s="103">
        <v>8</v>
      </c>
      <c r="T378" s="102">
        <v>1</v>
      </c>
      <c r="U378" s="103">
        <v>141</v>
      </c>
      <c r="V378" s="103">
        <v>9</v>
      </c>
    </row>
    <row r="379" spans="1:22" ht="16">
      <c r="A379" s="104" t="s">
        <v>1133</v>
      </c>
      <c r="B379" s="20" t="str">
        <f>VLOOKUP(A379,'Planning Periods'!$E$2:$N$540,10,FALSE)</f>
        <v>06/30/2014 - 06/30/2019</v>
      </c>
      <c r="C379" s="103">
        <v>2014</v>
      </c>
      <c r="D379" s="103" t="str">
        <f t="shared" si="5"/>
        <v>Clearlake 2014</v>
      </c>
      <c r="E379" s="103" t="s">
        <v>1538</v>
      </c>
      <c r="F379" s="101" t="s">
        <v>1538</v>
      </c>
      <c r="G379" s="103" t="s">
        <v>1538</v>
      </c>
      <c r="H379" s="103" t="s">
        <v>1538</v>
      </c>
      <c r="I379" s="102"/>
      <c r="J379" s="103" t="s">
        <v>1538</v>
      </c>
      <c r="K379" s="101" t="s">
        <v>1538</v>
      </c>
      <c r="L379" s="103" t="s">
        <v>1538</v>
      </c>
      <c r="M379" s="103" t="s">
        <v>1538</v>
      </c>
      <c r="N379" s="102"/>
      <c r="O379" s="103" t="s">
        <v>1538</v>
      </c>
      <c r="P379" s="103" t="s">
        <v>1538</v>
      </c>
      <c r="Q379" s="102"/>
      <c r="R379" s="103" t="s">
        <v>1538</v>
      </c>
      <c r="S379" s="103" t="s">
        <v>1538</v>
      </c>
      <c r="T379" s="102" t="s">
        <v>1538</v>
      </c>
      <c r="U379" s="103" t="s">
        <v>1538</v>
      </c>
      <c r="V379" s="103" t="s">
        <v>1538</v>
      </c>
    </row>
    <row r="380" spans="1:22" ht="16">
      <c r="A380" s="104" t="s">
        <v>1133</v>
      </c>
      <c r="B380" s="20" t="str">
        <f>VLOOKUP(A380,'Planning Periods'!$E$2:$N$540,10,FALSE)</f>
        <v>06/30/2014 - 06/30/2019</v>
      </c>
      <c r="C380" s="103">
        <v>2015</v>
      </c>
      <c r="D380" s="103" t="str">
        <f t="shared" si="5"/>
        <v>Clearlake 2015</v>
      </c>
      <c r="E380" s="103">
        <v>108</v>
      </c>
      <c r="F380" s="101">
        <v>1</v>
      </c>
      <c r="G380" s="103">
        <v>1</v>
      </c>
      <c r="H380" s="103">
        <v>0</v>
      </c>
      <c r="I380" s="102"/>
      <c r="J380" s="103">
        <v>67</v>
      </c>
      <c r="K380" s="101">
        <v>0</v>
      </c>
      <c r="L380" s="103">
        <v>0</v>
      </c>
      <c r="M380" s="103">
        <v>0</v>
      </c>
      <c r="N380" s="102"/>
      <c r="O380" s="103">
        <v>87</v>
      </c>
      <c r="P380" s="103">
        <v>0</v>
      </c>
      <c r="Q380" s="102"/>
      <c r="R380" s="103">
        <v>205</v>
      </c>
      <c r="S380" s="103">
        <v>1</v>
      </c>
      <c r="T380" s="102">
        <v>0</v>
      </c>
      <c r="U380" s="103">
        <v>467</v>
      </c>
      <c r="V380" s="103">
        <v>2</v>
      </c>
    </row>
    <row r="381" spans="1:22" ht="16">
      <c r="A381" s="104" t="s">
        <v>1133</v>
      </c>
      <c r="B381" s="20" t="str">
        <f>VLOOKUP(A381,'Planning Periods'!$E$2:$N$540,10,FALSE)</f>
        <v>06/30/2014 - 06/30/2019</v>
      </c>
      <c r="C381" s="103">
        <v>2016</v>
      </c>
      <c r="D381" s="103" t="str">
        <f t="shared" si="5"/>
        <v>Clearlake 2016</v>
      </c>
      <c r="E381" s="103">
        <v>108</v>
      </c>
      <c r="F381" s="101">
        <v>0</v>
      </c>
      <c r="G381" s="103">
        <v>0</v>
      </c>
      <c r="H381" s="103">
        <v>0</v>
      </c>
      <c r="I381" s="102"/>
      <c r="J381" s="103">
        <v>67</v>
      </c>
      <c r="K381" s="101">
        <v>0</v>
      </c>
      <c r="L381" s="103">
        <v>0</v>
      </c>
      <c r="M381" s="103">
        <v>0</v>
      </c>
      <c r="N381" s="102"/>
      <c r="O381" s="103">
        <v>87</v>
      </c>
      <c r="P381" s="103">
        <v>1</v>
      </c>
      <c r="Q381" s="102"/>
      <c r="R381" s="103">
        <v>205</v>
      </c>
      <c r="S381" s="103">
        <v>0</v>
      </c>
      <c r="T381" s="102">
        <v>0</v>
      </c>
      <c r="U381" s="103">
        <v>467</v>
      </c>
      <c r="V381" s="103">
        <v>1</v>
      </c>
    </row>
    <row r="382" spans="1:22" ht="16">
      <c r="A382" s="104" t="s">
        <v>1133</v>
      </c>
      <c r="B382" s="20" t="str">
        <f>VLOOKUP(A382,'Planning Periods'!$E$2:$N$540,10,FALSE)</f>
        <v>06/30/2014 - 06/30/2019</v>
      </c>
      <c r="C382" s="103">
        <v>2017</v>
      </c>
      <c r="D382" s="103" t="str">
        <f t="shared" si="5"/>
        <v>Clearlake 2017</v>
      </c>
      <c r="E382" s="103">
        <v>108</v>
      </c>
      <c r="F382" s="101">
        <v>1</v>
      </c>
      <c r="G382" s="103">
        <v>0</v>
      </c>
      <c r="H382" s="103">
        <v>1</v>
      </c>
      <c r="I382" s="102"/>
      <c r="J382" s="103">
        <v>67</v>
      </c>
      <c r="K382" s="101">
        <v>1</v>
      </c>
      <c r="L382" s="103">
        <v>0</v>
      </c>
      <c r="M382" s="103">
        <v>1</v>
      </c>
      <c r="N382" s="102"/>
      <c r="O382" s="103">
        <v>87</v>
      </c>
      <c r="P382" s="103">
        <v>0</v>
      </c>
      <c r="Q382" s="102"/>
      <c r="R382" s="103">
        <v>205</v>
      </c>
      <c r="S382" s="103">
        <v>0</v>
      </c>
      <c r="T382" s="102">
        <v>1</v>
      </c>
      <c r="U382" s="103">
        <v>467</v>
      </c>
      <c r="V382" s="103">
        <v>2</v>
      </c>
    </row>
    <row r="383" spans="1:22" ht="16">
      <c r="A383" s="104" t="s">
        <v>800</v>
      </c>
      <c r="B383" s="20" t="str">
        <f>VLOOKUP(A383,'Planning Periods'!$E$2:$N$540,10,FALSE)</f>
        <v>01/31/2015 - 01/31/2023</v>
      </c>
      <c r="C383" s="103">
        <v>2014</v>
      </c>
      <c r="D383" s="103" t="str">
        <f t="shared" si="5"/>
        <v>Cloverdale 2014</v>
      </c>
      <c r="E383" s="103">
        <v>39</v>
      </c>
      <c r="F383" s="101">
        <v>0</v>
      </c>
      <c r="G383" s="103">
        <v>0</v>
      </c>
      <c r="H383" s="103">
        <v>0</v>
      </c>
      <c r="I383" s="102"/>
      <c r="J383" s="103">
        <v>29</v>
      </c>
      <c r="K383" s="101">
        <v>0</v>
      </c>
      <c r="L383" s="103">
        <v>0</v>
      </c>
      <c r="M383" s="103">
        <v>0</v>
      </c>
      <c r="N383" s="102"/>
      <c r="O383" s="103">
        <v>31</v>
      </c>
      <c r="P383" s="103">
        <v>0</v>
      </c>
      <c r="Q383" s="102"/>
      <c r="R383" s="103">
        <v>112</v>
      </c>
      <c r="S383" s="103">
        <v>0</v>
      </c>
      <c r="T383" s="102">
        <v>0</v>
      </c>
      <c r="U383" s="103">
        <v>211</v>
      </c>
      <c r="V383" s="103">
        <v>0</v>
      </c>
    </row>
    <row r="384" spans="1:22" ht="16">
      <c r="A384" s="104" t="s">
        <v>800</v>
      </c>
      <c r="B384" s="20" t="str">
        <f>VLOOKUP(A384,'Planning Periods'!$E$2:$N$540,10,FALSE)</f>
        <v>01/31/2015 - 01/31/2023</v>
      </c>
      <c r="C384" s="103">
        <v>2015</v>
      </c>
      <c r="D384" s="103" t="str">
        <f t="shared" si="5"/>
        <v>Cloverdale 2015</v>
      </c>
      <c r="E384" s="103">
        <v>39</v>
      </c>
      <c r="F384" s="101">
        <v>25</v>
      </c>
      <c r="G384" s="103">
        <v>25</v>
      </c>
      <c r="H384" s="103">
        <v>0</v>
      </c>
      <c r="I384" s="102"/>
      <c r="J384" s="103">
        <v>29</v>
      </c>
      <c r="K384" s="101">
        <v>7</v>
      </c>
      <c r="L384" s="103">
        <v>7</v>
      </c>
      <c r="M384" s="103">
        <v>0</v>
      </c>
      <c r="N384" s="102"/>
      <c r="O384" s="103">
        <v>31</v>
      </c>
      <c r="P384" s="103">
        <v>0</v>
      </c>
      <c r="Q384" s="102"/>
      <c r="R384" s="103">
        <v>112</v>
      </c>
      <c r="S384" s="103">
        <v>0</v>
      </c>
      <c r="T384" s="102">
        <v>0</v>
      </c>
      <c r="U384" s="103">
        <v>211</v>
      </c>
      <c r="V384" s="103">
        <v>32</v>
      </c>
    </row>
    <row r="385" spans="1:22" ht="16">
      <c r="A385" s="104" t="s">
        <v>800</v>
      </c>
      <c r="B385" s="20" t="str">
        <f>VLOOKUP(A385,'Planning Periods'!$E$2:$N$540,10,FALSE)</f>
        <v>01/31/2015 - 01/31/2023</v>
      </c>
      <c r="C385" s="103">
        <v>2016</v>
      </c>
      <c r="D385" s="103" t="str">
        <f t="shared" si="5"/>
        <v>Cloverdale 2016</v>
      </c>
      <c r="E385" s="103">
        <v>39</v>
      </c>
      <c r="F385" s="101">
        <v>0</v>
      </c>
      <c r="G385" s="103">
        <v>0</v>
      </c>
      <c r="H385" s="103">
        <v>0</v>
      </c>
      <c r="I385" s="102"/>
      <c r="J385" s="103">
        <v>29</v>
      </c>
      <c r="K385" s="101">
        <v>0</v>
      </c>
      <c r="L385" s="103">
        <v>0</v>
      </c>
      <c r="M385" s="103">
        <v>0</v>
      </c>
      <c r="N385" s="102"/>
      <c r="O385" s="103">
        <v>31</v>
      </c>
      <c r="P385" s="103">
        <v>2</v>
      </c>
      <c r="Q385" s="102"/>
      <c r="R385" s="103">
        <v>112</v>
      </c>
      <c r="S385" s="103">
        <v>13</v>
      </c>
      <c r="T385" s="102">
        <v>0</v>
      </c>
      <c r="U385" s="103">
        <v>211</v>
      </c>
      <c r="V385" s="103">
        <v>15</v>
      </c>
    </row>
    <row r="386" spans="1:22" ht="16">
      <c r="A386" s="104" t="s">
        <v>800</v>
      </c>
      <c r="B386" s="20" t="str">
        <f>VLOOKUP(A386,'Planning Periods'!$E$2:$N$540,10,FALSE)</f>
        <v>01/31/2015 - 01/31/2023</v>
      </c>
      <c r="C386" s="103">
        <v>2017</v>
      </c>
      <c r="D386" s="103" t="str">
        <f t="shared" si="5"/>
        <v>Cloverdale 2017</v>
      </c>
      <c r="E386" s="103">
        <v>39</v>
      </c>
      <c r="F386" s="101">
        <v>0</v>
      </c>
      <c r="G386" s="103">
        <v>0</v>
      </c>
      <c r="H386" s="103">
        <v>0</v>
      </c>
      <c r="I386" s="102"/>
      <c r="J386" s="103">
        <v>29</v>
      </c>
      <c r="K386" s="101">
        <v>0</v>
      </c>
      <c r="L386" s="103">
        <v>0</v>
      </c>
      <c r="M386" s="103">
        <v>0</v>
      </c>
      <c r="N386" s="102"/>
      <c r="O386" s="103">
        <v>31</v>
      </c>
      <c r="P386" s="103">
        <v>3</v>
      </c>
      <c r="Q386" s="102"/>
      <c r="R386" s="103">
        <v>112</v>
      </c>
      <c r="S386" s="103">
        <v>22</v>
      </c>
      <c r="T386" s="102">
        <v>0</v>
      </c>
      <c r="U386" s="103">
        <v>211</v>
      </c>
      <c r="V386" s="103">
        <v>25</v>
      </c>
    </row>
    <row r="387" spans="1:22" ht="16">
      <c r="A387" s="104" t="s">
        <v>1185</v>
      </c>
      <c r="B387" s="20" t="str">
        <f>VLOOKUP(A387,'Planning Periods'!$E$2:$N$540,10,FALSE)</f>
        <v>12/31/2015 - 12/31/2023</v>
      </c>
      <c r="C387" s="103">
        <v>2013</v>
      </c>
      <c r="D387" s="103" t="str">
        <f t="shared" si="5"/>
        <v>Clovis 2013</v>
      </c>
      <c r="E387" s="103" t="s">
        <v>1538</v>
      </c>
      <c r="F387" s="101" t="s">
        <v>1538</v>
      </c>
      <c r="G387" s="103" t="s">
        <v>1538</v>
      </c>
      <c r="H387" s="103" t="s">
        <v>1538</v>
      </c>
      <c r="I387" s="102"/>
      <c r="J387" s="103" t="s">
        <v>1538</v>
      </c>
      <c r="K387" s="101" t="s">
        <v>1538</v>
      </c>
      <c r="L387" s="103" t="s">
        <v>1538</v>
      </c>
      <c r="M387" s="103" t="s">
        <v>1538</v>
      </c>
      <c r="N387" s="102"/>
      <c r="O387" s="103" t="s">
        <v>1538</v>
      </c>
      <c r="P387" s="103" t="s">
        <v>1538</v>
      </c>
      <c r="Q387" s="102"/>
      <c r="R387" s="103" t="s">
        <v>1538</v>
      </c>
      <c r="S387" s="103" t="s">
        <v>1538</v>
      </c>
      <c r="T387" s="102" t="s">
        <v>1538</v>
      </c>
      <c r="U387" s="103" t="s">
        <v>1538</v>
      </c>
      <c r="V387" s="103" t="s">
        <v>1538</v>
      </c>
    </row>
    <row r="388" spans="1:22" ht="16">
      <c r="A388" s="104" t="s">
        <v>1185</v>
      </c>
      <c r="B388" s="20" t="str">
        <f>VLOOKUP(A388,'Planning Periods'!$E$2:$N$540,10,FALSE)</f>
        <v>12/31/2015 - 12/31/2023</v>
      </c>
      <c r="C388" s="103">
        <v>2014</v>
      </c>
      <c r="D388" s="103" t="str">
        <f>CONCATENATE(A388," ",C388)</f>
        <v>Clovis 2014</v>
      </c>
      <c r="E388" s="103" t="s">
        <v>1538</v>
      </c>
      <c r="F388" s="101" t="s">
        <v>1538</v>
      </c>
      <c r="G388" s="103" t="s">
        <v>1538</v>
      </c>
      <c r="H388" s="103" t="s">
        <v>1538</v>
      </c>
      <c r="I388" s="102"/>
      <c r="J388" s="103" t="s">
        <v>1538</v>
      </c>
      <c r="K388" s="101" t="s">
        <v>1538</v>
      </c>
      <c r="L388" s="103" t="s">
        <v>1538</v>
      </c>
      <c r="M388" s="103" t="s">
        <v>1538</v>
      </c>
      <c r="N388" s="102"/>
      <c r="O388" s="103" t="s">
        <v>1538</v>
      </c>
      <c r="P388" s="103" t="s">
        <v>1538</v>
      </c>
      <c r="Q388" s="102"/>
      <c r="R388" s="103" t="s">
        <v>1538</v>
      </c>
      <c r="S388" s="103" t="s">
        <v>1538</v>
      </c>
      <c r="T388" s="102" t="s">
        <v>1538</v>
      </c>
      <c r="U388" s="103" t="s">
        <v>1538</v>
      </c>
      <c r="V388" s="103" t="s">
        <v>1538</v>
      </c>
    </row>
    <row r="389" spans="1:22" ht="16">
      <c r="A389" s="104" t="s">
        <v>1185</v>
      </c>
      <c r="B389" s="20" t="str">
        <f>VLOOKUP(A389,'Planning Periods'!$E$2:$N$540,10,FALSE)</f>
        <v>12/31/2015 - 12/31/2023</v>
      </c>
      <c r="C389" s="103">
        <v>2015</v>
      </c>
      <c r="D389" s="103" t="str">
        <f t="shared" si="5"/>
        <v>Clovis 2015</v>
      </c>
      <c r="E389" s="103">
        <v>2321</v>
      </c>
      <c r="F389" s="101">
        <v>0</v>
      </c>
      <c r="G389" s="103">
        <v>0</v>
      </c>
      <c r="H389" s="103">
        <v>0</v>
      </c>
      <c r="I389" s="102"/>
      <c r="J389" s="103">
        <v>1145</v>
      </c>
      <c r="K389" s="101">
        <v>0</v>
      </c>
      <c r="L389" s="103">
        <v>0</v>
      </c>
      <c r="M389" s="103">
        <v>0</v>
      </c>
      <c r="N389" s="102"/>
      <c r="O389" s="103">
        <v>1018</v>
      </c>
      <c r="P389" s="103">
        <v>456</v>
      </c>
      <c r="Q389" s="102"/>
      <c r="R389" s="103">
        <v>1844</v>
      </c>
      <c r="S389" s="103">
        <v>1296</v>
      </c>
      <c r="T389" s="102">
        <v>0</v>
      </c>
      <c r="U389" s="103">
        <v>6328</v>
      </c>
      <c r="V389" s="103">
        <v>1752</v>
      </c>
    </row>
    <row r="390" spans="1:22" ht="16">
      <c r="A390" s="104" t="s">
        <v>1185</v>
      </c>
      <c r="B390" s="20" t="str">
        <f>VLOOKUP(A390,'Planning Periods'!$E$2:$N$540,10,FALSE)</f>
        <v>12/31/2015 - 12/31/2023</v>
      </c>
      <c r="C390" s="103">
        <v>2016</v>
      </c>
      <c r="D390" s="103" t="str">
        <f t="shared" si="5"/>
        <v>Clovis 2016</v>
      </c>
      <c r="E390" s="103">
        <v>2321</v>
      </c>
      <c r="F390" s="101">
        <v>0</v>
      </c>
      <c r="G390" s="103">
        <v>0</v>
      </c>
      <c r="H390" s="103">
        <v>0</v>
      </c>
      <c r="I390" s="102"/>
      <c r="J390" s="103">
        <v>1145</v>
      </c>
      <c r="K390" s="101">
        <v>5</v>
      </c>
      <c r="L390" s="103">
        <v>5</v>
      </c>
      <c r="M390" s="103">
        <v>0</v>
      </c>
      <c r="N390" s="102"/>
      <c r="O390" s="103">
        <v>1018</v>
      </c>
      <c r="P390" s="103">
        <v>395</v>
      </c>
      <c r="Q390" s="102"/>
      <c r="R390" s="103">
        <v>1844</v>
      </c>
      <c r="S390" s="103">
        <v>689</v>
      </c>
      <c r="T390" s="102">
        <v>0</v>
      </c>
      <c r="U390" s="103">
        <v>6328</v>
      </c>
      <c r="V390" s="103">
        <v>1089</v>
      </c>
    </row>
    <row r="391" spans="1:22" ht="16">
      <c r="A391" s="104" t="s">
        <v>1185</v>
      </c>
      <c r="B391" s="20" t="str">
        <f>VLOOKUP(A391,'Planning Periods'!$E$2:$N$540,10,FALSE)</f>
        <v>12/31/2015 - 12/31/2023</v>
      </c>
      <c r="C391" s="103">
        <v>2017</v>
      </c>
      <c r="D391" s="103" t="str">
        <f t="shared" si="5"/>
        <v>Clovis 2017</v>
      </c>
      <c r="E391" s="103">
        <v>2321</v>
      </c>
      <c r="F391" s="101">
        <v>0</v>
      </c>
      <c r="G391" s="103">
        <v>0</v>
      </c>
      <c r="H391" s="103">
        <v>0</v>
      </c>
      <c r="I391" s="102"/>
      <c r="J391" s="103">
        <v>1145</v>
      </c>
      <c r="K391" s="101">
        <v>20</v>
      </c>
      <c r="L391" s="103">
        <v>20</v>
      </c>
      <c r="M391" s="103">
        <v>0</v>
      </c>
      <c r="N391" s="102"/>
      <c r="O391" s="103">
        <v>1018</v>
      </c>
      <c r="P391" s="103">
        <v>480</v>
      </c>
      <c r="Q391" s="102"/>
      <c r="R391" s="103">
        <v>1844</v>
      </c>
      <c r="S391" s="103">
        <v>542</v>
      </c>
      <c r="T391" s="102">
        <v>0</v>
      </c>
      <c r="U391" s="103">
        <v>6328</v>
      </c>
      <c r="V391" s="103">
        <v>1042</v>
      </c>
    </row>
    <row r="392" spans="1:22">
      <c r="A392" s="104" t="s">
        <v>950</v>
      </c>
      <c r="B392" s="20"/>
      <c r="C392" s="103">
        <v>2013</v>
      </c>
      <c r="D392" s="103" t="str">
        <f t="shared" si="5"/>
        <v>Coachella 2013</v>
      </c>
      <c r="E392" s="103" t="s">
        <v>1538</v>
      </c>
      <c r="F392" s="101" t="s">
        <v>1538</v>
      </c>
      <c r="G392" s="103" t="s">
        <v>1538</v>
      </c>
      <c r="H392" s="103" t="s">
        <v>1538</v>
      </c>
      <c r="I392" s="102"/>
      <c r="J392" s="103" t="s">
        <v>1538</v>
      </c>
      <c r="K392" s="101" t="s">
        <v>1538</v>
      </c>
      <c r="L392" s="103" t="s">
        <v>1538</v>
      </c>
      <c r="M392" s="103" t="s">
        <v>1538</v>
      </c>
      <c r="N392" s="102"/>
      <c r="O392" s="103" t="s">
        <v>1538</v>
      </c>
      <c r="P392" s="103" t="s">
        <v>1538</v>
      </c>
      <c r="Q392" s="102"/>
      <c r="R392" s="103" t="s">
        <v>1538</v>
      </c>
      <c r="S392" s="103" t="s">
        <v>1538</v>
      </c>
      <c r="T392" s="102" t="s">
        <v>1538</v>
      </c>
      <c r="U392" s="103" t="s">
        <v>1538</v>
      </c>
      <c r="V392" s="103" t="s">
        <v>1538</v>
      </c>
    </row>
    <row r="393" spans="1:22" ht="16">
      <c r="A393" s="104" t="s">
        <v>950</v>
      </c>
      <c r="B393" s="20" t="str">
        <f>VLOOKUP(A393,'Planning Periods'!$E$2:$N$540,10,FALSE)</f>
        <v>10/15/2013 - 10/15/2021</v>
      </c>
      <c r="C393" s="103">
        <v>2014</v>
      </c>
      <c r="D393" s="103" t="str">
        <f t="shared" si="5"/>
        <v>Coachella 2014</v>
      </c>
      <c r="E393" s="103">
        <v>1555</v>
      </c>
      <c r="F393" s="101">
        <v>52</v>
      </c>
      <c r="G393" s="103">
        <v>52</v>
      </c>
      <c r="H393" s="103">
        <v>0</v>
      </c>
      <c r="I393" s="102"/>
      <c r="J393" s="103">
        <v>1059</v>
      </c>
      <c r="K393" s="101">
        <v>32</v>
      </c>
      <c r="L393" s="103">
        <v>32</v>
      </c>
      <c r="M393" s="103">
        <v>0</v>
      </c>
      <c r="N393" s="102"/>
      <c r="O393" s="103">
        <v>1212</v>
      </c>
      <c r="P393" s="103">
        <v>0</v>
      </c>
      <c r="Q393" s="102"/>
      <c r="R393" s="103">
        <v>2945</v>
      </c>
      <c r="S393" s="103">
        <v>64</v>
      </c>
      <c r="T393" s="102">
        <v>0</v>
      </c>
      <c r="U393" s="103">
        <v>6771</v>
      </c>
      <c r="V393" s="103">
        <v>148</v>
      </c>
    </row>
    <row r="394" spans="1:22" ht="16">
      <c r="A394" s="104" t="s">
        <v>950</v>
      </c>
      <c r="B394" s="20" t="str">
        <f>VLOOKUP(A394,'Planning Periods'!$E$2:$N$540,10,FALSE)</f>
        <v>10/15/2013 - 10/15/2021</v>
      </c>
      <c r="C394" s="103">
        <v>2015</v>
      </c>
      <c r="D394" s="103" t="str">
        <f t="shared" si="5"/>
        <v>Coachella 2015</v>
      </c>
      <c r="E394" s="103">
        <v>1555</v>
      </c>
      <c r="F394" s="101">
        <v>0</v>
      </c>
      <c r="G394" s="103">
        <v>0</v>
      </c>
      <c r="H394" s="103">
        <v>0</v>
      </c>
      <c r="I394" s="102"/>
      <c r="J394" s="103">
        <v>1059</v>
      </c>
      <c r="K394" s="101">
        <v>0</v>
      </c>
      <c r="L394" s="103">
        <v>0</v>
      </c>
      <c r="M394" s="103">
        <v>0</v>
      </c>
      <c r="N394" s="102"/>
      <c r="O394" s="103">
        <v>1212</v>
      </c>
      <c r="P394" s="103">
        <v>0</v>
      </c>
      <c r="Q394" s="102"/>
      <c r="R394" s="103">
        <v>2945</v>
      </c>
      <c r="S394" s="103">
        <v>24</v>
      </c>
      <c r="T394" s="102">
        <v>0</v>
      </c>
      <c r="U394" s="103">
        <v>6771</v>
      </c>
      <c r="V394" s="103">
        <v>24</v>
      </c>
    </row>
    <row r="395" spans="1:22" ht="16">
      <c r="A395" s="104" t="s">
        <v>950</v>
      </c>
      <c r="B395" s="20" t="str">
        <f>VLOOKUP(A395,'Planning Periods'!$E$2:$N$540,10,FALSE)</f>
        <v>10/15/2013 - 10/15/2021</v>
      </c>
      <c r="C395" s="103">
        <v>2016</v>
      </c>
      <c r="D395" s="103" t="str">
        <f t="shared" si="5"/>
        <v>Coachella 2016</v>
      </c>
      <c r="E395" s="103">
        <v>1555</v>
      </c>
      <c r="F395" s="101">
        <v>0</v>
      </c>
      <c r="G395" s="103">
        <v>0</v>
      </c>
      <c r="H395" s="103">
        <v>0</v>
      </c>
      <c r="I395" s="102"/>
      <c r="J395" s="103">
        <v>1059</v>
      </c>
      <c r="K395" s="101">
        <v>0</v>
      </c>
      <c r="L395" s="103">
        <v>0</v>
      </c>
      <c r="M395" s="103">
        <v>0</v>
      </c>
      <c r="N395" s="102"/>
      <c r="O395" s="103">
        <v>1212</v>
      </c>
      <c r="P395" s="103">
        <v>0</v>
      </c>
      <c r="Q395" s="102"/>
      <c r="R395" s="103">
        <v>2945</v>
      </c>
      <c r="S395" s="103">
        <v>0</v>
      </c>
      <c r="T395" s="102">
        <v>0</v>
      </c>
      <c r="U395" s="103">
        <v>6771</v>
      </c>
      <c r="V395" s="103">
        <v>0</v>
      </c>
    </row>
    <row r="396" spans="1:22" ht="16">
      <c r="A396" s="104" t="s">
        <v>950</v>
      </c>
      <c r="B396" s="20" t="str">
        <f>VLOOKUP(A396,'Planning Periods'!$E$2:$N$540,10,FALSE)</f>
        <v>10/15/2013 - 10/15/2021</v>
      </c>
      <c r="C396" s="103">
        <v>2017</v>
      </c>
      <c r="D396" s="103" t="str">
        <f t="shared" si="5"/>
        <v>Coachella 2017</v>
      </c>
      <c r="E396" s="103">
        <v>1555</v>
      </c>
      <c r="F396" s="101">
        <v>26</v>
      </c>
      <c r="G396" s="103">
        <v>26</v>
      </c>
      <c r="H396" s="103">
        <v>0</v>
      </c>
      <c r="I396" s="102"/>
      <c r="J396" s="103">
        <v>1059</v>
      </c>
      <c r="K396" s="101">
        <v>19</v>
      </c>
      <c r="L396" s="103">
        <v>19</v>
      </c>
      <c r="M396" s="103">
        <v>0</v>
      </c>
      <c r="N396" s="102"/>
      <c r="O396" s="103">
        <v>1212</v>
      </c>
      <c r="P396" s="103">
        <v>0</v>
      </c>
      <c r="Q396" s="102"/>
      <c r="R396" s="103">
        <v>2945</v>
      </c>
      <c r="S396" s="103">
        <v>0</v>
      </c>
      <c r="T396" s="102">
        <v>0</v>
      </c>
      <c r="U396" s="103">
        <v>6771</v>
      </c>
      <c r="V396" s="103">
        <v>45</v>
      </c>
    </row>
    <row r="397" spans="1:22" ht="16">
      <c r="A397" s="104" t="s">
        <v>1184</v>
      </c>
      <c r="B397" s="20" t="str">
        <f>VLOOKUP(A397,'Planning Periods'!$E$2:$N$540,10,FALSE)</f>
        <v>12/31/2015 - 12/31/2023</v>
      </c>
      <c r="C397" s="103">
        <v>2013</v>
      </c>
      <c r="D397" s="103" t="str">
        <f t="shared" si="5"/>
        <v>Coalinga 2013</v>
      </c>
      <c r="E397" s="103" t="s">
        <v>1538</v>
      </c>
      <c r="F397" s="101" t="s">
        <v>1538</v>
      </c>
      <c r="G397" s="103" t="s">
        <v>1538</v>
      </c>
      <c r="H397" s="103" t="s">
        <v>1538</v>
      </c>
      <c r="I397" s="102"/>
      <c r="J397" s="103" t="s">
        <v>1538</v>
      </c>
      <c r="K397" s="101" t="s">
        <v>1538</v>
      </c>
      <c r="L397" s="103" t="s">
        <v>1538</v>
      </c>
      <c r="M397" s="103" t="s">
        <v>1538</v>
      </c>
      <c r="N397" s="102"/>
      <c r="O397" s="103" t="s">
        <v>1538</v>
      </c>
      <c r="P397" s="103" t="s">
        <v>1538</v>
      </c>
      <c r="Q397" s="102"/>
      <c r="R397" s="103" t="s">
        <v>1538</v>
      </c>
      <c r="S397" s="103" t="s">
        <v>1538</v>
      </c>
      <c r="T397" s="102" t="s">
        <v>1538</v>
      </c>
      <c r="U397" s="103" t="s">
        <v>1538</v>
      </c>
      <c r="V397" s="103" t="s">
        <v>1538</v>
      </c>
    </row>
    <row r="398" spans="1:22" ht="16">
      <c r="A398" s="104" t="s">
        <v>1184</v>
      </c>
      <c r="B398" s="20" t="str">
        <f>VLOOKUP(A398,'Planning Periods'!$E$2:$N$540,10,FALSE)</f>
        <v>12/31/2015 - 12/31/2023</v>
      </c>
      <c r="C398" s="103">
        <v>2014</v>
      </c>
      <c r="D398" s="103" t="str">
        <f t="shared" si="5"/>
        <v>Coalinga 2014</v>
      </c>
      <c r="E398" s="103" t="s">
        <v>1538</v>
      </c>
      <c r="F398" s="101" t="s">
        <v>1538</v>
      </c>
      <c r="G398" s="103" t="s">
        <v>1538</v>
      </c>
      <c r="H398" s="103" t="s">
        <v>1538</v>
      </c>
      <c r="I398" s="102"/>
      <c r="J398" s="103" t="s">
        <v>1538</v>
      </c>
      <c r="K398" s="101" t="s">
        <v>1538</v>
      </c>
      <c r="L398" s="103" t="s">
        <v>1538</v>
      </c>
      <c r="M398" s="103" t="s">
        <v>1538</v>
      </c>
      <c r="N398" s="102"/>
      <c r="O398" s="103" t="s">
        <v>1538</v>
      </c>
      <c r="P398" s="103" t="s">
        <v>1538</v>
      </c>
      <c r="Q398" s="102"/>
      <c r="R398" s="103" t="s">
        <v>1538</v>
      </c>
      <c r="S398" s="103" t="s">
        <v>1538</v>
      </c>
      <c r="T398" s="102" t="s">
        <v>1538</v>
      </c>
      <c r="U398" s="103" t="s">
        <v>1538</v>
      </c>
      <c r="V398" s="103" t="s">
        <v>1538</v>
      </c>
    </row>
    <row r="399" spans="1:22" ht="16">
      <c r="A399" s="104" t="s">
        <v>1184</v>
      </c>
      <c r="B399" s="20" t="str">
        <f>VLOOKUP(A399,'Planning Periods'!$E$2:$N$540,10,FALSE)</f>
        <v>12/31/2015 - 12/31/2023</v>
      </c>
      <c r="C399" s="103">
        <v>2015</v>
      </c>
      <c r="D399" s="103" t="str">
        <f t="shared" si="5"/>
        <v>Coalinga 2015</v>
      </c>
      <c r="E399" s="103">
        <v>150</v>
      </c>
      <c r="F399" s="101">
        <v>36</v>
      </c>
      <c r="G399" s="103">
        <v>36</v>
      </c>
      <c r="H399" s="103">
        <v>0</v>
      </c>
      <c r="I399" s="102"/>
      <c r="J399" s="103">
        <v>115</v>
      </c>
      <c r="K399" s="101">
        <v>32</v>
      </c>
      <c r="L399" s="103">
        <v>32</v>
      </c>
      <c r="M399" s="103">
        <v>0</v>
      </c>
      <c r="N399" s="102"/>
      <c r="O399" s="103">
        <v>123</v>
      </c>
      <c r="P399" s="103">
        <v>24</v>
      </c>
      <c r="Q399" s="102"/>
      <c r="R399" s="103">
        <v>201</v>
      </c>
      <c r="S399" s="103">
        <v>15</v>
      </c>
      <c r="T399" s="102">
        <v>0</v>
      </c>
      <c r="U399" s="103">
        <v>589</v>
      </c>
      <c r="V399" s="103">
        <v>107</v>
      </c>
    </row>
    <row r="400" spans="1:22" ht="16">
      <c r="A400" s="104" t="s">
        <v>1184</v>
      </c>
      <c r="B400" s="20" t="str">
        <f>VLOOKUP(A400,'Planning Periods'!$E$2:$N$540,10,FALSE)</f>
        <v>12/31/2015 - 12/31/2023</v>
      </c>
      <c r="C400" s="103">
        <v>2016</v>
      </c>
      <c r="D400" s="103" t="str">
        <f t="shared" si="5"/>
        <v>Coalinga 2016</v>
      </c>
      <c r="E400" s="103">
        <v>150</v>
      </c>
      <c r="F400" s="101">
        <v>0</v>
      </c>
      <c r="G400" s="103">
        <v>0</v>
      </c>
      <c r="H400" s="103">
        <v>0</v>
      </c>
      <c r="I400" s="102"/>
      <c r="J400" s="103">
        <v>115</v>
      </c>
      <c r="K400" s="101">
        <v>0</v>
      </c>
      <c r="L400" s="103">
        <v>0</v>
      </c>
      <c r="M400" s="103">
        <v>0</v>
      </c>
      <c r="N400" s="102"/>
      <c r="O400" s="103">
        <v>123</v>
      </c>
      <c r="P400" s="103">
        <v>0</v>
      </c>
      <c r="Q400" s="102"/>
      <c r="R400" s="103">
        <v>201</v>
      </c>
      <c r="S400" s="103">
        <v>0</v>
      </c>
      <c r="T400" s="102">
        <v>0</v>
      </c>
      <c r="U400" s="103">
        <v>589</v>
      </c>
      <c r="V400" s="103">
        <v>0</v>
      </c>
    </row>
    <row r="401" spans="1:22" ht="16">
      <c r="A401" s="104" t="s">
        <v>1184</v>
      </c>
      <c r="B401" s="20" t="str">
        <f>VLOOKUP(A401,'Planning Periods'!$E$2:$N$540,10,FALSE)</f>
        <v>12/31/2015 - 12/31/2023</v>
      </c>
      <c r="C401" s="103">
        <v>2017</v>
      </c>
      <c r="D401" s="103" t="str">
        <f t="shared" si="5"/>
        <v>Coalinga 2017</v>
      </c>
      <c r="E401" s="103">
        <v>150</v>
      </c>
      <c r="F401" s="101">
        <v>0</v>
      </c>
      <c r="G401" s="103">
        <v>0</v>
      </c>
      <c r="H401" s="103">
        <v>0</v>
      </c>
      <c r="I401" s="102"/>
      <c r="J401" s="103">
        <v>115</v>
      </c>
      <c r="K401" s="101">
        <v>0</v>
      </c>
      <c r="L401" s="103">
        <v>0</v>
      </c>
      <c r="M401" s="103">
        <v>0</v>
      </c>
      <c r="N401" s="102"/>
      <c r="O401" s="103">
        <v>123</v>
      </c>
      <c r="P401" s="103">
        <v>3</v>
      </c>
      <c r="Q401" s="102"/>
      <c r="R401" s="103">
        <v>201</v>
      </c>
      <c r="S401" s="103">
        <v>39</v>
      </c>
      <c r="T401" s="102">
        <v>0</v>
      </c>
      <c r="U401" s="103">
        <v>589</v>
      </c>
      <c r="V401" s="103">
        <v>42</v>
      </c>
    </row>
    <row r="402" spans="1:22" ht="16">
      <c r="A402" s="104" t="s">
        <v>962</v>
      </c>
      <c r="B402" s="20" t="str">
        <f>VLOOKUP(A402,'Planning Periods'!$E$2:$N$540,10,FALSE)</f>
        <v>10/31/2013 - 10/31/2021</v>
      </c>
      <c r="C402" s="103">
        <v>2013</v>
      </c>
      <c r="D402" s="103" t="str">
        <f t="shared" si="5"/>
        <v>Colfax 2013</v>
      </c>
      <c r="E402" s="103">
        <v>11</v>
      </c>
      <c r="F402" s="101">
        <v>0</v>
      </c>
      <c r="G402" s="103">
        <v>0</v>
      </c>
      <c r="H402" s="103">
        <v>0</v>
      </c>
      <c r="I402" s="102"/>
      <c r="J402" s="103">
        <v>10</v>
      </c>
      <c r="K402" s="101">
        <v>0</v>
      </c>
      <c r="L402" s="103">
        <v>0</v>
      </c>
      <c r="M402" s="103">
        <v>0</v>
      </c>
      <c r="N402" s="102"/>
      <c r="O402" s="103">
        <v>12</v>
      </c>
      <c r="P402" s="103">
        <v>0</v>
      </c>
      <c r="Q402" s="102"/>
      <c r="R402" s="103">
        <v>36</v>
      </c>
      <c r="S402" s="103">
        <v>0</v>
      </c>
      <c r="T402" s="102">
        <v>0</v>
      </c>
      <c r="U402" s="103">
        <v>69</v>
      </c>
      <c r="V402" s="103">
        <v>0</v>
      </c>
    </row>
    <row r="403" spans="1:22" ht="16">
      <c r="A403" s="104" t="s">
        <v>962</v>
      </c>
      <c r="B403" s="20" t="str">
        <f>VLOOKUP(A403,'Planning Periods'!$E$2:$N$540,10,FALSE)</f>
        <v>10/31/2013 - 10/31/2021</v>
      </c>
      <c r="C403" s="103">
        <v>2014</v>
      </c>
      <c r="D403" s="103" t="str">
        <f t="shared" si="5"/>
        <v>Colfax 2014</v>
      </c>
      <c r="E403" s="103" t="s">
        <v>1538</v>
      </c>
      <c r="F403" s="101" t="s">
        <v>1538</v>
      </c>
      <c r="G403" s="103" t="s">
        <v>1538</v>
      </c>
      <c r="H403" s="103" t="s">
        <v>1538</v>
      </c>
      <c r="I403" s="102"/>
      <c r="J403" s="103" t="s">
        <v>1538</v>
      </c>
      <c r="K403" s="101" t="s">
        <v>1538</v>
      </c>
      <c r="L403" s="103" t="s">
        <v>1538</v>
      </c>
      <c r="M403" s="103" t="s">
        <v>1538</v>
      </c>
      <c r="N403" s="102"/>
      <c r="O403" s="103" t="s">
        <v>1538</v>
      </c>
      <c r="P403" s="103" t="s">
        <v>1538</v>
      </c>
      <c r="Q403" s="102"/>
      <c r="R403" s="103" t="s">
        <v>1538</v>
      </c>
      <c r="S403" s="103" t="s">
        <v>1538</v>
      </c>
      <c r="T403" s="102" t="s">
        <v>1538</v>
      </c>
      <c r="U403" s="103" t="s">
        <v>1538</v>
      </c>
      <c r="V403" s="103" t="s">
        <v>1538</v>
      </c>
    </row>
    <row r="404" spans="1:22" ht="16">
      <c r="A404" s="104" t="s">
        <v>962</v>
      </c>
      <c r="B404" s="20" t="str">
        <f>VLOOKUP(A404,'Planning Periods'!$E$2:$N$540,10,FALSE)</f>
        <v>10/31/2013 - 10/31/2021</v>
      </c>
      <c r="C404" s="103">
        <v>2015</v>
      </c>
      <c r="D404" s="103" t="str">
        <f t="shared" si="5"/>
        <v>Colfax 2015</v>
      </c>
      <c r="E404" s="103" t="s">
        <v>1538</v>
      </c>
      <c r="F404" s="101" t="s">
        <v>1538</v>
      </c>
      <c r="G404" s="103" t="s">
        <v>1538</v>
      </c>
      <c r="H404" s="103" t="s">
        <v>1538</v>
      </c>
      <c r="I404" s="102"/>
      <c r="J404" s="103" t="s">
        <v>1538</v>
      </c>
      <c r="K404" s="101" t="s">
        <v>1538</v>
      </c>
      <c r="L404" s="103" t="s">
        <v>1538</v>
      </c>
      <c r="M404" s="103" t="s">
        <v>1538</v>
      </c>
      <c r="N404" s="102"/>
      <c r="O404" s="103" t="s">
        <v>1538</v>
      </c>
      <c r="P404" s="103" t="s">
        <v>1538</v>
      </c>
      <c r="Q404" s="102"/>
      <c r="R404" s="103" t="s">
        <v>1538</v>
      </c>
      <c r="S404" s="103" t="s">
        <v>1538</v>
      </c>
      <c r="T404" s="102" t="s">
        <v>1538</v>
      </c>
      <c r="U404" s="103" t="s">
        <v>1538</v>
      </c>
      <c r="V404" s="103" t="s">
        <v>1538</v>
      </c>
    </row>
    <row r="405" spans="1:22" ht="16">
      <c r="A405" s="104" t="s">
        <v>962</v>
      </c>
      <c r="B405" s="20" t="str">
        <f>VLOOKUP(A405,'Planning Periods'!$E$2:$N$540,10,FALSE)</f>
        <v>10/31/2013 - 10/31/2021</v>
      </c>
      <c r="C405" s="103">
        <v>2016</v>
      </c>
      <c r="D405" s="103" t="str">
        <f t="shared" si="5"/>
        <v>Colfax 2016</v>
      </c>
      <c r="E405" s="103" t="s">
        <v>1538</v>
      </c>
      <c r="F405" s="101" t="s">
        <v>1538</v>
      </c>
      <c r="G405" s="103" t="s">
        <v>1538</v>
      </c>
      <c r="H405" s="103" t="s">
        <v>1538</v>
      </c>
      <c r="I405" s="102"/>
      <c r="J405" s="103" t="s">
        <v>1538</v>
      </c>
      <c r="K405" s="101" t="s">
        <v>1538</v>
      </c>
      <c r="L405" s="103" t="s">
        <v>1538</v>
      </c>
      <c r="M405" s="103" t="s">
        <v>1538</v>
      </c>
      <c r="N405" s="102"/>
      <c r="O405" s="103" t="s">
        <v>1538</v>
      </c>
      <c r="P405" s="103" t="s">
        <v>1538</v>
      </c>
      <c r="Q405" s="102"/>
      <c r="R405" s="103" t="s">
        <v>1538</v>
      </c>
      <c r="S405" s="103" t="s">
        <v>1538</v>
      </c>
      <c r="T405" s="102" t="s">
        <v>1538</v>
      </c>
      <c r="U405" s="103" t="s">
        <v>1538</v>
      </c>
      <c r="V405" s="103" t="s">
        <v>1538</v>
      </c>
    </row>
    <row r="406" spans="1:22" ht="16">
      <c r="A406" s="104" t="s">
        <v>962</v>
      </c>
      <c r="B406" s="20" t="str">
        <f>VLOOKUP(A406,'Planning Periods'!$E$2:$N$540,10,FALSE)</f>
        <v>10/31/2013 - 10/31/2021</v>
      </c>
      <c r="C406" s="103">
        <v>2017</v>
      </c>
      <c r="D406" s="103" t="str">
        <f t="shared" si="5"/>
        <v>Colfax 2017</v>
      </c>
      <c r="E406" s="103">
        <v>11</v>
      </c>
      <c r="F406" s="101">
        <v>0</v>
      </c>
      <c r="G406" s="103">
        <v>0</v>
      </c>
      <c r="H406" s="103">
        <v>0</v>
      </c>
      <c r="I406" s="102"/>
      <c r="J406" s="103">
        <v>10</v>
      </c>
      <c r="K406" s="101">
        <v>0</v>
      </c>
      <c r="L406" s="103">
        <v>0</v>
      </c>
      <c r="M406" s="103">
        <v>0</v>
      </c>
      <c r="N406" s="102"/>
      <c r="O406" s="103">
        <v>12</v>
      </c>
      <c r="P406" s="103">
        <v>0</v>
      </c>
      <c r="Q406" s="102"/>
      <c r="R406" s="103">
        <v>36</v>
      </c>
      <c r="S406" s="103">
        <v>0</v>
      </c>
      <c r="T406" s="102">
        <v>0</v>
      </c>
      <c r="U406" s="103">
        <v>69</v>
      </c>
      <c r="V406" s="103">
        <v>0</v>
      </c>
    </row>
    <row r="407" spans="1:22" ht="16">
      <c r="A407" s="104" t="s">
        <v>1327</v>
      </c>
      <c r="B407" s="20" t="str">
        <f>VLOOKUP(A407,'Planning Periods'!$E$2:$N$540,10,FALSE)</f>
        <v>01/31/2015 - 01/31/2023</v>
      </c>
      <c r="C407" s="103">
        <v>2014</v>
      </c>
      <c r="D407" s="103" t="str">
        <f t="shared" si="5"/>
        <v>Colma 2014</v>
      </c>
      <c r="E407" s="103">
        <v>20</v>
      </c>
      <c r="F407" s="101">
        <v>0</v>
      </c>
      <c r="G407" s="103">
        <v>0</v>
      </c>
      <c r="H407" s="103">
        <v>0</v>
      </c>
      <c r="I407" s="102"/>
      <c r="J407" s="103">
        <v>8</v>
      </c>
      <c r="K407" s="101">
        <v>0</v>
      </c>
      <c r="L407" s="103">
        <v>0</v>
      </c>
      <c r="M407" s="103">
        <v>0</v>
      </c>
      <c r="N407" s="102"/>
      <c r="O407" s="103">
        <v>9</v>
      </c>
      <c r="P407" s="103">
        <v>0</v>
      </c>
      <c r="Q407" s="102"/>
      <c r="R407" s="103">
        <v>22</v>
      </c>
      <c r="S407" s="103">
        <v>0</v>
      </c>
      <c r="T407" s="102">
        <v>0</v>
      </c>
      <c r="U407" s="103">
        <v>59</v>
      </c>
      <c r="V407" s="103">
        <v>0</v>
      </c>
    </row>
    <row r="408" spans="1:22" ht="16">
      <c r="A408" s="104" t="s">
        <v>1327</v>
      </c>
      <c r="B408" s="20" t="str">
        <f>VLOOKUP(A408,'Planning Periods'!$E$2:$N$540,10,FALSE)</f>
        <v>01/31/2015 - 01/31/2023</v>
      </c>
      <c r="C408" s="103">
        <v>2015</v>
      </c>
      <c r="D408" s="103" t="str">
        <f t="shared" si="5"/>
        <v>Colma 2015</v>
      </c>
      <c r="E408" s="103">
        <v>20</v>
      </c>
      <c r="F408" s="101">
        <v>0</v>
      </c>
      <c r="G408" s="103">
        <v>0</v>
      </c>
      <c r="H408" s="103">
        <v>0</v>
      </c>
      <c r="I408" s="102"/>
      <c r="J408" s="103">
        <v>8</v>
      </c>
      <c r="K408" s="101">
        <v>0</v>
      </c>
      <c r="L408" s="103">
        <v>0</v>
      </c>
      <c r="M408" s="103">
        <v>0</v>
      </c>
      <c r="N408" s="102"/>
      <c r="O408" s="103">
        <v>9</v>
      </c>
      <c r="P408" s="103">
        <v>0</v>
      </c>
      <c r="Q408" s="102"/>
      <c r="R408" s="103">
        <v>22</v>
      </c>
      <c r="S408" s="103">
        <v>0</v>
      </c>
      <c r="T408" s="102">
        <v>0</v>
      </c>
      <c r="U408" s="103">
        <v>59</v>
      </c>
      <c r="V408" s="103">
        <v>0</v>
      </c>
    </row>
    <row r="409" spans="1:22" ht="16">
      <c r="A409" s="104" t="s">
        <v>1327</v>
      </c>
      <c r="B409" s="20" t="str">
        <f>VLOOKUP(A409,'Planning Periods'!$E$2:$N$540,10,FALSE)</f>
        <v>01/31/2015 - 01/31/2023</v>
      </c>
      <c r="C409" s="103">
        <v>2016</v>
      </c>
      <c r="D409" s="103" t="str">
        <f t="shared" ref="D409:D475" si="6">CONCATENATE(A409," ",C409)</f>
        <v>Colma 2016</v>
      </c>
      <c r="E409" s="103">
        <v>20</v>
      </c>
      <c r="F409" s="101">
        <v>0</v>
      </c>
      <c r="G409" s="103">
        <v>0</v>
      </c>
      <c r="H409" s="103">
        <v>0</v>
      </c>
      <c r="I409" s="102"/>
      <c r="J409" s="103">
        <v>8</v>
      </c>
      <c r="K409" s="101">
        <v>0</v>
      </c>
      <c r="L409" s="103">
        <v>0</v>
      </c>
      <c r="M409" s="103">
        <v>0</v>
      </c>
      <c r="N409" s="102"/>
      <c r="O409" s="103">
        <v>9</v>
      </c>
      <c r="P409" s="103">
        <v>0</v>
      </c>
      <c r="Q409" s="102"/>
      <c r="R409" s="103">
        <v>22</v>
      </c>
      <c r="S409" s="103">
        <v>0</v>
      </c>
      <c r="T409" s="102">
        <v>0</v>
      </c>
      <c r="U409" s="103">
        <v>59</v>
      </c>
      <c r="V409" s="103">
        <v>0</v>
      </c>
    </row>
    <row r="410" spans="1:22" ht="16">
      <c r="A410" s="104" t="s">
        <v>1327</v>
      </c>
      <c r="B410" s="20" t="str">
        <f>VLOOKUP(A410,'Planning Periods'!$E$2:$N$540,10,FALSE)</f>
        <v>01/31/2015 - 01/31/2023</v>
      </c>
      <c r="C410" s="103">
        <v>2017</v>
      </c>
      <c r="D410" s="103" t="str">
        <f t="shared" si="6"/>
        <v>Colma 2017</v>
      </c>
      <c r="E410" s="103">
        <v>20</v>
      </c>
      <c r="F410" s="101">
        <v>0</v>
      </c>
      <c r="G410" s="103">
        <v>0</v>
      </c>
      <c r="H410" s="103">
        <v>0</v>
      </c>
      <c r="I410" s="102"/>
      <c r="J410" s="103">
        <v>8</v>
      </c>
      <c r="K410" s="101">
        <v>0</v>
      </c>
      <c r="L410" s="103">
        <v>0</v>
      </c>
      <c r="M410" s="103">
        <v>0</v>
      </c>
      <c r="N410" s="102"/>
      <c r="O410" s="103">
        <v>9</v>
      </c>
      <c r="P410" s="103">
        <v>0</v>
      </c>
      <c r="Q410" s="102"/>
      <c r="R410" s="103">
        <v>22</v>
      </c>
      <c r="S410" s="103">
        <v>6</v>
      </c>
      <c r="T410" s="102">
        <v>0</v>
      </c>
      <c r="U410" s="103">
        <v>59</v>
      </c>
      <c r="V410" s="103">
        <v>6</v>
      </c>
    </row>
    <row r="411" spans="1:22">
      <c r="A411" s="104" t="s">
        <v>916</v>
      </c>
      <c r="B411" s="20"/>
      <c r="C411" s="103">
        <v>2013</v>
      </c>
      <c r="D411" s="103" t="str">
        <f t="shared" si="6"/>
        <v>Colton 2013</v>
      </c>
      <c r="E411" s="103" t="s">
        <v>1538</v>
      </c>
      <c r="F411" s="101" t="s">
        <v>1538</v>
      </c>
      <c r="G411" s="103" t="s">
        <v>1538</v>
      </c>
      <c r="H411" s="103" t="s">
        <v>1538</v>
      </c>
      <c r="I411" s="102"/>
      <c r="J411" s="103" t="s">
        <v>1538</v>
      </c>
      <c r="K411" s="101" t="s">
        <v>1538</v>
      </c>
      <c r="L411" s="103" t="s">
        <v>1538</v>
      </c>
      <c r="M411" s="103" t="s">
        <v>1538</v>
      </c>
      <c r="N411" s="102"/>
      <c r="O411" s="103" t="s">
        <v>1538</v>
      </c>
      <c r="P411" s="103" t="s">
        <v>1538</v>
      </c>
      <c r="Q411" s="102"/>
      <c r="R411" s="103" t="s">
        <v>1538</v>
      </c>
      <c r="S411" s="103" t="s">
        <v>1538</v>
      </c>
      <c r="T411" s="102" t="s">
        <v>1538</v>
      </c>
      <c r="U411" s="103" t="s">
        <v>1538</v>
      </c>
      <c r="V411" s="103" t="s">
        <v>1538</v>
      </c>
    </row>
    <row r="412" spans="1:22" ht="16">
      <c r="A412" s="104" t="s">
        <v>916</v>
      </c>
      <c r="B412" s="20" t="str">
        <f>VLOOKUP(A412,'Planning Periods'!$E$2:$N$540,10,FALSE)</f>
        <v>10/15/2013 - 10/15/2021</v>
      </c>
      <c r="C412" s="103">
        <v>2014</v>
      </c>
      <c r="D412" s="103" t="str">
        <f t="shared" si="6"/>
        <v>Colton 2014</v>
      </c>
      <c r="E412" s="103">
        <v>443</v>
      </c>
      <c r="F412" s="101">
        <v>0</v>
      </c>
      <c r="G412" s="103">
        <v>0</v>
      </c>
      <c r="H412" s="103">
        <v>0</v>
      </c>
      <c r="I412" s="102"/>
      <c r="J412" s="103">
        <v>302</v>
      </c>
      <c r="K412" s="101">
        <v>0</v>
      </c>
      <c r="L412" s="103">
        <v>0</v>
      </c>
      <c r="M412" s="103">
        <v>0</v>
      </c>
      <c r="N412" s="102"/>
      <c r="O412" s="103">
        <v>347</v>
      </c>
      <c r="P412" s="103">
        <v>5</v>
      </c>
      <c r="Q412" s="102"/>
      <c r="R412" s="103">
        <v>831</v>
      </c>
      <c r="S412" s="103">
        <v>23</v>
      </c>
      <c r="T412" s="102">
        <v>0</v>
      </c>
      <c r="U412" s="103">
        <v>1923</v>
      </c>
      <c r="V412" s="103">
        <v>28</v>
      </c>
    </row>
    <row r="413" spans="1:22" ht="16">
      <c r="A413" s="104" t="s">
        <v>916</v>
      </c>
      <c r="B413" s="20" t="str">
        <f>VLOOKUP(A413,'Planning Periods'!$E$2:$N$540,10,FALSE)</f>
        <v>10/15/2013 - 10/15/2021</v>
      </c>
      <c r="C413" s="103">
        <v>2015</v>
      </c>
      <c r="D413" s="103" t="str">
        <f t="shared" si="6"/>
        <v>Colton 2015</v>
      </c>
      <c r="E413" s="103">
        <v>443</v>
      </c>
      <c r="F413" s="101">
        <v>0</v>
      </c>
      <c r="G413" s="103">
        <v>0</v>
      </c>
      <c r="H413" s="103">
        <v>0</v>
      </c>
      <c r="I413" s="102"/>
      <c r="J413" s="103">
        <v>302</v>
      </c>
      <c r="K413" s="101">
        <v>0</v>
      </c>
      <c r="L413" s="103">
        <v>0</v>
      </c>
      <c r="M413" s="103">
        <v>0</v>
      </c>
      <c r="N413" s="102"/>
      <c r="O413" s="103">
        <v>347</v>
      </c>
      <c r="P413" s="103">
        <v>3</v>
      </c>
      <c r="Q413" s="102"/>
      <c r="R413" s="103">
        <v>831</v>
      </c>
      <c r="S413" s="103">
        <v>13</v>
      </c>
      <c r="T413" s="102">
        <v>0</v>
      </c>
      <c r="U413" s="103">
        <v>1923</v>
      </c>
      <c r="V413" s="103">
        <v>16</v>
      </c>
    </row>
    <row r="414" spans="1:22" ht="16">
      <c r="A414" s="104" t="s">
        <v>916</v>
      </c>
      <c r="B414" s="20" t="str">
        <f>VLOOKUP(A414,'Planning Periods'!$E$2:$N$540,10,FALSE)</f>
        <v>10/15/2013 - 10/15/2021</v>
      </c>
      <c r="C414" s="103">
        <v>2016</v>
      </c>
      <c r="D414" s="103" t="str">
        <f t="shared" si="6"/>
        <v>Colton 2016</v>
      </c>
      <c r="E414" s="103">
        <v>443</v>
      </c>
      <c r="F414" s="101">
        <v>0</v>
      </c>
      <c r="G414" s="103">
        <v>0</v>
      </c>
      <c r="H414" s="103">
        <v>0</v>
      </c>
      <c r="I414" s="102"/>
      <c r="J414" s="103">
        <v>302</v>
      </c>
      <c r="K414" s="101">
        <v>0</v>
      </c>
      <c r="L414" s="103">
        <v>0</v>
      </c>
      <c r="M414" s="103">
        <v>0</v>
      </c>
      <c r="N414" s="102"/>
      <c r="O414" s="103">
        <v>347</v>
      </c>
      <c r="P414" s="103">
        <v>3</v>
      </c>
      <c r="Q414" s="102"/>
      <c r="R414" s="103">
        <v>831</v>
      </c>
      <c r="S414" s="103">
        <v>6</v>
      </c>
      <c r="T414" s="102">
        <v>0</v>
      </c>
      <c r="U414" s="103">
        <v>1923</v>
      </c>
      <c r="V414" s="103">
        <v>9</v>
      </c>
    </row>
    <row r="415" spans="1:22" ht="16">
      <c r="A415" s="104" t="s">
        <v>916</v>
      </c>
      <c r="B415" s="20" t="str">
        <f>VLOOKUP(A415,'Planning Periods'!$E$2:$N$540,10,FALSE)</f>
        <v>10/15/2013 - 10/15/2021</v>
      </c>
      <c r="C415" s="103">
        <v>2017</v>
      </c>
      <c r="D415" s="103" t="str">
        <f t="shared" si="6"/>
        <v>Colton 2017</v>
      </c>
      <c r="E415" s="103">
        <v>443</v>
      </c>
      <c r="F415" s="101">
        <v>0</v>
      </c>
      <c r="G415" s="103">
        <v>0</v>
      </c>
      <c r="H415" s="103">
        <v>0</v>
      </c>
      <c r="I415" s="102"/>
      <c r="J415" s="103">
        <v>302</v>
      </c>
      <c r="K415" s="101">
        <v>0</v>
      </c>
      <c r="L415" s="103">
        <v>0</v>
      </c>
      <c r="M415" s="103">
        <v>0</v>
      </c>
      <c r="N415" s="102"/>
      <c r="O415" s="103">
        <v>347</v>
      </c>
      <c r="P415" s="103">
        <v>2</v>
      </c>
      <c r="Q415" s="102"/>
      <c r="R415" s="103">
        <v>831</v>
      </c>
      <c r="S415" s="103">
        <v>16</v>
      </c>
      <c r="T415" s="102">
        <v>0</v>
      </c>
      <c r="U415" s="103">
        <v>1923</v>
      </c>
      <c r="V415" s="103">
        <v>18</v>
      </c>
    </row>
    <row r="416" spans="1:22" ht="16">
      <c r="A416" t="s">
        <v>1211</v>
      </c>
      <c r="B416" s="20" t="str">
        <f>VLOOKUP(A416,'Planning Periods'!$E$2:$N$540,10,FALSE)</f>
        <v>06/30/2014 - 06/30/2019</v>
      </c>
      <c r="C416" s="103">
        <v>2014</v>
      </c>
      <c r="D416" s="103" t="str">
        <f t="shared" si="6"/>
        <v>Colusa 2014</v>
      </c>
      <c r="E416" s="101" t="s">
        <v>1538</v>
      </c>
      <c r="F416" s="101" t="s">
        <v>1538</v>
      </c>
      <c r="G416" s="101" t="s">
        <v>1538</v>
      </c>
      <c r="H416" s="101" t="s">
        <v>1538</v>
      </c>
      <c r="I416" s="101">
        <v>0</v>
      </c>
      <c r="J416" s="101" t="s">
        <v>1538</v>
      </c>
      <c r="K416" s="101" t="s">
        <v>1538</v>
      </c>
      <c r="L416" s="101" t="s">
        <v>1538</v>
      </c>
      <c r="M416" s="101" t="s">
        <v>1538</v>
      </c>
      <c r="N416" s="101">
        <v>0</v>
      </c>
      <c r="O416" s="101" t="s">
        <v>1538</v>
      </c>
      <c r="P416" s="101" t="s">
        <v>1538</v>
      </c>
      <c r="Q416" s="101"/>
      <c r="R416" s="101" t="s">
        <v>1538</v>
      </c>
      <c r="S416" s="101" t="s">
        <v>1538</v>
      </c>
      <c r="T416" s="101" t="s">
        <v>1538</v>
      </c>
      <c r="U416" s="101" t="s">
        <v>1538</v>
      </c>
      <c r="V416" s="101" t="s">
        <v>1538</v>
      </c>
    </row>
    <row r="417" spans="1:22" ht="16">
      <c r="A417" t="s">
        <v>1211</v>
      </c>
      <c r="B417" s="20" t="str">
        <f>VLOOKUP(A417,'Planning Periods'!$E$2:$N$540,10,FALSE)</f>
        <v>06/30/2014 - 06/30/2019</v>
      </c>
      <c r="C417" s="103">
        <v>2015</v>
      </c>
      <c r="D417" s="103" t="str">
        <f t="shared" si="6"/>
        <v>Colusa 2015</v>
      </c>
      <c r="E417" t="s">
        <v>1538</v>
      </c>
      <c r="F417" t="s">
        <v>1538</v>
      </c>
      <c r="G417" t="s">
        <v>1538</v>
      </c>
      <c r="H417" t="s">
        <v>1538</v>
      </c>
      <c r="J417" t="s">
        <v>1538</v>
      </c>
      <c r="K417" t="s">
        <v>1538</v>
      </c>
      <c r="L417" t="s">
        <v>1538</v>
      </c>
      <c r="M417" t="s">
        <v>1538</v>
      </c>
      <c r="O417" t="s">
        <v>1538</v>
      </c>
      <c r="P417" t="s">
        <v>1538</v>
      </c>
      <c r="R417" t="s">
        <v>1538</v>
      </c>
      <c r="S417" t="s">
        <v>1538</v>
      </c>
      <c r="T417" t="s">
        <v>1538</v>
      </c>
      <c r="U417" t="s">
        <v>1538</v>
      </c>
      <c r="V417" t="s">
        <v>1538</v>
      </c>
    </row>
    <row r="418" spans="1:22" ht="16">
      <c r="A418" t="s">
        <v>1211</v>
      </c>
      <c r="B418" s="20" t="str">
        <f>VLOOKUP(A418,'Planning Periods'!$E$2:$N$540,10,FALSE)</f>
        <v>06/30/2014 - 06/30/2019</v>
      </c>
      <c r="C418" s="103">
        <v>2016</v>
      </c>
      <c r="D418" s="103" t="str">
        <f t="shared" si="6"/>
        <v>Colusa 2016</v>
      </c>
      <c r="E418" t="s">
        <v>1538</v>
      </c>
      <c r="F418" t="s">
        <v>1538</v>
      </c>
      <c r="G418" t="s">
        <v>1538</v>
      </c>
      <c r="H418" t="s">
        <v>1538</v>
      </c>
      <c r="J418" t="s">
        <v>1538</v>
      </c>
      <c r="K418" t="s">
        <v>1538</v>
      </c>
      <c r="L418" t="s">
        <v>1538</v>
      </c>
      <c r="M418" t="s">
        <v>1538</v>
      </c>
      <c r="O418" t="s">
        <v>1538</v>
      </c>
      <c r="P418" t="s">
        <v>1538</v>
      </c>
      <c r="R418" t="s">
        <v>1538</v>
      </c>
      <c r="S418" t="s">
        <v>1538</v>
      </c>
      <c r="T418" t="s">
        <v>1538</v>
      </c>
      <c r="U418" t="s">
        <v>1538</v>
      </c>
      <c r="V418" t="s">
        <v>1538</v>
      </c>
    </row>
    <row r="419" spans="1:22" ht="16">
      <c r="A419" t="s">
        <v>1211</v>
      </c>
      <c r="B419" s="20" t="str">
        <f>VLOOKUP(A419,'Planning Periods'!$E$2:$N$540,10,FALSE)</f>
        <v>06/30/2014 - 06/30/2019</v>
      </c>
      <c r="C419" s="103">
        <v>2017</v>
      </c>
      <c r="D419" s="103" t="str">
        <f t="shared" si="6"/>
        <v>Colusa 2017</v>
      </c>
      <c r="E419" t="s">
        <v>1538</v>
      </c>
      <c r="F419" t="s">
        <v>1538</v>
      </c>
      <c r="G419" t="s">
        <v>1538</v>
      </c>
      <c r="H419" t="s">
        <v>1538</v>
      </c>
      <c r="J419" t="s">
        <v>1538</v>
      </c>
      <c r="K419" t="s">
        <v>1538</v>
      </c>
      <c r="L419" t="s">
        <v>1538</v>
      </c>
      <c r="M419" t="s">
        <v>1538</v>
      </c>
      <c r="O419" t="s">
        <v>1538</v>
      </c>
      <c r="P419" t="s">
        <v>1538</v>
      </c>
      <c r="R419" t="s">
        <v>1538</v>
      </c>
      <c r="S419" t="s">
        <v>1538</v>
      </c>
      <c r="T419" t="s">
        <v>1538</v>
      </c>
      <c r="U419" t="s">
        <v>1538</v>
      </c>
      <c r="V419" t="s">
        <v>1538</v>
      </c>
    </row>
    <row r="420" spans="1:22" ht="16">
      <c r="A420" s="104" t="s">
        <v>699</v>
      </c>
      <c r="B420" s="20" t="str">
        <f>VLOOKUP(A420,'Planning Periods'!$E$2:$N$540,10,FALSE)</f>
        <v>06/30/2014 - 06/30/2019</v>
      </c>
      <c r="C420" s="103">
        <v>2014</v>
      </c>
      <c r="D420" s="103" t="str">
        <f t="shared" si="6"/>
        <v>Colusa County - Unincorporated 2014</v>
      </c>
      <c r="E420" s="103">
        <v>107</v>
      </c>
      <c r="F420" s="101">
        <v>2</v>
      </c>
      <c r="G420" s="103">
        <v>0</v>
      </c>
      <c r="H420" s="103">
        <v>2</v>
      </c>
      <c r="I420" s="102"/>
      <c r="J420" s="103">
        <v>91</v>
      </c>
      <c r="K420" s="101">
        <v>1</v>
      </c>
      <c r="L420" s="103">
        <v>0</v>
      </c>
      <c r="M420" s="103">
        <v>1</v>
      </c>
      <c r="N420" s="102"/>
      <c r="O420" s="103">
        <v>91</v>
      </c>
      <c r="P420" s="103">
        <v>32</v>
      </c>
      <c r="Q420" s="102"/>
      <c r="R420" s="103">
        <v>210</v>
      </c>
      <c r="S420" s="103">
        <v>25</v>
      </c>
      <c r="T420" s="102">
        <v>1</v>
      </c>
      <c r="U420" s="103">
        <v>499</v>
      </c>
      <c r="V420" s="103">
        <v>60</v>
      </c>
    </row>
    <row r="421" spans="1:22" ht="16">
      <c r="A421" s="104" t="s">
        <v>699</v>
      </c>
      <c r="B421" s="20" t="str">
        <f>VLOOKUP(A421,'Planning Periods'!$E$2:$N$540,10,FALSE)</f>
        <v>06/30/2014 - 06/30/2019</v>
      </c>
      <c r="C421" s="103">
        <v>2015</v>
      </c>
      <c r="D421" s="103" t="str">
        <f t="shared" si="6"/>
        <v>Colusa County - Unincorporated 2015</v>
      </c>
      <c r="E421" s="103">
        <v>107</v>
      </c>
      <c r="F421" s="101">
        <v>1</v>
      </c>
      <c r="G421" s="103">
        <v>1</v>
      </c>
      <c r="H421" s="103">
        <v>0</v>
      </c>
      <c r="I421" s="102"/>
      <c r="J421" s="103">
        <v>91</v>
      </c>
      <c r="K421" s="101">
        <v>1</v>
      </c>
      <c r="L421" s="103">
        <v>0</v>
      </c>
      <c r="M421" s="103">
        <v>1</v>
      </c>
      <c r="N421" s="102"/>
      <c r="O421" s="103">
        <v>91</v>
      </c>
      <c r="P421" s="103">
        <v>30</v>
      </c>
      <c r="Q421" s="102"/>
      <c r="R421" s="103">
        <v>210</v>
      </c>
      <c r="S421" s="103">
        <v>13</v>
      </c>
      <c r="T421" s="102">
        <v>1</v>
      </c>
      <c r="U421" s="103">
        <v>499</v>
      </c>
      <c r="V421" s="103">
        <v>45</v>
      </c>
    </row>
    <row r="422" spans="1:22" ht="16">
      <c r="A422" s="104" t="s">
        <v>699</v>
      </c>
      <c r="B422" s="20" t="str">
        <f>VLOOKUP(A422,'Planning Periods'!$E$2:$N$540,10,FALSE)</f>
        <v>06/30/2014 - 06/30/2019</v>
      </c>
      <c r="C422" s="103">
        <v>2016</v>
      </c>
      <c r="D422" s="103" t="str">
        <f t="shared" si="6"/>
        <v>Colusa County - Unincorporated 2016</v>
      </c>
      <c r="E422" s="103">
        <v>107</v>
      </c>
      <c r="F422" s="101">
        <v>0</v>
      </c>
      <c r="G422" s="103">
        <v>0</v>
      </c>
      <c r="H422" s="103">
        <v>0</v>
      </c>
      <c r="I422" s="102"/>
      <c r="J422" s="103">
        <v>91</v>
      </c>
      <c r="K422" s="101">
        <v>2</v>
      </c>
      <c r="L422" s="103">
        <v>0</v>
      </c>
      <c r="M422" s="103">
        <v>2</v>
      </c>
      <c r="N422" s="102"/>
      <c r="O422" s="103">
        <v>91</v>
      </c>
      <c r="P422" s="103">
        <v>7</v>
      </c>
      <c r="Q422" s="102"/>
      <c r="R422" s="103">
        <v>210</v>
      </c>
      <c r="S422" s="103">
        <v>2</v>
      </c>
      <c r="T422" s="102">
        <v>2</v>
      </c>
      <c r="U422" s="103">
        <v>499</v>
      </c>
      <c r="V422" s="103">
        <v>11</v>
      </c>
    </row>
    <row r="423" spans="1:22" ht="16">
      <c r="A423" s="104" t="s">
        <v>699</v>
      </c>
      <c r="B423" s="20" t="str">
        <f>VLOOKUP(A423,'Planning Periods'!$E$2:$N$540,10,FALSE)</f>
        <v>06/30/2014 - 06/30/2019</v>
      </c>
      <c r="C423" s="103">
        <v>2017</v>
      </c>
      <c r="D423" s="103" t="str">
        <f t="shared" si="6"/>
        <v>Colusa County - Unincorporated 2017</v>
      </c>
      <c r="E423" s="103">
        <v>107</v>
      </c>
      <c r="F423" s="101">
        <v>2</v>
      </c>
      <c r="G423" s="103">
        <v>0</v>
      </c>
      <c r="H423" s="103">
        <v>2</v>
      </c>
      <c r="I423" s="102"/>
      <c r="J423" s="103">
        <v>91</v>
      </c>
      <c r="K423" s="101">
        <v>1</v>
      </c>
      <c r="L423" s="103">
        <v>0</v>
      </c>
      <c r="M423" s="103">
        <v>1</v>
      </c>
      <c r="N423" s="102"/>
      <c r="O423" s="103">
        <v>91</v>
      </c>
      <c r="P423" s="103">
        <v>0</v>
      </c>
      <c r="Q423" s="102"/>
      <c r="R423" s="103">
        <v>210</v>
      </c>
      <c r="S423" s="103">
        <v>6</v>
      </c>
      <c r="T423" s="102">
        <v>1</v>
      </c>
      <c r="U423" s="103">
        <v>499</v>
      </c>
      <c r="V423" s="103">
        <v>9</v>
      </c>
    </row>
    <row r="424" spans="1:22">
      <c r="A424" t="s">
        <v>1111</v>
      </c>
      <c r="B424" s="20"/>
      <c r="C424" s="103">
        <v>2013</v>
      </c>
      <c r="D424" s="103" t="str">
        <f t="shared" si="6"/>
        <v>Commerce 2013</v>
      </c>
      <c r="E424" s="103" t="s">
        <v>1538</v>
      </c>
      <c r="F424" s="101" t="s">
        <v>1538</v>
      </c>
      <c r="G424" s="103" t="s">
        <v>1538</v>
      </c>
      <c r="H424" s="103" t="s">
        <v>1538</v>
      </c>
      <c r="I424" s="102"/>
      <c r="J424" s="103" t="s">
        <v>1538</v>
      </c>
      <c r="K424" s="101" t="s">
        <v>1538</v>
      </c>
      <c r="L424" s="103" t="s">
        <v>1538</v>
      </c>
      <c r="M424" s="103" t="s">
        <v>1538</v>
      </c>
      <c r="N424" s="102"/>
      <c r="O424" s="103" t="s">
        <v>1538</v>
      </c>
      <c r="P424" s="103" t="s">
        <v>1538</v>
      </c>
      <c r="Q424" s="102"/>
      <c r="R424" s="103" t="s">
        <v>1538</v>
      </c>
      <c r="S424" s="103" t="s">
        <v>1538</v>
      </c>
      <c r="T424" s="102" t="s">
        <v>1538</v>
      </c>
      <c r="U424" s="103" t="s">
        <v>1538</v>
      </c>
      <c r="V424" s="103" t="s">
        <v>1538</v>
      </c>
    </row>
    <row r="425" spans="1:22" ht="16">
      <c r="A425" t="s">
        <v>1111</v>
      </c>
      <c r="B425" s="20" t="str">
        <f>VLOOKUP(A425,'Planning Periods'!$E$2:$N$540,10,FALSE)</f>
        <v>10/15/2013 - 10/15/2021</v>
      </c>
      <c r="C425" s="103">
        <v>2014</v>
      </c>
      <c r="D425" s="103" t="str">
        <f t="shared" si="6"/>
        <v>Commerce 2014</v>
      </c>
      <c r="E425" s="101" t="s">
        <v>1538</v>
      </c>
      <c r="F425" s="101" t="s">
        <v>1538</v>
      </c>
      <c r="G425" s="101" t="s">
        <v>1538</v>
      </c>
      <c r="H425" s="101" t="s">
        <v>1538</v>
      </c>
      <c r="I425" s="101">
        <v>0</v>
      </c>
      <c r="J425" s="101" t="s">
        <v>1538</v>
      </c>
      <c r="K425" s="101" t="s">
        <v>1538</v>
      </c>
      <c r="L425" s="101" t="s">
        <v>1538</v>
      </c>
      <c r="M425" s="101" t="s">
        <v>1538</v>
      </c>
      <c r="N425" s="101">
        <v>0</v>
      </c>
      <c r="O425" s="101" t="s">
        <v>1538</v>
      </c>
      <c r="P425" s="101" t="s">
        <v>1538</v>
      </c>
      <c r="Q425" s="101"/>
      <c r="R425" s="101" t="s">
        <v>1538</v>
      </c>
      <c r="S425" s="101" t="s">
        <v>1538</v>
      </c>
      <c r="T425" s="101" t="s">
        <v>1538</v>
      </c>
      <c r="U425" s="101" t="s">
        <v>1538</v>
      </c>
      <c r="V425" s="101" t="s">
        <v>1538</v>
      </c>
    </row>
    <row r="426" spans="1:22" ht="16">
      <c r="A426" t="s">
        <v>1111</v>
      </c>
      <c r="B426" s="20" t="str">
        <f>VLOOKUP(A426,'Planning Periods'!$E$2:$N$540,10,FALSE)</f>
        <v>10/15/2013 - 10/15/2021</v>
      </c>
      <c r="C426" s="103">
        <v>2015</v>
      </c>
      <c r="D426" s="103" t="str">
        <f t="shared" si="6"/>
        <v>Commerce 2015</v>
      </c>
      <c r="E426" t="s">
        <v>1538</v>
      </c>
      <c r="F426" t="s">
        <v>1538</v>
      </c>
      <c r="G426" t="s">
        <v>1538</v>
      </c>
      <c r="H426" t="s">
        <v>1538</v>
      </c>
      <c r="J426" t="s">
        <v>1538</v>
      </c>
      <c r="K426" t="s">
        <v>1538</v>
      </c>
      <c r="L426" t="s">
        <v>1538</v>
      </c>
      <c r="M426" t="s">
        <v>1538</v>
      </c>
      <c r="O426" t="s">
        <v>1538</v>
      </c>
      <c r="P426" t="s">
        <v>1538</v>
      </c>
      <c r="R426" t="s">
        <v>1538</v>
      </c>
      <c r="S426" t="s">
        <v>1538</v>
      </c>
      <c r="T426" t="s">
        <v>1538</v>
      </c>
      <c r="U426" t="s">
        <v>1538</v>
      </c>
      <c r="V426" t="s">
        <v>1538</v>
      </c>
    </row>
    <row r="427" spans="1:22" ht="16">
      <c r="A427" t="s">
        <v>1111</v>
      </c>
      <c r="B427" s="20" t="str">
        <f>VLOOKUP(A427,'Planning Periods'!$E$2:$N$540,10,FALSE)</f>
        <v>10/15/2013 - 10/15/2021</v>
      </c>
      <c r="C427" s="103">
        <v>2016</v>
      </c>
      <c r="D427" s="103" t="str">
        <f t="shared" si="6"/>
        <v>Commerce 2016</v>
      </c>
      <c r="E427" t="s">
        <v>1538</v>
      </c>
      <c r="F427" t="s">
        <v>1538</v>
      </c>
      <c r="G427" t="s">
        <v>1538</v>
      </c>
      <c r="H427" t="s">
        <v>1538</v>
      </c>
      <c r="J427" t="s">
        <v>1538</v>
      </c>
      <c r="K427" t="s">
        <v>1538</v>
      </c>
      <c r="L427" t="s">
        <v>1538</v>
      </c>
      <c r="M427" t="s">
        <v>1538</v>
      </c>
      <c r="O427" t="s">
        <v>1538</v>
      </c>
      <c r="P427" t="s">
        <v>1538</v>
      </c>
      <c r="R427" t="s">
        <v>1538</v>
      </c>
      <c r="S427" t="s">
        <v>1538</v>
      </c>
      <c r="T427" t="s">
        <v>1538</v>
      </c>
      <c r="U427" t="s">
        <v>1538</v>
      </c>
      <c r="V427" t="s">
        <v>1538</v>
      </c>
    </row>
    <row r="428" spans="1:22" ht="16">
      <c r="A428" t="s">
        <v>1111</v>
      </c>
      <c r="B428" s="20" t="str">
        <f>VLOOKUP(A428,'Planning Periods'!$E$2:$N$540,10,FALSE)</f>
        <v>10/15/2013 - 10/15/2021</v>
      </c>
      <c r="C428" s="103">
        <v>2017</v>
      </c>
      <c r="D428" s="103" t="str">
        <f t="shared" si="6"/>
        <v>Commerce 2017</v>
      </c>
      <c r="E428" t="s">
        <v>1538</v>
      </c>
      <c r="F428" t="s">
        <v>1538</v>
      </c>
      <c r="G428" t="s">
        <v>1538</v>
      </c>
      <c r="H428" t="s">
        <v>1538</v>
      </c>
      <c r="J428" t="s">
        <v>1538</v>
      </c>
      <c r="K428" t="s">
        <v>1538</v>
      </c>
      <c r="L428" t="s">
        <v>1538</v>
      </c>
      <c r="M428" t="s">
        <v>1538</v>
      </c>
      <c r="O428" t="s">
        <v>1538</v>
      </c>
      <c r="P428" t="s">
        <v>1538</v>
      </c>
      <c r="R428" t="s">
        <v>1538</v>
      </c>
      <c r="S428" t="s">
        <v>1538</v>
      </c>
      <c r="T428" t="s">
        <v>1538</v>
      </c>
      <c r="U428" t="s">
        <v>1538</v>
      </c>
      <c r="V428" t="s">
        <v>1538</v>
      </c>
    </row>
    <row r="429" spans="1:22">
      <c r="A429" t="s">
        <v>1110</v>
      </c>
      <c r="B429" s="20"/>
      <c r="C429" s="103">
        <v>2013</v>
      </c>
      <c r="D429" s="103" t="str">
        <f t="shared" si="6"/>
        <v>Compton 2013</v>
      </c>
      <c r="E429" t="s">
        <v>1538</v>
      </c>
      <c r="F429" t="s">
        <v>1538</v>
      </c>
      <c r="G429" t="s">
        <v>1538</v>
      </c>
      <c r="H429" t="s">
        <v>1538</v>
      </c>
      <c r="J429" t="s">
        <v>1538</v>
      </c>
      <c r="K429" t="s">
        <v>1538</v>
      </c>
      <c r="L429" t="s">
        <v>1538</v>
      </c>
      <c r="M429" t="s">
        <v>1538</v>
      </c>
      <c r="O429" t="s">
        <v>1538</v>
      </c>
      <c r="P429" t="s">
        <v>1538</v>
      </c>
      <c r="R429" t="s">
        <v>1538</v>
      </c>
      <c r="S429" t="s">
        <v>1538</v>
      </c>
      <c r="T429" t="s">
        <v>1538</v>
      </c>
      <c r="U429" t="s">
        <v>1538</v>
      </c>
      <c r="V429" t="s">
        <v>1538</v>
      </c>
    </row>
    <row r="430" spans="1:22" ht="16">
      <c r="A430" t="s">
        <v>1110</v>
      </c>
      <c r="B430" s="20" t="str">
        <f>VLOOKUP(A430,'Planning Periods'!$E$2:$N$540,10,FALSE)</f>
        <v>10/15/2013 - 10/15/2021</v>
      </c>
      <c r="C430" s="103">
        <v>2014</v>
      </c>
      <c r="D430" s="103" t="str">
        <f t="shared" si="6"/>
        <v>Compton 2014</v>
      </c>
      <c r="E430" s="101" t="s">
        <v>1538</v>
      </c>
      <c r="F430" s="101" t="s">
        <v>1538</v>
      </c>
      <c r="G430" s="101" t="s">
        <v>1538</v>
      </c>
      <c r="H430" s="101" t="s">
        <v>1538</v>
      </c>
      <c r="I430" s="101">
        <v>0</v>
      </c>
      <c r="J430" s="101" t="s">
        <v>1538</v>
      </c>
      <c r="K430" s="101" t="s">
        <v>1538</v>
      </c>
      <c r="L430" s="101" t="s">
        <v>1538</v>
      </c>
      <c r="M430" s="101" t="s">
        <v>1538</v>
      </c>
      <c r="N430" s="101">
        <v>0</v>
      </c>
      <c r="O430" s="101" t="s">
        <v>1538</v>
      </c>
      <c r="P430" s="101" t="s">
        <v>1538</v>
      </c>
      <c r="Q430" s="101"/>
      <c r="R430" s="101" t="s">
        <v>1538</v>
      </c>
      <c r="S430" s="101" t="s">
        <v>1538</v>
      </c>
      <c r="T430" s="101" t="s">
        <v>1538</v>
      </c>
      <c r="U430" s="101" t="s">
        <v>1538</v>
      </c>
      <c r="V430" s="101" t="s">
        <v>1538</v>
      </c>
    </row>
    <row r="431" spans="1:22" ht="16">
      <c r="A431" t="s">
        <v>1110</v>
      </c>
      <c r="B431" s="20" t="str">
        <f>VLOOKUP(A431,'Planning Periods'!$E$2:$N$540,10,FALSE)</f>
        <v>10/15/2013 - 10/15/2021</v>
      </c>
      <c r="C431" s="103">
        <v>2015</v>
      </c>
      <c r="D431" s="103" t="str">
        <f t="shared" si="6"/>
        <v>Compton 2015</v>
      </c>
      <c r="E431" t="s">
        <v>1538</v>
      </c>
      <c r="F431" t="s">
        <v>1538</v>
      </c>
      <c r="G431" t="s">
        <v>1538</v>
      </c>
      <c r="H431" t="s">
        <v>1538</v>
      </c>
      <c r="J431" t="s">
        <v>1538</v>
      </c>
      <c r="K431" t="s">
        <v>1538</v>
      </c>
      <c r="L431" t="s">
        <v>1538</v>
      </c>
      <c r="M431" t="s">
        <v>1538</v>
      </c>
      <c r="O431" t="s">
        <v>1538</v>
      </c>
      <c r="P431" t="s">
        <v>1538</v>
      </c>
      <c r="R431" t="s">
        <v>1538</v>
      </c>
      <c r="S431" t="s">
        <v>1538</v>
      </c>
      <c r="T431" t="s">
        <v>1538</v>
      </c>
      <c r="U431" t="s">
        <v>1538</v>
      </c>
      <c r="V431" t="s">
        <v>1538</v>
      </c>
    </row>
    <row r="432" spans="1:22" ht="16">
      <c r="A432" t="s">
        <v>1110</v>
      </c>
      <c r="B432" s="20" t="str">
        <f>VLOOKUP(A432,'Planning Periods'!$E$2:$N$540,10,FALSE)</f>
        <v>10/15/2013 - 10/15/2021</v>
      </c>
      <c r="C432" s="103">
        <v>2016</v>
      </c>
      <c r="D432" s="103" t="str">
        <f t="shared" si="6"/>
        <v>Compton 2016</v>
      </c>
      <c r="E432" t="s">
        <v>1538</v>
      </c>
      <c r="F432" t="s">
        <v>1538</v>
      </c>
      <c r="G432" t="s">
        <v>1538</v>
      </c>
      <c r="H432" t="s">
        <v>1538</v>
      </c>
      <c r="J432" t="s">
        <v>1538</v>
      </c>
      <c r="K432" t="s">
        <v>1538</v>
      </c>
      <c r="L432" t="s">
        <v>1538</v>
      </c>
      <c r="M432" t="s">
        <v>1538</v>
      </c>
      <c r="O432" t="s">
        <v>1538</v>
      </c>
      <c r="P432" t="s">
        <v>1538</v>
      </c>
      <c r="R432" t="s">
        <v>1538</v>
      </c>
      <c r="S432" t="s">
        <v>1538</v>
      </c>
      <c r="T432" t="s">
        <v>1538</v>
      </c>
      <c r="U432" t="s">
        <v>1538</v>
      </c>
      <c r="V432" t="s">
        <v>1538</v>
      </c>
    </row>
    <row r="433" spans="1:22" ht="16">
      <c r="A433" t="s">
        <v>1110</v>
      </c>
      <c r="B433" s="20" t="str">
        <f>VLOOKUP(A433,'Planning Periods'!$E$2:$N$540,10,FALSE)</f>
        <v>10/15/2013 - 10/15/2021</v>
      </c>
      <c r="C433" s="103">
        <v>2017</v>
      </c>
      <c r="D433" s="103" t="str">
        <f t="shared" si="6"/>
        <v>Compton 2017</v>
      </c>
      <c r="E433" t="s">
        <v>1538</v>
      </c>
      <c r="F433" t="s">
        <v>1538</v>
      </c>
      <c r="G433" t="s">
        <v>1538</v>
      </c>
      <c r="H433" t="s">
        <v>1538</v>
      </c>
      <c r="J433" t="s">
        <v>1538</v>
      </c>
      <c r="K433" t="s">
        <v>1538</v>
      </c>
      <c r="L433" t="s">
        <v>1538</v>
      </c>
      <c r="M433" t="s">
        <v>1538</v>
      </c>
      <c r="O433" t="s">
        <v>1538</v>
      </c>
      <c r="P433" t="s">
        <v>1538</v>
      </c>
      <c r="R433" t="s">
        <v>1538</v>
      </c>
      <c r="S433" t="s">
        <v>1538</v>
      </c>
      <c r="T433" t="s">
        <v>1538</v>
      </c>
      <c r="U433" t="s">
        <v>1538</v>
      </c>
      <c r="V433" t="s">
        <v>1538</v>
      </c>
    </row>
    <row r="434" spans="1:22" ht="16">
      <c r="A434" s="104" t="s">
        <v>1206</v>
      </c>
      <c r="B434" s="20" t="str">
        <f>VLOOKUP(A434,'Planning Periods'!$E$2:$N$540,10,FALSE)</f>
        <v>01/31/2015 - 01/31/2023</v>
      </c>
      <c r="C434" s="103">
        <v>2014</v>
      </c>
      <c r="D434" s="103" t="str">
        <f t="shared" si="6"/>
        <v>Concord 2014</v>
      </c>
      <c r="E434" s="103">
        <v>798</v>
      </c>
      <c r="F434" s="101">
        <v>0</v>
      </c>
      <c r="G434" s="103">
        <v>0</v>
      </c>
      <c r="H434" s="103">
        <v>0</v>
      </c>
      <c r="I434" s="102"/>
      <c r="J434" s="103">
        <v>444</v>
      </c>
      <c r="K434" s="101">
        <v>0</v>
      </c>
      <c r="L434" s="103">
        <v>0</v>
      </c>
      <c r="M434" s="103">
        <v>0</v>
      </c>
      <c r="N434" s="102"/>
      <c r="O434" s="103">
        <v>559</v>
      </c>
      <c r="P434" s="103">
        <v>0</v>
      </c>
      <c r="Q434" s="102"/>
      <c r="R434" s="103">
        <v>1677</v>
      </c>
      <c r="S434" s="103">
        <v>15</v>
      </c>
      <c r="T434" s="102">
        <v>0</v>
      </c>
      <c r="U434" s="103">
        <v>3478</v>
      </c>
      <c r="V434" s="103">
        <v>15</v>
      </c>
    </row>
    <row r="435" spans="1:22" ht="16">
      <c r="A435" s="104" t="s">
        <v>1206</v>
      </c>
      <c r="B435" s="20" t="str">
        <f>VLOOKUP(A435,'Planning Periods'!$E$2:$N$540,10,FALSE)</f>
        <v>01/31/2015 - 01/31/2023</v>
      </c>
      <c r="C435" s="103">
        <v>2015</v>
      </c>
      <c r="D435" s="103" t="str">
        <f t="shared" si="6"/>
        <v>Concord 2015</v>
      </c>
      <c r="E435" s="103">
        <v>798</v>
      </c>
      <c r="F435" s="101">
        <v>0</v>
      </c>
      <c r="G435" s="103">
        <v>0</v>
      </c>
      <c r="H435" s="103">
        <v>0</v>
      </c>
      <c r="I435" s="102"/>
      <c r="J435" s="103">
        <v>444</v>
      </c>
      <c r="K435" s="101">
        <v>0</v>
      </c>
      <c r="L435" s="103">
        <v>0</v>
      </c>
      <c r="M435" s="103">
        <v>0</v>
      </c>
      <c r="N435" s="102"/>
      <c r="O435" s="103">
        <v>559</v>
      </c>
      <c r="P435" s="103">
        <v>4</v>
      </c>
      <c r="Q435" s="102"/>
      <c r="R435" s="103">
        <v>1677</v>
      </c>
      <c r="S435" s="103">
        <v>33</v>
      </c>
      <c r="T435" s="102">
        <v>0</v>
      </c>
      <c r="U435" s="103">
        <v>3478</v>
      </c>
      <c r="V435" s="103">
        <v>37</v>
      </c>
    </row>
    <row r="436" spans="1:22" ht="16">
      <c r="A436" s="104" t="s">
        <v>1206</v>
      </c>
      <c r="B436" s="20" t="str">
        <f>VLOOKUP(A436,'Planning Periods'!$E$2:$N$540,10,FALSE)</f>
        <v>01/31/2015 - 01/31/2023</v>
      </c>
      <c r="C436" s="103">
        <v>2016</v>
      </c>
      <c r="D436" s="103" t="str">
        <f t="shared" si="6"/>
        <v>Concord 2016</v>
      </c>
      <c r="E436" s="103">
        <v>798</v>
      </c>
      <c r="F436" s="101">
        <v>19</v>
      </c>
      <c r="G436" s="103">
        <v>19</v>
      </c>
      <c r="H436" s="103">
        <v>0</v>
      </c>
      <c r="I436" s="102"/>
      <c r="J436" s="103">
        <v>444</v>
      </c>
      <c r="K436" s="101">
        <v>3</v>
      </c>
      <c r="L436" s="103">
        <v>3</v>
      </c>
      <c r="M436" s="103">
        <v>0</v>
      </c>
      <c r="N436" s="102"/>
      <c r="O436" s="103">
        <v>559</v>
      </c>
      <c r="P436" s="103">
        <v>0</v>
      </c>
      <c r="Q436" s="102"/>
      <c r="R436" s="103">
        <v>1677</v>
      </c>
      <c r="S436" s="103">
        <v>55</v>
      </c>
      <c r="T436" s="102">
        <v>0</v>
      </c>
      <c r="U436" s="103">
        <v>3478</v>
      </c>
      <c r="V436" s="103">
        <v>77</v>
      </c>
    </row>
    <row r="437" spans="1:22" ht="16">
      <c r="A437" s="104" t="s">
        <v>1206</v>
      </c>
      <c r="B437" s="20" t="str">
        <f>VLOOKUP(A437,'Planning Periods'!$E$2:$N$540,10,FALSE)</f>
        <v>01/31/2015 - 01/31/2023</v>
      </c>
      <c r="C437" s="103">
        <v>2017</v>
      </c>
      <c r="D437" s="103" t="str">
        <f t="shared" si="6"/>
        <v>Concord 2017</v>
      </c>
      <c r="E437" s="103">
        <v>798</v>
      </c>
      <c r="F437" s="101">
        <v>0</v>
      </c>
      <c r="G437" s="103">
        <v>0</v>
      </c>
      <c r="H437" s="103">
        <v>0</v>
      </c>
      <c r="I437" s="102"/>
      <c r="J437" s="103">
        <v>444</v>
      </c>
      <c r="K437" s="101">
        <v>0</v>
      </c>
      <c r="L437" s="103">
        <v>0</v>
      </c>
      <c r="M437" s="103">
        <v>0</v>
      </c>
      <c r="N437" s="102"/>
      <c r="O437" s="103">
        <v>559</v>
      </c>
      <c r="P437" s="103">
        <v>0</v>
      </c>
      <c r="Q437" s="102"/>
      <c r="R437" s="103">
        <v>1677</v>
      </c>
      <c r="S437" s="103">
        <v>53</v>
      </c>
      <c r="T437" s="102">
        <v>0</v>
      </c>
      <c r="U437" s="103">
        <v>3478</v>
      </c>
      <c r="V437" s="103">
        <v>53</v>
      </c>
    </row>
    <row r="438" spans="1:22" ht="16">
      <c r="A438" s="104" t="s">
        <v>692</v>
      </c>
      <c r="B438" s="20" t="str">
        <f>VLOOKUP(A438,'Planning Periods'!$E$2:$N$540,10,FALSE)</f>
        <v>01/31/2015 - 01/31/2023</v>
      </c>
      <c r="C438" s="103">
        <v>2014</v>
      </c>
      <c r="D438" s="103" t="str">
        <f t="shared" si="6"/>
        <v>Contra Costa County - Unincorporated 2014</v>
      </c>
      <c r="E438" s="103" t="s">
        <v>1538</v>
      </c>
      <c r="F438" s="101" t="s">
        <v>1538</v>
      </c>
      <c r="G438" s="103" t="s">
        <v>1538</v>
      </c>
      <c r="H438" s="103" t="s">
        <v>1538</v>
      </c>
      <c r="I438" s="102"/>
      <c r="J438" s="103" t="s">
        <v>1538</v>
      </c>
      <c r="K438" s="101" t="s">
        <v>1538</v>
      </c>
      <c r="L438" s="103" t="s">
        <v>1538</v>
      </c>
      <c r="M438" s="103" t="s">
        <v>1538</v>
      </c>
      <c r="N438" s="102"/>
      <c r="O438" s="103" t="s">
        <v>1538</v>
      </c>
      <c r="P438" s="103" t="s">
        <v>1538</v>
      </c>
      <c r="Q438" s="102"/>
      <c r="R438" s="103" t="s">
        <v>1538</v>
      </c>
      <c r="S438" s="103" t="s">
        <v>1538</v>
      </c>
      <c r="T438" s="102" t="s">
        <v>1538</v>
      </c>
      <c r="U438" s="103" t="s">
        <v>1538</v>
      </c>
      <c r="V438" s="103" t="s">
        <v>1538</v>
      </c>
    </row>
    <row r="439" spans="1:22" ht="16">
      <c r="A439" s="104" t="s">
        <v>692</v>
      </c>
      <c r="B439" s="20" t="str">
        <f>VLOOKUP(A439,'Planning Periods'!$E$2:$N$540,10,FALSE)</f>
        <v>01/31/2015 - 01/31/2023</v>
      </c>
      <c r="C439" s="103">
        <v>2015</v>
      </c>
      <c r="D439" s="103" t="str">
        <f t="shared" si="6"/>
        <v>Contra Costa County - Unincorporated 2015</v>
      </c>
      <c r="E439" s="103">
        <v>374</v>
      </c>
      <c r="F439" s="101">
        <v>0</v>
      </c>
      <c r="G439" s="103">
        <v>0</v>
      </c>
      <c r="H439" s="103">
        <v>0</v>
      </c>
      <c r="I439" s="102"/>
      <c r="J439" s="103">
        <v>218</v>
      </c>
      <c r="K439" s="101">
        <v>8</v>
      </c>
      <c r="L439" s="103">
        <v>0</v>
      </c>
      <c r="M439" s="103">
        <v>8</v>
      </c>
      <c r="N439" s="102"/>
      <c r="O439" s="103">
        <v>243</v>
      </c>
      <c r="P439" s="103">
        <v>65</v>
      </c>
      <c r="Q439" s="102"/>
      <c r="R439" s="103">
        <v>532</v>
      </c>
      <c r="S439" s="103">
        <v>276</v>
      </c>
      <c r="T439" s="102">
        <v>8</v>
      </c>
      <c r="U439" s="103">
        <v>1367</v>
      </c>
      <c r="V439" s="103">
        <v>349</v>
      </c>
    </row>
    <row r="440" spans="1:22" ht="16">
      <c r="A440" s="104" t="s">
        <v>692</v>
      </c>
      <c r="B440" s="20" t="str">
        <f>VLOOKUP(A440,'Planning Periods'!$E$2:$N$540,10,FALSE)</f>
        <v>01/31/2015 - 01/31/2023</v>
      </c>
      <c r="C440" s="103">
        <v>2016</v>
      </c>
      <c r="D440" s="103" t="str">
        <f t="shared" si="6"/>
        <v>Contra Costa County - Unincorporated 2016</v>
      </c>
      <c r="E440" s="103">
        <v>374</v>
      </c>
      <c r="F440" s="101">
        <v>0</v>
      </c>
      <c r="G440" s="103">
        <v>0</v>
      </c>
      <c r="H440" s="103">
        <v>0</v>
      </c>
      <c r="I440" s="102"/>
      <c r="J440" s="103">
        <v>218</v>
      </c>
      <c r="K440" s="101">
        <v>0</v>
      </c>
      <c r="L440" s="103">
        <v>0</v>
      </c>
      <c r="M440" s="103">
        <v>0</v>
      </c>
      <c r="N440" s="102"/>
      <c r="O440" s="103">
        <v>243</v>
      </c>
      <c r="P440" s="103">
        <v>28</v>
      </c>
      <c r="Q440" s="102"/>
      <c r="R440" s="103">
        <v>532</v>
      </c>
      <c r="S440" s="103">
        <v>201</v>
      </c>
      <c r="T440" s="102">
        <v>0</v>
      </c>
      <c r="U440" s="103">
        <v>1367</v>
      </c>
      <c r="V440" s="103">
        <v>229</v>
      </c>
    </row>
    <row r="441" spans="1:22" ht="16">
      <c r="A441" s="104" t="s">
        <v>692</v>
      </c>
      <c r="B441" s="20" t="str">
        <f>VLOOKUP(A441,'Planning Periods'!$E$2:$N$540,10,FALSE)</f>
        <v>01/31/2015 - 01/31/2023</v>
      </c>
      <c r="C441" s="103">
        <v>2017</v>
      </c>
      <c r="D441" s="103" t="str">
        <f t="shared" si="6"/>
        <v>Contra Costa County - Unincorporated 2017</v>
      </c>
      <c r="E441" s="103">
        <v>374</v>
      </c>
      <c r="F441" s="101">
        <v>0</v>
      </c>
      <c r="G441" s="103">
        <v>0</v>
      </c>
      <c r="H441" s="103">
        <v>0</v>
      </c>
      <c r="I441" s="102"/>
      <c r="J441" s="103">
        <v>218</v>
      </c>
      <c r="K441" s="101">
        <v>3</v>
      </c>
      <c r="L441" s="103">
        <v>3</v>
      </c>
      <c r="M441" s="103">
        <v>0</v>
      </c>
      <c r="N441" s="102"/>
      <c r="O441" s="103">
        <v>243</v>
      </c>
      <c r="P441" s="103">
        <v>31</v>
      </c>
      <c r="Q441" s="102"/>
      <c r="R441" s="103">
        <v>532</v>
      </c>
      <c r="S441" s="103">
        <v>244</v>
      </c>
      <c r="T441" s="102">
        <v>0</v>
      </c>
      <c r="U441" s="103">
        <v>1367</v>
      </c>
      <c r="V441" s="103">
        <v>278</v>
      </c>
    </row>
    <row r="442" spans="1:22" ht="16">
      <c r="A442" t="s">
        <v>1137</v>
      </c>
      <c r="B442" s="20" t="str">
        <f>VLOOKUP(A442,'Planning Periods'!$E$2:$N$540,10,FALSE)</f>
        <v>01/31/2016 - 01/31/2024</v>
      </c>
      <c r="C442" s="103">
        <v>2014</v>
      </c>
      <c r="D442" s="103" t="str">
        <f t="shared" si="6"/>
        <v>Corcoran 2014</v>
      </c>
      <c r="E442" s="101" t="s">
        <v>1538</v>
      </c>
      <c r="F442" s="101" t="s">
        <v>1538</v>
      </c>
      <c r="G442" s="101" t="s">
        <v>1538</v>
      </c>
      <c r="H442" s="101" t="s">
        <v>1538</v>
      </c>
      <c r="I442" s="101">
        <v>0</v>
      </c>
      <c r="J442" s="101" t="s">
        <v>1538</v>
      </c>
      <c r="K442" s="101" t="s">
        <v>1538</v>
      </c>
      <c r="L442" s="101" t="s">
        <v>1538</v>
      </c>
      <c r="M442" s="101" t="s">
        <v>1538</v>
      </c>
      <c r="N442" s="101">
        <v>0</v>
      </c>
      <c r="O442" s="101" t="s">
        <v>1538</v>
      </c>
      <c r="P442" s="101" t="s">
        <v>1538</v>
      </c>
      <c r="Q442" s="101"/>
      <c r="R442" s="101" t="s">
        <v>1538</v>
      </c>
      <c r="S442" s="101" t="s">
        <v>1538</v>
      </c>
      <c r="T442" s="101" t="s">
        <v>1538</v>
      </c>
      <c r="U442" s="101" t="s">
        <v>1538</v>
      </c>
      <c r="V442" s="101" t="s">
        <v>1538</v>
      </c>
    </row>
    <row r="443" spans="1:22" ht="16">
      <c r="A443" t="s">
        <v>1137</v>
      </c>
      <c r="B443" s="20" t="str">
        <f>VLOOKUP(A443,'Planning Periods'!$E$2:$N$540,10,FALSE)</f>
        <v>01/31/2016 - 01/31/2024</v>
      </c>
      <c r="C443" s="103">
        <v>2015</v>
      </c>
      <c r="D443" s="103" t="str">
        <f t="shared" si="6"/>
        <v>Corcoran 2015</v>
      </c>
      <c r="E443" t="s">
        <v>1538</v>
      </c>
      <c r="F443" t="s">
        <v>1538</v>
      </c>
      <c r="G443" t="s">
        <v>1538</v>
      </c>
      <c r="H443" t="s">
        <v>1538</v>
      </c>
      <c r="J443" t="s">
        <v>1538</v>
      </c>
      <c r="K443" t="s">
        <v>1538</v>
      </c>
      <c r="L443" t="s">
        <v>1538</v>
      </c>
      <c r="M443" t="s">
        <v>1538</v>
      </c>
      <c r="O443" t="s">
        <v>1538</v>
      </c>
      <c r="P443" t="s">
        <v>1538</v>
      </c>
      <c r="R443" t="s">
        <v>1538</v>
      </c>
      <c r="S443" t="s">
        <v>1538</v>
      </c>
      <c r="T443" t="s">
        <v>1538</v>
      </c>
      <c r="U443" t="s">
        <v>1538</v>
      </c>
      <c r="V443" t="s">
        <v>1538</v>
      </c>
    </row>
    <row r="444" spans="1:22" ht="16">
      <c r="A444" t="s">
        <v>1137</v>
      </c>
      <c r="B444" s="20" t="str">
        <f>VLOOKUP(A444,'Planning Periods'!$E$2:$N$540,10,FALSE)</f>
        <v>01/31/2016 - 01/31/2024</v>
      </c>
      <c r="C444" s="103">
        <v>2016</v>
      </c>
      <c r="D444" s="103" t="str">
        <f t="shared" si="6"/>
        <v>Corcoran 2016</v>
      </c>
      <c r="E444" t="s">
        <v>1538</v>
      </c>
      <c r="F444" t="s">
        <v>1538</v>
      </c>
      <c r="G444" t="s">
        <v>1538</v>
      </c>
      <c r="H444" t="s">
        <v>1538</v>
      </c>
      <c r="J444" t="s">
        <v>1538</v>
      </c>
      <c r="K444" t="s">
        <v>1538</v>
      </c>
      <c r="L444" t="s">
        <v>1538</v>
      </c>
      <c r="M444" t="s">
        <v>1538</v>
      </c>
      <c r="O444" t="s">
        <v>1538</v>
      </c>
      <c r="P444" t="s">
        <v>1538</v>
      </c>
      <c r="R444" t="s">
        <v>1538</v>
      </c>
      <c r="S444" t="s">
        <v>1538</v>
      </c>
      <c r="T444" t="s">
        <v>1538</v>
      </c>
      <c r="U444" t="s">
        <v>1538</v>
      </c>
      <c r="V444" t="s">
        <v>1538</v>
      </c>
    </row>
    <row r="445" spans="1:22" ht="16">
      <c r="A445" t="s">
        <v>1137</v>
      </c>
      <c r="B445" s="20" t="str">
        <f>VLOOKUP(A445,'Planning Periods'!$E$2:$N$540,10,FALSE)</f>
        <v>01/31/2016 - 01/31/2024</v>
      </c>
      <c r="C445" s="103">
        <v>2017</v>
      </c>
      <c r="D445" s="103" t="str">
        <f t="shared" si="6"/>
        <v>Corcoran 2017</v>
      </c>
      <c r="E445" t="s">
        <v>1538</v>
      </c>
      <c r="F445" t="s">
        <v>1538</v>
      </c>
      <c r="G445" t="s">
        <v>1538</v>
      </c>
      <c r="H445" t="s">
        <v>1538</v>
      </c>
      <c r="J445" t="s">
        <v>1538</v>
      </c>
      <c r="K445" t="s">
        <v>1538</v>
      </c>
      <c r="L445" t="s">
        <v>1538</v>
      </c>
      <c r="M445" t="s">
        <v>1538</v>
      </c>
      <c r="O445" t="s">
        <v>1538</v>
      </c>
      <c r="P445" t="s">
        <v>1538</v>
      </c>
      <c r="R445" t="s">
        <v>1538</v>
      </c>
      <c r="S445" t="s">
        <v>1538</v>
      </c>
      <c r="T445" t="s">
        <v>1538</v>
      </c>
      <c r="U445" t="s">
        <v>1538</v>
      </c>
      <c r="V445" t="s">
        <v>1538</v>
      </c>
    </row>
    <row r="446" spans="1:22" ht="16">
      <c r="A446" t="s">
        <v>779</v>
      </c>
      <c r="B446" s="20" t="str">
        <f>VLOOKUP(A446,'Planning Periods'!$E$2:$N$540,10,FALSE)</f>
        <v>06/30/2014 - 06/30/2019</v>
      </c>
      <c r="C446" s="103">
        <v>2014</v>
      </c>
      <c r="D446" s="103" t="str">
        <f t="shared" si="6"/>
        <v>Corning 2014</v>
      </c>
      <c r="E446" s="101" t="s">
        <v>1538</v>
      </c>
      <c r="F446" s="101" t="s">
        <v>1538</v>
      </c>
      <c r="G446" s="101" t="s">
        <v>1538</v>
      </c>
      <c r="H446" s="101" t="s">
        <v>1538</v>
      </c>
      <c r="I446" s="101">
        <v>0</v>
      </c>
      <c r="J446" s="101" t="s">
        <v>1538</v>
      </c>
      <c r="K446" s="101" t="s">
        <v>1538</v>
      </c>
      <c r="L446" s="101" t="s">
        <v>1538</v>
      </c>
      <c r="M446" s="101" t="s">
        <v>1538</v>
      </c>
      <c r="N446" s="101">
        <v>0</v>
      </c>
      <c r="O446" s="101" t="s">
        <v>1538</v>
      </c>
      <c r="P446" s="101" t="s">
        <v>1538</v>
      </c>
      <c r="Q446" s="101"/>
      <c r="R446" s="101" t="s">
        <v>1538</v>
      </c>
      <c r="S446" s="101" t="s">
        <v>1538</v>
      </c>
      <c r="T446" s="101" t="s">
        <v>1538</v>
      </c>
      <c r="U446" s="101" t="s">
        <v>1538</v>
      </c>
      <c r="V446" s="101" t="s">
        <v>1538</v>
      </c>
    </row>
    <row r="447" spans="1:22" ht="16">
      <c r="A447" t="s">
        <v>779</v>
      </c>
      <c r="B447" s="20" t="str">
        <f>VLOOKUP(A447,'Planning Periods'!$E$2:$N$540,10,FALSE)</f>
        <v>06/30/2014 - 06/30/2019</v>
      </c>
      <c r="C447" s="103">
        <v>2015</v>
      </c>
      <c r="D447" s="103" t="str">
        <f t="shared" si="6"/>
        <v>Corning 2015</v>
      </c>
      <c r="E447" t="s">
        <v>1538</v>
      </c>
      <c r="F447" t="s">
        <v>1538</v>
      </c>
      <c r="G447" t="s">
        <v>1538</v>
      </c>
      <c r="H447" t="s">
        <v>1538</v>
      </c>
      <c r="J447" t="s">
        <v>1538</v>
      </c>
      <c r="K447" t="s">
        <v>1538</v>
      </c>
      <c r="L447" t="s">
        <v>1538</v>
      </c>
      <c r="M447" t="s">
        <v>1538</v>
      </c>
      <c r="O447" t="s">
        <v>1538</v>
      </c>
      <c r="P447" t="s">
        <v>1538</v>
      </c>
      <c r="R447" t="s">
        <v>1538</v>
      </c>
      <c r="S447" t="s">
        <v>1538</v>
      </c>
      <c r="T447" t="s">
        <v>1538</v>
      </c>
      <c r="U447" t="s">
        <v>1538</v>
      </c>
      <c r="V447" t="s">
        <v>1538</v>
      </c>
    </row>
    <row r="448" spans="1:22" ht="16">
      <c r="A448" t="s">
        <v>779</v>
      </c>
      <c r="B448" s="20" t="str">
        <f>VLOOKUP(A448,'Planning Periods'!$E$2:$N$540,10,FALSE)</f>
        <v>06/30/2014 - 06/30/2019</v>
      </c>
      <c r="C448" s="103">
        <v>2016</v>
      </c>
      <c r="D448" s="103" t="str">
        <f t="shared" si="6"/>
        <v>Corning 2016</v>
      </c>
      <c r="E448" t="s">
        <v>1538</v>
      </c>
      <c r="F448" t="s">
        <v>1538</v>
      </c>
      <c r="G448" t="s">
        <v>1538</v>
      </c>
      <c r="H448" t="s">
        <v>1538</v>
      </c>
      <c r="J448" t="s">
        <v>1538</v>
      </c>
      <c r="K448" t="s">
        <v>1538</v>
      </c>
      <c r="L448" t="s">
        <v>1538</v>
      </c>
      <c r="M448" t="s">
        <v>1538</v>
      </c>
      <c r="O448" t="s">
        <v>1538</v>
      </c>
      <c r="P448" t="s">
        <v>1538</v>
      </c>
      <c r="R448" t="s">
        <v>1538</v>
      </c>
      <c r="S448" t="s">
        <v>1538</v>
      </c>
      <c r="T448" t="s">
        <v>1538</v>
      </c>
      <c r="U448" t="s">
        <v>1538</v>
      </c>
      <c r="V448" t="s">
        <v>1538</v>
      </c>
    </row>
    <row r="449" spans="1:22" ht="16">
      <c r="A449" t="s">
        <v>779</v>
      </c>
      <c r="B449" s="20" t="str">
        <f>VLOOKUP(A449,'Planning Periods'!$E$2:$N$540,10,FALSE)</f>
        <v>06/30/2014 - 06/30/2019</v>
      </c>
      <c r="C449" s="103">
        <v>2017</v>
      </c>
      <c r="D449" s="103" t="str">
        <f t="shared" si="6"/>
        <v>Corning 2017</v>
      </c>
      <c r="E449" t="s">
        <v>1538</v>
      </c>
      <c r="F449" t="s">
        <v>1538</v>
      </c>
      <c r="G449" t="s">
        <v>1538</v>
      </c>
      <c r="H449" t="s">
        <v>1538</v>
      </c>
      <c r="J449" t="s">
        <v>1538</v>
      </c>
      <c r="K449" t="s">
        <v>1538</v>
      </c>
      <c r="L449" t="s">
        <v>1538</v>
      </c>
      <c r="M449" t="s">
        <v>1538</v>
      </c>
      <c r="O449" t="s">
        <v>1538</v>
      </c>
      <c r="P449" t="s">
        <v>1538</v>
      </c>
      <c r="R449" t="s">
        <v>1538</v>
      </c>
      <c r="S449" t="s">
        <v>1538</v>
      </c>
      <c r="T449" t="s">
        <v>1538</v>
      </c>
      <c r="U449" t="s">
        <v>1538</v>
      </c>
      <c r="V449" t="s">
        <v>1538</v>
      </c>
    </row>
    <row r="450" spans="1:22">
      <c r="A450" s="104" t="s">
        <v>949</v>
      </c>
      <c r="B450" s="20"/>
      <c r="C450" s="103">
        <v>2013</v>
      </c>
      <c r="D450" s="103" t="str">
        <f t="shared" si="6"/>
        <v>Corona 2013</v>
      </c>
      <c r="E450" t="s">
        <v>1538</v>
      </c>
      <c r="F450" t="s">
        <v>1538</v>
      </c>
      <c r="G450" t="s">
        <v>1538</v>
      </c>
      <c r="H450" t="s">
        <v>1538</v>
      </c>
      <c r="J450" t="s">
        <v>1538</v>
      </c>
      <c r="K450" t="s">
        <v>1538</v>
      </c>
      <c r="L450" t="s">
        <v>1538</v>
      </c>
      <c r="M450" t="s">
        <v>1538</v>
      </c>
      <c r="O450" t="s">
        <v>1538</v>
      </c>
      <c r="P450" t="s">
        <v>1538</v>
      </c>
      <c r="R450" t="s">
        <v>1538</v>
      </c>
      <c r="S450" t="s">
        <v>1538</v>
      </c>
      <c r="T450" t="s">
        <v>1538</v>
      </c>
      <c r="U450" t="s">
        <v>1538</v>
      </c>
      <c r="V450" t="s">
        <v>1538</v>
      </c>
    </row>
    <row r="451" spans="1:22" ht="16">
      <c r="A451" s="104" t="s">
        <v>949</v>
      </c>
      <c r="B451" s="20" t="str">
        <f>VLOOKUP(A451,'Planning Periods'!$E$2:$N$540,10,FALSE)</f>
        <v>10/15/2013 - 10/15/2021</v>
      </c>
      <c r="C451" s="103">
        <v>2014</v>
      </c>
      <c r="D451" s="103" t="str">
        <f t="shared" si="6"/>
        <v>Corona 2014</v>
      </c>
      <c r="E451" s="103">
        <v>192</v>
      </c>
      <c r="F451" s="101">
        <v>53</v>
      </c>
      <c r="G451" s="103">
        <v>53</v>
      </c>
      <c r="H451" s="103">
        <v>0</v>
      </c>
      <c r="I451" s="102"/>
      <c r="J451" s="103">
        <v>128</v>
      </c>
      <c r="K451" s="101">
        <v>18</v>
      </c>
      <c r="L451" s="103">
        <v>18</v>
      </c>
      <c r="M451" s="103">
        <v>0</v>
      </c>
      <c r="N451" s="102"/>
      <c r="O451" s="103">
        <v>142</v>
      </c>
      <c r="P451" s="103">
        <v>3</v>
      </c>
      <c r="Q451" s="102"/>
      <c r="R451" s="103">
        <v>308</v>
      </c>
      <c r="S451" s="103">
        <v>622</v>
      </c>
      <c r="T451" s="102">
        <v>0</v>
      </c>
      <c r="U451" s="103">
        <v>770</v>
      </c>
      <c r="V451" s="103">
        <v>696</v>
      </c>
    </row>
    <row r="452" spans="1:22" ht="16">
      <c r="A452" s="104" t="s">
        <v>949</v>
      </c>
      <c r="B452" s="20" t="str">
        <f>VLOOKUP(A452,'Planning Periods'!$E$2:$N$540,10,FALSE)</f>
        <v>10/15/2013 - 10/15/2021</v>
      </c>
      <c r="C452" s="103">
        <v>2015</v>
      </c>
      <c r="D452" s="103" t="str">
        <f t="shared" si="6"/>
        <v>Corona 2015</v>
      </c>
      <c r="E452" s="103">
        <v>192</v>
      </c>
      <c r="F452" s="101">
        <v>0</v>
      </c>
      <c r="G452" s="103">
        <v>0</v>
      </c>
      <c r="H452" s="103">
        <v>0</v>
      </c>
      <c r="I452" s="102"/>
      <c r="J452" s="103">
        <v>128</v>
      </c>
      <c r="K452" s="101">
        <v>0</v>
      </c>
      <c r="L452" s="103">
        <v>0</v>
      </c>
      <c r="M452" s="103">
        <v>0</v>
      </c>
      <c r="N452" s="102"/>
      <c r="O452" s="103">
        <v>142</v>
      </c>
      <c r="P452" s="103">
        <v>2</v>
      </c>
      <c r="Q452" s="102"/>
      <c r="R452" s="103">
        <v>308</v>
      </c>
      <c r="S452" s="103">
        <v>559</v>
      </c>
      <c r="T452" s="102">
        <v>0</v>
      </c>
      <c r="U452" s="103">
        <v>770</v>
      </c>
      <c r="V452" s="103">
        <v>561</v>
      </c>
    </row>
    <row r="453" spans="1:22" ht="16">
      <c r="A453" s="104" t="s">
        <v>949</v>
      </c>
      <c r="B453" s="20" t="str">
        <f>VLOOKUP(A453,'Planning Periods'!$E$2:$N$540,10,FALSE)</f>
        <v>10/15/2013 - 10/15/2021</v>
      </c>
      <c r="C453" s="103">
        <v>2016</v>
      </c>
      <c r="D453" s="103" t="str">
        <f t="shared" si="6"/>
        <v>Corona 2016</v>
      </c>
      <c r="E453" s="103">
        <v>192</v>
      </c>
      <c r="F453" s="101">
        <v>0</v>
      </c>
      <c r="G453" s="103">
        <v>0</v>
      </c>
      <c r="H453" s="103">
        <v>0</v>
      </c>
      <c r="I453" s="102"/>
      <c r="J453" s="103">
        <v>128</v>
      </c>
      <c r="K453" s="101">
        <v>0</v>
      </c>
      <c r="L453" s="103">
        <v>0</v>
      </c>
      <c r="M453" s="103">
        <v>0</v>
      </c>
      <c r="N453" s="102"/>
      <c r="O453" s="103">
        <v>142</v>
      </c>
      <c r="P453" s="103">
        <v>57</v>
      </c>
      <c r="Q453" s="102"/>
      <c r="R453" s="103">
        <v>308</v>
      </c>
      <c r="S453" s="103">
        <v>8</v>
      </c>
      <c r="T453" s="102">
        <v>0</v>
      </c>
      <c r="U453" s="103">
        <v>770</v>
      </c>
      <c r="V453" s="103">
        <v>65</v>
      </c>
    </row>
    <row r="454" spans="1:22" ht="16">
      <c r="A454" s="104" t="s">
        <v>949</v>
      </c>
      <c r="B454" s="20" t="str">
        <f>VLOOKUP(A454,'Planning Periods'!$E$2:$N$540,10,FALSE)</f>
        <v>10/15/2013 - 10/15/2021</v>
      </c>
      <c r="C454" s="103">
        <v>2017</v>
      </c>
      <c r="D454" s="103" t="str">
        <f t="shared" si="6"/>
        <v>Corona 2017</v>
      </c>
      <c r="E454" s="103">
        <v>192</v>
      </c>
      <c r="F454" s="101">
        <v>0</v>
      </c>
      <c r="G454" s="103">
        <v>0</v>
      </c>
      <c r="H454" s="103">
        <v>0</v>
      </c>
      <c r="I454" s="102"/>
      <c r="J454" s="103">
        <v>128</v>
      </c>
      <c r="K454" s="101">
        <v>0</v>
      </c>
      <c r="L454" s="103">
        <v>0</v>
      </c>
      <c r="M454" s="103">
        <v>0</v>
      </c>
      <c r="N454" s="102"/>
      <c r="O454" s="103">
        <v>142</v>
      </c>
      <c r="P454" s="103">
        <v>4</v>
      </c>
      <c r="Q454" s="102"/>
      <c r="R454" s="103">
        <v>308</v>
      </c>
      <c r="S454" s="103">
        <v>207</v>
      </c>
      <c r="T454" s="102">
        <v>0</v>
      </c>
      <c r="U454" s="103">
        <v>770</v>
      </c>
      <c r="V454" s="103">
        <v>211</v>
      </c>
    </row>
    <row r="455" spans="1:22" ht="16">
      <c r="A455" s="104" t="s">
        <v>896</v>
      </c>
      <c r="B455" s="20" t="str">
        <f>VLOOKUP(A455,'Planning Periods'!$E$2:$N$540,10,FALSE)</f>
        <v>04/30/2013 - 04/30/2021</v>
      </c>
      <c r="C455" s="103">
        <v>2013</v>
      </c>
      <c r="D455" s="103" t="str">
        <f t="shared" si="6"/>
        <v>Coronado 2013</v>
      </c>
      <c r="E455" s="103">
        <v>13</v>
      </c>
      <c r="F455" s="101">
        <v>12</v>
      </c>
      <c r="G455" s="103">
        <v>12</v>
      </c>
      <c r="H455" s="103">
        <v>0</v>
      </c>
      <c r="I455" s="102"/>
      <c r="J455" s="103">
        <v>9</v>
      </c>
      <c r="K455" s="101">
        <v>0</v>
      </c>
      <c r="L455" s="103">
        <v>0</v>
      </c>
      <c r="M455" s="103">
        <v>0</v>
      </c>
      <c r="N455" s="102"/>
      <c r="O455" s="103">
        <v>9</v>
      </c>
      <c r="P455" s="103">
        <v>0</v>
      </c>
      <c r="Q455" s="102"/>
      <c r="R455" s="103">
        <v>19</v>
      </c>
      <c r="S455" s="103">
        <v>113</v>
      </c>
      <c r="T455" s="102">
        <v>0</v>
      </c>
      <c r="U455" s="103">
        <v>50</v>
      </c>
      <c r="V455" s="103">
        <v>125</v>
      </c>
    </row>
    <row r="456" spans="1:22" ht="16">
      <c r="A456" s="104" t="s">
        <v>896</v>
      </c>
      <c r="B456" s="20" t="str">
        <f>VLOOKUP(A456,'Planning Periods'!$E$2:$N$540,10,FALSE)</f>
        <v>04/30/2013 - 04/30/2021</v>
      </c>
      <c r="C456" s="103">
        <v>2014</v>
      </c>
      <c r="D456" s="103" t="str">
        <f t="shared" si="6"/>
        <v>Coronado 2014</v>
      </c>
      <c r="E456" s="103">
        <v>13</v>
      </c>
      <c r="F456" s="101">
        <v>0</v>
      </c>
      <c r="G456" s="103">
        <v>0</v>
      </c>
      <c r="H456" s="103">
        <v>0</v>
      </c>
      <c r="I456" s="102"/>
      <c r="J456" s="103">
        <v>9</v>
      </c>
      <c r="K456" s="101">
        <v>0</v>
      </c>
      <c r="L456" s="103">
        <v>0</v>
      </c>
      <c r="M456" s="103">
        <v>0</v>
      </c>
      <c r="N456" s="102"/>
      <c r="O456" s="103">
        <v>9</v>
      </c>
      <c r="P456" s="103">
        <v>0</v>
      </c>
      <c r="Q456" s="102"/>
      <c r="R456" s="103">
        <v>19</v>
      </c>
      <c r="S456" s="103">
        <v>37</v>
      </c>
      <c r="T456" s="102">
        <v>0</v>
      </c>
      <c r="U456" s="103">
        <v>50</v>
      </c>
      <c r="V456" s="103">
        <v>37</v>
      </c>
    </row>
    <row r="457" spans="1:22" ht="16">
      <c r="A457" s="104" t="s">
        <v>896</v>
      </c>
      <c r="B457" s="20" t="str">
        <f>VLOOKUP(A457,'Planning Periods'!$E$2:$N$540,10,FALSE)</f>
        <v>04/30/2013 - 04/30/2021</v>
      </c>
      <c r="C457" s="103">
        <v>2015</v>
      </c>
      <c r="D457" s="103" t="str">
        <f t="shared" si="6"/>
        <v>Coronado 2015</v>
      </c>
      <c r="E457" s="103">
        <v>13</v>
      </c>
      <c r="F457" s="101">
        <v>0</v>
      </c>
      <c r="G457" s="103">
        <v>0</v>
      </c>
      <c r="H457" s="103">
        <v>0</v>
      </c>
      <c r="I457" s="102"/>
      <c r="J457" s="103">
        <v>9</v>
      </c>
      <c r="K457" s="101">
        <v>0</v>
      </c>
      <c r="L457" s="103">
        <v>0</v>
      </c>
      <c r="M457" s="103">
        <v>0</v>
      </c>
      <c r="N457" s="102"/>
      <c r="O457" s="103">
        <v>9</v>
      </c>
      <c r="P457" s="103">
        <v>0</v>
      </c>
      <c r="Q457" s="102"/>
      <c r="R457" s="103">
        <v>19</v>
      </c>
      <c r="S457" s="103">
        <v>53</v>
      </c>
      <c r="T457" s="102">
        <v>0</v>
      </c>
      <c r="U457" s="103">
        <v>50</v>
      </c>
      <c r="V457" s="103">
        <v>53</v>
      </c>
    </row>
    <row r="458" spans="1:22" ht="16">
      <c r="A458" s="104" t="s">
        <v>896</v>
      </c>
      <c r="B458" s="20" t="str">
        <f>VLOOKUP(A458,'Planning Periods'!$E$2:$N$540,10,FALSE)</f>
        <v>04/30/2013 - 04/30/2021</v>
      </c>
      <c r="C458" s="103">
        <v>2016</v>
      </c>
      <c r="D458" s="103" t="str">
        <f t="shared" si="6"/>
        <v>Coronado 2016</v>
      </c>
      <c r="E458" s="103">
        <v>13</v>
      </c>
      <c r="F458" s="101">
        <v>0</v>
      </c>
      <c r="G458" s="103">
        <v>0</v>
      </c>
      <c r="H458" s="103">
        <v>0</v>
      </c>
      <c r="I458" s="102"/>
      <c r="J458" s="103">
        <v>9</v>
      </c>
      <c r="K458" s="101">
        <v>0</v>
      </c>
      <c r="L458" s="103">
        <v>0</v>
      </c>
      <c r="M458" s="103">
        <v>0</v>
      </c>
      <c r="N458" s="102"/>
      <c r="O458" s="103">
        <v>9</v>
      </c>
      <c r="P458" s="103">
        <v>0</v>
      </c>
      <c r="Q458" s="102"/>
      <c r="R458" s="103">
        <v>19</v>
      </c>
      <c r="S458" s="103">
        <v>63</v>
      </c>
      <c r="T458" s="102">
        <v>0</v>
      </c>
      <c r="U458" s="103">
        <v>50</v>
      </c>
      <c r="V458" s="103">
        <v>63</v>
      </c>
    </row>
    <row r="459" spans="1:22" ht="16">
      <c r="A459" s="104" t="s">
        <v>896</v>
      </c>
      <c r="B459" s="20" t="str">
        <f>VLOOKUP(A459,'Planning Periods'!$E$2:$N$540,10,FALSE)</f>
        <v>04/30/2013 - 04/30/2021</v>
      </c>
      <c r="C459" s="103">
        <v>2017</v>
      </c>
      <c r="D459" s="103" t="str">
        <f t="shared" si="6"/>
        <v>Coronado 2017</v>
      </c>
      <c r="E459" s="103">
        <v>13</v>
      </c>
      <c r="F459" s="101">
        <v>0</v>
      </c>
      <c r="G459" s="103">
        <v>0</v>
      </c>
      <c r="H459" s="103">
        <v>0</v>
      </c>
      <c r="I459" s="102"/>
      <c r="J459" s="103">
        <v>9</v>
      </c>
      <c r="K459" s="101">
        <v>0</v>
      </c>
      <c r="L459" s="103">
        <v>0</v>
      </c>
      <c r="M459" s="103">
        <v>0</v>
      </c>
      <c r="N459" s="102"/>
      <c r="O459" s="103">
        <v>9</v>
      </c>
      <c r="P459" s="103">
        <v>0</v>
      </c>
      <c r="Q459" s="102"/>
      <c r="R459" s="103">
        <v>19</v>
      </c>
      <c r="S459" s="103">
        <v>36</v>
      </c>
      <c r="T459" s="102">
        <v>0</v>
      </c>
      <c r="U459" s="103">
        <v>50</v>
      </c>
      <c r="V459" s="103">
        <v>36</v>
      </c>
    </row>
    <row r="460" spans="1:22" ht="16">
      <c r="A460" s="104" t="s">
        <v>1314</v>
      </c>
      <c r="B460" s="20" t="str">
        <f>VLOOKUP(A460,'Planning Periods'!$E$2:$N$540,10,FALSE)</f>
        <v>01/31/2015 - 01/31/2023</v>
      </c>
      <c r="C460" s="103">
        <v>2014</v>
      </c>
      <c r="D460" s="103" t="str">
        <f t="shared" si="6"/>
        <v>Corte Madera 2014</v>
      </c>
      <c r="E460" s="103" t="s">
        <v>1538</v>
      </c>
      <c r="F460" s="101" t="s">
        <v>1538</v>
      </c>
      <c r="G460" s="103" t="s">
        <v>1538</v>
      </c>
      <c r="H460" s="103" t="s">
        <v>1538</v>
      </c>
      <c r="I460" s="102"/>
      <c r="J460" s="103" t="s">
        <v>1538</v>
      </c>
      <c r="K460" s="101" t="s">
        <v>1538</v>
      </c>
      <c r="L460" s="103" t="s">
        <v>1538</v>
      </c>
      <c r="M460" s="103" t="s">
        <v>1538</v>
      </c>
      <c r="N460" s="102"/>
      <c r="O460" s="103" t="s">
        <v>1538</v>
      </c>
      <c r="P460" s="103" t="s">
        <v>1538</v>
      </c>
      <c r="Q460" s="102"/>
      <c r="R460" s="103" t="s">
        <v>1538</v>
      </c>
      <c r="S460" s="103" t="s">
        <v>1538</v>
      </c>
      <c r="T460" s="102" t="s">
        <v>1538</v>
      </c>
      <c r="U460" s="103" t="s">
        <v>1538</v>
      </c>
      <c r="V460" s="103" t="s">
        <v>1538</v>
      </c>
    </row>
    <row r="461" spans="1:22" ht="16">
      <c r="A461" s="104" t="s">
        <v>1314</v>
      </c>
      <c r="B461" s="20" t="str">
        <f>VLOOKUP(A461,'Planning Periods'!$E$2:$N$540,10,FALSE)</f>
        <v>01/31/2015 - 01/31/2023</v>
      </c>
      <c r="C461" s="103">
        <v>2015</v>
      </c>
      <c r="D461" s="103" t="str">
        <f t="shared" si="6"/>
        <v>Corte Madera 2015</v>
      </c>
      <c r="E461" s="103">
        <v>22</v>
      </c>
      <c r="F461" s="101">
        <v>5</v>
      </c>
      <c r="G461" s="103">
        <v>4</v>
      </c>
      <c r="H461" s="103">
        <v>1</v>
      </c>
      <c r="I461" s="102"/>
      <c r="J461" s="103">
        <v>13</v>
      </c>
      <c r="K461" s="101">
        <v>12</v>
      </c>
      <c r="L461" s="103">
        <v>12</v>
      </c>
      <c r="M461" s="103">
        <v>0</v>
      </c>
      <c r="N461" s="102"/>
      <c r="O461" s="103">
        <v>13</v>
      </c>
      <c r="P461" s="103">
        <v>2</v>
      </c>
      <c r="Q461" s="102"/>
      <c r="R461" s="103">
        <v>24</v>
      </c>
      <c r="S461" s="103">
        <v>164</v>
      </c>
      <c r="T461" s="102">
        <v>0</v>
      </c>
      <c r="U461" s="103">
        <v>72</v>
      </c>
      <c r="V461" s="103">
        <v>183</v>
      </c>
    </row>
    <row r="462" spans="1:22" ht="16">
      <c r="A462" s="104" t="s">
        <v>1314</v>
      </c>
      <c r="B462" s="20" t="str">
        <f>VLOOKUP(A462,'Planning Periods'!$E$2:$N$540,10,FALSE)</f>
        <v>01/31/2015 - 01/31/2023</v>
      </c>
      <c r="C462" s="103">
        <v>2016</v>
      </c>
      <c r="D462" s="103" t="str">
        <f t="shared" si="6"/>
        <v>Corte Madera 2016</v>
      </c>
      <c r="E462" s="103">
        <v>22</v>
      </c>
      <c r="F462" s="101">
        <v>2</v>
      </c>
      <c r="G462" s="103">
        <v>1</v>
      </c>
      <c r="H462" s="103">
        <v>1</v>
      </c>
      <c r="I462" s="102"/>
      <c r="J462" s="103">
        <v>13</v>
      </c>
      <c r="K462" s="101">
        <v>1</v>
      </c>
      <c r="L462" s="103">
        <v>1</v>
      </c>
      <c r="M462" s="103">
        <v>0</v>
      </c>
      <c r="N462" s="102"/>
      <c r="O462" s="103">
        <v>13</v>
      </c>
      <c r="P462" s="103">
        <v>1</v>
      </c>
      <c r="Q462" s="102"/>
      <c r="R462" s="103">
        <v>24</v>
      </c>
      <c r="S462" s="103">
        <v>13</v>
      </c>
      <c r="T462" s="102">
        <v>0</v>
      </c>
      <c r="U462" s="103">
        <v>72</v>
      </c>
      <c r="V462" s="103">
        <v>17</v>
      </c>
    </row>
    <row r="463" spans="1:22" ht="16">
      <c r="A463" s="104" t="s">
        <v>1314</v>
      </c>
      <c r="B463" s="20" t="str">
        <f>VLOOKUP(A463,'Planning Periods'!$E$2:$N$540,10,FALSE)</f>
        <v>01/31/2015 - 01/31/2023</v>
      </c>
      <c r="C463" s="103">
        <v>2017</v>
      </c>
      <c r="D463" s="103" t="str">
        <f t="shared" si="6"/>
        <v>Corte Madera 2017</v>
      </c>
      <c r="E463" s="103">
        <v>22</v>
      </c>
      <c r="F463" s="101">
        <v>1</v>
      </c>
      <c r="G463" s="103">
        <v>0</v>
      </c>
      <c r="H463" s="103">
        <v>1</v>
      </c>
      <c r="I463" s="102"/>
      <c r="J463" s="103">
        <v>13</v>
      </c>
      <c r="K463" s="101">
        <v>0</v>
      </c>
      <c r="L463" s="103">
        <v>0</v>
      </c>
      <c r="M463" s="103">
        <v>0</v>
      </c>
      <c r="N463" s="102"/>
      <c r="O463" s="103">
        <v>13</v>
      </c>
      <c r="P463" s="103">
        <v>2</v>
      </c>
      <c r="Q463" s="102"/>
      <c r="R463" s="103">
        <v>24</v>
      </c>
      <c r="S463" s="103">
        <v>2</v>
      </c>
      <c r="T463" s="102">
        <v>0</v>
      </c>
      <c r="U463" s="103">
        <v>72</v>
      </c>
      <c r="V463" s="103">
        <v>5</v>
      </c>
    </row>
    <row r="464" spans="1:22">
      <c r="A464" s="104" t="s">
        <v>993</v>
      </c>
      <c r="B464" s="20"/>
      <c r="C464" s="103">
        <v>2013</v>
      </c>
      <c r="D464" s="103" t="str">
        <f t="shared" si="6"/>
        <v>Costa Mesa 2013</v>
      </c>
      <c r="E464" s="103" t="s">
        <v>1538</v>
      </c>
      <c r="F464" s="101" t="s">
        <v>1538</v>
      </c>
      <c r="G464" s="103" t="s">
        <v>1538</v>
      </c>
      <c r="H464" s="103" t="s">
        <v>1538</v>
      </c>
      <c r="I464" s="102"/>
      <c r="J464" s="103" t="s">
        <v>1538</v>
      </c>
      <c r="K464" s="101" t="s">
        <v>1538</v>
      </c>
      <c r="L464" s="103" t="s">
        <v>1538</v>
      </c>
      <c r="M464" s="103" t="s">
        <v>1538</v>
      </c>
      <c r="N464" s="102"/>
      <c r="O464" s="103" t="s">
        <v>1538</v>
      </c>
      <c r="P464" s="103" t="s">
        <v>1538</v>
      </c>
      <c r="Q464" s="102"/>
      <c r="R464" s="103" t="s">
        <v>1538</v>
      </c>
      <c r="S464" s="103" t="s">
        <v>1538</v>
      </c>
      <c r="T464" s="102" t="s">
        <v>1538</v>
      </c>
      <c r="U464" s="103" t="s">
        <v>1538</v>
      </c>
      <c r="V464" s="103" t="s">
        <v>1538</v>
      </c>
    </row>
    <row r="465" spans="1:22" ht="16">
      <c r="A465" s="104" t="s">
        <v>993</v>
      </c>
      <c r="B465" s="20" t="str">
        <f>VLOOKUP(A465,'Planning Periods'!$E$2:$N$540,10,FALSE)</f>
        <v>10/15/2013 - 10/15/2021</v>
      </c>
      <c r="C465" s="103">
        <v>2014</v>
      </c>
      <c r="D465" s="103" t="str">
        <f t="shared" si="6"/>
        <v>Costa Mesa 2014</v>
      </c>
      <c r="E465" s="103">
        <v>1</v>
      </c>
      <c r="F465" s="101">
        <v>0</v>
      </c>
      <c r="G465" s="103">
        <v>0</v>
      </c>
      <c r="H465" s="103">
        <v>0</v>
      </c>
      <c r="I465" s="102"/>
      <c r="J465" s="103">
        <v>1</v>
      </c>
      <c r="K465" s="101">
        <v>0</v>
      </c>
      <c r="L465" s="103">
        <v>0</v>
      </c>
      <c r="M465" s="103">
        <v>0</v>
      </c>
      <c r="N465" s="102"/>
      <c r="O465" s="103">
        <v>0</v>
      </c>
      <c r="P465" s="103">
        <v>50</v>
      </c>
      <c r="Q465" s="102"/>
      <c r="R465" s="103">
        <v>0</v>
      </c>
      <c r="S465" s="103">
        <v>50</v>
      </c>
      <c r="T465" s="102">
        <v>0</v>
      </c>
      <c r="U465" s="103">
        <v>2</v>
      </c>
      <c r="V465" s="103">
        <v>100</v>
      </c>
    </row>
    <row r="466" spans="1:22" ht="16">
      <c r="A466" s="104" t="s">
        <v>993</v>
      </c>
      <c r="B466" s="20" t="str">
        <f>VLOOKUP(A466,'Planning Periods'!$E$2:$N$540,10,FALSE)</f>
        <v>10/15/2013 - 10/15/2021</v>
      </c>
      <c r="C466" s="103">
        <v>2015</v>
      </c>
      <c r="D466" s="103" t="str">
        <f t="shared" si="6"/>
        <v>Costa Mesa 2015</v>
      </c>
      <c r="E466" s="103">
        <v>1</v>
      </c>
      <c r="F466" s="101">
        <v>0</v>
      </c>
      <c r="G466" s="103">
        <v>0</v>
      </c>
      <c r="H466" s="103">
        <v>0</v>
      </c>
      <c r="I466" s="102"/>
      <c r="J466" s="103">
        <v>1</v>
      </c>
      <c r="K466" s="101">
        <v>0</v>
      </c>
      <c r="L466" s="103">
        <v>0</v>
      </c>
      <c r="M466" s="103">
        <v>0</v>
      </c>
      <c r="N466" s="102"/>
      <c r="O466" s="103">
        <v>0</v>
      </c>
      <c r="P466" s="103">
        <v>0</v>
      </c>
      <c r="Q466" s="102"/>
      <c r="R466" s="103">
        <v>0</v>
      </c>
      <c r="S466" s="103">
        <v>93</v>
      </c>
      <c r="T466" s="102">
        <v>0</v>
      </c>
      <c r="U466" s="103">
        <v>2</v>
      </c>
      <c r="V466" s="103">
        <v>93</v>
      </c>
    </row>
    <row r="467" spans="1:22" ht="16">
      <c r="A467" s="104" t="s">
        <v>993</v>
      </c>
      <c r="B467" s="20" t="str">
        <f>VLOOKUP(A467,'Planning Periods'!$E$2:$N$540,10,FALSE)</f>
        <v>10/15/2013 - 10/15/2021</v>
      </c>
      <c r="C467" s="103">
        <v>2016</v>
      </c>
      <c r="D467" s="103" t="str">
        <f t="shared" si="6"/>
        <v>Costa Mesa 2016</v>
      </c>
      <c r="E467" s="103">
        <v>1</v>
      </c>
      <c r="F467" s="101">
        <v>0</v>
      </c>
      <c r="G467" s="103">
        <v>0</v>
      </c>
      <c r="H467" s="103">
        <v>0</v>
      </c>
      <c r="I467" s="102"/>
      <c r="J467" s="103">
        <v>1</v>
      </c>
      <c r="K467" s="101">
        <v>0</v>
      </c>
      <c r="L467" s="103">
        <v>0</v>
      </c>
      <c r="M467" s="103">
        <v>0</v>
      </c>
      <c r="N467" s="102"/>
      <c r="O467" s="103">
        <v>0</v>
      </c>
      <c r="P467" s="103">
        <v>0</v>
      </c>
      <c r="Q467" s="102"/>
      <c r="R467" s="103">
        <v>0</v>
      </c>
      <c r="S467" s="103">
        <v>115</v>
      </c>
      <c r="T467" s="102">
        <v>0</v>
      </c>
      <c r="U467" s="103">
        <v>2</v>
      </c>
      <c r="V467" s="103">
        <v>115</v>
      </c>
    </row>
    <row r="468" spans="1:22" ht="16">
      <c r="A468" s="104" t="s">
        <v>993</v>
      </c>
      <c r="B468" s="20" t="str">
        <f>VLOOKUP(A468,'Planning Periods'!$E$2:$N$540,10,FALSE)</f>
        <v>10/15/2013 - 10/15/2021</v>
      </c>
      <c r="C468" s="103">
        <v>2017</v>
      </c>
      <c r="D468" s="103" t="str">
        <f t="shared" si="6"/>
        <v>Costa Mesa 2017</v>
      </c>
      <c r="E468" s="103">
        <v>1</v>
      </c>
      <c r="F468" s="101">
        <v>0</v>
      </c>
      <c r="G468" s="103">
        <v>0</v>
      </c>
      <c r="H468" s="103">
        <v>0</v>
      </c>
      <c r="I468" s="102"/>
      <c r="J468" s="103">
        <v>1</v>
      </c>
      <c r="K468" s="101">
        <v>0</v>
      </c>
      <c r="L468" s="103">
        <v>0</v>
      </c>
      <c r="M468" s="103">
        <v>0</v>
      </c>
      <c r="N468" s="102"/>
      <c r="O468" s="103">
        <v>0</v>
      </c>
      <c r="P468" s="103">
        <v>0</v>
      </c>
      <c r="Q468" s="102"/>
      <c r="R468" s="103">
        <v>0</v>
      </c>
      <c r="S468" s="103">
        <v>260</v>
      </c>
      <c r="T468" s="102">
        <v>0</v>
      </c>
      <c r="U468" s="103">
        <v>2</v>
      </c>
      <c r="V468" s="103">
        <v>260</v>
      </c>
    </row>
    <row r="469" spans="1:22" ht="16">
      <c r="A469" s="104" t="s">
        <v>799</v>
      </c>
      <c r="B469" s="20" t="str">
        <f>VLOOKUP(A469,'Planning Periods'!$E$2:$N$540,10,FALSE)</f>
        <v>01/31/2015 - 01/31/2023</v>
      </c>
      <c r="C469" s="103">
        <v>2014</v>
      </c>
      <c r="D469" s="103" t="str">
        <f t="shared" si="6"/>
        <v>Cotati 2014</v>
      </c>
      <c r="E469" s="103" t="s">
        <v>1538</v>
      </c>
      <c r="F469" s="101" t="s">
        <v>1538</v>
      </c>
      <c r="G469" s="103" t="s">
        <v>1538</v>
      </c>
      <c r="H469" s="103" t="s">
        <v>1538</v>
      </c>
      <c r="I469" s="102"/>
      <c r="J469" s="103" t="s">
        <v>1538</v>
      </c>
      <c r="K469" s="101" t="s">
        <v>1538</v>
      </c>
      <c r="L469" s="103" t="s">
        <v>1538</v>
      </c>
      <c r="M469" s="103" t="s">
        <v>1538</v>
      </c>
      <c r="N469" s="102"/>
      <c r="O469" s="103" t="s">
        <v>1538</v>
      </c>
      <c r="P469" s="103" t="s">
        <v>1538</v>
      </c>
      <c r="Q469" s="102"/>
      <c r="R469" s="103" t="s">
        <v>1538</v>
      </c>
      <c r="S469" s="103" t="s">
        <v>1538</v>
      </c>
      <c r="T469" s="102" t="s">
        <v>1538</v>
      </c>
      <c r="U469" s="103" t="s">
        <v>1538</v>
      </c>
      <c r="V469" s="103" t="s">
        <v>1538</v>
      </c>
    </row>
    <row r="470" spans="1:22" ht="16">
      <c r="A470" s="104" t="s">
        <v>799</v>
      </c>
      <c r="B470" s="20" t="str">
        <f>VLOOKUP(A470,'Planning Periods'!$E$2:$N$540,10,FALSE)</f>
        <v>01/31/2015 - 01/31/2023</v>
      </c>
      <c r="C470" s="103">
        <v>2015</v>
      </c>
      <c r="D470" s="103" t="str">
        <f t="shared" si="6"/>
        <v>Cotati 2015</v>
      </c>
      <c r="E470" s="103" t="s">
        <v>1538</v>
      </c>
      <c r="F470" s="101" t="s">
        <v>1538</v>
      </c>
      <c r="G470" s="103" t="s">
        <v>1538</v>
      </c>
      <c r="H470" s="103" t="s">
        <v>1538</v>
      </c>
      <c r="I470" s="102"/>
      <c r="J470" s="103" t="s">
        <v>1538</v>
      </c>
      <c r="K470" s="101" t="s">
        <v>1538</v>
      </c>
      <c r="L470" s="103" t="s">
        <v>1538</v>
      </c>
      <c r="M470" s="103" t="s">
        <v>1538</v>
      </c>
      <c r="N470" s="102"/>
      <c r="O470" s="103" t="s">
        <v>1538</v>
      </c>
      <c r="P470" s="103" t="s">
        <v>1538</v>
      </c>
      <c r="Q470" s="102"/>
      <c r="R470" s="103" t="s">
        <v>1538</v>
      </c>
      <c r="S470" s="103" t="s">
        <v>1538</v>
      </c>
      <c r="T470" s="102" t="s">
        <v>1538</v>
      </c>
      <c r="U470" s="103" t="s">
        <v>1538</v>
      </c>
      <c r="V470" s="103" t="s">
        <v>1538</v>
      </c>
    </row>
    <row r="471" spans="1:22" ht="16">
      <c r="A471" s="104" t="s">
        <v>799</v>
      </c>
      <c r="B471" s="20" t="str">
        <f>VLOOKUP(A471,'Planning Periods'!$E$2:$N$540,10,FALSE)</f>
        <v>01/31/2015 - 01/31/2023</v>
      </c>
      <c r="C471" s="103">
        <v>2016</v>
      </c>
      <c r="D471" s="103" t="str">
        <f t="shared" si="6"/>
        <v>Cotati 2016</v>
      </c>
      <c r="E471" s="103">
        <v>35</v>
      </c>
      <c r="F471" s="101">
        <v>1</v>
      </c>
      <c r="G471" s="103">
        <v>1</v>
      </c>
      <c r="H471" s="103">
        <v>0</v>
      </c>
      <c r="I471" s="102"/>
      <c r="J471" s="103">
        <v>18</v>
      </c>
      <c r="K471" s="101">
        <v>3</v>
      </c>
      <c r="L471" s="103">
        <v>3</v>
      </c>
      <c r="M471" s="103">
        <v>0</v>
      </c>
      <c r="N471" s="102"/>
      <c r="O471" s="103">
        <v>18</v>
      </c>
      <c r="P471" s="103">
        <v>0</v>
      </c>
      <c r="Q471" s="102"/>
      <c r="R471" s="103">
        <v>66</v>
      </c>
      <c r="S471" s="103">
        <v>16</v>
      </c>
      <c r="T471" s="102">
        <v>0</v>
      </c>
      <c r="U471" s="103">
        <v>137</v>
      </c>
      <c r="V471" s="103">
        <v>20</v>
      </c>
    </row>
    <row r="472" spans="1:22" ht="16">
      <c r="A472" s="104" t="s">
        <v>799</v>
      </c>
      <c r="B472" s="20" t="str">
        <f>VLOOKUP(A472,'Planning Periods'!$E$2:$N$540,10,FALSE)</f>
        <v>01/31/2015 - 01/31/2023</v>
      </c>
      <c r="C472" s="103">
        <v>2017</v>
      </c>
      <c r="D472" s="103" t="str">
        <f t="shared" si="6"/>
        <v>Cotati 2017</v>
      </c>
      <c r="E472" s="103">
        <v>35</v>
      </c>
      <c r="F472" s="101">
        <v>3</v>
      </c>
      <c r="G472" s="103">
        <v>3</v>
      </c>
      <c r="H472" s="103">
        <v>0</v>
      </c>
      <c r="I472" s="102"/>
      <c r="J472" s="103">
        <v>18</v>
      </c>
      <c r="K472" s="101">
        <v>10</v>
      </c>
      <c r="L472" s="103">
        <v>0</v>
      </c>
      <c r="M472" s="103">
        <v>10</v>
      </c>
      <c r="N472" s="102"/>
      <c r="O472" s="103">
        <v>18</v>
      </c>
      <c r="P472" s="103">
        <v>11</v>
      </c>
      <c r="Q472" s="102"/>
      <c r="R472" s="103">
        <v>66</v>
      </c>
      <c r="S472" s="103">
        <v>22</v>
      </c>
      <c r="T472" s="102">
        <v>10</v>
      </c>
      <c r="U472" s="103">
        <v>137</v>
      </c>
      <c r="V472" s="103">
        <v>46</v>
      </c>
    </row>
    <row r="473" spans="1:22">
      <c r="A473" t="s">
        <v>1109</v>
      </c>
      <c r="B473" s="20"/>
      <c r="C473" s="103">
        <v>2013</v>
      </c>
      <c r="D473" s="103" t="str">
        <f t="shared" si="6"/>
        <v>Covina 2013</v>
      </c>
      <c r="E473" s="103" t="s">
        <v>1538</v>
      </c>
      <c r="F473" s="101" t="s">
        <v>1538</v>
      </c>
      <c r="G473" s="103" t="s">
        <v>1538</v>
      </c>
      <c r="H473" s="103" t="s">
        <v>1538</v>
      </c>
      <c r="I473" s="102"/>
      <c r="J473" s="103" t="s">
        <v>1538</v>
      </c>
      <c r="K473" s="101" t="s">
        <v>1538</v>
      </c>
      <c r="L473" s="103" t="s">
        <v>1538</v>
      </c>
      <c r="M473" s="103" t="s">
        <v>1538</v>
      </c>
      <c r="N473" s="102"/>
      <c r="O473" s="103" t="s">
        <v>1538</v>
      </c>
      <c r="P473" s="103" t="s">
        <v>1538</v>
      </c>
      <c r="Q473" s="102"/>
      <c r="R473" s="103" t="s">
        <v>1538</v>
      </c>
      <c r="S473" s="103" t="s">
        <v>1538</v>
      </c>
      <c r="T473" s="102" t="s">
        <v>1538</v>
      </c>
      <c r="U473" s="103" t="s">
        <v>1538</v>
      </c>
      <c r="V473" s="103" t="s">
        <v>1538</v>
      </c>
    </row>
    <row r="474" spans="1:22" ht="16">
      <c r="A474" t="s">
        <v>1109</v>
      </c>
      <c r="B474" s="20" t="str">
        <f>VLOOKUP(A474,'Planning Periods'!$E$2:$N$540,10,FALSE)</f>
        <v>10/15/2013 - 10/15/2021</v>
      </c>
      <c r="C474" s="103">
        <v>2014</v>
      </c>
      <c r="D474" s="103" t="str">
        <f t="shared" si="6"/>
        <v>Covina 2014</v>
      </c>
      <c r="E474" s="101" t="s">
        <v>1538</v>
      </c>
      <c r="F474" s="101" t="s">
        <v>1538</v>
      </c>
      <c r="G474" s="101" t="s">
        <v>1538</v>
      </c>
      <c r="H474" s="101" t="s">
        <v>1538</v>
      </c>
      <c r="I474" s="101">
        <v>0</v>
      </c>
      <c r="J474" s="101" t="s">
        <v>1538</v>
      </c>
      <c r="K474" s="101" t="s">
        <v>1538</v>
      </c>
      <c r="L474" s="101" t="s">
        <v>1538</v>
      </c>
      <c r="M474" s="101" t="s">
        <v>1538</v>
      </c>
      <c r="N474" s="101">
        <v>0</v>
      </c>
      <c r="O474" s="101" t="s">
        <v>1538</v>
      </c>
      <c r="P474" s="101" t="s">
        <v>1538</v>
      </c>
      <c r="Q474" s="101"/>
      <c r="R474" s="101" t="s">
        <v>1538</v>
      </c>
      <c r="S474" s="101" t="s">
        <v>1538</v>
      </c>
      <c r="T474" s="101" t="s">
        <v>1538</v>
      </c>
      <c r="U474" s="101" t="s">
        <v>1538</v>
      </c>
      <c r="V474" s="101" t="s">
        <v>1538</v>
      </c>
    </row>
    <row r="475" spans="1:22" ht="16">
      <c r="A475" t="s">
        <v>1109</v>
      </c>
      <c r="B475" s="20" t="str">
        <f>VLOOKUP(A475,'Planning Periods'!$E$2:$N$540,10,FALSE)</f>
        <v>10/15/2013 - 10/15/2021</v>
      </c>
      <c r="C475" s="103">
        <v>2015</v>
      </c>
      <c r="D475" s="103" t="str">
        <f t="shared" si="6"/>
        <v>Covina 2015</v>
      </c>
      <c r="E475" t="s">
        <v>1538</v>
      </c>
      <c r="F475" t="s">
        <v>1538</v>
      </c>
      <c r="G475" t="s">
        <v>1538</v>
      </c>
      <c r="H475" t="s">
        <v>1538</v>
      </c>
      <c r="J475" t="s">
        <v>1538</v>
      </c>
      <c r="K475" t="s">
        <v>1538</v>
      </c>
      <c r="L475" t="s">
        <v>1538</v>
      </c>
      <c r="M475" t="s">
        <v>1538</v>
      </c>
      <c r="O475" t="s">
        <v>1538</v>
      </c>
      <c r="P475" t="s">
        <v>1538</v>
      </c>
      <c r="R475" t="s">
        <v>1538</v>
      </c>
      <c r="S475" t="s">
        <v>1538</v>
      </c>
      <c r="T475" t="s">
        <v>1538</v>
      </c>
      <c r="U475" t="s">
        <v>1538</v>
      </c>
      <c r="V475" t="s">
        <v>1538</v>
      </c>
    </row>
    <row r="476" spans="1:22" ht="16">
      <c r="A476" t="s">
        <v>1109</v>
      </c>
      <c r="B476" s="20" t="str">
        <f>VLOOKUP(A476,'Planning Periods'!$E$2:$N$540,10,FALSE)</f>
        <v>10/15/2013 - 10/15/2021</v>
      </c>
      <c r="C476" s="103">
        <v>2016</v>
      </c>
      <c r="D476" s="103" t="str">
        <f t="shared" ref="D476:D542" si="7">CONCATENATE(A476," ",C476)</f>
        <v>Covina 2016</v>
      </c>
      <c r="E476" t="s">
        <v>1538</v>
      </c>
      <c r="F476" t="s">
        <v>1538</v>
      </c>
      <c r="G476" t="s">
        <v>1538</v>
      </c>
      <c r="H476" t="s">
        <v>1538</v>
      </c>
      <c r="J476" t="s">
        <v>1538</v>
      </c>
      <c r="K476" t="s">
        <v>1538</v>
      </c>
      <c r="L476" t="s">
        <v>1538</v>
      </c>
      <c r="M476" t="s">
        <v>1538</v>
      </c>
      <c r="O476" t="s">
        <v>1538</v>
      </c>
      <c r="P476" t="s">
        <v>1538</v>
      </c>
      <c r="R476" t="s">
        <v>1538</v>
      </c>
      <c r="S476" t="s">
        <v>1538</v>
      </c>
      <c r="T476" t="s">
        <v>1538</v>
      </c>
      <c r="U476" t="s">
        <v>1538</v>
      </c>
      <c r="V476" t="s">
        <v>1538</v>
      </c>
    </row>
    <row r="477" spans="1:22" ht="16">
      <c r="A477" t="s">
        <v>1109</v>
      </c>
      <c r="B477" s="20" t="str">
        <f>VLOOKUP(A477,'Planning Periods'!$E$2:$N$540,10,FALSE)</f>
        <v>10/15/2013 - 10/15/2021</v>
      </c>
      <c r="C477" s="103">
        <v>2017</v>
      </c>
      <c r="D477" s="103" t="str">
        <f t="shared" si="7"/>
        <v>Covina 2017</v>
      </c>
      <c r="E477" t="s">
        <v>1538</v>
      </c>
      <c r="F477" t="s">
        <v>1538</v>
      </c>
      <c r="G477" t="s">
        <v>1538</v>
      </c>
      <c r="H477" t="s">
        <v>1538</v>
      </c>
      <c r="J477" t="s">
        <v>1538</v>
      </c>
      <c r="K477" t="s">
        <v>1538</v>
      </c>
      <c r="L477" t="s">
        <v>1538</v>
      </c>
      <c r="M477" t="s">
        <v>1538</v>
      </c>
      <c r="O477" t="s">
        <v>1538</v>
      </c>
      <c r="P477" t="s">
        <v>1538</v>
      </c>
      <c r="R477" t="s">
        <v>1538</v>
      </c>
      <c r="S477" t="s">
        <v>1538</v>
      </c>
      <c r="T477" t="s">
        <v>1538</v>
      </c>
      <c r="U477" t="s">
        <v>1538</v>
      </c>
      <c r="V477" t="s">
        <v>1538</v>
      </c>
    </row>
    <row r="478" spans="1:22" ht="16">
      <c r="A478" t="s">
        <v>1189</v>
      </c>
      <c r="B478" s="20" t="str">
        <f>VLOOKUP(A478,'Planning Periods'!$E$2:$N$540,10,FALSE)</f>
        <v>06/30/2014 - 06/30/2019</v>
      </c>
      <c r="C478" s="103">
        <v>2014</v>
      </c>
      <c r="D478" s="103" t="str">
        <f t="shared" si="7"/>
        <v>Crescent City 2014</v>
      </c>
      <c r="E478" s="101" t="s">
        <v>1538</v>
      </c>
      <c r="F478" s="101" t="s">
        <v>1538</v>
      </c>
      <c r="G478" s="101" t="s">
        <v>1538</v>
      </c>
      <c r="H478" s="101" t="s">
        <v>1538</v>
      </c>
      <c r="I478" s="101">
        <v>0</v>
      </c>
      <c r="J478" s="101" t="s">
        <v>1538</v>
      </c>
      <c r="K478" s="101" t="s">
        <v>1538</v>
      </c>
      <c r="L478" s="101" t="s">
        <v>1538</v>
      </c>
      <c r="M478" s="101" t="s">
        <v>1538</v>
      </c>
      <c r="N478" s="101">
        <v>0</v>
      </c>
      <c r="O478" s="101" t="s">
        <v>1538</v>
      </c>
      <c r="P478" s="101" t="s">
        <v>1538</v>
      </c>
      <c r="Q478" s="101"/>
      <c r="R478" s="101" t="s">
        <v>1538</v>
      </c>
      <c r="S478" s="101" t="s">
        <v>1538</v>
      </c>
      <c r="T478" s="101" t="s">
        <v>1538</v>
      </c>
      <c r="U478" s="101" t="s">
        <v>1538</v>
      </c>
      <c r="V478" s="101" t="s">
        <v>1538</v>
      </c>
    </row>
    <row r="479" spans="1:22" ht="16">
      <c r="A479" t="s">
        <v>1189</v>
      </c>
      <c r="B479" s="20" t="str">
        <f>VLOOKUP(A479,'Planning Periods'!$E$2:$N$540,10,FALSE)</f>
        <v>06/30/2014 - 06/30/2019</v>
      </c>
      <c r="C479" s="103">
        <v>2015</v>
      </c>
      <c r="D479" s="103" t="str">
        <f t="shared" si="7"/>
        <v>Crescent City 2015</v>
      </c>
      <c r="E479" t="s">
        <v>1538</v>
      </c>
      <c r="F479" t="s">
        <v>1538</v>
      </c>
      <c r="G479" t="s">
        <v>1538</v>
      </c>
      <c r="H479" t="s">
        <v>1538</v>
      </c>
      <c r="J479" t="s">
        <v>1538</v>
      </c>
      <c r="K479" t="s">
        <v>1538</v>
      </c>
      <c r="L479" t="s">
        <v>1538</v>
      </c>
      <c r="M479" t="s">
        <v>1538</v>
      </c>
      <c r="O479" t="s">
        <v>1538</v>
      </c>
      <c r="P479" t="s">
        <v>1538</v>
      </c>
      <c r="R479" t="s">
        <v>1538</v>
      </c>
      <c r="S479" t="s">
        <v>1538</v>
      </c>
      <c r="T479" t="s">
        <v>1538</v>
      </c>
      <c r="U479" t="s">
        <v>1538</v>
      </c>
      <c r="V479" t="s">
        <v>1538</v>
      </c>
    </row>
    <row r="480" spans="1:22" ht="16">
      <c r="A480" t="s">
        <v>1189</v>
      </c>
      <c r="B480" s="20" t="str">
        <f>VLOOKUP(A480,'Planning Periods'!$E$2:$N$540,10,FALSE)</f>
        <v>06/30/2014 - 06/30/2019</v>
      </c>
      <c r="C480" s="103">
        <v>2016</v>
      </c>
      <c r="D480" s="103" t="str">
        <f t="shared" si="7"/>
        <v>Crescent City 2016</v>
      </c>
      <c r="E480" t="s">
        <v>1538</v>
      </c>
      <c r="F480" t="s">
        <v>1538</v>
      </c>
      <c r="G480" t="s">
        <v>1538</v>
      </c>
      <c r="H480" t="s">
        <v>1538</v>
      </c>
      <c r="J480" t="s">
        <v>1538</v>
      </c>
      <c r="K480" t="s">
        <v>1538</v>
      </c>
      <c r="L480" t="s">
        <v>1538</v>
      </c>
      <c r="M480" t="s">
        <v>1538</v>
      </c>
      <c r="O480" t="s">
        <v>1538</v>
      </c>
      <c r="P480" t="s">
        <v>1538</v>
      </c>
      <c r="R480" t="s">
        <v>1538</v>
      </c>
      <c r="S480" t="s">
        <v>1538</v>
      </c>
      <c r="T480" t="s">
        <v>1538</v>
      </c>
      <c r="U480" t="s">
        <v>1538</v>
      </c>
      <c r="V480" t="s">
        <v>1538</v>
      </c>
    </row>
    <row r="481" spans="1:22" ht="16">
      <c r="A481" t="s">
        <v>1189</v>
      </c>
      <c r="B481" s="20" t="str">
        <f>VLOOKUP(A481,'Planning Periods'!$E$2:$N$540,10,FALSE)</f>
        <v>06/30/2014 - 06/30/2019</v>
      </c>
      <c r="C481" s="103">
        <v>2017</v>
      </c>
      <c r="D481" s="103" t="str">
        <f t="shared" si="7"/>
        <v>Crescent City 2017</v>
      </c>
      <c r="E481" t="s">
        <v>1538</v>
      </c>
      <c r="F481" t="s">
        <v>1538</v>
      </c>
      <c r="G481" t="s">
        <v>1538</v>
      </c>
      <c r="H481" t="s">
        <v>1538</v>
      </c>
      <c r="J481" t="s">
        <v>1538</v>
      </c>
      <c r="K481" t="s">
        <v>1538</v>
      </c>
      <c r="L481" t="s">
        <v>1538</v>
      </c>
      <c r="M481" t="s">
        <v>1538</v>
      </c>
      <c r="O481" t="s">
        <v>1538</v>
      </c>
      <c r="P481" t="s">
        <v>1538</v>
      </c>
      <c r="R481" t="s">
        <v>1538</v>
      </c>
      <c r="S481" t="s">
        <v>1538</v>
      </c>
      <c r="T481" t="s">
        <v>1538</v>
      </c>
      <c r="U481" t="s">
        <v>1538</v>
      </c>
      <c r="V481" t="s">
        <v>1538</v>
      </c>
    </row>
    <row r="482" spans="1:22">
      <c r="A482" s="104" t="s">
        <v>1108</v>
      </c>
      <c r="B482" s="20"/>
      <c r="C482" s="103">
        <v>2013</v>
      </c>
      <c r="D482" s="103" t="str">
        <f t="shared" si="7"/>
        <v>Cudahy 2013</v>
      </c>
      <c r="E482" t="s">
        <v>1538</v>
      </c>
      <c r="F482" t="s">
        <v>1538</v>
      </c>
      <c r="G482" t="s">
        <v>1538</v>
      </c>
      <c r="H482" t="s">
        <v>1538</v>
      </c>
      <c r="J482" t="s">
        <v>1538</v>
      </c>
      <c r="K482" t="s">
        <v>1538</v>
      </c>
      <c r="L482" t="s">
        <v>1538</v>
      </c>
      <c r="M482" t="s">
        <v>1538</v>
      </c>
      <c r="O482" t="s">
        <v>1538</v>
      </c>
      <c r="P482" t="s">
        <v>1538</v>
      </c>
      <c r="R482" t="s">
        <v>1538</v>
      </c>
      <c r="S482" t="s">
        <v>1538</v>
      </c>
      <c r="T482" t="s">
        <v>1538</v>
      </c>
      <c r="U482" t="s">
        <v>1538</v>
      </c>
      <c r="V482" t="s">
        <v>1538</v>
      </c>
    </row>
    <row r="483" spans="1:22" ht="16">
      <c r="A483" s="104" t="s">
        <v>1108</v>
      </c>
      <c r="B483" s="20" t="str">
        <f>VLOOKUP(A483,'Planning Periods'!$E$2:$N$540,10,FALSE)</f>
        <v>10/15/2013 - 10/15/2021</v>
      </c>
      <c r="C483" s="103">
        <v>2014</v>
      </c>
      <c r="D483" s="103" t="str">
        <f t="shared" si="7"/>
        <v>Cudahy 2014</v>
      </c>
      <c r="E483" s="103">
        <v>94</v>
      </c>
      <c r="F483" s="101">
        <v>0</v>
      </c>
      <c r="G483" s="103">
        <v>0</v>
      </c>
      <c r="H483" s="103">
        <v>0</v>
      </c>
      <c r="I483" s="102"/>
      <c r="J483" s="103">
        <v>60</v>
      </c>
      <c r="K483" s="101">
        <v>0</v>
      </c>
      <c r="L483" s="103">
        <v>0</v>
      </c>
      <c r="M483" s="103">
        <v>0</v>
      </c>
      <c r="N483" s="102"/>
      <c r="O483" s="103">
        <v>67</v>
      </c>
      <c r="P483" s="103">
        <v>0</v>
      </c>
      <c r="Q483" s="102"/>
      <c r="R483" s="103">
        <v>180</v>
      </c>
      <c r="S483" s="103">
        <v>0</v>
      </c>
      <c r="T483" s="102">
        <v>0</v>
      </c>
      <c r="U483" s="103">
        <v>401</v>
      </c>
      <c r="V483" s="103">
        <v>0</v>
      </c>
    </row>
    <row r="484" spans="1:22" ht="16">
      <c r="A484" s="104" t="s">
        <v>1108</v>
      </c>
      <c r="B484" s="20" t="str">
        <f>VLOOKUP(A484,'Planning Periods'!$E$2:$N$540,10,FALSE)</f>
        <v>10/15/2013 - 10/15/2021</v>
      </c>
      <c r="C484" s="103">
        <v>2015</v>
      </c>
      <c r="D484" s="103" t="str">
        <f t="shared" si="7"/>
        <v>Cudahy 2015</v>
      </c>
      <c r="E484" s="103" t="s">
        <v>1538</v>
      </c>
      <c r="F484" s="101" t="s">
        <v>1538</v>
      </c>
      <c r="G484" s="103" t="s">
        <v>1538</v>
      </c>
      <c r="H484" s="103" t="s">
        <v>1538</v>
      </c>
      <c r="I484" s="102"/>
      <c r="J484" s="103" t="s">
        <v>1538</v>
      </c>
      <c r="K484" s="101" t="s">
        <v>1538</v>
      </c>
      <c r="L484" s="103" t="s">
        <v>1538</v>
      </c>
      <c r="M484" s="103" t="s">
        <v>1538</v>
      </c>
      <c r="N484" s="102"/>
      <c r="O484" s="103" t="s">
        <v>1538</v>
      </c>
      <c r="P484" s="103" t="s">
        <v>1538</v>
      </c>
      <c r="Q484" s="102"/>
      <c r="R484" s="103" t="s">
        <v>1538</v>
      </c>
      <c r="S484" s="103" t="s">
        <v>1538</v>
      </c>
      <c r="T484" s="102" t="s">
        <v>1538</v>
      </c>
      <c r="U484" s="103" t="s">
        <v>1538</v>
      </c>
      <c r="V484" s="103" t="s">
        <v>1538</v>
      </c>
    </row>
    <row r="485" spans="1:22" ht="16">
      <c r="A485" s="104" t="s">
        <v>1108</v>
      </c>
      <c r="B485" s="20" t="str">
        <f>VLOOKUP(A485,'Planning Periods'!$E$2:$N$540,10,FALSE)</f>
        <v>10/15/2013 - 10/15/2021</v>
      </c>
      <c r="C485" s="103">
        <v>2016</v>
      </c>
      <c r="D485" s="103" t="str">
        <f t="shared" si="7"/>
        <v>Cudahy 2016</v>
      </c>
      <c r="E485" s="103">
        <v>94</v>
      </c>
      <c r="F485" s="101">
        <v>0</v>
      </c>
      <c r="G485" s="103">
        <v>0</v>
      </c>
      <c r="H485" s="103">
        <v>0</v>
      </c>
      <c r="I485" s="102"/>
      <c r="J485" s="103">
        <v>60</v>
      </c>
      <c r="K485" s="101">
        <v>0</v>
      </c>
      <c r="L485" s="103">
        <v>0</v>
      </c>
      <c r="M485" s="103">
        <v>0</v>
      </c>
      <c r="N485" s="102"/>
      <c r="O485" s="103">
        <v>67</v>
      </c>
      <c r="P485" s="103">
        <v>0</v>
      </c>
      <c r="Q485" s="102"/>
      <c r="R485" s="103">
        <v>180</v>
      </c>
      <c r="S485" s="103">
        <v>0</v>
      </c>
      <c r="T485" s="102">
        <v>0</v>
      </c>
      <c r="U485" s="103">
        <v>401</v>
      </c>
      <c r="V485" s="103">
        <v>0</v>
      </c>
    </row>
    <row r="486" spans="1:22" ht="16">
      <c r="A486" s="104" t="s">
        <v>1108</v>
      </c>
      <c r="B486" s="20" t="str">
        <f>VLOOKUP(A486,'Planning Periods'!$E$2:$N$540,10,FALSE)</f>
        <v>10/15/2013 - 10/15/2021</v>
      </c>
      <c r="C486" s="103">
        <v>2017</v>
      </c>
      <c r="D486" s="103" t="str">
        <f t="shared" si="7"/>
        <v>Cudahy 2017</v>
      </c>
      <c r="E486" s="103" t="s">
        <v>1538</v>
      </c>
      <c r="F486" s="101" t="s">
        <v>1538</v>
      </c>
      <c r="G486" s="103" t="s">
        <v>1538</v>
      </c>
      <c r="H486" s="103" t="s">
        <v>1538</v>
      </c>
      <c r="I486" s="102"/>
      <c r="J486" s="103" t="s">
        <v>1538</v>
      </c>
      <c r="K486" s="101" t="s">
        <v>1538</v>
      </c>
      <c r="L486" s="103" t="s">
        <v>1538</v>
      </c>
      <c r="M486" s="103" t="s">
        <v>1538</v>
      </c>
      <c r="N486" s="102"/>
      <c r="O486" s="103" t="s">
        <v>1538</v>
      </c>
      <c r="P486" s="103" t="s">
        <v>1538</v>
      </c>
      <c r="Q486" s="102"/>
      <c r="R486" s="103" t="s">
        <v>1538</v>
      </c>
      <c r="S486" s="103" t="s">
        <v>1538</v>
      </c>
      <c r="T486" s="102" t="s">
        <v>1538</v>
      </c>
      <c r="U486" s="103" t="s">
        <v>1538</v>
      </c>
      <c r="V486" s="103" t="s">
        <v>1538</v>
      </c>
    </row>
    <row r="487" spans="1:22">
      <c r="A487" s="104" t="s">
        <v>1107</v>
      </c>
      <c r="B487" s="20"/>
      <c r="C487" s="103">
        <v>2013</v>
      </c>
      <c r="D487" s="103" t="str">
        <f t="shared" si="7"/>
        <v>Culver City 2013</v>
      </c>
      <c r="E487" s="103" t="s">
        <v>1538</v>
      </c>
      <c r="F487" s="101" t="s">
        <v>1538</v>
      </c>
      <c r="G487" s="103" t="s">
        <v>1538</v>
      </c>
      <c r="H487" s="103" t="s">
        <v>1538</v>
      </c>
      <c r="I487" s="102"/>
      <c r="J487" s="103" t="s">
        <v>1538</v>
      </c>
      <c r="K487" s="101" t="s">
        <v>1538</v>
      </c>
      <c r="L487" s="103" t="s">
        <v>1538</v>
      </c>
      <c r="M487" s="103" t="s">
        <v>1538</v>
      </c>
      <c r="N487" s="102"/>
      <c r="O487" s="103" t="s">
        <v>1538</v>
      </c>
      <c r="P487" s="103" t="s">
        <v>1538</v>
      </c>
      <c r="Q487" s="102"/>
      <c r="R487" s="103" t="s">
        <v>1538</v>
      </c>
      <c r="S487" s="103" t="s">
        <v>1538</v>
      </c>
      <c r="T487" s="102" t="s">
        <v>1538</v>
      </c>
      <c r="U487" s="103" t="s">
        <v>1538</v>
      </c>
      <c r="V487" s="103" t="s">
        <v>1538</v>
      </c>
    </row>
    <row r="488" spans="1:22" ht="16">
      <c r="A488" s="104" t="s">
        <v>1107</v>
      </c>
      <c r="B488" s="20" t="str">
        <f>VLOOKUP(A488,'Planning Periods'!$E$2:$N$540,10,FALSE)</f>
        <v>10/15/2013 - 10/15/2021</v>
      </c>
      <c r="C488" s="103">
        <v>2014</v>
      </c>
      <c r="D488" s="103" t="str">
        <f t="shared" si="7"/>
        <v>Culver City 2014</v>
      </c>
      <c r="E488" s="103" t="s">
        <v>1538</v>
      </c>
      <c r="F488" s="101" t="s">
        <v>1538</v>
      </c>
      <c r="G488" s="103" t="s">
        <v>1538</v>
      </c>
      <c r="H488" s="103" t="s">
        <v>1538</v>
      </c>
      <c r="I488" s="102"/>
      <c r="J488" s="103" t="s">
        <v>1538</v>
      </c>
      <c r="K488" s="101" t="s">
        <v>1538</v>
      </c>
      <c r="L488" s="103" t="s">
        <v>1538</v>
      </c>
      <c r="M488" s="103" t="s">
        <v>1538</v>
      </c>
      <c r="N488" s="102"/>
      <c r="O488" s="103" t="s">
        <v>1538</v>
      </c>
      <c r="P488" s="103" t="s">
        <v>1538</v>
      </c>
      <c r="Q488" s="102"/>
      <c r="R488" s="103" t="s">
        <v>1538</v>
      </c>
      <c r="S488" s="103" t="s">
        <v>1538</v>
      </c>
      <c r="T488" s="102" t="s">
        <v>1538</v>
      </c>
      <c r="U488" s="103" t="s">
        <v>1538</v>
      </c>
      <c r="V488" s="103" t="s">
        <v>1538</v>
      </c>
    </row>
    <row r="489" spans="1:22" ht="16">
      <c r="A489" s="104" t="s">
        <v>1107</v>
      </c>
      <c r="B489" s="20" t="str">
        <f>VLOOKUP(A489,'Planning Periods'!$E$2:$N$540,10,FALSE)</f>
        <v>10/15/2013 - 10/15/2021</v>
      </c>
      <c r="C489" s="103">
        <v>2015</v>
      </c>
      <c r="D489" s="103" t="str">
        <f t="shared" si="7"/>
        <v>Culver City 2015</v>
      </c>
      <c r="E489" s="103" t="s">
        <v>1538</v>
      </c>
      <c r="F489" s="101" t="s">
        <v>1538</v>
      </c>
      <c r="G489" s="103" t="s">
        <v>1538</v>
      </c>
      <c r="H489" s="103" t="s">
        <v>1538</v>
      </c>
      <c r="I489" s="102"/>
      <c r="J489" s="103" t="s">
        <v>1538</v>
      </c>
      <c r="K489" s="101" t="s">
        <v>1538</v>
      </c>
      <c r="L489" s="103" t="s">
        <v>1538</v>
      </c>
      <c r="M489" s="103" t="s">
        <v>1538</v>
      </c>
      <c r="N489" s="102"/>
      <c r="O489" s="103" t="s">
        <v>1538</v>
      </c>
      <c r="P489" s="103" t="s">
        <v>1538</v>
      </c>
      <c r="Q489" s="102"/>
      <c r="R489" s="103" t="s">
        <v>1538</v>
      </c>
      <c r="S489" s="103" t="s">
        <v>1538</v>
      </c>
      <c r="T489" s="102" t="s">
        <v>1538</v>
      </c>
      <c r="U489" s="103" t="s">
        <v>1538</v>
      </c>
      <c r="V489" s="103" t="s">
        <v>1538</v>
      </c>
    </row>
    <row r="490" spans="1:22" ht="16">
      <c r="A490" s="104" t="s">
        <v>1107</v>
      </c>
      <c r="B490" s="20" t="str">
        <f>VLOOKUP(A490,'Planning Periods'!$E$2:$N$540,10,FALSE)</f>
        <v>10/15/2013 - 10/15/2021</v>
      </c>
      <c r="C490" s="103">
        <v>2016</v>
      </c>
      <c r="D490" s="103" t="str">
        <f t="shared" si="7"/>
        <v>Culver City 2016</v>
      </c>
      <c r="E490" s="103" t="s">
        <v>1538</v>
      </c>
      <c r="F490" s="101" t="s">
        <v>1538</v>
      </c>
      <c r="G490" s="103" t="s">
        <v>1538</v>
      </c>
      <c r="H490" s="103" t="s">
        <v>1538</v>
      </c>
      <c r="I490" s="102"/>
      <c r="J490" s="103" t="s">
        <v>1538</v>
      </c>
      <c r="K490" s="101" t="s">
        <v>1538</v>
      </c>
      <c r="L490" s="103" t="s">
        <v>1538</v>
      </c>
      <c r="M490" s="103" t="s">
        <v>1538</v>
      </c>
      <c r="N490" s="102"/>
      <c r="O490" s="103" t="s">
        <v>1538</v>
      </c>
      <c r="P490" s="103" t="s">
        <v>1538</v>
      </c>
      <c r="Q490" s="102"/>
      <c r="R490" s="103" t="s">
        <v>1538</v>
      </c>
      <c r="S490" s="103" t="s">
        <v>1538</v>
      </c>
      <c r="T490" s="102" t="s">
        <v>1538</v>
      </c>
      <c r="U490" s="103" t="s">
        <v>1538</v>
      </c>
      <c r="V490" s="103" t="s">
        <v>1538</v>
      </c>
    </row>
    <row r="491" spans="1:22" ht="16">
      <c r="A491" s="104" t="s">
        <v>1107</v>
      </c>
      <c r="B491" s="20" t="str">
        <f>VLOOKUP(A491,'Planning Periods'!$E$2:$N$540,10,FALSE)</f>
        <v>10/15/2013 - 10/15/2021</v>
      </c>
      <c r="C491" s="103">
        <v>2017</v>
      </c>
      <c r="D491" s="103" t="str">
        <f t="shared" si="7"/>
        <v>Culver City 2017</v>
      </c>
      <c r="E491" s="103">
        <v>48</v>
      </c>
      <c r="F491" s="101">
        <v>6</v>
      </c>
      <c r="G491" s="103">
        <v>6</v>
      </c>
      <c r="H491" s="103">
        <v>0</v>
      </c>
      <c r="I491" s="102"/>
      <c r="J491" s="103">
        <v>29</v>
      </c>
      <c r="K491" s="101">
        <v>0</v>
      </c>
      <c r="L491" s="103">
        <v>0</v>
      </c>
      <c r="M491" s="103">
        <v>0</v>
      </c>
      <c r="N491" s="102"/>
      <c r="O491" s="103">
        <v>31</v>
      </c>
      <c r="P491" s="103">
        <v>0</v>
      </c>
      <c r="Q491" s="102"/>
      <c r="R491" s="103">
        <v>77</v>
      </c>
      <c r="S491" s="103">
        <v>83</v>
      </c>
      <c r="T491" s="102">
        <v>0</v>
      </c>
      <c r="U491" s="103">
        <v>185</v>
      </c>
      <c r="V491" s="103">
        <v>89</v>
      </c>
    </row>
    <row r="492" spans="1:22" ht="16">
      <c r="A492" s="104" t="s">
        <v>840</v>
      </c>
      <c r="B492" s="20" t="str">
        <f>VLOOKUP(A492,'Planning Periods'!$E$2:$N$540,10,FALSE)</f>
        <v>01/31/2015 - 01/31/2023</v>
      </c>
      <c r="C492" s="103">
        <v>2014</v>
      </c>
      <c r="D492" s="103" t="str">
        <f t="shared" si="7"/>
        <v>Cupertino 2014</v>
      </c>
      <c r="E492" s="103" t="s">
        <v>1538</v>
      </c>
      <c r="F492" s="101" t="s">
        <v>1538</v>
      </c>
      <c r="G492" s="103" t="s">
        <v>1538</v>
      </c>
      <c r="H492" s="103" t="s">
        <v>1538</v>
      </c>
      <c r="I492" s="102"/>
      <c r="J492" s="103" t="s">
        <v>1538</v>
      </c>
      <c r="K492" s="101" t="s">
        <v>1538</v>
      </c>
      <c r="L492" s="103" t="s">
        <v>1538</v>
      </c>
      <c r="M492" s="103" t="s">
        <v>1538</v>
      </c>
      <c r="N492" s="102"/>
      <c r="O492" s="103" t="s">
        <v>1538</v>
      </c>
      <c r="P492" s="103" t="s">
        <v>1538</v>
      </c>
      <c r="Q492" s="102"/>
      <c r="R492" s="103" t="s">
        <v>1538</v>
      </c>
      <c r="S492" s="103" t="s">
        <v>1538</v>
      </c>
      <c r="T492" s="102" t="s">
        <v>1538</v>
      </c>
      <c r="U492" s="103" t="s">
        <v>1538</v>
      </c>
      <c r="V492" s="103" t="s">
        <v>1538</v>
      </c>
    </row>
    <row r="493" spans="1:22" ht="16">
      <c r="A493" s="104" t="s">
        <v>840</v>
      </c>
      <c r="B493" s="20" t="str">
        <f>VLOOKUP(A493,'Planning Periods'!$E$2:$N$540,10,FALSE)</f>
        <v>01/31/2015 - 01/31/2023</v>
      </c>
      <c r="C493" s="103">
        <v>2015</v>
      </c>
      <c r="D493" s="103" t="str">
        <f t="shared" si="7"/>
        <v>Cupertino 2015</v>
      </c>
      <c r="E493" s="103" t="s">
        <v>1538</v>
      </c>
      <c r="F493" s="101" t="s">
        <v>1538</v>
      </c>
      <c r="G493" s="103" t="s">
        <v>1538</v>
      </c>
      <c r="H493" s="103" t="s">
        <v>1538</v>
      </c>
      <c r="I493" s="102"/>
      <c r="J493" s="103" t="s">
        <v>1538</v>
      </c>
      <c r="K493" s="101" t="s">
        <v>1538</v>
      </c>
      <c r="L493" s="103" t="s">
        <v>1538</v>
      </c>
      <c r="M493" s="103" t="s">
        <v>1538</v>
      </c>
      <c r="N493" s="102"/>
      <c r="O493" s="103" t="s">
        <v>1538</v>
      </c>
      <c r="P493" s="103" t="s">
        <v>1538</v>
      </c>
      <c r="Q493" s="102"/>
      <c r="R493" s="103" t="s">
        <v>1538</v>
      </c>
      <c r="S493" s="103" t="s">
        <v>1538</v>
      </c>
      <c r="T493" s="102" t="s">
        <v>1538</v>
      </c>
      <c r="U493" s="103" t="s">
        <v>1538</v>
      </c>
      <c r="V493" s="103" t="s">
        <v>1538</v>
      </c>
    </row>
    <row r="494" spans="1:22" ht="16">
      <c r="A494" s="104" t="s">
        <v>840</v>
      </c>
      <c r="B494" s="20" t="str">
        <f>VLOOKUP(A494,'Planning Periods'!$E$2:$N$540,10,FALSE)</f>
        <v>01/31/2015 - 01/31/2023</v>
      </c>
      <c r="C494" s="103">
        <v>2016</v>
      </c>
      <c r="D494" s="103" t="str">
        <f t="shared" si="7"/>
        <v>Cupertino 2016</v>
      </c>
      <c r="E494" s="103" t="s">
        <v>1538</v>
      </c>
      <c r="F494" s="101" t="s">
        <v>1538</v>
      </c>
      <c r="G494" s="103" t="s">
        <v>1538</v>
      </c>
      <c r="H494" s="103" t="s">
        <v>1538</v>
      </c>
      <c r="I494" s="102"/>
      <c r="J494" s="103" t="s">
        <v>1538</v>
      </c>
      <c r="K494" s="101" t="s">
        <v>1538</v>
      </c>
      <c r="L494" s="103" t="s">
        <v>1538</v>
      </c>
      <c r="M494" s="103" t="s">
        <v>1538</v>
      </c>
      <c r="N494" s="102"/>
      <c r="O494" s="103" t="s">
        <v>1538</v>
      </c>
      <c r="P494" s="103" t="s">
        <v>1538</v>
      </c>
      <c r="Q494" s="102"/>
      <c r="R494" s="103" t="s">
        <v>1538</v>
      </c>
      <c r="S494" s="103" t="s">
        <v>1538</v>
      </c>
      <c r="T494" s="102" t="s">
        <v>1538</v>
      </c>
      <c r="U494" s="103" t="s">
        <v>1538</v>
      </c>
      <c r="V494" s="103" t="s">
        <v>1538</v>
      </c>
    </row>
    <row r="495" spans="1:22" ht="16">
      <c r="A495" s="104" t="s">
        <v>840</v>
      </c>
      <c r="B495" s="20" t="str">
        <f>VLOOKUP(A495,'Planning Periods'!$E$2:$N$540,10,FALSE)</f>
        <v>01/31/2015 - 01/31/2023</v>
      </c>
      <c r="C495" s="103">
        <v>2017</v>
      </c>
      <c r="D495" s="103" t="str">
        <f t="shared" si="7"/>
        <v>Cupertino 2017</v>
      </c>
      <c r="E495" s="103" t="s">
        <v>1538</v>
      </c>
      <c r="F495" s="101" t="s">
        <v>1538</v>
      </c>
      <c r="G495" s="103" t="s">
        <v>1538</v>
      </c>
      <c r="H495" s="103" t="s">
        <v>1538</v>
      </c>
      <c r="I495" s="102"/>
      <c r="J495" s="103" t="s">
        <v>1538</v>
      </c>
      <c r="K495" s="101" t="s">
        <v>1538</v>
      </c>
      <c r="L495" s="103" t="s">
        <v>1538</v>
      </c>
      <c r="M495" s="103" t="s">
        <v>1538</v>
      </c>
      <c r="N495" s="102"/>
      <c r="O495" s="103" t="s">
        <v>1538</v>
      </c>
      <c r="P495" s="103" t="s">
        <v>1538</v>
      </c>
      <c r="Q495" s="102"/>
      <c r="R495" s="103" t="s">
        <v>1538</v>
      </c>
      <c r="S495" s="103" t="s">
        <v>1538</v>
      </c>
      <c r="T495" s="102" t="s">
        <v>1538</v>
      </c>
      <c r="U495" s="103" t="s">
        <v>1538</v>
      </c>
      <c r="V495" s="103" t="s">
        <v>1538</v>
      </c>
    </row>
    <row r="496" spans="1:22">
      <c r="A496" s="104" t="s">
        <v>992</v>
      </c>
      <c r="B496" s="20"/>
      <c r="C496" s="103">
        <v>2013</v>
      </c>
      <c r="D496" s="103" t="str">
        <f t="shared" si="7"/>
        <v>Cypress 2013</v>
      </c>
      <c r="E496" s="103" t="s">
        <v>1538</v>
      </c>
      <c r="F496" s="101" t="s">
        <v>1538</v>
      </c>
      <c r="G496" s="103" t="s">
        <v>1538</v>
      </c>
      <c r="H496" s="103" t="s">
        <v>1538</v>
      </c>
      <c r="I496" s="102"/>
      <c r="J496" s="103" t="s">
        <v>1538</v>
      </c>
      <c r="K496" s="101" t="s">
        <v>1538</v>
      </c>
      <c r="L496" s="103" t="s">
        <v>1538</v>
      </c>
      <c r="M496" s="103" t="s">
        <v>1538</v>
      </c>
      <c r="N496" s="102"/>
      <c r="O496" s="103" t="s">
        <v>1538</v>
      </c>
      <c r="P496" s="103" t="s">
        <v>1538</v>
      </c>
      <c r="Q496" s="102"/>
      <c r="R496" s="103" t="s">
        <v>1538</v>
      </c>
      <c r="S496" s="103" t="s">
        <v>1538</v>
      </c>
      <c r="T496" s="102" t="s">
        <v>1538</v>
      </c>
      <c r="U496" s="103" t="s">
        <v>1538</v>
      </c>
      <c r="V496" s="103" t="s">
        <v>1538</v>
      </c>
    </row>
    <row r="497" spans="1:22" ht="16">
      <c r="A497" s="104" t="s">
        <v>992</v>
      </c>
      <c r="B497" s="20" t="str">
        <f>VLOOKUP(A497,'Planning Periods'!$E$2:$N$540,10,FALSE)</f>
        <v>10/15/2013 - 10/15/2021</v>
      </c>
      <c r="C497" s="103">
        <v>2014</v>
      </c>
      <c r="D497" s="103" t="str">
        <f t="shared" si="7"/>
        <v>Cypress 2014</v>
      </c>
      <c r="E497" s="103">
        <v>71</v>
      </c>
      <c r="F497" s="101">
        <v>0</v>
      </c>
      <c r="G497" s="103">
        <v>0</v>
      </c>
      <c r="H497" s="103">
        <v>0</v>
      </c>
      <c r="I497" s="102"/>
      <c r="J497" s="103">
        <v>50</v>
      </c>
      <c r="K497" s="101">
        <v>0</v>
      </c>
      <c r="L497" s="103">
        <v>0</v>
      </c>
      <c r="M497" s="103">
        <v>0</v>
      </c>
      <c r="N497" s="102"/>
      <c r="O497" s="103">
        <v>56</v>
      </c>
      <c r="P497" s="103">
        <v>0</v>
      </c>
      <c r="Q497" s="102"/>
      <c r="R497" s="103">
        <v>131</v>
      </c>
      <c r="S497" s="103">
        <v>39</v>
      </c>
      <c r="T497" s="102">
        <v>0</v>
      </c>
      <c r="U497" s="103">
        <v>308</v>
      </c>
      <c r="V497" s="103">
        <v>39</v>
      </c>
    </row>
    <row r="498" spans="1:22" ht="16">
      <c r="A498" s="104" t="s">
        <v>992</v>
      </c>
      <c r="B498" s="20" t="str">
        <f>VLOOKUP(A498,'Planning Periods'!$E$2:$N$540,10,FALSE)</f>
        <v>10/15/2013 - 10/15/2021</v>
      </c>
      <c r="C498" s="103">
        <v>2015</v>
      </c>
      <c r="D498" s="103" t="str">
        <f t="shared" si="7"/>
        <v>Cypress 2015</v>
      </c>
      <c r="E498" s="103">
        <v>71</v>
      </c>
      <c r="F498" s="101">
        <v>5</v>
      </c>
      <c r="G498" s="103">
        <v>5</v>
      </c>
      <c r="H498" s="103">
        <v>0</v>
      </c>
      <c r="I498" s="102"/>
      <c r="J498" s="103">
        <v>50</v>
      </c>
      <c r="K498" s="101">
        <v>3</v>
      </c>
      <c r="L498" s="103">
        <v>3</v>
      </c>
      <c r="M498" s="103">
        <v>0</v>
      </c>
      <c r="N498" s="102"/>
      <c r="O498" s="103">
        <v>56</v>
      </c>
      <c r="P498" s="103">
        <v>2</v>
      </c>
      <c r="Q498" s="102"/>
      <c r="R498" s="103">
        <v>131</v>
      </c>
      <c r="S498" s="103">
        <v>5</v>
      </c>
      <c r="T498" s="102">
        <v>0</v>
      </c>
      <c r="U498" s="103">
        <v>308</v>
      </c>
      <c r="V498" s="103">
        <v>15</v>
      </c>
    </row>
    <row r="499" spans="1:22" ht="16">
      <c r="A499" s="104" t="s">
        <v>992</v>
      </c>
      <c r="B499" s="20" t="str">
        <f>VLOOKUP(A499,'Planning Periods'!$E$2:$N$540,10,FALSE)</f>
        <v>10/15/2013 - 10/15/2021</v>
      </c>
      <c r="C499" s="103">
        <v>2016</v>
      </c>
      <c r="D499" s="103" t="str">
        <f t="shared" si="7"/>
        <v>Cypress 2016</v>
      </c>
      <c r="E499" s="103">
        <v>71</v>
      </c>
      <c r="F499" s="101">
        <v>0</v>
      </c>
      <c r="G499" s="103">
        <v>0</v>
      </c>
      <c r="H499" s="103">
        <v>0</v>
      </c>
      <c r="I499" s="102"/>
      <c r="J499" s="103">
        <v>50</v>
      </c>
      <c r="K499" s="101">
        <v>3</v>
      </c>
      <c r="L499" s="103">
        <v>3</v>
      </c>
      <c r="M499" s="103">
        <v>0</v>
      </c>
      <c r="N499" s="102"/>
      <c r="O499" s="103">
        <v>56</v>
      </c>
      <c r="P499" s="103">
        <v>4</v>
      </c>
      <c r="Q499" s="102"/>
      <c r="R499" s="103">
        <v>131</v>
      </c>
      <c r="S499" s="103">
        <v>132</v>
      </c>
      <c r="T499" s="102">
        <v>0</v>
      </c>
      <c r="U499" s="103">
        <v>308</v>
      </c>
      <c r="V499" s="103">
        <v>139</v>
      </c>
    </row>
    <row r="500" spans="1:22" ht="16">
      <c r="A500" s="104" t="s">
        <v>992</v>
      </c>
      <c r="B500" s="20" t="str">
        <f>VLOOKUP(A500,'Planning Periods'!$E$2:$N$540,10,FALSE)</f>
        <v>10/15/2013 - 10/15/2021</v>
      </c>
      <c r="C500" s="103">
        <v>2017</v>
      </c>
      <c r="D500" s="103" t="str">
        <f t="shared" si="7"/>
        <v>Cypress 2017</v>
      </c>
      <c r="E500" s="103">
        <v>71</v>
      </c>
      <c r="F500" s="101">
        <v>4</v>
      </c>
      <c r="G500" s="103">
        <v>4</v>
      </c>
      <c r="H500" s="103">
        <v>0</v>
      </c>
      <c r="I500" s="102"/>
      <c r="J500" s="103">
        <v>50</v>
      </c>
      <c r="K500" s="101">
        <v>2</v>
      </c>
      <c r="L500" s="103">
        <v>2</v>
      </c>
      <c r="M500" s="103">
        <v>0</v>
      </c>
      <c r="N500" s="102"/>
      <c r="O500" s="103">
        <v>56</v>
      </c>
      <c r="P500" s="103">
        <v>0</v>
      </c>
      <c r="Q500" s="102"/>
      <c r="R500" s="103">
        <v>131</v>
      </c>
      <c r="S500" s="103">
        <v>144</v>
      </c>
      <c r="T500" s="102">
        <v>0</v>
      </c>
      <c r="U500" s="103">
        <v>308</v>
      </c>
      <c r="V500" s="103">
        <v>150</v>
      </c>
    </row>
    <row r="501" spans="1:22" ht="16">
      <c r="A501" s="104" t="s">
        <v>861</v>
      </c>
      <c r="B501" s="20" t="str">
        <f>VLOOKUP(A501,'Planning Periods'!$E$2:$N$540,10,FALSE)</f>
        <v>01/31/2015 - 01/31/2023</v>
      </c>
      <c r="C501" s="103">
        <v>2014</v>
      </c>
      <c r="D501" s="103" t="str">
        <f t="shared" si="7"/>
        <v>Daly City 2014</v>
      </c>
      <c r="E501" s="103">
        <v>400</v>
      </c>
      <c r="F501" s="101">
        <v>0</v>
      </c>
      <c r="G501" s="103">
        <v>0</v>
      </c>
      <c r="H501" s="103">
        <v>0</v>
      </c>
      <c r="I501" s="102"/>
      <c r="J501" s="103">
        <v>188</v>
      </c>
      <c r="K501" s="101">
        <v>0</v>
      </c>
      <c r="L501" s="103">
        <v>0</v>
      </c>
      <c r="M501" s="103">
        <v>0</v>
      </c>
      <c r="N501" s="102"/>
      <c r="O501" s="103">
        <v>221</v>
      </c>
      <c r="P501" s="103">
        <v>10</v>
      </c>
      <c r="Q501" s="102"/>
      <c r="R501" s="103">
        <v>541</v>
      </c>
      <c r="S501" s="103">
        <v>10</v>
      </c>
      <c r="T501" s="102">
        <v>0</v>
      </c>
      <c r="U501" s="103">
        <v>1350</v>
      </c>
      <c r="V501" s="103">
        <v>20</v>
      </c>
    </row>
    <row r="502" spans="1:22" ht="16">
      <c r="A502" s="104" t="s">
        <v>861</v>
      </c>
      <c r="B502" s="20" t="str">
        <f>VLOOKUP(A502,'Planning Periods'!$E$2:$N$540,10,FALSE)</f>
        <v>01/31/2015 - 01/31/2023</v>
      </c>
      <c r="C502" s="103">
        <v>2015</v>
      </c>
      <c r="D502" s="103" t="str">
        <f t="shared" si="7"/>
        <v>Daly City 2015</v>
      </c>
      <c r="E502" s="103">
        <v>400</v>
      </c>
      <c r="F502" s="101">
        <v>38</v>
      </c>
      <c r="G502" s="103">
        <v>38</v>
      </c>
      <c r="H502" s="103">
        <v>0</v>
      </c>
      <c r="I502" s="102"/>
      <c r="J502" s="103">
        <v>188</v>
      </c>
      <c r="K502" s="101">
        <v>15</v>
      </c>
      <c r="L502" s="103">
        <v>15</v>
      </c>
      <c r="M502" s="103">
        <v>0</v>
      </c>
      <c r="N502" s="102"/>
      <c r="O502" s="103">
        <v>221</v>
      </c>
      <c r="P502" s="103">
        <v>14</v>
      </c>
      <c r="Q502" s="102"/>
      <c r="R502" s="103">
        <v>541</v>
      </c>
      <c r="S502" s="103">
        <v>89</v>
      </c>
      <c r="T502" s="102">
        <v>0</v>
      </c>
      <c r="U502" s="103">
        <v>1350</v>
      </c>
      <c r="V502" s="103">
        <v>156</v>
      </c>
    </row>
    <row r="503" spans="1:22" ht="16">
      <c r="A503" s="104" t="s">
        <v>861</v>
      </c>
      <c r="B503" s="20" t="str">
        <f>VLOOKUP(A503,'Planning Periods'!$E$2:$N$540,10,FALSE)</f>
        <v>01/31/2015 - 01/31/2023</v>
      </c>
      <c r="C503" s="103">
        <v>2016</v>
      </c>
      <c r="D503" s="103" t="str">
        <f t="shared" si="7"/>
        <v>Daly City 2016</v>
      </c>
      <c r="E503" s="103">
        <v>400</v>
      </c>
      <c r="F503" s="101">
        <v>0</v>
      </c>
      <c r="G503" s="103">
        <v>0</v>
      </c>
      <c r="H503" s="103">
        <v>0</v>
      </c>
      <c r="I503" s="102"/>
      <c r="J503" s="103">
        <v>188</v>
      </c>
      <c r="K503" s="101">
        <v>7</v>
      </c>
      <c r="L503" s="103">
        <v>7</v>
      </c>
      <c r="M503" s="103">
        <v>0</v>
      </c>
      <c r="N503" s="102"/>
      <c r="O503" s="103">
        <v>221</v>
      </c>
      <c r="P503" s="103">
        <v>17</v>
      </c>
      <c r="Q503" s="102"/>
      <c r="R503" s="103">
        <v>541</v>
      </c>
      <c r="S503" s="103">
        <v>140</v>
      </c>
      <c r="T503" s="102">
        <v>0</v>
      </c>
      <c r="U503" s="103">
        <v>1350</v>
      </c>
      <c r="V503" s="103">
        <v>164</v>
      </c>
    </row>
    <row r="504" spans="1:22" ht="16">
      <c r="A504" s="104" t="s">
        <v>861</v>
      </c>
      <c r="B504" s="20" t="str">
        <f>VLOOKUP(A504,'Planning Periods'!$E$2:$N$540,10,FALSE)</f>
        <v>01/31/2015 - 01/31/2023</v>
      </c>
      <c r="C504" s="103">
        <v>2017</v>
      </c>
      <c r="D504" s="103" t="str">
        <f t="shared" si="7"/>
        <v>Daly City 2017</v>
      </c>
      <c r="E504" s="103">
        <v>400</v>
      </c>
      <c r="F504" s="101">
        <v>21</v>
      </c>
      <c r="G504" s="103">
        <v>21</v>
      </c>
      <c r="H504" s="103">
        <v>0</v>
      </c>
      <c r="I504" s="102"/>
      <c r="J504" s="103">
        <v>188</v>
      </c>
      <c r="K504" s="101">
        <v>200</v>
      </c>
      <c r="L504" s="103">
        <v>183</v>
      </c>
      <c r="M504" s="103">
        <v>17</v>
      </c>
      <c r="N504" s="102"/>
      <c r="O504" s="103">
        <v>221</v>
      </c>
      <c r="P504" s="103">
        <v>18</v>
      </c>
      <c r="Q504" s="102"/>
      <c r="R504" s="103">
        <v>541</v>
      </c>
      <c r="S504" s="103">
        <v>17</v>
      </c>
      <c r="T504" s="102">
        <v>17</v>
      </c>
      <c r="U504" s="103">
        <v>1350</v>
      </c>
      <c r="V504" s="103">
        <v>256</v>
      </c>
    </row>
    <row r="505" spans="1:22">
      <c r="A505" s="104" t="s">
        <v>991</v>
      </c>
      <c r="B505" s="20"/>
      <c r="C505" s="103">
        <v>2013</v>
      </c>
      <c r="D505" s="103" t="str">
        <f t="shared" si="7"/>
        <v>Dana Point 2013</v>
      </c>
      <c r="E505" s="103" t="s">
        <v>1538</v>
      </c>
      <c r="F505" s="101" t="s">
        <v>1538</v>
      </c>
      <c r="G505" s="103" t="s">
        <v>1538</v>
      </c>
      <c r="H505" s="103" t="s">
        <v>1538</v>
      </c>
      <c r="I505" s="102"/>
      <c r="J505" s="103" t="s">
        <v>1538</v>
      </c>
      <c r="K505" s="101" t="s">
        <v>1538</v>
      </c>
      <c r="L505" s="103" t="s">
        <v>1538</v>
      </c>
      <c r="M505" s="103" t="s">
        <v>1538</v>
      </c>
      <c r="N505" s="102"/>
      <c r="O505" s="103" t="s">
        <v>1538</v>
      </c>
      <c r="P505" s="103" t="s">
        <v>1538</v>
      </c>
      <c r="Q505" s="102"/>
      <c r="R505" s="103" t="s">
        <v>1538</v>
      </c>
      <c r="S505" s="103" t="s">
        <v>1538</v>
      </c>
      <c r="T505" s="102" t="s">
        <v>1538</v>
      </c>
      <c r="U505" s="103" t="s">
        <v>1538</v>
      </c>
      <c r="V505" s="103" t="s">
        <v>1538</v>
      </c>
    </row>
    <row r="506" spans="1:22" ht="16">
      <c r="A506" s="104" t="s">
        <v>991</v>
      </c>
      <c r="B506" s="20" t="str">
        <f>VLOOKUP(A506,'Planning Periods'!$E$2:$N$540,10,FALSE)</f>
        <v>10/15/2013 - 10/15/2021</v>
      </c>
      <c r="C506" s="103">
        <v>2014</v>
      </c>
      <c r="D506" s="103" t="str">
        <f t="shared" si="7"/>
        <v>Dana Point 2014</v>
      </c>
      <c r="E506" s="103">
        <v>76</v>
      </c>
      <c r="F506" s="101">
        <v>0</v>
      </c>
      <c r="G506" s="103">
        <v>0</v>
      </c>
      <c r="H506" s="103">
        <v>0</v>
      </c>
      <c r="I506" s="102"/>
      <c r="J506" s="103">
        <v>53</v>
      </c>
      <c r="K506" s="101">
        <v>0</v>
      </c>
      <c r="L506" s="103">
        <v>0</v>
      </c>
      <c r="M506" s="103">
        <v>0</v>
      </c>
      <c r="N506" s="102"/>
      <c r="O506" s="103">
        <v>61</v>
      </c>
      <c r="P506" s="103">
        <v>3</v>
      </c>
      <c r="Q506" s="102"/>
      <c r="R506" s="103">
        <v>137</v>
      </c>
      <c r="S506" s="103">
        <v>12</v>
      </c>
      <c r="T506" s="102">
        <v>0</v>
      </c>
      <c r="U506" s="103">
        <v>327</v>
      </c>
      <c r="V506" s="103">
        <v>15</v>
      </c>
    </row>
    <row r="507" spans="1:22" ht="16">
      <c r="A507" s="104" t="s">
        <v>991</v>
      </c>
      <c r="B507" s="20" t="str">
        <f>VLOOKUP(A507,'Planning Periods'!$E$2:$N$540,10,FALSE)</f>
        <v>10/15/2013 - 10/15/2021</v>
      </c>
      <c r="C507" s="103">
        <v>2015</v>
      </c>
      <c r="D507" s="103" t="str">
        <f t="shared" si="7"/>
        <v>Dana Point 2015</v>
      </c>
      <c r="E507" s="103">
        <v>76</v>
      </c>
      <c r="F507" s="101">
        <v>0</v>
      </c>
      <c r="G507" s="103">
        <v>0</v>
      </c>
      <c r="H507" s="103">
        <v>0</v>
      </c>
      <c r="I507" s="102"/>
      <c r="J507" s="103">
        <v>53</v>
      </c>
      <c r="K507" s="101">
        <v>0</v>
      </c>
      <c r="L507" s="103">
        <v>0</v>
      </c>
      <c r="M507" s="103">
        <v>0</v>
      </c>
      <c r="N507" s="102"/>
      <c r="O507" s="103">
        <v>61</v>
      </c>
      <c r="P507" s="103">
        <v>2</v>
      </c>
      <c r="Q507" s="102"/>
      <c r="R507" s="103">
        <v>137</v>
      </c>
      <c r="S507" s="103">
        <v>36</v>
      </c>
      <c r="T507" s="102">
        <v>0</v>
      </c>
      <c r="U507" s="103">
        <v>327</v>
      </c>
      <c r="V507" s="103">
        <v>38</v>
      </c>
    </row>
    <row r="508" spans="1:22" ht="16">
      <c r="A508" s="104" t="s">
        <v>991</v>
      </c>
      <c r="B508" s="20" t="str">
        <f>VLOOKUP(A508,'Planning Periods'!$E$2:$N$540,10,FALSE)</f>
        <v>10/15/2013 - 10/15/2021</v>
      </c>
      <c r="C508" s="103">
        <v>2016</v>
      </c>
      <c r="D508" s="103" t="str">
        <f t="shared" si="7"/>
        <v>Dana Point 2016</v>
      </c>
      <c r="E508" s="103">
        <v>76</v>
      </c>
      <c r="F508" s="101">
        <v>0</v>
      </c>
      <c r="G508" s="103">
        <v>0</v>
      </c>
      <c r="H508" s="103">
        <v>0</v>
      </c>
      <c r="I508" s="102"/>
      <c r="J508" s="103">
        <v>53</v>
      </c>
      <c r="K508" s="101">
        <v>0</v>
      </c>
      <c r="L508" s="103">
        <v>0</v>
      </c>
      <c r="M508" s="103">
        <v>0</v>
      </c>
      <c r="N508" s="102"/>
      <c r="O508" s="103">
        <v>61</v>
      </c>
      <c r="P508" s="103">
        <v>4</v>
      </c>
      <c r="Q508" s="102"/>
      <c r="R508" s="103">
        <v>137</v>
      </c>
      <c r="S508" s="103">
        <v>34</v>
      </c>
      <c r="T508" s="102">
        <v>0</v>
      </c>
      <c r="U508" s="103">
        <v>327</v>
      </c>
      <c r="V508" s="103">
        <v>38</v>
      </c>
    </row>
    <row r="509" spans="1:22" ht="16">
      <c r="A509" s="104" t="s">
        <v>991</v>
      </c>
      <c r="B509" s="20" t="str">
        <f>VLOOKUP(A509,'Planning Periods'!$E$2:$N$540,10,FALSE)</f>
        <v>10/15/2013 - 10/15/2021</v>
      </c>
      <c r="C509" s="103">
        <v>2017</v>
      </c>
      <c r="D509" s="103" t="str">
        <f t="shared" si="7"/>
        <v>Dana Point 2017</v>
      </c>
      <c r="E509" s="103">
        <v>76</v>
      </c>
      <c r="F509" s="101">
        <v>0</v>
      </c>
      <c r="G509" s="103">
        <v>0</v>
      </c>
      <c r="H509" s="103">
        <v>0</v>
      </c>
      <c r="I509" s="102"/>
      <c r="J509" s="103">
        <v>53</v>
      </c>
      <c r="K509" s="101">
        <v>0</v>
      </c>
      <c r="L509" s="103">
        <v>0</v>
      </c>
      <c r="M509" s="103">
        <v>0</v>
      </c>
      <c r="N509" s="102"/>
      <c r="O509" s="103">
        <v>61</v>
      </c>
      <c r="P509" s="103">
        <v>8</v>
      </c>
      <c r="Q509" s="102"/>
      <c r="R509" s="103">
        <v>137</v>
      </c>
      <c r="S509" s="103">
        <v>60</v>
      </c>
      <c r="T509" s="102">
        <v>0</v>
      </c>
      <c r="U509" s="103">
        <v>327</v>
      </c>
      <c r="V509" s="103">
        <v>68</v>
      </c>
    </row>
    <row r="510" spans="1:22" ht="16">
      <c r="A510" s="104" t="s">
        <v>1312</v>
      </c>
      <c r="B510" s="20" t="str">
        <f>VLOOKUP(A510,'Planning Periods'!$E$2:$N$540,10,FALSE)</f>
        <v>01/31/2015 - 01/31/2023</v>
      </c>
      <c r="C510" s="103">
        <v>2014</v>
      </c>
      <c r="D510" s="103" t="str">
        <f t="shared" si="7"/>
        <v>Danville 2014</v>
      </c>
      <c r="E510" s="103" t="s">
        <v>1538</v>
      </c>
      <c r="F510" s="101" t="s">
        <v>1538</v>
      </c>
      <c r="G510" s="103" t="s">
        <v>1538</v>
      </c>
      <c r="H510" s="103" t="s">
        <v>1538</v>
      </c>
      <c r="I510" s="102"/>
      <c r="J510" s="103" t="s">
        <v>1538</v>
      </c>
      <c r="K510" s="101" t="s">
        <v>1538</v>
      </c>
      <c r="L510" s="103" t="s">
        <v>1538</v>
      </c>
      <c r="M510" s="103" t="s">
        <v>1538</v>
      </c>
      <c r="N510" s="102"/>
      <c r="O510" s="103" t="s">
        <v>1538</v>
      </c>
      <c r="P510" s="103" t="s">
        <v>1538</v>
      </c>
      <c r="Q510" s="102"/>
      <c r="R510" s="103" t="s">
        <v>1538</v>
      </c>
      <c r="S510" s="103" t="s">
        <v>1538</v>
      </c>
      <c r="T510" s="102" t="s">
        <v>1538</v>
      </c>
      <c r="U510" s="103" t="s">
        <v>1538</v>
      </c>
      <c r="V510" s="103" t="s">
        <v>1538</v>
      </c>
    </row>
    <row r="511" spans="1:22" ht="16">
      <c r="A511" s="104" t="s">
        <v>1312</v>
      </c>
      <c r="B511" s="20" t="str">
        <f>VLOOKUP(A511,'Planning Periods'!$E$2:$N$540,10,FALSE)</f>
        <v>01/31/2015 - 01/31/2023</v>
      </c>
      <c r="C511" s="103">
        <v>2015</v>
      </c>
      <c r="D511" s="103" t="str">
        <f t="shared" si="7"/>
        <v>Danville 2015</v>
      </c>
      <c r="E511" s="103">
        <v>196</v>
      </c>
      <c r="F511" s="101">
        <v>0</v>
      </c>
      <c r="G511" s="103">
        <v>0</v>
      </c>
      <c r="H511" s="103">
        <v>0</v>
      </c>
      <c r="I511" s="102"/>
      <c r="J511" s="103">
        <v>111</v>
      </c>
      <c r="K511" s="101">
        <v>1</v>
      </c>
      <c r="L511" s="103">
        <v>0</v>
      </c>
      <c r="M511" s="103">
        <v>1</v>
      </c>
      <c r="N511" s="102"/>
      <c r="O511" s="103">
        <v>124</v>
      </c>
      <c r="P511" s="103">
        <v>13</v>
      </c>
      <c r="Q511" s="102"/>
      <c r="R511" s="103">
        <v>126</v>
      </c>
      <c r="S511" s="103">
        <v>87</v>
      </c>
      <c r="T511" s="102">
        <v>1</v>
      </c>
      <c r="U511" s="103">
        <v>557</v>
      </c>
      <c r="V511" s="103">
        <v>101</v>
      </c>
    </row>
    <row r="512" spans="1:22" ht="16">
      <c r="A512" s="104" t="s">
        <v>1312</v>
      </c>
      <c r="B512" s="20" t="str">
        <f>VLOOKUP(A512,'Planning Periods'!$E$2:$N$540,10,FALSE)</f>
        <v>01/31/2015 - 01/31/2023</v>
      </c>
      <c r="C512" s="103">
        <v>2016</v>
      </c>
      <c r="D512" s="103" t="str">
        <f t="shared" si="7"/>
        <v>Danville 2016</v>
      </c>
      <c r="E512" s="103">
        <v>196</v>
      </c>
      <c r="F512" s="101">
        <v>0</v>
      </c>
      <c r="G512" s="103">
        <v>0</v>
      </c>
      <c r="H512" s="103">
        <v>0</v>
      </c>
      <c r="I512" s="102"/>
      <c r="J512" s="103">
        <v>111</v>
      </c>
      <c r="K512" s="101">
        <v>2</v>
      </c>
      <c r="L512" s="103">
        <v>2</v>
      </c>
      <c r="M512" s="103">
        <v>0</v>
      </c>
      <c r="N512" s="102"/>
      <c r="O512" s="103">
        <v>124</v>
      </c>
      <c r="P512" s="103">
        <v>4</v>
      </c>
      <c r="Q512" s="102"/>
      <c r="R512" s="103">
        <v>126</v>
      </c>
      <c r="S512" s="103">
        <v>50</v>
      </c>
      <c r="T512" s="102">
        <v>0</v>
      </c>
      <c r="U512" s="103">
        <v>557</v>
      </c>
      <c r="V512" s="103">
        <v>56</v>
      </c>
    </row>
    <row r="513" spans="1:22" ht="16">
      <c r="A513" s="104" t="s">
        <v>1312</v>
      </c>
      <c r="B513" s="20" t="str">
        <f>VLOOKUP(A513,'Planning Periods'!$E$2:$N$540,10,FALSE)</f>
        <v>01/31/2015 - 01/31/2023</v>
      </c>
      <c r="C513" s="103">
        <v>2017</v>
      </c>
      <c r="D513" s="103" t="str">
        <f t="shared" si="7"/>
        <v>Danville 2017</v>
      </c>
      <c r="E513" s="103">
        <v>196</v>
      </c>
      <c r="F513" s="101">
        <v>0</v>
      </c>
      <c r="G513" s="103">
        <v>0</v>
      </c>
      <c r="H513" s="103">
        <v>0</v>
      </c>
      <c r="I513" s="102"/>
      <c r="J513" s="103">
        <v>111</v>
      </c>
      <c r="K513" s="101">
        <v>5</v>
      </c>
      <c r="L513" s="103">
        <v>0</v>
      </c>
      <c r="M513" s="103">
        <v>5</v>
      </c>
      <c r="N513" s="102"/>
      <c r="O513" s="103">
        <v>124</v>
      </c>
      <c r="P513" s="103">
        <v>7</v>
      </c>
      <c r="Q513" s="102"/>
      <c r="R513" s="103">
        <v>126</v>
      </c>
      <c r="S513" s="103">
        <v>36</v>
      </c>
      <c r="T513" s="102">
        <v>5</v>
      </c>
      <c r="U513" s="103">
        <v>557</v>
      </c>
      <c r="V513" s="103">
        <v>48</v>
      </c>
    </row>
    <row r="514" spans="1:22" ht="16">
      <c r="A514" s="104" t="s">
        <v>755</v>
      </c>
      <c r="B514" s="20" t="str">
        <f>VLOOKUP(A514,'Planning Periods'!$E$2:$N$540,10,FALSE)</f>
        <v>10/31/2013 - 10/31/2021</v>
      </c>
      <c r="C514" s="103">
        <v>2013</v>
      </c>
      <c r="D514" s="103" t="str">
        <f t="shared" si="7"/>
        <v>Davis 2013</v>
      </c>
      <c r="E514" s="103">
        <v>248</v>
      </c>
      <c r="F514" s="101">
        <v>0</v>
      </c>
      <c r="G514" s="103">
        <v>0</v>
      </c>
      <c r="H514" s="103">
        <v>0</v>
      </c>
      <c r="I514" s="102"/>
      <c r="J514" s="103">
        <v>174</v>
      </c>
      <c r="K514" s="101">
        <v>3</v>
      </c>
      <c r="L514" s="103">
        <v>0</v>
      </c>
      <c r="M514" s="103">
        <v>3</v>
      </c>
      <c r="N514" s="102"/>
      <c r="O514" s="103">
        <v>198</v>
      </c>
      <c r="P514" s="103">
        <v>13</v>
      </c>
      <c r="Q514" s="102"/>
      <c r="R514" s="103">
        <v>446</v>
      </c>
      <c r="S514" s="103">
        <v>38</v>
      </c>
      <c r="T514" s="102">
        <v>3</v>
      </c>
      <c r="U514" s="103">
        <v>1066</v>
      </c>
      <c r="V514" s="103">
        <v>54</v>
      </c>
    </row>
    <row r="515" spans="1:22" ht="16">
      <c r="A515" s="104" t="s">
        <v>755</v>
      </c>
      <c r="B515" s="20" t="str">
        <f>VLOOKUP(A515,'Planning Periods'!$E$2:$N$540,10,FALSE)</f>
        <v>10/31/2013 - 10/31/2021</v>
      </c>
      <c r="C515" s="103">
        <v>2014</v>
      </c>
      <c r="D515" s="103" t="str">
        <f t="shared" si="7"/>
        <v>Davis 2014</v>
      </c>
      <c r="E515" s="103">
        <v>248</v>
      </c>
      <c r="F515" s="101">
        <v>0</v>
      </c>
      <c r="G515" s="103">
        <v>0</v>
      </c>
      <c r="H515" s="103">
        <v>0</v>
      </c>
      <c r="I515" s="102"/>
      <c r="J515" s="103">
        <v>174</v>
      </c>
      <c r="K515" s="101">
        <v>2</v>
      </c>
      <c r="L515" s="103">
        <v>0</v>
      </c>
      <c r="M515" s="103">
        <v>2</v>
      </c>
      <c r="N515" s="102"/>
      <c r="O515" s="103">
        <v>198</v>
      </c>
      <c r="P515" s="103">
        <v>5</v>
      </c>
      <c r="Q515" s="102"/>
      <c r="R515" s="103">
        <v>446</v>
      </c>
      <c r="S515" s="103">
        <v>6</v>
      </c>
      <c r="T515" s="102">
        <v>2</v>
      </c>
      <c r="U515" s="103">
        <v>1066</v>
      </c>
      <c r="V515" s="103">
        <v>13</v>
      </c>
    </row>
    <row r="516" spans="1:22" ht="16">
      <c r="A516" s="104" t="s">
        <v>755</v>
      </c>
      <c r="B516" s="20" t="str">
        <f>VLOOKUP(A516,'Planning Periods'!$E$2:$N$540,10,FALSE)</f>
        <v>10/31/2013 - 10/31/2021</v>
      </c>
      <c r="C516" s="103">
        <v>2015</v>
      </c>
      <c r="D516" s="103" t="str">
        <f t="shared" si="7"/>
        <v>Davis 2015</v>
      </c>
      <c r="E516" s="103">
        <v>248</v>
      </c>
      <c r="F516" s="101">
        <v>0</v>
      </c>
      <c r="G516" s="103">
        <v>0</v>
      </c>
      <c r="H516" s="103">
        <v>0</v>
      </c>
      <c r="I516" s="102"/>
      <c r="J516" s="103">
        <v>174</v>
      </c>
      <c r="K516" s="101">
        <v>8</v>
      </c>
      <c r="L516" s="103">
        <v>0</v>
      </c>
      <c r="M516" s="103">
        <v>8</v>
      </c>
      <c r="N516" s="102"/>
      <c r="O516" s="103">
        <v>198</v>
      </c>
      <c r="P516" s="103">
        <v>3</v>
      </c>
      <c r="Q516" s="102"/>
      <c r="R516" s="103">
        <v>446</v>
      </c>
      <c r="S516" s="103">
        <v>94</v>
      </c>
      <c r="T516" s="102">
        <v>8</v>
      </c>
      <c r="U516" s="103">
        <v>1066</v>
      </c>
      <c r="V516" s="103">
        <v>105</v>
      </c>
    </row>
    <row r="517" spans="1:22" ht="16">
      <c r="A517" s="104" t="s">
        <v>755</v>
      </c>
      <c r="B517" s="20" t="str">
        <f>VLOOKUP(A517,'Planning Periods'!$E$2:$N$540,10,FALSE)</f>
        <v>10/31/2013 - 10/31/2021</v>
      </c>
      <c r="C517" s="103">
        <v>2016</v>
      </c>
      <c r="D517" s="103" t="str">
        <f t="shared" si="7"/>
        <v>Davis 2016</v>
      </c>
      <c r="E517" s="103">
        <v>248</v>
      </c>
      <c r="F517" s="101">
        <v>42</v>
      </c>
      <c r="G517" s="103">
        <v>42</v>
      </c>
      <c r="H517" s="103">
        <v>0</v>
      </c>
      <c r="I517" s="102"/>
      <c r="J517" s="103">
        <v>174</v>
      </c>
      <c r="K517" s="101">
        <v>27</v>
      </c>
      <c r="L517" s="103">
        <v>19</v>
      </c>
      <c r="M517" s="103">
        <v>8</v>
      </c>
      <c r="N517" s="102"/>
      <c r="O517" s="103">
        <v>198</v>
      </c>
      <c r="P517" s="103">
        <v>16</v>
      </c>
      <c r="Q517" s="102"/>
      <c r="R517" s="103">
        <v>446</v>
      </c>
      <c r="S517" s="103">
        <v>183</v>
      </c>
      <c r="T517" s="102">
        <v>8</v>
      </c>
      <c r="U517" s="103">
        <v>1066</v>
      </c>
      <c r="V517" s="103">
        <v>268</v>
      </c>
    </row>
    <row r="518" spans="1:22" ht="16">
      <c r="A518" s="104" t="s">
        <v>755</v>
      </c>
      <c r="B518" s="20" t="str">
        <f>VLOOKUP(A518,'Planning Periods'!$E$2:$N$540,10,FALSE)</f>
        <v>10/31/2013 - 10/31/2021</v>
      </c>
      <c r="C518" s="103">
        <v>2017</v>
      </c>
      <c r="D518" s="103" t="str">
        <f t="shared" si="7"/>
        <v>Davis 2017</v>
      </c>
      <c r="E518" s="103">
        <v>248</v>
      </c>
      <c r="F518" s="101">
        <v>1</v>
      </c>
      <c r="G518" s="103">
        <v>1</v>
      </c>
      <c r="H518" s="103">
        <v>0</v>
      </c>
      <c r="I518" s="102"/>
      <c r="J518" s="103">
        <v>174</v>
      </c>
      <c r="K518" s="101">
        <v>10</v>
      </c>
      <c r="L518" s="103">
        <v>10</v>
      </c>
      <c r="M518" s="103">
        <v>0</v>
      </c>
      <c r="N518" s="102"/>
      <c r="O518" s="103">
        <v>198</v>
      </c>
      <c r="P518" s="103">
        <v>15</v>
      </c>
      <c r="Q518" s="102"/>
      <c r="R518" s="103">
        <v>446</v>
      </c>
      <c r="S518" s="103">
        <v>188</v>
      </c>
      <c r="T518" s="102">
        <v>0</v>
      </c>
      <c r="U518" s="103">
        <v>1066</v>
      </c>
      <c r="V518" s="103">
        <v>214</v>
      </c>
    </row>
    <row r="519" spans="1:22" ht="16">
      <c r="A519" s="104" t="s">
        <v>895</v>
      </c>
      <c r="B519" s="20" t="str">
        <f>VLOOKUP(A519,'Planning Periods'!$E$2:$N$540,10,FALSE)</f>
        <v>04/30/2013 - 04/30/2021</v>
      </c>
      <c r="C519" s="103">
        <v>2013</v>
      </c>
      <c r="D519" s="103" t="str">
        <f t="shared" si="7"/>
        <v>Del Mar 2013</v>
      </c>
      <c r="E519" s="103">
        <v>7</v>
      </c>
      <c r="F519" s="101">
        <v>0</v>
      </c>
      <c r="G519" s="103">
        <v>0</v>
      </c>
      <c r="H519" s="103">
        <v>0</v>
      </c>
      <c r="I519" s="102"/>
      <c r="J519" s="103">
        <v>5</v>
      </c>
      <c r="K519" s="101">
        <v>0</v>
      </c>
      <c r="L519" s="103">
        <v>0</v>
      </c>
      <c r="M519" s="103">
        <v>0</v>
      </c>
      <c r="N519" s="102"/>
      <c r="O519" s="103">
        <v>15</v>
      </c>
      <c r="P519" s="103">
        <v>0</v>
      </c>
      <c r="Q519" s="102"/>
      <c r="R519" s="103">
        <v>34</v>
      </c>
      <c r="S519" s="103">
        <v>7</v>
      </c>
      <c r="T519" s="102">
        <v>0</v>
      </c>
      <c r="U519" s="103">
        <v>61</v>
      </c>
      <c r="V519" s="103">
        <v>7</v>
      </c>
    </row>
    <row r="520" spans="1:22" ht="16">
      <c r="A520" s="104" t="s">
        <v>895</v>
      </c>
      <c r="B520" s="20" t="str">
        <f>VLOOKUP(A520,'Planning Periods'!$E$2:$N$540,10,FALSE)</f>
        <v>04/30/2013 - 04/30/2021</v>
      </c>
      <c r="C520" s="103">
        <v>2014</v>
      </c>
      <c r="D520" s="103" t="str">
        <f t="shared" si="7"/>
        <v>Del Mar 2014</v>
      </c>
      <c r="E520" s="103">
        <v>7</v>
      </c>
      <c r="F520" s="101">
        <v>0</v>
      </c>
      <c r="G520" s="103">
        <v>0</v>
      </c>
      <c r="H520" s="103">
        <v>0</v>
      </c>
      <c r="I520" s="102"/>
      <c r="J520" s="103">
        <v>5</v>
      </c>
      <c r="K520" s="101">
        <v>0</v>
      </c>
      <c r="L520" s="103">
        <v>0</v>
      </c>
      <c r="M520" s="103">
        <v>0</v>
      </c>
      <c r="N520" s="102"/>
      <c r="O520" s="103">
        <v>15</v>
      </c>
      <c r="P520" s="103">
        <v>0</v>
      </c>
      <c r="Q520" s="102"/>
      <c r="R520" s="103">
        <v>34</v>
      </c>
      <c r="S520" s="103">
        <v>3</v>
      </c>
      <c r="T520" s="102">
        <v>0</v>
      </c>
      <c r="U520" s="103">
        <v>61</v>
      </c>
      <c r="V520" s="103">
        <v>3</v>
      </c>
    </row>
    <row r="521" spans="1:22" ht="16">
      <c r="A521" s="104" t="s">
        <v>895</v>
      </c>
      <c r="B521" s="20" t="str">
        <f>VLOOKUP(A521,'Planning Periods'!$E$2:$N$540,10,FALSE)</f>
        <v>04/30/2013 - 04/30/2021</v>
      </c>
      <c r="C521" s="103">
        <v>2015</v>
      </c>
      <c r="D521" s="103" t="str">
        <f t="shared" si="7"/>
        <v>Del Mar 2015</v>
      </c>
      <c r="E521" s="103">
        <v>7</v>
      </c>
      <c r="F521" s="101">
        <v>0</v>
      </c>
      <c r="G521" s="103">
        <v>0</v>
      </c>
      <c r="H521" s="103">
        <v>0</v>
      </c>
      <c r="I521" s="102"/>
      <c r="J521" s="103">
        <v>5</v>
      </c>
      <c r="K521" s="101">
        <v>0</v>
      </c>
      <c r="L521" s="103">
        <v>0</v>
      </c>
      <c r="M521" s="103">
        <v>0</v>
      </c>
      <c r="N521" s="102"/>
      <c r="O521" s="103">
        <v>15</v>
      </c>
      <c r="P521" s="103">
        <v>0</v>
      </c>
      <c r="Q521" s="102"/>
      <c r="R521" s="103">
        <v>34</v>
      </c>
      <c r="S521" s="103">
        <v>4</v>
      </c>
      <c r="T521" s="102">
        <v>0</v>
      </c>
      <c r="U521" s="103">
        <v>61</v>
      </c>
      <c r="V521" s="103">
        <v>4</v>
      </c>
    </row>
    <row r="522" spans="1:22" ht="16">
      <c r="A522" s="104" t="s">
        <v>895</v>
      </c>
      <c r="B522" s="20" t="str">
        <f>VLOOKUP(A522,'Planning Periods'!$E$2:$N$540,10,FALSE)</f>
        <v>04/30/2013 - 04/30/2021</v>
      </c>
      <c r="C522" s="103">
        <v>2016</v>
      </c>
      <c r="D522" s="103" t="str">
        <f t="shared" si="7"/>
        <v>Del Mar 2016</v>
      </c>
      <c r="E522" s="103">
        <v>7</v>
      </c>
      <c r="F522" s="101">
        <v>0</v>
      </c>
      <c r="G522" s="103">
        <v>0</v>
      </c>
      <c r="H522" s="103">
        <v>0</v>
      </c>
      <c r="I522" s="102"/>
      <c r="J522" s="103">
        <v>5</v>
      </c>
      <c r="K522" s="101">
        <v>0</v>
      </c>
      <c r="L522" s="103">
        <v>0</v>
      </c>
      <c r="M522" s="103">
        <v>0</v>
      </c>
      <c r="N522" s="102"/>
      <c r="O522" s="103">
        <v>15</v>
      </c>
      <c r="P522" s="103">
        <v>0</v>
      </c>
      <c r="Q522" s="102"/>
      <c r="R522" s="103">
        <v>34</v>
      </c>
      <c r="S522" s="103">
        <v>11</v>
      </c>
      <c r="T522" s="102">
        <v>0</v>
      </c>
      <c r="U522" s="103">
        <v>61</v>
      </c>
      <c r="V522" s="103">
        <v>11</v>
      </c>
    </row>
    <row r="523" spans="1:22" ht="16">
      <c r="A523" s="104" t="s">
        <v>895</v>
      </c>
      <c r="B523" s="20" t="str">
        <f>VLOOKUP(A523,'Planning Periods'!$E$2:$N$540,10,FALSE)</f>
        <v>04/30/2013 - 04/30/2021</v>
      </c>
      <c r="C523" s="103">
        <v>2017</v>
      </c>
      <c r="D523" s="103" t="str">
        <f t="shared" si="7"/>
        <v>Del Mar 2017</v>
      </c>
      <c r="E523" s="103">
        <v>7</v>
      </c>
      <c r="F523" s="101">
        <v>0</v>
      </c>
      <c r="G523" s="103">
        <v>0</v>
      </c>
      <c r="H523" s="103">
        <v>0</v>
      </c>
      <c r="I523" s="102"/>
      <c r="J523" s="103">
        <v>5</v>
      </c>
      <c r="K523" s="101">
        <v>0</v>
      </c>
      <c r="L523" s="103">
        <v>0</v>
      </c>
      <c r="M523" s="103">
        <v>0</v>
      </c>
      <c r="N523" s="102"/>
      <c r="O523" s="103">
        <v>15</v>
      </c>
      <c r="P523" s="103">
        <v>0</v>
      </c>
      <c r="Q523" s="102"/>
      <c r="R523" s="103">
        <v>34</v>
      </c>
      <c r="S523" s="103">
        <v>7</v>
      </c>
      <c r="T523" s="102">
        <v>0</v>
      </c>
      <c r="U523" s="103">
        <v>61</v>
      </c>
      <c r="V523" s="103">
        <v>7</v>
      </c>
    </row>
    <row r="524" spans="1:22" ht="16">
      <c r="A524" s="104" t="s">
        <v>673</v>
      </c>
      <c r="B524" s="20" t="str">
        <f>VLOOKUP(A524,'Planning Periods'!$E$2:$N$540,10,FALSE)</f>
        <v>06/30/2014 - 06/30/2019</v>
      </c>
      <c r="C524" s="103">
        <v>2014</v>
      </c>
      <c r="D524" s="103" t="str">
        <f t="shared" si="7"/>
        <v>Del Norte County - Unincorporated 2014</v>
      </c>
      <c r="E524" s="103">
        <v>60</v>
      </c>
      <c r="F524" s="101">
        <v>3</v>
      </c>
      <c r="G524" s="103">
        <v>0</v>
      </c>
      <c r="H524" s="103">
        <v>3</v>
      </c>
      <c r="I524" s="102"/>
      <c r="J524" s="103">
        <v>37</v>
      </c>
      <c r="K524" s="101">
        <v>1</v>
      </c>
      <c r="L524" s="103">
        <v>1</v>
      </c>
      <c r="M524" s="103">
        <v>0</v>
      </c>
      <c r="N524" s="102"/>
      <c r="O524" s="103">
        <v>30</v>
      </c>
      <c r="P524" s="103">
        <v>3</v>
      </c>
      <c r="Q524" s="102"/>
      <c r="R524" s="103">
        <v>106</v>
      </c>
      <c r="S524" s="103">
        <v>4</v>
      </c>
      <c r="T524" s="102">
        <v>0</v>
      </c>
      <c r="U524" s="103">
        <v>233</v>
      </c>
      <c r="V524" s="103">
        <v>11</v>
      </c>
    </row>
    <row r="525" spans="1:22" ht="16">
      <c r="A525" s="104" t="s">
        <v>673</v>
      </c>
      <c r="B525" s="20" t="str">
        <f>VLOOKUP(A525,'Planning Periods'!$E$2:$N$540,10,FALSE)</f>
        <v>06/30/2014 - 06/30/2019</v>
      </c>
      <c r="C525" s="103">
        <v>2015</v>
      </c>
      <c r="D525" s="103" t="str">
        <f t="shared" si="7"/>
        <v>Del Norte County - Unincorporated 2015</v>
      </c>
      <c r="E525" s="103">
        <v>60</v>
      </c>
      <c r="F525" s="101">
        <v>4</v>
      </c>
      <c r="G525" s="103">
        <v>0</v>
      </c>
      <c r="H525" s="103">
        <v>4</v>
      </c>
      <c r="I525" s="102"/>
      <c r="J525" s="103">
        <v>37</v>
      </c>
      <c r="K525" s="101">
        <v>4</v>
      </c>
      <c r="L525" s="103">
        <v>0</v>
      </c>
      <c r="M525" s="103">
        <v>4</v>
      </c>
      <c r="N525" s="102"/>
      <c r="O525" s="103">
        <v>30</v>
      </c>
      <c r="P525" s="103">
        <v>4</v>
      </c>
      <c r="Q525" s="102"/>
      <c r="R525" s="103">
        <v>106</v>
      </c>
      <c r="S525" s="103">
        <v>17</v>
      </c>
      <c r="T525" s="102">
        <v>4</v>
      </c>
      <c r="U525" s="103">
        <v>233</v>
      </c>
      <c r="V525" s="103">
        <v>29</v>
      </c>
    </row>
    <row r="526" spans="1:22" ht="16">
      <c r="A526" s="104" t="s">
        <v>673</v>
      </c>
      <c r="B526" s="20" t="str">
        <f>VLOOKUP(A526,'Planning Periods'!$E$2:$N$540,10,FALSE)</f>
        <v>06/30/2014 - 06/30/2019</v>
      </c>
      <c r="C526" s="103">
        <v>2016</v>
      </c>
      <c r="D526" s="103" t="str">
        <f t="shared" si="7"/>
        <v>Del Norte County - Unincorporated 2016</v>
      </c>
      <c r="E526" s="103">
        <v>60</v>
      </c>
      <c r="F526" s="101">
        <v>3</v>
      </c>
      <c r="G526" s="103">
        <v>0</v>
      </c>
      <c r="H526" s="103">
        <v>3</v>
      </c>
      <c r="I526" s="102"/>
      <c r="J526" s="103">
        <v>37</v>
      </c>
      <c r="K526" s="101">
        <v>0</v>
      </c>
      <c r="L526" s="103">
        <v>0</v>
      </c>
      <c r="M526" s="103">
        <v>0</v>
      </c>
      <c r="N526" s="102"/>
      <c r="O526" s="103">
        <v>30</v>
      </c>
      <c r="P526" s="103">
        <v>4</v>
      </c>
      <c r="Q526" s="102"/>
      <c r="R526" s="103">
        <v>106</v>
      </c>
      <c r="S526" s="103">
        <v>17</v>
      </c>
      <c r="T526" s="102">
        <v>0</v>
      </c>
      <c r="U526" s="103">
        <v>233</v>
      </c>
      <c r="V526" s="103">
        <v>24</v>
      </c>
    </row>
    <row r="527" spans="1:22" ht="16">
      <c r="A527" s="104" t="s">
        <v>673</v>
      </c>
      <c r="B527" s="20" t="str">
        <f>VLOOKUP(A527,'Planning Periods'!$E$2:$N$540,10,FALSE)</f>
        <v>06/30/2014 - 06/30/2019</v>
      </c>
      <c r="C527" s="103">
        <v>2017</v>
      </c>
      <c r="D527" s="103" t="str">
        <f t="shared" si="7"/>
        <v>Del Norte County - Unincorporated 2017</v>
      </c>
      <c r="E527" s="103">
        <v>60</v>
      </c>
      <c r="F527" s="101">
        <v>9</v>
      </c>
      <c r="G527" s="103">
        <v>0</v>
      </c>
      <c r="H527" s="103">
        <v>9</v>
      </c>
      <c r="I527" s="102"/>
      <c r="J527" s="103">
        <v>37</v>
      </c>
      <c r="K527" s="101">
        <v>8</v>
      </c>
      <c r="L527" s="103">
        <v>0</v>
      </c>
      <c r="M527" s="103">
        <v>8</v>
      </c>
      <c r="N527" s="102"/>
      <c r="O527" s="103">
        <v>30</v>
      </c>
      <c r="P527" s="103">
        <v>3</v>
      </c>
      <c r="Q527" s="102"/>
      <c r="R527" s="103">
        <v>106</v>
      </c>
      <c r="S527" s="103">
        <v>14</v>
      </c>
      <c r="T527" s="102">
        <v>8</v>
      </c>
      <c r="U527" s="103">
        <v>233</v>
      </c>
      <c r="V527" s="103">
        <v>34</v>
      </c>
    </row>
    <row r="528" spans="1:22" ht="16">
      <c r="A528" t="s">
        <v>1016</v>
      </c>
      <c r="B528" s="20" t="str">
        <f>VLOOKUP(A528,'Planning Periods'!$E$2:$N$540,10,FALSE)</f>
        <v>12/31/2015 - 12/31/2023</v>
      </c>
      <c r="C528" s="103">
        <v>2014</v>
      </c>
      <c r="D528" s="103" t="str">
        <f t="shared" si="7"/>
        <v>Del Rey Oaks 2014</v>
      </c>
      <c r="E528" s="101" t="s">
        <v>1538</v>
      </c>
      <c r="F528" s="101" t="s">
        <v>1538</v>
      </c>
      <c r="G528" s="101" t="s">
        <v>1538</v>
      </c>
      <c r="H528" s="101" t="s">
        <v>1538</v>
      </c>
      <c r="I528" s="101">
        <v>0</v>
      </c>
      <c r="J528" s="101" t="s">
        <v>1538</v>
      </c>
      <c r="K528" s="101" t="s">
        <v>1538</v>
      </c>
      <c r="L528" s="101" t="s">
        <v>1538</v>
      </c>
      <c r="M528" s="101" t="s">
        <v>1538</v>
      </c>
      <c r="N528" s="101">
        <v>0</v>
      </c>
      <c r="O528" s="101" t="s">
        <v>1538</v>
      </c>
      <c r="P528" s="101" t="s">
        <v>1538</v>
      </c>
      <c r="Q528" s="101"/>
      <c r="R528" s="101" t="s">
        <v>1538</v>
      </c>
      <c r="S528" s="101" t="s">
        <v>1538</v>
      </c>
      <c r="T528" s="101" t="s">
        <v>1538</v>
      </c>
      <c r="U528" s="101" t="s">
        <v>1538</v>
      </c>
      <c r="V528" s="101" t="s">
        <v>1538</v>
      </c>
    </row>
    <row r="529" spans="1:22" ht="16">
      <c r="A529" t="s">
        <v>1016</v>
      </c>
      <c r="B529" s="20" t="str">
        <f>VLOOKUP(A529,'Planning Periods'!$E$2:$N$540,10,FALSE)</f>
        <v>12/31/2015 - 12/31/2023</v>
      </c>
      <c r="C529" s="103">
        <v>2015</v>
      </c>
      <c r="D529" s="103" t="str">
        <f t="shared" si="7"/>
        <v>Del Rey Oaks 2015</v>
      </c>
      <c r="E529" t="s">
        <v>1538</v>
      </c>
      <c r="F529" t="s">
        <v>1538</v>
      </c>
      <c r="G529" t="s">
        <v>1538</v>
      </c>
      <c r="H529" t="s">
        <v>1538</v>
      </c>
      <c r="J529" t="s">
        <v>1538</v>
      </c>
      <c r="K529" t="s">
        <v>1538</v>
      </c>
      <c r="L529" t="s">
        <v>1538</v>
      </c>
      <c r="M529" t="s">
        <v>1538</v>
      </c>
      <c r="O529" t="s">
        <v>1538</v>
      </c>
      <c r="P529" t="s">
        <v>1538</v>
      </c>
      <c r="R529" t="s">
        <v>1538</v>
      </c>
      <c r="S529" t="s">
        <v>1538</v>
      </c>
      <c r="T529" t="s">
        <v>1538</v>
      </c>
      <c r="U529" t="s">
        <v>1538</v>
      </c>
      <c r="V529" t="s">
        <v>1538</v>
      </c>
    </row>
    <row r="530" spans="1:22" ht="16">
      <c r="A530" t="s">
        <v>1016</v>
      </c>
      <c r="B530" s="20" t="str">
        <f>VLOOKUP(A530,'Planning Periods'!$E$2:$N$540,10,FALSE)</f>
        <v>12/31/2015 - 12/31/2023</v>
      </c>
      <c r="C530" s="103">
        <v>2016</v>
      </c>
      <c r="D530" s="103" t="str">
        <f t="shared" si="7"/>
        <v>Del Rey Oaks 2016</v>
      </c>
      <c r="E530" t="s">
        <v>1538</v>
      </c>
      <c r="F530" t="s">
        <v>1538</v>
      </c>
      <c r="G530" t="s">
        <v>1538</v>
      </c>
      <c r="H530" t="s">
        <v>1538</v>
      </c>
      <c r="J530" t="s">
        <v>1538</v>
      </c>
      <c r="K530" t="s">
        <v>1538</v>
      </c>
      <c r="L530" t="s">
        <v>1538</v>
      </c>
      <c r="M530" t="s">
        <v>1538</v>
      </c>
      <c r="O530" t="s">
        <v>1538</v>
      </c>
      <c r="P530" t="s">
        <v>1538</v>
      </c>
      <c r="R530" t="s">
        <v>1538</v>
      </c>
      <c r="S530" t="s">
        <v>1538</v>
      </c>
      <c r="T530" t="s">
        <v>1538</v>
      </c>
      <c r="U530" t="s">
        <v>1538</v>
      </c>
      <c r="V530" t="s">
        <v>1538</v>
      </c>
    </row>
    <row r="531" spans="1:22" ht="16">
      <c r="A531" t="s">
        <v>1016</v>
      </c>
      <c r="B531" s="20" t="str">
        <f>VLOOKUP(A531,'Planning Periods'!$E$2:$N$540,10,FALSE)</f>
        <v>12/31/2015 - 12/31/2023</v>
      </c>
      <c r="C531" s="103">
        <v>2017</v>
      </c>
      <c r="D531" s="103" t="str">
        <f t="shared" si="7"/>
        <v>Del Rey Oaks 2017</v>
      </c>
      <c r="E531" t="s">
        <v>1538</v>
      </c>
      <c r="F531" t="s">
        <v>1538</v>
      </c>
      <c r="G531" t="s">
        <v>1538</v>
      </c>
      <c r="H531" t="s">
        <v>1538</v>
      </c>
      <c r="J531" t="s">
        <v>1538</v>
      </c>
      <c r="K531" t="s">
        <v>1538</v>
      </c>
      <c r="L531" t="s">
        <v>1538</v>
      </c>
      <c r="M531" t="s">
        <v>1538</v>
      </c>
      <c r="O531" t="s">
        <v>1538</v>
      </c>
      <c r="P531" t="s">
        <v>1538</v>
      </c>
      <c r="R531" t="s">
        <v>1538</v>
      </c>
      <c r="S531" t="s">
        <v>1538</v>
      </c>
      <c r="T531" t="s">
        <v>1538</v>
      </c>
      <c r="U531" t="s">
        <v>1538</v>
      </c>
      <c r="V531" t="s">
        <v>1538</v>
      </c>
    </row>
    <row r="532" spans="1:22" ht="16">
      <c r="A532" s="104" t="s">
        <v>1147</v>
      </c>
      <c r="B532" s="20" t="str">
        <f>VLOOKUP(A532,'Planning Periods'!$E$2:$N$540,10,FALSE)</f>
        <v>12/31/2015 - 12/31/2023</v>
      </c>
      <c r="C532" s="103">
        <v>2013</v>
      </c>
      <c r="D532" s="103" t="str">
        <f t="shared" si="7"/>
        <v>Delano 2013</v>
      </c>
      <c r="E532" t="s">
        <v>1538</v>
      </c>
      <c r="F532" t="s">
        <v>1538</v>
      </c>
      <c r="G532" t="s">
        <v>1538</v>
      </c>
      <c r="H532" t="s">
        <v>1538</v>
      </c>
      <c r="J532" t="s">
        <v>1538</v>
      </c>
      <c r="K532" t="s">
        <v>1538</v>
      </c>
      <c r="L532" t="s">
        <v>1538</v>
      </c>
      <c r="M532" t="s">
        <v>1538</v>
      </c>
      <c r="O532" t="s">
        <v>1538</v>
      </c>
      <c r="P532" t="s">
        <v>1538</v>
      </c>
      <c r="R532" t="s">
        <v>1538</v>
      </c>
      <c r="S532" t="s">
        <v>1538</v>
      </c>
      <c r="T532" t="s">
        <v>1538</v>
      </c>
      <c r="U532" t="s">
        <v>1538</v>
      </c>
      <c r="V532" t="s">
        <v>1538</v>
      </c>
    </row>
    <row r="533" spans="1:22" ht="16">
      <c r="A533" s="104" t="s">
        <v>1147</v>
      </c>
      <c r="B533" s="20" t="str">
        <f>VLOOKUP(A533,'Planning Periods'!$E$2:$N$540,10,FALSE)</f>
        <v>12/31/2015 - 12/31/2023</v>
      </c>
      <c r="C533" s="103">
        <v>2014</v>
      </c>
      <c r="D533" s="103" t="str">
        <f t="shared" si="7"/>
        <v>Delano 2014</v>
      </c>
      <c r="E533" t="s">
        <v>1538</v>
      </c>
      <c r="F533" t="s">
        <v>1538</v>
      </c>
      <c r="G533" t="s">
        <v>1538</v>
      </c>
      <c r="H533" t="s">
        <v>1538</v>
      </c>
      <c r="J533" t="s">
        <v>1538</v>
      </c>
      <c r="K533" t="s">
        <v>1538</v>
      </c>
      <c r="L533" t="s">
        <v>1538</v>
      </c>
      <c r="M533" t="s">
        <v>1538</v>
      </c>
      <c r="O533" t="s">
        <v>1538</v>
      </c>
      <c r="P533" t="s">
        <v>1538</v>
      </c>
      <c r="R533" t="s">
        <v>1538</v>
      </c>
      <c r="S533" t="s">
        <v>1538</v>
      </c>
      <c r="T533" t="s">
        <v>1538</v>
      </c>
      <c r="U533" t="s">
        <v>1538</v>
      </c>
      <c r="V533" t="s">
        <v>1538</v>
      </c>
    </row>
    <row r="534" spans="1:22" ht="16">
      <c r="A534" s="104" t="s">
        <v>1147</v>
      </c>
      <c r="B534" s="20" t="str">
        <f>VLOOKUP(A534,'Planning Periods'!$E$2:$N$540,10,FALSE)</f>
        <v>12/31/2015 - 12/31/2023</v>
      </c>
      <c r="C534" s="103">
        <v>2015</v>
      </c>
      <c r="D534" s="103" t="str">
        <f t="shared" si="7"/>
        <v>Delano 2015</v>
      </c>
      <c r="E534" s="103">
        <v>396</v>
      </c>
      <c r="F534" s="101">
        <v>0</v>
      </c>
      <c r="G534" s="103">
        <v>0</v>
      </c>
      <c r="H534" s="103">
        <v>0</v>
      </c>
      <c r="I534" s="102"/>
      <c r="J534" s="103">
        <v>277</v>
      </c>
      <c r="K534" s="101">
        <v>0</v>
      </c>
      <c r="L534" s="103">
        <v>0</v>
      </c>
      <c r="M534" s="103">
        <v>0</v>
      </c>
      <c r="N534" s="102"/>
      <c r="O534" s="103">
        <v>243</v>
      </c>
      <c r="P534" s="103">
        <v>2</v>
      </c>
      <c r="Q534" s="102"/>
      <c r="R534" s="103">
        <v>546</v>
      </c>
      <c r="S534" s="103">
        <v>0</v>
      </c>
      <c r="T534" s="102">
        <v>0</v>
      </c>
      <c r="U534" s="103">
        <v>1462</v>
      </c>
      <c r="V534" s="103">
        <v>2</v>
      </c>
    </row>
    <row r="535" spans="1:22" ht="16">
      <c r="A535" s="104" t="s">
        <v>1147</v>
      </c>
      <c r="B535" s="20" t="str">
        <f>VLOOKUP(A535,'Planning Periods'!$E$2:$N$540,10,FALSE)</f>
        <v>12/31/2015 - 12/31/2023</v>
      </c>
      <c r="C535" s="103">
        <v>2016</v>
      </c>
      <c r="D535" s="103" t="str">
        <f t="shared" si="7"/>
        <v>Delano 2016</v>
      </c>
      <c r="E535" s="103">
        <v>396</v>
      </c>
      <c r="F535" s="101">
        <v>0</v>
      </c>
      <c r="G535" s="103">
        <v>0</v>
      </c>
      <c r="H535" s="103">
        <v>0</v>
      </c>
      <c r="I535" s="102"/>
      <c r="J535" s="103">
        <v>277</v>
      </c>
      <c r="K535" s="101">
        <v>0</v>
      </c>
      <c r="L535" s="103">
        <v>0</v>
      </c>
      <c r="M535" s="103">
        <v>0</v>
      </c>
      <c r="N535" s="102"/>
      <c r="O535" s="103">
        <v>243</v>
      </c>
      <c r="P535" s="103">
        <v>44</v>
      </c>
      <c r="Q535" s="102"/>
      <c r="R535" s="103">
        <v>546</v>
      </c>
      <c r="S535" s="103">
        <v>1</v>
      </c>
      <c r="T535" s="102">
        <v>0</v>
      </c>
      <c r="U535" s="103">
        <v>1462</v>
      </c>
      <c r="V535" s="103">
        <v>45</v>
      </c>
    </row>
    <row r="536" spans="1:22" ht="16">
      <c r="A536" s="104" t="s">
        <v>1147</v>
      </c>
      <c r="B536" s="20" t="str">
        <f>VLOOKUP(A536,'Planning Periods'!$E$2:$N$540,10,FALSE)</f>
        <v>12/31/2015 - 12/31/2023</v>
      </c>
      <c r="C536" s="103">
        <v>2017</v>
      </c>
      <c r="D536" s="103" t="str">
        <f t="shared" si="7"/>
        <v>Delano 2017</v>
      </c>
      <c r="E536" s="103">
        <v>396</v>
      </c>
      <c r="F536" s="101">
        <v>0</v>
      </c>
      <c r="G536" s="103">
        <v>0</v>
      </c>
      <c r="H536" s="103">
        <v>0</v>
      </c>
      <c r="I536" s="102"/>
      <c r="J536" s="103">
        <v>277</v>
      </c>
      <c r="K536" s="101">
        <v>0</v>
      </c>
      <c r="L536" s="103">
        <v>0</v>
      </c>
      <c r="M536" s="103">
        <v>0</v>
      </c>
      <c r="N536" s="102"/>
      <c r="O536" s="103">
        <v>243</v>
      </c>
      <c r="P536" s="103">
        <v>9</v>
      </c>
      <c r="Q536" s="102"/>
      <c r="R536" s="103">
        <v>546</v>
      </c>
      <c r="S536" s="103">
        <v>21</v>
      </c>
      <c r="T536" s="102">
        <v>0</v>
      </c>
      <c r="U536" s="103">
        <v>1462</v>
      </c>
      <c r="V536" s="103">
        <v>30</v>
      </c>
    </row>
    <row r="537" spans="1:22">
      <c r="A537" s="104" t="s">
        <v>948</v>
      </c>
      <c r="B537" s="20"/>
      <c r="C537" s="103">
        <v>2013</v>
      </c>
      <c r="D537" s="103" t="str">
        <f t="shared" si="7"/>
        <v>Desert Hot Springs 2013</v>
      </c>
      <c r="E537" s="103" t="s">
        <v>1538</v>
      </c>
      <c r="F537" s="101" t="s">
        <v>1538</v>
      </c>
      <c r="G537" s="103" t="s">
        <v>1538</v>
      </c>
      <c r="H537" s="103" t="s">
        <v>1538</v>
      </c>
      <c r="I537" s="102"/>
      <c r="J537" s="103" t="s">
        <v>1538</v>
      </c>
      <c r="K537" s="101" t="s">
        <v>1538</v>
      </c>
      <c r="L537" s="103" t="s">
        <v>1538</v>
      </c>
      <c r="M537" s="103" t="s">
        <v>1538</v>
      </c>
      <c r="N537" s="102"/>
      <c r="O537" s="103" t="s">
        <v>1538</v>
      </c>
      <c r="P537" s="103" t="s">
        <v>1538</v>
      </c>
      <c r="Q537" s="102"/>
      <c r="R537" s="103" t="s">
        <v>1538</v>
      </c>
      <c r="S537" s="103" t="s">
        <v>1538</v>
      </c>
      <c r="T537" s="102" t="s">
        <v>1538</v>
      </c>
      <c r="U537" s="103" t="s">
        <v>1538</v>
      </c>
      <c r="V537" s="103" t="s">
        <v>1538</v>
      </c>
    </row>
    <row r="538" spans="1:22" ht="16">
      <c r="A538" s="104" t="s">
        <v>948</v>
      </c>
      <c r="B538" s="20" t="str">
        <f>VLOOKUP(A538,'Planning Periods'!$E$2:$N$540,10,FALSE)</f>
        <v>10/15/2013 - 10/15/2021</v>
      </c>
      <c r="C538" s="103">
        <v>2014</v>
      </c>
      <c r="D538" s="103" t="str">
        <f t="shared" si="7"/>
        <v>Desert Hot Springs 2014</v>
      </c>
      <c r="E538" s="103" t="s">
        <v>1538</v>
      </c>
      <c r="F538" s="101" t="s">
        <v>1538</v>
      </c>
      <c r="G538" s="103" t="s">
        <v>1538</v>
      </c>
      <c r="H538" s="103" t="s">
        <v>1538</v>
      </c>
      <c r="I538" s="102"/>
      <c r="J538" s="103" t="s">
        <v>1538</v>
      </c>
      <c r="K538" s="101" t="s">
        <v>1538</v>
      </c>
      <c r="L538" s="103" t="s">
        <v>1538</v>
      </c>
      <c r="M538" s="103" t="s">
        <v>1538</v>
      </c>
      <c r="N538" s="102"/>
      <c r="O538" s="103" t="s">
        <v>1538</v>
      </c>
      <c r="P538" s="103" t="s">
        <v>1538</v>
      </c>
      <c r="Q538" s="102"/>
      <c r="R538" s="103" t="s">
        <v>1538</v>
      </c>
      <c r="S538" s="103" t="s">
        <v>1538</v>
      </c>
      <c r="T538" s="102" t="s">
        <v>1538</v>
      </c>
      <c r="U538" s="103" t="s">
        <v>1538</v>
      </c>
      <c r="V538" s="103" t="s">
        <v>1538</v>
      </c>
    </row>
    <row r="539" spans="1:22" ht="16">
      <c r="A539" s="104" t="s">
        <v>948</v>
      </c>
      <c r="B539" s="20" t="str">
        <f>VLOOKUP(A539,'Planning Periods'!$E$2:$N$540,10,FALSE)</f>
        <v>10/15/2013 - 10/15/2021</v>
      </c>
      <c r="C539" s="103">
        <v>2015</v>
      </c>
      <c r="D539" s="103" t="str">
        <f t="shared" si="7"/>
        <v>Desert Hot Springs 2015</v>
      </c>
      <c r="E539" s="103" t="s">
        <v>1538</v>
      </c>
      <c r="F539" s="101" t="s">
        <v>1538</v>
      </c>
      <c r="G539" s="103" t="s">
        <v>1538</v>
      </c>
      <c r="H539" s="103" t="s">
        <v>1538</v>
      </c>
      <c r="I539" s="102"/>
      <c r="J539" s="103" t="s">
        <v>1538</v>
      </c>
      <c r="K539" s="101" t="s">
        <v>1538</v>
      </c>
      <c r="L539" s="103" t="s">
        <v>1538</v>
      </c>
      <c r="M539" s="103" t="s">
        <v>1538</v>
      </c>
      <c r="N539" s="102"/>
      <c r="O539" s="103" t="s">
        <v>1538</v>
      </c>
      <c r="P539" s="103" t="s">
        <v>1538</v>
      </c>
      <c r="Q539" s="102"/>
      <c r="R539" s="103" t="s">
        <v>1538</v>
      </c>
      <c r="S539" s="103" t="s">
        <v>1538</v>
      </c>
      <c r="T539" s="102" t="s">
        <v>1538</v>
      </c>
      <c r="U539" s="103" t="s">
        <v>1538</v>
      </c>
      <c r="V539" s="103" t="s">
        <v>1538</v>
      </c>
    </row>
    <row r="540" spans="1:22" ht="16">
      <c r="A540" s="104" t="s">
        <v>948</v>
      </c>
      <c r="B540" s="20" t="str">
        <f>VLOOKUP(A540,'Planning Periods'!$E$2:$N$540,10,FALSE)</f>
        <v>10/15/2013 - 10/15/2021</v>
      </c>
      <c r="C540" s="103">
        <v>2016</v>
      </c>
      <c r="D540" s="103" t="str">
        <f t="shared" si="7"/>
        <v>Desert Hot Springs 2016</v>
      </c>
      <c r="E540" s="103" t="s">
        <v>1538</v>
      </c>
      <c r="F540" s="101" t="s">
        <v>1538</v>
      </c>
      <c r="G540" s="103" t="s">
        <v>1538</v>
      </c>
      <c r="H540" s="103" t="s">
        <v>1538</v>
      </c>
      <c r="I540" s="102"/>
      <c r="J540" s="103" t="s">
        <v>1538</v>
      </c>
      <c r="K540" s="101" t="s">
        <v>1538</v>
      </c>
      <c r="L540" s="103" t="s">
        <v>1538</v>
      </c>
      <c r="M540" s="103" t="s">
        <v>1538</v>
      </c>
      <c r="N540" s="102"/>
      <c r="O540" s="103" t="s">
        <v>1538</v>
      </c>
      <c r="P540" s="103" t="s">
        <v>1538</v>
      </c>
      <c r="Q540" s="102"/>
      <c r="R540" s="103" t="s">
        <v>1538</v>
      </c>
      <c r="S540" s="103" t="s">
        <v>1538</v>
      </c>
      <c r="T540" s="102" t="s">
        <v>1538</v>
      </c>
      <c r="U540" s="103" t="s">
        <v>1538</v>
      </c>
      <c r="V540" s="103" t="s">
        <v>1538</v>
      </c>
    </row>
    <row r="541" spans="1:22" ht="16">
      <c r="A541" s="104" t="s">
        <v>948</v>
      </c>
      <c r="B541" s="20" t="str">
        <f>VLOOKUP(A541,'Planning Periods'!$E$2:$N$540,10,FALSE)</f>
        <v>10/15/2013 - 10/15/2021</v>
      </c>
      <c r="C541" s="103">
        <v>2017</v>
      </c>
      <c r="D541" s="103" t="str">
        <f t="shared" si="7"/>
        <v>Desert Hot Springs 2017</v>
      </c>
      <c r="E541" s="103" t="s">
        <v>1538</v>
      </c>
      <c r="F541" s="101" t="s">
        <v>1538</v>
      </c>
      <c r="G541" s="103" t="s">
        <v>1538</v>
      </c>
      <c r="H541" s="103" t="s">
        <v>1538</v>
      </c>
      <c r="I541" s="102"/>
      <c r="J541" s="103" t="s">
        <v>1538</v>
      </c>
      <c r="K541" s="101" t="s">
        <v>1538</v>
      </c>
      <c r="L541" s="103" t="s">
        <v>1538</v>
      </c>
      <c r="M541" s="103" t="s">
        <v>1538</v>
      </c>
      <c r="N541" s="102"/>
      <c r="O541" s="103" t="s">
        <v>1538</v>
      </c>
      <c r="P541" s="103" t="s">
        <v>1538</v>
      </c>
      <c r="Q541" s="102"/>
      <c r="R541" s="103" t="s">
        <v>1538</v>
      </c>
      <c r="S541" s="103" t="s">
        <v>1538</v>
      </c>
      <c r="T541" s="102" t="s">
        <v>1538</v>
      </c>
      <c r="U541" s="103" t="s">
        <v>1538</v>
      </c>
      <c r="V541" s="103" t="s">
        <v>1538</v>
      </c>
    </row>
    <row r="542" spans="1:22">
      <c r="A542" s="104" t="s">
        <v>1106</v>
      </c>
      <c r="B542" s="20"/>
      <c r="C542" s="103">
        <v>2013</v>
      </c>
      <c r="D542" s="103" t="str">
        <f t="shared" si="7"/>
        <v>Diamond Bar 2013</v>
      </c>
      <c r="E542" s="103" t="s">
        <v>1538</v>
      </c>
      <c r="F542" s="101" t="s">
        <v>1538</v>
      </c>
      <c r="G542" s="103" t="s">
        <v>1538</v>
      </c>
      <c r="H542" s="103" t="s">
        <v>1538</v>
      </c>
      <c r="I542" s="102"/>
      <c r="J542" s="103" t="s">
        <v>1538</v>
      </c>
      <c r="K542" s="101" t="s">
        <v>1538</v>
      </c>
      <c r="L542" s="103" t="s">
        <v>1538</v>
      </c>
      <c r="M542" s="103" t="s">
        <v>1538</v>
      </c>
      <c r="N542" s="102"/>
      <c r="O542" s="103" t="s">
        <v>1538</v>
      </c>
      <c r="P542" s="103" t="s">
        <v>1538</v>
      </c>
      <c r="Q542" s="102"/>
      <c r="R542" s="103" t="s">
        <v>1538</v>
      </c>
      <c r="S542" s="103" t="s">
        <v>1538</v>
      </c>
      <c r="T542" s="102" t="s">
        <v>1538</v>
      </c>
      <c r="U542" s="103" t="s">
        <v>1538</v>
      </c>
      <c r="V542" s="103" t="s">
        <v>1538</v>
      </c>
    </row>
    <row r="543" spans="1:22" ht="16">
      <c r="A543" s="104" t="s">
        <v>1106</v>
      </c>
      <c r="B543" s="20" t="str">
        <f>VLOOKUP(A543,'Planning Periods'!$E$2:$N$540,10,FALSE)</f>
        <v>10/15/2013 - 10/15/2021</v>
      </c>
      <c r="C543" s="103">
        <v>2014</v>
      </c>
      <c r="D543" s="103" t="str">
        <f>CONCATENATE(A543," ",C543)</f>
        <v>Diamond Bar 2014</v>
      </c>
      <c r="E543" s="103">
        <v>308</v>
      </c>
      <c r="F543" s="101">
        <v>0</v>
      </c>
      <c r="G543" s="103">
        <v>0</v>
      </c>
      <c r="H543" s="103">
        <v>0</v>
      </c>
      <c r="I543" s="102"/>
      <c r="J543" s="103">
        <v>182</v>
      </c>
      <c r="K543" s="101">
        <v>0</v>
      </c>
      <c r="L543" s="103">
        <v>0</v>
      </c>
      <c r="M543" s="103">
        <v>0</v>
      </c>
      <c r="N543" s="102"/>
      <c r="O543" s="103">
        <v>190</v>
      </c>
      <c r="P543" s="103">
        <v>0</v>
      </c>
      <c r="Q543" s="102"/>
      <c r="R543" s="103">
        <v>466</v>
      </c>
      <c r="S543" s="103">
        <v>52</v>
      </c>
      <c r="T543" s="102">
        <v>0</v>
      </c>
      <c r="U543" s="103">
        <v>1146</v>
      </c>
      <c r="V543" s="103">
        <v>52</v>
      </c>
    </row>
    <row r="544" spans="1:22" ht="16">
      <c r="A544" s="104" t="s">
        <v>1106</v>
      </c>
      <c r="B544" s="20" t="str">
        <f>VLOOKUP(A544,'Planning Periods'!$E$2:$N$540,10,FALSE)</f>
        <v>10/15/2013 - 10/15/2021</v>
      </c>
      <c r="C544" s="103">
        <v>2015</v>
      </c>
      <c r="D544" s="103" t="str">
        <f t="shared" ref="D544:D607" si="8">CONCATENATE(A544," ",C544)</f>
        <v>Diamond Bar 2015</v>
      </c>
      <c r="E544" s="103">
        <v>308</v>
      </c>
      <c r="F544" s="101">
        <v>0</v>
      </c>
      <c r="G544" s="103">
        <v>0</v>
      </c>
      <c r="H544" s="103">
        <v>0</v>
      </c>
      <c r="I544" s="102"/>
      <c r="J544" s="103">
        <v>182</v>
      </c>
      <c r="K544" s="101">
        <v>0</v>
      </c>
      <c r="L544" s="103">
        <v>0</v>
      </c>
      <c r="M544" s="103">
        <v>0</v>
      </c>
      <c r="N544" s="102"/>
      <c r="O544" s="103">
        <v>190</v>
      </c>
      <c r="P544" s="103">
        <v>0</v>
      </c>
      <c r="Q544" s="102"/>
      <c r="R544" s="103">
        <v>466</v>
      </c>
      <c r="S544" s="103">
        <v>127</v>
      </c>
      <c r="T544" s="102">
        <v>0</v>
      </c>
      <c r="U544" s="103">
        <v>1146</v>
      </c>
      <c r="V544" s="103">
        <v>127</v>
      </c>
    </row>
    <row r="545" spans="1:22" ht="16">
      <c r="A545" s="104" t="s">
        <v>1106</v>
      </c>
      <c r="B545" s="20" t="str">
        <f>VLOOKUP(A545,'Planning Periods'!$E$2:$N$540,10,FALSE)</f>
        <v>10/15/2013 - 10/15/2021</v>
      </c>
      <c r="C545" s="103">
        <v>2016</v>
      </c>
      <c r="D545" s="103" t="str">
        <f t="shared" si="8"/>
        <v>Diamond Bar 2016</v>
      </c>
      <c r="E545" s="103">
        <v>308</v>
      </c>
      <c r="F545" s="101">
        <v>0</v>
      </c>
      <c r="G545" s="103">
        <v>0</v>
      </c>
      <c r="H545" s="103">
        <v>0</v>
      </c>
      <c r="I545" s="102"/>
      <c r="J545" s="103">
        <v>182</v>
      </c>
      <c r="K545" s="101">
        <v>0</v>
      </c>
      <c r="L545" s="103">
        <v>0</v>
      </c>
      <c r="M545" s="103">
        <v>0</v>
      </c>
      <c r="N545" s="102"/>
      <c r="O545" s="103">
        <v>190</v>
      </c>
      <c r="P545" s="103">
        <v>0</v>
      </c>
      <c r="Q545" s="102"/>
      <c r="R545" s="103">
        <v>466</v>
      </c>
      <c r="S545" s="103">
        <v>15</v>
      </c>
      <c r="T545" s="102">
        <v>0</v>
      </c>
      <c r="U545" s="103">
        <v>1146</v>
      </c>
      <c r="V545" s="103">
        <v>15</v>
      </c>
    </row>
    <row r="546" spans="1:22" ht="16">
      <c r="A546" s="104" t="s">
        <v>1106</v>
      </c>
      <c r="B546" s="20" t="str">
        <f>VLOOKUP(A546,'Planning Periods'!$E$2:$N$540,10,FALSE)</f>
        <v>10/15/2013 - 10/15/2021</v>
      </c>
      <c r="C546" s="103">
        <v>2017</v>
      </c>
      <c r="D546" s="103" t="str">
        <f t="shared" si="8"/>
        <v>Diamond Bar 2017</v>
      </c>
      <c r="E546" s="103">
        <v>308</v>
      </c>
      <c r="F546" s="101">
        <v>0</v>
      </c>
      <c r="G546" s="103">
        <v>0</v>
      </c>
      <c r="H546" s="103">
        <v>0</v>
      </c>
      <c r="I546" s="102"/>
      <c r="J546" s="103">
        <v>182</v>
      </c>
      <c r="K546" s="101">
        <v>0</v>
      </c>
      <c r="L546" s="103">
        <v>0</v>
      </c>
      <c r="M546" s="103">
        <v>0</v>
      </c>
      <c r="N546" s="102"/>
      <c r="O546" s="103">
        <v>190</v>
      </c>
      <c r="P546" s="103">
        <v>0</v>
      </c>
      <c r="Q546" s="102"/>
      <c r="R546" s="103">
        <v>466</v>
      </c>
      <c r="S546" s="103">
        <v>77</v>
      </c>
      <c r="T546" s="102">
        <v>0</v>
      </c>
      <c r="U546" s="103">
        <v>1146</v>
      </c>
      <c r="V546" s="103">
        <v>77</v>
      </c>
    </row>
    <row r="547" spans="1:22" ht="16">
      <c r="A547" s="104" t="s">
        <v>776</v>
      </c>
      <c r="B547" s="20" t="str">
        <f>VLOOKUP(A547,'Planning Periods'!$E$2:$N$540,10,FALSE)</f>
        <v>12/31/2015 - 12/31/2023</v>
      </c>
      <c r="C547" s="103">
        <v>2014</v>
      </c>
      <c r="D547" s="103" t="str">
        <f t="shared" si="8"/>
        <v>Dinuba 2014</v>
      </c>
      <c r="E547" s="103" t="s">
        <v>1538</v>
      </c>
      <c r="F547" s="101" t="s">
        <v>1538</v>
      </c>
      <c r="G547" s="103" t="s">
        <v>1538</v>
      </c>
      <c r="H547" s="103" t="s">
        <v>1538</v>
      </c>
      <c r="I547" s="102"/>
      <c r="J547" s="103" t="s">
        <v>1538</v>
      </c>
      <c r="K547" s="101" t="s">
        <v>1538</v>
      </c>
      <c r="L547" s="103" t="s">
        <v>1538</v>
      </c>
      <c r="M547" s="103" t="s">
        <v>1538</v>
      </c>
      <c r="N547" s="102"/>
      <c r="O547" s="103" t="s">
        <v>1538</v>
      </c>
      <c r="P547" s="103" t="s">
        <v>1538</v>
      </c>
      <c r="Q547" s="102"/>
      <c r="R547" s="103" t="s">
        <v>1538</v>
      </c>
      <c r="S547" s="103" t="s">
        <v>1538</v>
      </c>
      <c r="T547" s="102" t="s">
        <v>1538</v>
      </c>
      <c r="U547" s="103" t="s">
        <v>1538</v>
      </c>
      <c r="V547" s="103" t="s">
        <v>1538</v>
      </c>
    </row>
    <row r="548" spans="1:22" ht="16">
      <c r="A548" s="104" t="s">
        <v>776</v>
      </c>
      <c r="B548" s="20" t="str">
        <f>VLOOKUP(A548,'Planning Periods'!$E$2:$N$540,10,FALSE)</f>
        <v>12/31/2015 - 12/31/2023</v>
      </c>
      <c r="C548" s="103">
        <v>2015</v>
      </c>
      <c r="D548" s="103" t="str">
        <f t="shared" si="8"/>
        <v>Dinuba 2015</v>
      </c>
      <c r="E548" s="103">
        <v>211</v>
      </c>
      <c r="F548" s="101">
        <v>0</v>
      </c>
      <c r="G548" s="103">
        <v>0</v>
      </c>
      <c r="H548" s="103">
        <v>0</v>
      </c>
      <c r="I548" s="102"/>
      <c r="J548" s="103">
        <v>163</v>
      </c>
      <c r="K548" s="101">
        <v>64</v>
      </c>
      <c r="L548" s="103">
        <v>0</v>
      </c>
      <c r="M548" s="103">
        <v>64</v>
      </c>
      <c r="N548" s="102"/>
      <c r="O548" s="103">
        <v>121</v>
      </c>
      <c r="P548" s="103">
        <v>50</v>
      </c>
      <c r="Q548" s="102"/>
      <c r="R548" s="103">
        <v>470</v>
      </c>
      <c r="S548" s="103">
        <v>0</v>
      </c>
      <c r="T548" s="102">
        <v>64</v>
      </c>
      <c r="U548" s="103">
        <v>965</v>
      </c>
      <c r="V548" s="103">
        <v>114</v>
      </c>
    </row>
    <row r="549" spans="1:22" ht="16">
      <c r="A549" s="104" t="s">
        <v>776</v>
      </c>
      <c r="B549" s="20" t="str">
        <f>VLOOKUP(A549,'Planning Periods'!$E$2:$N$540,10,FALSE)</f>
        <v>12/31/2015 - 12/31/2023</v>
      </c>
      <c r="C549" s="103">
        <v>2016</v>
      </c>
      <c r="D549" s="103" t="str">
        <f t="shared" si="8"/>
        <v>Dinuba 2016</v>
      </c>
      <c r="E549" s="103">
        <v>211</v>
      </c>
      <c r="F549" s="101">
        <v>0</v>
      </c>
      <c r="G549" s="103">
        <v>0</v>
      </c>
      <c r="H549" s="103">
        <v>0</v>
      </c>
      <c r="I549" s="102"/>
      <c r="J549" s="103">
        <v>163</v>
      </c>
      <c r="K549" s="101">
        <v>9</v>
      </c>
      <c r="L549" s="103">
        <v>0</v>
      </c>
      <c r="M549" s="103">
        <v>9</v>
      </c>
      <c r="N549" s="102"/>
      <c r="O549" s="103">
        <v>121</v>
      </c>
      <c r="P549" s="103">
        <v>12</v>
      </c>
      <c r="Q549" s="102"/>
      <c r="R549" s="103">
        <v>470</v>
      </c>
      <c r="S549" s="103">
        <v>0</v>
      </c>
      <c r="T549" s="102">
        <v>9</v>
      </c>
      <c r="U549" s="103">
        <v>965</v>
      </c>
      <c r="V549" s="103">
        <v>21</v>
      </c>
    </row>
    <row r="550" spans="1:22" ht="16">
      <c r="A550" s="104" t="s">
        <v>776</v>
      </c>
      <c r="B550" s="20" t="str">
        <f>VLOOKUP(A550,'Planning Periods'!$E$2:$N$540,10,FALSE)</f>
        <v>12/31/2015 - 12/31/2023</v>
      </c>
      <c r="C550" s="103">
        <v>2017</v>
      </c>
      <c r="D550" s="103" t="str">
        <f t="shared" si="8"/>
        <v>Dinuba 2017</v>
      </c>
      <c r="E550" s="103">
        <v>211</v>
      </c>
      <c r="F550" s="101">
        <v>43</v>
      </c>
      <c r="G550" s="103">
        <v>43</v>
      </c>
      <c r="H550" s="103">
        <v>0</v>
      </c>
      <c r="I550" s="102"/>
      <c r="J550" s="103">
        <v>163</v>
      </c>
      <c r="K550" s="101">
        <v>19</v>
      </c>
      <c r="L550" s="103">
        <v>0</v>
      </c>
      <c r="M550" s="103">
        <v>19</v>
      </c>
      <c r="N550" s="102"/>
      <c r="O550" s="103">
        <v>121</v>
      </c>
      <c r="P550" s="103">
        <v>46</v>
      </c>
      <c r="Q550" s="102"/>
      <c r="R550" s="103">
        <v>470</v>
      </c>
      <c r="S550" s="103">
        <v>11</v>
      </c>
      <c r="T550" s="102">
        <v>19</v>
      </c>
      <c r="U550" s="103">
        <v>965</v>
      </c>
      <c r="V550" s="103">
        <v>119</v>
      </c>
    </row>
    <row r="551" spans="1:22" ht="16">
      <c r="A551" s="104" t="s">
        <v>807</v>
      </c>
      <c r="B551" s="20" t="str">
        <f>VLOOKUP(A551,'Planning Periods'!$E$2:$N$540,10,FALSE)</f>
        <v>01/31/2015 - 01/31/2023</v>
      </c>
      <c r="C551" s="103">
        <v>2014</v>
      </c>
      <c r="D551" s="103" t="str">
        <f t="shared" si="8"/>
        <v>Dixon 2014</v>
      </c>
      <c r="E551" s="103" t="s">
        <v>1538</v>
      </c>
      <c r="F551" s="101" t="s">
        <v>1538</v>
      </c>
      <c r="G551" s="103" t="s">
        <v>1538</v>
      </c>
      <c r="H551" s="103" t="s">
        <v>1538</v>
      </c>
      <c r="I551" s="102"/>
      <c r="J551" s="103" t="s">
        <v>1538</v>
      </c>
      <c r="K551" s="101" t="s">
        <v>1538</v>
      </c>
      <c r="L551" s="103" t="s">
        <v>1538</v>
      </c>
      <c r="M551" s="103" t="s">
        <v>1538</v>
      </c>
      <c r="N551" s="102"/>
      <c r="O551" s="103" t="s">
        <v>1538</v>
      </c>
      <c r="P551" s="103" t="s">
        <v>1538</v>
      </c>
      <c r="Q551" s="102"/>
      <c r="R551" s="103" t="s">
        <v>1538</v>
      </c>
      <c r="S551" s="103" t="s">
        <v>1538</v>
      </c>
      <c r="T551" s="102" t="s">
        <v>1538</v>
      </c>
      <c r="U551" s="103" t="s">
        <v>1538</v>
      </c>
      <c r="V551" s="103" t="s">
        <v>1538</v>
      </c>
    </row>
    <row r="552" spans="1:22" ht="16">
      <c r="A552" s="104" t="s">
        <v>807</v>
      </c>
      <c r="B552" s="20" t="str">
        <f>VLOOKUP(A552,'Planning Periods'!$E$2:$N$540,10,FALSE)</f>
        <v>01/31/2015 - 01/31/2023</v>
      </c>
      <c r="C552" s="103">
        <v>2015</v>
      </c>
      <c r="D552" s="103" t="str">
        <f t="shared" si="8"/>
        <v>Dixon 2015</v>
      </c>
      <c r="E552" s="103">
        <v>50</v>
      </c>
      <c r="F552" s="101">
        <v>0</v>
      </c>
      <c r="G552" s="103">
        <v>0</v>
      </c>
      <c r="H552" s="103">
        <v>0</v>
      </c>
      <c r="I552" s="102"/>
      <c r="J552" s="103">
        <v>24</v>
      </c>
      <c r="K552" s="101">
        <v>0</v>
      </c>
      <c r="L552" s="103">
        <v>0</v>
      </c>
      <c r="M552" s="103">
        <v>0</v>
      </c>
      <c r="N552" s="102"/>
      <c r="O552" s="103">
        <v>30</v>
      </c>
      <c r="P552" s="103">
        <v>59</v>
      </c>
      <c r="Q552" s="102"/>
      <c r="R552" s="103">
        <v>93</v>
      </c>
      <c r="S552" s="103">
        <v>0</v>
      </c>
      <c r="T552" s="102">
        <v>0</v>
      </c>
      <c r="U552" s="103">
        <v>197</v>
      </c>
      <c r="V552" s="103">
        <v>59</v>
      </c>
    </row>
    <row r="553" spans="1:22" ht="16">
      <c r="A553" s="104" t="s">
        <v>807</v>
      </c>
      <c r="B553" s="20" t="str">
        <f>VLOOKUP(A553,'Planning Periods'!$E$2:$N$540,10,FALSE)</f>
        <v>01/31/2015 - 01/31/2023</v>
      </c>
      <c r="C553" s="103">
        <v>2016</v>
      </c>
      <c r="D553" s="103" t="str">
        <f t="shared" si="8"/>
        <v>Dixon 2016</v>
      </c>
      <c r="E553" s="103">
        <v>50</v>
      </c>
      <c r="F553" s="101">
        <v>0</v>
      </c>
      <c r="G553" s="103">
        <v>0</v>
      </c>
      <c r="H553" s="103">
        <v>0</v>
      </c>
      <c r="I553" s="102"/>
      <c r="J553" s="103">
        <v>24</v>
      </c>
      <c r="K553" s="101">
        <v>54</v>
      </c>
      <c r="L553" s="103">
        <v>54</v>
      </c>
      <c r="M553" s="103">
        <v>0</v>
      </c>
      <c r="N553" s="102"/>
      <c r="O553" s="103">
        <v>30</v>
      </c>
      <c r="P553" s="103">
        <v>0</v>
      </c>
      <c r="Q553" s="102"/>
      <c r="R553" s="103">
        <v>93</v>
      </c>
      <c r="S553" s="103">
        <v>43</v>
      </c>
      <c r="T553" s="102">
        <v>0</v>
      </c>
      <c r="U553" s="103">
        <v>197</v>
      </c>
      <c r="V553" s="103">
        <v>97</v>
      </c>
    </row>
    <row r="554" spans="1:22" ht="16">
      <c r="A554" s="104" t="s">
        <v>807</v>
      </c>
      <c r="B554" s="20" t="str">
        <f>VLOOKUP(A554,'Planning Periods'!$E$2:$N$540,10,FALSE)</f>
        <v>01/31/2015 - 01/31/2023</v>
      </c>
      <c r="C554" s="103">
        <v>2017</v>
      </c>
      <c r="D554" s="103" t="str">
        <f t="shared" si="8"/>
        <v>Dixon 2017</v>
      </c>
      <c r="E554" s="103">
        <v>50</v>
      </c>
      <c r="F554" s="101">
        <v>0</v>
      </c>
      <c r="G554" s="103">
        <v>0</v>
      </c>
      <c r="H554" s="103">
        <v>0</v>
      </c>
      <c r="I554" s="102"/>
      <c r="J554" s="103">
        <v>24</v>
      </c>
      <c r="K554" s="101">
        <v>0</v>
      </c>
      <c r="L554" s="103">
        <v>0</v>
      </c>
      <c r="M554" s="103">
        <v>0</v>
      </c>
      <c r="N554" s="102"/>
      <c r="O554" s="103">
        <v>30</v>
      </c>
      <c r="P554" s="103">
        <v>0</v>
      </c>
      <c r="Q554" s="102"/>
      <c r="R554" s="103">
        <v>93</v>
      </c>
      <c r="S554" s="103">
        <v>104</v>
      </c>
      <c r="T554" s="102">
        <v>0</v>
      </c>
      <c r="U554" s="103">
        <v>197</v>
      </c>
      <c r="V554" s="103">
        <v>104</v>
      </c>
    </row>
    <row r="555" spans="1:22" ht="16">
      <c r="A555" s="104" t="s">
        <v>818</v>
      </c>
      <c r="B555" s="20" t="str">
        <f>VLOOKUP(A555,'Planning Periods'!$E$2:$N$540,10,FALSE)</f>
        <v>06/30/2014 - 06/30/2019</v>
      </c>
      <c r="C555" s="103">
        <v>2014</v>
      </c>
      <c r="D555" s="103" t="str">
        <f t="shared" si="8"/>
        <v>Dorris 2014</v>
      </c>
      <c r="E555" s="103">
        <v>3</v>
      </c>
      <c r="F555" s="101">
        <v>0</v>
      </c>
      <c r="G555" s="103">
        <v>0</v>
      </c>
      <c r="H555" s="103">
        <v>0</v>
      </c>
      <c r="I555" s="102"/>
      <c r="J555" s="103">
        <v>2</v>
      </c>
      <c r="K555" s="101">
        <v>0</v>
      </c>
      <c r="L555" s="103">
        <v>0</v>
      </c>
      <c r="M555" s="103">
        <v>0</v>
      </c>
      <c r="N555" s="102"/>
      <c r="O555" s="103">
        <v>2</v>
      </c>
      <c r="P555" s="103">
        <v>0</v>
      </c>
      <c r="Q555" s="102"/>
      <c r="R555" s="103">
        <v>5</v>
      </c>
      <c r="S555" s="103">
        <v>0</v>
      </c>
      <c r="T555" s="102">
        <v>0</v>
      </c>
      <c r="U555" s="103">
        <v>12</v>
      </c>
      <c r="V555" s="103">
        <v>0</v>
      </c>
    </row>
    <row r="556" spans="1:22" ht="16">
      <c r="A556" s="104" t="s">
        <v>818</v>
      </c>
      <c r="B556" s="20" t="str">
        <f>VLOOKUP(A556,'Planning Periods'!$E$2:$N$540,10,FALSE)</f>
        <v>06/30/2014 - 06/30/2019</v>
      </c>
      <c r="C556" s="103">
        <v>2015</v>
      </c>
      <c r="D556" s="103" t="str">
        <f t="shared" si="8"/>
        <v>Dorris 2015</v>
      </c>
      <c r="E556" s="103">
        <v>3</v>
      </c>
      <c r="F556" s="101">
        <v>0</v>
      </c>
      <c r="G556" s="103">
        <v>0</v>
      </c>
      <c r="H556" s="103">
        <v>0</v>
      </c>
      <c r="I556" s="102"/>
      <c r="J556" s="103">
        <v>2</v>
      </c>
      <c r="K556" s="101">
        <v>1</v>
      </c>
      <c r="L556" s="103">
        <v>1</v>
      </c>
      <c r="M556" s="103">
        <v>0</v>
      </c>
      <c r="N556" s="102"/>
      <c r="O556" s="103">
        <v>2</v>
      </c>
      <c r="P556" s="103">
        <v>1</v>
      </c>
      <c r="Q556" s="102"/>
      <c r="R556" s="103">
        <v>5</v>
      </c>
      <c r="S556" s="103">
        <v>0</v>
      </c>
      <c r="T556" s="102">
        <v>0</v>
      </c>
      <c r="U556" s="103">
        <v>12</v>
      </c>
      <c r="V556" s="103">
        <v>2</v>
      </c>
    </row>
    <row r="557" spans="1:22" ht="16">
      <c r="A557" s="104" t="s">
        <v>818</v>
      </c>
      <c r="B557" s="20" t="str">
        <f>VLOOKUP(A557,'Planning Periods'!$E$2:$N$540,10,FALSE)</f>
        <v>06/30/2014 - 06/30/2019</v>
      </c>
      <c r="C557" s="103">
        <v>2016</v>
      </c>
      <c r="D557" s="103" t="str">
        <f t="shared" si="8"/>
        <v>Dorris 2016</v>
      </c>
      <c r="E557" s="103" t="s">
        <v>1538</v>
      </c>
      <c r="F557" s="101" t="s">
        <v>1538</v>
      </c>
      <c r="G557" s="103" t="s">
        <v>1538</v>
      </c>
      <c r="H557" s="103" t="s">
        <v>1538</v>
      </c>
      <c r="I557" s="102"/>
      <c r="J557" s="103" t="s">
        <v>1538</v>
      </c>
      <c r="K557" s="101" t="s">
        <v>1538</v>
      </c>
      <c r="L557" s="103" t="s">
        <v>1538</v>
      </c>
      <c r="M557" s="103" t="s">
        <v>1538</v>
      </c>
      <c r="N557" s="102"/>
      <c r="O557" s="103" t="s">
        <v>1538</v>
      </c>
      <c r="P557" s="103" t="s">
        <v>1538</v>
      </c>
      <c r="Q557" s="102"/>
      <c r="R557" s="103" t="s">
        <v>1538</v>
      </c>
      <c r="S557" s="103" t="s">
        <v>1538</v>
      </c>
      <c r="T557" s="102" t="s">
        <v>1538</v>
      </c>
      <c r="U557" s="103" t="s">
        <v>1538</v>
      </c>
      <c r="V557" s="103" t="s">
        <v>1538</v>
      </c>
    </row>
    <row r="558" spans="1:22" ht="16">
      <c r="A558" s="104" t="s">
        <v>818</v>
      </c>
      <c r="B558" s="20" t="str">
        <f>VLOOKUP(A558,'Planning Periods'!$E$2:$N$540,10,FALSE)</f>
        <v>06/30/2014 - 06/30/2019</v>
      </c>
      <c r="C558" s="103">
        <v>2017</v>
      </c>
      <c r="D558" s="103" t="str">
        <f t="shared" si="8"/>
        <v>Dorris 2017</v>
      </c>
      <c r="E558" s="103">
        <v>3</v>
      </c>
      <c r="F558" s="101">
        <v>0</v>
      </c>
      <c r="G558" s="103">
        <v>0</v>
      </c>
      <c r="H558" s="103">
        <v>0</v>
      </c>
      <c r="I558" s="102"/>
      <c r="J558" s="103">
        <v>2</v>
      </c>
      <c r="K558" s="101">
        <v>0</v>
      </c>
      <c r="L558" s="103">
        <v>0</v>
      </c>
      <c r="M558" s="103">
        <v>0</v>
      </c>
      <c r="N558" s="102"/>
      <c r="O558" s="103">
        <v>2</v>
      </c>
      <c r="P558" s="103">
        <v>0</v>
      </c>
      <c r="Q558" s="102"/>
      <c r="R558" s="103">
        <v>5</v>
      </c>
      <c r="S558" s="103">
        <v>0</v>
      </c>
      <c r="T558" s="102">
        <v>0</v>
      </c>
      <c r="U558" s="103">
        <v>12</v>
      </c>
      <c r="V558" s="103">
        <v>0</v>
      </c>
    </row>
    <row r="559" spans="1:22" ht="16">
      <c r="A559" t="s">
        <v>1025</v>
      </c>
      <c r="B559" s="20" t="str">
        <f>VLOOKUP(A559,'Planning Periods'!$E$2:$N$540,10,FALSE)</f>
        <v>03/31/2016 - 03/31/2024</v>
      </c>
      <c r="C559" s="103">
        <v>2014</v>
      </c>
      <c r="D559" s="103" t="str">
        <f t="shared" si="8"/>
        <v>Dos Palos 2014</v>
      </c>
      <c r="E559" s="101" t="s">
        <v>1538</v>
      </c>
      <c r="F559" s="101" t="s">
        <v>1538</v>
      </c>
      <c r="G559" s="101" t="s">
        <v>1538</v>
      </c>
      <c r="H559" s="101" t="s">
        <v>1538</v>
      </c>
      <c r="I559" s="101">
        <v>0</v>
      </c>
      <c r="J559" s="101" t="s">
        <v>1538</v>
      </c>
      <c r="K559" s="101" t="s">
        <v>1538</v>
      </c>
      <c r="L559" s="101" t="s">
        <v>1538</v>
      </c>
      <c r="M559" s="101" t="s">
        <v>1538</v>
      </c>
      <c r="N559" s="101">
        <v>0</v>
      </c>
      <c r="O559" s="101" t="s">
        <v>1538</v>
      </c>
      <c r="P559" s="101" t="s">
        <v>1538</v>
      </c>
      <c r="Q559" s="101"/>
      <c r="R559" s="101" t="s">
        <v>1538</v>
      </c>
      <c r="S559" s="101" t="s">
        <v>1538</v>
      </c>
      <c r="T559" s="101" t="s">
        <v>1538</v>
      </c>
      <c r="U559" s="101" t="s">
        <v>1538</v>
      </c>
      <c r="V559" s="101" t="s">
        <v>1538</v>
      </c>
    </row>
    <row r="560" spans="1:22" ht="16">
      <c r="A560" t="s">
        <v>1025</v>
      </c>
      <c r="B560" s="20" t="str">
        <f>VLOOKUP(A560,'Planning Periods'!$E$2:$N$540,10,FALSE)</f>
        <v>03/31/2016 - 03/31/2024</v>
      </c>
      <c r="C560" s="103">
        <v>2015</v>
      </c>
      <c r="D560" s="103" t="str">
        <f t="shared" si="8"/>
        <v>Dos Palos 2015</v>
      </c>
      <c r="E560" t="s">
        <v>1538</v>
      </c>
      <c r="F560" t="s">
        <v>1538</v>
      </c>
      <c r="G560" t="s">
        <v>1538</v>
      </c>
      <c r="H560" t="s">
        <v>1538</v>
      </c>
      <c r="J560" t="s">
        <v>1538</v>
      </c>
      <c r="K560" t="s">
        <v>1538</v>
      </c>
      <c r="L560" t="s">
        <v>1538</v>
      </c>
      <c r="M560" t="s">
        <v>1538</v>
      </c>
      <c r="O560" t="s">
        <v>1538</v>
      </c>
      <c r="P560" t="s">
        <v>1538</v>
      </c>
      <c r="R560" t="s">
        <v>1538</v>
      </c>
      <c r="S560" t="s">
        <v>1538</v>
      </c>
      <c r="T560" t="s">
        <v>1538</v>
      </c>
      <c r="U560" t="s">
        <v>1538</v>
      </c>
      <c r="V560" t="s">
        <v>1538</v>
      </c>
    </row>
    <row r="561" spans="1:22" ht="16">
      <c r="A561" t="s">
        <v>1025</v>
      </c>
      <c r="B561" s="20" t="str">
        <f>VLOOKUP(A561,'Planning Periods'!$E$2:$N$540,10,FALSE)</f>
        <v>03/31/2016 - 03/31/2024</v>
      </c>
      <c r="C561" s="103">
        <v>2016</v>
      </c>
      <c r="D561" s="103" t="str">
        <f t="shared" si="8"/>
        <v>Dos Palos 2016</v>
      </c>
      <c r="E561" t="s">
        <v>1538</v>
      </c>
      <c r="F561" t="s">
        <v>1538</v>
      </c>
      <c r="G561" t="s">
        <v>1538</v>
      </c>
      <c r="H561" t="s">
        <v>1538</v>
      </c>
      <c r="J561" t="s">
        <v>1538</v>
      </c>
      <c r="K561" t="s">
        <v>1538</v>
      </c>
      <c r="L561" t="s">
        <v>1538</v>
      </c>
      <c r="M561" t="s">
        <v>1538</v>
      </c>
      <c r="O561" t="s">
        <v>1538</v>
      </c>
      <c r="P561" t="s">
        <v>1538</v>
      </c>
      <c r="R561" t="s">
        <v>1538</v>
      </c>
      <c r="S561" t="s">
        <v>1538</v>
      </c>
      <c r="T561" t="s">
        <v>1538</v>
      </c>
      <c r="U561" t="s">
        <v>1538</v>
      </c>
      <c r="V561" t="s">
        <v>1538</v>
      </c>
    </row>
    <row r="562" spans="1:22" ht="16">
      <c r="A562" t="s">
        <v>1025</v>
      </c>
      <c r="B562" s="20" t="str">
        <f>VLOOKUP(A562,'Planning Periods'!$E$2:$N$540,10,FALSE)</f>
        <v>03/31/2016 - 03/31/2024</v>
      </c>
      <c r="C562" s="103">
        <v>2017</v>
      </c>
      <c r="D562" s="103" t="str">
        <f t="shared" si="8"/>
        <v>Dos Palos 2017</v>
      </c>
      <c r="E562" t="s">
        <v>1538</v>
      </c>
      <c r="F562" t="s">
        <v>1538</v>
      </c>
      <c r="G562" t="s">
        <v>1538</v>
      </c>
      <c r="H562" t="s">
        <v>1538</v>
      </c>
      <c r="J562" t="s">
        <v>1538</v>
      </c>
      <c r="K562" t="s">
        <v>1538</v>
      </c>
      <c r="L562" t="s">
        <v>1538</v>
      </c>
      <c r="M562" t="s">
        <v>1538</v>
      </c>
      <c r="O562" t="s">
        <v>1538</v>
      </c>
      <c r="P562" t="s">
        <v>1538</v>
      </c>
      <c r="R562" t="s">
        <v>1538</v>
      </c>
      <c r="S562" t="s">
        <v>1538</v>
      </c>
      <c r="T562" t="s">
        <v>1538</v>
      </c>
      <c r="U562" t="s">
        <v>1538</v>
      </c>
      <c r="V562" t="s">
        <v>1538</v>
      </c>
    </row>
    <row r="563" spans="1:22">
      <c r="A563" s="104" t="s">
        <v>1105</v>
      </c>
      <c r="B563" s="20"/>
      <c r="C563" s="103">
        <v>2013</v>
      </c>
      <c r="D563" s="103" t="str">
        <f t="shared" si="8"/>
        <v>Downey 2013</v>
      </c>
      <c r="E563" t="s">
        <v>1538</v>
      </c>
      <c r="F563" t="s">
        <v>1538</v>
      </c>
      <c r="G563" t="s">
        <v>1538</v>
      </c>
      <c r="H563" t="s">
        <v>1538</v>
      </c>
      <c r="J563" t="s">
        <v>1538</v>
      </c>
      <c r="K563" t="s">
        <v>1538</v>
      </c>
      <c r="L563" t="s">
        <v>1538</v>
      </c>
      <c r="M563" t="s">
        <v>1538</v>
      </c>
      <c r="O563" t="s">
        <v>1538</v>
      </c>
      <c r="P563" t="s">
        <v>1538</v>
      </c>
      <c r="R563" t="s">
        <v>1538</v>
      </c>
      <c r="S563" t="s">
        <v>1538</v>
      </c>
      <c r="T563" t="s">
        <v>1538</v>
      </c>
      <c r="U563" t="s">
        <v>1538</v>
      </c>
      <c r="V563" t="s">
        <v>1538</v>
      </c>
    </row>
    <row r="564" spans="1:22" ht="16">
      <c r="A564" s="104" t="s">
        <v>1105</v>
      </c>
      <c r="B564" s="20" t="str">
        <f>VLOOKUP(A564,'Planning Periods'!$E$2:$N$540,10,FALSE)</f>
        <v>10/15/2013 - 10/15/2021</v>
      </c>
      <c r="C564" s="103">
        <v>2014</v>
      </c>
      <c r="D564" s="103" t="str">
        <f t="shared" si="8"/>
        <v>Downey 2014</v>
      </c>
      <c r="E564" s="103">
        <v>210</v>
      </c>
      <c r="F564" s="101">
        <v>0</v>
      </c>
      <c r="G564" s="103">
        <v>0</v>
      </c>
      <c r="H564" s="103">
        <v>0</v>
      </c>
      <c r="I564" s="102"/>
      <c r="J564" s="103">
        <v>123</v>
      </c>
      <c r="K564" s="101">
        <v>0</v>
      </c>
      <c r="L564" s="103">
        <v>0</v>
      </c>
      <c r="M564" s="103">
        <v>0</v>
      </c>
      <c r="N564" s="102"/>
      <c r="O564" s="103">
        <v>135</v>
      </c>
      <c r="P564" s="103">
        <v>20</v>
      </c>
      <c r="Q564" s="102"/>
      <c r="R564" s="103">
        <v>346</v>
      </c>
      <c r="S564" s="103">
        <v>12</v>
      </c>
      <c r="T564" s="102">
        <v>0</v>
      </c>
      <c r="U564" s="103">
        <v>814</v>
      </c>
      <c r="V564" s="103">
        <v>32</v>
      </c>
    </row>
    <row r="565" spans="1:22" ht="16">
      <c r="A565" s="104" t="s">
        <v>1105</v>
      </c>
      <c r="B565" s="20" t="str">
        <f>VLOOKUP(A565,'Planning Periods'!$E$2:$N$540,10,FALSE)</f>
        <v>10/15/2013 - 10/15/2021</v>
      </c>
      <c r="C565" s="103">
        <v>2015</v>
      </c>
      <c r="D565" s="103" t="str">
        <f t="shared" si="8"/>
        <v>Downey 2015</v>
      </c>
      <c r="E565" s="103">
        <v>210</v>
      </c>
      <c r="F565" s="101">
        <v>0</v>
      </c>
      <c r="G565" s="103">
        <v>0</v>
      </c>
      <c r="H565" s="103">
        <v>0</v>
      </c>
      <c r="I565" s="102"/>
      <c r="J565" s="103">
        <v>123</v>
      </c>
      <c r="K565" s="101">
        <v>0</v>
      </c>
      <c r="L565" s="103">
        <v>0</v>
      </c>
      <c r="M565" s="103">
        <v>0</v>
      </c>
      <c r="N565" s="102"/>
      <c r="O565" s="103">
        <v>135</v>
      </c>
      <c r="P565" s="103">
        <v>50</v>
      </c>
      <c r="Q565" s="102"/>
      <c r="R565" s="103">
        <v>346</v>
      </c>
      <c r="S565" s="103">
        <v>13</v>
      </c>
      <c r="T565" s="102">
        <v>0</v>
      </c>
      <c r="U565" s="103">
        <v>814</v>
      </c>
      <c r="V565" s="103">
        <v>63</v>
      </c>
    </row>
    <row r="566" spans="1:22" ht="16">
      <c r="A566" s="104" t="s">
        <v>1105</v>
      </c>
      <c r="B566" s="20" t="str">
        <f>VLOOKUP(A566,'Planning Periods'!$E$2:$N$540,10,FALSE)</f>
        <v>10/15/2013 - 10/15/2021</v>
      </c>
      <c r="C566" s="103">
        <v>2016</v>
      </c>
      <c r="D566" s="103" t="str">
        <f t="shared" si="8"/>
        <v>Downey 2016</v>
      </c>
      <c r="E566" s="103">
        <v>210</v>
      </c>
      <c r="F566" s="101">
        <v>0</v>
      </c>
      <c r="G566" s="103">
        <v>0</v>
      </c>
      <c r="H566" s="103">
        <v>0</v>
      </c>
      <c r="I566" s="102"/>
      <c r="J566" s="103">
        <v>123</v>
      </c>
      <c r="K566" s="101">
        <v>6</v>
      </c>
      <c r="L566" s="103">
        <v>6</v>
      </c>
      <c r="M566" s="103">
        <v>0</v>
      </c>
      <c r="N566" s="102"/>
      <c r="O566" s="103">
        <v>135</v>
      </c>
      <c r="P566" s="103">
        <v>0</v>
      </c>
      <c r="Q566" s="102"/>
      <c r="R566" s="103">
        <v>346</v>
      </c>
      <c r="S566" s="103">
        <v>44</v>
      </c>
      <c r="T566" s="102">
        <v>0</v>
      </c>
      <c r="U566" s="103">
        <v>814</v>
      </c>
      <c r="V566" s="103">
        <v>50</v>
      </c>
    </row>
    <row r="567" spans="1:22" ht="16">
      <c r="A567" s="104" t="s">
        <v>1105</v>
      </c>
      <c r="B567" s="20" t="str">
        <f>VLOOKUP(A567,'Planning Periods'!$E$2:$N$540,10,FALSE)</f>
        <v>10/15/2013 - 10/15/2021</v>
      </c>
      <c r="C567" s="103">
        <v>2017</v>
      </c>
      <c r="D567" s="103" t="str">
        <f t="shared" si="8"/>
        <v>Downey 2017</v>
      </c>
      <c r="E567" s="103">
        <v>210</v>
      </c>
      <c r="F567" s="101">
        <v>0</v>
      </c>
      <c r="G567" s="103">
        <v>0</v>
      </c>
      <c r="H567" s="103">
        <v>0</v>
      </c>
      <c r="I567" s="102"/>
      <c r="J567" s="103">
        <v>123</v>
      </c>
      <c r="K567" s="101">
        <v>0</v>
      </c>
      <c r="L567" s="103">
        <v>0</v>
      </c>
      <c r="M567" s="103">
        <v>0</v>
      </c>
      <c r="N567" s="102"/>
      <c r="O567" s="103">
        <v>135</v>
      </c>
      <c r="P567" s="103">
        <v>0</v>
      </c>
      <c r="Q567" s="102"/>
      <c r="R567" s="103">
        <v>346</v>
      </c>
      <c r="S567" s="103">
        <v>135</v>
      </c>
      <c r="T567" s="102">
        <v>0</v>
      </c>
      <c r="U567" s="103">
        <v>814</v>
      </c>
      <c r="V567" s="103">
        <v>135</v>
      </c>
    </row>
    <row r="568" spans="1:22">
      <c r="A568" s="104" t="s">
        <v>1104</v>
      </c>
      <c r="B568" s="20"/>
      <c r="C568" s="103">
        <v>2013</v>
      </c>
      <c r="D568" s="103" t="str">
        <f t="shared" si="8"/>
        <v>Duarte 2013</v>
      </c>
      <c r="E568" s="103" t="s">
        <v>1538</v>
      </c>
      <c r="F568" s="101" t="s">
        <v>1538</v>
      </c>
      <c r="G568" s="103" t="s">
        <v>1538</v>
      </c>
      <c r="H568" s="103" t="s">
        <v>1538</v>
      </c>
      <c r="I568" s="102"/>
      <c r="J568" s="103" t="s">
        <v>1538</v>
      </c>
      <c r="K568" s="101" t="s">
        <v>1538</v>
      </c>
      <c r="L568" s="103" t="s">
        <v>1538</v>
      </c>
      <c r="M568" s="103" t="s">
        <v>1538</v>
      </c>
      <c r="N568" s="102"/>
      <c r="O568" s="103" t="s">
        <v>1538</v>
      </c>
      <c r="P568" s="103" t="s">
        <v>1538</v>
      </c>
      <c r="Q568" s="102"/>
      <c r="R568" s="103" t="s">
        <v>1538</v>
      </c>
      <c r="S568" s="103" t="s">
        <v>1538</v>
      </c>
      <c r="T568" s="102" t="s">
        <v>1538</v>
      </c>
      <c r="U568" s="103" t="s">
        <v>1538</v>
      </c>
      <c r="V568" s="103" t="s">
        <v>1538</v>
      </c>
    </row>
    <row r="569" spans="1:22" ht="16">
      <c r="A569" s="104" t="s">
        <v>1104</v>
      </c>
      <c r="B569" s="20" t="str">
        <f>VLOOKUP(A569,'Planning Periods'!$E$2:$N$540,10,FALSE)</f>
        <v>10/15/2013 - 10/15/2021</v>
      </c>
      <c r="C569" s="103">
        <v>2014</v>
      </c>
      <c r="D569" s="103" t="str">
        <f t="shared" si="8"/>
        <v>Duarte 2014</v>
      </c>
      <c r="E569" s="103">
        <v>87</v>
      </c>
      <c r="F569" s="101">
        <v>0</v>
      </c>
      <c r="G569" s="103">
        <v>0</v>
      </c>
      <c r="H569" s="103">
        <v>0</v>
      </c>
      <c r="I569" s="102"/>
      <c r="J569" s="103">
        <v>53</v>
      </c>
      <c r="K569" s="101">
        <v>0</v>
      </c>
      <c r="L569" s="103">
        <v>0</v>
      </c>
      <c r="M569" s="103">
        <v>0</v>
      </c>
      <c r="N569" s="102"/>
      <c r="O569" s="103">
        <v>55</v>
      </c>
      <c r="P569" s="103">
        <v>0</v>
      </c>
      <c r="Q569" s="102"/>
      <c r="R569" s="103">
        <v>142</v>
      </c>
      <c r="S569" s="103">
        <v>0</v>
      </c>
      <c r="T569" s="102">
        <v>0</v>
      </c>
      <c r="U569" s="103">
        <v>337</v>
      </c>
      <c r="V569" s="103">
        <v>0</v>
      </c>
    </row>
    <row r="570" spans="1:22" ht="16">
      <c r="A570" s="104" t="s">
        <v>1104</v>
      </c>
      <c r="B570" s="20" t="str">
        <f>VLOOKUP(A570,'Planning Periods'!$E$2:$N$540,10,FALSE)</f>
        <v>10/15/2013 - 10/15/2021</v>
      </c>
      <c r="C570" s="103">
        <v>2015</v>
      </c>
      <c r="D570" s="103" t="str">
        <f t="shared" si="8"/>
        <v>Duarte 2015</v>
      </c>
      <c r="E570" s="103">
        <v>87</v>
      </c>
      <c r="F570" s="101">
        <v>42</v>
      </c>
      <c r="G570" s="103">
        <v>42</v>
      </c>
      <c r="H570" s="103">
        <v>0</v>
      </c>
      <c r="I570" s="102"/>
      <c r="J570" s="103">
        <v>53</v>
      </c>
      <c r="K570" s="101">
        <v>1</v>
      </c>
      <c r="L570" s="103">
        <v>1</v>
      </c>
      <c r="M570" s="103">
        <v>0</v>
      </c>
      <c r="N570" s="102"/>
      <c r="O570" s="103">
        <v>55</v>
      </c>
      <c r="P570" s="103">
        <v>0</v>
      </c>
      <c r="Q570" s="102"/>
      <c r="R570" s="103">
        <v>142</v>
      </c>
      <c r="S570" s="103">
        <v>0</v>
      </c>
      <c r="T570" s="102">
        <v>0</v>
      </c>
      <c r="U570" s="103">
        <v>337</v>
      </c>
      <c r="V570" s="103">
        <v>43</v>
      </c>
    </row>
    <row r="571" spans="1:22" ht="16">
      <c r="A571" s="104" t="s">
        <v>1104</v>
      </c>
      <c r="B571" s="20" t="str">
        <f>VLOOKUP(A571,'Planning Periods'!$E$2:$N$540,10,FALSE)</f>
        <v>10/15/2013 - 10/15/2021</v>
      </c>
      <c r="C571" s="103">
        <v>2016</v>
      </c>
      <c r="D571" s="103" t="str">
        <f t="shared" si="8"/>
        <v>Duarte 2016</v>
      </c>
      <c r="E571" s="103">
        <v>87</v>
      </c>
      <c r="F571" s="101">
        <v>0</v>
      </c>
      <c r="G571" s="103">
        <v>0</v>
      </c>
      <c r="H571" s="103">
        <v>0</v>
      </c>
      <c r="I571" s="102"/>
      <c r="J571" s="103">
        <v>53</v>
      </c>
      <c r="K571" s="101">
        <v>0</v>
      </c>
      <c r="L571" s="103">
        <v>0</v>
      </c>
      <c r="M571" s="103">
        <v>0</v>
      </c>
      <c r="N571" s="102"/>
      <c r="O571" s="103">
        <v>55</v>
      </c>
      <c r="P571" s="103">
        <v>2</v>
      </c>
      <c r="Q571" s="102"/>
      <c r="R571" s="103">
        <v>142</v>
      </c>
      <c r="S571" s="103">
        <v>0</v>
      </c>
      <c r="T571" s="102">
        <v>0</v>
      </c>
      <c r="U571" s="103">
        <v>337</v>
      </c>
      <c r="V571" s="103">
        <v>2</v>
      </c>
    </row>
    <row r="572" spans="1:22" ht="16">
      <c r="A572" s="104" t="s">
        <v>1104</v>
      </c>
      <c r="B572" s="20" t="str">
        <f>VLOOKUP(A572,'Planning Periods'!$E$2:$N$540,10,FALSE)</f>
        <v>10/15/2013 - 10/15/2021</v>
      </c>
      <c r="C572" s="103">
        <v>2017</v>
      </c>
      <c r="D572" s="103" t="str">
        <f t="shared" si="8"/>
        <v>Duarte 2017</v>
      </c>
      <c r="E572" s="103">
        <v>87</v>
      </c>
      <c r="F572" s="101">
        <v>0</v>
      </c>
      <c r="G572" s="103">
        <v>0</v>
      </c>
      <c r="H572" s="103">
        <v>0</v>
      </c>
      <c r="I572" s="102"/>
      <c r="J572" s="103">
        <v>53</v>
      </c>
      <c r="K572" s="101">
        <v>0</v>
      </c>
      <c r="L572" s="103">
        <v>0</v>
      </c>
      <c r="M572" s="103">
        <v>0</v>
      </c>
      <c r="N572" s="102"/>
      <c r="O572" s="103">
        <v>55</v>
      </c>
      <c r="P572" s="103">
        <v>1</v>
      </c>
      <c r="Q572" s="102"/>
      <c r="R572" s="103">
        <v>142</v>
      </c>
      <c r="S572" s="103">
        <v>1</v>
      </c>
      <c r="T572" s="102">
        <v>0</v>
      </c>
      <c r="U572" s="103">
        <v>337</v>
      </c>
      <c r="V572" s="103">
        <v>2</v>
      </c>
    </row>
    <row r="573" spans="1:22" ht="16">
      <c r="A573" s="104" t="s">
        <v>1235</v>
      </c>
      <c r="B573" s="20" t="str">
        <f>VLOOKUP(A573,'Planning Periods'!$E$2:$N$540,10,FALSE)</f>
        <v>01/31/2015 - 01/31/2023</v>
      </c>
      <c r="C573" s="103">
        <v>2014</v>
      </c>
      <c r="D573" s="103" t="str">
        <f t="shared" si="8"/>
        <v>Dublin 2014</v>
      </c>
      <c r="E573" s="103" t="s">
        <v>1538</v>
      </c>
      <c r="F573" s="101" t="s">
        <v>1538</v>
      </c>
      <c r="G573" s="103" t="s">
        <v>1538</v>
      </c>
      <c r="H573" s="103" t="s">
        <v>1538</v>
      </c>
      <c r="I573" s="102"/>
      <c r="J573" s="103" t="s">
        <v>1538</v>
      </c>
      <c r="K573" s="101" t="s">
        <v>1538</v>
      </c>
      <c r="L573" s="103" t="s">
        <v>1538</v>
      </c>
      <c r="M573" s="103" t="s">
        <v>1538</v>
      </c>
      <c r="N573" s="102"/>
      <c r="O573" s="103" t="s">
        <v>1538</v>
      </c>
      <c r="P573" s="103" t="s">
        <v>1538</v>
      </c>
      <c r="Q573" s="102"/>
      <c r="R573" s="103" t="s">
        <v>1538</v>
      </c>
      <c r="S573" s="103" t="s">
        <v>1538</v>
      </c>
      <c r="T573" s="102" t="s">
        <v>1538</v>
      </c>
      <c r="U573" s="103" t="s">
        <v>1538</v>
      </c>
      <c r="V573" s="103" t="s">
        <v>1538</v>
      </c>
    </row>
    <row r="574" spans="1:22" ht="16">
      <c r="A574" s="104" t="s">
        <v>1235</v>
      </c>
      <c r="B574" s="20" t="str">
        <f>VLOOKUP(A574,'Planning Periods'!$E$2:$N$540,10,FALSE)</f>
        <v>01/31/2015 - 01/31/2023</v>
      </c>
      <c r="C574" s="103">
        <v>2015</v>
      </c>
      <c r="D574" s="103" t="str">
        <f t="shared" si="8"/>
        <v>Dublin 2015</v>
      </c>
      <c r="E574" s="103">
        <v>796</v>
      </c>
      <c r="F574" s="101">
        <v>26</v>
      </c>
      <c r="G574" s="103">
        <v>26</v>
      </c>
      <c r="H574" s="103">
        <v>0</v>
      </c>
      <c r="I574" s="102"/>
      <c r="J574" s="103">
        <v>446</v>
      </c>
      <c r="K574" s="101">
        <v>39</v>
      </c>
      <c r="L574" s="103">
        <v>39</v>
      </c>
      <c r="M574" s="103">
        <v>0</v>
      </c>
      <c r="N574" s="102"/>
      <c r="O574" s="103">
        <v>425</v>
      </c>
      <c r="P574" s="103">
        <v>4</v>
      </c>
      <c r="Q574" s="102"/>
      <c r="R574" s="103">
        <v>618</v>
      </c>
      <c r="S574" s="103">
        <v>839</v>
      </c>
      <c r="T574" s="102">
        <v>0</v>
      </c>
      <c r="U574" s="103">
        <v>2285</v>
      </c>
      <c r="V574" s="103">
        <v>908</v>
      </c>
    </row>
    <row r="575" spans="1:22" ht="16">
      <c r="A575" s="104" t="s">
        <v>1235</v>
      </c>
      <c r="B575" s="20" t="str">
        <f>VLOOKUP(A575,'Planning Periods'!$E$2:$N$540,10,FALSE)</f>
        <v>01/31/2015 - 01/31/2023</v>
      </c>
      <c r="C575" s="103">
        <v>2016</v>
      </c>
      <c r="D575" s="103" t="str">
        <f t="shared" si="8"/>
        <v>Dublin 2016</v>
      </c>
      <c r="E575" s="103">
        <v>796</v>
      </c>
      <c r="F575" s="101">
        <v>0</v>
      </c>
      <c r="G575" s="103">
        <v>0</v>
      </c>
      <c r="H575" s="103">
        <v>0</v>
      </c>
      <c r="I575" s="102"/>
      <c r="J575" s="103">
        <v>446</v>
      </c>
      <c r="K575" s="101">
        <v>0</v>
      </c>
      <c r="L575" s="103">
        <v>0</v>
      </c>
      <c r="M575" s="103">
        <v>0</v>
      </c>
      <c r="N575" s="102"/>
      <c r="O575" s="103">
        <v>425</v>
      </c>
      <c r="P575" s="103">
        <v>2</v>
      </c>
      <c r="Q575" s="102"/>
      <c r="R575" s="103">
        <v>618</v>
      </c>
      <c r="S575" s="103">
        <v>612</v>
      </c>
      <c r="T575" s="102">
        <v>0</v>
      </c>
      <c r="U575" s="103">
        <v>2285</v>
      </c>
      <c r="V575" s="103">
        <v>614</v>
      </c>
    </row>
    <row r="576" spans="1:22" ht="16">
      <c r="A576" s="104" t="s">
        <v>1235</v>
      </c>
      <c r="B576" s="20" t="str">
        <f>VLOOKUP(A576,'Planning Periods'!$E$2:$N$540,10,FALSE)</f>
        <v>01/31/2015 - 01/31/2023</v>
      </c>
      <c r="C576" s="103">
        <v>2017</v>
      </c>
      <c r="D576" s="103" t="str">
        <f t="shared" si="8"/>
        <v>Dublin 2017</v>
      </c>
      <c r="E576" s="103">
        <v>796</v>
      </c>
      <c r="F576" s="101">
        <v>0</v>
      </c>
      <c r="G576" s="103">
        <v>0</v>
      </c>
      <c r="H576" s="103">
        <v>0</v>
      </c>
      <c r="I576" s="102"/>
      <c r="J576" s="103">
        <v>446</v>
      </c>
      <c r="K576" s="101">
        <v>0</v>
      </c>
      <c r="L576" s="103">
        <v>0</v>
      </c>
      <c r="M576" s="103">
        <v>0</v>
      </c>
      <c r="N576" s="102"/>
      <c r="O576" s="103">
        <v>425</v>
      </c>
      <c r="P576" s="103">
        <v>8</v>
      </c>
      <c r="Q576" s="102"/>
      <c r="R576" s="103">
        <v>618</v>
      </c>
      <c r="S576" s="103">
        <v>1187</v>
      </c>
      <c r="T576" s="102">
        <v>0</v>
      </c>
      <c r="U576" s="103">
        <v>2285</v>
      </c>
      <c r="V576" s="103">
        <v>1195</v>
      </c>
    </row>
    <row r="577" spans="1:22" ht="16">
      <c r="A577" t="s">
        <v>817</v>
      </c>
      <c r="B577" s="20" t="str">
        <f>VLOOKUP(A577,'Planning Periods'!$E$2:$N$540,10,FALSE)</f>
        <v>06/30/2014 - 06/30/2019</v>
      </c>
      <c r="C577" s="103">
        <v>2014</v>
      </c>
      <c r="D577" s="103" t="str">
        <f t="shared" si="8"/>
        <v>Dunsmuir 2014</v>
      </c>
      <c r="E577" s="101">
        <v>7</v>
      </c>
      <c r="F577" s="101">
        <v>0</v>
      </c>
      <c r="G577" s="101">
        <v>0</v>
      </c>
      <c r="H577" s="101">
        <v>0</v>
      </c>
      <c r="I577" s="101">
        <v>0</v>
      </c>
      <c r="J577" s="101">
        <v>7</v>
      </c>
      <c r="K577" s="101">
        <v>0</v>
      </c>
      <c r="L577" s="101">
        <v>0</v>
      </c>
      <c r="M577" s="101">
        <v>0</v>
      </c>
      <c r="N577" s="101">
        <v>0</v>
      </c>
      <c r="O577" s="101">
        <v>8</v>
      </c>
      <c r="P577" s="101">
        <v>0</v>
      </c>
      <c r="Q577" s="101"/>
      <c r="R577" s="101">
        <v>12</v>
      </c>
      <c r="S577" s="101">
        <v>0</v>
      </c>
      <c r="T577" s="101">
        <v>0</v>
      </c>
      <c r="U577" s="101">
        <v>34</v>
      </c>
      <c r="V577" s="101">
        <v>0</v>
      </c>
    </row>
    <row r="578" spans="1:22" ht="16">
      <c r="A578" t="s">
        <v>817</v>
      </c>
      <c r="B578" s="20" t="str">
        <f>VLOOKUP(A578,'Planning Periods'!$E$2:$N$540,10,FALSE)</f>
        <v>06/30/2014 - 06/30/2019</v>
      </c>
      <c r="C578" s="103">
        <v>2015</v>
      </c>
      <c r="D578" s="103" t="str">
        <f t="shared" si="8"/>
        <v>Dunsmuir 2015</v>
      </c>
      <c r="E578">
        <v>7</v>
      </c>
      <c r="F578">
        <v>0</v>
      </c>
      <c r="G578">
        <v>0</v>
      </c>
      <c r="H578">
        <v>0</v>
      </c>
      <c r="J578">
        <v>7</v>
      </c>
      <c r="K578">
        <v>0</v>
      </c>
      <c r="L578">
        <v>0</v>
      </c>
      <c r="M578">
        <v>0</v>
      </c>
      <c r="O578">
        <v>8</v>
      </c>
      <c r="P578">
        <v>0</v>
      </c>
      <c r="R578">
        <v>12</v>
      </c>
      <c r="S578">
        <v>1</v>
      </c>
      <c r="T578">
        <v>0</v>
      </c>
      <c r="U578">
        <v>34</v>
      </c>
      <c r="V578">
        <v>1</v>
      </c>
    </row>
    <row r="579" spans="1:22" ht="16">
      <c r="A579" t="s">
        <v>817</v>
      </c>
      <c r="B579" s="20" t="str">
        <f>VLOOKUP(A579,'Planning Periods'!$E$2:$N$540,10,FALSE)</f>
        <v>06/30/2014 - 06/30/2019</v>
      </c>
      <c r="C579" s="103">
        <v>2016</v>
      </c>
      <c r="D579" s="103" t="str">
        <f t="shared" si="8"/>
        <v>Dunsmuir 2016</v>
      </c>
      <c r="E579">
        <v>7</v>
      </c>
      <c r="F579">
        <v>0</v>
      </c>
      <c r="G579">
        <v>0</v>
      </c>
      <c r="H579">
        <v>0</v>
      </c>
      <c r="J579">
        <v>7</v>
      </c>
      <c r="K579">
        <v>0</v>
      </c>
      <c r="L579">
        <v>0</v>
      </c>
      <c r="M579">
        <v>0</v>
      </c>
      <c r="O579">
        <v>8</v>
      </c>
      <c r="P579">
        <v>0</v>
      </c>
      <c r="R579">
        <v>12</v>
      </c>
      <c r="S579">
        <v>1</v>
      </c>
      <c r="T579">
        <v>0</v>
      </c>
      <c r="U579">
        <v>34</v>
      </c>
      <c r="V579">
        <v>1</v>
      </c>
    </row>
    <row r="580" spans="1:22" ht="16">
      <c r="A580" t="s">
        <v>817</v>
      </c>
      <c r="B580" s="20" t="str">
        <f>VLOOKUP(A580,'Planning Periods'!$E$2:$N$540,10,FALSE)</f>
        <v>06/30/2014 - 06/30/2019</v>
      </c>
      <c r="C580" s="103">
        <v>2017</v>
      </c>
      <c r="D580" s="103" t="str">
        <f t="shared" si="8"/>
        <v>Dunsmuir 2017</v>
      </c>
      <c r="E580">
        <v>7</v>
      </c>
      <c r="F580">
        <v>0</v>
      </c>
      <c r="G580">
        <v>0</v>
      </c>
      <c r="H580">
        <v>0</v>
      </c>
      <c r="J580">
        <v>7</v>
      </c>
      <c r="K580">
        <v>0</v>
      </c>
      <c r="L580">
        <v>0</v>
      </c>
      <c r="M580">
        <v>0</v>
      </c>
      <c r="O580">
        <v>8</v>
      </c>
      <c r="P580">
        <v>0</v>
      </c>
      <c r="R580">
        <v>12</v>
      </c>
      <c r="S580">
        <v>1</v>
      </c>
      <c r="T580">
        <v>0</v>
      </c>
      <c r="U580">
        <v>34</v>
      </c>
      <c r="V580">
        <v>1</v>
      </c>
    </row>
    <row r="581" spans="1:22" ht="16">
      <c r="A581" s="104" t="s">
        <v>860</v>
      </c>
      <c r="B581" s="20" t="str">
        <f>VLOOKUP(A581,'Planning Periods'!$E$2:$N$540,10,FALSE)</f>
        <v>01/31/2015 - 01/31/2023</v>
      </c>
      <c r="C581" s="103">
        <v>2014</v>
      </c>
      <c r="D581" s="103" t="str">
        <f t="shared" si="8"/>
        <v>East Palo Alto 2014</v>
      </c>
      <c r="E581" t="s">
        <v>1538</v>
      </c>
      <c r="F581" t="s">
        <v>1538</v>
      </c>
      <c r="G581" t="s">
        <v>1538</v>
      </c>
      <c r="H581" t="s">
        <v>1538</v>
      </c>
      <c r="J581" t="s">
        <v>1538</v>
      </c>
      <c r="K581" t="s">
        <v>1538</v>
      </c>
      <c r="L581" t="s">
        <v>1538</v>
      </c>
      <c r="M581" t="s">
        <v>1538</v>
      </c>
      <c r="O581" t="s">
        <v>1538</v>
      </c>
      <c r="P581" t="s">
        <v>1538</v>
      </c>
      <c r="R581" t="s">
        <v>1538</v>
      </c>
      <c r="S581" t="s">
        <v>1538</v>
      </c>
      <c r="T581" t="s">
        <v>1538</v>
      </c>
      <c r="U581" t="s">
        <v>1538</v>
      </c>
      <c r="V581" t="s">
        <v>1538</v>
      </c>
    </row>
    <row r="582" spans="1:22" ht="16">
      <c r="A582" s="104" t="s">
        <v>860</v>
      </c>
      <c r="B582" s="20" t="str">
        <f>VLOOKUP(A582,'Planning Periods'!$E$2:$N$540,10,FALSE)</f>
        <v>01/31/2015 - 01/31/2023</v>
      </c>
      <c r="C582" s="103">
        <v>2015</v>
      </c>
      <c r="D582" s="103" t="str">
        <f t="shared" si="8"/>
        <v>East Palo Alto 2015</v>
      </c>
      <c r="E582" s="103">
        <v>64</v>
      </c>
      <c r="F582" s="101">
        <v>0</v>
      </c>
      <c r="G582" s="103">
        <v>0</v>
      </c>
      <c r="H582" s="103">
        <v>0</v>
      </c>
      <c r="I582" s="102"/>
      <c r="J582" s="103">
        <v>54</v>
      </c>
      <c r="K582" s="101">
        <v>8</v>
      </c>
      <c r="L582" s="103">
        <v>8</v>
      </c>
      <c r="M582" s="103">
        <v>0</v>
      </c>
      <c r="N582" s="102"/>
      <c r="O582" s="103">
        <v>83</v>
      </c>
      <c r="P582" s="103">
        <v>0</v>
      </c>
      <c r="Q582" s="102"/>
      <c r="R582" s="103">
        <v>266</v>
      </c>
      <c r="S582" s="103">
        <v>0</v>
      </c>
      <c r="T582" s="102">
        <v>0</v>
      </c>
      <c r="U582" s="103">
        <v>467</v>
      </c>
      <c r="V582" s="103">
        <v>8</v>
      </c>
    </row>
    <row r="583" spans="1:22" ht="16">
      <c r="A583" s="104" t="s">
        <v>860</v>
      </c>
      <c r="B583" s="20" t="str">
        <f>VLOOKUP(A583,'Planning Periods'!$E$2:$N$540,10,FALSE)</f>
        <v>01/31/2015 - 01/31/2023</v>
      </c>
      <c r="C583" s="103">
        <v>2016</v>
      </c>
      <c r="D583" s="103" t="str">
        <f t="shared" si="8"/>
        <v>East Palo Alto 2016</v>
      </c>
      <c r="E583" s="103">
        <v>64</v>
      </c>
      <c r="F583" s="101">
        <v>0</v>
      </c>
      <c r="G583" s="103">
        <v>0</v>
      </c>
      <c r="H583" s="103">
        <v>0</v>
      </c>
      <c r="I583" s="102"/>
      <c r="J583" s="103">
        <v>54</v>
      </c>
      <c r="K583" s="101">
        <v>0</v>
      </c>
      <c r="L583" s="103">
        <v>0</v>
      </c>
      <c r="M583" s="103">
        <v>0</v>
      </c>
      <c r="N583" s="102"/>
      <c r="O583" s="103">
        <v>83</v>
      </c>
      <c r="P583" s="103">
        <v>33</v>
      </c>
      <c r="Q583" s="102"/>
      <c r="R583" s="103">
        <v>266</v>
      </c>
      <c r="S583" s="103">
        <v>0</v>
      </c>
      <c r="T583" s="102">
        <v>0</v>
      </c>
      <c r="U583" s="103">
        <v>467</v>
      </c>
      <c r="V583" s="103">
        <v>33</v>
      </c>
    </row>
    <row r="584" spans="1:22" ht="16">
      <c r="A584" s="104" t="s">
        <v>860</v>
      </c>
      <c r="B584" s="20" t="str">
        <f>VLOOKUP(A584,'Planning Periods'!$E$2:$N$540,10,FALSE)</f>
        <v>01/31/2015 - 01/31/2023</v>
      </c>
      <c r="C584" s="103">
        <v>2017</v>
      </c>
      <c r="D584" s="103" t="str">
        <f t="shared" si="8"/>
        <v>East Palo Alto 2017</v>
      </c>
      <c r="E584" s="103">
        <v>64</v>
      </c>
      <c r="F584" s="101">
        <v>16</v>
      </c>
      <c r="G584" s="103">
        <v>16</v>
      </c>
      <c r="H584" s="103">
        <v>0</v>
      </c>
      <c r="I584" s="102"/>
      <c r="J584" s="103">
        <v>54</v>
      </c>
      <c r="K584" s="101">
        <v>24</v>
      </c>
      <c r="L584" s="103">
        <v>24</v>
      </c>
      <c r="M584" s="103">
        <v>0</v>
      </c>
      <c r="N584" s="102"/>
      <c r="O584" s="103">
        <v>83</v>
      </c>
      <c r="P584" s="103">
        <v>0</v>
      </c>
      <c r="Q584" s="102"/>
      <c r="R584" s="103">
        <v>266</v>
      </c>
      <c r="S584" s="103">
        <v>5</v>
      </c>
      <c r="T584" s="102">
        <v>0</v>
      </c>
      <c r="U584" s="103">
        <v>467</v>
      </c>
      <c r="V584" s="103">
        <v>45</v>
      </c>
    </row>
    <row r="585" spans="1:22">
      <c r="A585" s="104" t="s">
        <v>1323</v>
      </c>
      <c r="B585" s="20"/>
      <c r="C585" s="103">
        <v>2013</v>
      </c>
      <c r="D585" s="103" t="str">
        <f t="shared" si="8"/>
        <v>Eastvale 2013</v>
      </c>
      <c r="E585" s="103" t="s">
        <v>1538</v>
      </c>
      <c r="F585" s="101" t="s">
        <v>1538</v>
      </c>
      <c r="G585" s="103" t="s">
        <v>1538</v>
      </c>
      <c r="H585" s="103" t="s">
        <v>1538</v>
      </c>
      <c r="I585" s="102"/>
      <c r="J585" s="103" t="s">
        <v>1538</v>
      </c>
      <c r="K585" s="101" t="s">
        <v>1538</v>
      </c>
      <c r="L585" s="103" t="s">
        <v>1538</v>
      </c>
      <c r="M585" s="103" t="s">
        <v>1538</v>
      </c>
      <c r="N585" s="102"/>
      <c r="O585" s="103" t="s">
        <v>1538</v>
      </c>
      <c r="P585" s="103" t="s">
        <v>1538</v>
      </c>
      <c r="Q585" s="102"/>
      <c r="R585" s="103" t="s">
        <v>1538</v>
      </c>
      <c r="S585" s="103" t="s">
        <v>1538</v>
      </c>
      <c r="T585" s="102" t="s">
        <v>1538</v>
      </c>
      <c r="U585" s="103" t="s">
        <v>1538</v>
      </c>
      <c r="V585" s="103" t="s">
        <v>1538</v>
      </c>
    </row>
    <row r="586" spans="1:22" ht="16">
      <c r="A586" s="104" t="s">
        <v>1323</v>
      </c>
      <c r="B586" s="20" t="str">
        <f>VLOOKUP(A586,'Planning Periods'!$E$2:$N$540,10,FALSE)</f>
        <v>10/15/2013 - 10/15/2021</v>
      </c>
      <c r="C586" s="103">
        <v>2014</v>
      </c>
      <c r="D586" s="103" t="str">
        <f t="shared" si="8"/>
        <v>Eastvale 2014</v>
      </c>
      <c r="E586" s="103">
        <v>374</v>
      </c>
      <c r="F586" s="101">
        <v>0</v>
      </c>
      <c r="G586" s="103">
        <v>0</v>
      </c>
      <c r="H586" s="103">
        <v>0</v>
      </c>
      <c r="I586" s="102"/>
      <c r="J586" s="103">
        <v>250</v>
      </c>
      <c r="K586" s="101">
        <v>0</v>
      </c>
      <c r="L586" s="103">
        <v>0</v>
      </c>
      <c r="M586" s="103">
        <v>0</v>
      </c>
      <c r="N586" s="102"/>
      <c r="O586" s="103">
        <v>274</v>
      </c>
      <c r="P586" s="103">
        <v>0</v>
      </c>
      <c r="Q586" s="102"/>
      <c r="R586" s="103">
        <v>565</v>
      </c>
      <c r="S586" s="103">
        <v>429</v>
      </c>
      <c r="T586" s="102">
        <v>0</v>
      </c>
      <c r="U586" s="103">
        <v>1463</v>
      </c>
      <c r="V586" s="103">
        <v>429</v>
      </c>
    </row>
    <row r="587" spans="1:22" ht="16">
      <c r="A587" s="104" t="s">
        <v>1323</v>
      </c>
      <c r="B587" s="20" t="str">
        <f>VLOOKUP(A587,'Planning Periods'!$E$2:$N$540,10,FALSE)</f>
        <v>10/15/2013 - 10/15/2021</v>
      </c>
      <c r="C587" s="103">
        <v>2015</v>
      </c>
      <c r="D587" s="103" t="str">
        <f t="shared" si="8"/>
        <v>Eastvale 2015</v>
      </c>
      <c r="E587" s="103">
        <v>374</v>
      </c>
      <c r="F587" s="101">
        <v>0</v>
      </c>
      <c r="G587" s="103">
        <v>0</v>
      </c>
      <c r="H587" s="103">
        <v>0</v>
      </c>
      <c r="I587" s="102"/>
      <c r="J587" s="103">
        <v>250</v>
      </c>
      <c r="K587" s="101">
        <v>0</v>
      </c>
      <c r="L587" s="103">
        <v>0</v>
      </c>
      <c r="M587" s="103">
        <v>0</v>
      </c>
      <c r="N587" s="102"/>
      <c r="O587" s="103">
        <v>274</v>
      </c>
      <c r="P587" s="103">
        <v>0</v>
      </c>
      <c r="Q587" s="102"/>
      <c r="R587" s="103">
        <v>565</v>
      </c>
      <c r="S587" s="103">
        <v>306</v>
      </c>
      <c r="T587" s="102">
        <v>0</v>
      </c>
      <c r="U587" s="103">
        <v>1463</v>
      </c>
      <c r="V587" s="103">
        <v>306</v>
      </c>
    </row>
    <row r="588" spans="1:22" ht="16">
      <c r="A588" s="104" t="s">
        <v>1323</v>
      </c>
      <c r="B588" s="20" t="str">
        <f>VLOOKUP(A588,'Planning Periods'!$E$2:$N$540,10,FALSE)</f>
        <v>10/15/2013 - 10/15/2021</v>
      </c>
      <c r="C588" s="103">
        <v>2016</v>
      </c>
      <c r="D588" s="103" t="str">
        <f t="shared" si="8"/>
        <v>Eastvale 2016</v>
      </c>
      <c r="E588" s="103">
        <v>374</v>
      </c>
      <c r="F588" s="101">
        <v>0</v>
      </c>
      <c r="G588" s="103">
        <v>0</v>
      </c>
      <c r="H588" s="103">
        <v>0</v>
      </c>
      <c r="I588" s="102"/>
      <c r="J588" s="103">
        <v>250</v>
      </c>
      <c r="K588" s="101">
        <v>0</v>
      </c>
      <c r="L588" s="103">
        <v>0</v>
      </c>
      <c r="M588" s="103">
        <v>0</v>
      </c>
      <c r="N588" s="102"/>
      <c r="O588" s="103">
        <v>274</v>
      </c>
      <c r="P588" s="103">
        <v>0</v>
      </c>
      <c r="Q588" s="102"/>
      <c r="R588" s="103">
        <v>565</v>
      </c>
      <c r="S588" s="103">
        <v>515</v>
      </c>
      <c r="T588" s="102">
        <v>0</v>
      </c>
      <c r="U588" s="103">
        <v>1463</v>
      </c>
      <c r="V588" s="103">
        <v>515</v>
      </c>
    </row>
    <row r="589" spans="1:22" ht="16">
      <c r="A589" s="104" t="s">
        <v>1323</v>
      </c>
      <c r="B589" s="20" t="str">
        <f>VLOOKUP(A589,'Planning Periods'!$E$2:$N$540,10,FALSE)</f>
        <v>10/15/2013 - 10/15/2021</v>
      </c>
      <c r="C589" s="103">
        <v>2017</v>
      </c>
      <c r="D589" s="103" t="str">
        <f t="shared" si="8"/>
        <v>Eastvale 2017</v>
      </c>
      <c r="E589" s="103">
        <v>374</v>
      </c>
      <c r="F589" s="101">
        <v>0</v>
      </c>
      <c r="G589" s="103">
        <v>0</v>
      </c>
      <c r="H589" s="103">
        <v>0</v>
      </c>
      <c r="I589" s="102"/>
      <c r="J589" s="103">
        <v>250</v>
      </c>
      <c r="K589" s="101">
        <v>0</v>
      </c>
      <c r="L589" s="103">
        <v>0</v>
      </c>
      <c r="M589" s="103">
        <v>0</v>
      </c>
      <c r="N589" s="102"/>
      <c r="O589" s="103">
        <v>274</v>
      </c>
      <c r="P589" s="103">
        <v>0</v>
      </c>
      <c r="Q589" s="102"/>
      <c r="R589" s="103">
        <v>565</v>
      </c>
      <c r="S589" s="103">
        <v>233</v>
      </c>
      <c r="T589" s="102">
        <v>0</v>
      </c>
      <c r="U589" s="103">
        <v>1463</v>
      </c>
      <c r="V589" s="103">
        <v>233</v>
      </c>
    </row>
    <row r="590" spans="1:22" ht="16">
      <c r="A590" s="104" t="s">
        <v>894</v>
      </c>
      <c r="B590" s="20" t="str">
        <f>VLOOKUP(A590,'Planning Periods'!$E$2:$N$540,10,FALSE)</f>
        <v>04/30/2013 - 04/30/2021</v>
      </c>
      <c r="C590" s="103">
        <v>2013</v>
      </c>
      <c r="D590" s="103" t="str">
        <f t="shared" si="8"/>
        <v>El Cajon 2013</v>
      </c>
      <c r="E590" s="103">
        <v>1448</v>
      </c>
      <c r="F590" s="101">
        <v>48</v>
      </c>
      <c r="G590" s="103">
        <v>48</v>
      </c>
      <c r="H590" s="103">
        <v>0</v>
      </c>
      <c r="I590" s="102"/>
      <c r="J590" s="103">
        <v>1101</v>
      </c>
      <c r="K590" s="101">
        <v>2</v>
      </c>
      <c r="L590" s="103">
        <v>2</v>
      </c>
      <c r="M590" s="103">
        <v>0</v>
      </c>
      <c r="N590" s="102"/>
      <c r="O590" s="103">
        <v>1019</v>
      </c>
      <c r="P590" s="103">
        <v>24</v>
      </c>
      <c r="Q590" s="102"/>
      <c r="R590" s="103">
        <v>2237</v>
      </c>
      <c r="S590" s="103">
        <v>12</v>
      </c>
      <c r="T590" s="102">
        <v>0</v>
      </c>
      <c r="U590" s="103">
        <v>5805</v>
      </c>
      <c r="V590" s="103">
        <v>86</v>
      </c>
    </row>
    <row r="591" spans="1:22" ht="16">
      <c r="A591" s="104" t="s">
        <v>894</v>
      </c>
      <c r="B591" s="20" t="str">
        <f>VLOOKUP(A591,'Planning Periods'!$E$2:$N$540,10,FALSE)</f>
        <v>04/30/2013 - 04/30/2021</v>
      </c>
      <c r="C591" s="103">
        <v>2014</v>
      </c>
      <c r="D591" s="103" t="str">
        <f t="shared" si="8"/>
        <v>El Cajon 2014</v>
      </c>
      <c r="E591" s="103">
        <v>1448</v>
      </c>
      <c r="F591" s="101">
        <v>0</v>
      </c>
      <c r="G591" s="103">
        <v>0</v>
      </c>
      <c r="H591" s="103">
        <v>0</v>
      </c>
      <c r="I591" s="102"/>
      <c r="J591" s="103">
        <v>1101</v>
      </c>
      <c r="K591" s="101">
        <v>0</v>
      </c>
      <c r="L591" s="103">
        <v>0</v>
      </c>
      <c r="M591" s="103">
        <v>0</v>
      </c>
      <c r="N591" s="102"/>
      <c r="O591" s="103">
        <v>1019</v>
      </c>
      <c r="P591" s="103">
        <v>8</v>
      </c>
      <c r="Q591" s="102"/>
      <c r="R591" s="103">
        <v>2237</v>
      </c>
      <c r="S591" s="103">
        <v>24</v>
      </c>
      <c r="T591" s="102">
        <v>0</v>
      </c>
      <c r="U591" s="103">
        <v>5805</v>
      </c>
      <c r="V591" s="103">
        <v>32</v>
      </c>
    </row>
    <row r="592" spans="1:22" ht="16">
      <c r="A592" s="104" t="s">
        <v>894</v>
      </c>
      <c r="B592" s="20" t="str">
        <f>VLOOKUP(A592,'Planning Periods'!$E$2:$N$540,10,FALSE)</f>
        <v>04/30/2013 - 04/30/2021</v>
      </c>
      <c r="C592" s="103">
        <v>2015</v>
      </c>
      <c r="D592" s="103" t="str">
        <f t="shared" si="8"/>
        <v>El Cajon 2015</v>
      </c>
      <c r="E592" s="103">
        <v>1448</v>
      </c>
      <c r="F592" s="101">
        <v>0</v>
      </c>
      <c r="G592" s="103">
        <v>0</v>
      </c>
      <c r="H592" s="103">
        <v>0</v>
      </c>
      <c r="I592" s="102"/>
      <c r="J592" s="103">
        <v>1101</v>
      </c>
      <c r="K592" s="101">
        <v>1</v>
      </c>
      <c r="L592" s="103">
        <v>1</v>
      </c>
      <c r="M592" s="103">
        <v>0</v>
      </c>
      <c r="N592" s="102"/>
      <c r="O592" s="103">
        <v>1019</v>
      </c>
      <c r="P592" s="103">
        <v>2</v>
      </c>
      <c r="Q592" s="102"/>
      <c r="R592" s="103">
        <v>2237</v>
      </c>
      <c r="S592" s="103">
        <v>23</v>
      </c>
      <c r="T592" s="102">
        <v>0</v>
      </c>
      <c r="U592" s="103">
        <v>5805</v>
      </c>
      <c r="V592" s="103">
        <v>26</v>
      </c>
    </row>
    <row r="593" spans="1:22" ht="16">
      <c r="A593" s="104" t="s">
        <v>894</v>
      </c>
      <c r="B593" s="20" t="str">
        <f>VLOOKUP(A593,'Planning Periods'!$E$2:$N$540,10,FALSE)</f>
        <v>04/30/2013 - 04/30/2021</v>
      </c>
      <c r="C593" s="103">
        <v>2016</v>
      </c>
      <c r="D593" s="103" t="str">
        <f t="shared" si="8"/>
        <v>El Cajon 2016</v>
      </c>
      <c r="E593" s="103">
        <v>1448</v>
      </c>
      <c r="F593" s="101">
        <v>0</v>
      </c>
      <c r="G593" s="103">
        <v>0</v>
      </c>
      <c r="H593" s="103">
        <v>0</v>
      </c>
      <c r="I593" s="102"/>
      <c r="J593" s="103">
        <v>1101</v>
      </c>
      <c r="K593" s="101">
        <v>6</v>
      </c>
      <c r="L593" s="103">
        <v>6</v>
      </c>
      <c r="M593" s="103">
        <v>0</v>
      </c>
      <c r="N593" s="102"/>
      <c r="O593" s="103">
        <v>1019</v>
      </c>
      <c r="P593" s="103">
        <v>0</v>
      </c>
      <c r="Q593" s="102"/>
      <c r="R593" s="103">
        <v>2237</v>
      </c>
      <c r="S593" s="103">
        <v>78</v>
      </c>
      <c r="T593" s="102">
        <v>0</v>
      </c>
      <c r="U593" s="103">
        <v>5805</v>
      </c>
      <c r="V593" s="103">
        <v>84</v>
      </c>
    </row>
    <row r="594" spans="1:22" ht="16">
      <c r="A594" s="104" t="s">
        <v>894</v>
      </c>
      <c r="B594" s="20" t="str">
        <f>VLOOKUP(A594,'Planning Periods'!$E$2:$N$540,10,FALSE)</f>
        <v>04/30/2013 - 04/30/2021</v>
      </c>
      <c r="C594" s="103">
        <v>2017</v>
      </c>
      <c r="D594" s="103" t="str">
        <f t="shared" si="8"/>
        <v>El Cajon 2017</v>
      </c>
      <c r="E594" s="103">
        <v>1448</v>
      </c>
      <c r="F594" s="101">
        <v>0</v>
      </c>
      <c r="G594" s="103">
        <v>0</v>
      </c>
      <c r="H594" s="103">
        <v>0</v>
      </c>
      <c r="I594" s="102"/>
      <c r="J594" s="103">
        <v>1101</v>
      </c>
      <c r="K594" s="101">
        <v>0</v>
      </c>
      <c r="L594" s="103">
        <v>0</v>
      </c>
      <c r="M594" s="103">
        <v>0</v>
      </c>
      <c r="N594" s="102"/>
      <c r="O594" s="103">
        <v>1019</v>
      </c>
      <c r="P594" s="103">
        <v>0</v>
      </c>
      <c r="Q594" s="102"/>
      <c r="R594" s="103">
        <v>2237</v>
      </c>
      <c r="S594" s="103">
        <v>51</v>
      </c>
      <c r="T594" s="102">
        <v>0</v>
      </c>
      <c r="U594" s="103">
        <v>5805</v>
      </c>
      <c r="V594" s="103">
        <v>51</v>
      </c>
    </row>
    <row r="595" spans="1:22">
      <c r="A595" s="104" t="s">
        <v>1157</v>
      </c>
      <c r="B595" s="20"/>
      <c r="C595" s="103">
        <v>2013</v>
      </c>
      <c r="D595" s="103" t="str">
        <f t="shared" si="8"/>
        <v>El Centro 2013</v>
      </c>
      <c r="E595" s="103" t="s">
        <v>1538</v>
      </c>
      <c r="F595" s="101" t="s">
        <v>1538</v>
      </c>
      <c r="G595" s="103" t="s">
        <v>1538</v>
      </c>
      <c r="H595" s="103" t="s">
        <v>1538</v>
      </c>
      <c r="I595" s="102"/>
      <c r="J595" s="103" t="s">
        <v>1538</v>
      </c>
      <c r="K595" s="101" t="s">
        <v>1538</v>
      </c>
      <c r="L595" s="103" t="s">
        <v>1538</v>
      </c>
      <c r="M595" s="103" t="s">
        <v>1538</v>
      </c>
      <c r="N595" s="102"/>
      <c r="O595" s="103" t="s">
        <v>1538</v>
      </c>
      <c r="P595" s="103" t="s">
        <v>1538</v>
      </c>
      <c r="Q595" s="102"/>
      <c r="R595" s="103" t="s">
        <v>1538</v>
      </c>
      <c r="S595" s="103" t="s">
        <v>1538</v>
      </c>
      <c r="T595" s="102" t="s">
        <v>1538</v>
      </c>
      <c r="U595" s="103" t="s">
        <v>1538</v>
      </c>
      <c r="V595" s="103" t="s">
        <v>1538</v>
      </c>
    </row>
    <row r="596" spans="1:22" ht="16">
      <c r="A596" s="104" t="s">
        <v>1157</v>
      </c>
      <c r="B596" s="20" t="str">
        <f>VLOOKUP(A596,'Planning Periods'!$E$2:$N$540,10,FALSE)</f>
        <v>10/15/2013 - 10/15/2021</v>
      </c>
      <c r="C596" s="103">
        <v>2014</v>
      </c>
      <c r="D596" s="103" t="str">
        <f t="shared" si="8"/>
        <v>El Centro 2014</v>
      </c>
      <c r="E596" s="103">
        <v>487</v>
      </c>
      <c r="F596" s="101">
        <v>0</v>
      </c>
      <c r="G596" s="103">
        <v>0</v>
      </c>
      <c r="H596" s="103">
        <v>0</v>
      </c>
      <c r="I596" s="102"/>
      <c r="J596" s="103">
        <v>300</v>
      </c>
      <c r="K596" s="101">
        <v>3</v>
      </c>
      <c r="L596" s="103">
        <v>3</v>
      </c>
      <c r="M596" s="103">
        <v>0</v>
      </c>
      <c r="N596" s="102"/>
      <c r="O596" s="103">
        <v>297</v>
      </c>
      <c r="P596" s="103">
        <v>0</v>
      </c>
      <c r="Q596" s="102"/>
      <c r="R596" s="103">
        <v>840</v>
      </c>
      <c r="S596" s="103">
        <v>43</v>
      </c>
      <c r="T596" s="102">
        <v>0</v>
      </c>
      <c r="U596" s="103">
        <v>1924</v>
      </c>
      <c r="V596" s="103">
        <v>46</v>
      </c>
    </row>
    <row r="597" spans="1:22" ht="16">
      <c r="A597" s="104" t="s">
        <v>1157</v>
      </c>
      <c r="B597" s="20" t="str">
        <f>VLOOKUP(A597,'Planning Periods'!$E$2:$N$540,10,FALSE)</f>
        <v>10/15/2013 - 10/15/2021</v>
      </c>
      <c r="C597" s="103">
        <v>2015</v>
      </c>
      <c r="D597" s="103" t="str">
        <f t="shared" si="8"/>
        <v>El Centro 2015</v>
      </c>
      <c r="E597" s="103">
        <v>487</v>
      </c>
      <c r="F597" s="101">
        <v>0</v>
      </c>
      <c r="G597" s="103">
        <v>0</v>
      </c>
      <c r="H597" s="103">
        <v>0</v>
      </c>
      <c r="I597" s="102"/>
      <c r="J597" s="103">
        <v>300</v>
      </c>
      <c r="K597" s="101">
        <v>5</v>
      </c>
      <c r="L597" s="103">
        <v>5</v>
      </c>
      <c r="M597" s="103">
        <v>0</v>
      </c>
      <c r="N597" s="102"/>
      <c r="O597" s="103">
        <v>297</v>
      </c>
      <c r="P597" s="103">
        <v>84</v>
      </c>
      <c r="Q597" s="102"/>
      <c r="R597" s="103">
        <v>840</v>
      </c>
      <c r="S597" s="103">
        <v>11</v>
      </c>
      <c r="T597" s="102">
        <v>0</v>
      </c>
      <c r="U597" s="103">
        <v>1924</v>
      </c>
      <c r="V597" s="103">
        <v>100</v>
      </c>
    </row>
    <row r="598" spans="1:22" ht="16">
      <c r="A598" s="104" t="s">
        <v>1157</v>
      </c>
      <c r="B598" s="20" t="str">
        <f>VLOOKUP(A598,'Planning Periods'!$E$2:$N$540,10,FALSE)</f>
        <v>10/15/2013 - 10/15/2021</v>
      </c>
      <c r="C598" s="103">
        <v>2016</v>
      </c>
      <c r="D598" s="103" t="str">
        <f t="shared" si="8"/>
        <v>El Centro 2016</v>
      </c>
      <c r="E598" s="103">
        <v>487</v>
      </c>
      <c r="F598" s="101">
        <v>0</v>
      </c>
      <c r="G598" s="103">
        <v>0</v>
      </c>
      <c r="H598" s="103">
        <v>0</v>
      </c>
      <c r="I598" s="102"/>
      <c r="J598" s="103">
        <v>300</v>
      </c>
      <c r="K598" s="101">
        <v>6</v>
      </c>
      <c r="L598" s="103">
        <v>6</v>
      </c>
      <c r="M598" s="103">
        <v>0</v>
      </c>
      <c r="N598" s="102"/>
      <c r="O598" s="103">
        <v>297</v>
      </c>
      <c r="P598" s="103">
        <v>0</v>
      </c>
      <c r="Q598" s="102"/>
      <c r="R598" s="103">
        <v>840</v>
      </c>
      <c r="S598" s="103">
        <v>4</v>
      </c>
      <c r="T598" s="102">
        <v>0</v>
      </c>
      <c r="U598" s="103">
        <v>1924</v>
      </c>
      <c r="V598" s="103">
        <v>10</v>
      </c>
    </row>
    <row r="599" spans="1:22" ht="16">
      <c r="A599" s="104" t="s">
        <v>1157</v>
      </c>
      <c r="B599" s="20" t="str">
        <f>VLOOKUP(A599,'Planning Periods'!$E$2:$N$540,10,FALSE)</f>
        <v>10/15/2013 - 10/15/2021</v>
      </c>
      <c r="C599" s="103">
        <v>2017</v>
      </c>
      <c r="D599" s="103" t="str">
        <f t="shared" si="8"/>
        <v>El Centro 2017</v>
      </c>
      <c r="E599" s="103">
        <v>487</v>
      </c>
      <c r="F599" s="101">
        <v>0</v>
      </c>
      <c r="G599" s="103">
        <v>0</v>
      </c>
      <c r="H599" s="103">
        <v>0</v>
      </c>
      <c r="I599" s="102"/>
      <c r="J599" s="103">
        <v>300</v>
      </c>
      <c r="K599" s="101">
        <v>67</v>
      </c>
      <c r="L599" s="103">
        <v>0</v>
      </c>
      <c r="M599" s="103">
        <v>67</v>
      </c>
      <c r="N599" s="102"/>
      <c r="O599" s="103">
        <v>297</v>
      </c>
      <c r="P599" s="103">
        <v>7</v>
      </c>
      <c r="Q599" s="102"/>
      <c r="R599" s="103">
        <v>840</v>
      </c>
      <c r="S599" s="103">
        <v>0</v>
      </c>
      <c r="T599" s="102">
        <v>67</v>
      </c>
      <c r="U599" s="103">
        <v>1924</v>
      </c>
      <c r="V599" s="103">
        <v>74</v>
      </c>
    </row>
    <row r="600" spans="1:22" ht="16">
      <c r="A600" s="104" t="s">
        <v>1205</v>
      </c>
      <c r="B600" s="20" t="str">
        <f>VLOOKUP(A600,'Planning Periods'!$E$2:$N$540,10,FALSE)</f>
        <v>01/31/2015 - 01/31/2023</v>
      </c>
      <c r="C600" s="103">
        <v>2014</v>
      </c>
      <c r="D600" s="103" t="str">
        <f t="shared" si="8"/>
        <v>El Cerrito 2014</v>
      </c>
      <c r="E600" s="103">
        <v>100</v>
      </c>
      <c r="F600" s="101">
        <v>56</v>
      </c>
      <c r="G600" s="103">
        <v>56</v>
      </c>
      <c r="H600" s="103">
        <v>0</v>
      </c>
      <c r="I600" s="102"/>
      <c r="J600" s="103">
        <v>63</v>
      </c>
      <c r="K600" s="101">
        <v>0</v>
      </c>
      <c r="L600" s="103">
        <v>0</v>
      </c>
      <c r="M600" s="103">
        <v>0</v>
      </c>
      <c r="N600" s="102"/>
      <c r="O600" s="103">
        <v>69</v>
      </c>
      <c r="P600" s="103">
        <v>0</v>
      </c>
      <c r="Q600" s="102"/>
      <c r="R600" s="103">
        <v>166</v>
      </c>
      <c r="S600" s="103">
        <v>6</v>
      </c>
      <c r="T600" s="102">
        <v>0</v>
      </c>
      <c r="U600" s="103">
        <v>398</v>
      </c>
      <c r="V600" s="103">
        <v>62</v>
      </c>
    </row>
    <row r="601" spans="1:22" ht="16">
      <c r="A601" s="104" t="s">
        <v>1205</v>
      </c>
      <c r="B601" s="20" t="str">
        <f>VLOOKUP(A601,'Planning Periods'!$E$2:$N$540,10,FALSE)</f>
        <v>01/31/2015 - 01/31/2023</v>
      </c>
      <c r="C601" s="103">
        <v>2015</v>
      </c>
      <c r="D601" s="103" t="str">
        <f t="shared" si="8"/>
        <v>El Cerrito 2015</v>
      </c>
      <c r="E601" s="103">
        <v>100</v>
      </c>
      <c r="F601" s="101">
        <v>0</v>
      </c>
      <c r="G601" s="103">
        <v>0</v>
      </c>
      <c r="H601" s="103">
        <v>0</v>
      </c>
      <c r="I601" s="102"/>
      <c r="J601" s="103">
        <v>63</v>
      </c>
      <c r="K601" s="101">
        <v>6</v>
      </c>
      <c r="L601" s="103">
        <v>6</v>
      </c>
      <c r="M601" s="103">
        <v>0</v>
      </c>
      <c r="N601" s="102"/>
      <c r="O601" s="103">
        <v>69</v>
      </c>
      <c r="P601" s="103">
        <v>26</v>
      </c>
      <c r="Q601" s="102"/>
      <c r="R601" s="103">
        <v>166</v>
      </c>
      <c r="S601" s="103">
        <v>229</v>
      </c>
      <c r="T601" s="102">
        <v>0</v>
      </c>
      <c r="U601" s="103">
        <v>398</v>
      </c>
      <c r="V601" s="103">
        <v>261</v>
      </c>
    </row>
    <row r="602" spans="1:22" ht="16">
      <c r="A602" s="104" t="s">
        <v>1205</v>
      </c>
      <c r="B602" s="20" t="str">
        <f>VLOOKUP(A602,'Planning Periods'!$E$2:$N$540,10,FALSE)</f>
        <v>01/31/2015 - 01/31/2023</v>
      </c>
      <c r="C602" s="103">
        <v>2016</v>
      </c>
      <c r="D602" s="103" t="str">
        <f t="shared" si="8"/>
        <v>El Cerrito 2016</v>
      </c>
      <c r="E602" s="103">
        <v>100</v>
      </c>
      <c r="F602" s="101">
        <v>0</v>
      </c>
      <c r="G602" s="103">
        <v>0</v>
      </c>
      <c r="H602" s="103">
        <v>0</v>
      </c>
      <c r="I602" s="102"/>
      <c r="J602" s="103">
        <v>63</v>
      </c>
      <c r="K602" s="101">
        <v>0</v>
      </c>
      <c r="L602" s="103">
        <v>0</v>
      </c>
      <c r="M602" s="103">
        <v>0</v>
      </c>
      <c r="N602" s="102"/>
      <c r="O602" s="103">
        <v>69</v>
      </c>
      <c r="P602" s="103">
        <v>0</v>
      </c>
      <c r="Q602" s="102"/>
      <c r="R602" s="103">
        <v>166</v>
      </c>
      <c r="S602" s="103">
        <v>7</v>
      </c>
      <c r="T602" s="102">
        <v>0</v>
      </c>
      <c r="U602" s="103">
        <v>398</v>
      </c>
      <c r="V602" s="103">
        <v>7</v>
      </c>
    </row>
    <row r="603" spans="1:22" ht="16">
      <c r="A603" s="104" t="s">
        <v>1205</v>
      </c>
      <c r="B603" s="20" t="str">
        <f>VLOOKUP(A603,'Planning Periods'!$E$2:$N$540,10,FALSE)</f>
        <v>01/31/2015 - 01/31/2023</v>
      </c>
      <c r="C603" s="103">
        <v>2017</v>
      </c>
      <c r="D603" s="103" t="str">
        <f t="shared" si="8"/>
        <v>El Cerrito 2017</v>
      </c>
      <c r="E603" s="103">
        <v>100</v>
      </c>
      <c r="F603" s="101">
        <v>62</v>
      </c>
      <c r="G603" s="103">
        <v>62</v>
      </c>
      <c r="H603" s="103">
        <v>0</v>
      </c>
      <c r="I603" s="102"/>
      <c r="J603" s="103">
        <v>63</v>
      </c>
      <c r="K603" s="101">
        <v>0</v>
      </c>
      <c r="L603" s="103">
        <v>0</v>
      </c>
      <c r="M603" s="103">
        <v>0</v>
      </c>
      <c r="N603" s="102"/>
      <c r="O603" s="103">
        <v>69</v>
      </c>
      <c r="P603" s="103">
        <v>0</v>
      </c>
      <c r="Q603" s="102"/>
      <c r="R603" s="103">
        <v>166</v>
      </c>
      <c r="S603" s="103">
        <v>7</v>
      </c>
      <c r="T603" s="102">
        <v>0</v>
      </c>
      <c r="U603" s="103">
        <v>398</v>
      </c>
      <c r="V603" s="103">
        <v>69</v>
      </c>
    </row>
    <row r="604" spans="1:22" ht="16">
      <c r="A604" s="104" t="s">
        <v>672</v>
      </c>
      <c r="B604" s="20" t="str">
        <f>VLOOKUP(A604,'Planning Periods'!$E$2:$N$540,10,FALSE)</f>
        <v>10/31/2013 - 10/31/2021</v>
      </c>
      <c r="C604" s="103">
        <v>2013</v>
      </c>
      <c r="D604" s="103" t="str">
        <f t="shared" si="8"/>
        <v>El Dorado County - Unincorporated 2013</v>
      </c>
      <c r="E604" s="103">
        <v>1086</v>
      </c>
      <c r="F604" s="101">
        <v>42</v>
      </c>
      <c r="G604" s="103">
        <v>42</v>
      </c>
      <c r="H604" s="103">
        <v>0</v>
      </c>
      <c r="I604" s="102"/>
      <c r="J604" s="103">
        <v>762</v>
      </c>
      <c r="K604" s="101">
        <v>29</v>
      </c>
      <c r="L604" s="103">
        <v>29</v>
      </c>
      <c r="M604" s="103">
        <v>0</v>
      </c>
      <c r="N604" s="102"/>
      <c r="O604" s="103">
        <v>823</v>
      </c>
      <c r="P604" s="103">
        <v>7</v>
      </c>
      <c r="Q604" s="102"/>
      <c r="R604" s="103">
        <v>1757</v>
      </c>
      <c r="S604" s="103">
        <v>685</v>
      </c>
      <c r="T604" s="102">
        <v>0</v>
      </c>
      <c r="U604" s="103">
        <v>4428</v>
      </c>
      <c r="V604" s="103">
        <v>763</v>
      </c>
    </row>
    <row r="605" spans="1:22" ht="16">
      <c r="A605" s="104" t="s">
        <v>672</v>
      </c>
      <c r="B605" s="20" t="str">
        <f>VLOOKUP(A605,'Planning Periods'!$E$2:$N$540,10,FALSE)</f>
        <v>10/31/2013 - 10/31/2021</v>
      </c>
      <c r="C605" s="103">
        <v>2014</v>
      </c>
      <c r="D605" s="103" t="str">
        <f t="shared" si="8"/>
        <v>El Dorado County - Unincorporated 2014</v>
      </c>
      <c r="E605" s="103">
        <v>1086</v>
      </c>
      <c r="F605" s="101">
        <v>1</v>
      </c>
      <c r="G605" s="103">
        <v>1</v>
      </c>
      <c r="H605" s="103">
        <v>0</v>
      </c>
      <c r="I605" s="102"/>
      <c r="J605" s="103">
        <v>762</v>
      </c>
      <c r="K605" s="101">
        <v>55</v>
      </c>
      <c r="L605" s="103">
        <v>55</v>
      </c>
      <c r="M605" s="103">
        <v>0</v>
      </c>
      <c r="N605" s="102"/>
      <c r="O605" s="103">
        <v>823</v>
      </c>
      <c r="P605" s="103">
        <v>13</v>
      </c>
      <c r="Q605" s="102"/>
      <c r="R605" s="103">
        <v>1757</v>
      </c>
      <c r="S605" s="103">
        <v>343</v>
      </c>
      <c r="T605" s="102">
        <v>0</v>
      </c>
      <c r="U605" s="103">
        <v>4428</v>
      </c>
      <c r="V605" s="103">
        <v>412</v>
      </c>
    </row>
    <row r="606" spans="1:22" ht="16">
      <c r="A606" s="104" t="s">
        <v>672</v>
      </c>
      <c r="B606" s="20" t="str">
        <f>VLOOKUP(A606,'Planning Periods'!$E$2:$N$540,10,FALSE)</f>
        <v>10/31/2013 - 10/31/2021</v>
      </c>
      <c r="C606" s="103">
        <v>2015</v>
      </c>
      <c r="D606" s="103" t="str">
        <f t="shared" si="8"/>
        <v>El Dorado County - Unincorporated 2015</v>
      </c>
      <c r="E606" s="103">
        <v>1086</v>
      </c>
      <c r="F606" s="101">
        <v>0</v>
      </c>
      <c r="G606" s="103">
        <v>0</v>
      </c>
      <c r="H606" s="103">
        <v>0</v>
      </c>
      <c r="I606" s="102"/>
      <c r="J606" s="103">
        <v>762</v>
      </c>
      <c r="K606" s="101">
        <v>53</v>
      </c>
      <c r="L606" s="103">
        <v>53</v>
      </c>
      <c r="M606" s="103">
        <v>0</v>
      </c>
      <c r="N606" s="102"/>
      <c r="O606" s="103">
        <v>823</v>
      </c>
      <c r="P606" s="103">
        <v>0</v>
      </c>
      <c r="Q606" s="102"/>
      <c r="R606" s="103">
        <v>1757</v>
      </c>
      <c r="S606" s="103">
        <v>512</v>
      </c>
      <c r="T606" s="102">
        <v>0</v>
      </c>
      <c r="U606" s="103">
        <v>4428</v>
      </c>
      <c r="V606" s="103">
        <v>565</v>
      </c>
    </row>
    <row r="607" spans="1:22" ht="16">
      <c r="A607" s="104" t="s">
        <v>672</v>
      </c>
      <c r="B607" s="20" t="str">
        <f>VLOOKUP(A607,'Planning Periods'!$E$2:$N$540,10,FALSE)</f>
        <v>10/31/2013 - 10/31/2021</v>
      </c>
      <c r="C607" s="103">
        <v>2016</v>
      </c>
      <c r="D607" s="103" t="str">
        <f t="shared" si="8"/>
        <v>El Dorado County - Unincorporated 2016</v>
      </c>
      <c r="E607" s="103">
        <v>1086</v>
      </c>
      <c r="F607" s="101">
        <v>0</v>
      </c>
      <c r="G607" s="103">
        <v>0</v>
      </c>
      <c r="H607" s="103">
        <v>0</v>
      </c>
      <c r="I607" s="102"/>
      <c r="J607" s="103">
        <v>762</v>
      </c>
      <c r="K607" s="101">
        <v>57</v>
      </c>
      <c r="L607" s="103">
        <v>57</v>
      </c>
      <c r="M607" s="103">
        <v>0</v>
      </c>
      <c r="N607" s="102"/>
      <c r="O607" s="103">
        <v>823</v>
      </c>
      <c r="P607" s="103">
        <v>12</v>
      </c>
      <c r="Q607" s="102"/>
      <c r="R607" s="103">
        <v>1757</v>
      </c>
      <c r="S607" s="103">
        <v>656</v>
      </c>
      <c r="T607" s="102">
        <v>0</v>
      </c>
      <c r="U607" s="103">
        <v>4428</v>
      </c>
      <c r="V607" s="103">
        <v>725</v>
      </c>
    </row>
    <row r="608" spans="1:22" ht="16">
      <c r="A608" s="104" t="s">
        <v>672</v>
      </c>
      <c r="B608" s="20" t="str">
        <f>VLOOKUP(A608,'Planning Periods'!$E$2:$N$540,10,FALSE)</f>
        <v>10/31/2013 - 10/31/2021</v>
      </c>
      <c r="C608" s="103">
        <v>2017</v>
      </c>
      <c r="D608" s="103" t="str">
        <f t="shared" ref="D608:D667" si="9">CONCATENATE(A608," ",C608)</f>
        <v>El Dorado County - Unincorporated 2017</v>
      </c>
      <c r="E608" s="103">
        <v>1086</v>
      </c>
      <c r="F608" s="101">
        <v>16</v>
      </c>
      <c r="G608" s="103">
        <v>16</v>
      </c>
      <c r="H608" s="103">
        <v>0</v>
      </c>
      <c r="I608" s="102"/>
      <c r="J608" s="103">
        <v>762</v>
      </c>
      <c r="K608" s="101">
        <v>59</v>
      </c>
      <c r="L608" s="103">
        <v>31</v>
      </c>
      <c r="M608" s="103">
        <v>28</v>
      </c>
      <c r="N608" s="102"/>
      <c r="O608" s="103">
        <v>823</v>
      </c>
      <c r="P608" s="103">
        <v>15</v>
      </c>
      <c r="Q608" s="102"/>
      <c r="R608" s="103">
        <v>1757</v>
      </c>
      <c r="S608" s="103">
        <v>697</v>
      </c>
      <c r="T608" s="102">
        <v>28</v>
      </c>
      <c r="U608" s="103">
        <v>4428</v>
      </c>
      <c r="V608" s="103">
        <v>787</v>
      </c>
    </row>
    <row r="609" spans="1:22">
      <c r="A609" s="104" t="s">
        <v>1103</v>
      </c>
      <c r="B609" s="20"/>
      <c r="C609" s="103">
        <v>2013</v>
      </c>
      <c r="D609" s="103" t="str">
        <f t="shared" si="9"/>
        <v>El Monte 2013</v>
      </c>
      <c r="E609" s="103">
        <v>529</v>
      </c>
      <c r="F609" s="101">
        <v>14</v>
      </c>
      <c r="G609" s="103">
        <v>14</v>
      </c>
      <c r="H609" s="103">
        <v>0</v>
      </c>
      <c r="I609" s="102"/>
      <c r="J609" s="103">
        <v>315</v>
      </c>
      <c r="K609" s="101">
        <v>6</v>
      </c>
      <c r="L609" s="103">
        <v>6</v>
      </c>
      <c r="M609" s="103">
        <v>0</v>
      </c>
      <c r="N609" s="102"/>
      <c r="O609" s="103">
        <v>352</v>
      </c>
      <c r="P609" s="103">
        <v>6</v>
      </c>
      <c r="Q609" s="102"/>
      <c r="R609" s="103">
        <v>946</v>
      </c>
      <c r="S609" s="103">
        <v>5</v>
      </c>
      <c r="T609" s="102">
        <v>0</v>
      </c>
      <c r="U609" s="103">
        <v>2142</v>
      </c>
      <c r="V609" s="103">
        <v>31</v>
      </c>
    </row>
    <row r="610" spans="1:22" ht="16">
      <c r="A610" s="104" t="s">
        <v>1103</v>
      </c>
      <c r="B610" s="20" t="str">
        <f>VLOOKUP(A610,'Planning Periods'!$E$2:$N$540,10,FALSE)</f>
        <v>10/15/2013 - 10/15/2021</v>
      </c>
      <c r="C610" s="103">
        <v>2014</v>
      </c>
      <c r="D610" s="103" t="str">
        <f t="shared" si="9"/>
        <v>El Monte 2014</v>
      </c>
      <c r="E610" s="103">
        <v>529</v>
      </c>
      <c r="F610" s="101">
        <v>41</v>
      </c>
      <c r="G610" s="103">
        <v>41</v>
      </c>
      <c r="H610" s="103">
        <v>0</v>
      </c>
      <c r="I610" s="102"/>
      <c r="J610" s="103">
        <v>315</v>
      </c>
      <c r="K610" s="101">
        <v>0</v>
      </c>
      <c r="L610" s="103">
        <v>0</v>
      </c>
      <c r="M610" s="103">
        <v>0</v>
      </c>
      <c r="N610" s="102"/>
      <c r="O610" s="103">
        <v>352</v>
      </c>
      <c r="P610" s="103">
        <v>2</v>
      </c>
      <c r="Q610" s="102"/>
      <c r="R610" s="103">
        <v>946</v>
      </c>
      <c r="S610" s="103">
        <v>20</v>
      </c>
      <c r="T610" s="102">
        <v>0</v>
      </c>
      <c r="U610" s="103">
        <v>2142</v>
      </c>
      <c r="V610" s="103">
        <v>63</v>
      </c>
    </row>
    <row r="611" spans="1:22" ht="16">
      <c r="A611" s="104" t="s">
        <v>1103</v>
      </c>
      <c r="B611" s="20" t="str">
        <f>VLOOKUP(A611,'Planning Periods'!$E$2:$N$540,10,FALSE)</f>
        <v>10/15/2013 - 10/15/2021</v>
      </c>
      <c r="C611" s="103">
        <v>2015</v>
      </c>
      <c r="D611" s="103" t="str">
        <f t="shared" si="9"/>
        <v>El Monte 2015</v>
      </c>
      <c r="E611" s="103">
        <v>529</v>
      </c>
      <c r="F611" s="101">
        <v>96</v>
      </c>
      <c r="G611" s="103">
        <v>96</v>
      </c>
      <c r="H611" s="103">
        <v>0</v>
      </c>
      <c r="I611" s="102"/>
      <c r="J611" s="103">
        <v>315</v>
      </c>
      <c r="K611" s="101">
        <v>36</v>
      </c>
      <c r="L611" s="103">
        <v>36</v>
      </c>
      <c r="M611" s="103">
        <v>0</v>
      </c>
      <c r="N611" s="102"/>
      <c r="O611" s="103">
        <v>352</v>
      </c>
      <c r="P611" s="103">
        <v>0</v>
      </c>
      <c r="Q611" s="102"/>
      <c r="R611" s="103">
        <v>946</v>
      </c>
      <c r="S611" s="103">
        <v>8</v>
      </c>
      <c r="T611" s="102">
        <v>0</v>
      </c>
      <c r="U611" s="103">
        <v>2142</v>
      </c>
      <c r="V611" s="103">
        <v>140</v>
      </c>
    </row>
    <row r="612" spans="1:22" ht="16">
      <c r="A612" s="104" t="s">
        <v>1103</v>
      </c>
      <c r="B612" s="20" t="str">
        <f>VLOOKUP(A612,'Planning Periods'!$E$2:$N$540,10,FALSE)</f>
        <v>10/15/2013 - 10/15/2021</v>
      </c>
      <c r="C612" s="103">
        <v>2016</v>
      </c>
      <c r="D612" s="103" t="str">
        <f t="shared" si="9"/>
        <v>El Monte 2016</v>
      </c>
      <c r="E612" s="103">
        <v>529</v>
      </c>
      <c r="F612" s="101">
        <v>0</v>
      </c>
      <c r="G612" s="103">
        <v>0</v>
      </c>
      <c r="H612" s="103">
        <v>0</v>
      </c>
      <c r="I612" s="102"/>
      <c r="J612" s="103">
        <v>315</v>
      </c>
      <c r="K612" s="101">
        <v>0</v>
      </c>
      <c r="L612" s="103">
        <v>0</v>
      </c>
      <c r="M612" s="103">
        <v>0</v>
      </c>
      <c r="N612" s="102"/>
      <c r="O612" s="103">
        <v>352</v>
      </c>
      <c r="P612" s="103">
        <v>0</v>
      </c>
      <c r="Q612" s="102"/>
      <c r="R612" s="103">
        <v>946</v>
      </c>
      <c r="S612" s="103">
        <v>35</v>
      </c>
      <c r="T612" s="102">
        <v>0</v>
      </c>
      <c r="U612" s="103">
        <v>2142</v>
      </c>
      <c r="V612" s="103">
        <v>35</v>
      </c>
    </row>
    <row r="613" spans="1:22" ht="16">
      <c r="A613" s="104" t="s">
        <v>1103</v>
      </c>
      <c r="B613" s="20" t="str">
        <f>VLOOKUP(A613,'Planning Periods'!$E$2:$N$540,10,FALSE)</f>
        <v>10/15/2013 - 10/15/2021</v>
      </c>
      <c r="C613" s="103">
        <v>2017</v>
      </c>
      <c r="D613" s="103" t="str">
        <f t="shared" si="9"/>
        <v>El Monte 2017</v>
      </c>
      <c r="E613" s="103">
        <v>529</v>
      </c>
      <c r="F613" s="101">
        <v>104</v>
      </c>
      <c r="G613" s="103">
        <v>104</v>
      </c>
      <c r="H613" s="103">
        <v>0</v>
      </c>
      <c r="I613" s="102"/>
      <c r="J613" s="103">
        <v>315</v>
      </c>
      <c r="K613" s="101">
        <v>0</v>
      </c>
      <c r="L613" s="103">
        <v>0</v>
      </c>
      <c r="M613" s="103">
        <v>0</v>
      </c>
      <c r="N613" s="102"/>
      <c r="O613" s="103">
        <v>352</v>
      </c>
      <c r="P613" s="103">
        <v>0</v>
      </c>
      <c r="Q613" s="102"/>
      <c r="R613" s="103">
        <v>946</v>
      </c>
      <c r="S613" s="103">
        <v>191</v>
      </c>
      <c r="T613" s="102">
        <v>0</v>
      </c>
      <c r="U613" s="103">
        <v>2142</v>
      </c>
      <c r="V613" s="103">
        <v>295</v>
      </c>
    </row>
    <row r="614" spans="1:22">
      <c r="A614" t="s">
        <v>1102</v>
      </c>
      <c r="B614" s="20"/>
      <c r="C614" s="103">
        <v>2013</v>
      </c>
      <c r="D614" s="103" t="str">
        <f t="shared" si="9"/>
        <v>El Segundo 2013</v>
      </c>
      <c r="E614" s="103" t="s">
        <v>1538</v>
      </c>
      <c r="F614" s="101" t="s">
        <v>1538</v>
      </c>
      <c r="G614" s="103" t="s">
        <v>1538</v>
      </c>
      <c r="H614" s="103" t="s">
        <v>1538</v>
      </c>
      <c r="I614" s="102"/>
      <c r="J614" s="103" t="s">
        <v>1538</v>
      </c>
      <c r="K614" s="101" t="s">
        <v>1538</v>
      </c>
      <c r="L614" s="103" t="s">
        <v>1538</v>
      </c>
      <c r="M614" s="103" t="s">
        <v>1538</v>
      </c>
      <c r="N614" s="102"/>
      <c r="O614" s="103" t="s">
        <v>1538</v>
      </c>
      <c r="P614" s="103" t="s">
        <v>1538</v>
      </c>
      <c r="Q614" s="102"/>
      <c r="R614" s="103" t="s">
        <v>1538</v>
      </c>
      <c r="S614" s="103" t="s">
        <v>1538</v>
      </c>
      <c r="T614" s="102" t="s">
        <v>1538</v>
      </c>
      <c r="U614" s="103" t="s">
        <v>1538</v>
      </c>
      <c r="V614" s="103" t="s">
        <v>1538</v>
      </c>
    </row>
    <row r="615" spans="1:22" ht="16">
      <c r="A615" t="s">
        <v>1102</v>
      </c>
      <c r="B615" s="20" t="str">
        <f>VLOOKUP(A615,'Planning Periods'!$E$2:$N$540,10,FALSE)</f>
        <v>10/15/2013 - 10/15/2021</v>
      </c>
      <c r="C615" s="103">
        <v>2014</v>
      </c>
      <c r="D615" s="103" t="str">
        <f>CONCATENATE(A615," ",C615)</f>
        <v>El Segundo 2014</v>
      </c>
      <c r="E615" s="101" t="s">
        <v>1538</v>
      </c>
      <c r="F615" s="101" t="s">
        <v>1538</v>
      </c>
      <c r="G615" s="101" t="s">
        <v>1538</v>
      </c>
      <c r="H615" s="101" t="s">
        <v>1538</v>
      </c>
      <c r="I615" s="101">
        <v>0</v>
      </c>
      <c r="J615" s="101" t="s">
        <v>1538</v>
      </c>
      <c r="K615" s="101" t="s">
        <v>1538</v>
      </c>
      <c r="L615" s="101" t="s">
        <v>1538</v>
      </c>
      <c r="M615" s="101" t="s">
        <v>1538</v>
      </c>
      <c r="N615" s="101">
        <v>0</v>
      </c>
      <c r="O615" s="101" t="s">
        <v>1538</v>
      </c>
      <c r="P615" s="101" t="s">
        <v>1538</v>
      </c>
      <c r="Q615" s="101"/>
      <c r="R615" s="101" t="s">
        <v>1538</v>
      </c>
      <c r="S615" s="101" t="s">
        <v>1538</v>
      </c>
      <c r="T615" s="101" t="s">
        <v>1538</v>
      </c>
      <c r="U615" s="101" t="s">
        <v>1538</v>
      </c>
      <c r="V615" s="101" t="s">
        <v>1538</v>
      </c>
    </row>
    <row r="616" spans="1:22" ht="16">
      <c r="A616" t="s">
        <v>1102</v>
      </c>
      <c r="B616" s="20" t="str">
        <f>VLOOKUP(A616,'Planning Periods'!$E$2:$N$540,10,FALSE)</f>
        <v>10/15/2013 - 10/15/2021</v>
      </c>
      <c r="C616" s="103">
        <v>2015</v>
      </c>
      <c r="D616" s="103" t="str">
        <f t="shared" si="9"/>
        <v>El Segundo 2015</v>
      </c>
      <c r="E616" t="s">
        <v>1538</v>
      </c>
      <c r="F616" t="s">
        <v>1538</v>
      </c>
      <c r="G616" t="s">
        <v>1538</v>
      </c>
      <c r="H616" t="s">
        <v>1538</v>
      </c>
      <c r="J616" t="s">
        <v>1538</v>
      </c>
      <c r="K616" t="s">
        <v>1538</v>
      </c>
      <c r="L616" t="s">
        <v>1538</v>
      </c>
      <c r="M616" t="s">
        <v>1538</v>
      </c>
      <c r="O616" t="s">
        <v>1538</v>
      </c>
      <c r="P616" t="s">
        <v>1538</v>
      </c>
      <c r="R616" t="s">
        <v>1538</v>
      </c>
      <c r="S616" t="s">
        <v>1538</v>
      </c>
      <c r="T616" t="s">
        <v>1538</v>
      </c>
      <c r="U616" t="s">
        <v>1538</v>
      </c>
      <c r="V616" t="s">
        <v>1538</v>
      </c>
    </row>
    <row r="617" spans="1:22" ht="16">
      <c r="A617" t="s">
        <v>1102</v>
      </c>
      <c r="B617" s="20" t="str">
        <f>VLOOKUP(A617,'Planning Periods'!$E$2:$N$540,10,FALSE)</f>
        <v>10/15/2013 - 10/15/2021</v>
      </c>
      <c r="C617" s="103">
        <v>2016</v>
      </c>
      <c r="D617" s="103" t="str">
        <f t="shared" si="9"/>
        <v>El Segundo 2016</v>
      </c>
      <c r="E617" t="s">
        <v>1538</v>
      </c>
      <c r="F617" t="s">
        <v>1538</v>
      </c>
      <c r="G617" t="s">
        <v>1538</v>
      </c>
      <c r="H617" t="s">
        <v>1538</v>
      </c>
      <c r="J617" t="s">
        <v>1538</v>
      </c>
      <c r="K617" t="s">
        <v>1538</v>
      </c>
      <c r="L617" t="s">
        <v>1538</v>
      </c>
      <c r="M617" t="s">
        <v>1538</v>
      </c>
      <c r="O617" t="s">
        <v>1538</v>
      </c>
      <c r="P617" t="s">
        <v>1538</v>
      </c>
      <c r="R617" t="s">
        <v>1538</v>
      </c>
      <c r="S617" t="s">
        <v>1538</v>
      </c>
      <c r="T617" t="s">
        <v>1538</v>
      </c>
      <c r="U617" t="s">
        <v>1538</v>
      </c>
      <c r="V617" t="s">
        <v>1538</v>
      </c>
    </row>
    <row r="618" spans="1:22" ht="16">
      <c r="A618" t="s">
        <v>1102</v>
      </c>
      <c r="B618" s="20" t="str">
        <f>VLOOKUP(A618,'Planning Periods'!$E$2:$N$540,10,FALSE)</f>
        <v>10/15/2013 - 10/15/2021</v>
      </c>
      <c r="C618" s="103">
        <v>2017</v>
      </c>
      <c r="D618" s="103" t="str">
        <f t="shared" si="9"/>
        <v>El Segundo 2017</v>
      </c>
      <c r="E618" t="s">
        <v>1538</v>
      </c>
      <c r="F618" t="s">
        <v>1538</v>
      </c>
      <c r="G618" t="s">
        <v>1538</v>
      </c>
      <c r="H618" t="s">
        <v>1538</v>
      </c>
      <c r="J618" t="s">
        <v>1538</v>
      </c>
      <c r="K618" t="s">
        <v>1538</v>
      </c>
      <c r="L618" t="s">
        <v>1538</v>
      </c>
      <c r="M618" t="s">
        <v>1538</v>
      </c>
      <c r="O618" t="s">
        <v>1538</v>
      </c>
      <c r="P618" t="s">
        <v>1538</v>
      </c>
      <c r="R618" t="s">
        <v>1538</v>
      </c>
      <c r="S618" t="s">
        <v>1538</v>
      </c>
      <c r="T618" t="s">
        <v>1538</v>
      </c>
      <c r="U618" t="s">
        <v>1538</v>
      </c>
      <c r="V618" t="s">
        <v>1538</v>
      </c>
    </row>
    <row r="619" spans="1:22" ht="16">
      <c r="A619" s="104" t="s">
        <v>930</v>
      </c>
      <c r="B619" s="20" t="str">
        <f>VLOOKUP(A619,'Planning Periods'!$E$2:$N$540,10,FALSE)</f>
        <v>10/31/2013 - 10/31/2021</v>
      </c>
      <c r="C619" s="103">
        <v>2013</v>
      </c>
      <c r="D619" s="103" t="str">
        <f t="shared" si="9"/>
        <v>Elk Grove 2013</v>
      </c>
      <c r="E619" s="103">
        <v>2035</v>
      </c>
      <c r="F619" s="101">
        <v>0</v>
      </c>
      <c r="G619" s="103">
        <v>0</v>
      </c>
      <c r="H619" s="103">
        <v>0</v>
      </c>
      <c r="I619" s="102"/>
      <c r="J619" s="103">
        <v>1427</v>
      </c>
      <c r="K619" s="101">
        <v>0</v>
      </c>
      <c r="L619" s="103">
        <v>0</v>
      </c>
      <c r="M619" s="103">
        <v>0</v>
      </c>
      <c r="N619" s="102"/>
      <c r="O619" s="103">
        <v>1377</v>
      </c>
      <c r="P619" s="103">
        <v>173</v>
      </c>
      <c r="Q619" s="102"/>
      <c r="R619" s="103">
        <v>2563</v>
      </c>
      <c r="S619" s="103">
        <v>196</v>
      </c>
      <c r="T619" s="102">
        <v>0</v>
      </c>
      <c r="U619" s="103">
        <v>7402</v>
      </c>
      <c r="V619" s="103">
        <v>369</v>
      </c>
    </row>
    <row r="620" spans="1:22" ht="16">
      <c r="A620" s="104" t="s">
        <v>930</v>
      </c>
      <c r="B620" s="20" t="str">
        <f>VLOOKUP(A620,'Planning Periods'!$E$2:$N$540,10,FALSE)</f>
        <v>10/31/2013 - 10/31/2021</v>
      </c>
      <c r="C620" s="103">
        <v>2014</v>
      </c>
      <c r="D620" s="103" t="str">
        <f t="shared" si="9"/>
        <v>Elk Grove 2014</v>
      </c>
      <c r="E620" s="103">
        <v>2035</v>
      </c>
      <c r="F620" s="101">
        <v>49</v>
      </c>
      <c r="G620" s="103">
        <v>49</v>
      </c>
      <c r="H620" s="103">
        <v>0</v>
      </c>
      <c r="I620" s="102"/>
      <c r="J620" s="103">
        <v>1427</v>
      </c>
      <c r="K620" s="101">
        <v>14</v>
      </c>
      <c r="L620" s="103">
        <v>14</v>
      </c>
      <c r="M620" s="103">
        <v>0</v>
      </c>
      <c r="N620" s="102"/>
      <c r="O620" s="103">
        <v>1377</v>
      </c>
      <c r="P620" s="103">
        <v>74</v>
      </c>
      <c r="Q620" s="102"/>
      <c r="R620" s="103">
        <v>2563</v>
      </c>
      <c r="S620" s="103">
        <v>505</v>
      </c>
      <c r="T620" s="102">
        <v>0</v>
      </c>
      <c r="U620" s="103">
        <v>7402</v>
      </c>
      <c r="V620" s="103">
        <v>642</v>
      </c>
    </row>
    <row r="621" spans="1:22" ht="16">
      <c r="A621" s="104" t="s">
        <v>930</v>
      </c>
      <c r="B621" s="20" t="str">
        <f>VLOOKUP(A621,'Planning Periods'!$E$2:$N$540,10,FALSE)</f>
        <v>10/31/2013 - 10/31/2021</v>
      </c>
      <c r="C621" s="103">
        <v>2015</v>
      </c>
      <c r="D621" s="103" t="str">
        <f t="shared" si="9"/>
        <v>Elk Grove 2015</v>
      </c>
      <c r="E621" s="103">
        <v>2035</v>
      </c>
      <c r="F621" s="101">
        <v>0</v>
      </c>
      <c r="G621" s="103">
        <v>0</v>
      </c>
      <c r="H621" s="103">
        <v>0</v>
      </c>
      <c r="I621" s="102"/>
      <c r="J621" s="103">
        <v>1427</v>
      </c>
      <c r="K621" s="101">
        <v>0</v>
      </c>
      <c r="L621" s="103">
        <v>0</v>
      </c>
      <c r="M621" s="103">
        <v>0</v>
      </c>
      <c r="N621" s="102"/>
      <c r="O621" s="103">
        <v>1377</v>
      </c>
      <c r="P621" s="103">
        <v>23</v>
      </c>
      <c r="Q621" s="102"/>
      <c r="R621" s="103">
        <v>2563</v>
      </c>
      <c r="S621" s="103">
        <v>616</v>
      </c>
      <c r="T621" s="102">
        <v>0</v>
      </c>
      <c r="U621" s="103">
        <v>7402</v>
      </c>
      <c r="V621" s="103">
        <v>639</v>
      </c>
    </row>
    <row r="622" spans="1:22" ht="16">
      <c r="A622" s="104" t="s">
        <v>930</v>
      </c>
      <c r="B622" s="20" t="str">
        <f>VLOOKUP(A622,'Planning Periods'!$E$2:$N$540,10,FALSE)</f>
        <v>10/31/2013 - 10/31/2021</v>
      </c>
      <c r="C622" s="103">
        <v>2016</v>
      </c>
      <c r="D622" s="103" t="str">
        <f t="shared" si="9"/>
        <v>Elk Grove 2016</v>
      </c>
      <c r="E622" s="103">
        <v>2035</v>
      </c>
      <c r="F622" s="101">
        <v>0</v>
      </c>
      <c r="G622" s="103">
        <v>0</v>
      </c>
      <c r="H622" s="103">
        <v>0</v>
      </c>
      <c r="I622" s="102"/>
      <c r="J622" s="103">
        <v>1427</v>
      </c>
      <c r="K622" s="101">
        <v>0</v>
      </c>
      <c r="L622" s="103">
        <v>0</v>
      </c>
      <c r="M622" s="103">
        <v>0</v>
      </c>
      <c r="N622" s="102"/>
      <c r="O622" s="103">
        <v>1377</v>
      </c>
      <c r="P622" s="103">
        <v>1</v>
      </c>
      <c r="Q622" s="102"/>
      <c r="R622" s="103">
        <v>2563</v>
      </c>
      <c r="S622" s="103">
        <v>453</v>
      </c>
      <c r="T622" s="102">
        <v>0</v>
      </c>
      <c r="U622" s="103">
        <v>7402</v>
      </c>
      <c r="V622" s="103">
        <v>454</v>
      </c>
    </row>
    <row r="623" spans="1:22" ht="16">
      <c r="A623" s="104" t="s">
        <v>930</v>
      </c>
      <c r="B623" s="20" t="str">
        <f>VLOOKUP(A623,'Planning Periods'!$E$2:$N$540,10,FALSE)</f>
        <v>10/31/2013 - 10/31/2021</v>
      </c>
      <c r="C623" s="103">
        <v>2017</v>
      </c>
      <c r="D623" s="103" t="str">
        <f t="shared" si="9"/>
        <v>Elk Grove 2017</v>
      </c>
      <c r="E623" s="103">
        <v>2035</v>
      </c>
      <c r="F623" s="101">
        <v>35</v>
      </c>
      <c r="G623" s="103">
        <v>35</v>
      </c>
      <c r="H623" s="103">
        <v>0</v>
      </c>
      <c r="I623" s="102"/>
      <c r="J623" s="103">
        <v>1427</v>
      </c>
      <c r="K623" s="101">
        <v>62</v>
      </c>
      <c r="L623" s="103">
        <v>62</v>
      </c>
      <c r="M623" s="103">
        <v>0</v>
      </c>
      <c r="N623" s="102"/>
      <c r="O623" s="103">
        <v>1377</v>
      </c>
      <c r="P623" s="103">
        <v>0</v>
      </c>
      <c r="Q623" s="102"/>
      <c r="R623" s="103">
        <v>2563</v>
      </c>
      <c r="S623" s="103">
        <v>433</v>
      </c>
      <c r="T623" s="102">
        <v>0</v>
      </c>
      <c r="U623" s="103">
        <v>7402</v>
      </c>
      <c r="V623" s="103">
        <v>530</v>
      </c>
    </row>
    <row r="624" spans="1:22" ht="16">
      <c r="A624" s="104" t="s">
        <v>1234</v>
      </c>
      <c r="B624" s="20" t="str">
        <f>VLOOKUP(A624,'Planning Periods'!$E$2:$N$540,10,FALSE)</f>
        <v>01/31/2015 - 01/31/2023</v>
      </c>
      <c r="C624" s="103">
        <v>2014</v>
      </c>
      <c r="D624" s="103" t="str">
        <f t="shared" si="9"/>
        <v>Emeryville 2014</v>
      </c>
      <c r="E624" s="103" t="s">
        <v>1538</v>
      </c>
      <c r="F624" s="101" t="s">
        <v>1538</v>
      </c>
      <c r="G624" s="103" t="s">
        <v>1538</v>
      </c>
      <c r="H624" s="103" t="s">
        <v>1538</v>
      </c>
      <c r="I624" s="102"/>
      <c r="J624" s="103" t="s">
        <v>1538</v>
      </c>
      <c r="K624" s="101" t="s">
        <v>1538</v>
      </c>
      <c r="L624" s="103" t="s">
        <v>1538</v>
      </c>
      <c r="M624" s="103" t="s">
        <v>1538</v>
      </c>
      <c r="N624" s="102"/>
      <c r="O624" s="103" t="s">
        <v>1538</v>
      </c>
      <c r="P624" s="103" t="s">
        <v>1538</v>
      </c>
      <c r="Q624" s="102"/>
      <c r="R624" s="103" t="s">
        <v>1538</v>
      </c>
      <c r="S624" s="103" t="s">
        <v>1538</v>
      </c>
      <c r="T624" s="102" t="s">
        <v>1538</v>
      </c>
      <c r="U624" s="103" t="s">
        <v>1538</v>
      </c>
      <c r="V624" s="103" t="s">
        <v>1538</v>
      </c>
    </row>
    <row r="625" spans="1:22" ht="16">
      <c r="A625" s="104" t="s">
        <v>1234</v>
      </c>
      <c r="B625" s="20" t="str">
        <f>VLOOKUP(A625,'Planning Periods'!$E$2:$N$540,10,FALSE)</f>
        <v>01/31/2015 - 01/31/2023</v>
      </c>
      <c r="C625" s="103">
        <v>2015</v>
      </c>
      <c r="D625" s="103" t="str">
        <f t="shared" si="9"/>
        <v>Emeryville 2015</v>
      </c>
      <c r="E625" s="103">
        <v>276</v>
      </c>
      <c r="F625" s="101">
        <v>5</v>
      </c>
      <c r="G625" s="103">
        <v>5</v>
      </c>
      <c r="H625" s="103">
        <v>0</v>
      </c>
      <c r="I625" s="102"/>
      <c r="J625" s="103">
        <v>211</v>
      </c>
      <c r="K625" s="101">
        <v>0</v>
      </c>
      <c r="L625" s="103">
        <v>0</v>
      </c>
      <c r="M625" s="103">
        <v>0</v>
      </c>
      <c r="N625" s="102"/>
      <c r="O625" s="103">
        <v>259</v>
      </c>
      <c r="P625" s="103">
        <v>7</v>
      </c>
      <c r="Q625" s="102"/>
      <c r="R625" s="103">
        <v>752</v>
      </c>
      <c r="S625" s="103">
        <v>178</v>
      </c>
      <c r="T625" s="102">
        <v>0</v>
      </c>
      <c r="U625" s="103">
        <v>1498</v>
      </c>
      <c r="V625" s="103">
        <v>190</v>
      </c>
    </row>
    <row r="626" spans="1:22" ht="16">
      <c r="A626" s="104" t="s">
        <v>1234</v>
      </c>
      <c r="B626" s="20" t="str">
        <f>VLOOKUP(A626,'Planning Periods'!$E$2:$N$540,10,FALSE)</f>
        <v>01/31/2015 - 01/31/2023</v>
      </c>
      <c r="C626" s="103">
        <v>2016</v>
      </c>
      <c r="D626" s="103" t="str">
        <f t="shared" si="9"/>
        <v>Emeryville 2016</v>
      </c>
      <c r="E626" s="103">
        <v>276</v>
      </c>
      <c r="F626" s="101">
        <v>0</v>
      </c>
      <c r="G626" s="103">
        <v>0</v>
      </c>
      <c r="H626" s="103">
        <v>0</v>
      </c>
      <c r="I626" s="102"/>
      <c r="J626" s="103">
        <v>211</v>
      </c>
      <c r="K626" s="101">
        <v>0</v>
      </c>
      <c r="L626" s="103">
        <v>0</v>
      </c>
      <c r="M626" s="103">
        <v>0</v>
      </c>
      <c r="N626" s="102"/>
      <c r="O626" s="103">
        <v>259</v>
      </c>
      <c r="P626" s="103">
        <v>0</v>
      </c>
      <c r="Q626" s="102"/>
      <c r="R626" s="103">
        <v>752</v>
      </c>
      <c r="S626" s="103">
        <v>1</v>
      </c>
      <c r="T626" s="102">
        <v>0</v>
      </c>
      <c r="U626" s="103">
        <v>1498</v>
      </c>
      <c r="V626" s="103">
        <v>1</v>
      </c>
    </row>
    <row r="627" spans="1:22" ht="16">
      <c r="A627" s="104" t="s">
        <v>1234</v>
      </c>
      <c r="B627" s="20" t="str">
        <f>VLOOKUP(A627,'Planning Periods'!$E$2:$N$540,10,FALSE)</f>
        <v>01/31/2015 - 01/31/2023</v>
      </c>
      <c r="C627" s="103">
        <v>2017</v>
      </c>
      <c r="D627" s="103" t="str">
        <f t="shared" si="9"/>
        <v>Emeryville 2017</v>
      </c>
      <c r="E627" s="103">
        <v>276</v>
      </c>
      <c r="F627" s="101">
        <v>81</v>
      </c>
      <c r="G627" s="103">
        <v>81</v>
      </c>
      <c r="H627" s="103">
        <v>0</v>
      </c>
      <c r="I627" s="102"/>
      <c r="J627" s="103">
        <v>211</v>
      </c>
      <c r="K627" s="101">
        <v>16</v>
      </c>
      <c r="L627" s="103">
        <v>16</v>
      </c>
      <c r="M627" s="103">
        <v>0</v>
      </c>
      <c r="N627" s="102"/>
      <c r="O627" s="103">
        <v>259</v>
      </c>
      <c r="P627" s="103">
        <v>14</v>
      </c>
      <c r="Q627" s="102"/>
      <c r="R627" s="103">
        <v>752</v>
      </c>
      <c r="S627" s="103">
        <v>201</v>
      </c>
      <c r="T627" s="102">
        <v>0</v>
      </c>
      <c r="U627" s="103">
        <v>1498</v>
      </c>
      <c r="V627" s="103">
        <v>312</v>
      </c>
    </row>
    <row r="628" spans="1:22" ht="16">
      <c r="A628" s="104" t="s">
        <v>893</v>
      </c>
      <c r="B628" s="20" t="str">
        <f>VLOOKUP(A628,'Planning Periods'!$E$2:$N$540,10,FALSE)</f>
        <v>04/30/2013 - 04/30/2021</v>
      </c>
      <c r="C628" s="103">
        <v>2013</v>
      </c>
      <c r="D628" s="103" t="str">
        <f t="shared" si="9"/>
        <v>Encinitas 2013</v>
      </c>
      <c r="E628" s="103">
        <v>587</v>
      </c>
      <c r="F628" s="101">
        <v>32</v>
      </c>
      <c r="G628" s="103">
        <v>31</v>
      </c>
      <c r="H628" s="103">
        <v>1</v>
      </c>
      <c r="I628" s="102"/>
      <c r="J628" s="103">
        <v>446</v>
      </c>
      <c r="K628" s="101">
        <v>10</v>
      </c>
      <c r="L628" s="103">
        <v>9</v>
      </c>
      <c r="M628" s="103">
        <v>1</v>
      </c>
      <c r="N628" s="102"/>
      <c r="O628" s="103">
        <v>413</v>
      </c>
      <c r="P628" s="103">
        <v>0</v>
      </c>
      <c r="Q628" s="102"/>
      <c r="R628" s="103">
        <v>907</v>
      </c>
      <c r="S628" s="103">
        <v>283</v>
      </c>
      <c r="T628" s="102">
        <v>1</v>
      </c>
      <c r="U628" s="103">
        <v>2353</v>
      </c>
      <c r="V628" s="103">
        <v>325</v>
      </c>
    </row>
    <row r="629" spans="1:22" ht="16">
      <c r="A629" s="104" t="s">
        <v>893</v>
      </c>
      <c r="B629" s="20" t="str">
        <f>VLOOKUP(A629,'Planning Periods'!$E$2:$N$540,10,FALSE)</f>
        <v>04/30/2013 - 04/30/2021</v>
      </c>
      <c r="C629" s="103">
        <v>2014</v>
      </c>
      <c r="D629" s="103" t="str">
        <f t="shared" si="9"/>
        <v>Encinitas 2014</v>
      </c>
      <c r="E629" s="103">
        <v>587</v>
      </c>
      <c r="F629" s="101">
        <v>1</v>
      </c>
      <c r="G629" s="103">
        <v>1</v>
      </c>
      <c r="H629" s="103">
        <v>0</v>
      </c>
      <c r="I629" s="102"/>
      <c r="J629" s="103">
        <v>446</v>
      </c>
      <c r="K629" s="101">
        <v>8</v>
      </c>
      <c r="L629" s="103">
        <v>8</v>
      </c>
      <c r="M629" s="103">
        <v>0</v>
      </c>
      <c r="N629" s="102"/>
      <c r="O629" s="103">
        <v>413</v>
      </c>
      <c r="P629" s="103">
        <v>3</v>
      </c>
      <c r="Q629" s="102"/>
      <c r="R629" s="103">
        <v>907</v>
      </c>
      <c r="S629" s="103">
        <v>150</v>
      </c>
      <c r="T629" s="102">
        <v>0</v>
      </c>
      <c r="U629" s="103">
        <v>2353</v>
      </c>
      <c r="V629" s="103">
        <v>162</v>
      </c>
    </row>
    <row r="630" spans="1:22" ht="16">
      <c r="A630" s="104" t="s">
        <v>893</v>
      </c>
      <c r="B630" s="20" t="str">
        <f>VLOOKUP(A630,'Planning Periods'!$E$2:$N$540,10,FALSE)</f>
        <v>04/30/2013 - 04/30/2021</v>
      </c>
      <c r="C630" s="103">
        <v>2015</v>
      </c>
      <c r="D630" s="103" t="str">
        <f t="shared" si="9"/>
        <v>Encinitas 2015</v>
      </c>
      <c r="E630" s="103">
        <v>587</v>
      </c>
      <c r="F630" s="101">
        <v>0</v>
      </c>
      <c r="G630" s="103">
        <v>0</v>
      </c>
      <c r="H630" s="103">
        <v>0</v>
      </c>
      <c r="I630" s="102"/>
      <c r="J630" s="103">
        <v>446</v>
      </c>
      <c r="K630" s="101">
        <v>3</v>
      </c>
      <c r="L630" s="103">
        <v>3</v>
      </c>
      <c r="M630" s="103">
        <v>0</v>
      </c>
      <c r="N630" s="102"/>
      <c r="O630" s="103">
        <v>413</v>
      </c>
      <c r="P630" s="103">
        <v>0</v>
      </c>
      <c r="Q630" s="102"/>
      <c r="R630" s="103">
        <v>907</v>
      </c>
      <c r="S630" s="103">
        <v>155</v>
      </c>
      <c r="T630" s="102">
        <v>0</v>
      </c>
      <c r="U630" s="103">
        <v>2353</v>
      </c>
      <c r="V630" s="103">
        <v>158</v>
      </c>
    </row>
    <row r="631" spans="1:22" ht="16">
      <c r="A631" s="104" t="s">
        <v>893</v>
      </c>
      <c r="B631" s="20" t="str">
        <f>VLOOKUP(A631,'Planning Periods'!$E$2:$N$540,10,FALSE)</f>
        <v>04/30/2013 - 04/30/2021</v>
      </c>
      <c r="C631" s="103">
        <v>2016</v>
      </c>
      <c r="D631" s="103" t="str">
        <f t="shared" si="9"/>
        <v>Encinitas 2016</v>
      </c>
      <c r="E631" s="103">
        <v>587</v>
      </c>
      <c r="F631" s="101">
        <v>0</v>
      </c>
      <c r="G631" s="103">
        <v>0</v>
      </c>
      <c r="H631" s="103">
        <v>0</v>
      </c>
      <c r="I631" s="102"/>
      <c r="J631" s="103">
        <v>446</v>
      </c>
      <c r="K631" s="101">
        <v>2</v>
      </c>
      <c r="L631" s="103">
        <v>2</v>
      </c>
      <c r="M631" s="103">
        <v>0</v>
      </c>
      <c r="N631" s="102"/>
      <c r="O631" s="103">
        <v>413</v>
      </c>
      <c r="P631" s="103">
        <v>1</v>
      </c>
      <c r="Q631" s="102"/>
      <c r="R631" s="103">
        <v>907</v>
      </c>
      <c r="S631" s="103">
        <v>87</v>
      </c>
      <c r="T631" s="102">
        <v>0</v>
      </c>
      <c r="U631" s="103">
        <v>2353</v>
      </c>
      <c r="V631" s="103">
        <v>90</v>
      </c>
    </row>
    <row r="632" spans="1:22" ht="16">
      <c r="A632" s="104" t="s">
        <v>893</v>
      </c>
      <c r="B632" s="20" t="str">
        <f>VLOOKUP(A632,'Planning Periods'!$E$2:$N$540,10,FALSE)</f>
        <v>04/30/2013 - 04/30/2021</v>
      </c>
      <c r="C632" s="103">
        <v>2017</v>
      </c>
      <c r="D632" s="103" t="str">
        <f t="shared" si="9"/>
        <v>Encinitas 2017</v>
      </c>
      <c r="E632" s="103">
        <v>587</v>
      </c>
      <c r="F632" s="101">
        <v>4</v>
      </c>
      <c r="G632" s="103">
        <v>4</v>
      </c>
      <c r="H632" s="103">
        <v>0</v>
      </c>
      <c r="I632" s="102"/>
      <c r="J632" s="103">
        <v>446</v>
      </c>
      <c r="K632" s="101">
        <v>1</v>
      </c>
      <c r="L632" s="103">
        <v>1</v>
      </c>
      <c r="M632" s="103">
        <v>0</v>
      </c>
      <c r="N632" s="102"/>
      <c r="O632" s="103">
        <v>413</v>
      </c>
      <c r="P632" s="103">
        <v>0</v>
      </c>
      <c r="Q632" s="102"/>
      <c r="R632" s="103">
        <v>907</v>
      </c>
      <c r="S632" s="103">
        <v>109</v>
      </c>
      <c r="T632" s="102">
        <v>0</v>
      </c>
      <c r="U632" s="103">
        <v>2353</v>
      </c>
      <c r="V632" s="103">
        <v>114</v>
      </c>
    </row>
    <row r="633" spans="1:22" ht="16">
      <c r="A633" t="s">
        <v>880</v>
      </c>
      <c r="B633" s="20" t="str">
        <f>VLOOKUP(A633,'Planning Periods'!$E$2:$N$540,10,FALSE)</f>
        <v>12/31/2015 - 12/31/2023</v>
      </c>
      <c r="C633" s="103">
        <v>2014</v>
      </c>
      <c r="D633" s="103" t="str">
        <f t="shared" si="9"/>
        <v>Escalon 2014</v>
      </c>
      <c r="E633" s="101" t="s">
        <v>1538</v>
      </c>
      <c r="F633" s="101" t="s">
        <v>1538</v>
      </c>
      <c r="G633" s="101" t="s">
        <v>1538</v>
      </c>
      <c r="H633" s="101" t="s">
        <v>1538</v>
      </c>
      <c r="I633" s="101">
        <v>0</v>
      </c>
      <c r="J633" s="101" t="s">
        <v>1538</v>
      </c>
      <c r="K633" s="101" t="s">
        <v>1538</v>
      </c>
      <c r="L633" s="101" t="s">
        <v>1538</v>
      </c>
      <c r="M633" s="101" t="s">
        <v>1538</v>
      </c>
      <c r="N633" s="101">
        <v>0</v>
      </c>
      <c r="O633" s="101" t="s">
        <v>1538</v>
      </c>
      <c r="P633" s="101" t="s">
        <v>1538</v>
      </c>
      <c r="Q633" s="101"/>
      <c r="R633" s="101" t="s">
        <v>1538</v>
      </c>
      <c r="S633" s="101" t="s">
        <v>1538</v>
      </c>
      <c r="T633" s="101" t="s">
        <v>1538</v>
      </c>
      <c r="U633" s="101" t="s">
        <v>1538</v>
      </c>
      <c r="V633" s="101" t="s">
        <v>1538</v>
      </c>
    </row>
    <row r="634" spans="1:22" ht="16">
      <c r="A634" t="s">
        <v>880</v>
      </c>
      <c r="B634" s="20" t="str">
        <f>VLOOKUP(A634,'Planning Periods'!$E$2:$N$540,10,FALSE)</f>
        <v>12/31/2015 - 12/31/2023</v>
      </c>
      <c r="C634" s="103">
        <v>2015</v>
      </c>
      <c r="D634" s="103" t="str">
        <f t="shared" si="9"/>
        <v>Escalon 2015</v>
      </c>
      <c r="E634" t="s">
        <v>1538</v>
      </c>
      <c r="F634" t="s">
        <v>1538</v>
      </c>
      <c r="G634" t="s">
        <v>1538</v>
      </c>
      <c r="H634" t="s">
        <v>1538</v>
      </c>
      <c r="J634" t="s">
        <v>1538</v>
      </c>
      <c r="K634" t="s">
        <v>1538</v>
      </c>
      <c r="L634" t="s">
        <v>1538</v>
      </c>
      <c r="M634" t="s">
        <v>1538</v>
      </c>
      <c r="O634" t="s">
        <v>1538</v>
      </c>
      <c r="P634" t="s">
        <v>1538</v>
      </c>
      <c r="R634" t="s">
        <v>1538</v>
      </c>
      <c r="S634" t="s">
        <v>1538</v>
      </c>
      <c r="T634" t="s">
        <v>1538</v>
      </c>
      <c r="U634" t="s">
        <v>1538</v>
      </c>
      <c r="V634" t="s">
        <v>1538</v>
      </c>
    </row>
    <row r="635" spans="1:22" ht="16">
      <c r="A635" t="s">
        <v>880</v>
      </c>
      <c r="B635" s="20" t="str">
        <f>VLOOKUP(A635,'Planning Periods'!$E$2:$N$540,10,FALSE)</f>
        <v>12/31/2015 - 12/31/2023</v>
      </c>
      <c r="C635" s="103">
        <v>2016</v>
      </c>
      <c r="D635" s="103" t="str">
        <f t="shared" si="9"/>
        <v>Escalon 2016</v>
      </c>
      <c r="E635" t="s">
        <v>1538</v>
      </c>
      <c r="F635" t="s">
        <v>1538</v>
      </c>
      <c r="G635" t="s">
        <v>1538</v>
      </c>
      <c r="H635" t="s">
        <v>1538</v>
      </c>
      <c r="J635" t="s">
        <v>1538</v>
      </c>
      <c r="K635" t="s">
        <v>1538</v>
      </c>
      <c r="L635" t="s">
        <v>1538</v>
      </c>
      <c r="M635" t="s">
        <v>1538</v>
      </c>
      <c r="O635" t="s">
        <v>1538</v>
      </c>
      <c r="P635" t="s">
        <v>1538</v>
      </c>
      <c r="R635" t="s">
        <v>1538</v>
      </c>
      <c r="S635" t="s">
        <v>1538</v>
      </c>
      <c r="T635" t="s">
        <v>1538</v>
      </c>
      <c r="U635" t="s">
        <v>1538</v>
      </c>
      <c r="V635" t="s">
        <v>1538</v>
      </c>
    </row>
    <row r="636" spans="1:22" ht="16">
      <c r="A636" t="s">
        <v>880</v>
      </c>
      <c r="B636" s="20" t="str">
        <f>VLOOKUP(A636,'Planning Periods'!$E$2:$N$540,10,FALSE)</f>
        <v>12/31/2015 - 12/31/2023</v>
      </c>
      <c r="C636" s="103">
        <v>2017</v>
      </c>
      <c r="D636" s="103" t="str">
        <f t="shared" si="9"/>
        <v>Escalon 2017</v>
      </c>
      <c r="E636" t="s">
        <v>1538</v>
      </c>
      <c r="F636" t="s">
        <v>1538</v>
      </c>
      <c r="G636" t="s">
        <v>1538</v>
      </c>
      <c r="H636" t="s">
        <v>1538</v>
      </c>
      <c r="J636" t="s">
        <v>1538</v>
      </c>
      <c r="K636" t="s">
        <v>1538</v>
      </c>
      <c r="L636" t="s">
        <v>1538</v>
      </c>
      <c r="M636" t="s">
        <v>1538</v>
      </c>
      <c r="O636" t="s">
        <v>1538</v>
      </c>
      <c r="P636" t="s">
        <v>1538</v>
      </c>
      <c r="R636" t="s">
        <v>1538</v>
      </c>
      <c r="S636" t="s">
        <v>1538</v>
      </c>
      <c r="T636" t="s">
        <v>1538</v>
      </c>
      <c r="U636" t="s">
        <v>1538</v>
      </c>
      <c r="V636" t="s">
        <v>1538</v>
      </c>
    </row>
    <row r="637" spans="1:22" ht="16">
      <c r="A637" s="104" t="s">
        <v>892</v>
      </c>
      <c r="B637" s="20" t="str">
        <f>VLOOKUP(A637,'Planning Periods'!$E$2:$N$540,10,FALSE)</f>
        <v>04/30/2013 - 04/30/2021</v>
      </c>
      <c r="C637" s="103">
        <v>2013</v>
      </c>
      <c r="D637" s="103" t="str">
        <f t="shared" si="9"/>
        <v>Escondido 2013</v>
      </c>
      <c r="E637" s="103">
        <v>1042</v>
      </c>
      <c r="F637" s="101">
        <v>46</v>
      </c>
      <c r="G637" s="103">
        <v>46</v>
      </c>
      <c r="H637" s="103">
        <v>0</v>
      </c>
      <c r="I637" s="102"/>
      <c r="J637" s="103">
        <v>791</v>
      </c>
      <c r="K637" s="101">
        <v>44</v>
      </c>
      <c r="L637" s="103">
        <v>44</v>
      </c>
      <c r="M637" s="103">
        <v>0</v>
      </c>
      <c r="N637" s="102"/>
      <c r="O637" s="103">
        <v>733</v>
      </c>
      <c r="P637" s="103">
        <v>7</v>
      </c>
      <c r="Q637" s="102"/>
      <c r="R637" s="103">
        <v>1609</v>
      </c>
      <c r="S637" s="103">
        <v>497</v>
      </c>
      <c r="T637" s="102">
        <v>0</v>
      </c>
      <c r="U637" s="103">
        <v>4175</v>
      </c>
      <c r="V637" s="103">
        <v>594</v>
      </c>
    </row>
    <row r="638" spans="1:22" ht="16">
      <c r="A638" s="104" t="s">
        <v>892</v>
      </c>
      <c r="B638" s="20" t="str">
        <f>VLOOKUP(A638,'Planning Periods'!$E$2:$N$540,10,FALSE)</f>
        <v>04/30/2013 - 04/30/2021</v>
      </c>
      <c r="C638" s="103">
        <v>2014</v>
      </c>
      <c r="D638" s="103" t="str">
        <f t="shared" si="9"/>
        <v>Escondido 2014</v>
      </c>
      <c r="E638" s="103">
        <v>1042</v>
      </c>
      <c r="F638" s="101">
        <v>0</v>
      </c>
      <c r="G638" s="103">
        <v>0</v>
      </c>
      <c r="H638" s="103">
        <v>0</v>
      </c>
      <c r="I638" s="102"/>
      <c r="J638" s="103">
        <v>791</v>
      </c>
      <c r="K638" s="101">
        <v>0</v>
      </c>
      <c r="L638" s="103">
        <v>0</v>
      </c>
      <c r="M638" s="103">
        <v>0</v>
      </c>
      <c r="N638" s="102"/>
      <c r="O638" s="103">
        <v>733</v>
      </c>
      <c r="P638" s="103">
        <v>0</v>
      </c>
      <c r="Q638" s="102"/>
      <c r="R638" s="103">
        <v>1609</v>
      </c>
      <c r="S638" s="103">
        <v>56</v>
      </c>
      <c r="T638" s="102">
        <v>0</v>
      </c>
      <c r="U638" s="103">
        <v>4175</v>
      </c>
      <c r="V638" s="103">
        <v>56</v>
      </c>
    </row>
    <row r="639" spans="1:22" ht="16">
      <c r="A639" s="104" t="s">
        <v>892</v>
      </c>
      <c r="B639" s="20" t="str">
        <f>VLOOKUP(A639,'Planning Periods'!$E$2:$N$540,10,FALSE)</f>
        <v>04/30/2013 - 04/30/2021</v>
      </c>
      <c r="C639" s="103">
        <v>2015</v>
      </c>
      <c r="D639" s="103" t="str">
        <f t="shared" si="9"/>
        <v>Escondido 2015</v>
      </c>
      <c r="E639" s="103">
        <v>1042</v>
      </c>
      <c r="F639" s="101">
        <v>0</v>
      </c>
      <c r="G639" s="103">
        <v>0</v>
      </c>
      <c r="H639" s="103">
        <v>0</v>
      </c>
      <c r="I639" s="102"/>
      <c r="J639" s="103">
        <v>791</v>
      </c>
      <c r="K639" s="101">
        <v>11</v>
      </c>
      <c r="L639" s="103">
        <v>11</v>
      </c>
      <c r="M639" s="103">
        <v>0</v>
      </c>
      <c r="N639" s="102"/>
      <c r="O639" s="103">
        <v>733</v>
      </c>
      <c r="P639" s="103">
        <v>0</v>
      </c>
      <c r="Q639" s="102"/>
      <c r="R639" s="103">
        <v>1609</v>
      </c>
      <c r="S639" s="103">
        <v>7</v>
      </c>
      <c r="T639" s="102">
        <v>0</v>
      </c>
      <c r="U639" s="103">
        <v>4175</v>
      </c>
      <c r="V639" s="103">
        <v>18</v>
      </c>
    </row>
    <row r="640" spans="1:22" ht="16">
      <c r="A640" s="104" t="s">
        <v>892</v>
      </c>
      <c r="B640" s="20" t="str">
        <f>VLOOKUP(A640,'Planning Periods'!$E$2:$N$540,10,FALSE)</f>
        <v>04/30/2013 - 04/30/2021</v>
      </c>
      <c r="C640" s="103">
        <v>2016</v>
      </c>
      <c r="D640" s="103" t="str">
        <f t="shared" si="9"/>
        <v>Escondido 2016</v>
      </c>
      <c r="E640" s="103">
        <v>1042</v>
      </c>
      <c r="F640" s="101">
        <v>0</v>
      </c>
      <c r="G640" s="103">
        <v>0</v>
      </c>
      <c r="H640" s="103">
        <v>0</v>
      </c>
      <c r="I640" s="102"/>
      <c r="J640" s="103">
        <v>791</v>
      </c>
      <c r="K640" s="101">
        <v>0</v>
      </c>
      <c r="L640" s="103">
        <v>0</v>
      </c>
      <c r="M640" s="103">
        <v>0</v>
      </c>
      <c r="N640" s="102"/>
      <c r="O640" s="103">
        <v>733</v>
      </c>
      <c r="P640" s="103">
        <v>1</v>
      </c>
      <c r="Q640" s="102"/>
      <c r="R640" s="103">
        <v>1609</v>
      </c>
      <c r="S640" s="103">
        <v>163</v>
      </c>
      <c r="T640" s="102">
        <v>0</v>
      </c>
      <c r="U640" s="103">
        <v>4175</v>
      </c>
      <c r="V640" s="103">
        <v>164</v>
      </c>
    </row>
    <row r="641" spans="1:22" ht="16">
      <c r="A641" s="104" t="s">
        <v>892</v>
      </c>
      <c r="B641" s="20" t="str">
        <f>VLOOKUP(A641,'Planning Periods'!$E$2:$N$540,10,FALSE)</f>
        <v>04/30/2013 - 04/30/2021</v>
      </c>
      <c r="C641" s="103">
        <v>2017</v>
      </c>
      <c r="D641" s="103" t="str">
        <f t="shared" si="9"/>
        <v>Escondido 2017</v>
      </c>
      <c r="E641" s="103">
        <v>1042</v>
      </c>
      <c r="F641" s="101">
        <v>46</v>
      </c>
      <c r="G641" s="103">
        <v>46</v>
      </c>
      <c r="H641" s="103">
        <v>0</v>
      </c>
      <c r="I641" s="102"/>
      <c r="J641" s="103">
        <v>791</v>
      </c>
      <c r="K641" s="101">
        <v>34</v>
      </c>
      <c r="L641" s="103">
        <v>34</v>
      </c>
      <c r="M641" s="103">
        <v>0</v>
      </c>
      <c r="N641" s="102"/>
      <c r="O641" s="103">
        <v>733</v>
      </c>
      <c r="P641" s="103">
        <v>5</v>
      </c>
      <c r="Q641" s="102"/>
      <c r="R641" s="103">
        <v>1609</v>
      </c>
      <c r="S641" s="103">
        <v>410</v>
      </c>
      <c r="T641" s="102">
        <v>0</v>
      </c>
      <c r="U641" s="103">
        <v>4175</v>
      </c>
      <c r="V641" s="103">
        <v>495</v>
      </c>
    </row>
    <row r="642" spans="1:22" ht="16">
      <c r="A642" s="104" t="s">
        <v>816</v>
      </c>
      <c r="B642" s="20" t="str">
        <f>VLOOKUP(A642,'Planning Periods'!$E$2:$N$540,10,FALSE)</f>
        <v>06/30/2014 - 06/30/2019</v>
      </c>
      <c r="C642" s="103">
        <v>2014</v>
      </c>
      <c r="D642" s="103" t="str">
        <f t="shared" si="9"/>
        <v>Etna 2014</v>
      </c>
      <c r="E642" s="103" t="s">
        <v>1538</v>
      </c>
      <c r="F642" s="101" t="s">
        <v>1538</v>
      </c>
      <c r="G642" s="103" t="s">
        <v>1538</v>
      </c>
      <c r="H642" s="103" t="s">
        <v>1538</v>
      </c>
      <c r="I642" s="102"/>
      <c r="J642" s="103" t="s">
        <v>1538</v>
      </c>
      <c r="K642" s="101" t="s">
        <v>1538</v>
      </c>
      <c r="L642" s="103" t="s">
        <v>1538</v>
      </c>
      <c r="M642" s="103" t="s">
        <v>1538</v>
      </c>
      <c r="N642" s="102"/>
      <c r="O642" s="103" t="s">
        <v>1538</v>
      </c>
      <c r="P642" s="103" t="s">
        <v>1538</v>
      </c>
      <c r="Q642" s="102"/>
      <c r="R642" s="103" t="s">
        <v>1538</v>
      </c>
      <c r="S642" s="103" t="s">
        <v>1538</v>
      </c>
      <c r="T642" s="102" t="s">
        <v>1538</v>
      </c>
      <c r="U642" s="103" t="s">
        <v>1538</v>
      </c>
      <c r="V642" s="103" t="s">
        <v>1538</v>
      </c>
    </row>
    <row r="643" spans="1:22" ht="16">
      <c r="A643" s="104" t="s">
        <v>816</v>
      </c>
      <c r="B643" s="20" t="str">
        <f>VLOOKUP(A643,'Planning Periods'!$E$2:$N$540,10,FALSE)</f>
        <v>06/30/2014 - 06/30/2019</v>
      </c>
      <c r="C643" s="103">
        <v>2015</v>
      </c>
      <c r="D643" s="103" t="str">
        <f t="shared" si="9"/>
        <v>Etna 2015</v>
      </c>
      <c r="E643" s="103" t="s">
        <v>1538</v>
      </c>
      <c r="F643" s="101" t="s">
        <v>1538</v>
      </c>
      <c r="G643" s="103" t="s">
        <v>1538</v>
      </c>
      <c r="H643" s="103" t="s">
        <v>1538</v>
      </c>
      <c r="I643" s="102"/>
      <c r="J643" s="103" t="s">
        <v>1538</v>
      </c>
      <c r="K643" s="101" t="s">
        <v>1538</v>
      </c>
      <c r="L643" s="103" t="s">
        <v>1538</v>
      </c>
      <c r="M643" s="103" t="s">
        <v>1538</v>
      </c>
      <c r="N643" s="102"/>
      <c r="O643" s="103" t="s">
        <v>1538</v>
      </c>
      <c r="P643" s="103" t="s">
        <v>1538</v>
      </c>
      <c r="Q643" s="102"/>
      <c r="R643" s="103" t="s">
        <v>1538</v>
      </c>
      <c r="S643" s="103" t="s">
        <v>1538</v>
      </c>
      <c r="T643" s="102" t="s">
        <v>1538</v>
      </c>
      <c r="U643" s="103" t="s">
        <v>1538</v>
      </c>
      <c r="V643" s="103" t="s">
        <v>1538</v>
      </c>
    </row>
    <row r="644" spans="1:22" ht="16">
      <c r="A644" s="104" t="s">
        <v>816</v>
      </c>
      <c r="B644" s="20" t="str">
        <f>VLOOKUP(A644,'Planning Periods'!$E$2:$N$540,10,FALSE)</f>
        <v>06/30/2014 - 06/30/2019</v>
      </c>
      <c r="C644" s="103">
        <v>2016</v>
      </c>
      <c r="D644" s="103" t="str">
        <f t="shared" si="9"/>
        <v>Etna 2016</v>
      </c>
      <c r="E644" s="103" t="s">
        <v>1538</v>
      </c>
      <c r="F644" s="101" t="s">
        <v>1538</v>
      </c>
      <c r="G644" s="103" t="s">
        <v>1538</v>
      </c>
      <c r="H644" s="103" t="s">
        <v>1538</v>
      </c>
      <c r="I644" s="102"/>
      <c r="J644" s="103" t="s">
        <v>1538</v>
      </c>
      <c r="K644" s="101" t="s">
        <v>1538</v>
      </c>
      <c r="L644" s="103" t="s">
        <v>1538</v>
      </c>
      <c r="M644" s="103" t="s">
        <v>1538</v>
      </c>
      <c r="N644" s="102"/>
      <c r="O644" s="103" t="s">
        <v>1538</v>
      </c>
      <c r="P644" s="103" t="s">
        <v>1538</v>
      </c>
      <c r="Q644" s="102"/>
      <c r="R644" s="103" t="s">
        <v>1538</v>
      </c>
      <c r="S644" s="103" t="s">
        <v>1538</v>
      </c>
      <c r="T644" s="102" t="s">
        <v>1538</v>
      </c>
      <c r="U644" s="103" t="s">
        <v>1538</v>
      </c>
      <c r="V644" s="103" t="s">
        <v>1538</v>
      </c>
    </row>
    <row r="645" spans="1:22" ht="16">
      <c r="A645" s="104" t="s">
        <v>816</v>
      </c>
      <c r="B645" s="20" t="str">
        <f>VLOOKUP(A645,'Planning Periods'!$E$2:$N$540,10,FALSE)</f>
        <v>06/30/2014 - 06/30/2019</v>
      </c>
      <c r="C645" s="103">
        <v>2017</v>
      </c>
      <c r="D645" s="103" t="str">
        <f t="shared" si="9"/>
        <v>Etna 2017</v>
      </c>
      <c r="E645" s="103">
        <v>3</v>
      </c>
      <c r="F645" s="101">
        <v>0</v>
      </c>
      <c r="G645" s="103">
        <v>0</v>
      </c>
      <c r="H645" s="103">
        <v>0</v>
      </c>
      <c r="I645" s="102"/>
      <c r="J645" s="103">
        <v>2</v>
      </c>
      <c r="K645" s="101">
        <v>0</v>
      </c>
      <c r="L645" s="103">
        <v>0</v>
      </c>
      <c r="M645" s="103">
        <v>0</v>
      </c>
      <c r="N645" s="102"/>
      <c r="O645" s="103">
        <v>2</v>
      </c>
      <c r="P645" s="103">
        <v>1</v>
      </c>
      <c r="Q645" s="102"/>
      <c r="R645" s="103">
        <v>3</v>
      </c>
      <c r="S645" s="103">
        <v>0</v>
      </c>
      <c r="T645" s="102">
        <v>0</v>
      </c>
      <c r="U645" s="103">
        <v>10</v>
      </c>
      <c r="V645" s="103">
        <v>1</v>
      </c>
    </row>
    <row r="646" spans="1:22" ht="16">
      <c r="A646" s="104" t="s">
        <v>1166</v>
      </c>
      <c r="B646" s="20" t="str">
        <f>VLOOKUP(A646,'Planning Periods'!$E$2:$N$540,10,FALSE)</f>
        <v>06/30/2014 - 06/30/2019</v>
      </c>
      <c r="C646" s="103">
        <v>2014</v>
      </c>
      <c r="D646" s="103" t="str">
        <f t="shared" si="9"/>
        <v>Eureka 2014</v>
      </c>
      <c r="E646" s="103">
        <v>145</v>
      </c>
      <c r="F646" s="101">
        <v>0</v>
      </c>
      <c r="G646" s="103">
        <v>0</v>
      </c>
      <c r="H646" s="103">
        <v>0</v>
      </c>
      <c r="I646" s="102"/>
      <c r="J646" s="103">
        <v>96</v>
      </c>
      <c r="K646" s="101">
        <v>0</v>
      </c>
      <c r="L646" s="103">
        <v>0</v>
      </c>
      <c r="M646" s="103">
        <v>0</v>
      </c>
      <c r="N646" s="102"/>
      <c r="O646" s="103">
        <v>104</v>
      </c>
      <c r="P646" s="103">
        <v>0</v>
      </c>
      <c r="Q646" s="102"/>
      <c r="R646" s="103">
        <v>264</v>
      </c>
      <c r="S646" s="103">
        <v>7</v>
      </c>
      <c r="T646" s="102">
        <v>0</v>
      </c>
      <c r="U646" s="103">
        <v>609</v>
      </c>
      <c r="V646" s="103">
        <v>7</v>
      </c>
    </row>
    <row r="647" spans="1:22" ht="16">
      <c r="A647" s="104" t="s">
        <v>1166</v>
      </c>
      <c r="B647" s="20" t="str">
        <f>VLOOKUP(A647,'Planning Periods'!$E$2:$N$540,10,FALSE)</f>
        <v>06/30/2014 - 06/30/2019</v>
      </c>
      <c r="C647" s="103">
        <v>2015</v>
      </c>
      <c r="D647" s="103" t="str">
        <f t="shared" si="9"/>
        <v>Eureka 2015</v>
      </c>
      <c r="E647" s="103">
        <v>145</v>
      </c>
      <c r="F647" s="101">
        <v>0</v>
      </c>
      <c r="G647" s="103">
        <v>0</v>
      </c>
      <c r="H647" s="103">
        <v>0</v>
      </c>
      <c r="I647" s="102"/>
      <c r="J647" s="103">
        <v>96</v>
      </c>
      <c r="K647" s="101">
        <v>55</v>
      </c>
      <c r="L647" s="103">
        <v>49</v>
      </c>
      <c r="M647" s="103">
        <v>6</v>
      </c>
      <c r="N647" s="102"/>
      <c r="O647" s="103">
        <v>104</v>
      </c>
      <c r="P647" s="103">
        <v>8</v>
      </c>
      <c r="Q647" s="102"/>
      <c r="R647" s="103">
        <v>264</v>
      </c>
      <c r="S647" s="103">
        <v>14</v>
      </c>
      <c r="T647" s="102">
        <v>6</v>
      </c>
      <c r="U647" s="103">
        <v>609</v>
      </c>
      <c r="V647" s="103">
        <v>77</v>
      </c>
    </row>
    <row r="648" spans="1:22" ht="16">
      <c r="A648" s="104" t="s">
        <v>1166</v>
      </c>
      <c r="B648" s="20" t="str">
        <f>VLOOKUP(A648,'Planning Periods'!$E$2:$N$540,10,FALSE)</f>
        <v>06/30/2014 - 06/30/2019</v>
      </c>
      <c r="C648" s="103">
        <v>2016</v>
      </c>
      <c r="D648" s="103" t="str">
        <f t="shared" si="9"/>
        <v>Eureka 2016</v>
      </c>
      <c r="E648" s="103">
        <v>145</v>
      </c>
      <c r="F648" s="101">
        <v>0</v>
      </c>
      <c r="G648" s="103">
        <v>0</v>
      </c>
      <c r="H648" s="103">
        <v>0</v>
      </c>
      <c r="I648" s="102"/>
      <c r="J648" s="103">
        <v>96</v>
      </c>
      <c r="K648" s="101">
        <v>0</v>
      </c>
      <c r="L648" s="103">
        <v>0</v>
      </c>
      <c r="M648" s="103">
        <v>0</v>
      </c>
      <c r="N648" s="102"/>
      <c r="O648" s="103">
        <v>104</v>
      </c>
      <c r="P648" s="103">
        <v>0</v>
      </c>
      <c r="Q648" s="102"/>
      <c r="R648" s="103">
        <v>264</v>
      </c>
      <c r="S648" s="103">
        <v>4</v>
      </c>
      <c r="T648" s="102">
        <v>0</v>
      </c>
      <c r="U648" s="103">
        <v>609</v>
      </c>
      <c r="V648" s="103">
        <v>4</v>
      </c>
    </row>
    <row r="649" spans="1:22" ht="16">
      <c r="A649" s="104" t="s">
        <v>1166</v>
      </c>
      <c r="B649" s="20" t="str">
        <f>VLOOKUP(A649,'Planning Periods'!$E$2:$N$540,10,FALSE)</f>
        <v>06/30/2014 - 06/30/2019</v>
      </c>
      <c r="C649" s="103">
        <v>2017</v>
      </c>
      <c r="D649" s="103" t="str">
        <f t="shared" si="9"/>
        <v>Eureka 2017</v>
      </c>
      <c r="E649" s="103">
        <v>145</v>
      </c>
      <c r="F649" s="101">
        <v>0</v>
      </c>
      <c r="G649" s="103">
        <v>0</v>
      </c>
      <c r="H649" s="103">
        <v>0</v>
      </c>
      <c r="I649" s="102"/>
      <c r="J649" s="103">
        <v>96</v>
      </c>
      <c r="K649" s="101">
        <v>0</v>
      </c>
      <c r="L649" s="103">
        <v>0</v>
      </c>
      <c r="M649" s="103">
        <v>0</v>
      </c>
      <c r="N649" s="102"/>
      <c r="O649" s="103">
        <v>104</v>
      </c>
      <c r="P649" s="103">
        <v>0</v>
      </c>
      <c r="Q649" s="102"/>
      <c r="R649" s="103">
        <v>264</v>
      </c>
      <c r="S649" s="103">
        <v>16</v>
      </c>
      <c r="T649" s="102">
        <v>0</v>
      </c>
      <c r="U649" s="103">
        <v>609</v>
      </c>
      <c r="V649" s="103">
        <v>16</v>
      </c>
    </row>
    <row r="650" spans="1:22" ht="16">
      <c r="A650" s="104" t="s">
        <v>775</v>
      </c>
      <c r="B650" s="20" t="str">
        <f>VLOOKUP(A650,'Planning Periods'!$E$2:$N$540,10,FALSE)</f>
        <v>12/31/2015 - 12/31/2023</v>
      </c>
      <c r="C650" s="103">
        <v>2014</v>
      </c>
      <c r="D650" s="103" t="str">
        <f t="shared" si="9"/>
        <v>Exeter 2014</v>
      </c>
      <c r="E650" s="103" t="s">
        <v>1538</v>
      </c>
      <c r="F650" s="101" t="s">
        <v>1538</v>
      </c>
      <c r="G650" s="103" t="s">
        <v>1538</v>
      </c>
      <c r="H650" s="103" t="s">
        <v>1538</v>
      </c>
      <c r="I650" s="102"/>
      <c r="J650" s="103" t="s">
        <v>1538</v>
      </c>
      <c r="K650" s="101" t="s">
        <v>1538</v>
      </c>
      <c r="L650" s="103" t="s">
        <v>1538</v>
      </c>
      <c r="M650" s="103" t="s">
        <v>1538</v>
      </c>
      <c r="N650" s="102"/>
      <c r="O650" s="103" t="s">
        <v>1538</v>
      </c>
      <c r="P650" s="103" t="s">
        <v>1538</v>
      </c>
      <c r="Q650" s="102"/>
      <c r="R650" s="103" t="s">
        <v>1538</v>
      </c>
      <c r="S650" s="103" t="s">
        <v>1538</v>
      </c>
      <c r="T650" s="102" t="s">
        <v>1538</v>
      </c>
      <c r="U650" s="103" t="s">
        <v>1538</v>
      </c>
      <c r="V650" s="103" t="s">
        <v>1538</v>
      </c>
    </row>
    <row r="651" spans="1:22" ht="16">
      <c r="A651" s="104" t="s">
        <v>775</v>
      </c>
      <c r="B651" s="20" t="str">
        <f>VLOOKUP(A651,'Planning Periods'!$E$2:$N$540,10,FALSE)</f>
        <v>12/31/2015 - 12/31/2023</v>
      </c>
      <c r="C651" s="103">
        <v>2015</v>
      </c>
      <c r="D651" s="103" t="str">
        <f t="shared" si="9"/>
        <v>Exeter 2015</v>
      </c>
      <c r="E651" s="103" t="s">
        <v>1538</v>
      </c>
      <c r="F651" s="101" t="s">
        <v>1538</v>
      </c>
      <c r="G651" s="103" t="s">
        <v>1538</v>
      </c>
      <c r="H651" s="103" t="s">
        <v>1538</v>
      </c>
      <c r="I651" s="102"/>
      <c r="J651" s="103" t="s">
        <v>1538</v>
      </c>
      <c r="K651" s="101" t="s">
        <v>1538</v>
      </c>
      <c r="L651" s="103" t="s">
        <v>1538</v>
      </c>
      <c r="M651" s="103" t="s">
        <v>1538</v>
      </c>
      <c r="N651" s="102"/>
      <c r="O651" s="103" t="s">
        <v>1538</v>
      </c>
      <c r="P651" s="103" t="s">
        <v>1538</v>
      </c>
      <c r="Q651" s="102"/>
      <c r="R651" s="103" t="s">
        <v>1538</v>
      </c>
      <c r="S651" s="103" t="s">
        <v>1538</v>
      </c>
      <c r="T651" s="102" t="s">
        <v>1538</v>
      </c>
      <c r="U651" s="103" t="s">
        <v>1538</v>
      </c>
      <c r="V651" s="103" t="s">
        <v>1538</v>
      </c>
    </row>
    <row r="652" spans="1:22" ht="16">
      <c r="A652" s="104" t="s">
        <v>775</v>
      </c>
      <c r="B652" s="20" t="str">
        <f>VLOOKUP(A652,'Planning Periods'!$E$2:$N$540,10,FALSE)</f>
        <v>12/31/2015 - 12/31/2023</v>
      </c>
      <c r="C652" s="103">
        <v>2016</v>
      </c>
      <c r="D652" s="103" t="str">
        <f t="shared" si="9"/>
        <v>Exeter 2016</v>
      </c>
      <c r="E652" s="103" t="s">
        <v>1538</v>
      </c>
      <c r="F652" s="101" t="s">
        <v>1538</v>
      </c>
      <c r="G652" s="103" t="s">
        <v>1538</v>
      </c>
      <c r="H652" s="103" t="s">
        <v>1538</v>
      </c>
      <c r="I652" s="102"/>
      <c r="J652" s="103" t="s">
        <v>1538</v>
      </c>
      <c r="K652" s="101" t="s">
        <v>1538</v>
      </c>
      <c r="L652" s="103" t="s">
        <v>1538</v>
      </c>
      <c r="M652" s="103" t="s">
        <v>1538</v>
      </c>
      <c r="N652" s="102"/>
      <c r="O652" s="103" t="s">
        <v>1538</v>
      </c>
      <c r="P652" s="103" t="s">
        <v>1538</v>
      </c>
      <c r="Q652" s="102"/>
      <c r="R652" s="103" t="s">
        <v>1538</v>
      </c>
      <c r="S652" s="103" t="s">
        <v>1538</v>
      </c>
      <c r="T652" s="102" t="s">
        <v>1538</v>
      </c>
      <c r="U652" s="103" t="s">
        <v>1538</v>
      </c>
      <c r="V652" s="103" t="s">
        <v>1538</v>
      </c>
    </row>
    <row r="653" spans="1:22" ht="16">
      <c r="A653" s="104" t="s">
        <v>775</v>
      </c>
      <c r="B653" s="20" t="str">
        <f>VLOOKUP(A653,'Planning Periods'!$E$2:$N$540,10,FALSE)</f>
        <v>12/31/2015 - 12/31/2023</v>
      </c>
      <c r="C653" s="103">
        <v>2017</v>
      </c>
      <c r="D653" s="103" t="str">
        <f t="shared" si="9"/>
        <v>Exeter 2017</v>
      </c>
      <c r="E653" s="103">
        <v>143</v>
      </c>
      <c r="F653" s="101">
        <v>0</v>
      </c>
      <c r="G653" s="103">
        <v>0</v>
      </c>
      <c r="H653" s="103">
        <v>0</v>
      </c>
      <c r="I653" s="102"/>
      <c r="J653" s="103">
        <v>125</v>
      </c>
      <c r="K653" s="101">
        <v>2</v>
      </c>
      <c r="L653" s="103">
        <v>0</v>
      </c>
      <c r="M653" s="103">
        <v>2</v>
      </c>
      <c r="N653" s="102"/>
      <c r="O653" s="103">
        <v>85</v>
      </c>
      <c r="P653" s="103">
        <v>2</v>
      </c>
      <c r="Q653" s="102"/>
      <c r="R653" s="103">
        <v>272</v>
      </c>
      <c r="S653" s="103">
        <v>6</v>
      </c>
      <c r="T653" s="102">
        <v>2</v>
      </c>
      <c r="U653" s="103">
        <v>625</v>
      </c>
      <c r="V653" s="103">
        <v>10</v>
      </c>
    </row>
    <row r="654" spans="1:22" ht="16">
      <c r="A654" s="104" t="s">
        <v>1315</v>
      </c>
      <c r="B654" s="20" t="str">
        <f>VLOOKUP(A654,'Planning Periods'!$E$2:$N$540,10,FALSE)</f>
        <v>01/31/2015 - 01/31/2023</v>
      </c>
      <c r="C654" s="103">
        <v>2014</v>
      </c>
      <c r="D654" s="103" t="str">
        <f t="shared" si="9"/>
        <v>Fairfax 2014</v>
      </c>
      <c r="E654" s="103" t="s">
        <v>1538</v>
      </c>
      <c r="F654" s="101" t="s">
        <v>1538</v>
      </c>
      <c r="G654" s="103" t="s">
        <v>1538</v>
      </c>
      <c r="H654" s="103" t="s">
        <v>1538</v>
      </c>
      <c r="I654" s="102"/>
      <c r="J654" s="103" t="s">
        <v>1538</v>
      </c>
      <c r="K654" s="101" t="s">
        <v>1538</v>
      </c>
      <c r="L654" s="103" t="s">
        <v>1538</v>
      </c>
      <c r="M654" s="103" t="s">
        <v>1538</v>
      </c>
      <c r="N654" s="102"/>
      <c r="O654" s="103" t="s">
        <v>1538</v>
      </c>
      <c r="P654" s="103" t="s">
        <v>1538</v>
      </c>
      <c r="Q654" s="102"/>
      <c r="R654" s="103" t="s">
        <v>1538</v>
      </c>
      <c r="S654" s="103" t="s">
        <v>1538</v>
      </c>
      <c r="T654" s="102" t="s">
        <v>1538</v>
      </c>
      <c r="U654" s="103" t="s">
        <v>1538</v>
      </c>
      <c r="V654" s="103" t="s">
        <v>1538</v>
      </c>
    </row>
    <row r="655" spans="1:22" ht="16">
      <c r="A655" s="104" t="s">
        <v>1315</v>
      </c>
      <c r="B655" s="20" t="str">
        <f>VLOOKUP(A655,'Planning Periods'!$E$2:$N$540,10,FALSE)</f>
        <v>01/31/2015 - 01/31/2023</v>
      </c>
      <c r="C655" s="103">
        <v>2015</v>
      </c>
      <c r="D655" s="103" t="str">
        <f t="shared" si="9"/>
        <v>Fairfax 2015</v>
      </c>
      <c r="E655" s="103">
        <v>16</v>
      </c>
      <c r="F655" s="101">
        <v>0</v>
      </c>
      <c r="G655" s="103">
        <v>0</v>
      </c>
      <c r="H655" s="103">
        <v>0</v>
      </c>
      <c r="I655" s="102"/>
      <c r="J655" s="103">
        <v>11</v>
      </c>
      <c r="K655" s="101">
        <v>0</v>
      </c>
      <c r="L655" s="103">
        <v>0</v>
      </c>
      <c r="M655" s="103">
        <v>0</v>
      </c>
      <c r="N655" s="102"/>
      <c r="O655" s="103">
        <v>11</v>
      </c>
      <c r="P655" s="103">
        <v>0</v>
      </c>
      <c r="Q655" s="102"/>
      <c r="R655" s="103">
        <v>23</v>
      </c>
      <c r="S655" s="103">
        <v>0</v>
      </c>
      <c r="T655" s="102">
        <v>0</v>
      </c>
      <c r="U655" s="103">
        <v>61</v>
      </c>
      <c r="V655" s="103">
        <v>0</v>
      </c>
    </row>
    <row r="656" spans="1:22" ht="16">
      <c r="A656" s="104" t="s">
        <v>1315</v>
      </c>
      <c r="B656" s="20" t="str">
        <f>VLOOKUP(A656,'Planning Periods'!$E$2:$N$540,10,FALSE)</f>
        <v>01/31/2015 - 01/31/2023</v>
      </c>
      <c r="C656" s="103">
        <v>2016</v>
      </c>
      <c r="D656" s="103" t="str">
        <f t="shared" si="9"/>
        <v>Fairfax 2016</v>
      </c>
      <c r="E656" s="103">
        <v>16</v>
      </c>
      <c r="F656" s="101">
        <v>0</v>
      </c>
      <c r="G656" s="103">
        <v>0</v>
      </c>
      <c r="H656" s="103">
        <v>0</v>
      </c>
      <c r="I656" s="102"/>
      <c r="J656" s="103">
        <v>11</v>
      </c>
      <c r="K656" s="101">
        <v>0</v>
      </c>
      <c r="L656" s="103">
        <v>0</v>
      </c>
      <c r="M656" s="103">
        <v>0</v>
      </c>
      <c r="N656" s="102"/>
      <c r="O656" s="103">
        <v>11</v>
      </c>
      <c r="P656" s="103">
        <v>0</v>
      </c>
      <c r="Q656" s="102"/>
      <c r="R656" s="103">
        <v>23</v>
      </c>
      <c r="S656" s="103">
        <v>5</v>
      </c>
      <c r="T656" s="102">
        <v>0</v>
      </c>
      <c r="U656" s="103">
        <v>61</v>
      </c>
      <c r="V656" s="103">
        <v>5</v>
      </c>
    </row>
    <row r="657" spans="1:22" ht="16">
      <c r="A657" s="104" t="s">
        <v>1315</v>
      </c>
      <c r="B657" s="20" t="str">
        <f>VLOOKUP(A657,'Planning Periods'!$E$2:$N$540,10,FALSE)</f>
        <v>01/31/2015 - 01/31/2023</v>
      </c>
      <c r="C657" s="103">
        <v>2017</v>
      </c>
      <c r="D657" s="103" t="str">
        <f t="shared" si="9"/>
        <v>Fairfax 2017</v>
      </c>
      <c r="E657" s="103">
        <v>16</v>
      </c>
      <c r="F657" s="101">
        <v>1</v>
      </c>
      <c r="G657" s="103">
        <v>1</v>
      </c>
      <c r="H657" s="103">
        <v>0</v>
      </c>
      <c r="I657" s="102"/>
      <c r="J657" s="103">
        <v>11</v>
      </c>
      <c r="K657" s="101">
        <v>1</v>
      </c>
      <c r="L657" s="103">
        <v>1</v>
      </c>
      <c r="M657" s="103">
        <v>0</v>
      </c>
      <c r="N657" s="102"/>
      <c r="O657" s="103">
        <v>11</v>
      </c>
      <c r="P657" s="103">
        <v>1</v>
      </c>
      <c r="Q657" s="102"/>
      <c r="R657" s="103">
        <v>23</v>
      </c>
      <c r="S657" s="103">
        <v>5</v>
      </c>
      <c r="T657" s="102">
        <v>0</v>
      </c>
      <c r="U657" s="103">
        <v>61</v>
      </c>
      <c r="V657" s="103">
        <v>8</v>
      </c>
    </row>
    <row r="658" spans="1:22" ht="16">
      <c r="A658" s="104" t="s">
        <v>806</v>
      </c>
      <c r="B658" s="20" t="str">
        <f>VLOOKUP(A658,'Planning Periods'!$E$2:$N$540,10,FALSE)</f>
        <v>01/31/2015 - 01/31/2023</v>
      </c>
      <c r="C658" s="103">
        <v>2014</v>
      </c>
      <c r="D658" s="103" t="str">
        <f t="shared" si="9"/>
        <v>Fairfield 2014</v>
      </c>
      <c r="E658" s="103">
        <v>779</v>
      </c>
      <c r="F658" s="101">
        <v>0</v>
      </c>
      <c r="G658" s="103">
        <v>0</v>
      </c>
      <c r="H658" s="103">
        <v>0</v>
      </c>
      <c r="I658" s="102"/>
      <c r="J658" s="103">
        <v>404</v>
      </c>
      <c r="K658" s="101">
        <v>0</v>
      </c>
      <c r="L658" s="103">
        <v>0</v>
      </c>
      <c r="M658" s="103">
        <v>0</v>
      </c>
      <c r="N658" s="102"/>
      <c r="O658" s="103">
        <v>456</v>
      </c>
      <c r="P658" s="103">
        <v>6</v>
      </c>
      <c r="Q658" s="102"/>
      <c r="R658" s="103">
        <v>1461</v>
      </c>
      <c r="S658" s="103">
        <v>319</v>
      </c>
      <c r="T658" s="102">
        <v>0</v>
      </c>
      <c r="U658" s="103">
        <v>3100</v>
      </c>
      <c r="V658" s="103">
        <v>325</v>
      </c>
    </row>
    <row r="659" spans="1:22" ht="16">
      <c r="A659" s="104" t="s">
        <v>806</v>
      </c>
      <c r="B659" s="20" t="str">
        <f>VLOOKUP(A659,'Planning Periods'!$E$2:$N$540,10,FALSE)</f>
        <v>01/31/2015 - 01/31/2023</v>
      </c>
      <c r="C659" s="103">
        <v>2015</v>
      </c>
      <c r="D659" s="103" t="str">
        <f t="shared" si="9"/>
        <v>Fairfield 2015</v>
      </c>
      <c r="E659" s="103">
        <v>779</v>
      </c>
      <c r="F659" s="101">
        <v>0</v>
      </c>
      <c r="G659" s="103">
        <v>0</v>
      </c>
      <c r="H659" s="103">
        <v>0</v>
      </c>
      <c r="I659" s="102"/>
      <c r="J659" s="103">
        <v>404</v>
      </c>
      <c r="K659" s="101">
        <v>0</v>
      </c>
      <c r="L659" s="103">
        <v>0</v>
      </c>
      <c r="M659" s="103">
        <v>0</v>
      </c>
      <c r="N659" s="102"/>
      <c r="O659" s="103">
        <v>456</v>
      </c>
      <c r="P659" s="103">
        <v>290</v>
      </c>
      <c r="Q659" s="102"/>
      <c r="R659" s="103">
        <v>1461</v>
      </c>
      <c r="S659" s="103">
        <v>448</v>
      </c>
      <c r="T659" s="102">
        <v>0</v>
      </c>
      <c r="U659" s="103">
        <v>3100</v>
      </c>
      <c r="V659" s="103">
        <v>738</v>
      </c>
    </row>
    <row r="660" spans="1:22" ht="16">
      <c r="A660" s="104" t="s">
        <v>806</v>
      </c>
      <c r="B660" s="20" t="str">
        <f>VLOOKUP(A660,'Planning Periods'!$E$2:$N$540,10,FALSE)</f>
        <v>01/31/2015 - 01/31/2023</v>
      </c>
      <c r="C660" s="103">
        <v>2016</v>
      </c>
      <c r="D660" s="103" t="str">
        <f t="shared" si="9"/>
        <v>Fairfield 2016</v>
      </c>
      <c r="E660" s="103">
        <v>779</v>
      </c>
      <c r="F660" s="101">
        <v>0</v>
      </c>
      <c r="G660" s="103">
        <v>0</v>
      </c>
      <c r="H660" s="103">
        <v>0</v>
      </c>
      <c r="I660" s="102"/>
      <c r="J660" s="103">
        <v>404</v>
      </c>
      <c r="K660" s="101">
        <v>0</v>
      </c>
      <c r="L660" s="103">
        <v>0</v>
      </c>
      <c r="M660" s="103">
        <v>0</v>
      </c>
      <c r="N660" s="102"/>
      <c r="O660" s="103">
        <v>456</v>
      </c>
      <c r="P660" s="103">
        <v>63</v>
      </c>
      <c r="Q660" s="102"/>
      <c r="R660" s="103">
        <v>1461</v>
      </c>
      <c r="S660" s="103">
        <v>200</v>
      </c>
      <c r="T660" s="102">
        <v>0</v>
      </c>
      <c r="U660" s="103">
        <v>3100</v>
      </c>
      <c r="V660" s="103">
        <v>263</v>
      </c>
    </row>
    <row r="661" spans="1:22" ht="16">
      <c r="A661" s="104" t="s">
        <v>806</v>
      </c>
      <c r="B661" s="20" t="str">
        <f>VLOOKUP(A661,'Planning Periods'!$E$2:$N$540,10,FALSE)</f>
        <v>01/31/2015 - 01/31/2023</v>
      </c>
      <c r="C661" s="103">
        <v>2017</v>
      </c>
      <c r="D661" s="103" t="str">
        <f t="shared" si="9"/>
        <v>Fairfield 2017</v>
      </c>
      <c r="E661" s="103">
        <v>779</v>
      </c>
      <c r="F661" s="101">
        <v>0</v>
      </c>
      <c r="G661" s="103">
        <v>0</v>
      </c>
      <c r="H661" s="103">
        <v>0</v>
      </c>
      <c r="I661" s="102"/>
      <c r="J661" s="103">
        <v>404</v>
      </c>
      <c r="K661" s="101">
        <v>0</v>
      </c>
      <c r="L661" s="103">
        <v>0</v>
      </c>
      <c r="M661" s="103">
        <v>0</v>
      </c>
      <c r="N661" s="102"/>
      <c r="O661" s="103">
        <v>456</v>
      </c>
      <c r="P661" s="103">
        <v>1</v>
      </c>
      <c r="Q661" s="102"/>
      <c r="R661" s="103">
        <v>1461</v>
      </c>
      <c r="S661" s="103">
        <v>435</v>
      </c>
      <c r="T661" s="102">
        <v>0</v>
      </c>
      <c r="U661" s="103">
        <v>3100</v>
      </c>
      <c r="V661" s="103">
        <v>436</v>
      </c>
    </row>
    <row r="662" spans="1:22" ht="16">
      <c r="A662" s="104" t="s">
        <v>774</v>
      </c>
      <c r="B662" s="20" t="str">
        <f>VLOOKUP(A662,'Planning Periods'!$E$2:$N$540,10,FALSE)</f>
        <v>12/31/2015 - 12/31/2023</v>
      </c>
      <c r="C662" s="103">
        <v>2014</v>
      </c>
      <c r="D662" s="103" t="str">
        <f t="shared" si="9"/>
        <v>Farmersville 2014</v>
      </c>
      <c r="E662" s="103" t="s">
        <v>1538</v>
      </c>
      <c r="F662" s="101" t="s">
        <v>1538</v>
      </c>
      <c r="G662" s="103" t="s">
        <v>1538</v>
      </c>
      <c r="H662" s="103" t="s">
        <v>1538</v>
      </c>
      <c r="I662" s="102"/>
      <c r="J662" s="103" t="s">
        <v>1538</v>
      </c>
      <c r="K662" s="101" t="s">
        <v>1538</v>
      </c>
      <c r="L662" s="103" t="s">
        <v>1538</v>
      </c>
      <c r="M662" s="103" t="s">
        <v>1538</v>
      </c>
      <c r="N662" s="102"/>
      <c r="O662" s="103" t="s">
        <v>1538</v>
      </c>
      <c r="P662" s="103" t="s">
        <v>1538</v>
      </c>
      <c r="Q662" s="102"/>
      <c r="R662" s="103" t="s">
        <v>1538</v>
      </c>
      <c r="S662" s="103" t="s">
        <v>1538</v>
      </c>
      <c r="T662" s="102" t="s">
        <v>1538</v>
      </c>
      <c r="U662" s="103" t="s">
        <v>1538</v>
      </c>
      <c r="V662" s="103" t="s">
        <v>1538</v>
      </c>
    </row>
    <row r="663" spans="1:22" ht="16">
      <c r="A663" s="104" t="s">
        <v>774</v>
      </c>
      <c r="B663" s="20" t="str">
        <f>VLOOKUP(A663,'Planning Periods'!$E$2:$N$540,10,FALSE)</f>
        <v>12/31/2015 - 12/31/2023</v>
      </c>
      <c r="C663" s="103">
        <v>2015</v>
      </c>
      <c r="D663" s="103" t="str">
        <f t="shared" si="9"/>
        <v>Farmersville 2015</v>
      </c>
      <c r="E663" s="103" t="s">
        <v>1538</v>
      </c>
      <c r="F663" s="101" t="s">
        <v>1538</v>
      </c>
      <c r="G663" s="103" t="s">
        <v>1538</v>
      </c>
      <c r="H663" s="103" t="s">
        <v>1538</v>
      </c>
      <c r="I663" s="102"/>
      <c r="J663" s="103" t="s">
        <v>1538</v>
      </c>
      <c r="K663" s="101" t="s">
        <v>1538</v>
      </c>
      <c r="L663" s="103" t="s">
        <v>1538</v>
      </c>
      <c r="M663" s="103" t="s">
        <v>1538</v>
      </c>
      <c r="N663" s="102"/>
      <c r="O663" s="103" t="s">
        <v>1538</v>
      </c>
      <c r="P663" s="103" t="s">
        <v>1538</v>
      </c>
      <c r="Q663" s="102"/>
      <c r="R663" s="103" t="s">
        <v>1538</v>
      </c>
      <c r="S663" s="103" t="s">
        <v>1538</v>
      </c>
      <c r="T663" s="102" t="s">
        <v>1538</v>
      </c>
      <c r="U663" s="103" t="s">
        <v>1538</v>
      </c>
      <c r="V663" s="103" t="s">
        <v>1538</v>
      </c>
    </row>
    <row r="664" spans="1:22" ht="16">
      <c r="A664" s="104" t="s">
        <v>774</v>
      </c>
      <c r="B664" s="20" t="str">
        <f>VLOOKUP(A664,'Planning Periods'!$E$2:$N$540,10,FALSE)</f>
        <v>12/31/2015 - 12/31/2023</v>
      </c>
      <c r="C664" s="103">
        <v>2016</v>
      </c>
      <c r="D664" s="103" t="str">
        <f t="shared" si="9"/>
        <v>Farmersville 2016</v>
      </c>
      <c r="E664" s="103">
        <v>74</v>
      </c>
      <c r="F664" s="101">
        <v>0</v>
      </c>
      <c r="G664" s="103">
        <v>0</v>
      </c>
      <c r="H664" s="103">
        <v>0</v>
      </c>
      <c r="I664" s="102"/>
      <c r="J664" s="103">
        <v>65</v>
      </c>
      <c r="K664" s="101">
        <v>6</v>
      </c>
      <c r="L664" s="103">
        <v>6</v>
      </c>
      <c r="M664" s="103">
        <v>0</v>
      </c>
      <c r="N664" s="102"/>
      <c r="O664" s="103">
        <v>68</v>
      </c>
      <c r="P664" s="103">
        <v>6</v>
      </c>
      <c r="Q664" s="102"/>
      <c r="R664" s="103">
        <v>259</v>
      </c>
      <c r="S664" s="103">
        <v>0</v>
      </c>
      <c r="T664" s="102">
        <v>0</v>
      </c>
      <c r="U664" s="103">
        <v>466</v>
      </c>
      <c r="V664" s="103">
        <v>12</v>
      </c>
    </row>
    <row r="665" spans="1:22" ht="16">
      <c r="A665" s="104" t="s">
        <v>774</v>
      </c>
      <c r="B665" s="20" t="str">
        <f>VLOOKUP(A665,'Planning Periods'!$E$2:$N$540,10,FALSE)</f>
        <v>12/31/2015 - 12/31/2023</v>
      </c>
      <c r="C665" s="103">
        <v>2017</v>
      </c>
      <c r="D665" s="103" t="str">
        <f t="shared" si="9"/>
        <v>Farmersville 2017</v>
      </c>
      <c r="E665" s="103">
        <v>74</v>
      </c>
      <c r="F665" s="101">
        <v>6</v>
      </c>
      <c r="G665" s="103">
        <v>0</v>
      </c>
      <c r="H665" s="103">
        <v>6</v>
      </c>
      <c r="I665" s="102"/>
      <c r="J665" s="103">
        <v>65</v>
      </c>
      <c r="K665" s="101">
        <v>7</v>
      </c>
      <c r="L665" s="103">
        <v>0</v>
      </c>
      <c r="M665" s="103">
        <v>7</v>
      </c>
      <c r="N665" s="102"/>
      <c r="O665" s="103">
        <v>68</v>
      </c>
      <c r="P665" s="103">
        <v>5</v>
      </c>
      <c r="Q665" s="102"/>
      <c r="R665" s="103">
        <v>259</v>
      </c>
      <c r="S665" s="103">
        <v>5</v>
      </c>
      <c r="T665" s="102">
        <v>7</v>
      </c>
      <c r="U665" s="103">
        <v>466</v>
      </c>
      <c r="V665" s="103">
        <v>23</v>
      </c>
    </row>
    <row r="666" spans="1:22" ht="16">
      <c r="A666" t="s">
        <v>1165</v>
      </c>
      <c r="B666" s="20" t="str">
        <f>VLOOKUP(A666,'Planning Periods'!$E$2:$N$540,10,FALSE)</f>
        <v>06/30/2014 - 06/30/2019</v>
      </c>
      <c r="C666" s="103">
        <v>2014</v>
      </c>
      <c r="D666" s="103" t="str">
        <f t="shared" si="9"/>
        <v>Ferndale 2014</v>
      </c>
      <c r="E666" s="101" t="s">
        <v>1538</v>
      </c>
      <c r="F666" s="101" t="s">
        <v>1538</v>
      </c>
      <c r="G666" s="101" t="s">
        <v>1538</v>
      </c>
      <c r="H666" s="101" t="s">
        <v>1538</v>
      </c>
      <c r="I666" s="101">
        <v>0</v>
      </c>
      <c r="J666" s="101" t="s">
        <v>1538</v>
      </c>
      <c r="K666" s="101" t="s">
        <v>1538</v>
      </c>
      <c r="L666" s="101" t="s">
        <v>1538</v>
      </c>
      <c r="M666" s="101" t="s">
        <v>1538</v>
      </c>
      <c r="N666" s="101">
        <v>0</v>
      </c>
      <c r="O666" s="101" t="s">
        <v>1538</v>
      </c>
      <c r="P666" s="101" t="s">
        <v>1538</v>
      </c>
      <c r="Q666" s="101"/>
      <c r="R666" s="101" t="s">
        <v>1538</v>
      </c>
      <c r="S666" s="101" t="s">
        <v>1538</v>
      </c>
      <c r="T666" s="101" t="s">
        <v>1538</v>
      </c>
      <c r="U666" s="101" t="s">
        <v>1538</v>
      </c>
      <c r="V666" s="101" t="s">
        <v>1538</v>
      </c>
    </row>
    <row r="667" spans="1:22" ht="16">
      <c r="A667" t="s">
        <v>1165</v>
      </c>
      <c r="B667" s="20" t="str">
        <f>VLOOKUP(A667,'Planning Periods'!$E$2:$N$540,10,FALSE)</f>
        <v>06/30/2014 - 06/30/2019</v>
      </c>
      <c r="C667" s="103">
        <v>2015</v>
      </c>
      <c r="D667" s="103" t="str">
        <f t="shared" si="9"/>
        <v>Ferndale 2015</v>
      </c>
      <c r="E667" t="s">
        <v>1538</v>
      </c>
      <c r="F667" t="s">
        <v>1538</v>
      </c>
      <c r="G667" t="s">
        <v>1538</v>
      </c>
      <c r="H667" t="s">
        <v>1538</v>
      </c>
      <c r="J667" t="s">
        <v>1538</v>
      </c>
      <c r="K667" t="s">
        <v>1538</v>
      </c>
      <c r="L667" t="s">
        <v>1538</v>
      </c>
      <c r="M667" t="s">
        <v>1538</v>
      </c>
      <c r="O667" t="s">
        <v>1538</v>
      </c>
      <c r="P667" t="s">
        <v>1538</v>
      </c>
      <c r="R667" t="s">
        <v>1538</v>
      </c>
      <c r="S667" t="s">
        <v>1538</v>
      </c>
      <c r="T667" t="s">
        <v>1538</v>
      </c>
      <c r="U667" t="s">
        <v>1538</v>
      </c>
      <c r="V667" t="s">
        <v>1538</v>
      </c>
    </row>
    <row r="668" spans="1:22" ht="16">
      <c r="A668" t="s">
        <v>1165</v>
      </c>
      <c r="B668" s="20" t="str">
        <f>VLOOKUP(A668,'Planning Periods'!$E$2:$N$540,10,FALSE)</f>
        <v>06/30/2014 - 06/30/2019</v>
      </c>
      <c r="C668" s="103">
        <v>2016</v>
      </c>
      <c r="D668" s="103" t="str">
        <f t="shared" ref="D668:D735" si="10">CONCATENATE(A668," ",C668)</f>
        <v>Ferndale 2016</v>
      </c>
      <c r="E668" t="s">
        <v>1538</v>
      </c>
      <c r="F668" t="s">
        <v>1538</v>
      </c>
      <c r="G668" t="s">
        <v>1538</v>
      </c>
      <c r="H668" t="s">
        <v>1538</v>
      </c>
      <c r="J668" t="s">
        <v>1538</v>
      </c>
      <c r="K668" t="s">
        <v>1538</v>
      </c>
      <c r="L668" t="s">
        <v>1538</v>
      </c>
      <c r="M668" t="s">
        <v>1538</v>
      </c>
      <c r="O668" t="s">
        <v>1538</v>
      </c>
      <c r="P668" t="s">
        <v>1538</v>
      </c>
      <c r="R668" t="s">
        <v>1538</v>
      </c>
      <c r="S668" t="s">
        <v>1538</v>
      </c>
      <c r="T668" t="s">
        <v>1538</v>
      </c>
      <c r="U668" t="s">
        <v>1538</v>
      </c>
      <c r="V668" t="s">
        <v>1538</v>
      </c>
    </row>
    <row r="669" spans="1:22" ht="16">
      <c r="A669" t="s">
        <v>1165</v>
      </c>
      <c r="B669" s="20" t="str">
        <f>VLOOKUP(A669,'Planning Periods'!$E$2:$N$540,10,FALSE)</f>
        <v>06/30/2014 - 06/30/2019</v>
      </c>
      <c r="C669" s="103">
        <v>2017</v>
      </c>
      <c r="D669" s="103" t="str">
        <f t="shared" si="10"/>
        <v>Ferndale 2017</v>
      </c>
      <c r="E669" t="s">
        <v>1538</v>
      </c>
      <c r="F669" t="s">
        <v>1538</v>
      </c>
      <c r="G669" t="s">
        <v>1538</v>
      </c>
      <c r="H669" t="s">
        <v>1538</v>
      </c>
      <c r="J669" t="s">
        <v>1538</v>
      </c>
      <c r="K669" t="s">
        <v>1538</v>
      </c>
      <c r="L669" t="s">
        <v>1538</v>
      </c>
      <c r="M669" t="s">
        <v>1538</v>
      </c>
      <c r="O669" t="s">
        <v>1538</v>
      </c>
      <c r="P669" t="s">
        <v>1538</v>
      </c>
      <c r="R669" t="s">
        <v>1538</v>
      </c>
      <c r="S669" t="s">
        <v>1538</v>
      </c>
      <c r="T669" t="s">
        <v>1538</v>
      </c>
      <c r="U669" t="s">
        <v>1538</v>
      </c>
      <c r="V669" t="s">
        <v>1538</v>
      </c>
    </row>
    <row r="670" spans="1:22">
      <c r="A670" t="s">
        <v>765</v>
      </c>
      <c r="B670" s="20"/>
      <c r="C670" s="103">
        <v>2013</v>
      </c>
      <c r="D670" s="103" t="str">
        <f t="shared" si="10"/>
        <v>Fillmore 2013</v>
      </c>
      <c r="E670" t="s">
        <v>1538</v>
      </c>
      <c r="F670" t="s">
        <v>1538</v>
      </c>
      <c r="G670" t="s">
        <v>1538</v>
      </c>
      <c r="H670" t="s">
        <v>1538</v>
      </c>
      <c r="J670" t="s">
        <v>1538</v>
      </c>
      <c r="K670" t="s">
        <v>1538</v>
      </c>
      <c r="L670" t="s">
        <v>1538</v>
      </c>
      <c r="M670" t="s">
        <v>1538</v>
      </c>
      <c r="O670" t="s">
        <v>1538</v>
      </c>
      <c r="P670" t="s">
        <v>1538</v>
      </c>
      <c r="R670" t="s">
        <v>1538</v>
      </c>
      <c r="S670" t="s">
        <v>1538</v>
      </c>
      <c r="T670" t="s">
        <v>1538</v>
      </c>
      <c r="U670" t="s">
        <v>1538</v>
      </c>
      <c r="V670" t="s">
        <v>1538</v>
      </c>
    </row>
    <row r="671" spans="1:22" ht="16">
      <c r="A671" t="s">
        <v>765</v>
      </c>
      <c r="B671" s="20" t="str">
        <f>VLOOKUP(A671,'Planning Periods'!$E$2:$N$540,10,FALSE)</f>
        <v>10/15/2013 - 10/15/2021</v>
      </c>
      <c r="C671" s="103">
        <v>2014</v>
      </c>
      <c r="D671" s="103" t="str">
        <f t="shared" si="10"/>
        <v>Fillmore 2014</v>
      </c>
      <c r="E671" s="101" t="s">
        <v>1538</v>
      </c>
      <c r="F671" s="101" t="s">
        <v>1538</v>
      </c>
      <c r="G671" s="101" t="s">
        <v>1538</v>
      </c>
      <c r="H671" s="101" t="s">
        <v>1538</v>
      </c>
      <c r="I671" s="101">
        <v>0</v>
      </c>
      <c r="J671" s="101" t="s">
        <v>1538</v>
      </c>
      <c r="K671" s="101" t="s">
        <v>1538</v>
      </c>
      <c r="L671" s="101" t="s">
        <v>1538</v>
      </c>
      <c r="M671" s="101" t="s">
        <v>1538</v>
      </c>
      <c r="N671" s="101">
        <v>0</v>
      </c>
      <c r="O671" s="101" t="s">
        <v>1538</v>
      </c>
      <c r="P671" s="101" t="s">
        <v>1538</v>
      </c>
      <c r="Q671" s="101"/>
      <c r="R671" s="101" t="s">
        <v>1538</v>
      </c>
      <c r="S671" s="101" t="s">
        <v>1538</v>
      </c>
      <c r="T671" s="101" t="s">
        <v>1538</v>
      </c>
      <c r="U671" s="101" t="s">
        <v>1538</v>
      </c>
      <c r="V671" s="101" t="s">
        <v>1538</v>
      </c>
    </row>
    <row r="672" spans="1:22" ht="16">
      <c r="A672" t="s">
        <v>765</v>
      </c>
      <c r="B672" s="20" t="str">
        <f>VLOOKUP(A672,'Planning Periods'!$E$2:$N$540,10,FALSE)</f>
        <v>10/15/2013 - 10/15/2021</v>
      </c>
      <c r="C672" s="103">
        <v>2015</v>
      </c>
      <c r="D672" s="103" t="str">
        <f t="shared" si="10"/>
        <v>Fillmore 2015</v>
      </c>
      <c r="E672" t="s">
        <v>1538</v>
      </c>
      <c r="F672" t="s">
        <v>1538</v>
      </c>
      <c r="G672" t="s">
        <v>1538</v>
      </c>
      <c r="H672" t="s">
        <v>1538</v>
      </c>
      <c r="J672" t="s">
        <v>1538</v>
      </c>
      <c r="K672" t="s">
        <v>1538</v>
      </c>
      <c r="L672" t="s">
        <v>1538</v>
      </c>
      <c r="M672" t="s">
        <v>1538</v>
      </c>
      <c r="O672" t="s">
        <v>1538</v>
      </c>
      <c r="P672" t="s">
        <v>1538</v>
      </c>
      <c r="R672" t="s">
        <v>1538</v>
      </c>
      <c r="S672" t="s">
        <v>1538</v>
      </c>
      <c r="T672" t="s">
        <v>1538</v>
      </c>
      <c r="U672" t="s">
        <v>1538</v>
      </c>
      <c r="V672" t="s">
        <v>1538</v>
      </c>
    </row>
    <row r="673" spans="1:22" ht="16">
      <c r="A673" t="s">
        <v>765</v>
      </c>
      <c r="B673" s="20" t="str">
        <f>VLOOKUP(A673,'Planning Periods'!$E$2:$N$540,10,FALSE)</f>
        <v>10/15/2013 - 10/15/2021</v>
      </c>
      <c r="C673" s="103">
        <v>2016</v>
      </c>
      <c r="D673" s="103" t="str">
        <f t="shared" si="10"/>
        <v>Fillmore 2016</v>
      </c>
      <c r="E673" t="s">
        <v>1538</v>
      </c>
      <c r="F673" t="s">
        <v>1538</v>
      </c>
      <c r="G673" t="s">
        <v>1538</v>
      </c>
      <c r="H673" t="s">
        <v>1538</v>
      </c>
      <c r="J673" t="s">
        <v>1538</v>
      </c>
      <c r="K673" t="s">
        <v>1538</v>
      </c>
      <c r="L673" t="s">
        <v>1538</v>
      </c>
      <c r="M673" t="s">
        <v>1538</v>
      </c>
      <c r="O673" t="s">
        <v>1538</v>
      </c>
      <c r="P673" t="s">
        <v>1538</v>
      </c>
      <c r="R673" t="s">
        <v>1538</v>
      </c>
      <c r="S673" t="s">
        <v>1538</v>
      </c>
      <c r="T673" t="s">
        <v>1538</v>
      </c>
      <c r="U673" t="s">
        <v>1538</v>
      </c>
      <c r="V673" t="s">
        <v>1538</v>
      </c>
    </row>
    <row r="674" spans="1:22" ht="16">
      <c r="A674" t="s">
        <v>765</v>
      </c>
      <c r="B674" s="20" t="str">
        <f>VLOOKUP(A674,'Planning Periods'!$E$2:$N$540,10,FALSE)</f>
        <v>10/15/2013 - 10/15/2021</v>
      </c>
      <c r="C674" s="103">
        <v>2017</v>
      </c>
      <c r="D674" s="103" t="str">
        <f t="shared" si="10"/>
        <v>Fillmore 2017</v>
      </c>
      <c r="E674" t="s">
        <v>1538</v>
      </c>
      <c r="F674" t="s">
        <v>1538</v>
      </c>
      <c r="G674" t="s">
        <v>1538</v>
      </c>
      <c r="H674" t="s">
        <v>1538</v>
      </c>
      <c r="J674" t="s">
        <v>1538</v>
      </c>
      <c r="K674" t="s">
        <v>1538</v>
      </c>
      <c r="L674" t="s">
        <v>1538</v>
      </c>
      <c r="M674" t="s">
        <v>1538</v>
      </c>
      <c r="O674" t="s">
        <v>1538</v>
      </c>
      <c r="P674" t="s">
        <v>1538</v>
      </c>
      <c r="R674" t="s">
        <v>1538</v>
      </c>
      <c r="S674" t="s">
        <v>1538</v>
      </c>
      <c r="T674" t="s">
        <v>1538</v>
      </c>
      <c r="U674" t="s">
        <v>1538</v>
      </c>
      <c r="V674" t="s">
        <v>1538</v>
      </c>
    </row>
    <row r="675" spans="1:22" ht="16">
      <c r="A675" s="104" t="s">
        <v>1183</v>
      </c>
      <c r="B675" s="20" t="str">
        <f>VLOOKUP(A675,'Planning Periods'!$E$2:$N$540,10,FALSE)</f>
        <v>12/31/2015 - 12/31/2023</v>
      </c>
      <c r="C675" s="103">
        <v>2013</v>
      </c>
      <c r="D675" s="103" t="str">
        <f t="shared" si="10"/>
        <v>Firebaugh 2013</v>
      </c>
      <c r="E675" t="s">
        <v>1538</v>
      </c>
      <c r="F675" t="s">
        <v>1538</v>
      </c>
      <c r="G675" t="s">
        <v>1538</v>
      </c>
      <c r="H675" t="s">
        <v>1538</v>
      </c>
      <c r="J675" t="s">
        <v>1538</v>
      </c>
      <c r="K675" t="s">
        <v>1538</v>
      </c>
      <c r="L675" t="s">
        <v>1538</v>
      </c>
      <c r="M675" t="s">
        <v>1538</v>
      </c>
      <c r="O675" t="s">
        <v>1538</v>
      </c>
      <c r="P675" t="s">
        <v>1538</v>
      </c>
      <c r="R675" t="s">
        <v>1538</v>
      </c>
      <c r="S675" t="s">
        <v>1538</v>
      </c>
      <c r="T675" t="s">
        <v>1538</v>
      </c>
      <c r="U675" t="s">
        <v>1538</v>
      </c>
      <c r="V675" t="s">
        <v>1538</v>
      </c>
    </row>
    <row r="676" spans="1:22" ht="16">
      <c r="A676" s="104" t="s">
        <v>1183</v>
      </c>
      <c r="B676" s="20" t="str">
        <f>VLOOKUP(A676,'Planning Periods'!$E$2:$N$540,10,FALSE)</f>
        <v>12/31/2015 - 12/31/2023</v>
      </c>
      <c r="C676" s="103">
        <v>2014</v>
      </c>
      <c r="D676" s="103" t="str">
        <f t="shared" si="10"/>
        <v>Firebaugh 2014</v>
      </c>
      <c r="E676" t="s">
        <v>1538</v>
      </c>
      <c r="F676" t="s">
        <v>1538</v>
      </c>
      <c r="G676" t="s">
        <v>1538</v>
      </c>
      <c r="H676" t="s">
        <v>1538</v>
      </c>
      <c r="J676" t="s">
        <v>1538</v>
      </c>
      <c r="K676" t="s">
        <v>1538</v>
      </c>
      <c r="L676" t="s">
        <v>1538</v>
      </c>
      <c r="M676" t="s">
        <v>1538</v>
      </c>
      <c r="O676" t="s">
        <v>1538</v>
      </c>
      <c r="P676" t="s">
        <v>1538</v>
      </c>
      <c r="R676" t="s">
        <v>1538</v>
      </c>
      <c r="S676" t="s">
        <v>1538</v>
      </c>
      <c r="T676" t="s">
        <v>1538</v>
      </c>
      <c r="U676" t="s">
        <v>1538</v>
      </c>
      <c r="V676" t="s">
        <v>1538</v>
      </c>
    </row>
    <row r="677" spans="1:22" ht="16">
      <c r="A677" s="104" t="s">
        <v>1183</v>
      </c>
      <c r="B677" s="20" t="str">
        <f>VLOOKUP(A677,'Planning Periods'!$E$2:$N$540,10,FALSE)</f>
        <v>12/31/2015 - 12/31/2023</v>
      </c>
      <c r="C677" s="103">
        <v>2015</v>
      </c>
      <c r="D677" s="103" t="str">
        <f t="shared" si="10"/>
        <v>Firebaugh 2015</v>
      </c>
      <c r="E677" t="s">
        <v>1538</v>
      </c>
      <c r="F677" t="s">
        <v>1538</v>
      </c>
      <c r="G677" t="s">
        <v>1538</v>
      </c>
      <c r="H677" t="s">
        <v>1538</v>
      </c>
      <c r="J677" t="s">
        <v>1538</v>
      </c>
      <c r="K677" t="s">
        <v>1538</v>
      </c>
      <c r="L677" t="s">
        <v>1538</v>
      </c>
      <c r="M677" t="s">
        <v>1538</v>
      </c>
      <c r="O677" t="s">
        <v>1538</v>
      </c>
      <c r="P677" t="s">
        <v>1538</v>
      </c>
      <c r="R677" t="s">
        <v>1538</v>
      </c>
      <c r="S677" t="s">
        <v>1538</v>
      </c>
      <c r="T677" t="s">
        <v>1538</v>
      </c>
      <c r="U677" t="s">
        <v>1538</v>
      </c>
      <c r="V677" t="s">
        <v>1538</v>
      </c>
    </row>
    <row r="678" spans="1:22" ht="16">
      <c r="A678" s="104" t="s">
        <v>1183</v>
      </c>
      <c r="B678" s="20" t="str">
        <f>VLOOKUP(A678,'Planning Periods'!$E$2:$N$540,10,FALSE)</f>
        <v>12/31/2015 - 12/31/2023</v>
      </c>
      <c r="C678" s="103">
        <v>2016</v>
      </c>
      <c r="D678" s="103" t="str">
        <f t="shared" si="10"/>
        <v>Firebaugh 2016</v>
      </c>
      <c r="E678" s="103" t="s">
        <v>1538</v>
      </c>
      <c r="F678" s="101" t="s">
        <v>1538</v>
      </c>
      <c r="G678" s="103" t="s">
        <v>1538</v>
      </c>
      <c r="H678" s="103" t="s">
        <v>1538</v>
      </c>
      <c r="I678" s="102"/>
      <c r="J678" s="103" t="s">
        <v>1538</v>
      </c>
      <c r="K678" s="101" t="s">
        <v>1538</v>
      </c>
      <c r="L678" s="103" t="s">
        <v>1538</v>
      </c>
      <c r="M678" s="103" t="s">
        <v>1538</v>
      </c>
      <c r="N678" s="102"/>
      <c r="O678" s="103" t="s">
        <v>1538</v>
      </c>
      <c r="P678" s="103" t="s">
        <v>1538</v>
      </c>
      <c r="Q678" s="102"/>
      <c r="R678" s="103" t="s">
        <v>1538</v>
      </c>
      <c r="S678" s="103" t="s">
        <v>1538</v>
      </c>
      <c r="T678" s="102" t="s">
        <v>1538</v>
      </c>
      <c r="U678" s="103" t="s">
        <v>1538</v>
      </c>
      <c r="V678" s="103" t="s">
        <v>1538</v>
      </c>
    </row>
    <row r="679" spans="1:22" ht="16">
      <c r="A679" s="104" t="s">
        <v>1183</v>
      </c>
      <c r="B679" s="20" t="str">
        <f>VLOOKUP(A679,'Planning Periods'!$E$2:$N$540,10,FALSE)</f>
        <v>12/31/2015 - 12/31/2023</v>
      </c>
      <c r="C679" s="103">
        <v>2017</v>
      </c>
      <c r="D679" s="103" t="str">
        <f t="shared" si="10"/>
        <v>Firebaugh 2017</v>
      </c>
      <c r="E679" s="103">
        <v>128</v>
      </c>
      <c r="F679" s="101">
        <v>15</v>
      </c>
      <c r="G679" s="103">
        <v>15</v>
      </c>
      <c r="H679" s="103">
        <v>0</v>
      </c>
      <c r="I679" s="102"/>
      <c r="J679" s="103">
        <v>169</v>
      </c>
      <c r="K679" s="101">
        <v>15</v>
      </c>
      <c r="L679" s="103">
        <v>15</v>
      </c>
      <c r="M679" s="103">
        <v>0</v>
      </c>
      <c r="N679" s="102"/>
      <c r="O679" s="103">
        <v>204</v>
      </c>
      <c r="P679" s="103">
        <v>0</v>
      </c>
      <c r="Q679" s="102"/>
      <c r="R679" s="103">
        <v>211</v>
      </c>
      <c r="S679" s="103">
        <v>0</v>
      </c>
      <c r="T679" s="102">
        <v>0</v>
      </c>
      <c r="U679" s="103">
        <v>712</v>
      </c>
      <c r="V679" s="103">
        <v>30</v>
      </c>
    </row>
    <row r="680" spans="1:22" ht="16">
      <c r="A680" s="104" t="s">
        <v>929</v>
      </c>
      <c r="B680" s="20" t="str">
        <f>VLOOKUP(A680,'Planning Periods'!$E$2:$N$540,10,FALSE)</f>
        <v>10/31/2013 - 10/31/2021</v>
      </c>
      <c r="C680" s="103">
        <v>2013</v>
      </c>
      <c r="D680" s="103" t="str">
        <f t="shared" si="10"/>
        <v>Folsom 2013</v>
      </c>
      <c r="E680" s="103">
        <v>1218</v>
      </c>
      <c r="F680" s="101">
        <v>0</v>
      </c>
      <c r="G680" s="103">
        <v>0</v>
      </c>
      <c r="H680" s="103">
        <v>0</v>
      </c>
      <c r="I680" s="102"/>
      <c r="J680" s="103">
        <v>854</v>
      </c>
      <c r="K680" s="101">
        <v>0</v>
      </c>
      <c r="L680" s="103">
        <v>0</v>
      </c>
      <c r="M680" s="103">
        <v>0</v>
      </c>
      <c r="N680" s="102"/>
      <c r="O680" s="103">
        <v>862</v>
      </c>
      <c r="P680" s="103">
        <v>28</v>
      </c>
      <c r="Q680" s="102"/>
      <c r="R680" s="103">
        <v>1699</v>
      </c>
      <c r="S680" s="103">
        <v>302</v>
      </c>
      <c r="T680" s="102">
        <v>0</v>
      </c>
      <c r="U680" s="103">
        <v>4633</v>
      </c>
      <c r="V680" s="103">
        <v>330</v>
      </c>
    </row>
    <row r="681" spans="1:22" ht="16">
      <c r="A681" s="104" t="s">
        <v>929</v>
      </c>
      <c r="B681" s="20" t="str">
        <f>VLOOKUP(A681,'Planning Periods'!$E$2:$N$540,10,FALSE)</f>
        <v>10/31/2013 - 10/31/2021</v>
      </c>
      <c r="C681" s="103">
        <v>2014</v>
      </c>
      <c r="D681" s="103" t="str">
        <f t="shared" si="10"/>
        <v>Folsom 2014</v>
      </c>
      <c r="E681" s="103">
        <v>1218</v>
      </c>
      <c r="F681" s="101">
        <v>0</v>
      </c>
      <c r="G681" s="103">
        <v>0</v>
      </c>
      <c r="H681" s="103">
        <v>0</v>
      </c>
      <c r="I681" s="102"/>
      <c r="J681" s="103">
        <v>854</v>
      </c>
      <c r="K681" s="101">
        <v>0</v>
      </c>
      <c r="L681" s="103">
        <v>0</v>
      </c>
      <c r="M681" s="103">
        <v>0</v>
      </c>
      <c r="N681" s="102"/>
      <c r="O681" s="103">
        <v>862</v>
      </c>
      <c r="P681" s="103">
        <v>68</v>
      </c>
      <c r="Q681" s="102"/>
      <c r="R681" s="103">
        <v>1699</v>
      </c>
      <c r="S681" s="103">
        <v>205</v>
      </c>
      <c r="T681" s="102">
        <v>0</v>
      </c>
      <c r="U681" s="103">
        <v>4633</v>
      </c>
      <c r="V681" s="103">
        <v>273</v>
      </c>
    </row>
    <row r="682" spans="1:22" ht="16">
      <c r="A682" s="104" t="s">
        <v>929</v>
      </c>
      <c r="B682" s="20" t="str">
        <f>VLOOKUP(A682,'Planning Periods'!$E$2:$N$540,10,FALSE)</f>
        <v>10/31/2013 - 10/31/2021</v>
      </c>
      <c r="C682" s="103">
        <v>2015</v>
      </c>
      <c r="D682" s="103" t="str">
        <f t="shared" si="10"/>
        <v>Folsom 2015</v>
      </c>
      <c r="E682" s="103">
        <v>1218</v>
      </c>
      <c r="F682" s="101">
        <v>0</v>
      </c>
      <c r="G682" s="103">
        <v>0</v>
      </c>
      <c r="H682" s="103">
        <v>0</v>
      </c>
      <c r="I682" s="102"/>
      <c r="J682" s="103">
        <v>854</v>
      </c>
      <c r="K682" s="101">
        <v>0</v>
      </c>
      <c r="L682" s="103">
        <v>0</v>
      </c>
      <c r="M682" s="103">
        <v>0</v>
      </c>
      <c r="N682" s="102"/>
      <c r="O682" s="103">
        <v>862</v>
      </c>
      <c r="P682" s="103">
        <v>54</v>
      </c>
      <c r="Q682" s="102"/>
      <c r="R682" s="103">
        <v>1699</v>
      </c>
      <c r="S682" s="103">
        <v>180</v>
      </c>
      <c r="T682" s="102">
        <v>0</v>
      </c>
      <c r="U682" s="103">
        <v>4633</v>
      </c>
      <c r="V682" s="103">
        <v>234</v>
      </c>
    </row>
    <row r="683" spans="1:22" ht="16">
      <c r="A683" s="104" t="s">
        <v>929</v>
      </c>
      <c r="B683" s="20" t="str">
        <f>VLOOKUP(A683,'Planning Periods'!$E$2:$N$540,10,FALSE)</f>
        <v>10/31/2013 - 10/31/2021</v>
      </c>
      <c r="C683" s="103">
        <v>2016</v>
      </c>
      <c r="D683" s="103" t="str">
        <f t="shared" si="10"/>
        <v>Folsom 2016</v>
      </c>
      <c r="E683" s="103">
        <v>1218</v>
      </c>
      <c r="F683" s="101">
        <v>0</v>
      </c>
      <c r="G683" s="103">
        <v>0</v>
      </c>
      <c r="H683" s="103">
        <v>0</v>
      </c>
      <c r="I683" s="102"/>
      <c r="J683" s="103">
        <v>854</v>
      </c>
      <c r="K683" s="101">
        <v>0</v>
      </c>
      <c r="L683" s="103">
        <v>0</v>
      </c>
      <c r="M683" s="103">
        <v>0</v>
      </c>
      <c r="N683" s="102"/>
      <c r="O683" s="103">
        <v>862</v>
      </c>
      <c r="P683" s="103">
        <v>74</v>
      </c>
      <c r="Q683" s="102"/>
      <c r="R683" s="103">
        <v>1699</v>
      </c>
      <c r="S683" s="103">
        <v>99</v>
      </c>
      <c r="T683" s="102">
        <v>0</v>
      </c>
      <c r="U683" s="103">
        <v>4633</v>
      </c>
      <c r="V683" s="103">
        <v>173</v>
      </c>
    </row>
    <row r="684" spans="1:22" ht="16">
      <c r="A684" s="104" t="s">
        <v>929</v>
      </c>
      <c r="B684" s="20" t="str">
        <f>VLOOKUP(A684,'Planning Periods'!$E$2:$N$540,10,FALSE)</f>
        <v>10/31/2013 - 10/31/2021</v>
      </c>
      <c r="C684" s="103">
        <v>2017</v>
      </c>
      <c r="D684" s="103" t="str">
        <f t="shared" si="10"/>
        <v>Folsom 2017</v>
      </c>
      <c r="E684" s="103">
        <v>1218</v>
      </c>
      <c r="F684" s="101">
        <v>6</v>
      </c>
      <c r="G684" s="103">
        <v>6</v>
      </c>
      <c r="H684" s="103">
        <v>0</v>
      </c>
      <c r="I684" s="102"/>
      <c r="J684" s="103">
        <v>854</v>
      </c>
      <c r="K684" s="101">
        <v>0</v>
      </c>
      <c r="L684" s="103">
        <v>0</v>
      </c>
      <c r="M684" s="103">
        <v>0</v>
      </c>
      <c r="N684" s="102"/>
      <c r="O684" s="103">
        <v>862</v>
      </c>
      <c r="P684" s="103">
        <v>358</v>
      </c>
      <c r="Q684" s="102"/>
      <c r="R684" s="103">
        <v>1699</v>
      </c>
      <c r="S684" s="103">
        <v>138</v>
      </c>
      <c r="T684" s="102">
        <v>0</v>
      </c>
      <c r="U684" s="103">
        <v>4633</v>
      </c>
      <c r="V684" s="103">
        <v>502</v>
      </c>
    </row>
    <row r="685" spans="1:22">
      <c r="A685" s="104" t="s">
        <v>915</v>
      </c>
      <c r="B685" s="20"/>
      <c r="C685" s="103">
        <v>2013</v>
      </c>
      <c r="D685" s="103" t="str">
        <f t="shared" si="10"/>
        <v>Fontana 2013</v>
      </c>
      <c r="E685" s="103" t="s">
        <v>1538</v>
      </c>
      <c r="F685" s="101" t="s">
        <v>1538</v>
      </c>
      <c r="G685" s="103" t="s">
        <v>1538</v>
      </c>
      <c r="H685" s="103" t="s">
        <v>1538</v>
      </c>
      <c r="I685" s="102"/>
      <c r="J685" s="103" t="s">
        <v>1538</v>
      </c>
      <c r="K685" s="101" t="s">
        <v>1538</v>
      </c>
      <c r="L685" s="103" t="s">
        <v>1538</v>
      </c>
      <c r="M685" s="103" t="s">
        <v>1538</v>
      </c>
      <c r="N685" s="102"/>
      <c r="O685" s="103" t="s">
        <v>1538</v>
      </c>
      <c r="P685" s="103" t="s">
        <v>1538</v>
      </c>
      <c r="Q685" s="102"/>
      <c r="R685" s="103" t="s">
        <v>1538</v>
      </c>
      <c r="S685" s="103" t="s">
        <v>1538</v>
      </c>
      <c r="T685" s="102" t="s">
        <v>1538</v>
      </c>
      <c r="U685" s="103" t="s">
        <v>1538</v>
      </c>
      <c r="V685" s="103" t="s">
        <v>1538</v>
      </c>
    </row>
    <row r="686" spans="1:22" ht="16">
      <c r="A686" s="104" t="s">
        <v>915</v>
      </c>
      <c r="B686" s="20" t="str">
        <f>VLOOKUP(A686,'Planning Periods'!$E$2:$N$540,10,FALSE)</f>
        <v>10/15/2013 - 10/15/2021</v>
      </c>
      <c r="C686" s="103">
        <v>2014</v>
      </c>
      <c r="D686" s="103" t="str">
        <f t="shared" si="10"/>
        <v>Fontana 2014</v>
      </c>
      <c r="E686" s="103">
        <v>1442</v>
      </c>
      <c r="F686" s="101">
        <v>63</v>
      </c>
      <c r="G686" s="103">
        <v>63</v>
      </c>
      <c r="H686" s="103">
        <v>0</v>
      </c>
      <c r="I686" s="102"/>
      <c r="J686" s="103">
        <v>974</v>
      </c>
      <c r="K686" s="101">
        <v>0</v>
      </c>
      <c r="L686" s="103">
        <v>0</v>
      </c>
      <c r="M686" s="103">
        <v>0</v>
      </c>
      <c r="N686" s="102"/>
      <c r="O686" s="103">
        <v>1090</v>
      </c>
      <c r="P686" s="103">
        <v>0</v>
      </c>
      <c r="Q686" s="102"/>
      <c r="R686" s="103">
        <v>2471</v>
      </c>
      <c r="S686" s="103">
        <v>258</v>
      </c>
      <c r="T686" s="102">
        <v>0</v>
      </c>
      <c r="U686" s="103">
        <v>5977</v>
      </c>
      <c r="V686" s="103">
        <v>321</v>
      </c>
    </row>
    <row r="687" spans="1:22" ht="16">
      <c r="A687" s="104" t="s">
        <v>915</v>
      </c>
      <c r="B687" s="20" t="str">
        <f>VLOOKUP(A687,'Planning Periods'!$E$2:$N$540,10,FALSE)</f>
        <v>10/15/2013 - 10/15/2021</v>
      </c>
      <c r="C687" s="103">
        <v>2015</v>
      </c>
      <c r="D687" s="103" t="str">
        <f t="shared" si="10"/>
        <v>Fontana 2015</v>
      </c>
      <c r="E687" s="103">
        <v>1442</v>
      </c>
      <c r="F687" s="101">
        <v>0</v>
      </c>
      <c r="G687" s="103">
        <v>0</v>
      </c>
      <c r="H687" s="103">
        <v>0</v>
      </c>
      <c r="I687" s="102"/>
      <c r="J687" s="103">
        <v>974</v>
      </c>
      <c r="K687" s="101">
        <v>147</v>
      </c>
      <c r="L687" s="103">
        <v>147</v>
      </c>
      <c r="M687" s="103">
        <v>0</v>
      </c>
      <c r="N687" s="102"/>
      <c r="O687" s="103">
        <v>1090</v>
      </c>
      <c r="P687" s="103">
        <v>0</v>
      </c>
      <c r="Q687" s="102"/>
      <c r="R687" s="103">
        <v>2471</v>
      </c>
      <c r="S687" s="103">
        <v>368</v>
      </c>
      <c r="T687" s="102">
        <v>0</v>
      </c>
      <c r="U687" s="103">
        <v>5977</v>
      </c>
      <c r="V687" s="103">
        <v>515</v>
      </c>
    </row>
    <row r="688" spans="1:22" ht="16">
      <c r="A688" s="104" t="s">
        <v>915</v>
      </c>
      <c r="B688" s="20" t="str">
        <f>VLOOKUP(A688,'Planning Periods'!$E$2:$N$540,10,FALSE)</f>
        <v>10/15/2013 - 10/15/2021</v>
      </c>
      <c r="C688" s="103">
        <v>2016</v>
      </c>
      <c r="D688" s="103" t="str">
        <f t="shared" si="10"/>
        <v>Fontana 2016</v>
      </c>
      <c r="E688" s="103">
        <v>1442</v>
      </c>
      <c r="F688" s="101">
        <v>0</v>
      </c>
      <c r="G688" s="103">
        <v>0</v>
      </c>
      <c r="H688" s="103">
        <v>0</v>
      </c>
      <c r="I688" s="102"/>
      <c r="J688" s="103">
        <v>974</v>
      </c>
      <c r="K688" s="101">
        <v>0</v>
      </c>
      <c r="L688" s="103">
        <v>0</v>
      </c>
      <c r="M688" s="103">
        <v>0</v>
      </c>
      <c r="N688" s="102"/>
      <c r="O688" s="103">
        <v>1090</v>
      </c>
      <c r="P688" s="103">
        <v>0</v>
      </c>
      <c r="Q688" s="102"/>
      <c r="R688" s="103">
        <v>2471</v>
      </c>
      <c r="S688" s="103">
        <v>444</v>
      </c>
      <c r="T688" s="102">
        <v>0</v>
      </c>
      <c r="U688" s="103">
        <v>5977</v>
      </c>
      <c r="V688" s="103">
        <v>444</v>
      </c>
    </row>
    <row r="689" spans="1:22" ht="16">
      <c r="A689" s="104" t="s">
        <v>915</v>
      </c>
      <c r="B689" s="20" t="str">
        <f>VLOOKUP(A689,'Planning Periods'!$E$2:$N$540,10,FALSE)</f>
        <v>10/15/2013 - 10/15/2021</v>
      </c>
      <c r="C689" s="103">
        <v>2017</v>
      </c>
      <c r="D689" s="103" t="str">
        <f t="shared" si="10"/>
        <v>Fontana 2017</v>
      </c>
      <c r="E689" s="103">
        <v>1442</v>
      </c>
      <c r="F689" s="101">
        <v>0</v>
      </c>
      <c r="G689" s="103">
        <v>0</v>
      </c>
      <c r="H689" s="103">
        <v>0</v>
      </c>
      <c r="I689" s="102"/>
      <c r="J689" s="103">
        <v>974</v>
      </c>
      <c r="K689" s="101">
        <v>0</v>
      </c>
      <c r="L689" s="103">
        <v>0</v>
      </c>
      <c r="M689" s="103">
        <v>0</v>
      </c>
      <c r="N689" s="102"/>
      <c r="O689" s="103">
        <v>1090</v>
      </c>
      <c r="P689" s="103">
        <v>0</v>
      </c>
      <c r="Q689" s="102"/>
      <c r="R689" s="103">
        <v>2471</v>
      </c>
      <c r="S689" s="103">
        <v>435</v>
      </c>
      <c r="T689" s="102">
        <v>0</v>
      </c>
      <c r="U689" s="103">
        <v>5977</v>
      </c>
      <c r="V689" s="103">
        <v>435</v>
      </c>
    </row>
    <row r="690" spans="1:22" ht="16">
      <c r="A690" s="104" t="s">
        <v>1031</v>
      </c>
      <c r="B690" s="20" t="str">
        <f>VLOOKUP(A690,'Planning Periods'!$E$2:$N$540,10,FALSE)</f>
        <v>06/30/2014 - 06/30/2019</v>
      </c>
      <c r="C690" s="103">
        <v>2014</v>
      </c>
      <c r="D690" s="103" t="str">
        <f t="shared" si="10"/>
        <v>Fort Bragg 2014</v>
      </c>
      <c r="E690" s="103" t="s">
        <v>1538</v>
      </c>
      <c r="F690" s="101" t="s">
        <v>1538</v>
      </c>
      <c r="G690" s="103" t="s">
        <v>1538</v>
      </c>
      <c r="H690" s="103" t="s">
        <v>1538</v>
      </c>
      <c r="I690" s="102"/>
      <c r="J690" s="103" t="s">
        <v>1538</v>
      </c>
      <c r="K690" s="101" t="s">
        <v>1538</v>
      </c>
      <c r="L690" s="103" t="s">
        <v>1538</v>
      </c>
      <c r="M690" s="103" t="s">
        <v>1538</v>
      </c>
      <c r="N690" s="102"/>
      <c r="O690" s="103" t="s">
        <v>1538</v>
      </c>
      <c r="P690" s="103" t="s">
        <v>1538</v>
      </c>
      <c r="Q690" s="102"/>
      <c r="R690" s="103" t="s">
        <v>1538</v>
      </c>
      <c r="S690" s="103" t="s">
        <v>1538</v>
      </c>
      <c r="T690" s="102" t="s">
        <v>1538</v>
      </c>
      <c r="U690" s="103" t="s">
        <v>1538</v>
      </c>
      <c r="V690" s="103" t="s">
        <v>1538</v>
      </c>
    </row>
    <row r="691" spans="1:22" ht="16">
      <c r="A691" s="104" t="s">
        <v>1031</v>
      </c>
      <c r="B691" s="20" t="str">
        <f>VLOOKUP(A691,'Planning Periods'!$E$2:$N$540,10,FALSE)</f>
        <v>06/30/2014 - 06/30/2019</v>
      </c>
      <c r="C691" s="103">
        <v>2015</v>
      </c>
      <c r="D691" s="103" t="str">
        <f t="shared" si="10"/>
        <v>Fort Bragg 2015</v>
      </c>
      <c r="E691" s="103">
        <v>5</v>
      </c>
      <c r="F691" s="101">
        <v>0</v>
      </c>
      <c r="G691" s="103">
        <v>0</v>
      </c>
      <c r="H691" s="103">
        <v>0</v>
      </c>
      <c r="I691" s="102"/>
      <c r="J691" s="103">
        <v>5</v>
      </c>
      <c r="K691" s="101">
        <v>2</v>
      </c>
      <c r="L691" s="103">
        <v>2</v>
      </c>
      <c r="M691" s="103">
        <v>0</v>
      </c>
      <c r="N691" s="102"/>
      <c r="O691" s="103">
        <v>3</v>
      </c>
      <c r="P691" s="103">
        <v>0</v>
      </c>
      <c r="Q691" s="102"/>
      <c r="R691" s="103">
        <v>9</v>
      </c>
      <c r="S691" s="103">
        <v>3</v>
      </c>
      <c r="T691" s="102">
        <v>0</v>
      </c>
      <c r="U691" s="103">
        <v>22</v>
      </c>
      <c r="V691" s="103">
        <v>5</v>
      </c>
    </row>
    <row r="692" spans="1:22" ht="16">
      <c r="A692" s="104" t="s">
        <v>1031</v>
      </c>
      <c r="B692" s="20" t="str">
        <f>VLOOKUP(A692,'Planning Periods'!$E$2:$N$540,10,FALSE)</f>
        <v>06/30/2014 - 06/30/2019</v>
      </c>
      <c r="C692" s="103">
        <v>2016</v>
      </c>
      <c r="D692" s="103" t="str">
        <f t="shared" si="10"/>
        <v>Fort Bragg 2016</v>
      </c>
      <c r="E692" s="103" t="s">
        <v>1538</v>
      </c>
      <c r="F692" s="101" t="s">
        <v>1538</v>
      </c>
      <c r="G692" s="103" t="s">
        <v>1538</v>
      </c>
      <c r="H692" s="103" t="s">
        <v>1538</v>
      </c>
      <c r="I692" s="102"/>
      <c r="J692" s="103" t="s">
        <v>1538</v>
      </c>
      <c r="K692" s="101" t="s">
        <v>1538</v>
      </c>
      <c r="L692" s="103" t="s">
        <v>1538</v>
      </c>
      <c r="M692" s="103" t="s">
        <v>1538</v>
      </c>
      <c r="N692" s="102"/>
      <c r="O692" s="103" t="s">
        <v>1538</v>
      </c>
      <c r="P692" s="103" t="s">
        <v>1538</v>
      </c>
      <c r="Q692" s="102"/>
      <c r="R692" s="103" t="s">
        <v>1538</v>
      </c>
      <c r="S692" s="103" t="s">
        <v>1538</v>
      </c>
      <c r="T692" s="102" t="s">
        <v>1538</v>
      </c>
      <c r="U692" s="103" t="s">
        <v>1538</v>
      </c>
      <c r="V692" s="103" t="s">
        <v>1538</v>
      </c>
    </row>
    <row r="693" spans="1:22" ht="16">
      <c r="A693" s="104" t="s">
        <v>1031</v>
      </c>
      <c r="B693" s="20" t="str">
        <f>VLOOKUP(A693,'Planning Periods'!$E$2:$N$540,10,FALSE)</f>
        <v>06/30/2014 - 06/30/2019</v>
      </c>
      <c r="C693" s="103">
        <v>2017</v>
      </c>
      <c r="D693" s="103" t="str">
        <f t="shared" si="10"/>
        <v>Fort Bragg 2017</v>
      </c>
      <c r="E693" s="103" t="s">
        <v>1538</v>
      </c>
      <c r="F693" s="101" t="s">
        <v>1538</v>
      </c>
      <c r="G693" s="103" t="s">
        <v>1538</v>
      </c>
      <c r="H693" s="103" t="s">
        <v>1538</v>
      </c>
      <c r="I693" s="102"/>
      <c r="J693" s="103" t="s">
        <v>1538</v>
      </c>
      <c r="K693" s="101" t="s">
        <v>1538</v>
      </c>
      <c r="L693" s="103" t="s">
        <v>1538</v>
      </c>
      <c r="M693" s="103" t="s">
        <v>1538</v>
      </c>
      <c r="N693" s="102"/>
      <c r="O693" s="103" t="s">
        <v>1538</v>
      </c>
      <c r="P693" s="103" t="s">
        <v>1538</v>
      </c>
      <c r="Q693" s="102"/>
      <c r="R693" s="103" t="s">
        <v>1538</v>
      </c>
      <c r="S693" s="103" t="s">
        <v>1538</v>
      </c>
      <c r="T693" s="102" t="s">
        <v>1538</v>
      </c>
      <c r="U693" s="103" t="s">
        <v>1538</v>
      </c>
      <c r="V693" s="103" t="s">
        <v>1538</v>
      </c>
    </row>
    <row r="694" spans="1:22" ht="16">
      <c r="A694" t="s">
        <v>815</v>
      </c>
      <c r="B694" s="20" t="str">
        <f>VLOOKUP(A694,'Planning Periods'!$E$2:$N$540,10,FALSE)</f>
        <v>06/30/2014 - 06/30/2019</v>
      </c>
      <c r="C694" s="103">
        <v>2014</v>
      </c>
      <c r="D694" s="103" t="str">
        <f t="shared" si="10"/>
        <v>Fort Jones 2014</v>
      </c>
      <c r="E694" s="101" t="s">
        <v>1538</v>
      </c>
      <c r="F694" s="101" t="s">
        <v>1538</v>
      </c>
      <c r="G694" s="101" t="s">
        <v>1538</v>
      </c>
      <c r="H694" s="101" t="s">
        <v>1538</v>
      </c>
      <c r="I694" s="101">
        <v>0</v>
      </c>
      <c r="J694" s="101" t="s">
        <v>1538</v>
      </c>
      <c r="K694" s="101" t="s">
        <v>1538</v>
      </c>
      <c r="L694" s="101" t="s">
        <v>1538</v>
      </c>
      <c r="M694" s="101" t="s">
        <v>1538</v>
      </c>
      <c r="N694" s="101">
        <v>0</v>
      </c>
      <c r="O694" s="101" t="s">
        <v>1538</v>
      </c>
      <c r="P694" s="101" t="s">
        <v>1538</v>
      </c>
      <c r="Q694" s="101"/>
      <c r="R694" s="101" t="s">
        <v>1538</v>
      </c>
      <c r="S694" s="101" t="s">
        <v>1538</v>
      </c>
      <c r="T694" s="101" t="s">
        <v>1538</v>
      </c>
      <c r="U694" s="101" t="s">
        <v>1538</v>
      </c>
      <c r="V694" s="101" t="s">
        <v>1538</v>
      </c>
    </row>
    <row r="695" spans="1:22" ht="16">
      <c r="A695" t="s">
        <v>815</v>
      </c>
      <c r="B695" s="20" t="str">
        <f>VLOOKUP(A695,'Planning Periods'!$E$2:$N$540,10,FALSE)</f>
        <v>06/30/2014 - 06/30/2019</v>
      </c>
      <c r="C695" s="103">
        <v>2015</v>
      </c>
      <c r="D695" s="103" t="str">
        <f t="shared" si="10"/>
        <v>Fort Jones 2015</v>
      </c>
      <c r="E695" t="s">
        <v>1538</v>
      </c>
      <c r="F695" t="s">
        <v>1538</v>
      </c>
      <c r="G695" t="s">
        <v>1538</v>
      </c>
      <c r="H695" t="s">
        <v>1538</v>
      </c>
      <c r="J695" t="s">
        <v>1538</v>
      </c>
      <c r="K695" t="s">
        <v>1538</v>
      </c>
      <c r="L695" t="s">
        <v>1538</v>
      </c>
      <c r="M695" t="s">
        <v>1538</v>
      </c>
      <c r="O695" t="s">
        <v>1538</v>
      </c>
      <c r="P695" t="s">
        <v>1538</v>
      </c>
      <c r="R695" t="s">
        <v>1538</v>
      </c>
      <c r="S695" t="s">
        <v>1538</v>
      </c>
      <c r="T695" t="s">
        <v>1538</v>
      </c>
      <c r="U695" t="s">
        <v>1538</v>
      </c>
      <c r="V695" t="s">
        <v>1538</v>
      </c>
    </row>
    <row r="696" spans="1:22" ht="16">
      <c r="A696" t="s">
        <v>815</v>
      </c>
      <c r="B696" s="20" t="str">
        <f>VLOOKUP(A696,'Planning Periods'!$E$2:$N$540,10,FALSE)</f>
        <v>06/30/2014 - 06/30/2019</v>
      </c>
      <c r="C696" s="103">
        <v>2016</v>
      </c>
      <c r="D696" s="103" t="str">
        <f t="shared" si="10"/>
        <v>Fort Jones 2016</v>
      </c>
      <c r="E696" t="s">
        <v>1538</v>
      </c>
      <c r="F696" t="s">
        <v>1538</v>
      </c>
      <c r="G696" t="s">
        <v>1538</v>
      </c>
      <c r="H696" t="s">
        <v>1538</v>
      </c>
      <c r="J696" t="s">
        <v>1538</v>
      </c>
      <c r="K696" t="s">
        <v>1538</v>
      </c>
      <c r="L696" t="s">
        <v>1538</v>
      </c>
      <c r="M696" t="s">
        <v>1538</v>
      </c>
      <c r="O696" t="s">
        <v>1538</v>
      </c>
      <c r="P696" t="s">
        <v>1538</v>
      </c>
      <c r="R696" t="s">
        <v>1538</v>
      </c>
      <c r="S696" t="s">
        <v>1538</v>
      </c>
      <c r="T696" t="s">
        <v>1538</v>
      </c>
      <c r="U696" t="s">
        <v>1538</v>
      </c>
      <c r="V696" t="s">
        <v>1538</v>
      </c>
    </row>
    <row r="697" spans="1:22" ht="16">
      <c r="A697" t="s">
        <v>815</v>
      </c>
      <c r="B697" s="20" t="str">
        <f>VLOOKUP(A697,'Planning Periods'!$E$2:$N$540,10,FALSE)</f>
        <v>06/30/2014 - 06/30/2019</v>
      </c>
      <c r="C697" s="103">
        <v>2017</v>
      </c>
      <c r="D697" s="103" t="str">
        <f t="shared" si="10"/>
        <v>Fort Jones 2017</v>
      </c>
      <c r="E697" t="s">
        <v>1538</v>
      </c>
      <c r="F697" t="s">
        <v>1538</v>
      </c>
      <c r="G697" t="s">
        <v>1538</v>
      </c>
      <c r="H697" t="s">
        <v>1538</v>
      </c>
      <c r="J697" t="s">
        <v>1538</v>
      </c>
      <c r="K697" t="s">
        <v>1538</v>
      </c>
      <c r="L697" t="s">
        <v>1538</v>
      </c>
      <c r="M697" t="s">
        <v>1538</v>
      </c>
      <c r="O697" t="s">
        <v>1538</v>
      </c>
      <c r="P697" t="s">
        <v>1538</v>
      </c>
      <c r="R697" t="s">
        <v>1538</v>
      </c>
      <c r="S697" t="s">
        <v>1538</v>
      </c>
      <c r="T697" t="s">
        <v>1538</v>
      </c>
      <c r="U697" t="s">
        <v>1538</v>
      </c>
      <c r="V697" t="s">
        <v>1538</v>
      </c>
    </row>
    <row r="698" spans="1:22" ht="16">
      <c r="A698" s="104" t="s">
        <v>1164</v>
      </c>
      <c r="B698" s="20" t="str">
        <f>VLOOKUP(A698,'Planning Periods'!$E$2:$N$540,10,FALSE)</f>
        <v>06/30/2014 - 06/30/2019</v>
      </c>
      <c r="C698" s="103">
        <v>2014</v>
      </c>
      <c r="D698" s="103" t="str">
        <f t="shared" si="10"/>
        <v>Fortuna 2014</v>
      </c>
      <c r="E698" s="103" t="s">
        <v>1538</v>
      </c>
      <c r="F698" s="101" t="s">
        <v>1538</v>
      </c>
      <c r="G698" s="103" t="s">
        <v>1538</v>
      </c>
      <c r="H698" s="103" t="s">
        <v>1538</v>
      </c>
      <c r="I698" s="102"/>
      <c r="J698" s="103" t="s">
        <v>1538</v>
      </c>
      <c r="K698" s="101" t="s">
        <v>1538</v>
      </c>
      <c r="L698" s="103" t="s">
        <v>1538</v>
      </c>
      <c r="M698" s="103" t="s">
        <v>1538</v>
      </c>
      <c r="N698" s="102"/>
      <c r="O698" s="103" t="s">
        <v>1538</v>
      </c>
      <c r="P698" s="103" t="s">
        <v>1538</v>
      </c>
      <c r="Q698" s="102"/>
      <c r="R698" s="103" t="s">
        <v>1538</v>
      </c>
      <c r="S698" s="103" t="s">
        <v>1538</v>
      </c>
      <c r="T698" s="102" t="s">
        <v>1538</v>
      </c>
      <c r="U698" s="103" t="s">
        <v>1538</v>
      </c>
      <c r="V698" s="103" t="s">
        <v>1538</v>
      </c>
    </row>
    <row r="699" spans="1:22" ht="16">
      <c r="A699" s="104" t="s">
        <v>1164</v>
      </c>
      <c r="B699" s="20" t="str">
        <f>VLOOKUP(A699,'Planning Periods'!$E$2:$N$540,10,FALSE)</f>
        <v>06/30/2014 - 06/30/2019</v>
      </c>
      <c r="C699" s="103">
        <v>2015</v>
      </c>
      <c r="D699" s="103" t="str">
        <f t="shared" si="10"/>
        <v>Fortuna 2015</v>
      </c>
      <c r="E699" s="103" t="s">
        <v>1538</v>
      </c>
      <c r="F699" s="101" t="s">
        <v>1538</v>
      </c>
      <c r="G699" s="103" t="s">
        <v>1538</v>
      </c>
      <c r="H699" s="103" t="s">
        <v>1538</v>
      </c>
      <c r="I699" s="102"/>
      <c r="J699" s="103" t="s">
        <v>1538</v>
      </c>
      <c r="K699" s="101" t="s">
        <v>1538</v>
      </c>
      <c r="L699" s="103" t="s">
        <v>1538</v>
      </c>
      <c r="M699" s="103" t="s">
        <v>1538</v>
      </c>
      <c r="N699" s="102"/>
      <c r="O699" s="103" t="s">
        <v>1538</v>
      </c>
      <c r="P699" s="103" t="s">
        <v>1538</v>
      </c>
      <c r="Q699" s="102"/>
      <c r="R699" s="103" t="s">
        <v>1538</v>
      </c>
      <c r="S699" s="103" t="s">
        <v>1538</v>
      </c>
      <c r="T699" s="102" t="s">
        <v>1538</v>
      </c>
      <c r="U699" s="103" t="s">
        <v>1538</v>
      </c>
      <c r="V699" s="103" t="s">
        <v>1538</v>
      </c>
    </row>
    <row r="700" spans="1:22" ht="16">
      <c r="A700" s="104" t="s">
        <v>1164</v>
      </c>
      <c r="B700" s="20" t="str">
        <f>VLOOKUP(A700,'Planning Periods'!$E$2:$N$540,10,FALSE)</f>
        <v>06/30/2014 - 06/30/2019</v>
      </c>
      <c r="C700" s="103">
        <v>2016</v>
      </c>
      <c r="D700" s="103" t="str">
        <f t="shared" si="10"/>
        <v>Fortuna 2016</v>
      </c>
      <c r="E700" s="103" t="s">
        <v>1538</v>
      </c>
      <c r="F700" s="101" t="s">
        <v>1538</v>
      </c>
      <c r="G700" s="103" t="s">
        <v>1538</v>
      </c>
      <c r="H700" s="103" t="s">
        <v>1538</v>
      </c>
      <c r="I700" s="102"/>
      <c r="J700" s="103" t="s">
        <v>1538</v>
      </c>
      <c r="K700" s="101" t="s">
        <v>1538</v>
      </c>
      <c r="L700" s="103" t="s">
        <v>1538</v>
      </c>
      <c r="M700" s="103" t="s">
        <v>1538</v>
      </c>
      <c r="N700" s="102"/>
      <c r="O700" s="103" t="s">
        <v>1538</v>
      </c>
      <c r="P700" s="103" t="s">
        <v>1538</v>
      </c>
      <c r="Q700" s="102"/>
      <c r="R700" s="103" t="s">
        <v>1538</v>
      </c>
      <c r="S700" s="103" t="s">
        <v>1538</v>
      </c>
      <c r="T700" s="102" t="s">
        <v>1538</v>
      </c>
      <c r="U700" s="103" t="s">
        <v>1538</v>
      </c>
      <c r="V700" s="103" t="s">
        <v>1538</v>
      </c>
    </row>
    <row r="701" spans="1:22" ht="16">
      <c r="A701" s="104" t="s">
        <v>1164</v>
      </c>
      <c r="B701" s="20" t="str">
        <f>VLOOKUP(A701,'Planning Periods'!$E$2:$N$540,10,FALSE)</f>
        <v>06/30/2014 - 06/30/2019</v>
      </c>
      <c r="C701" s="103">
        <v>2017</v>
      </c>
      <c r="D701" s="103" t="str">
        <f t="shared" si="10"/>
        <v>Fortuna 2017</v>
      </c>
      <c r="E701" s="103">
        <v>39</v>
      </c>
      <c r="F701" s="101">
        <v>0</v>
      </c>
      <c r="G701" s="103">
        <v>0</v>
      </c>
      <c r="H701" s="103">
        <v>0</v>
      </c>
      <c r="I701" s="102"/>
      <c r="J701" s="103">
        <v>24</v>
      </c>
      <c r="K701" s="101">
        <v>0</v>
      </c>
      <c r="L701" s="103">
        <v>0</v>
      </c>
      <c r="M701" s="103">
        <v>0</v>
      </c>
      <c r="N701" s="102"/>
      <c r="O701" s="103">
        <v>27</v>
      </c>
      <c r="P701" s="103">
        <v>4</v>
      </c>
      <c r="Q701" s="102"/>
      <c r="R701" s="103">
        <v>71</v>
      </c>
      <c r="S701" s="103">
        <v>5</v>
      </c>
      <c r="T701" s="102">
        <v>0</v>
      </c>
      <c r="U701" s="103">
        <v>161</v>
      </c>
      <c r="V701" s="103">
        <v>9</v>
      </c>
    </row>
    <row r="702" spans="1:22" ht="16">
      <c r="A702" s="104" t="s">
        <v>859</v>
      </c>
      <c r="B702" s="20" t="str">
        <f>VLOOKUP(A702,'Planning Periods'!$E$2:$N$540,10,FALSE)</f>
        <v>01/31/2015 - 01/31/2023</v>
      </c>
      <c r="C702" s="103">
        <v>2014</v>
      </c>
      <c r="D702" s="103" t="str">
        <f t="shared" si="10"/>
        <v>Foster City 2014</v>
      </c>
      <c r="E702" s="103" t="s">
        <v>1538</v>
      </c>
      <c r="F702" s="101" t="s">
        <v>1538</v>
      </c>
      <c r="G702" s="103" t="s">
        <v>1538</v>
      </c>
      <c r="H702" s="103" t="s">
        <v>1538</v>
      </c>
      <c r="I702" s="102"/>
      <c r="J702" s="103" t="s">
        <v>1538</v>
      </c>
      <c r="K702" s="101" t="s">
        <v>1538</v>
      </c>
      <c r="L702" s="103" t="s">
        <v>1538</v>
      </c>
      <c r="M702" s="103" t="s">
        <v>1538</v>
      </c>
      <c r="N702" s="102"/>
      <c r="O702" s="103" t="s">
        <v>1538</v>
      </c>
      <c r="P702" s="103" t="s">
        <v>1538</v>
      </c>
      <c r="Q702" s="102"/>
      <c r="R702" s="103" t="s">
        <v>1538</v>
      </c>
      <c r="S702" s="103" t="s">
        <v>1538</v>
      </c>
      <c r="T702" s="102" t="s">
        <v>1538</v>
      </c>
      <c r="U702" s="103" t="s">
        <v>1538</v>
      </c>
      <c r="V702" s="103" t="s">
        <v>1538</v>
      </c>
    </row>
    <row r="703" spans="1:22" ht="16">
      <c r="A703" s="104" t="s">
        <v>859</v>
      </c>
      <c r="B703" s="20" t="str">
        <f>VLOOKUP(A703,'Planning Periods'!$E$2:$N$540,10,FALSE)</f>
        <v>01/31/2015 - 01/31/2023</v>
      </c>
      <c r="C703" s="103">
        <v>2015</v>
      </c>
      <c r="D703" s="103" t="str">
        <f t="shared" si="10"/>
        <v>Foster City 2015</v>
      </c>
      <c r="E703" s="103">
        <v>148</v>
      </c>
      <c r="F703" s="101">
        <v>83</v>
      </c>
      <c r="G703" s="103">
        <v>83</v>
      </c>
      <c r="H703" s="103">
        <v>0</v>
      </c>
      <c r="I703" s="102"/>
      <c r="J703" s="103">
        <v>87</v>
      </c>
      <c r="K703" s="101">
        <v>49</v>
      </c>
      <c r="L703" s="103">
        <v>49</v>
      </c>
      <c r="M703" s="103">
        <v>0</v>
      </c>
      <c r="N703" s="102"/>
      <c r="O703" s="103">
        <v>76</v>
      </c>
      <c r="P703" s="103">
        <v>14</v>
      </c>
      <c r="Q703" s="102"/>
      <c r="R703" s="103">
        <v>119</v>
      </c>
      <c r="S703" s="103">
        <v>563</v>
      </c>
      <c r="T703" s="102">
        <v>0</v>
      </c>
      <c r="U703" s="103">
        <v>430</v>
      </c>
      <c r="V703" s="103">
        <v>709</v>
      </c>
    </row>
    <row r="704" spans="1:22" ht="16">
      <c r="A704" s="104" t="s">
        <v>859</v>
      </c>
      <c r="B704" s="20" t="str">
        <f>VLOOKUP(A704,'Planning Periods'!$E$2:$N$540,10,FALSE)</f>
        <v>01/31/2015 - 01/31/2023</v>
      </c>
      <c r="C704" s="103">
        <v>2016</v>
      </c>
      <c r="D704" s="103" t="str">
        <f t="shared" si="10"/>
        <v>Foster City 2016</v>
      </c>
      <c r="E704" s="103">
        <v>148</v>
      </c>
      <c r="F704" s="101">
        <v>0</v>
      </c>
      <c r="G704" s="103">
        <v>0</v>
      </c>
      <c r="H704" s="103">
        <v>0</v>
      </c>
      <c r="I704" s="102"/>
      <c r="J704" s="103">
        <v>87</v>
      </c>
      <c r="K704" s="101">
        <v>0</v>
      </c>
      <c r="L704" s="103">
        <v>0</v>
      </c>
      <c r="M704" s="103">
        <v>0</v>
      </c>
      <c r="N704" s="102"/>
      <c r="O704" s="103">
        <v>76</v>
      </c>
      <c r="P704" s="103">
        <v>0</v>
      </c>
      <c r="Q704" s="102"/>
      <c r="R704" s="103">
        <v>119</v>
      </c>
      <c r="S704" s="103">
        <v>74</v>
      </c>
      <c r="T704" s="102">
        <v>0</v>
      </c>
      <c r="U704" s="103">
        <v>430</v>
      </c>
      <c r="V704" s="103">
        <v>74</v>
      </c>
    </row>
    <row r="705" spans="1:22" ht="16">
      <c r="A705" s="104" t="s">
        <v>859</v>
      </c>
      <c r="B705" s="20" t="str">
        <f>VLOOKUP(A705,'Planning Periods'!$E$2:$N$540,10,FALSE)</f>
        <v>01/31/2015 - 01/31/2023</v>
      </c>
      <c r="C705" s="103">
        <v>2017</v>
      </c>
      <c r="D705" s="103" t="str">
        <f t="shared" si="10"/>
        <v>Foster City 2017</v>
      </c>
      <c r="E705" s="103">
        <v>148</v>
      </c>
      <c r="F705" s="101">
        <v>1</v>
      </c>
      <c r="G705" s="103">
        <v>0</v>
      </c>
      <c r="H705" s="103">
        <v>1</v>
      </c>
      <c r="I705" s="102"/>
      <c r="J705" s="103">
        <v>87</v>
      </c>
      <c r="K705" s="101">
        <v>0</v>
      </c>
      <c r="L705" s="103">
        <v>0</v>
      </c>
      <c r="M705" s="103">
        <v>0</v>
      </c>
      <c r="N705" s="102"/>
      <c r="O705" s="103">
        <v>76</v>
      </c>
      <c r="P705" s="103">
        <v>0</v>
      </c>
      <c r="Q705" s="102"/>
      <c r="R705" s="103">
        <v>119</v>
      </c>
      <c r="S705" s="103">
        <v>0</v>
      </c>
      <c r="T705" s="102">
        <v>0</v>
      </c>
      <c r="U705" s="103">
        <v>430</v>
      </c>
      <c r="V705" s="103">
        <v>1</v>
      </c>
    </row>
    <row r="706" spans="1:22">
      <c r="A706" s="104" t="s">
        <v>990</v>
      </c>
      <c r="B706" s="20"/>
      <c r="C706" s="103">
        <v>2013</v>
      </c>
      <c r="D706" s="103" t="str">
        <f t="shared" si="10"/>
        <v>Fountain Valley 2013</v>
      </c>
      <c r="E706" s="103" t="s">
        <v>1538</v>
      </c>
      <c r="F706" s="101" t="s">
        <v>1538</v>
      </c>
      <c r="G706" s="103" t="s">
        <v>1538</v>
      </c>
      <c r="H706" s="103" t="s">
        <v>1538</v>
      </c>
      <c r="I706" s="102"/>
      <c r="J706" s="103" t="s">
        <v>1538</v>
      </c>
      <c r="K706" s="101" t="s">
        <v>1538</v>
      </c>
      <c r="L706" s="103" t="s">
        <v>1538</v>
      </c>
      <c r="M706" s="103" t="s">
        <v>1538</v>
      </c>
      <c r="N706" s="102"/>
      <c r="O706" s="103" t="s">
        <v>1538</v>
      </c>
      <c r="P706" s="103" t="s">
        <v>1538</v>
      </c>
      <c r="Q706" s="102"/>
      <c r="R706" s="103" t="s">
        <v>1538</v>
      </c>
      <c r="S706" s="103" t="s">
        <v>1538</v>
      </c>
      <c r="T706" s="102" t="s">
        <v>1538</v>
      </c>
      <c r="U706" s="103" t="s">
        <v>1538</v>
      </c>
      <c r="V706" s="103" t="s">
        <v>1538</v>
      </c>
    </row>
    <row r="707" spans="1:22" ht="16">
      <c r="A707" s="104" t="s">
        <v>990</v>
      </c>
      <c r="B707" s="20" t="str">
        <f>VLOOKUP(A707,'Planning Periods'!$E$2:$N$540,10,FALSE)</f>
        <v>10/15/2013 - 10/15/2021</v>
      </c>
      <c r="C707" s="103">
        <v>2014</v>
      </c>
      <c r="D707" s="103" t="str">
        <f t="shared" si="10"/>
        <v>Fountain Valley 2014</v>
      </c>
      <c r="E707" s="103">
        <v>83</v>
      </c>
      <c r="F707" s="101">
        <v>0</v>
      </c>
      <c r="G707" s="103">
        <v>0</v>
      </c>
      <c r="H707" s="103">
        <v>0</v>
      </c>
      <c r="I707" s="102"/>
      <c r="J707" s="103">
        <v>59</v>
      </c>
      <c r="K707" s="101">
        <v>0</v>
      </c>
      <c r="L707" s="103">
        <v>0</v>
      </c>
      <c r="M707" s="103">
        <v>0</v>
      </c>
      <c r="N707" s="102"/>
      <c r="O707" s="103">
        <v>65</v>
      </c>
      <c r="P707" s="103">
        <v>0</v>
      </c>
      <c r="Q707" s="102"/>
      <c r="R707" s="103">
        <v>151</v>
      </c>
      <c r="S707" s="103">
        <v>6</v>
      </c>
      <c r="T707" s="102">
        <v>0</v>
      </c>
      <c r="U707" s="103">
        <v>358</v>
      </c>
      <c r="V707" s="103">
        <v>6</v>
      </c>
    </row>
    <row r="708" spans="1:22" ht="16">
      <c r="A708" s="104" t="s">
        <v>990</v>
      </c>
      <c r="B708" s="20" t="str">
        <f>VLOOKUP(A708,'Planning Periods'!$E$2:$N$540,10,FALSE)</f>
        <v>10/15/2013 - 10/15/2021</v>
      </c>
      <c r="C708" s="103">
        <v>2015</v>
      </c>
      <c r="D708" s="103" t="str">
        <f t="shared" si="10"/>
        <v>Fountain Valley 2015</v>
      </c>
      <c r="E708" s="103">
        <v>83</v>
      </c>
      <c r="F708" s="101">
        <v>0</v>
      </c>
      <c r="G708" s="103">
        <v>0</v>
      </c>
      <c r="H708" s="103">
        <v>0</v>
      </c>
      <c r="I708" s="102"/>
      <c r="J708" s="103">
        <v>59</v>
      </c>
      <c r="K708" s="101">
        <v>0</v>
      </c>
      <c r="L708" s="103">
        <v>0</v>
      </c>
      <c r="M708" s="103">
        <v>0</v>
      </c>
      <c r="N708" s="102"/>
      <c r="O708" s="103">
        <v>65</v>
      </c>
      <c r="P708" s="103">
        <v>0</v>
      </c>
      <c r="Q708" s="102"/>
      <c r="R708" s="103">
        <v>151</v>
      </c>
      <c r="S708" s="103">
        <v>6</v>
      </c>
      <c r="T708" s="102">
        <v>0</v>
      </c>
      <c r="U708" s="103">
        <v>358</v>
      </c>
      <c r="V708" s="103">
        <v>6</v>
      </c>
    </row>
    <row r="709" spans="1:22" ht="16">
      <c r="A709" s="104" t="s">
        <v>990</v>
      </c>
      <c r="B709" s="20" t="str">
        <f>VLOOKUP(A709,'Planning Periods'!$E$2:$N$540,10,FALSE)</f>
        <v>10/15/2013 - 10/15/2021</v>
      </c>
      <c r="C709" s="103">
        <v>2016</v>
      </c>
      <c r="D709" s="103" t="str">
        <f t="shared" si="10"/>
        <v>Fountain Valley 2016</v>
      </c>
      <c r="E709" s="103">
        <v>83</v>
      </c>
      <c r="F709" s="101">
        <v>0</v>
      </c>
      <c r="G709" s="103">
        <v>0</v>
      </c>
      <c r="H709" s="103">
        <v>0</v>
      </c>
      <c r="I709" s="102"/>
      <c r="J709" s="103">
        <v>59</v>
      </c>
      <c r="K709" s="101">
        <v>0</v>
      </c>
      <c r="L709" s="103">
        <v>0</v>
      </c>
      <c r="M709" s="103">
        <v>0</v>
      </c>
      <c r="N709" s="102"/>
      <c r="O709" s="103">
        <v>65</v>
      </c>
      <c r="P709" s="103">
        <v>0</v>
      </c>
      <c r="Q709" s="102"/>
      <c r="R709" s="103">
        <v>151</v>
      </c>
      <c r="S709" s="103">
        <v>10</v>
      </c>
      <c r="T709" s="102">
        <v>0</v>
      </c>
      <c r="U709" s="103">
        <v>358</v>
      </c>
      <c r="V709" s="103">
        <v>10</v>
      </c>
    </row>
    <row r="710" spans="1:22" ht="16">
      <c r="A710" s="104" t="s">
        <v>990</v>
      </c>
      <c r="B710" s="20" t="str">
        <f>VLOOKUP(A710,'Planning Periods'!$E$2:$N$540,10,FALSE)</f>
        <v>10/15/2013 - 10/15/2021</v>
      </c>
      <c r="C710" s="103">
        <v>2017</v>
      </c>
      <c r="D710" s="103" t="str">
        <f t="shared" si="10"/>
        <v>Fountain Valley 2017</v>
      </c>
      <c r="E710" s="103">
        <v>83</v>
      </c>
      <c r="F710" s="101">
        <v>0</v>
      </c>
      <c r="G710" s="103">
        <v>0</v>
      </c>
      <c r="H710" s="103">
        <v>0</v>
      </c>
      <c r="I710" s="102"/>
      <c r="J710" s="103">
        <v>59</v>
      </c>
      <c r="K710" s="101">
        <v>0</v>
      </c>
      <c r="L710" s="103">
        <v>0</v>
      </c>
      <c r="M710" s="103">
        <v>0</v>
      </c>
      <c r="N710" s="102"/>
      <c r="O710" s="103">
        <v>65</v>
      </c>
      <c r="P710" s="103">
        <v>6</v>
      </c>
      <c r="Q710" s="102"/>
      <c r="R710" s="103">
        <v>151</v>
      </c>
      <c r="S710" s="103">
        <v>8</v>
      </c>
      <c r="T710" s="102">
        <v>0</v>
      </c>
      <c r="U710" s="103">
        <v>358</v>
      </c>
      <c r="V710" s="103">
        <v>14</v>
      </c>
    </row>
    <row r="711" spans="1:22" ht="16">
      <c r="A711" t="s">
        <v>1182</v>
      </c>
      <c r="B711" s="20" t="str">
        <f>VLOOKUP(A711,'Planning Periods'!$E$2:$N$540,10,FALSE)</f>
        <v>12/31/2015 - 12/31/2023</v>
      </c>
      <c r="C711" s="103">
        <v>2013</v>
      </c>
      <c r="D711" s="103" t="str">
        <f t="shared" si="10"/>
        <v>Fowler 2013</v>
      </c>
      <c r="E711" s="103" t="s">
        <v>1538</v>
      </c>
      <c r="F711" s="101" t="s">
        <v>1538</v>
      </c>
      <c r="G711" s="103" t="s">
        <v>1538</v>
      </c>
      <c r="H711" s="103" t="s">
        <v>1538</v>
      </c>
      <c r="I711" s="102"/>
      <c r="J711" s="103" t="s">
        <v>1538</v>
      </c>
      <c r="K711" s="101" t="s">
        <v>1538</v>
      </c>
      <c r="L711" s="103" t="s">
        <v>1538</v>
      </c>
      <c r="M711" s="103" t="s">
        <v>1538</v>
      </c>
      <c r="N711" s="102"/>
      <c r="O711" s="103" t="s">
        <v>1538</v>
      </c>
      <c r="P711" s="103" t="s">
        <v>1538</v>
      </c>
      <c r="Q711" s="102"/>
      <c r="R711" s="103" t="s">
        <v>1538</v>
      </c>
      <c r="S711" s="103" t="s">
        <v>1538</v>
      </c>
      <c r="T711" s="102" t="s">
        <v>1538</v>
      </c>
      <c r="U711" s="103" t="s">
        <v>1538</v>
      </c>
      <c r="V711" s="103" t="s">
        <v>1538</v>
      </c>
    </row>
    <row r="712" spans="1:22" ht="16">
      <c r="A712" t="s">
        <v>1182</v>
      </c>
      <c r="B712" s="20" t="str">
        <f>VLOOKUP(A712,'Planning Periods'!$E$2:$N$540,10,FALSE)</f>
        <v>12/31/2015 - 12/31/2023</v>
      </c>
      <c r="C712" s="103">
        <v>2014</v>
      </c>
      <c r="D712" s="103" t="str">
        <f t="shared" si="10"/>
        <v>Fowler 2014</v>
      </c>
      <c r="E712" s="101" t="s">
        <v>1538</v>
      </c>
      <c r="F712" s="101" t="s">
        <v>1538</v>
      </c>
      <c r="G712" s="101" t="s">
        <v>1538</v>
      </c>
      <c r="H712" s="101" t="s">
        <v>1538</v>
      </c>
      <c r="I712" s="101">
        <v>0</v>
      </c>
      <c r="J712" s="101" t="s">
        <v>1538</v>
      </c>
      <c r="K712" s="101" t="s">
        <v>1538</v>
      </c>
      <c r="L712" s="101" t="s">
        <v>1538</v>
      </c>
      <c r="M712" s="101" t="s">
        <v>1538</v>
      </c>
      <c r="N712" s="101">
        <v>0</v>
      </c>
      <c r="O712" s="101" t="s">
        <v>1538</v>
      </c>
      <c r="P712" s="101" t="s">
        <v>1538</v>
      </c>
      <c r="Q712" s="101"/>
      <c r="R712" s="101" t="s">
        <v>1538</v>
      </c>
      <c r="S712" s="101" t="s">
        <v>1538</v>
      </c>
      <c r="T712" s="101" t="s">
        <v>1538</v>
      </c>
      <c r="U712" s="101" t="s">
        <v>1538</v>
      </c>
      <c r="V712" s="101" t="s">
        <v>1538</v>
      </c>
    </row>
    <row r="713" spans="1:22" ht="16">
      <c r="A713" t="s">
        <v>1182</v>
      </c>
      <c r="B713" s="20" t="str">
        <f>VLOOKUP(A713,'Planning Periods'!$E$2:$N$540,10,FALSE)</f>
        <v>12/31/2015 - 12/31/2023</v>
      </c>
      <c r="C713" s="103">
        <v>2015</v>
      </c>
      <c r="D713" s="103" t="str">
        <f t="shared" si="10"/>
        <v>Fowler 2015</v>
      </c>
      <c r="E713" t="s">
        <v>1538</v>
      </c>
      <c r="F713" t="s">
        <v>1538</v>
      </c>
      <c r="G713" t="s">
        <v>1538</v>
      </c>
      <c r="H713" t="s">
        <v>1538</v>
      </c>
      <c r="J713" t="s">
        <v>1538</v>
      </c>
      <c r="K713" t="s">
        <v>1538</v>
      </c>
      <c r="L713" t="s">
        <v>1538</v>
      </c>
      <c r="M713" t="s">
        <v>1538</v>
      </c>
      <c r="O713" t="s">
        <v>1538</v>
      </c>
      <c r="P713" t="s">
        <v>1538</v>
      </c>
      <c r="R713" t="s">
        <v>1538</v>
      </c>
      <c r="S713" t="s">
        <v>1538</v>
      </c>
      <c r="T713" t="s">
        <v>1538</v>
      </c>
      <c r="U713" t="s">
        <v>1538</v>
      </c>
      <c r="V713" t="s">
        <v>1538</v>
      </c>
    </row>
    <row r="714" spans="1:22" ht="16">
      <c r="A714" t="s">
        <v>1182</v>
      </c>
      <c r="B714" s="20" t="str">
        <f>VLOOKUP(A714,'Planning Periods'!$E$2:$N$540,10,FALSE)</f>
        <v>12/31/2015 - 12/31/2023</v>
      </c>
      <c r="C714" s="103">
        <v>2016</v>
      </c>
      <c r="D714" s="103" t="str">
        <f t="shared" si="10"/>
        <v>Fowler 2016</v>
      </c>
      <c r="E714" t="s">
        <v>1538</v>
      </c>
      <c r="F714" t="s">
        <v>1538</v>
      </c>
      <c r="G714" t="s">
        <v>1538</v>
      </c>
      <c r="H714" t="s">
        <v>1538</v>
      </c>
      <c r="J714" t="s">
        <v>1538</v>
      </c>
      <c r="K714" t="s">
        <v>1538</v>
      </c>
      <c r="L714" t="s">
        <v>1538</v>
      </c>
      <c r="M714" t="s">
        <v>1538</v>
      </c>
      <c r="O714" t="s">
        <v>1538</v>
      </c>
      <c r="P714" t="s">
        <v>1538</v>
      </c>
      <c r="R714" t="s">
        <v>1538</v>
      </c>
      <c r="S714" t="s">
        <v>1538</v>
      </c>
      <c r="T714" t="s">
        <v>1538</v>
      </c>
      <c r="U714" t="s">
        <v>1538</v>
      </c>
      <c r="V714" t="s">
        <v>1538</v>
      </c>
    </row>
    <row r="715" spans="1:22" ht="16">
      <c r="A715" t="s">
        <v>1182</v>
      </c>
      <c r="B715" s="20" t="str">
        <f>VLOOKUP(A715,'Planning Periods'!$E$2:$N$540,10,FALSE)</f>
        <v>12/31/2015 - 12/31/2023</v>
      </c>
      <c r="C715" s="103">
        <v>2017</v>
      </c>
      <c r="D715" s="103" t="str">
        <f t="shared" si="10"/>
        <v>Fowler 2017</v>
      </c>
      <c r="E715" t="s">
        <v>1538</v>
      </c>
      <c r="F715" t="s">
        <v>1538</v>
      </c>
      <c r="G715" t="s">
        <v>1538</v>
      </c>
      <c r="H715" t="s">
        <v>1538</v>
      </c>
      <c r="J715" t="s">
        <v>1538</v>
      </c>
      <c r="K715" t="s">
        <v>1538</v>
      </c>
      <c r="L715" t="s">
        <v>1538</v>
      </c>
      <c r="M715" t="s">
        <v>1538</v>
      </c>
      <c r="O715" t="s">
        <v>1538</v>
      </c>
      <c r="P715" t="s">
        <v>1538</v>
      </c>
      <c r="R715" t="s">
        <v>1538</v>
      </c>
      <c r="S715" t="s">
        <v>1538</v>
      </c>
      <c r="T715" t="s">
        <v>1538</v>
      </c>
      <c r="U715" t="s">
        <v>1538</v>
      </c>
      <c r="V715" t="s">
        <v>1538</v>
      </c>
    </row>
    <row r="716" spans="1:22" ht="16">
      <c r="A716" s="104" t="s">
        <v>1233</v>
      </c>
      <c r="B716" s="20" t="str">
        <f>VLOOKUP(A716,'Planning Periods'!$E$2:$N$540,10,FALSE)</f>
        <v>01/31/2015 - 01/31/2023</v>
      </c>
      <c r="C716" s="103">
        <v>2014</v>
      </c>
      <c r="D716" s="103" t="str">
        <f t="shared" si="10"/>
        <v>Fremont 2014</v>
      </c>
      <c r="E716" s="103">
        <v>1714</v>
      </c>
      <c r="F716" s="101">
        <v>0</v>
      </c>
      <c r="G716" s="103">
        <v>0</v>
      </c>
      <c r="H716" s="103">
        <v>0</v>
      </c>
      <c r="I716" s="102"/>
      <c r="J716" s="103">
        <v>926</v>
      </c>
      <c r="K716" s="101">
        <v>0</v>
      </c>
      <c r="L716" s="103">
        <v>0</v>
      </c>
      <c r="M716" s="103">
        <v>0</v>
      </c>
      <c r="N716" s="102"/>
      <c r="O716" s="103">
        <v>978</v>
      </c>
      <c r="P716" s="103">
        <v>0</v>
      </c>
      <c r="Q716" s="102"/>
      <c r="R716" s="103">
        <v>1837</v>
      </c>
      <c r="S716" s="103">
        <v>137</v>
      </c>
      <c r="T716" s="102">
        <v>0</v>
      </c>
      <c r="U716" s="103">
        <v>5455</v>
      </c>
      <c r="V716" s="103">
        <v>137</v>
      </c>
    </row>
    <row r="717" spans="1:22" ht="16">
      <c r="A717" s="104" t="s">
        <v>1233</v>
      </c>
      <c r="B717" s="20" t="str">
        <f>VLOOKUP(A717,'Planning Periods'!$E$2:$N$540,10,FALSE)</f>
        <v>01/31/2015 - 01/31/2023</v>
      </c>
      <c r="C717" s="103">
        <v>2015</v>
      </c>
      <c r="D717" s="103" t="str">
        <f t="shared" si="10"/>
        <v>Fremont 2015</v>
      </c>
      <c r="E717" s="103">
        <v>1714</v>
      </c>
      <c r="F717" s="101">
        <v>64</v>
      </c>
      <c r="G717" s="103">
        <v>64</v>
      </c>
      <c r="H717" s="103">
        <v>0</v>
      </c>
      <c r="I717" s="102"/>
      <c r="J717" s="103">
        <v>926</v>
      </c>
      <c r="K717" s="101">
        <v>0</v>
      </c>
      <c r="L717" s="103">
        <v>0</v>
      </c>
      <c r="M717" s="103">
        <v>0</v>
      </c>
      <c r="N717" s="102"/>
      <c r="O717" s="103">
        <v>978</v>
      </c>
      <c r="P717" s="103">
        <v>0</v>
      </c>
      <c r="Q717" s="102"/>
      <c r="R717" s="103">
        <v>1837</v>
      </c>
      <c r="S717" s="103">
        <v>383</v>
      </c>
      <c r="T717" s="102">
        <v>0</v>
      </c>
      <c r="U717" s="103">
        <v>5455</v>
      </c>
      <c r="V717" s="103">
        <v>447</v>
      </c>
    </row>
    <row r="718" spans="1:22" ht="16">
      <c r="A718" s="104" t="s">
        <v>1233</v>
      </c>
      <c r="B718" s="20" t="str">
        <f>VLOOKUP(A718,'Planning Periods'!$E$2:$N$540,10,FALSE)</f>
        <v>01/31/2015 - 01/31/2023</v>
      </c>
      <c r="C718" s="103">
        <v>2016</v>
      </c>
      <c r="D718" s="103" t="str">
        <f t="shared" si="10"/>
        <v>Fremont 2016</v>
      </c>
      <c r="E718" s="103">
        <v>1714</v>
      </c>
      <c r="F718" s="101">
        <v>2</v>
      </c>
      <c r="G718" s="103">
        <v>2</v>
      </c>
      <c r="H718" s="103">
        <v>0</v>
      </c>
      <c r="I718" s="102"/>
      <c r="J718" s="103">
        <v>926</v>
      </c>
      <c r="K718" s="101">
        <v>0</v>
      </c>
      <c r="L718" s="103">
        <v>0</v>
      </c>
      <c r="M718" s="103">
        <v>0</v>
      </c>
      <c r="N718" s="102"/>
      <c r="O718" s="103">
        <v>978</v>
      </c>
      <c r="P718" s="103">
        <v>0</v>
      </c>
      <c r="Q718" s="102"/>
      <c r="R718" s="103">
        <v>1837</v>
      </c>
      <c r="S718" s="103">
        <v>452</v>
      </c>
      <c r="T718" s="102">
        <v>0</v>
      </c>
      <c r="U718" s="103">
        <v>5455</v>
      </c>
      <c r="V718" s="103">
        <v>454</v>
      </c>
    </row>
    <row r="719" spans="1:22" ht="16">
      <c r="A719" s="104" t="s">
        <v>1233</v>
      </c>
      <c r="B719" s="20" t="str">
        <f>VLOOKUP(A719,'Planning Periods'!$E$2:$N$540,10,FALSE)</f>
        <v>01/31/2015 - 01/31/2023</v>
      </c>
      <c r="C719" s="103">
        <v>2017</v>
      </c>
      <c r="D719" s="103" t="str">
        <f t="shared" si="10"/>
        <v>Fremont 2017</v>
      </c>
      <c r="E719" s="103">
        <v>1714</v>
      </c>
      <c r="F719" s="101">
        <v>217</v>
      </c>
      <c r="G719" s="103">
        <v>217</v>
      </c>
      <c r="H719" s="103">
        <v>0</v>
      </c>
      <c r="I719" s="102"/>
      <c r="J719" s="103">
        <v>926</v>
      </c>
      <c r="K719" s="101">
        <v>249</v>
      </c>
      <c r="L719" s="103">
        <v>249</v>
      </c>
      <c r="M719" s="103">
        <v>0</v>
      </c>
      <c r="N719" s="102"/>
      <c r="O719" s="103">
        <v>978</v>
      </c>
      <c r="P719" s="103">
        <v>0</v>
      </c>
      <c r="Q719" s="102"/>
      <c r="R719" s="103">
        <v>1837</v>
      </c>
      <c r="S719" s="103">
        <v>1601</v>
      </c>
      <c r="T719" s="102">
        <v>0</v>
      </c>
      <c r="U719" s="103">
        <v>5455</v>
      </c>
      <c r="V719" s="103">
        <v>2067</v>
      </c>
    </row>
    <row r="720" spans="1:22" ht="16">
      <c r="A720" s="104" t="s">
        <v>1173</v>
      </c>
      <c r="B720" s="20" t="str">
        <f>VLOOKUP(A720,'Planning Periods'!$E$2:$N$540,10,FALSE)</f>
        <v>12/31/2015 - 12/31/2023</v>
      </c>
      <c r="C720" s="103">
        <v>2013</v>
      </c>
      <c r="D720" s="103" t="str">
        <f t="shared" si="10"/>
        <v>Fresno 2013</v>
      </c>
      <c r="E720" s="103" t="s">
        <v>1538</v>
      </c>
      <c r="F720" s="101" t="s">
        <v>1538</v>
      </c>
      <c r="G720" s="103" t="s">
        <v>1538</v>
      </c>
      <c r="H720" s="103" t="s">
        <v>1538</v>
      </c>
      <c r="I720" s="102"/>
      <c r="J720" s="103" t="s">
        <v>1538</v>
      </c>
      <c r="K720" s="101" t="s">
        <v>1538</v>
      </c>
      <c r="L720" s="103" t="s">
        <v>1538</v>
      </c>
      <c r="M720" s="103" t="s">
        <v>1538</v>
      </c>
      <c r="N720" s="102"/>
      <c r="O720" s="103" t="s">
        <v>1538</v>
      </c>
      <c r="P720" s="103" t="s">
        <v>1538</v>
      </c>
      <c r="Q720" s="102"/>
      <c r="R720" s="103" t="s">
        <v>1538</v>
      </c>
      <c r="S720" s="103" t="s">
        <v>1538</v>
      </c>
      <c r="T720" s="102" t="s">
        <v>1538</v>
      </c>
      <c r="U720" s="103" t="s">
        <v>1538</v>
      </c>
      <c r="V720" s="103" t="s">
        <v>1538</v>
      </c>
    </row>
    <row r="721" spans="1:22" ht="16">
      <c r="A721" s="104" t="s">
        <v>1173</v>
      </c>
      <c r="B721" s="20" t="str">
        <f>VLOOKUP(A721,'Planning Periods'!$E$2:$N$540,10,FALSE)</f>
        <v>12/31/2015 - 12/31/2023</v>
      </c>
      <c r="C721" s="103">
        <v>2014</v>
      </c>
      <c r="D721" s="103" t="str">
        <f t="shared" si="10"/>
        <v>Fresno 2014</v>
      </c>
      <c r="E721" s="103" t="s">
        <v>1538</v>
      </c>
      <c r="F721" s="101" t="s">
        <v>1538</v>
      </c>
      <c r="G721" s="103" t="s">
        <v>1538</v>
      </c>
      <c r="H721" s="103" t="s">
        <v>1538</v>
      </c>
      <c r="I721" s="102"/>
      <c r="J721" s="103" t="s">
        <v>1538</v>
      </c>
      <c r="K721" s="101" t="s">
        <v>1538</v>
      </c>
      <c r="L721" s="103" t="s">
        <v>1538</v>
      </c>
      <c r="M721" s="103" t="s">
        <v>1538</v>
      </c>
      <c r="N721" s="102"/>
      <c r="O721" s="103" t="s">
        <v>1538</v>
      </c>
      <c r="P721" s="103" t="s">
        <v>1538</v>
      </c>
      <c r="Q721" s="102"/>
      <c r="R721" s="103" t="s">
        <v>1538</v>
      </c>
      <c r="S721" s="103" t="s">
        <v>1538</v>
      </c>
      <c r="T721" s="102" t="s">
        <v>1538</v>
      </c>
      <c r="U721" s="103" t="s">
        <v>1538</v>
      </c>
      <c r="V721" s="103" t="s">
        <v>1538</v>
      </c>
    </row>
    <row r="722" spans="1:22" ht="16">
      <c r="A722" s="104" t="s">
        <v>1173</v>
      </c>
      <c r="B722" s="20" t="str">
        <f>VLOOKUP(A722,'Planning Periods'!$E$2:$N$540,10,FALSE)</f>
        <v>12/31/2015 - 12/31/2023</v>
      </c>
      <c r="C722" s="103">
        <v>2015</v>
      </c>
      <c r="D722" s="103" t="str">
        <f t="shared" si="10"/>
        <v>Fresno 2015</v>
      </c>
      <c r="E722" s="103">
        <v>7971</v>
      </c>
      <c r="F722" s="101">
        <v>290</v>
      </c>
      <c r="G722" s="103">
        <v>290</v>
      </c>
      <c r="H722" s="103">
        <v>0</v>
      </c>
      <c r="I722" s="102"/>
      <c r="J722" s="103">
        <v>5736</v>
      </c>
      <c r="K722" s="101">
        <v>268</v>
      </c>
      <c r="L722" s="103">
        <v>268</v>
      </c>
      <c r="M722" s="103">
        <v>0</v>
      </c>
      <c r="N722" s="102"/>
      <c r="O722" s="103">
        <v>3228</v>
      </c>
      <c r="P722" s="103">
        <v>384</v>
      </c>
      <c r="Q722" s="102"/>
      <c r="R722" s="103">
        <v>10116</v>
      </c>
      <c r="S722" s="103">
        <v>2328</v>
      </c>
      <c r="T722" s="102">
        <v>0</v>
      </c>
      <c r="U722" s="103">
        <v>27051</v>
      </c>
      <c r="V722" s="103">
        <v>3270</v>
      </c>
    </row>
    <row r="723" spans="1:22" ht="16">
      <c r="A723" s="104" t="s">
        <v>1173</v>
      </c>
      <c r="B723" s="20" t="str">
        <f>VLOOKUP(A723,'Planning Periods'!$E$2:$N$540,10,FALSE)</f>
        <v>12/31/2015 - 12/31/2023</v>
      </c>
      <c r="C723" s="103">
        <v>2016</v>
      </c>
      <c r="D723" s="103" t="str">
        <f t="shared" si="10"/>
        <v>Fresno 2016</v>
      </c>
      <c r="E723" s="103">
        <v>7971</v>
      </c>
      <c r="F723" s="101">
        <v>23</v>
      </c>
      <c r="G723" s="103">
        <v>23</v>
      </c>
      <c r="H723" s="103">
        <v>0</v>
      </c>
      <c r="I723" s="102"/>
      <c r="J723" s="103">
        <v>5736</v>
      </c>
      <c r="K723" s="101">
        <v>8</v>
      </c>
      <c r="L723" s="103">
        <v>8</v>
      </c>
      <c r="M723" s="103">
        <v>0</v>
      </c>
      <c r="N723" s="102"/>
      <c r="O723" s="103">
        <v>3228</v>
      </c>
      <c r="P723" s="103">
        <v>334</v>
      </c>
      <c r="Q723" s="102"/>
      <c r="R723" s="103">
        <v>10116</v>
      </c>
      <c r="S723" s="103">
        <v>923</v>
      </c>
      <c r="T723" s="102">
        <v>0</v>
      </c>
      <c r="U723" s="103">
        <v>27051</v>
      </c>
      <c r="V723" s="103">
        <v>1288</v>
      </c>
    </row>
    <row r="724" spans="1:22" ht="16">
      <c r="A724" s="104" t="s">
        <v>1173</v>
      </c>
      <c r="B724" s="20" t="str">
        <f>VLOOKUP(A724,'Planning Periods'!$E$2:$N$540,10,FALSE)</f>
        <v>12/31/2015 - 12/31/2023</v>
      </c>
      <c r="C724" s="103">
        <v>2017</v>
      </c>
      <c r="D724" s="103" t="str">
        <f t="shared" si="10"/>
        <v>Fresno 2017</v>
      </c>
      <c r="E724" s="103">
        <v>7971</v>
      </c>
      <c r="F724" s="101">
        <v>0</v>
      </c>
      <c r="G724" s="103">
        <v>0</v>
      </c>
      <c r="H724" s="103">
        <v>0</v>
      </c>
      <c r="I724" s="102"/>
      <c r="J724" s="103">
        <v>5736</v>
      </c>
      <c r="K724" s="101">
        <v>4</v>
      </c>
      <c r="L724" s="103">
        <v>4</v>
      </c>
      <c r="M724" s="103">
        <v>0</v>
      </c>
      <c r="N724" s="102"/>
      <c r="O724" s="103">
        <v>3228</v>
      </c>
      <c r="P724" s="103">
        <v>787</v>
      </c>
      <c r="Q724" s="102"/>
      <c r="R724" s="103">
        <v>10116</v>
      </c>
      <c r="S724" s="103">
        <v>676</v>
      </c>
      <c r="T724" s="102">
        <v>0</v>
      </c>
      <c r="U724" s="103">
        <v>27051</v>
      </c>
      <c r="V724" s="103">
        <v>1467</v>
      </c>
    </row>
    <row r="725" spans="1:22" ht="16">
      <c r="A725" s="104" t="s">
        <v>663</v>
      </c>
      <c r="B725" s="20" t="str">
        <f>VLOOKUP(A725,'Planning Periods'!$E$2:$N$540,10,FALSE)</f>
        <v>12/31/2015 - 12/31/2023</v>
      </c>
      <c r="C725" s="103">
        <v>2013</v>
      </c>
      <c r="D725" s="103" t="str">
        <f t="shared" si="10"/>
        <v>Fresno County - Unincorporated 2013</v>
      </c>
      <c r="E725" s="103" t="s">
        <v>1538</v>
      </c>
      <c r="F725" s="101" t="s">
        <v>1538</v>
      </c>
      <c r="G725" s="103" t="s">
        <v>1538</v>
      </c>
      <c r="H725" s="103" t="s">
        <v>1538</v>
      </c>
      <c r="I725" s="102"/>
      <c r="J725" s="103" t="s">
        <v>1538</v>
      </c>
      <c r="K725" s="101" t="s">
        <v>1538</v>
      </c>
      <c r="L725" s="103" t="s">
        <v>1538</v>
      </c>
      <c r="M725" s="103" t="s">
        <v>1538</v>
      </c>
      <c r="N725" s="102"/>
      <c r="O725" s="103" t="s">
        <v>1538</v>
      </c>
      <c r="P725" s="103" t="s">
        <v>1538</v>
      </c>
      <c r="Q725" s="102"/>
      <c r="R725" s="103" t="s">
        <v>1538</v>
      </c>
      <c r="S725" s="103" t="s">
        <v>1538</v>
      </c>
      <c r="T725" s="102" t="s">
        <v>1538</v>
      </c>
      <c r="U725" s="103" t="s">
        <v>1538</v>
      </c>
      <c r="V725" s="103" t="s">
        <v>1538</v>
      </c>
    </row>
    <row r="726" spans="1:22" ht="16">
      <c r="A726" s="104" t="s">
        <v>663</v>
      </c>
      <c r="B726" s="20" t="str">
        <f>VLOOKUP(A726,'Planning Periods'!$E$2:$N$540,10,FALSE)</f>
        <v>12/31/2015 - 12/31/2023</v>
      </c>
      <c r="C726" s="103">
        <v>2014</v>
      </c>
      <c r="D726" s="103" t="str">
        <f t="shared" si="10"/>
        <v>Fresno County - Unincorporated 2014</v>
      </c>
      <c r="E726" s="103" t="s">
        <v>1538</v>
      </c>
      <c r="F726" s="101" t="s">
        <v>1538</v>
      </c>
      <c r="G726" s="103" t="s">
        <v>1538</v>
      </c>
      <c r="H726" s="103" t="s">
        <v>1538</v>
      </c>
      <c r="I726" s="102"/>
      <c r="J726" s="103" t="s">
        <v>1538</v>
      </c>
      <c r="K726" s="101" t="s">
        <v>1538</v>
      </c>
      <c r="L726" s="103" t="s">
        <v>1538</v>
      </c>
      <c r="M726" s="103" t="s">
        <v>1538</v>
      </c>
      <c r="N726" s="102"/>
      <c r="O726" s="103" t="s">
        <v>1538</v>
      </c>
      <c r="P726" s="103" t="s">
        <v>1538</v>
      </c>
      <c r="Q726" s="102"/>
      <c r="R726" s="103" t="s">
        <v>1538</v>
      </c>
      <c r="S726" s="103" t="s">
        <v>1538</v>
      </c>
      <c r="T726" s="102" t="s">
        <v>1538</v>
      </c>
      <c r="U726" s="103" t="s">
        <v>1538</v>
      </c>
      <c r="V726" s="103" t="s">
        <v>1538</v>
      </c>
    </row>
    <row r="727" spans="1:22" ht="16">
      <c r="A727" s="104" t="s">
        <v>663</v>
      </c>
      <c r="B727" s="20" t="str">
        <f>VLOOKUP(A727,'Planning Periods'!$E$2:$N$540,10,FALSE)</f>
        <v>12/31/2015 - 12/31/2023</v>
      </c>
      <c r="C727" s="103">
        <v>2015</v>
      </c>
      <c r="D727" s="103" t="str">
        <f t="shared" si="10"/>
        <v>Fresno County - Unincorporated 2015</v>
      </c>
      <c r="E727" s="103">
        <v>460</v>
      </c>
      <c r="F727" s="101">
        <v>0</v>
      </c>
      <c r="G727" s="103">
        <v>0</v>
      </c>
      <c r="H727" s="103">
        <v>0</v>
      </c>
      <c r="I727" s="102"/>
      <c r="J727" s="103">
        <v>527</v>
      </c>
      <c r="K727" s="101">
        <v>0</v>
      </c>
      <c r="L727" s="103">
        <v>0</v>
      </c>
      <c r="M727" s="103">
        <v>0</v>
      </c>
      <c r="N727" s="102"/>
      <c r="O727" s="103">
        <v>589</v>
      </c>
      <c r="P727" s="103">
        <v>102</v>
      </c>
      <c r="Q727" s="102"/>
      <c r="R727" s="103">
        <v>1146</v>
      </c>
      <c r="S727" s="103">
        <v>162</v>
      </c>
      <c r="T727" s="102">
        <v>0</v>
      </c>
      <c r="U727" s="103">
        <v>2722</v>
      </c>
      <c r="V727" s="103">
        <v>264</v>
      </c>
    </row>
    <row r="728" spans="1:22" ht="16">
      <c r="A728" s="104" t="s">
        <v>663</v>
      </c>
      <c r="B728" s="20" t="str">
        <f>VLOOKUP(A728,'Planning Periods'!$E$2:$N$540,10,FALSE)</f>
        <v>12/31/2015 - 12/31/2023</v>
      </c>
      <c r="C728" s="103">
        <v>2016</v>
      </c>
      <c r="D728" s="103" t="str">
        <f t="shared" si="10"/>
        <v>Fresno County - Unincorporated 2016</v>
      </c>
      <c r="E728" s="103">
        <v>460</v>
      </c>
      <c r="F728" s="101">
        <v>0</v>
      </c>
      <c r="G728" s="103">
        <v>0</v>
      </c>
      <c r="H728" s="103">
        <v>0</v>
      </c>
      <c r="I728" s="102"/>
      <c r="J728" s="103">
        <v>527</v>
      </c>
      <c r="K728" s="101">
        <v>0</v>
      </c>
      <c r="L728" s="103">
        <v>0</v>
      </c>
      <c r="M728" s="103">
        <v>0</v>
      </c>
      <c r="N728" s="102"/>
      <c r="O728" s="103">
        <v>589</v>
      </c>
      <c r="P728" s="103">
        <v>63</v>
      </c>
      <c r="Q728" s="102"/>
      <c r="R728" s="103">
        <v>1146</v>
      </c>
      <c r="S728" s="103">
        <v>38</v>
      </c>
      <c r="T728" s="102">
        <v>0</v>
      </c>
      <c r="U728" s="103">
        <v>2722</v>
      </c>
      <c r="V728" s="103">
        <v>101</v>
      </c>
    </row>
    <row r="729" spans="1:22" ht="16">
      <c r="A729" s="104" t="s">
        <v>663</v>
      </c>
      <c r="B729" s="20" t="str">
        <f>VLOOKUP(A729,'Planning Periods'!$E$2:$N$540,10,FALSE)</f>
        <v>12/31/2015 - 12/31/2023</v>
      </c>
      <c r="C729" s="103">
        <v>2017</v>
      </c>
      <c r="D729" s="103" t="str">
        <f t="shared" si="10"/>
        <v>Fresno County - Unincorporated 2017</v>
      </c>
      <c r="E729" s="103">
        <v>460</v>
      </c>
      <c r="F729" s="101">
        <v>0</v>
      </c>
      <c r="G729" s="103">
        <v>0</v>
      </c>
      <c r="H729" s="103">
        <v>0</v>
      </c>
      <c r="I729" s="102"/>
      <c r="J729" s="103">
        <v>527</v>
      </c>
      <c r="K729" s="101">
        <v>0</v>
      </c>
      <c r="L729" s="103">
        <v>0</v>
      </c>
      <c r="M729" s="103">
        <v>0</v>
      </c>
      <c r="N729" s="102"/>
      <c r="O729" s="103">
        <v>589</v>
      </c>
      <c r="P729" s="103">
        <v>54</v>
      </c>
      <c r="Q729" s="102"/>
      <c r="R729" s="103">
        <v>1146</v>
      </c>
      <c r="S729" s="103">
        <v>71</v>
      </c>
      <c r="T729" s="102">
        <v>0</v>
      </c>
      <c r="U729" s="103">
        <v>2722</v>
      </c>
      <c r="V729" s="103">
        <v>125</v>
      </c>
    </row>
    <row r="730" spans="1:22">
      <c r="A730" s="104" t="s">
        <v>989</v>
      </c>
      <c r="B730" s="20"/>
      <c r="C730" s="103">
        <v>2013</v>
      </c>
      <c r="D730" s="103" t="str">
        <f t="shared" si="10"/>
        <v>Fullerton 2013</v>
      </c>
      <c r="E730" s="103" t="s">
        <v>1538</v>
      </c>
      <c r="F730" s="101" t="s">
        <v>1538</v>
      </c>
      <c r="G730" s="103" t="s">
        <v>1538</v>
      </c>
      <c r="H730" s="103" t="s">
        <v>1538</v>
      </c>
      <c r="I730" s="102"/>
      <c r="J730" s="103" t="s">
        <v>1538</v>
      </c>
      <c r="K730" s="101" t="s">
        <v>1538</v>
      </c>
      <c r="L730" s="103" t="s">
        <v>1538</v>
      </c>
      <c r="M730" s="103" t="s">
        <v>1538</v>
      </c>
      <c r="N730" s="102"/>
      <c r="O730" s="103" t="s">
        <v>1538</v>
      </c>
      <c r="P730" s="103" t="s">
        <v>1538</v>
      </c>
      <c r="Q730" s="102"/>
      <c r="R730" s="103" t="s">
        <v>1538</v>
      </c>
      <c r="S730" s="103" t="s">
        <v>1538</v>
      </c>
      <c r="T730" s="102" t="s">
        <v>1538</v>
      </c>
      <c r="U730" s="103" t="s">
        <v>1538</v>
      </c>
      <c r="V730" s="103" t="s">
        <v>1538</v>
      </c>
    </row>
    <row r="731" spans="1:22" ht="16">
      <c r="A731" s="104" t="s">
        <v>989</v>
      </c>
      <c r="B731" s="20" t="str">
        <f>VLOOKUP(A731,'Planning Periods'!$E$2:$N$540,10,FALSE)</f>
        <v>10/15/2013 - 10/15/2021</v>
      </c>
      <c r="C731" s="103">
        <v>2014</v>
      </c>
      <c r="D731" s="103" t="str">
        <f t="shared" si="10"/>
        <v>Fullerton 2014</v>
      </c>
      <c r="E731" s="103">
        <v>411</v>
      </c>
      <c r="F731" s="101">
        <v>8</v>
      </c>
      <c r="G731" s="103">
        <v>8</v>
      </c>
      <c r="H731" s="103">
        <v>0</v>
      </c>
      <c r="I731" s="102"/>
      <c r="J731" s="103">
        <v>299</v>
      </c>
      <c r="K731" s="101">
        <v>0</v>
      </c>
      <c r="L731" s="103">
        <v>0</v>
      </c>
      <c r="M731" s="103">
        <v>0</v>
      </c>
      <c r="N731" s="102"/>
      <c r="O731" s="103">
        <v>337</v>
      </c>
      <c r="P731" s="103">
        <v>0</v>
      </c>
      <c r="Q731" s="102"/>
      <c r="R731" s="103">
        <v>794</v>
      </c>
      <c r="S731" s="103">
        <v>72</v>
      </c>
      <c r="T731" s="102">
        <v>0</v>
      </c>
      <c r="U731" s="103">
        <v>1841</v>
      </c>
      <c r="V731" s="103">
        <v>80</v>
      </c>
    </row>
    <row r="732" spans="1:22" ht="16">
      <c r="A732" s="104" t="s">
        <v>989</v>
      </c>
      <c r="B732" s="20" t="str">
        <f>VLOOKUP(A732,'Planning Periods'!$E$2:$N$540,10,FALSE)</f>
        <v>10/15/2013 - 10/15/2021</v>
      </c>
      <c r="C732" s="103">
        <v>2015</v>
      </c>
      <c r="D732" s="103" t="str">
        <f t="shared" si="10"/>
        <v>Fullerton 2015</v>
      </c>
      <c r="E732" s="103">
        <v>411</v>
      </c>
      <c r="F732" s="101">
        <v>0</v>
      </c>
      <c r="G732" s="103">
        <v>0</v>
      </c>
      <c r="H732" s="103">
        <v>0</v>
      </c>
      <c r="I732" s="102"/>
      <c r="J732" s="103">
        <v>299</v>
      </c>
      <c r="K732" s="101">
        <v>0</v>
      </c>
      <c r="L732" s="103">
        <v>0</v>
      </c>
      <c r="M732" s="103">
        <v>0</v>
      </c>
      <c r="N732" s="102"/>
      <c r="O732" s="103">
        <v>337</v>
      </c>
      <c r="P732" s="103">
        <v>0</v>
      </c>
      <c r="Q732" s="102"/>
      <c r="R732" s="103">
        <v>794</v>
      </c>
      <c r="S732" s="103">
        <v>131</v>
      </c>
      <c r="T732" s="102">
        <v>0</v>
      </c>
      <c r="U732" s="103">
        <v>1841</v>
      </c>
      <c r="V732" s="103">
        <v>131</v>
      </c>
    </row>
    <row r="733" spans="1:22" ht="16">
      <c r="A733" s="104" t="s">
        <v>989</v>
      </c>
      <c r="B733" s="20" t="str">
        <f>VLOOKUP(A733,'Planning Periods'!$E$2:$N$540,10,FALSE)</f>
        <v>10/15/2013 - 10/15/2021</v>
      </c>
      <c r="C733" s="103">
        <v>2016</v>
      </c>
      <c r="D733" s="103" t="str">
        <f t="shared" si="10"/>
        <v>Fullerton 2016</v>
      </c>
      <c r="E733" s="103">
        <v>411</v>
      </c>
      <c r="F733" s="101">
        <v>191</v>
      </c>
      <c r="G733" s="103">
        <v>43</v>
      </c>
      <c r="H733" s="103">
        <v>148</v>
      </c>
      <c r="I733" s="102"/>
      <c r="J733" s="103">
        <v>299</v>
      </c>
      <c r="K733" s="101">
        <v>97</v>
      </c>
      <c r="L733" s="103">
        <v>97</v>
      </c>
      <c r="M733" s="103">
        <v>0</v>
      </c>
      <c r="N733" s="102"/>
      <c r="O733" s="103">
        <v>337</v>
      </c>
      <c r="P733" s="103">
        <v>1</v>
      </c>
      <c r="Q733" s="102"/>
      <c r="R733" s="103">
        <v>794</v>
      </c>
      <c r="S733" s="103">
        <v>236</v>
      </c>
      <c r="T733" s="102">
        <v>0</v>
      </c>
      <c r="U733" s="103">
        <v>1841</v>
      </c>
      <c r="V733" s="103">
        <v>525</v>
      </c>
    </row>
    <row r="734" spans="1:22" ht="16">
      <c r="A734" s="104" t="s">
        <v>989</v>
      </c>
      <c r="B734" s="20" t="str">
        <f>VLOOKUP(A734,'Planning Periods'!$E$2:$N$540,10,FALSE)</f>
        <v>10/15/2013 - 10/15/2021</v>
      </c>
      <c r="C734" s="103">
        <v>2017</v>
      </c>
      <c r="D734" s="103" t="str">
        <f t="shared" si="10"/>
        <v>Fullerton 2017</v>
      </c>
      <c r="E734" s="103">
        <v>411</v>
      </c>
      <c r="F734" s="101">
        <v>39</v>
      </c>
      <c r="G734" s="103">
        <v>39</v>
      </c>
      <c r="H734" s="103">
        <v>0</v>
      </c>
      <c r="I734" s="102"/>
      <c r="J734" s="103">
        <v>299</v>
      </c>
      <c r="K734" s="101">
        <v>17</v>
      </c>
      <c r="L734" s="103">
        <v>17</v>
      </c>
      <c r="M734" s="103">
        <v>0</v>
      </c>
      <c r="N734" s="102"/>
      <c r="O734" s="103">
        <v>337</v>
      </c>
      <c r="P734" s="103">
        <v>2</v>
      </c>
      <c r="Q734" s="102"/>
      <c r="R734" s="103">
        <v>794</v>
      </c>
      <c r="S734" s="103">
        <v>363</v>
      </c>
      <c r="T734" s="102">
        <v>0</v>
      </c>
      <c r="U734" s="103">
        <v>1841</v>
      </c>
      <c r="V734" s="103">
        <v>421</v>
      </c>
    </row>
    <row r="735" spans="1:22" ht="16">
      <c r="A735" s="104" t="s">
        <v>928</v>
      </c>
      <c r="B735" s="20" t="str">
        <f>VLOOKUP(A735,'Planning Periods'!$E$2:$N$540,10,FALSE)</f>
        <v>10/31/2013 - 10/31/2021</v>
      </c>
      <c r="C735" s="103">
        <v>2013</v>
      </c>
      <c r="D735" s="103" t="str">
        <f t="shared" si="10"/>
        <v>Galt 2013</v>
      </c>
      <c r="E735" s="103">
        <v>131</v>
      </c>
      <c r="F735" s="101">
        <v>0</v>
      </c>
      <c r="G735" s="103">
        <v>0</v>
      </c>
      <c r="H735" s="103">
        <v>0</v>
      </c>
      <c r="I735" s="102"/>
      <c r="J735" s="103">
        <v>91</v>
      </c>
      <c r="K735" s="101">
        <v>0</v>
      </c>
      <c r="L735" s="103">
        <v>0</v>
      </c>
      <c r="M735" s="103">
        <v>0</v>
      </c>
      <c r="N735" s="102"/>
      <c r="O735" s="103">
        <v>126</v>
      </c>
      <c r="P735" s="103">
        <v>0</v>
      </c>
      <c r="Q735" s="102"/>
      <c r="R735" s="103">
        <v>331</v>
      </c>
      <c r="S735" s="103">
        <v>41</v>
      </c>
      <c r="T735" s="102">
        <v>0</v>
      </c>
      <c r="U735" s="103">
        <v>679</v>
      </c>
      <c r="V735" s="103">
        <v>41</v>
      </c>
    </row>
    <row r="736" spans="1:22" ht="16">
      <c r="A736" s="104" t="s">
        <v>928</v>
      </c>
      <c r="B736" s="20" t="str">
        <f>VLOOKUP(A736,'Planning Periods'!$E$2:$N$540,10,FALSE)</f>
        <v>10/31/2013 - 10/31/2021</v>
      </c>
      <c r="C736" s="103">
        <v>2014</v>
      </c>
      <c r="D736" s="103" t="str">
        <f t="shared" ref="D736:D804" si="11">CONCATENATE(A736," ",C736)</f>
        <v>Galt 2014</v>
      </c>
      <c r="E736" s="103">
        <v>131</v>
      </c>
      <c r="F736" s="101">
        <v>0</v>
      </c>
      <c r="G736" s="103">
        <v>0</v>
      </c>
      <c r="H736" s="103">
        <v>0</v>
      </c>
      <c r="I736" s="102"/>
      <c r="J736" s="103">
        <v>91</v>
      </c>
      <c r="K736" s="101">
        <v>0</v>
      </c>
      <c r="L736" s="103">
        <v>0</v>
      </c>
      <c r="M736" s="103">
        <v>0</v>
      </c>
      <c r="N736" s="102"/>
      <c r="O736" s="103">
        <v>126</v>
      </c>
      <c r="P736" s="103">
        <v>0</v>
      </c>
      <c r="Q736" s="102"/>
      <c r="R736" s="103">
        <v>331</v>
      </c>
      <c r="S736" s="103">
        <v>29</v>
      </c>
      <c r="T736" s="102">
        <v>0</v>
      </c>
      <c r="U736" s="103">
        <v>679</v>
      </c>
      <c r="V736" s="103">
        <v>29</v>
      </c>
    </row>
    <row r="737" spans="1:22" ht="16">
      <c r="A737" s="104" t="s">
        <v>928</v>
      </c>
      <c r="B737" s="20" t="str">
        <f>VLOOKUP(A737,'Planning Periods'!$E$2:$N$540,10,FALSE)</f>
        <v>10/31/2013 - 10/31/2021</v>
      </c>
      <c r="C737" s="103">
        <v>2015</v>
      </c>
      <c r="D737" s="103" t="str">
        <f t="shared" si="11"/>
        <v>Galt 2015</v>
      </c>
      <c r="E737" s="103">
        <v>131</v>
      </c>
      <c r="F737" s="101">
        <v>0</v>
      </c>
      <c r="G737" s="103">
        <v>0</v>
      </c>
      <c r="H737" s="103">
        <v>0</v>
      </c>
      <c r="I737" s="102"/>
      <c r="J737" s="103">
        <v>91</v>
      </c>
      <c r="K737" s="101">
        <v>0</v>
      </c>
      <c r="L737" s="103">
        <v>0</v>
      </c>
      <c r="M737" s="103">
        <v>0</v>
      </c>
      <c r="N737" s="102"/>
      <c r="O737" s="103">
        <v>126</v>
      </c>
      <c r="P737" s="103">
        <v>0</v>
      </c>
      <c r="Q737" s="102"/>
      <c r="R737" s="103">
        <v>331</v>
      </c>
      <c r="S737" s="103">
        <v>45</v>
      </c>
      <c r="T737" s="102">
        <v>0</v>
      </c>
      <c r="U737" s="103">
        <v>679</v>
      </c>
      <c r="V737" s="103">
        <v>45</v>
      </c>
    </row>
    <row r="738" spans="1:22" ht="16">
      <c r="A738" s="104" t="s">
        <v>928</v>
      </c>
      <c r="B738" s="20" t="str">
        <f>VLOOKUP(A738,'Planning Periods'!$E$2:$N$540,10,FALSE)</f>
        <v>10/31/2013 - 10/31/2021</v>
      </c>
      <c r="C738" s="103">
        <v>2016</v>
      </c>
      <c r="D738" s="103" t="str">
        <f t="shared" si="11"/>
        <v>Galt 2016</v>
      </c>
      <c r="E738" s="103">
        <v>131</v>
      </c>
      <c r="F738" s="101">
        <v>0</v>
      </c>
      <c r="G738" s="103">
        <v>0</v>
      </c>
      <c r="H738" s="103">
        <v>0</v>
      </c>
      <c r="I738" s="102"/>
      <c r="J738" s="103">
        <v>91</v>
      </c>
      <c r="K738" s="101">
        <v>0</v>
      </c>
      <c r="L738" s="103">
        <v>0</v>
      </c>
      <c r="M738" s="103">
        <v>0</v>
      </c>
      <c r="N738" s="102"/>
      <c r="O738" s="103">
        <v>126</v>
      </c>
      <c r="P738" s="103">
        <v>0</v>
      </c>
      <c r="Q738" s="102"/>
      <c r="R738" s="103">
        <v>331</v>
      </c>
      <c r="S738" s="103">
        <v>134</v>
      </c>
      <c r="T738" s="102">
        <v>0</v>
      </c>
      <c r="U738" s="103">
        <v>679</v>
      </c>
      <c r="V738" s="103">
        <v>134</v>
      </c>
    </row>
    <row r="739" spans="1:22" ht="16">
      <c r="A739" s="104" t="s">
        <v>928</v>
      </c>
      <c r="B739" s="20" t="str">
        <f>VLOOKUP(A739,'Planning Periods'!$E$2:$N$540,10,FALSE)</f>
        <v>10/31/2013 - 10/31/2021</v>
      </c>
      <c r="C739" s="103">
        <v>2017</v>
      </c>
      <c r="D739" s="103" t="str">
        <f t="shared" si="11"/>
        <v>Galt 2017</v>
      </c>
      <c r="E739" s="103">
        <v>131</v>
      </c>
      <c r="F739" s="101">
        <v>0</v>
      </c>
      <c r="G739" s="103">
        <v>0</v>
      </c>
      <c r="H739" s="103">
        <v>0</v>
      </c>
      <c r="I739" s="102"/>
      <c r="J739" s="103">
        <v>91</v>
      </c>
      <c r="K739" s="101">
        <v>0</v>
      </c>
      <c r="L739" s="103">
        <v>0</v>
      </c>
      <c r="M739" s="103">
        <v>0</v>
      </c>
      <c r="N739" s="102"/>
      <c r="O739" s="103">
        <v>126</v>
      </c>
      <c r="P739" s="103">
        <v>0</v>
      </c>
      <c r="Q739" s="102"/>
      <c r="R739" s="103">
        <v>331</v>
      </c>
      <c r="S739" s="103">
        <v>71</v>
      </c>
      <c r="T739" s="102">
        <v>0</v>
      </c>
      <c r="U739" s="103">
        <v>679</v>
      </c>
      <c r="V739" s="103">
        <v>71</v>
      </c>
    </row>
    <row r="740" spans="1:22">
      <c r="A740" s="104" t="s">
        <v>988</v>
      </c>
      <c r="B740" s="20"/>
      <c r="C740" s="103">
        <v>2013</v>
      </c>
      <c r="D740" s="103" t="str">
        <f t="shared" si="11"/>
        <v>Garden Grove 2013</v>
      </c>
      <c r="E740" s="103">
        <v>164</v>
      </c>
      <c r="F740" s="101">
        <v>0</v>
      </c>
      <c r="G740" s="103">
        <v>0</v>
      </c>
      <c r="H740" s="103">
        <v>0</v>
      </c>
      <c r="I740" s="102"/>
      <c r="J740" s="103">
        <v>120</v>
      </c>
      <c r="K740" s="101">
        <v>0</v>
      </c>
      <c r="L740" s="103">
        <v>0</v>
      </c>
      <c r="M740" s="103">
        <v>0</v>
      </c>
      <c r="N740" s="102"/>
      <c r="O740" s="103">
        <v>135</v>
      </c>
      <c r="P740" s="103">
        <v>3</v>
      </c>
      <c r="Q740" s="102"/>
      <c r="R740" s="103">
        <v>328</v>
      </c>
      <c r="S740" s="103">
        <v>38</v>
      </c>
      <c r="T740" s="102">
        <v>0</v>
      </c>
      <c r="U740" s="103">
        <v>747</v>
      </c>
      <c r="V740" s="103">
        <v>41</v>
      </c>
    </row>
    <row r="741" spans="1:22" ht="16">
      <c r="A741" s="104" t="s">
        <v>988</v>
      </c>
      <c r="B741" s="20" t="str">
        <f>VLOOKUP(A741,'Planning Periods'!$E$2:$N$540,10,FALSE)</f>
        <v>10/15/2013 - 10/15/2021</v>
      </c>
      <c r="C741" s="103">
        <v>2014</v>
      </c>
      <c r="D741" s="103" t="str">
        <f t="shared" si="11"/>
        <v>Garden Grove 2014</v>
      </c>
      <c r="E741" s="103">
        <v>164</v>
      </c>
      <c r="F741" s="101">
        <v>0</v>
      </c>
      <c r="G741" s="103">
        <v>0</v>
      </c>
      <c r="H741" s="103">
        <v>0</v>
      </c>
      <c r="I741" s="102"/>
      <c r="J741" s="103">
        <v>120</v>
      </c>
      <c r="K741" s="101">
        <v>14</v>
      </c>
      <c r="L741" s="103">
        <v>14</v>
      </c>
      <c r="M741" s="103">
        <v>0</v>
      </c>
      <c r="N741" s="102"/>
      <c r="O741" s="103">
        <v>135</v>
      </c>
      <c r="P741" s="103">
        <v>50</v>
      </c>
      <c r="Q741" s="102"/>
      <c r="R741" s="103">
        <v>328</v>
      </c>
      <c r="S741" s="103">
        <v>37</v>
      </c>
      <c r="T741" s="102">
        <v>0</v>
      </c>
      <c r="U741" s="103">
        <v>747</v>
      </c>
      <c r="V741" s="103">
        <v>101</v>
      </c>
    </row>
    <row r="742" spans="1:22" ht="16">
      <c r="A742" s="104" t="s">
        <v>988</v>
      </c>
      <c r="B742" s="20" t="str">
        <f>VLOOKUP(A742,'Planning Periods'!$E$2:$N$540,10,FALSE)</f>
        <v>10/15/2013 - 10/15/2021</v>
      </c>
      <c r="C742" s="103">
        <v>2015</v>
      </c>
      <c r="D742" s="103" t="str">
        <f t="shared" si="11"/>
        <v>Garden Grove 2015</v>
      </c>
      <c r="E742" s="103">
        <v>164</v>
      </c>
      <c r="F742" s="101">
        <v>0</v>
      </c>
      <c r="G742" s="103">
        <v>0</v>
      </c>
      <c r="H742" s="103">
        <v>0</v>
      </c>
      <c r="I742" s="102"/>
      <c r="J742" s="103">
        <v>120</v>
      </c>
      <c r="K742" s="101">
        <v>0</v>
      </c>
      <c r="L742" s="103">
        <v>0</v>
      </c>
      <c r="M742" s="103">
        <v>0</v>
      </c>
      <c r="N742" s="102"/>
      <c r="O742" s="103">
        <v>135</v>
      </c>
      <c r="P742" s="103">
        <v>7</v>
      </c>
      <c r="Q742" s="102"/>
      <c r="R742" s="103">
        <v>328</v>
      </c>
      <c r="S742" s="103">
        <v>46</v>
      </c>
      <c r="T742" s="102">
        <v>0</v>
      </c>
      <c r="U742" s="103">
        <v>747</v>
      </c>
      <c r="V742" s="103">
        <v>53</v>
      </c>
    </row>
    <row r="743" spans="1:22" ht="16">
      <c r="A743" s="104" t="s">
        <v>988</v>
      </c>
      <c r="B743" s="20" t="str">
        <f>VLOOKUP(A743,'Planning Periods'!$E$2:$N$540,10,FALSE)</f>
        <v>10/15/2013 - 10/15/2021</v>
      </c>
      <c r="C743" s="103">
        <v>2016</v>
      </c>
      <c r="D743" s="103" t="str">
        <f t="shared" si="11"/>
        <v>Garden Grove 2016</v>
      </c>
      <c r="E743" s="103">
        <v>164</v>
      </c>
      <c r="F743" s="101">
        <v>0</v>
      </c>
      <c r="G743" s="103">
        <v>0</v>
      </c>
      <c r="H743" s="103">
        <v>0</v>
      </c>
      <c r="I743" s="102"/>
      <c r="J743" s="103">
        <v>120</v>
      </c>
      <c r="K743" s="101">
        <v>0</v>
      </c>
      <c r="L743" s="103">
        <v>0</v>
      </c>
      <c r="M743" s="103">
        <v>0</v>
      </c>
      <c r="N743" s="102"/>
      <c r="O743" s="103">
        <v>135</v>
      </c>
      <c r="P743" s="103">
        <v>9</v>
      </c>
      <c r="Q743" s="102"/>
      <c r="R743" s="103">
        <v>328</v>
      </c>
      <c r="S743" s="103">
        <v>10</v>
      </c>
      <c r="T743" s="102">
        <v>0</v>
      </c>
      <c r="U743" s="103">
        <v>747</v>
      </c>
      <c r="V743" s="103">
        <v>19</v>
      </c>
    </row>
    <row r="744" spans="1:22" ht="16">
      <c r="A744" s="104" t="s">
        <v>988</v>
      </c>
      <c r="B744" s="20" t="str">
        <f>VLOOKUP(A744,'Planning Periods'!$E$2:$N$540,10,FALSE)</f>
        <v>10/15/2013 - 10/15/2021</v>
      </c>
      <c r="C744" s="103">
        <v>2017</v>
      </c>
      <c r="D744" s="103" t="str">
        <f t="shared" si="11"/>
        <v>Garden Grove 2017</v>
      </c>
      <c r="E744" s="103">
        <v>164</v>
      </c>
      <c r="F744" s="101">
        <v>13</v>
      </c>
      <c r="G744" s="103">
        <v>13</v>
      </c>
      <c r="H744" s="103">
        <v>0</v>
      </c>
      <c r="I744" s="102"/>
      <c r="J744" s="103">
        <v>120</v>
      </c>
      <c r="K744" s="101">
        <v>33</v>
      </c>
      <c r="L744" s="103">
        <v>33</v>
      </c>
      <c r="M744" s="103">
        <v>0</v>
      </c>
      <c r="N744" s="102"/>
      <c r="O744" s="103">
        <v>135</v>
      </c>
      <c r="P744" s="103">
        <v>13</v>
      </c>
      <c r="Q744" s="102"/>
      <c r="R744" s="103">
        <v>328</v>
      </c>
      <c r="S744" s="103">
        <v>9</v>
      </c>
      <c r="T744" s="102">
        <v>0</v>
      </c>
      <c r="U744" s="103">
        <v>747</v>
      </c>
      <c r="V744" s="103">
        <v>68</v>
      </c>
    </row>
    <row r="745" spans="1:22">
      <c r="A745" s="104" t="s">
        <v>1101</v>
      </c>
      <c r="B745" s="20"/>
      <c r="C745" s="103">
        <v>2013</v>
      </c>
      <c r="D745" s="103" t="str">
        <f t="shared" si="11"/>
        <v>Gardena 2013</v>
      </c>
      <c r="E745" s="103" t="s">
        <v>1538</v>
      </c>
      <c r="F745" s="101" t="s">
        <v>1538</v>
      </c>
      <c r="G745" s="103" t="s">
        <v>1538</v>
      </c>
      <c r="H745" s="103" t="s">
        <v>1538</v>
      </c>
      <c r="I745" s="102"/>
      <c r="J745" s="103" t="s">
        <v>1538</v>
      </c>
      <c r="K745" s="101" t="s">
        <v>1538</v>
      </c>
      <c r="L745" s="103" t="s">
        <v>1538</v>
      </c>
      <c r="M745" s="103" t="s">
        <v>1538</v>
      </c>
      <c r="N745" s="102"/>
      <c r="O745" s="103" t="s">
        <v>1538</v>
      </c>
      <c r="P745" s="103" t="s">
        <v>1538</v>
      </c>
      <c r="Q745" s="102"/>
      <c r="R745" s="103" t="s">
        <v>1538</v>
      </c>
      <c r="S745" s="103" t="s">
        <v>1538</v>
      </c>
      <c r="T745" s="102" t="s">
        <v>1538</v>
      </c>
      <c r="U745" s="103" t="s">
        <v>1538</v>
      </c>
      <c r="V745" s="103" t="s">
        <v>1538</v>
      </c>
    </row>
    <row r="746" spans="1:22" ht="16">
      <c r="A746" s="104" t="s">
        <v>1101</v>
      </c>
      <c r="B746" s="20" t="str">
        <f>VLOOKUP(A746,'Planning Periods'!$E$2:$N$540,10,FALSE)</f>
        <v>10/15/2013 - 10/15/2021</v>
      </c>
      <c r="C746" s="103">
        <v>2014</v>
      </c>
      <c r="D746" s="103" t="str">
        <f t="shared" si="11"/>
        <v>Gardena 2014</v>
      </c>
      <c r="E746" s="103">
        <v>98</v>
      </c>
      <c r="F746" s="101">
        <v>0</v>
      </c>
      <c r="G746" s="103">
        <v>0</v>
      </c>
      <c r="H746" s="103">
        <v>0</v>
      </c>
      <c r="I746" s="102"/>
      <c r="J746" s="103">
        <v>60</v>
      </c>
      <c r="K746" s="101">
        <v>0</v>
      </c>
      <c r="L746" s="103">
        <v>0</v>
      </c>
      <c r="M746" s="103">
        <v>0</v>
      </c>
      <c r="N746" s="102"/>
      <c r="O746" s="103">
        <v>66</v>
      </c>
      <c r="P746" s="103">
        <v>6</v>
      </c>
      <c r="Q746" s="102"/>
      <c r="R746" s="103">
        <v>173</v>
      </c>
      <c r="S746" s="103">
        <v>21</v>
      </c>
      <c r="T746" s="102">
        <v>0</v>
      </c>
      <c r="U746" s="103">
        <v>397</v>
      </c>
      <c r="V746" s="103">
        <v>27</v>
      </c>
    </row>
    <row r="747" spans="1:22" ht="16">
      <c r="A747" s="104" t="s">
        <v>1101</v>
      </c>
      <c r="B747" s="20" t="str">
        <f>VLOOKUP(A747,'Planning Periods'!$E$2:$N$540,10,FALSE)</f>
        <v>10/15/2013 - 10/15/2021</v>
      </c>
      <c r="C747" s="103">
        <v>2015</v>
      </c>
      <c r="D747" s="103" t="str">
        <f t="shared" si="11"/>
        <v>Gardena 2015</v>
      </c>
      <c r="E747" s="103">
        <v>98</v>
      </c>
      <c r="F747" s="101">
        <v>0</v>
      </c>
      <c r="G747" s="103">
        <v>0</v>
      </c>
      <c r="H747" s="103">
        <v>0</v>
      </c>
      <c r="I747" s="102"/>
      <c r="J747" s="103">
        <v>60</v>
      </c>
      <c r="K747" s="101">
        <v>0</v>
      </c>
      <c r="L747" s="103">
        <v>0</v>
      </c>
      <c r="M747" s="103">
        <v>0</v>
      </c>
      <c r="N747" s="102"/>
      <c r="O747" s="103">
        <v>66</v>
      </c>
      <c r="P747" s="103">
        <v>14</v>
      </c>
      <c r="Q747" s="102"/>
      <c r="R747" s="103">
        <v>173</v>
      </c>
      <c r="S747" s="103">
        <v>42</v>
      </c>
      <c r="T747" s="102">
        <v>0</v>
      </c>
      <c r="U747" s="103">
        <v>397</v>
      </c>
      <c r="V747" s="103">
        <v>56</v>
      </c>
    </row>
    <row r="748" spans="1:22" ht="16">
      <c r="A748" s="104" t="s">
        <v>1101</v>
      </c>
      <c r="B748" s="20" t="str">
        <f>VLOOKUP(A748,'Planning Periods'!$E$2:$N$540,10,FALSE)</f>
        <v>10/15/2013 - 10/15/2021</v>
      </c>
      <c r="C748" s="103">
        <v>2016</v>
      </c>
      <c r="D748" s="103" t="str">
        <f t="shared" si="11"/>
        <v>Gardena 2016</v>
      </c>
      <c r="E748" s="103">
        <v>98</v>
      </c>
      <c r="F748" s="101">
        <v>0</v>
      </c>
      <c r="G748" s="103">
        <v>0</v>
      </c>
      <c r="H748" s="103">
        <v>0</v>
      </c>
      <c r="I748" s="102"/>
      <c r="J748" s="103">
        <v>60</v>
      </c>
      <c r="K748" s="101">
        <v>0</v>
      </c>
      <c r="L748" s="103">
        <v>0</v>
      </c>
      <c r="M748" s="103">
        <v>0</v>
      </c>
      <c r="N748" s="102"/>
      <c r="O748" s="103">
        <v>66</v>
      </c>
      <c r="P748" s="103">
        <v>28</v>
      </c>
      <c r="Q748" s="102"/>
      <c r="R748" s="103">
        <v>173</v>
      </c>
      <c r="S748" s="103">
        <v>74</v>
      </c>
      <c r="T748" s="102">
        <v>0</v>
      </c>
      <c r="U748" s="103">
        <v>397</v>
      </c>
      <c r="V748" s="103">
        <v>102</v>
      </c>
    </row>
    <row r="749" spans="1:22" ht="16">
      <c r="A749" s="104" t="s">
        <v>1101</v>
      </c>
      <c r="B749" s="20" t="str">
        <f>VLOOKUP(A749,'Planning Periods'!$E$2:$N$540,10,FALSE)</f>
        <v>10/15/2013 - 10/15/2021</v>
      </c>
      <c r="C749" s="103">
        <v>2017</v>
      </c>
      <c r="D749" s="103" t="str">
        <f t="shared" si="11"/>
        <v>Gardena 2017</v>
      </c>
      <c r="E749" s="103">
        <v>98</v>
      </c>
      <c r="F749" s="101">
        <v>0</v>
      </c>
      <c r="G749" s="103">
        <v>0</v>
      </c>
      <c r="H749" s="103">
        <v>0</v>
      </c>
      <c r="I749" s="102"/>
      <c r="J749" s="103">
        <v>60</v>
      </c>
      <c r="K749" s="101">
        <v>0</v>
      </c>
      <c r="L749" s="103">
        <v>0</v>
      </c>
      <c r="M749" s="103">
        <v>0</v>
      </c>
      <c r="N749" s="102"/>
      <c r="O749" s="103">
        <v>66</v>
      </c>
      <c r="P749" s="103">
        <v>6</v>
      </c>
      <c r="Q749" s="102"/>
      <c r="R749" s="103">
        <v>173</v>
      </c>
      <c r="S749" s="103">
        <v>44</v>
      </c>
      <c r="T749" s="102">
        <v>0</v>
      </c>
      <c r="U749" s="103">
        <v>397</v>
      </c>
      <c r="V749" s="103">
        <v>50</v>
      </c>
    </row>
    <row r="750" spans="1:22" ht="16">
      <c r="A750" s="104" t="s">
        <v>839</v>
      </c>
      <c r="B750" s="20" t="str">
        <f>VLOOKUP(A750,'Planning Periods'!$E$2:$N$540,10,FALSE)</f>
        <v>01/31/2015 - 01/31/2023</v>
      </c>
      <c r="C750" s="103">
        <v>2014</v>
      </c>
      <c r="D750" s="103" t="str">
        <f t="shared" si="11"/>
        <v>Gilroy 2014</v>
      </c>
      <c r="E750" s="103" t="s">
        <v>1538</v>
      </c>
      <c r="F750" s="101" t="s">
        <v>1538</v>
      </c>
      <c r="G750" s="103" t="s">
        <v>1538</v>
      </c>
      <c r="H750" s="103" t="s">
        <v>1538</v>
      </c>
      <c r="I750" s="102"/>
      <c r="J750" s="103" t="s">
        <v>1538</v>
      </c>
      <c r="K750" s="101" t="s">
        <v>1538</v>
      </c>
      <c r="L750" s="103" t="s">
        <v>1538</v>
      </c>
      <c r="M750" s="103" t="s">
        <v>1538</v>
      </c>
      <c r="N750" s="102"/>
      <c r="O750" s="103" t="s">
        <v>1538</v>
      </c>
      <c r="P750" s="103" t="s">
        <v>1538</v>
      </c>
      <c r="Q750" s="102"/>
      <c r="R750" s="103" t="s">
        <v>1538</v>
      </c>
      <c r="S750" s="103" t="s">
        <v>1538</v>
      </c>
      <c r="T750" s="102" t="s">
        <v>1538</v>
      </c>
      <c r="U750" s="103" t="s">
        <v>1538</v>
      </c>
      <c r="V750" s="103" t="s">
        <v>1538</v>
      </c>
    </row>
    <row r="751" spans="1:22" ht="16">
      <c r="A751" s="104" t="s">
        <v>839</v>
      </c>
      <c r="B751" s="20" t="str">
        <f>VLOOKUP(A751,'Planning Periods'!$E$2:$N$540,10,FALSE)</f>
        <v>01/31/2015 - 01/31/2023</v>
      </c>
      <c r="C751" s="103">
        <v>2015</v>
      </c>
      <c r="D751" s="103" t="str">
        <f t="shared" si="11"/>
        <v>Gilroy 2015</v>
      </c>
      <c r="E751" s="103">
        <v>236</v>
      </c>
      <c r="F751" s="101">
        <v>26</v>
      </c>
      <c r="G751" s="103">
        <v>26</v>
      </c>
      <c r="H751" s="103">
        <v>0</v>
      </c>
      <c r="I751" s="102"/>
      <c r="J751" s="103">
        <v>160</v>
      </c>
      <c r="K751" s="101">
        <v>247</v>
      </c>
      <c r="L751" s="103">
        <v>247</v>
      </c>
      <c r="M751" s="103">
        <v>0</v>
      </c>
      <c r="N751" s="102"/>
      <c r="O751" s="103">
        <v>217</v>
      </c>
      <c r="P751" s="103">
        <v>14</v>
      </c>
      <c r="Q751" s="102"/>
      <c r="R751" s="103">
        <v>475</v>
      </c>
      <c r="S751" s="103">
        <v>406</v>
      </c>
      <c r="T751" s="102">
        <v>0</v>
      </c>
      <c r="U751" s="103">
        <v>1088</v>
      </c>
      <c r="V751" s="103">
        <v>693</v>
      </c>
    </row>
    <row r="752" spans="1:22" ht="16">
      <c r="A752" s="104" t="s">
        <v>839</v>
      </c>
      <c r="B752" s="20" t="str">
        <f>VLOOKUP(A752,'Planning Periods'!$E$2:$N$540,10,FALSE)</f>
        <v>01/31/2015 - 01/31/2023</v>
      </c>
      <c r="C752" s="103">
        <v>2016</v>
      </c>
      <c r="D752" s="103" t="str">
        <f t="shared" si="11"/>
        <v>Gilroy 2016</v>
      </c>
      <c r="E752" s="103">
        <v>236</v>
      </c>
      <c r="F752" s="101">
        <v>0</v>
      </c>
      <c r="G752" s="103">
        <v>0</v>
      </c>
      <c r="H752" s="103">
        <v>0</v>
      </c>
      <c r="I752" s="102"/>
      <c r="J752" s="103">
        <v>160</v>
      </c>
      <c r="K752" s="101">
        <v>0</v>
      </c>
      <c r="L752" s="103">
        <v>0</v>
      </c>
      <c r="M752" s="103">
        <v>0</v>
      </c>
      <c r="N752" s="102"/>
      <c r="O752" s="103">
        <v>217</v>
      </c>
      <c r="P752" s="103">
        <v>0</v>
      </c>
      <c r="Q752" s="102"/>
      <c r="R752" s="103">
        <v>475</v>
      </c>
      <c r="S752" s="103">
        <v>321</v>
      </c>
      <c r="T752" s="102">
        <v>0</v>
      </c>
      <c r="U752" s="103">
        <v>1088</v>
      </c>
      <c r="V752" s="103">
        <v>321</v>
      </c>
    </row>
    <row r="753" spans="1:22" ht="16">
      <c r="A753" s="104" t="s">
        <v>839</v>
      </c>
      <c r="B753" s="20" t="str">
        <f>VLOOKUP(A753,'Planning Periods'!$E$2:$N$540,10,FALSE)</f>
        <v>01/31/2015 - 01/31/2023</v>
      </c>
      <c r="C753" s="103">
        <v>2017</v>
      </c>
      <c r="D753" s="103" t="str">
        <f t="shared" si="11"/>
        <v>Gilroy 2017</v>
      </c>
      <c r="E753" s="103">
        <v>236</v>
      </c>
      <c r="F753" s="101">
        <v>0</v>
      </c>
      <c r="G753" s="103">
        <v>0</v>
      </c>
      <c r="H753" s="103">
        <v>0</v>
      </c>
      <c r="I753" s="102"/>
      <c r="J753" s="103">
        <v>160</v>
      </c>
      <c r="K753" s="101">
        <v>202</v>
      </c>
      <c r="L753" s="103">
        <v>202</v>
      </c>
      <c r="M753" s="103">
        <v>0</v>
      </c>
      <c r="N753" s="102"/>
      <c r="O753" s="103">
        <v>217</v>
      </c>
      <c r="P753" s="103">
        <v>0</v>
      </c>
      <c r="Q753" s="102"/>
      <c r="R753" s="103">
        <v>475</v>
      </c>
      <c r="S753" s="103">
        <v>243</v>
      </c>
      <c r="T753" s="102">
        <v>0</v>
      </c>
      <c r="U753" s="103">
        <v>1088</v>
      </c>
      <c r="V753" s="103">
        <v>445</v>
      </c>
    </row>
    <row r="754" spans="1:22">
      <c r="A754" s="104" t="s">
        <v>1100</v>
      </c>
      <c r="B754" s="20"/>
      <c r="C754" s="103">
        <v>2013</v>
      </c>
      <c r="D754" s="103" t="str">
        <f t="shared" si="11"/>
        <v>Glendale 2013</v>
      </c>
      <c r="E754" s="103" t="s">
        <v>1538</v>
      </c>
      <c r="F754" s="101" t="s">
        <v>1538</v>
      </c>
      <c r="G754" s="103" t="s">
        <v>1538</v>
      </c>
      <c r="H754" s="103" t="s">
        <v>1538</v>
      </c>
      <c r="I754" s="102"/>
      <c r="J754" s="103" t="s">
        <v>1538</v>
      </c>
      <c r="K754" s="101" t="s">
        <v>1538</v>
      </c>
      <c r="L754" s="103" t="s">
        <v>1538</v>
      </c>
      <c r="M754" s="103" t="s">
        <v>1538</v>
      </c>
      <c r="N754" s="102"/>
      <c r="O754" s="103" t="s">
        <v>1538</v>
      </c>
      <c r="P754" s="103" t="s">
        <v>1538</v>
      </c>
      <c r="Q754" s="102"/>
      <c r="R754" s="103" t="s">
        <v>1538</v>
      </c>
      <c r="S754" s="103" t="s">
        <v>1538</v>
      </c>
      <c r="T754" s="102" t="s">
        <v>1538</v>
      </c>
      <c r="U754" s="103" t="s">
        <v>1538</v>
      </c>
      <c r="V754" s="103" t="s">
        <v>1538</v>
      </c>
    </row>
    <row r="755" spans="1:22" ht="16">
      <c r="A755" s="104" t="s">
        <v>1100</v>
      </c>
      <c r="B755" s="20" t="str">
        <f>VLOOKUP(A755,'Planning Periods'!$E$2:$N$540,10,FALSE)</f>
        <v>10/15/2013 - 10/15/2021</v>
      </c>
      <c r="C755" s="103">
        <v>2014</v>
      </c>
      <c r="D755" s="103" t="str">
        <f t="shared" si="11"/>
        <v>Glendale 2014</v>
      </c>
      <c r="E755" s="103">
        <v>508</v>
      </c>
      <c r="F755" s="101">
        <v>71</v>
      </c>
      <c r="G755" s="103">
        <v>71</v>
      </c>
      <c r="H755" s="103">
        <v>0</v>
      </c>
      <c r="I755" s="102"/>
      <c r="J755" s="103">
        <v>310</v>
      </c>
      <c r="K755" s="101">
        <v>48</v>
      </c>
      <c r="L755" s="103">
        <v>48</v>
      </c>
      <c r="M755" s="103">
        <v>0</v>
      </c>
      <c r="N755" s="102"/>
      <c r="O755" s="103">
        <v>337</v>
      </c>
      <c r="P755" s="103">
        <v>0</v>
      </c>
      <c r="Q755" s="102"/>
      <c r="R755" s="103">
        <v>862</v>
      </c>
      <c r="S755" s="103">
        <v>532</v>
      </c>
      <c r="T755" s="102">
        <v>0</v>
      </c>
      <c r="U755" s="103">
        <v>2017</v>
      </c>
      <c r="V755" s="103">
        <v>651</v>
      </c>
    </row>
    <row r="756" spans="1:22" ht="16">
      <c r="A756" s="104" t="s">
        <v>1100</v>
      </c>
      <c r="B756" s="20" t="str">
        <f>VLOOKUP(A756,'Planning Periods'!$E$2:$N$540,10,FALSE)</f>
        <v>10/15/2013 - 10/15/2021</v>
      </c>
      <c r="C756" s="103">
        <v>2015</v>
      </c>
      <c r="D756" s="103" t="str">
        <f t="shared" si="11"/>
        <v>Glendale 2015</v>
      </c>
      <c r="E756" s="103">
        <v>508</v>
      </c>
      <c r="F756" s="101">
        <v>0</v>
      </c>
      <c r="G756" s="103">
        <v>0</v>
      </c>
      <c r="H756" s="103">
        <v>0</v>
      </c>
      <c r="I756" s="102"/>
      <c r="J756" s="103">
        <v>310</v>
      </c>
      <c r="K756" s="101">
        <v>0</v>
      </c>
      <c r="L756" s="103">
        <v>0</v>
      </c>
      <c r="M756" s="103">
        <v>0</v>
      </c>
      <c r="N756" s="102"/>
      <c r="O756" s="103">
        <v>337</v>
      </c>
      <c r="P756" s="103">
        <v>1</v>
      </c>
      <c r="Q756" s="102"/>
      <c r="R756" s="103">
        <v>862</v>
      </c>
      <c r="S756" s="103">
        <v>776</v>
      </c>
      <c r="T756" s="102">
        <v>0</v>
      </c>
      <c r="U756" s="103">
        <v>2017</v>
      </c>
      <c r="V756" s="103">
        <v>777</v>
      </c>
    </row>
    <row r="757" spans="1:22" ht="16">
      <c r="A757" s="104" t="s">
        <v>1100</v>
      </c>
      <c r="B757" s="20" t="str">
        <f>VLOOKUP(A757,'Planning Periods'!$E$2:$N$540,10,FALSE)</f>
        <v>10/15/2013 - 10/15/2021</v>
      </c>
      <c r="C757" s="103">
        <v>2016</v>
      </c>
      <c r="D757" s="103" t="str">
        <f t="shared" si="11"/>
        <v>Glendale 2016</v>
      </c>
      <c r="E757" s="103">
        <v>508</v>
      </c>
      <c r="F757" s="101">
        <v>12</v>
      </c>
      <c r="G757" s="103">
        <v>12</v>
      </c>
      <c r="H757" s="103">
        <v>0</v>
      </c>
      <c r="I757" s="102"/>
      <c r="J757" s="103">
        <v>310</v>
      </c>
      <c r="K757" s="101">
        <v>12</v>
      </c>
      <c r="L757" s="103">
        <v>12</v>
      </c>
      <c r="M757" s="103">
        <v>0</v>
      </c>
      <c r="N757" s="102"/>
      <c r="O757" s="103">
        <v>337</v>
      </c>
      <c r="P757" s="103">
        <v>0</v>
      </c>
      <c r="Q757" s="102"/>
      <c r="R757" s="103">
        <v>862</v>
      </c>
      <c r="S757" s="103">
        <v>1187</v>
      </c>
      <c r="T757" s="102">
        <v>0</v>
      </c>
      <c r="U757" s="103">
        <v>2017</v>
      </c>
      <c r="V757" s="103">
        <v>1211</v>
      </c>
    </row>
    <row r="758" spans="1:22" ht="16">
      <c r="A758" s="104" t="s">
        <v>1100</v>
      </c>
      <c r="B758" s="20" t="str">
        <f>VLOOKUP(A758,'Planning Periods'!$E$2:$N$540,10,FALSE)</f>
        <v>10/15/2013 - 10/15/2021</v>
      </c>
      <c r="C758" s="103">
        <v>2017</v>
      </c>
      <c r="D758" s="103" t="str">
        <f t="shared" si="11"/>
        <v>Glendale 2017</v>
      </c>
      <c r="E758" s="103">
        <v>508</v>
      </c>
      <c r="F758" s="101">
        <v>5</v>
      </c>
      <c r="G758" s="103">
        <v>5</v>
      </c>
      <c r="H758" s="103">
        <v>0</v>
      </c>
      <c r="I758" s="102"/>
      <c r="J758" s="103">
        <v>310</v>
      </c>
      <c r="K758" s="101">
        <v>37</v>
      </c>
      <c r="L758" s="103">
        <v>37</v>
      </c>
      <c r="M758" s="103">
        <v>0</v>
      </c>
      <c r="N758" s="102"/>
      <c r="O758" s="103">
        <v>337</v>
      </c>
      <c r="P758" s="103">
        <v>0</v>
      </c>
      <c r="Q758" s="102"/>
      <c r="R758" s="103">
        <v>862</v>
      </c>
      <c r="S758" s="103">
        <v>610</v>
      </c>
      <c r="T758" s="102">
        <v>0</v>
      </c>
      <c r="U758" s="103">
        <v>2017</v>
      </c>
      <c r="V758" s="103">
        <v>652</v>
      </c>
    </row>
    <row r="759" spans="1:22">
      <c r="A759" s="104" t="s">
        <v>1099</v>
      </c>
      <c r="B759" s="20"/>
      <c r="C759" s="103">
        <v>2013</v>
      </c>
      <c r="D759" s="103" t="str">
        <f t="shared" si="11"/>
        <v>Glendora 2013</v>
      </c>
      <c r="E759" s="103" t="s">
        <v>1538</v>
      </c>
      <c r="F759" s="101" t="s">
        <v>1538</v>
      </c>
      <c r="G759" s="103" t="s">
        <v>1538</v>
      </c>
      <c r="H759" s="103" t="s">
        <v>1538</v>
      </c>
      <c r="I759" s="102"/>
      <c r="J759" s="103" t="s">
        <v>1538</v>
      </c>
      <c r="K759" s="101" t="s">
        <v>1538</v>
      </c>
      <c r="L759" s="103" t="s">
        <v>1538</v>
      </c>
      <c r="M759" s="103" t="s">
        <v>1538</v>
      </c>
      <c r="N759" s="102"/>
      <c r="O759" s="103" t="s">
        <v>1538</v>
      </c>
      <c r="P759" s="103" t="s">
        <v>1538</v>
      </c>
      <c r="Q759" s="102"/>
      <c r="R759" s="103" t="s">
        <v>1538</v>
      </c>
      <c r="S759" s="103" t="s">
        <v>1538</v>
      </c>
      <c r="T759" s="102" t="s">
        <v>1538</v>
      </c>
      <c r="U759" s="103" t="s">
        <v>1538</v>
      </c>
      <c r="V759" s="103" t="s">
        <v>1538</v>
      </c>
    </row>
    <row r="760" spans="1:22" ht="16">
      <c r="A760" s="104" t="s">
        <v>1099</v>
      </c>
      <c r="B760" s="20" t="str">
        <f>VLOOKUP(A760,'Planning Periods'!$E$2:$N$540,10,FALSE)</f>
        <v>10/15/2013 - 10/15/2021</v>
      </c>
      <c r="C760" s="103">
        <v>2014</v>
      </c>
      <c r="D760" s="103" t="str">
        <f t="shared" si="11"/>
        <v>Glendora 2014</v>
      </c>
      <c r="E760" s="103">
        <v>171</v>
      </c>
      <c r="F760" s="101">
        <v>0</v>
      </c>
      <c r="G760" s="103">
        <v>0</v>
      </c>
      <c r="H760" s="103">
        <v>0</v>
      </c>
      <c r="I760" s="102"/>
      <c r="J760" s="103">
        <v>100</v>
      </c>
      <c r="K760" s="101">
        <v>0</v>
      </c>
      <c r="L760" s="103">
        <v>0</v>
      </c>
      <c r="M760" s="103">
        <v>0</v>
      </c>
      <c r="N760" s="102"/>
      <c r="O760" s="103">
        <v>108</v>
      </c>
      <c r="P760" s="103">
        <v>0</v>
      </c>
      <c r="Q760" s="102"/>
      <c r="R760" s="103">
        <v>267</v>
      </c>
      <c r="S760" s="103">
        <v>48</v>
      </c>
      <c r="T760" s="102">
        <v>0</v>
      </c>
      <c r="U760" s="103">
        <v>646</v>
      </c>
      <c r="V760" s="103">
        <v>48</v>
      </c>
    </row>
    <row r="761" spans="1:22" ht="16">
      <c r="A761" s="104" t="s">
        <v>1099</v>
      </c>
      <c r="B761" s="20" t="str">
        <f>VLOOKUP(A761,'Planning Periods'!$E$2:$N$540,10,FALSE)</f>
        <v>10/15/2013 - 10/15/2021</v>
      </c>
      <c r="C761" s="103">
        <v>2015</v>
      </c>
      <c r="D761" s="103" t="str">
        <f t="shared" si="11"/>
        <v>Glendora 2015</v>
      </c>
      <c r="E761" s="103">
        <v>171</v>
      </c>
      <c r="F761" s="101">
        <v>0</v>
      </c>
      <c r="G761" s="103">
        <v>0</v>
      </c>
      <c r="H761" s="103">
        <v>0</v>
      </c>
      <c r="I761" s="102"/>
      <c r="J761" s="103">
        <v>100</v>
      </c>
      <c r="K761" s="101">
        <v>0</v>
      </c>
      <c r="L761" s="103">
        <v>0</v>
      </c>
      <c r="M761" s="103">
        <v>0</v>
      </c>
      <c r="N761" s="102"/>
      <c r="O761" s="103">
        <v>108</v>
      </c>
      <c r="P761" s="103">
        <v>0</v>
      </c>
      <c r="Q761" s="102"/>
      <c r="R761" s="103">
        <v>267</v>
      </c>
      <c r="S761" s="103">
        <v>22</v>
      </c>
      <c r="T761" s="102">
        <v>0</v>
      </c>
      <c r="U761" s="103">
        <v>646</v>
      </c>
      <c r="V761" s="103">
        <v>22</v>
      </c>
    </row>
    <row r="762" spans="1:22" ht="16">
      <c r="A762" s="104" t="s">
        <v>1099</v>
      </c>
      <c r="B762" s="20" t="str">
        <f>VLOOKUP(A762,'Planning Periods'!$E$2:$N$540,10,FALSE)</f>
        <v>10/15/2013 - 10/15/2021</v>
      </c>
      <c r="C762" s="103">
        <v>2016</v>
      </c>
      <c r="D762" s="103" t="str">
        <f t="shared" si="11"/>
        <v>Glendora 2016</v>
      </c>
      <c r="E762" s="103">
        <v>171</v>
      </c>
      <c r="F762" s="101">
        <v>0</v>
      </c>
      <c r="G762" s="103">
        <v>0</v>
      </c>
      <c r="H762" s="103">
        <v>0</v>
      </c>
      <c r="I762" s="102"/>
      <c r="J762" s="103">
        <v>100</v>
      </c>
      <c r="K762" s="101">
        <v>0</v>
      </c>
      <c r="L762" s="103">
        <v>0</v>
      </c>
      <c r="M762" s="103">
        <v>0</v>
      </c>
      <c r="N762" s="102"/>
      <c r="O762" s="103">
        <v>108</v>
      </c>
      <c r="P762" s="103">
        <v>0</v>
      </c>
      <c r="Q762" s="102"/>
      <c r="R762" s="103">
        <v>267</v>
      </c>
      <c r="S762" s="103">
        <v>329</v>
      </c>
      <c r="T762" s="102">
        <v>0</v>
      </c>
      <c r="U762" s="103">
        <v>646</v>
      </c>
      <c r="V762" s="103">
        <v>329</v>
      </c>
    </row>
    <row r="763" spans="1:22" ht="16">
      <c r="A763" s="104" t="s">
        <v>1099</v>
      </c>
      <c r="B763" s="20" t="str">
        <f>VLOOKUP(A763,'Planning Periods'!$E$2:$N$540,10,FALSE)</f>
        <v>10/15/2013 - 10/15/2021</v>
      </c>
      <c r="C763" s="103">
        <v>2017</v>
      </c>
      <c r="D763" s="103" t="str">
        <f t="shared" si="11"/>
        <v>Glendora 2017</v>
      </c>
      <c r="E763" s="103">
        <v>171</v>
      </c>
      <c r="F763" s="101">
        <v>0</v>
      </c>
      <c r="G763" s="103">
        <v>0</v>
      </c>
      <c r="H763" s="103">
        <v>0</v>
      </c>
      <c r="I763" s="102"/>
      <c r="J763" s="103">
        <v>100</v>
      </c>
      <c r="K763" s="101">
        <v>0</v>
      </c>
      <c r="L763" s="103">
        <v>0</v>
      </c>
      <c r="M763" s="103">
        <v>0</v>
      </c>
      <c r="N763" s="102"/>
      <c r="O763" s="103">
        <v>108</v>
      </c>
      <c r="P763" s="103">
        <v>0</v>
      </c>
      <c r="Q763" s="102"/>
      <c r="R763" s="103">
        <v>267</v>
      </c>
      <c r="S763" s="103">
        <v>84</v>
      </c>
      <c r="T763" s="102">
        <v>0</v>
      </c>
      <c r="U763" s="103">
        <v>646</v>
      </c>
      <c r="V763" s="103">
        <v>84</v>
      </c>
    </row>
    <row r="764" spans="1:22" ht="16">
      <c r="A764" s="104" t="s">
        <v>651</v>
      </c>
      <c r="B764" s="20" t="str">
        <f>VLOOKUP(A764,'Planning Periods'!$E$2:$N$540,10,FALSE)</f>
        <v>06/30/2014 - 06/30/2019</v>
      </c>
      <c r="C764" s="103">
        <v>2014</v>
      </c>
      <c r="D764" s="103" t="str">
        <f t="shared" si="11"/>
        <v>Glenn County - Unincorporated 2014</v>
      </c>
      <c r="E764" s="103">
        <v>25</v>
      </c>
      <c r="F764" s="101">
        <v>1</v>
      </c>
      <c r="G764" s="103">
        <v>1</v>
      </c>
      <c r="H764" s="103">
        <v>0</v>
      </c>
      <c r="I764" s="102"/>
      <c r="J764" s="103">
        <v>19</v>
      </c>
      <c r="K764" s="101">
        <v>3</v>
      </c>
      <c r="L764" s="103">
        <v>2</v>
      </c>
      <c r="M764" s="103">
        <v>1</v>
      </c>
      <c r="N764" s="102"/>
      <c r="O764" s="103">
        <v>25</v>
      </c>
      <c r="P764" s="103">
        <v>1</v>
      </c>
      <c r="Q764" s="102"/>
      <c r="R764" s="103">
        <v>48</v>
      </c>
      <c r="S764" s="103">
        <v>4</v>
      </c>
      <c r="T764" s="102">
        <v>1</v>
      </c>
      <c r="U764" s="103">
        <v>117</v>
      </c>
      <c r="V764" s="103">
        <v>9</v>
      </c>
    </row>
    <row r="765" spans="1:22" ht="16">
      <c r="A765" s="104" t="s">
        <v>651</v>
      </c>
      <c r="B765" s="20" t="str">
        <f>VLOOKUP(A765,'Planning Periods'!$E$2:$N$540,10,FALSE)</f>
        <v>06/30/2014 - 06/30/2019</v>
      </c>
      <c r="C765" s="103">
        <v>2015</v>
      </c>
      <c r="D765" s="103" t="str">
        <f t="shared" si="11"/>
        <v>Glenn County - Unincorporated 2015</v>
      </c>
      <c r="E765" s="103">
        <v>25</v>
      </c>
      <c r="F765" s="101">
        <v>4</v>
      </c>
      <c r="G765" s="103">
        <v>4</v>
      </c>
      <c r="H765" s="103">
        <v>0</v>
      </c>
      <c r="I765" s="102"/>
      <c r="J765" s="103">
        <v>19</v>
      </c>
      <c r="K765" s="101">
        <v>1</v>
      </c>
      <c r="L765" s="103">
        <v>0</v>
      </c>
      <c r="M765" s="103">
        <v>1</v>
      </c>
      <c r="N765" s="102"/>
      <c r="O765" s="103">
        <v>25</v>
      </c>
      <c r="P765" s="103">
        <v>1</v>
      </c>
      <c r="Q765" s="102"/>
      <c r="R765" s="103">
        <v>48</v>
      </c>
      <c r="S765" s="103">
        <v>6</v>
      </c>
      <c r="T765" s="102">
        <v>1</v>
      </c>
      <c r="U765" s="103">
        <v>117</v>
      </c>
      <c r="V765" s="103">
        <v>12</v>
      </c>
    </row>
    <row r="766" spans="1:22" ht="16">
      <c r="A766" s="104" t="s">
        <v>651</v>
      </c>
      <c r="B766" s="20" t="str">
        <f>VLOOKUP(A766,'Planning Periods'!$E$2:$N$540,10,FALSE)</f>
        <v>06/30/2014 - 06/30/2019</v>
      </c>
      <c r="C766" s="103">
        <v>2016</v>
      </c>
      <c r="D766" s="103" t="str">
        <f t="shared" si="11"/>
        <v>Glenn County - Unincorporated 2016</v>
      </c>
      <c r="E766" s="103">
        <v>25</v>
      </c>
      <c r="F766" s="101">
        <v>1</v>
      </c>
      <c r="G766" s="103">
        <v>1</v>
      </c>
      <c r="H766" s="103">
        <v>0</v>
      </c>
      <c r="I766" s="102"/>
      <c r="J766" s="103">
        <v>19</v>
      </c>
      <c r="K766" s="101">
        <v>3</v>
      </c>
      <c r="L766" s="103">
        <v>0</v>
      </c>
      <c r="M766" s="103">
        <v>3</v>
      </c>
      <c r="N766" s="102"/>
      <c r="O766" s="103">
        <v>25</v>
      </c>
      <c r="P766" s="103">
        <v>2</v>
      </c>
      <c r="Q766" s="102"/>
      <c r="R766" s="103">
        <v>48</v>
      </c>
      <c r="S766" s="103">
        <v>7</v>
      </c>
      <c r="T766" s="102">
        <v>3</v>
      </c>
      <c r="U766" s="103">
        <v>117</v>
      </c>
      <c r="V766" s="103">
        <v>13</v>
      </c>
    </row>
    <row r="767" spans="1:22" ht="16">
      <c r="A767" s="104" t="s">
        <v>651</v>
      </c>
      <c r="B767" s="20" t="str">
        <f>VLOOKUP(A767,'Planning Periods'!$E$2:$N$540,10,FALSE)</f>
        <v>06/30/2014 - 06/30/2019</v>
      </c>
      <c r="C767" s="103">
        <v>2017</v>
      </c>
      <c r="D767" s="103" t="str">
        <f t="shared" si="11"/>
        <v>Glenn County - Unincorporated 2017</v>
      </c>
      <c r="E767" s="103">
        <v>25</v>
      </c>
      <c r="F767" s="101">
        <v>4</v>
      </c>
      <c r="G767" s="103">
        <v>0</v>
      </c>
      <c r="H767" s="103">
        <v>4</v>
      </c>
      <c r="I767" s="102"/>
      <c r="J767" s="103">
        <v>19</v>
      </c>
      <c r="K767" s="101">
        <v>3</v>
      </c>
      <c r="L767" s="103">
        <v>0</v>
      </c>
      <c r="M767" s="103">
        <v>3</v>
      </c>
      <c r="N767" s="102"/>
      <c r="O767" s="103">
        <v>25</v>
      </c>
      <c r="P767" s="103">
        <v>5</v>
      </c>
      <c r="Q767" s="102"/>
      <c r="R767" s="103">
        <v>48</v>
      </c>
      <c r="S767" s="103">
        <v>13</v>
      </c>
      <c r="T767" s="102">
        <v>3</v>
      </c>
      <c r="U767" s="103">
        <v>117</v>
      </c>
      <c r="V767" s="103">
        <v>25</v>
      </c>
    </row>
    <row r="768" spans="1:22" ht="16">
      <c r="A768" s="104" t="s">
        <v>847</v>
      </c>
      <c r="B768" s="20" t="str">
        <f>VLOOKUP(A768,'Planning Periods'!$E$2:$N$540,10,FALSE)</f>
        <v>02/15/2015 - 02/15/2023</v>
      </c>
      <c r="C768" s="103">
        <v>2014</v>
      </c>
      <c r="D768" s="103" t="str">
        <f t="shared" si="11"/>
        <v>Goleta 2014</v>
      </c>
      <c r="E768" s="103">
        <v>235</v>
      </c>
      <c r="F768" s="101">
        <v>0</v>
      </c>
      <c r="G768" s="103">
        <v>0</v>
      </c>
      <c r="H768" s="103">
        <v>0</v>
      </c>
      <c r="I768" s="102"/>
      <c r="J768" s="103">
        <v>157</v>
      </c>
      <c r="K768" s="101">
        <v>0</v>
      </c>
      <c r="L768" s="103">
        <v>0</v>
      </c>
      <c r="M768" s="103">
        <v>0</v>
      </c>
      <c r="N768" s="102"/>
      <c r="O768" s="103">
        <v>174</v>
      </c>
      <c r="P768" s="103">
        <v>0</v>
      </c>
      <c r="Q768" s="102"/>
      <c r="R768" s="103">
        <v>413</v>
      </c>
      <c r="S768" s="103">
        <v>132</v>
      </c>
      <c r="T768" s="102">
        <v>0</v>
      </c>
      <c r="U768" s="103">
        <v>979</v>
      </c>
      <c r="V768" s="103">
        <v>132</v>
      </c>
    </row>
    <row r="769" spans="1:22" ht="16">
      <c r="A769" s="104" t="s">
        <v>847</v>
      </c>
      <c r="B769" s="20" t="str">
        <f>VLOOKUP(A769,'Planning Periods'!$E$2:$N$540,10,FALSE)</f>
        <v>02/15/2015 - 02/15/2023</v>
      </c>
      <c r="C769" s="103">
        <v>2015</v>
      </c>
      <c r="D769" s="103" t="str">
        <f t="shared" si="11"/>
        <v>Goleta 2015</v>
      </c>
      <c r="E769" s="103">
        <v>235</v>
      </c>
      <c r="F769" s="101">
        <v>0</v>
      </c>
      <c r="G769" s="103">
        <v>0</v>
      </c>
      <c r="H769" s="103">
        <v>0</v>
      </c>
      <c r="I769" s="102"/>
      <c r="J769" s="103">
        <v>157</v>
      </c>
      <c r="K769" s="101">
        <v>0</v>
      </c>
      <c r="L769" s="103">
        <v>0</v>
      </c>
      <c r="M769" s="103">
        <v>0</v>
      </c>
      <c r="N769" s="102"/>
      <c r="O769" s="103">
        <v>174</v>
      </c>
      <c r="P769" s="103">
        <v>5</v>
      </c>
      <c r="Q769" s="102"/>
      <c r="R769" s="103">
        <v>413</v>
      </c>
      <c r="S769" s="103">
        <v>197</v>
      </c>
      <c r="T769" s="102">
        <v>0</v>
      </c>
      <c r="U769" s="103">
        <v>979</v>
      </c>
      <c r="V769" s="103">
        <v>202</v>
      </c>
    </row>
    <row r="770" spans="1:22" ht="16">
      <c r="A770" s="104" t="s">
        <v>847</v>
      </c>
      <c r="B770" s="20" t="str">
        <f>VLOOKUP(A770,'Planning Periods'!$E$2:$N$540,10,FALSE)</f>
        <v>02/15/2015 - 02/15/2023</v>
      </c>
      <c r="C770" s="103">
        <v>2016</v>
      </c>
      <c r="D770" s="103" t="str">
        <f t="shared" si="11"/>
        <v>Goleta 2016</v>
      </c>
      <c r="E770" s="103">
        <v>235</v>
      </c>
      <c r="F770" s="101">
        <v>0</v>
      </c>
      <c r="G770" s="103">
        <v>0</v>
      </c>
      <c r="H770" s="103">
        <v>0</v>
      </c>
      <c r="I770" s="102"/>
      <c r="J770" s="103">
        <v>157</v>
      </c>
      <c r="K770" s="101">
        <v>0</v>
      </c>
      <c r="L770" s="103">
        <v>0</v>
      </c>
      <c r="M770" s="103">
        <v>0</v>
      </c>
      <c r="N770" s="102"/>
      <c r="O770" s="103">
        <v>174</v>
      </c>
      <c r="P770" s="103">
        <v>0</v>
      </c>
      <c r="Q770" s="102"/>
      <c r="R770" s="103">
        <v>413</v>
      </c>
      <c r="S770" s="103">
        <v>135</v>
      </c>
      <c r="T770" s="102">
        <v>0</v>
      </c>
      <c r="U770" s="103">
        <v>979</v>
      </c>
      <c r="V770" s="103">
        <v>135</v>
      </c>
    </row>
    <row r="771" spans="1:22" ht="16">
      <c r="A771" s="104" t="s">
        <v>847</v>
      </c>
      <c r="B771" s="20" t="str">
        <f>VLOOKUP(A771,'Planning Periods'!$E$2:$N$540,10,FALSE)</f>
        <v>02/15/2015 - 02/15/2023</v>
      </c>
      <c r="C771" s="103">
        <v>2017</v>
      </c>
      <c r="D771" s="103" t="str">
        <f t="shared" si="11"/>
        <v>Goleta 2017</v>
      </c>
      <c r="E771" s="103">
        <v>235</v>
      </c>
      <c r="F771" s="101">
        <v>0</v>
      </c>
      <c r="G771" s="103">
        <v>0</v>
      </c>
      <c r="H771" s="103">
        <v>0</v>
      </c>
      <c r="I771" s="102"/>
      <c r="J771" s="103">
        <v>157</v>
      </c>
      <c r="K771" s="101">
        <v>0</v>
      </c>
      <c r="L771" s="103">
        <v>0</v>
      </c>
      <c r="M771" s="103">
        <v>0</v>
      </c>
      <c r="N771" s="102"/>
      <c r="O771" s="103">
        <v>174</v>
      </c>
      <c r="P771" s="103">
        <v>0</v>
      </c>
      <c r="Q771" s="102"/>
      <c r="R771" s="103">
        <v>413</v>
      </c>
      <c r="S771" s="103">
        <v>100</v>
      </c>
      <c r="T771" s="102">
        <v>0</v>
      </c>
      <c r="U771" s="103">
        <v>979</v>
      </c>
      <c r="V771" s="103">
        <v>100</v>
      </c>
    </row>
    <row r="772" spans="1:22" ht="16">
      <c r="A772" t="s">
        <v>1015</v>
      </c>
      <c r="B772" s="20" t="str">
        <f>VLOOKUP(A772,'Planning Periods'!$E$2:$N$540,10,FALSE)</f>
        <v>12/31/2015 - 12/31/2023</v>
      </c>
      <c r="C772" s="103">
        <v>2014</v>
      </c>
      <c r="D772" s="103" t="str">
        <f t="shared" si="11"/>
        <v>Gonzales 2014</v>
      </c>
      <c r="E772" s="101" t="s">
        <v>1538</v>
      </c>
      <c r="F772" s="101" t="s">
        <v>1538</v>
      </c>
      <c r="G772" s="101" t="s">
        <v>1538</v>
      </c>
      <c r="H772" s="101" t="s">
        <v>1538</v>
      </c>
      <c r="I772" s="101">
        <v>0</v>
      </c>
      <c r="J772" s="101" t="s">
        <v>1538</v>
      </c>
      <c r="K772" s="101" t="s">
        <v>1538</v>
      </c>
      <c r="L772" s="101" t="s">
        <v>1538</v>
      </c>
      <c r="M772" s="101" t="s">
        <v>1538</v>
      </c>
      <c r="N772" s="101">
        <v>0</v>
      </c>
      <c r="O772" s="101" t="s">
        <v>1538</v>
      </c>
      <c r="P772" s="101" t="s">
        <v>1538</v>
      </c>
      <c r="Q772" s="101"/>
      <c r="R772" s="101" t="s">
        <v>1538</v>
      </c>
      <c r="S772" s="101" t="s">
        <v>1538</v>
      </c>
      <c r="T772" s="101" t="s">
        <v>1538</v>
      </c>
      <c r="U772" s="101" t="s">
        <v>1538</v>
      </c>
      <c r="V772" s="101" t="s">
        <v>1538</v>
      </c>
    </row>
    <row r="773" spans="1:22" ht="16">
      <c r="A773" t="s">
        <v>1015</v>
      </c>
      <c r="B773" s="20" t="str">
        <f>VLOOKUP(A773,'Planning Periods'!$E$2:$N$540,10,FALSE)</f>
        <v>12/31/2015 - 12/31/2023</v>
      </c>
      <c r="C773" s="103">
        <v>2015</v>
      </c>
      <c r="D773" s="103" t="str">
        <f t="shared" si="11"/>
        <v>Gonzales 2015</v>
      </c>
      <c r="E773">
        <v>71</v>
      </c>
      <c r="F773">
        <v>0</v>
      </c>
      <c r="G773">
        <v>0</v>
      </c>
      <c r="H773">
        <v>0</v>
      </c>
      <c r="J773">
        <v>46</v>
      </c>
      <c r="K773">
        <v>0</v>
      </c>
      <c r="L773">
        <v>0</v>
      </c>
      <c r="M773">
        <v>0</v>
      </c>
      <c r="O773">
        <v>53</v>
      </c>
      <c r="P773">
        <v>0</v>
      </c>
      <c r="R773">
        <v>123</v>
      </c>
      <c r="S773">
        <v>0</v>
      </c>
      <c r="T773">
        <v>0</v>
      </c>
      <c r="U773">
        <v>293</v>
      </c>
      <c r="V773">
        <v>0</v>
      </c>
    </row>
    <row r="774" spans="1:22" ht="16">
      <c r="A774" t="s">
        <v>1015</v>
      </c>
      <c r="B774" s="20" t="str">
        <f>VLOOKUP(A774,'Planning Periods'!$E$2:$N$540,10,FALSE)</f>
        <v>12/31/2015 - 12/31/2023</v>
      </c>
      <c r="C774" s="103">
        <v>2016</v>
      </c>
      <c r="D774" s="103" t="str">
        <f t="shared" si="11"/>
        <v>Gonzales 2016</v>
      </c>
      <c r="E774" t="s">
        <v>1538</v>
      </c>
      <c r="F774" t="s">
        <v>1538</v>
      </c>
      <c r="G774" t="s">
        <v>1538</v>
      </c>
      <c r="H774" t="s">
        <v>1538</v>
      </c>
      <c r="J774" t="s">
        <v>1538</v>
      </c>
      <c r="K774" t="s">
        <v>1538</v>
      </c>
      <c r="L774" t="s">
        <v>1538</v>
      </c>
      <c r="M774" t="s">
        <v>1538</v>
      </c>
      <c r="O774" t="s">
        <v>1538</v>
      </c>
      <c r="P774" t="s">
        <v>1538</v>
      </c>
      <c r="R774" t="s">
        <v>1538</v>
      </c>
      <c r="S774" t="s">
        <v>1538</v>
      </c>
      <c r="T774" t="s">
        <v>1538</v>
      </c>
      <c r="U774" t="s">
        <v>1538</v>
      </c>
      <c r="V774" t="s">
        <v>1538</v>
      </c>
    </row>
    <row r="775" spans="1:22" ht="16">
      <c r="A775" t="s">
        <v>1015</v>
      </c>
      <c r="B775" s="20" t="str">
        <f>VLOOKUP(A775,'Planning Periods'!$E$2:$N$540,10,FALSE)</f>
        <v>12/31/2015 - 12/31/2023</v>
      </c>
      <c r="C775" s="103">
        <v>2017</v>
      </c>
      <c r="D775" s="103" t="str">
        <f t="shared" si="11"/>
        <v>Gonzales 2017</v>
      </c>
      <c r="E775" t="s">
        <v>1538</v>
      </c>
      <c r="F775" t="s">
        <v>1538</v>
      </c>
      <c r="G775" t="s">
        <v>1538</v>
      </c>
      <c r="H775" t="s">
        <v>1538</v>
      </c>
      <c r="J775" t="s">
        <v>1538</v>
      </c>
      <c r="K775" t="s">
        <v>1538</v>
      </c>
      <c r="L775" t="s">
        <v>1538</v>
      </c>
      <c r="M775" t="s">
        <v>1538</v>
      </c>
      <c r="O775" t="s">
        <v>1538</v>
      </c>
      <c r="P775" t="s">
        <v>1538</v>
      </c>
      <c r="R775" t="s">
        <v>1538</v>
      </c>
      <c r="S775" t="s">
        <v>1538</v>
      </c>
      <c r="T775" t="s">
        <v>1538</v>
      </c>
      <c r="U775" t="s">
        <v>1538</v>
      </c>
      <c r="V775" t="s">
        <v>1538</v>
      </c>
    </row>
    <row r="776" spans="1:22">
      <c r="A776" s="104" t="s">
        <v>914</v>
      </c>
      <c r="B776" s="20"/>
      <c r="C776" s="103">
        <v>2013</v>
      </c>
      <c r="D776" s="103" t="str">
        <f t="shared" si="11"/>
        <v>Grand Terrace 2013</v>
      </c>
      <c r="E776" t="s">
        <v>1538</v>
      </c>
      <c r="F776" t="s">
        <v>1538</v>
      </c>
      <c r="G776" t="s">
        <v>1538</v>
      </c>
      <c r="H776" t="s">
        <v>1538</v>
      </c>
      <c r="J776" t="s">
        <v>1538</v>
      </c>
      <c r="K776" t="s">
        <v>1538</v>
      </c>
      <c r="L776" t="s">
        <v>1538</v>
      </c>
      <c r="M776" t="s">
        <v>1538</v>
      </c>
      <c r="O776" t="s">
        <v>1538</v>
      </c>
      <c r="P776" t="s">
        <v>1538</v>
      </c>
      <c r="R776" t="s">
        <v>1538</v>
      </c>
      <c r="S776" t="s">
        <v>1538</v>
      </c>
      <c r="T776" t="s">
        <v>1538</v>
      </c>
      <c r="U776" t="s">
        <v>1538</v>
      </c>
      <c r="V776" t="s">
        <v>1538</v>
      </c>
    </row>
    <row r="777" spans="1:22" ht="16">
      <c r="A777" s="104" t="s">
        <v>914</v>
      </c>
      <c r="B777" s="20" t="str">
        <f>VLOOKUP(A777,'Planning Periods'!$E$2:$N$540,10,FALSE)</f>
        <v>10/15/2013 - 10/15/2021</v>
      </c>
      <c r="C777" s="103">
        <v>2014</v>
      </c>
      <c r="D777" s="103" t="str">
        <f t="shared" si="11"/>
        <v>Grand Terrace 2014</v>
      </c>
      <c r="E777" s="103" t="s">
        <v>1538</v>
      </c>
      <c r="F777" s="101" t="s">
        <v>1538</v>
      </c>
      <c r="G777" s="103" t="s">
        <v>1538</v>
      </c>
      <c r="H777" s="103" t="s">
        <v>1538</v>
      </c>
      <c r="I777" s="102"/>
      <c r="J777" s="103" t="s">
        <v>1538</v>
      </c>
      <c r="K777" s="101" t="s">
        <v>1538</v>
      </c>
      <c r="L777" s="103" t="s">
        <v>1538</v>
      </c>
      <c r="M777" s="103" t="s">
        <v>1538</v>
      </c>
      <c r="N777" s="102"/>
      <c r="O777" s="103" t="s">
        <v>1538</v>
      </c>
      <c r="P777" s="103" t="s">
        <v>1538</v>
      </c>
      <c r="Q777" s="102"/>
      <c r="R777" s="103" t="s">
        <v>1538</v>
      </c>
      <c r="S777" s="103" t="s">
        <v>1538</v>
      </c>
      <c r="T777" s="102" t="s">
        <v>1538</v>
      </c>
      <c r="U777" s="103" t="s">
        <v>1538</v>
      </c>
      <c r="V777" s="103" t="s">
        <v>1538</v>
      </c>
    </row>
    <row r="778" spans="1:22" ht="16">
      <c r="A778" s="104" t="s">
        <v>914</v>
      </c>
      <c r="B778" s="20" t="str">
        <f>VLOOKUP(A778,'Planning Periods'!$E$2:$N$540,10,FALSE)</f>
        <v>10/15/2013 - 10/15/2021</v>
      </c>
      <c r="C778" s="103">
        <v>2015</v>
      </c>
      <c r="D778" s="103" t="str">
        <f t="shared" si="11"/>
        <v>Grand Terrace 2015</v>
      </c>
      <c r="E778" s="103">
        <v>28</v>
      </c>
      <c r="F778" s="101">
        <v>0</v>
      </c>
      <c r="G778" s="103">
        <v>0</v>
      </c>
      <c r="H778" s="103">
        <v>0</v>
      </c>
      <c r="I778" s="102"/>
      <c r="J778" s="103">
        <v>19</v>
      </c>
      <c r="K778" s="101">
        <v>0</v>
      </c>
      <c r="L778" s="103">
        <v>0</v>
      </c>
      <c r="M778" s="103">
        <v>0</v>
      </c>
      <c r="N778" s="102"/>
      <c r="O778" s="103">
        <v>22</v>
      </c>
      <c r="P778" s="103">
        <v>10</v>
      </c>
      <c r="Q778" s="102"/>
      <c r="R778" s="103">
        <v>49</v>
      </c>
      <c r="S778" s="103">
        <v>0</v>
      </c>
      <c r="T778" s="102">
        <v>0</v>
      </c>
      <c r="U778" s="103">
        <v>118</v>
      </c>
      <c r="V778" s="103">
        <v>10</v>
      </c>
    </row>
    <row r="779" spans="1:22" ht="16">
      <c r="A779" s="104" t="s">
        <v>914</v>
      </c>
      <c r="B779" s="20" t="str">
        <f>VLOOKUP(A779,'Planning Periods'!$E$2:$N$540,10,FALSE)</f>
        <v>10/15/2013 - 10/15/2021</v>
      </c>
      <c r="C779" s="103">
        <v>2016</v>
      </c>
      <c r="D779" s="103" t="str">
        <f t="shared" si="11"/>
        <v>Grand Terrace 2016</v>
      </c>
      <c r="E779" s="103">
        <v>28</v>
      </c>
      <c r="F779" s="101">
        <v>0</v>
      </c>
      <c r="G779" s="103">
        <v>0</v>
      </c>
      <c r="H779" s="103">
        <v>0</v>
      </c>
      <c r="I779" s="102"/>
      <c r="J779" s="103">
        <v>19</v>
      </c>
      <c r="K779" s="101">
        <v>0</v>
      </c>
      <c r="L779" s="103">
        <v>0</v>
      </c>
      <c r="M779" s="103">
        <v>0</v>
      </c>
      <c r="N779" s="102"/>
      <c r="O779" s="103">
        <v>22</v>
      </c>
      <c r="P779" s="103">
        <v>5</v>
      </c>
      <c r="Q779" s="102"/>
      <c r="R779" s="103">
        <v>49</v>
      </c>
      <c r="S779" s="103">
        <v>0</v>
      </c>
      <c r="T779" s="102">
        <v>0</v>
      </c>
      <c r="U779" s="103">
        <v>118</v>
      </c>
      <c r="V779" s="103">
        <v>5</v>
      </c>
    </row>
    <row r="780" spans="1:22" ht="16">
      <c r="A780" s="104" t="s">
        <v>914</v>
      </c>
      <c r="B780" s="20" t="str">
        <f>VLOOKUP(A780,'Planning Periods'!$E$2:$N$540,10,FALSE)</f>
        <v>10/15/2013 - 10/15/2021</v>
      </c>
      <c r="C780" s="103">
        <v>2017</v>
      </c>
      <c r="D780" s="103" t="str">
        <f t="shared" si="11"/>
        <v>Grand Terrace 2017</v>
      </c>
      <c r="E780" s="103">
        <v>28</v>
      </c>
      <c r="F780" s="101">
        <v>0</v>
      </c>
      <c r="G780" s="103">
        <v>0</v>
      </c>
      <c r="H780" s="103">
        <v>0</v>
      </c>
      <c r="I780" s="102"/>
      <c r="J780" s="103">
        <v>19</v>
      </c>
      <c r="K780" s="101">
        <v>0</v>
      </c>
      <c r="L780" s="103">
        <v>0</v>
      </c>
      <c r="M780" s="103">
        <v>0</v>
      </c>
      <c r="N780" s="102"/>
      <c r="O780" s="103">
        <v>22</v>
      </c>
      <c r="P780" s="103">
        <v>1</v>
      </c>
      <c r="Q780" s="102"/>
      <c r="R780" s="103">
        <v>49</v>
      </c>
      <c r="S780" s="103">
        <v>21</v>
      </c>
      <c r="T780" s="102">
        <v>0</v>
      </c>
      <c r="U780" s="103">
        <v>118</v>
      </c>
      <c r="V780" s="103">
        <v>22</v>
      </c>
    </row>
    <row r="781" spans="1:22" ht="16">
      <c r="A781" s="104" t="s">
        <v>1001</v>
      </c>
      <c r="B781" s="20" t="str">
        <f>VLOOKUP(A781,'Planning Periods'!$E$2:$N$540,10,FALSE)</f>
        <v>06/30/2014 - 06/30/2019</v>
      </c>
      <c r="C781" s="103">
        <v>2014</v>
      </c>
      <c r="D781" s="103" t="str">
        <f t="shared" si="11"/>
        <v>Grass Valley 2014</v>
      </c>
      <c r="E781" s="103">
        <v>122</v>
      </c>
      <c r="F781" s="101">
        <v>10</v>
      </c>
      <c r="G781" s="103">
        <v>10</v>
      </c>
      <c r="H781" s="103">
        <v>0</v>
      </c>
      <c r="I781" s="102"/>
      <c r="J781" s="103">
        <v>88</v>
      </c>
      <c r="K781" s="101">
        <v>74</v>
      </c>
      <c r="L781" s="103">
        <v>72</v>
      </c>
      <c r="M781" s="103">
        <v>2</v>
      </c>
      <c r="N781" s="102"/>
      <c r="O781" s="103">
        <v>100</v>
      </c>
      <c r="P781" s="103">
        <v>0</v>
      </c>
      <c r="Q781" s="102"/>
      <c r="R781" s="103">
        <v>220</v>
      </c>
      <c r="S781" s="103">
        <v>0</v>
      </c>
      <c r="T781" s="102">
        <v>2</v>
      </c>
      <c r="U781" s="103">
        <v>530</v>
      </c>
      <c r="V781" s="103">
        <v>84</v>
      </c>
    </row>
    <row r="782" spans="1:22" ht="16">
      <c r="A782" s="104" t="s">
        <v>1001</v>
      </c>
      <c r="B782" s="20" t="str">
        <f>VLOOKUP(A782,'Planning Periods'!$E$2:$N$540,10,FALSE)</f>
        <v>06/30/2014 - 06/30/2019</v>
      </c>
      <c r="C782" s="103">
        <v>2015</v>
      </c>
      <c r="D782" s="103" t="str">
        <f t="shared" si="11"/>
        <v>Grass Valley 2015</v>
      </c>
      <c r="E782" s="103">
        <v>122</v>
      </c>
      <c r="F782" s="101">
        <v>2</v>
      </c>
      <c r="G782" s="103">
        <v>2</v>
      </c>
      <c r="H782" s="103">
        <v>0</v>
      </c>
      <c r="I782" s="102"/>
      <c r="J782" s="103">
        <v>88</v>
      </c>
      <c r="K782" s="101">
        <v>0</v>
      </c>
      <c r="L782" s="103">
        <v>0</v>
      </c>
      <c r="M782" s="103">
        <v>0</v>
      </c>
      <c r="N782" s="102"/>
      <c r="O782" s="103">
        <v>100</v>
      </c>
      <c r="P782" s="103">
        <v>0</v>
      </c>
      <c r="Q782" s="102"/>
      <c r="R782" s="103">
        <v>220</v>
      </c>
      <c r="S782" s="103">
        <v>5</v>
      </c>
      <c r="T782" s="102">
        <v>0</v>
      </c>
      <c r="U782" s="103">
        <v>530</v>
      </c>
      <c r="V782" s="103">
        <v>7</v>
      </c>
    </row>
    <row r="783" spans="1:22" ht="16">
      <c r="A783" s="104" t="s">
        <v>1001</v>
      </c>
      <c r="B783" s="20" t="str">
        <f>VLOOKUP(A783,'Planning Periods'!$E$2:$N$540,10,FALSE)</f>
        <v>06/30/2014 - 06/30/2019</v>
      </c>
      <c r="C783" s="103">
        <v>2016</v>
      </c>
      <c r="D783" s="103" t="str">
        <f t="shared" si="11"/>
        <v>Grass Valley 2016</v>
      </c>
      <c r="E783" s="103">
        <v>122</v>
      </c>
      <c r="F783" s="101">
        <v>1</v>
      </c>
      <c r="G783" s="103">
        <v>1</v>
      </c>
      <c r="H783" s="103">
        <v>0</v>
      </c>
      <c r="I783" s="102"/>
      <c r="J783" s="103">
        <v>88</v>
      </c>
      <c r="K783" s="101">
        <v>0</v>
      </c>
      <c r="L783" s="103">
        <v>0</v>
      </c>
      <c r="M783" s="103">
        <v>0</v>
      </c>
      <c r="N783" s="102"/>
      <c r="O783" s="103">
        <v>100</v>
      </c>
      <c r="P783" s="103">
        <v>1</v>
      </c>
      <c r="Q783" s="102"/>
      <c r="R783" s="103">
        <v>220</v>
      </c>
      <c r="S783" s="103">
        <v>0</v>
      </c>
      <c r="T783" s="102">
        <v>0</v>
      </c>
      <c r="U783" s="103">
        <v>530</v>
      </c>
      <c r="V783" s="103">
        <v>2</v>
      </c>
    </row>
    <row r="784" spans="1:22" ht="16">
      <c r="A784" s="104" t="s">
        <v>1001</v>
      </c>
      <c r="B784" s="20" t="str">
        <f>VLOOKUP(A784,'Planning Periods'!$E$2:$N$540,10,FALSE)</f>
        <v>06/30/2014 - 06/30/2019</v>
      </c>
      <c r="C784" s="103">
        <v>2017</v>
      </c>
      <c r="D784" s="103" t="str">
        <f t="shared" si="11"/>
        <v>Grass Valley 2017</v>
      </c>
      <c r="E784" s="103" t="s">
        <v>1538</v>
      </c>
      <c r="F784" s="101" t="s">
        <v>1538</v>
      </c>
      <c r="G784" s="103" t="s">
        <v>1538</v>
      </c>
      <c r="H784" s="103" t="s">
        <v>1538</v>
      </c>
      <c r="I784" s="102"/>
      <c r="J784" s="103" t="s">
        <v>1538</v>
      </c>
      <c r="K784" s="101" t="s">
        <v>1538</v>
      </c>
      <c r="L784" s="103" t="s">
        <v>1538</v>
      </c>
      <c r="M784" s="103" t="s">
        <v>1538</v>
      </c>
      <c r="N784" s="102"/>
      <c r="O784" s="103" t="s">
        <v>1538</v>
      </c>
      <c r="P784" s="103" t="s">
        <v>1538</v>
      </c>
      <c r="Q784" s="102"/>
      <c r="R784" s="103" t="s">
        <v>1538</v>
      </c>
      <c r="S784" s="103" t="s">
        <v>1538</v>
      </c>
      <c r="T784" s="102" t="s">
        <v>1538</v>
      </c>
      <c r="U784" s="103" t="s">
        <v>1538</v>
      </c>
      <c r="V784" s="103" t="s">
        <v>1538</v>
      </c>
    </row>
    <row r="785" spans="1:22" ht="16">
      <c r="A785" t="s">
        <v>1014</v>
      </c>
      <c r="B785" s="20" t="str">
        <f>VLOOKUP(A785,'Planning Periods'!$E$2:$N$540,10,FALSE)</f>
        <v>12/31/2015 - 12/31/2023</v>
      </c>
      <c r="C785" s="103">
        <v>2014</v>
      </c>
      <c r="D785" s="103" t="str">
        <f t="shared" si="11"/>
        <v>Greenfield 2014</v>
      </c>
      <c r="E785" s="101" t="s">
        <v>1538</v>
      </c>
      <c r="F785" s="101" t="s">
        <v>1538</v>
      </c>
      <c r="G785" s="101" t="s">
        <v>1538</v>
      </c>
      <c r="H785" s="101" t="s">
        <v>1538</v>
      </c>
      <c r="I785" s="101">
        <v>0</v>
      </c>
      <c r="J785" s="101" t="s">
        <v>1538</v>
      </c>
      <c r="K785" s="101" t="s">
        <v>1538</v>
      </c>
      <c r="L785" s="101" t="s">
        <v>1538</v>
      </c>
      <c r="M785" s="101" t="s">
        <v>1538</v>
      </c>
      <c r="N785" s="101">
        <v>0</v>
      </c>
      <c r="O785" s="101" t="s">
        <v>1538</v>
      </c>
      <c r="P785" s="101" t="s">
        <v>1538</v>
      </c>
      <c r="Q785" s="101"/>
      <c r="R785" s="101" t="s">
        <v>1538</v>
      </c>
      <c r="S785" s="101" t="s">
        <v>1538</v>
      </c>
      <c r="T785" s="101" t="s">
        <v>1538</v>
      </c>
      <c r="U785" s="101" t="s">
        <v>1538</v>
      </c>
      <c r="V785" s="101" t="s">
        <v>1538</v>
      </c>
    </row>
    <row r="786" spans="1:22" ht="16">
      <c r="A786" t="s">
        <v>1014</v>
      </c>
      <c r="B786" s="20" t="str">
        <f>VLOOKUP(A786,'Planning Periods'!$E$2:$N$540,10,FALSE)</f>
        <v>12/31/2015 - 12/31/2023</v>
      </c>
      <c r="C786" s="103">
        <v>2015</v>
      </c>
      <c r="D786" s="103" t="str">
        <f t="shared" si="11"/>
        <v>Greenfield 2015</v>
      </c>
      <c r="E786" t="s">
        <v>1538</v>
      </c>
      <c r="F786" t="s">
        <v>1538</v>
      </c>
      <c r="G786" t="s">
        <v>1538</v>
      </c>
      <c r="H786" t="s">
        <v>1538</v>
      </c>
      <c r="J786" t="s">
        <v>1538</v>
      </c>
      <c r="K786" t="s">
        <v>1538</v>
      </c>
      <c r="L786" t="s">
        <v>1538</v>
      </c>
      <c r="M786" t="s">
        <v>1538</v>
      </c>
      <c r="O786" t="s">
        <v>1538</v>
      </c>
      <c r="P786" t="s">
        <v>1538</v>
      </c>
      <c r="R786" t="s">
        <v>1538</v>
      </c>
      <c r="S786" t="s">
        <v>1538</v>
      </c>
      <c r="T786" t="s">
        <v>1538</v>
      </c>
      <c r="U786" t="s">
        <v>1538</v>
      </c>
      <c r="V786" t="s">
        <v>1538</v>
      </c>
    </row>
    <row r="787" spans="1:22" ht="16">
      <c r="A787" t="s">
        <v>1014</v>
      </c>
      <c r="B787" s="20" t="str">
        <f>VLOOKUP(A787,'Planning Periods'!$E$2:$N$540,10,FALSE)</f>
        <v>12/31/2015 - 12/31/2023</v>
      </c>
      <c r="C787" s="103">
        <v>2016</v>
      </c>
      <c r="D787" s="103" t="str">
        <f t="shared" si="11"/>
        <v>Greenfield 2016</v>
      </c>
      <c r="E787" t="s">
        <v>1538</v>
      </c>
      <c r="F787" t="s">
        <v>1538</v>
      </c>
      <c r="G787" t="s">
        <v>1538</v>
      </c>
      <c r="H787" t="s">
        <v>1538</v>
      </c>
      <c r="J787" t="s">
        <v>1538</v>
      </c>
      <c r="K787" t="s">
        <v>1538</v>
      </c>
      <c r="L787" t="s">
        <v>1538</v>
      </c>
      <c r="M787" t="s">
        <v>1538</v>
      </c>
      <c r="O787" t="s">
        <v>1538</v>
      </c>
      <c r="P787" t="s">
        <v>1538</v>
      </c>
      <c r="R787" t="s">
        <v>1538</v>
      </c>
      <c r="S787" t="s">
        <v>1538</v>
      </c>
      <c r="T787" t="s">
        <v>1538</v>
      </c>
      <c r="U787" t="s">
        <v>1538</v>
      </c>
      <c r="V787" t="s">
        <v>1538</v>
      </c>
    </row>
    <row r="788" spans="1:22" ht="16">
      <c r="A788" t="s">
        <v>1014</v>
      </c>
      <c r="B788" s="20" t="str">
        <f>VLOOKUP(A788,'Planning Periods'!$E$2:$N$540,10,FALSE)</f>
        <v>12/31/2015 - 12/31/2023</v>
      </c>
      <c r="C788" s="103">
        <v>2017</v>
      </c>
      <c r="D788" s="103" t="str">
        <f t="shared" si="11"/>
        <v>Greenfield 2017</v>
      </c>
      <c r="E788" t="s">
        <v>1538</v>
      </c>
      <c r="F788" t="s">
        <v>1538</v>
      </c>
      <c r="G788" t="s">
        <v>1538</v>
      </c>
      <c r="H788" t="s">
        <v>1538</v>
      </c>
      <c r="J788" t="s">
        <v>1538</v>
      </c>
      <c r="K788" t="s">
        <v>1538</v>
      </c>
      <c r="L788" t="s">
        <v>1538</v>
      </c>
      <c r="M788" t="s">
        <v>1538</v>
      </c>
      <c r="O788" t="s">
        <v>1538</v>
      </c>
      <c r="P788" t="s">
        <v>1538</v>
      </c>
      <c r="R788" t="s">
        <v>1538</v>
      </c>
      <c r="S788" t="s">
        <v>1538</v>
      </c>
      <c r="T788" t="s">
        <v>1538</v>
      </c>
      <c r="U788" t="s">
        <v>1538</v>
      </c>
      <c r="V788" t="s">
        <v>1538</v>
      </c>
    </row>
    <row r="789" spans="1:22" ht="16">
      <c r="A789" s="104" t="s">
        <v>1215</v>
      </c>
      <c r="B789" s="20" t="str">
        <f>VLOOKUP(A789,'Planning Periods'!$E$2:$N$540,10,FALSE)</f>
        <v>06/15/2014 - 06/15/2022</v>
      </c>
      <c r="C789" s="103">
        <v>2014</v>
      </c>
      <c r="D789" s="103" t="str">
        <f t="shared" si="11"/>
        <v>Gridley 2014</v>
      </c>
      <c r="E789" s="103">
        <v>322</v>
      </c>
      <c r="F789" s="101">
        <v>0</v>
      </c>
      <c r="G789" s="103">
        <v>0</v>
      </c>
      <c r="H789" s="103">
        <v>0</v>
      </c>
      <c r="I789" s="102"/>
      <c r="J789" s="103">
        <v>135</v>
      </c>
      <c r="K789" s="101">
        <v>0</v>
      </c>
      <c r="L789" s="103">
        <v>0</v>
      </c>
      <c r="M789" s="103">
        <v>0</v>
      </c>
      <c r="N789" s="102"/>
      <c r="O789" s="103">
        <v>279</v>
      </c>
      <c r="P789" s="103">
        <v>0</v>
      </c>
      <c r="Q789" s="102"/>
      <c r="R789" s="103">
        <v>321</v>
      </c>
      <c r="S789" s="103">
        <v>8</v>
      </c>
      <c r="T789" s="102">
        <v>0</v>
      </c>
      <c r="U789" s="103">
        <v>1057</v>
      </c>
      <c r="V789" s="103">
        <v>8</v>
      </c>
    </row>
    <row r="790" spans="1:22" ht="16">
      <c r="A790" s="104" t="s">
        <v>1215</v>
      </c>
      <c r="B790" s="20" t="str">
        <f>VLOOKUP(A790,'Planning Periods'!$E$2:$N$540,10,FALSE)</f>
        <v>06/15/2014 - 06/15/2022</v>
      </c>
      <c r="C790" s="103">
        <v>2015</v>
      </c>
      <c r="D790" s="103" t="str">
        <f t="shared" si="11"/>
        <v>Gridley 2015</v>
      </c>
      <c r="E790" s="103">
        <v>322</v>
      </c>
      <c r="F790" s="101">
        <v>0</v>
      </c>
      <c r="G790" s="103">
        <v>0</v>
      </c>
      <c r="H790" s="103">
        <v>0</v>
      </c>
      <c r="I790" s="102"/>
      <c r="J790" s="103">
        <v>135</v>
      </c>
      <c r="K790" s="101">
        <v>0</v>
      </c>
      <c r="L790" s="103">
        <v>0</v>
      </c>
      <c r="M790" s="103">
        <v>0</v>
      </c>
      <c r="N790" s="102"/>
      <c r="O790" s="103">
        <v>279</v>
      </c>
      <c r="P790" s="103">
        <v>0</v>
      </c>
      <c r="Q790" s="102"/>
      <c r="R790" s="103">
        <v>321</v>
      </c>
      <c r="S790" s="103">
        <v>3</v>
      </c>
      <c r="T790" s="102">
        <v>0</v>
      </c>
      <c r="U790" s="103">
        <v>1057</v>
      </c>
      <c r="V790" s="103">
        <v>3</v>
      </c>
    </row>
    <row r="791" spans="1:22" ht="16">
      <c r="A791" s="104" t="s">
        <v>1215</v>
      </c>
      <c r="B791" s="20" t="str">
        <f>VLOOKUP(A791,'Planning Periods'!$E$2:$N$540,10,FALSE)</f>
        <v>06/15/2014 - 06/15/2022</v>
      </c>
      <c r="C791" s="103">
        <v>2016</v>
      </c>
      <c r="D791" s="103" t="str">
        <f t="shared" si="11"/>
        <v>Gridley 2016</v>
      </c>
      <c r="E791" s="103">
        <v>322</v>
      </c>
      <c r="F791" s="101">
        <v>0</v>
      </c>
      <c r="G791" s="103">
        <v>0</v>
      </c>
      <c r="H791" s="103">
        <v>0</v>
      </c>
      <c r="I791" s="102"/>
      <c r="J791" s="103">
        <v>135</v>
      </c>
      <c r="K791" s="101">
        <v>0</v>
      </c>
      <c r="L791" s="103">
        <v>0</v>
      </c>
      <c r="M791" s="103">
        <v>0</v>
      </c>
      <c r="N791" s="102"/>
      <c r="O791" s="103">
        <v>279</v>
      </c>
      <c r="P791" s="103">
        <v>0</v>
      </c>
      <c r="Q791" s="102"/>
      <c r="R791" s="103">
        <v>321</v>
      </c>
      <c r="S791" s="103">
        <v>16</v>
      </c>
      <c r="T791" s="102">
        <v>0</v>
      </c>
      <c r="U791" s="103">
        <v>1057</v>
      </c>
      <c r="V791" s="103">
        <v>16</v>
      </c>
    </row>
    <row r="792" spans="1:22" ht="16">
      <c r="A792" s="104" t="s">
        <v>1215</v>
      </c>
      <c r="B792" s="20" t="str">
        <f>VLOOKUP(A792,'Planning Periods'!$E$2:$N$540,10,FALSE)</f>
        <v>06/15/2014 - 06/15/2022</v>
      </c>
      <c r="C792" s="103">
        <v>2017</v>
      </c>
      <c r="D792" s="103" t="str">
        <f t="shared" si="11"/>
        <v>Gridley 2017</v>
      </c>
      <c r="E792" s="103">
        <v>322</v>
      </c>
      <c r="F792" s="101">
        <v>0</v>
      </c>
      <c r="G792" s="103">
        <v>0</v>
      </c>
      <c r="H792" s="103">
        <v>0</v>
      </c>
      <c r="I792" s="102"/>
      <c r="J792" s="103">
        <v>135</v>
      </c>
      <c r="K792" s="101">
        <v>0</v>
      </c>
      <c r="L792" s="103">
        <v>0</v>
      </c>
      <c r="M792" s="103">
        <v>0</v>
      </c>
      <c r="N792" s="102"/>
      <c r="O792" s="103">
        <v>279</v>
      </c>
      <c r="P792" s="103">
        <v>0</v>
      </c>
      <c r="Q792" s="102"/>
      <c r="R792" s="103">
        <v>321</v>
      </c>
      <c r="S792" s="103">
        <v>19</v>
      </c>
      <c r="T792" s="102">
        <v>0</v>
      </c>
      <c r="U792" s="103">
        <v>1057</v>
      </c>
      <c r="V792" s="103">
        <v>19</v>
      </c>
    </row>
    <row r="793" spans="1:22" ht="16">
      <c r="A793" s="104" t="s">
        <v>869</v>
      </c>
      <c r="B793" s="20" t="str">
        <f>VLOOKUP(A793,'Planning Periods'!$E$2:$N$540,10,FALSE)</f>
        <v>06/30/2014 - 06/30/2019</v>
      </c>
      <c r="C793" s="103">
        <v>2014</v>
      </c>
      <c r="D793" s="103" t="str">
        <f t="shared" si="11"/>
        <v>Grover Beach 2014</v>
      </c>
      <c r="E793" s="103">
        <v>41</v>
      </c>
      <c r="F793" s="101">
        <v>0</v>
      </c>
      <c r="G793" s="103">
        <v>0</v>
      </c>
      <c r="H793" s="103">
        <v>0</v>
      </c>
      <c r="I793" s="102"/>
      <c r="J793" s="103">
        <v>26</v>
      </c>
      <c r="K793" s="101">
        <v>1</v>
      </c>
      <c r="L793" s="103">
        <v>1</v>
      </c>
      <c r="M793" s="103">
        <v>0</v>
      </c>
      <c r="N793" s="102"/>
      <c r="O793" s="103">
        <v>29</v>
      </c>
      <c r="P793" s="103">
        <v>0</v>
      </c>
      <c r="Q793" s="102"/>
      <c r="R793" s="103">
        <v>69</v>
      </c>
      <c r="S793" s="103">
        <v>12</v>
      </c>
      <c r="T793" s="102">
        <v>0</v>
      </c>
      <c r="U793" s="103">
        <v>165</v>
      </c>
      <c r="V793" s="103">
        <v>13</v>
      </c>
    </row>
    <row r="794" spans="1:22" ht="16">
      <c r="A794" s="104" t="s">
        <v>869</v>
      </c>
      <c r="B794" s="20" t="str">
        <f>VLOOKUP(A794,'Planning Periods'!$E$2:$N$540,10,FALSE)</f>
        <v>06/30/2014 - 06/30/2019</v>
      </c>
      <c r="C794" s="103">
        <v>2015</v>
      </c>
      <c r="D794" s="103" t="str">
        <f t="shared" si="11"/>
        <v>Grover Beach 2015</v>
      </c>
      <c r="E794" s="103">
        <v>41</v>
      </c>
      <c r="F794" s="101">
        <v>0</v>
      </c>
      <c r="G794" s="103">
        <v>0</v>
      </c>
      <c r="H794" s="103">
        <v>0</v>
      </c>
      <c r="I794" s="102"/>
      <c r="J794" s="103">
        <v>26</v>
      </c>
      <c r="K794" s="101">
        <v>2</v>
      </c>
      <c r="L794" s="103">
        <v>2</v>
      </c>
      <c r="M794" s="103">
        <v>0</v>
      </c>
      <c r="N794" s="102"/>
      <c r="O794" s="103">
        <v>29</v>
      </c>
      <c r="P794" s="103">
        <v>0</v>
      </c>
      <c r="Q794" s="102"/>
      <c r="R794" s="103">
        <v>69</v>
      </c>
      <c r="S794" s="103">
        <v>30</v>
      </c>
      <c r="T794" s="102">
        <v>0</v>
      </c>
      <c r="U794" s="103">
        <v>165</v>
      </c>
      <c r="V794" s="103">
        <v>32</v>
      </c>
    </row>
    <row r="795" spans="1:22" ht="16">
      <c r="A795" s="104" t="s">
        <v>869</v>
      </c>
      <c r="B795" s="20" t="str">
        <f>VLOOKUP(A795,'Planning Periods'!$E$2:$N$540,10,FALSE)</f>
        <v>06/30/2014 - 06/30/2019</v>
      </c>
      <c r="C795" s="103">
        <v>2016</v>
      </c>
      <c r="D795" s="103" t="str">
        <f t="shared" si="11"/>
        <v>Grover Beach 2016</v>
      </c>
      <c r="E795" s="103">
        <v>41</v>
      </c>
      <c r="F795" s="101">
        <v>0</v>
      </c>
      <c r="G795" s="103">
        <v>0</v>
      </c>
      <c r="H795" s="103">
        <v>0</v>
      </c>
      <c r="I795" s="102"/>
      <c r="J795" s="103">
        <v>26</v>
      </c>
      <c r="K795" s="101">
        <v>2</v>
      </c>
      <c r="L795" s="103">
        <v>2</v>
      </c>
      <c r="M795" s="103">
        <v>0</v>
      </c>
      <c r="N795" s="102"/>
      <c r="O795" s="103">
        <v>29</v>
      </c>
      <c r="P795" s="103">
        <v>0</v>
      </c>
      <c r="Q795" s="102"/>
      <c r="R795" s="103">
        <v>69</v>
      </c>
      <c r="S795" s="103">
        <v>21</v>
      </c>
      <c r="T795" s="102">
        <v>0</v>
      </c>
      <c r="U795" s="103">
        <v>165</v>
      </c>
      <c r="V795" s="103">
        <v>23</v>
      </c>
    </row>
    <row r="796" spans="1:22" ht="16">
      <c r="A796" s="104" t="s">
        <v>869</v>
      </c>
      <c r="B796" s="20" t="str">
        <f>VLOOKUP(A796,'Planning Periods'!$E$2:$N$540,10,FALSE)</f>
        <v>06/30/2014 - 06/30/2019</v>
      </c>
      <c r="C796" s="103">
        <v>2017</v>
      </c>
      <c r="D796" s="103" t="str">
        <f t="shared" si="11"/>
        <v>Grover Beach 2017</v>
      </c>
      <c r="E796" s="103">
        <v>41</v>
      </c>
      <c r="F796" s="101">
        <v>0</v>
      </c>
      <c r="G796" s="103">
        <v>0</v>
      </c>
      <c r="H796" s="103">
        <v>0</v>
      </c>
      <c r="I796" s="102"/>
      <c r="J796" s="103">
        <v>26</v>
      </c>
      <c r="K796" s="101">
        <v>0</v>
      </c>
      <c r="L796" s="103">
        <v>0</v>
      </c>
      <c r="M796" s="103">
        <v>0</v>
      </c>
      <c r="N796" s="102"/>
      <c r="O796" s="103">
        <v>29</v>
      </c>
      <c r="P796" s="103">
        <v>0</v>
      </c>
      <c r="Q796" s="102"/>
      <c r="R796" s="103">
        <v>69</v>
      </c>
      <c r="S796" s="103">
        <v>17</v>
      </c>
      <c r="T796" s="102">
        <v>0</v>
      </c>
      <c r="U796" s="103">
        <v>165</v>
      </c>
      <c r="V796" s="103">
        <v>17</v>
      </c>
    </row>
    <row r="797" spans="1:22" ht="16">
      <c r="A797" t="s">
        <v>846</v>
      </c>
      <c r="B797" s="20" t="str">
        <f>VLOOKUP(A797,'Planning Periods'!$E$2:$N$540,10,FALSE)</f>
        <v>02/15/2015 - 02/15/2023</v>
      </c>
      <c r="C797" s="103">
        <v>2014</v>
      </c>
      <c r="D797" s="103" t="str">
        <f t="shared" si="11"/>
        <v>Guadalupe 2014</v>
      </c>
      <c r="E797" s="101" t="s">
        <v>1538</v>
      </c>
      <c r="F797" s="101" t="s">
        <v>1538</v>
      </c>
      <c r="G797" s="101" t="s">
        <v>1538</v>
      </c>
      <c r="H797" s="101" t="s">
        <v>1538</v>
      </c>
      <c r="I797" s="101">
        <v>0</v>
      </c>
      <c r="J797" s="101" t="s">
        <v>1538</v>
      </c>
      <c r="K797" s="101" t="s">
        <v>1538</v>
      </c>
      <c r="L797" s="101" t="s">
        <v>1538</v>
      </c>
      <c r="M797" s="101" t="s">
        <v>1538</v>
      </c>
      <c r="N797" s="101">
        <v>0</v>
      </c>
      <c r="O797" s="101" t="s">
        <v>1538</v>
      </c>
      <c r="P797" s="101" t="s">
        <v>1538</v>
      </c>
      <c r="Q797" s="101"/>
      <c r="R797" s="101" t="s">
        <v>1538</v>
      </c>
      <c r="S797" s="101" t="s">
        <v>1538</v>
      </c>
      <c r="T797" s="101" t="s">
        <v>1538</v>
      </c>
      <c r="U797" s="101" t="s">
        <v>1538</v>
      </c>
      <c r="V797" s="101" t="s">
        <v>1538</v>
      </c>
    </row>
    <row r="798" spans="1:22" ht="16">
      <c r="A798" t="s">
        <v>846</v>
      </c>
      <c r="B798" s="20" t="str">
        <f>VLOOKUP(A798,'Planning Periods'!$E$2:$N$540,10,FALSE)</f>
        <v>02/15/2015 - 02/15/2023</v>
      </c>
      <c r="C798" s="103">
        <v>2015</v>
      </c>
      <c r="D798" s="103" t="str">
        <f t="shared" si="11"/>
        <v>Guadalupe 2015</v>
      </c>
      <c r="E798" t="s">
        <v>1538</v>
      </c>
      <c r="F798" t="s">
        <v>1538</v>
      </c>
      <c r="G798" t="s">
        <v>1538</v>
      </c>
      <c r="H798" t="s">
        <v>1538</v>
      </c>
      <c r="J798" t="s">
        <v>1538</v>
      </c>
      <c r="K798" t="s">
        <v>1538</v>
      </c>
      <c r="L798" t="s">
        <v>1538</v>
      </c>
      <c r="M798" t="s">
        <v>1538</v>
      </c>
      <c r="O798" t="s">
        <v>1538</v>
      </c>
      <c r="P798" t="s">
        <v>1538</v>
      </c>
      <c r="R798" t="s">
        <v>1538</v>
      </c>
      <c r="S798" t="s">
        <v>1538</v>
      </c>
      <c r="T798" t="s">
        <v>1538</v>
      </c>
      <c r="U798" t="s">
        <v>1538</v>
      </c>
      <c r="V798" t="s">
        <v>1538</v>
      </c>
    </row>
    <row r="799" spans="1:22" ht="16">
      <c r="A799" t="s">
        <v>846</v>
      </c>
      <c r="B799" s="20" t="str">
        <f>VLOOKUP(A799,'Planning Periods'!$E$2:$N$540,10,FALSE)</f>
        <v>02/15/2015 - 02/15/2023</v>
      </c>
      <c r="C799" s="103">
        <v>2016</v>
      </c>
      <c r="D799" s="103" t="str">
        <f t="shared" si="11"/>
        <v>Guadalupe 2016</v>
      </c>
      <c r="E799" t="s">
        <v>1538</v>
      </c>
      <c r="F799" t="s">
        <v>1538</v>
      </c>
      <c r="G799" t="s">
        <v>1538</v>
      </c>
      <c r="H799" t="s">
        <v>1538</v>
      </c>
      <c r="J799" t="s">
        <v>1538</v>
      </c>
      <c r="K799" t="s">
        <v>1538</v>
      </c>
      <c r="L799" t="s">
        <v>1538</v>
      </c>
      <c r="M799" t="s">
        <v>1538</v>
      </c>
      <c r="O799" t="s">
        <v>1538</v>
      </c>
      <c r="P799" t="s">
        <v>1538</v>
      </c>
      <c r="R799" t="s">
        <v>1538</v>
      </c>
      <c r="S799" t="s">
        <v>1538</v>
      </c>
      <c r="T799" t="s">
        <v>1538</v>
      </c>
      <c r="U799" t="s">
        <v>1538</v>
      </c>
      <c r="V799" t="s">
        <v>1538</v>
      </c>
    </row>
    <row r="800" spans="1:22" ht="16">
      <c r="A800" t="s">
        <v>846</v>
      </c>
      <c r="B800" s="20" t="str">
        <f>VLOOKUP(A800,'Planning Periods'!$E$2:$N$540,10,FALSE)</f>
        <v>02/15/2015 - 02/15/2023</v>
      </c>
      <c r="C800" s="103">
        <v>2017</v>
      </c>
      <c r="D800" s="103" t="str">
        <f t="shared" si="11"/>
        <v>Guadalupe 2017</v>
      </c>
      <c r="E800" t="s">
        <v>1538</v>
      </c>
      <c r="F800" t="s">
        <v>1538</v>
      </c>
      <c r="G800" t="s">
        <v>1538</v>
      </c>
      <c r="H800" t="s">
        <v>1538</v>
      </c>
      <c r="J800" t="s">
        <v>1538</v>
      </c>
      <c r="K800" t="s">
        <v>1538</v>
      </c>
      <c r="L800" t="s">
        <v>1538</v>
      </c>
      <c r="M800" t="s">
        <v>1538</v>
      </c>
      <c r="O800" t="s">
        <v>1538</v>
      </c>
      <c r="P800" t="s">
        <v>1538</v>
      </c>
      <c r="R800" t="s">
        <v>1538</v>
      </c>
      <c r="S800" t="s">
        <v>1538</v>
      </c>
      <c r="T800" t="s">
        <v>1538</v>
      </c>
      <c r="U800" t="s">
        <v>1538</v>
      </c>
      <c r="V800" t="s">
        <v>1538</v>
      </c>
    </row>
    <row r="801" spans="1:22" ht="16">
      <c r="A801" t="s">
        <v>1024</v>
      </c>
      <c r="B801" s="20" t="str">
        <f>VLOOKUP(A801,'Planning Periods'!$E$2:$N$540,10,FALSE)</f>
        <v>03/31/2016 - 03/31/2024</v>
      </c>
      <c r="C801" s="103">
        <v>2014</v>
      </c>
      <c r="D801" s="103" t="str">
        <f t="shared" si="11"/>
        <v>Gustine 2014</v>
      </c>
      <c r="E801" s="101" t="s">
        <v>1538</v>
      </c>
      <c r="F801" s="101" t="s">
        <v>1538</v>
      </c>
      <c r="G801" s="101" t="s">
        <v>1538</v>
      </c>
      <c r="H801" s="101" t="s">
        <v>1538</v>
      </c>
      <c r="I801" s="101">
        <v>0</v>
      </c>
      <c r="J801" s="101" t="s">
        <v>1538</v>
      </c>
      <c r="K801" s="101" t="s">
        <v>1538</v>
      </c>
      <c r="L801" s="101" t="s">
        <v>1538</v>
      </c>
      <c r="M801" s="101" t="s">
        <v>1538</v>
      </c>
      <c r="N801" s="101">
        <v>0</v>
      </c>
      <c r="O801" s="101" t="s">
        <v>1538</v>
      </c>
      <c r="P801" s="101" t="s">
        <v>1538</v>
      </c>
      <c r="Q801" s="101"/>
      <c r="R801" s="101" t="s">
        <v>1538</v>
      </c>
      <c r="S801" s="101" t="s">
        <v>1538</v>
      </c>
      <c r="T801" s="101" t="s">
        <v>1538</v>
      </c>
      <c r="U801" s="101" t="s">
        <v>1538</v>
      </c>
      <c r="V801" s="101" t="s">
        <v>1538</v>
      </c>
    </row>
    <row r="802" spans="1:22" ht="16">
      <c r="A802" t="s">
        <v>1024</v>
      </c>
      <c r="B802" s="20" t="str">
        <f>VLOOKUP(A802,'Planning Periods'!$E$2:$N$540,10,FALSE)</f>
        <v>03/31/2016 - 03/31/2024</v>
      </c>
      <c r="C802" s="103">
        <v>2015</v>
      </c>
      <c r="D802" s="103" t="str">
        <f t="shared" si="11"/>
        <v>Gustine 2015</v>
      </c>
      <c r="E802" t="s">
        <v>1538</v>
      </c>
      <c r="F802" t="s">
        <v>1538</v>
      </c>
      <c r="G802" t="s">
        <v>1538</v>
      </c>
      <c r="H802" t="s">
        <v>1538</v>
      </c>
      <c r="J802" t="s">
        <v>1538</v>
      </c>
      <c r="K802" t="s">
        <v>1538</v>
      </c>
      <c r="L802" t="s">
        <v>1538</v>
      </c>
      <c r="M802" t="s">
        <v>1538</v>
      </c>
      <c r="O802" t="s">
        <v>1538</v>
      </c>
      <c r="P802" t="s">
        <v>1538</v>
      </c>
      <c r="R802" t="s">
        <v>1538</v>
      </c>
      <c r="S802" t="s">
        <v>1538</v>
      </c>
      <c r="T802" t="s">
        <v>1538</v>
      </c>
      <c r="U802" t="s">
        <v>1538</v>
      </c>
      <c r="V802" t="s">
        <v>1538</v>
      </c>
    </row>
    <row r="803" spans="1:22" ht="16">
      <c r="A803" t="s">
        <v>1024</v>
      </c>
      <c r="B803" s="20" t="str">
        <f>VLOOKUP(A803,'Planning Periods'!$E$2:$N$540,10,FALSE)</f>
        <v>03/31/2016 - 03/31/2024</v>
      </c>
      <c r="C803" s="103">
        <v>2016</v>
      </c>
      <c r="D803" s="103" t="str">
        <f t="shared" si="11"/>
        <v>Gustine 2016</v>
      </c>
      <c r="E803" t="s">
        <v>1538</v>
      </c>
      <c r="F803" t="s">
        <v>1538</v>
      </c>
      <c r="G803" t="s">
        <v>1538</v>
      </c>
      <c r="H803" t="s">
        <v>1538</v>
      </c>
      <c r="J803" t="s">
        <v>1538</v>
      </c>
      <c r="K803" t="s">
        <v>1538</v>
      </c>
      <c r="L803" t="s">
        <v>1538</v>
      </c>
      <c r="M803" t="s">
        <v>1538</v>
      </c>
      <c r="O803" t="s">
        <v>1538</v>
      </c>
      <c r="P803" t="s">
        <v>1538</v>
      </c>
      <c r="R803" t="s">
        <v>1538</v>
      </c>
      <c r="S803" t="s">
        <v>1538</v>
      </c>
      <c r="T803" t="s">
        <v>1538</v>
      </c>
      <c r="U803" t="s">
        <v>1538</v>
      </c>
      <c r="V803" t="s">
        <v>1538</v>
      </c>
    </row>
    <row r="804" spans="1:22" ht="16">
      <c r="A804" t="s">
        <v>1024</v>
      </c>
      <c r="B804" s="20" t="str">
        <f>VLOOKUP(A804,'Planning Periods'!$E$2:$N$540,10,FALSE)</f>
        <v>03/31/2016 - 03/31/2024</v>
      </c>
      <c r="C804" s="103">
        <v>2017</v>
      </c>
      <c r="D804" s="103" t="str">
        <f t="shared" si="11"/>
        <v>Gustine 2017</v>
      </c>
      <c r="E804" t="s">
        <v>1538</v>
      </c>
      <c r="F804" t="s">
        <v>1538</v>
      </c>
      <c r="G804" t="s">
        <v>1538</v>
      </c>
      <c r="H804" t="s">
        <v>1538</v>
      </c>
      <c r="J804" t="s">
        <v>1538</v>
      </c>
      <c r="K804" t="s">
        <v>1538</v>
      </c>
      <c r="L804" t="s">
        <v>1538</v>
      </c>
      <c r="M804" t="s">
        <v>1538</v>
      </c>
      <c r="O804" t="s">
        <v>1538</v>
      </c>
      <c r="P804" t="s">
        <v>1538</v>
      </c>
      <c r="R804" t="s">
        <v>1538</v>
      </c>
      <c r="S804" t="s">
        <v>1538</v>
      </c>
      <c r="T804" t="s">
        <v>1538</v>
      </c>
      <c r="U804" t="s">
        <v>1538</v>
      </c>
      <c r="V804" t="s">
        <v>1538</v>
      </c>
    </row>
    <row r="805" spans="1:22" ht="16">
      <c r="A805" s="104" t="s">
        <v>858</v>
      </c>
      <c r="B805" s="20" t="str">
        <f>VLOOKUP(A805,'Planning Periods'!$E$2:$N$540,10,FALSE)</f>
        <v>01/31/2015 - 01/31/2023</v>
      </c>
      <c r="C805" s="103">
        <v>2014</v>
      </c>
      <c r="D805" s="103" t="str">
        <f t="shared" ref="D805:D876" si="12">CONCATENATE(A805," ",C805)</f>
        <v>Half Moon Bay 2014</v>
      </c>
      <c r="E805" s="103">
        <v>52</v>
      </c>
      <c r="F805" s="101">
        <v>52</v>
      </c>
      <c r="G805" s="103">
        <v>52</v>
      </c>
      <c r="H805" s="103">
        <v>0</v>
      </c>
      <c r="I805" s="102"/>
      <c r="J805" s="103">
        <v>31</v>
      </c>
      <c r="K805" s="101">
        <v>3</v>
      </c>
      <c r="L805" s="103">
        <v>3</v>
      </c>
      <c r="M805" s="103">
        <v>0</v>
      </c>
      <c r="N805" s="102"/>
      <c r="O805" s="103">
        <v>36</v>
      </c>
      <c r="P805" s="103">
        <v>0</v>
      </c>
      <c r="Q805" s="102"/>
      <c r="R805" s="103">
        <v>121</v>
      </c>
      <c r="S805" s="103">
        <v>0</v>
      </c>
      <c r="T805" s="102">
        <v>0</v>
      </c>
      <c r="U805" s="103">
        <v>240</v>
      </c>
      <c r="V805" s="103">
        <v>55</v>
      </c>
    </row>
    <row r="806" spans="1:22" ht="16">
      <c r="A806" s="104" t="s">
        <v>858</v>
      </c>
      <c r="B806" s="20" t="str">
        <f>VLOOKUP(A806,'Planning Periods'!$E$2:$N$540,10,FALSE)</f>
        <v>01/31/2015 - 01/31/2023</v>
      </c>
      <c r="C806" s="103">
        <v>2015</v>
      </c>
      <c r="D806" s="103" t="str">
        <f t="shared" si="12"/>
        <v>Half Moon Bay 2015</v>
      </c>
      <c r="E806" s="103">
        <v>52</v>
      </c>
      <c r="F806" s="101">
        <v>0</v>
      </c>
      <c r="G806" s="103">
        <v>0</v>
      </c>
      <c r="H806" s="103">
        <v>0</v>
      </c>
      <c r="I806" s="102"/>
      <c r="J806" s="103">
        <v>31</v>
      </c>
      <c r="K806" s="101">
        <v>0</v>
      </c>
      <c r="L806" s="103">
        <v>0</v>
      </c>
      <c r="M806" s="103">
        <v>0</v>
      </c>
      <c r="N806" s="102"/>
      <c r="O806" s="103">
        <v>36</v>
      </c>
      <c r="P806" s="103">
        <v>0</v>
      </c>
      <c r="Q806" s="102"/>
      <c r="R806" s="103">
        <v>121</v>
      </c>
      <c r="S806" s="103">
        <v>9</v>
      </c>
      <c r="T806" s="102">
        <v>0</v>
      </c>
      <c r="U806" s="103">
        <v>240</v>
      </c>
      <c r="V806" s="103">
        <v>9</v>
      </c>
    </row>
    <row r="807" spans="1:22" ht="16">
      <c r="A807" s="104" t="s">
        <v>858</v>
      </c>
      <c r="B807" s="20" t="str">
        <f>VLOOKUP(A807,'Planning Periods'!$E$2:$N$540,10,FALSE)</f>
        <v>01/31/2015 - 01/31/2023</v>
      </c>
      <c r="C807" s="103">
        <v>2016</v>
      </c>
      <c r="D807" s="103" t="str">
        <f t="shared" si="12"/>
        <v>Half Moon Bay 2016</v>
      </c>
      <c r="E807" s="103">
        <v>52</v>
      </c>
      <c r="F807" s="101">
        <v>0</v>
      </c>
      <c r="G807" s="103">
        <v>0</v>
      </c>
      <c r="H807" s="103">
        <v>0</v>
      </c>
      <c r="I807" s="102"/>
      <c r="J807" s="103">
        <v>31</v>
      </c>
      <c r="K807" s="101">
        <v>0</v>
      </c>
      <c r="L807" s="103">
        <v>0</v>
      </c>
      <c r="M807" s="103">
        <v>0</v>
      </c>
      <c r="N807" s="102"/>
      <c r="O807" s="103">
        <v>36</v>
      </c>
      <c r="P807" s="103">
        <v>6</v>
      </c>
      <c r="Q807" s="102"/>
      <c r="R807" s="103">
        <v>121</v>
      </c>
      <c r="S807" s="103">
        <v>14</v>
      </c>
      <c r="T807" s="102">
        <v>0</v>
      </c>
      <c r="U807" s="103">
        <v>240</v>
      </c>
      <c r="V807" s="103">
        <v>20</v>
      </c>
    </row>
    <row r="808" spans="1:22" ht="16">
      <c r="A808" s="104" t="s">
        <v>858</v>
      </c>
      <c r="B808" s="20" t="str">
        <f>VLOOKUP(A808,'Planning Periods'!$E$2:$N$540,10,FALSE)</f>
        <v>01/31/2015 - 01/31/2023</v>
      </c>
      <c r="C808" s="103">
        <v>2017</v>
      </c>
      <c r="D808" s="103" t="str">
        <f t="shared" si="12"/>
        <v>Half Moon Bay 2017</v>
      </c>
      <c r="E808" s="103">
        <v>52</v>
      </c>
      <c r="F808" s="101">
        <v>0</v>
      </c>
      <c r="G808" s="103">
        <v>0</v>
      </c>
      <c r="H808" s="103">
        <v>0</v>
      </c>
      <c r="I808" s="102"/>
      <c r="J808" s="103">
        <v>31</v>
      </c>
      <c r="K808" s="101">
        <v>0</v>
      </c>
      <c r="L808" s="103">
        <v>0</v>
      </c>
      <c r="M808" s="103">
        <v>0</v>
      </c>
      <c r="N808" s="102"/>
      <c r="O808" s="103">
        <v>36</v>
      </c>
      <c r="P808" s="103">
        <v>3</v>
      </c>
      <c r="Q808" s="102"/>
      <c r="R808" s="103">
        <v>121</v>
      </c>
      <c r="S808" s="103">
        <v>12</v>
      </c>
      <c r="T808" s="102">
        <v>0</v>
      </c>
      <c r="U808" s="103">
        <v>240</v>
      </c>
      <c r="V808" s="103">
        <v>15</v>
      </c>
    </row>
    <row r="809" spans="1:22" ht="16">
      <c r="A809" t="s">
        <v>1136</v>
      </c>
      <c r="B809" s="20" t="str">
        <f>VLOOKUP(A809,'Planning Periods'!$E$2:$N$540,10,FALSE)</f>
        <v>01/31/2016 - 01/31/2024</v>
      </c>
      <c r="C809" s="103">
        <v>2014</v>
      </c>
      <c r="D809" s="103" t="str">
        <f t="shared" si="12"/>
        <v>Hanford 2014</v>
      </c>
      <c r="E809" s="101" t="s">
        <v>1538</v>
      </c>
      <c r="F809" s="101" t="s">
        <v>1538</v>
      </c>
      <c r="G809" s="101" t="s">
        <v>1538</v>
      </c>
      <c r="H809" s="101" t="s">
        <v>1538</v>
      </c>
      <c r="I809" s="101">
        <v>0</v>
      </c>
      <c r="J809" s="101" t="s">
        <v>1538</v>
      </c>
      <c r="K809" s="101" t="s">
        <v>1538</v>
      </c>
      <c r="L809" s="101" t="s">
        <v>1538</v>
      </c>
      <c r="M809" s="101" t="s">
        <v>1538</v>
      </c>
      <c r="N809" s="101">
        <v>0</v>
      </c>
      <c r="O809" s="101" t="s">
        <v>1538</v>
      </c>
      <c r="P809" s="101" t="s">
        <v>1538</v>
      </c>
      <c r="Q809" s="101"/>
      <c r="R809" s="101" t="s">
        <v>1538</v>
      </c>
      <c r="S809" s="101" t="s">
        <v>1538</v>
      </c>
      <c r="T809" s="101" t="s">
        <v>1538</v>
      </c>
      <c r="U809" s="101" t="s">
        <v>1538</v>
      </c>
      <c r="V809" s="101" t="s">
        <v>1538</v>
      </c>
    </row>
    <row r="810" spans="1:22" ht="16">
      <c r="A810" t="s">
        <v>1136</v>
      </c>
      <c r="B810" s="20" t="str">
        <f>VLOOKUP(A810,'Planning Periods'!$E$2:$N$540,10,FALSE)</f>
        <v>01/31/2016 - 01/31/2024</v>
      </c>
      <c r="C810" s="103">
        <v>2015</v>
      </c>
      <c r="D810" s="103" t="str">
        <f t="shared" si="12"/>
        <v>Hanford 2015</v>
      </c>
      <c r="E810" t="s">
        <v>1538</v>
      </c>
      <c r="F810" t="s">
        <v>1538</v>
      </c>
      <c r="G810" t="s">
        <v>1538</v>
      </c>
      <c r="H810" t="s">
        <v>1538</v>
      </c>
      <c r="J810" t="s">
        <v>1538</v>
      </c>
      <c r="K810" t="s">
        <v>1538</v>
      </c>
      <c r="L810" t="s">
        <v>1538</v>
      </c>
      <c r="M810" t="s">
        <v>1538</v>
      </c>
      <c r="O810" t="s">
        <v>1538</v>
      </c>
      <c r="P810" t="s">
        <v>1538</v>
      </c>
      <c r="R810" t="s">
        <v>1538</v>
      </c>
      <c r="S810" t="s">
        <v>1538</v>
      </c>
      <c r="T810" t="s">
        <v>1538</v>
      </c>
      <c r="U810" t="s">
        <v>1538</v>
      </c>
      <c r="V810" t="s">
        <v>1538</v>
      </c>
    </row>
    <row r="811" spans="1:22" ht="16">
      <c r="A811" t="s">
        <v>1136</v>
      </c>
      <c r="B811" s="20" t="str">
        <f>VLOOKUP(A811,'Planning Periods'!$E$2:$N$540,10,FALSE)</f>
        <v>01/31/2016 - 01/31/2024</v>
      </c>
      <c r="C811" s="103">
        <v>2016</v>
      </c>
      <c r="D811" s="103" t="str">
        <f t="shared" si="12"/>
        <v>Hanford 2016</v>
      </c>
      <c r="E811" t="s">
        <v>1538</v>
      </c>
      <c r="F811" t="s">
        <v>1538</v>
      </c>
      <c r="G811" t="s">
        <v>1538</v>
      </c>
      <c r="H811" t="s">
        <v>1538</v>
      </c>
      <c r="J811" t="s">
        <v>1538</v>
      </c>
      <c r="K811" t="s">
        <v>1538</v>
      </c>
      <c r="L811" t="s">
        <v>1538</v>
      </c>
      <c r="M811" t="s">
        <v>1538</v>
      </c>
      <c r="O811" t="s">
        <v>1538</v>
      </c>
      <c r="P811" t="s">
        <v>1538</v>
      </c>
      <c r="R811" t="s">
        <v>1538</v>
      </c>
      <c r="S811" t="s">
        <v>1538</v>
      </c>
      <c r="T811" t="s">
        <v>1538</v>
      </c>
      <c r="U811" t="s">
        <v>1538</v>
      </c>
      <c r="V811" t="s">
        <v>1538</v>
      </c>
    </row>
    <row r="812" spans="1:22" ht="16">
      <c r="A812" t="s">
        <v>1136</v>
      </c>
      <c r="B812" s="20" t="str">
        <f>VLOOKUP(A812,'Planning Periods'!$E$2:$N$540,10,FALSE)</f>
        <v>01/31/2016 - 01/31/2024</v>
      </c>
      <c r="C812" s="103">
        <v>2017</v>
      </c>
      <c r="D812" s="103" t="str">
        <f t="shared" si="12"/>
        <v>Hanford 2017</v>
      </c>
      <c r="E812" t="s">
        <v>1538</v>
      </c>
      <c r="F812" t="s">
        <v>1538</v>
      </c>
      <c r="G812" t="s">
        <v>1538</v>
      </c>
      <c r="H812" t="s">
        <v>1538</v>
      </c>
      <c r="J812" t="s">
        <v>1538</v>
      </c>
      <c r="K812" t="s">
        <v>1538</v>
      </c>
      <c r="L812" t="s">
        <v>1538</v>
      </c>
      <c r="M812" t="s">
        <v>1538</v>
      </c>
      <c r="O812" t="s">
        <v>1538</v>
      </c>
      <c r="P812" t="s">
        <v>1538</v>
      </c>
      <c r="R812" t="s">
        <v>1538</v>
      </c>
      <c r="S812" t="s">
        <v>1538</v>
      </c>
      <c r="T812" t="s">
        <v>1538</v>
      </c>
      <c r="U812" t="s">
        <v>1538</v>
      </c>
      <c r="V812" t="s">
        <v>1538</v>
      </c>
    </row>
    <row r="813" spans="1:22">
      <c r="A813" t="s">
        <v>1098</v>
      </c>
      <c r="B813" s="20"/>
      <c r="C813" s="103">
        <v>2013</v>
      </c>
      <c r="D813" s="103" t="str">
        <f t="shared" si="12"/>
        <v>Hawaiian Gardens 2013</v>
      </c>
      <c r="E813" t="s">
        <v>1538</v>
      </c>
      <c r="F813" t="s">
        <v>1538</v>
      </c>
      <c r="G813" t="s">
        <v>1538</v>
      </c>
      <c r="H813" t="s">
        <v>1538</v>
      </c>
      <c r="J813" t="s">
        <v>1538</v>
      </c>
      <c r="K813" t="s">
        <v>1538</v>
      </c>
      <c r="L813" t="s">
        <v>1538</v>
      </c>
      <c r="M813" t="s">
        <v>1538</v>
      </c>
      <c r="O813" t="s">
        <v>1538</v>
      </c>
      <c r="P813" t="s">
        <v>1538</v>
      </c>
      <c r="R813" t="s">
        <v>1538</v>
      </c>
      <c r="S813" t="s">
        <v>1538</v>
      </c>
      <c r="T813" t="s">
        <v>1538</v>
      </c>
      <c r="U813" t="s">
        <v>1538</v>
      </c>
      <c r="V813" t="s">
        <v>1538</v>
      </c>
    </row>
    <row r="814" spans="1:22" ht="16">
      <c r="A814" t="s">
        <v>1098</v>
      </c>
      <c r="B814" s="20" t="str">
        <f>VLOOKUP(A814,'Planning Periods'!$E$2:$N$540,10,FALSE)</f>
        <v>10/15/2013 - 10/15/2021</v>
      </c>
      <c r="C814" s="103">
        <v>2014</v>
      </c>
      <c r="D814" s="103" t="str">
        <f t="shared" si="12"/>
        <v>Hawaiian Gardens 2014</v>
      </c>
      <c r="E814" s="101" t="s">
        <v>1538</v>
      </c>
      <c r="F814" s="101" t="s">
        <v>1538</v>
      </c>
      <c r="G814" s="101" t="s">
        <v>1538</v>
      </c>
      <c r="H814" s="101" t="s">
        <v>1538</v>
      </c>
      <c r="I814" s="101">
        <v>0</v>
      </c>
      <c r="J814" s="101" t="s">
        <v>1538</v>
      </c>
      <c r="K814" s="101" t="s">
        <v>1538</v>
      </c>
      <c r="L814" s="101" t="s">
        <v>1538</v>
      </c>
      <c r="M814" s="101" t="s">
        <v>1538</v>
      </c>
      <c r="N814" s="101">
        <v>0</v>
      </c>
      <c r="O814" s="101" t="s">
        <v>1538</v>
      </c>
      <c r="P814" s="101" t="s">
        <v>1538</v>
      </c>
      <c r="Q814" s="101"/>
      <c r="R814" s="101" t="s">
        <v>1538</v>
      </c>
      <c r="S814" s="101" t="s">
        <v>1538</v>
      </c>
      <c r="T814" s="101" t="s">
        <v>1538</v>
      </c>
      <c r="U814" s="101" t="s">
        <v>1538</v>
      </c>
      <c r="V814" s="101" t="s">
        <v>1538</v>
      </c>
    </row>
    <row r="815" spans="1:22" ht="16">
      <c r="A815" t="s">
        <v>1098</v>
      </c>
      <c r="B815" s="20" t="str">
        <f>VLOOKUP(A815,'Planning Periods'!$E$2:$N$540,10,FALSE)</f>
        <v>10/15/2013 - 10/15/2021</v>
      </c>
      <c r="C815" s="103">
        <v>2015</v>
      </c>
      <c r="D815" s="103" t="str">
        <f t="shared" si="12"/>
        <v>Hawaiian Gardens 2015</v>
      </c>
      <c r="E815" t="s">
        <v>1538</v>
      </c>
      <c r="F815" t="s">
        <v>1538</v>
      </c>
      <c r="G815" t="s">
        <v>1538</v>
      </c>
      <c r="H815" t="s">
        <v>1538</v>
      </c>
      <c r="J815" t="s">
        <v>1538</v>
      </c>
      <c r="K815" t="s">
        <v>1538</v>
      </c>
      <c r="L815" t="s">
        <v>1538</v>
      </c>
      <c r="M815" t="s">
        <v>1538</v>
      </c>
      <c r="O815" t="s">
        <v>1538</v>
      </c>
      <c r="P815" t="s">
        <v>1538</v>
      </c>
      <c r="R815" t="s">
        <v>1538</v>
      </c>
      <c r="S815" t="s">
        <v>1538</v>
      </c>
      <c r="T815" t="s">
        <v>1538</v>
      </c>
      <c r="U815" t="s">
        <v>1538</v>
      </c>
      <c r="V815" t="s">
        <v>1538</v>
      </c>
    </row>
    <row r="816" spans="1:22" ht="16">
      <c r="A816" t="s">
        <v>1098</v>
      </c>
      <c r="B816" s="20" t="str">
        <f>VLOOKUP(A816,'Planning Periods'!$E$2:$N$540,10,FALSE)</f>
        <v>10/15/2013 - 10/15/2021</v>
      </c>
      <c r="C816" s="103">
        <v>2016</v>
      </c>
      <c r="D816" s="103" t="str">
        <f t="shared" si="12"/>
        <v>Hawaiian Gardens 2016</v>
      </c>
      <c r="E816" t="s">
        <v>1538</v>
      </c>
      <c r="F816" t="s">
        <v>1538</v>
      </c>
      <c r="G816" t="s">
        <v>1538</v>
      </c>
      <c r="H816" t="s">
        <v>1538</v>
      </c>
      <c r="J816" t="s">
        <v>1538</v>
      </c>
      <c r="K816" t="s">
        <v>1538</v>
      </c>
      <c r="L816" t="s">
        <v>1538</v>
      </c>
      <c r="M816" t="s">
        <v>1538</v>
      </c>
      <c r="O816" t="s">
        <v>1538</v>
      </c>
      <c r="P816" t="s">
        <v>1538</v>
      </c>
      <c r="R816" t="s">
        <v>1538</v>
      </c>
      <c r="S816" t="s">
        <v>1538</v>
      </c>
      <c r="T816" t="s">
        <v>1538</v>
      </c>
      <c r="U816" t="s">
        <v>1538</v>
      </c>
      <c r="V816" t="s">
        <v>1538</v>
      </c>
    </row>
    <row r="817" spans="1:22" ht="16">
      <c r="A817" t="s">
        <v>1098</v>
      </c>
      <c r="B817" s="20" t="str">
        <f>VLOOKUP(A817,'Planning Periods'!$E$2:$N$540,10,FALSE)</f>
        <v>10/15/2013 - 10/15/2021</v>
      </c>
      <c r="C817" s="103">
        <v>2017</v>
      </c>
      <c r="D817" s="103" t="str">
        <f t="shared" si="12"/>
        <v>Hawaiian Gardens 2017</v>
      </c>
      <c r="E817" t="s">
        <v>1538</v>
      </c>
      <c r="F817" t="s">
        <v>1538</v>
      </c>
      <c r="G817" t="s">
        <v>1538</v>
      </c>
      <c r="H817" t="s">
        <v>1538</v>
      </c>
      <c r="J817" t="s">
        <v>1538</v>
      </c>
      <c r="K817" t="s">
        <v>1538</v>
      </c>
      <c r="L817" t="s">
        <v>1538</v>
      </c>
      <c r="M817" t="s">
        <v>1538</v>
      </c>
      <c r="O817" t="s">
        <v>1538</v>
      </c>
      <c r="P817" t="s">
        <v>1538</v>
      </c>
      <c r="R817" t="s">
        <v>1538</v>
      </c>
      <c r="S817" t="s">
        <v>1538</v>
      </c>
      <c r="T817" t="s">
        <v>1538</v>
      </c>
      <c r="U817" t="s">
        <v>1538</v>
      </c>
      <c r="V817" t="s">
        <v>1538</v>
      </c>
    </row>
    <row r="818" spans="1:22">
      <c r="A818" s="104" t="s">
        <v>1097</v>
      </c>
      <c r="B818" s="20"/>
      <c r="C818" s="103">
        <v>2013</v>
      </c>
      <c r="D818" s="103" t="str">
        <f t="shared" si="12"/>
        <v>Hawthorne 2013</v>
      </c>
      <c r="E818" t="s">
        <v>1538</v>
      </c>
      <c r="F818" t="s">
        <v>1538</v>
      </c>
      <c r="G818" t="s">
        <v>1538</v>
      </c>
      <c r="H818" t="s">
        <v>1538</v>
      </c>
      <c r="J818" t="s">
        <v>1538</v>
      </c>
      <c r="K818" t="s">
        <v>1538</v>
      </c>
      <c r="L818" t="s">
        <v>1538</v>
      </c>
      <c r="M818" t="s">
        <v>1538</v>
      </c>
      <c r="O818" t="s">
        <v>1538</v>
      </c>
      <c r="P818" t="s">
        <v>1538</v>
      </c>
      <c r="R818" t="s">
        <v>1538</v>
      </c>
      <c r="S818" t="s">
        <v>1538</v>
      </c>
      <c r="T818" t="s">
        <v>1538</v>
      </c>
      <c r="U818" t="s">
        <v>1538</v>
      </c>
      <c r="V818" t="s">
        <v>1538</v>
      </c>
    </row>
    <row r="819" spans="1:22" ht="16">
      <c r="A819" s="104" t="s">
        <v>1097</v>
      </c>
      <c r="B819" s="20" t="str">
        <f>VLOOKUP(A819,'Planning Periods'!$E$2:$N$540,10,FALSE)</f>
        <v>10/15/2013 - 10/15/2021</v>
      </c>
      <c r="C819" s="103">
        <v>2014</v>
      </c>
      <c r="D819" s="103" t="str">
        <f t="shared" si="12"/>
        <v>Hawthorne 2014</v>
      </c>
      <c r="E819" s="103">
        <v>170</v>
      </c>
      <c r="F819" s="101">
        <v>0</v>
      </c>
      <c r="G819" s="103">
        <v>0</v>
      </c>
      <c r="H819" s="103">
        <v>0</v>
      </c>
      <c r="I819" s="102"/>
      <c r="J819" s="103">
        <v>101</v>
      </c>
      <c r="K819" s="101">
        <v>0</v>
      </c>
      <c r="L819" s="103">
        <v>0</v>
      </c>
      <c r="M819" s="103">
        <v>0</v>
      </c>
      <c r="N819" s="102"/>
      <c r="O819" s="103">
        <v>112</v>
      </c>
      <c r="P819" s="103">
        <v>34</v>
      </c>
      <c r="Q819" s="102"/>
      <c r="R819" s="103">
        <v>300</v>
      </c>
      <c r="S819" s="103">
        <v>320</v>
      </c>
      <c r="T819" s="102">
        <v>0</v>
      </c>
      <c r="U819" s="103">
        <v>683</v>
      </c>
      <c r="V819" s="103">
        <v>354</v>
      </c>
    </row>
    <row r="820" spans="1:22" ht="16">
      <c r="A820" s="104" t="s">
        <v>1097</v>
      </c>
      <c r="B820" s="20" t="str">
        <f>VLOOKUP(A820,'Planning Periods'!$E$2:$N$540,10,FALSE)</f>
        <v>10/15/2013 - 10/15/2021</v>
      </c>
      <c r="C820" s="103">
        <v>2015</v>
      </c>
      <c r="D820" s="103" t="str">
        <f t="shared" si="12"/>
        <v>Hawthorne 2015</v>
      </c>
      <c r="E820" s="103">
        <v>170</v>
      </c>
      <c r="F820" s="101">
        <v>0</v>
      </c>
      <c r="G820" s="103">
        <v>0</v>
      </c>
      <c r="H820" s="103">
        <v>0</v>
      </c>
      <c r="I820" s="102"/>
      <c r="J820" s="103">
        <v>101</v>
      </c>
      <c r="K820" s="101">
        <v>127</v>
      </c>
      <c r="L820" s="103">
        <v>127</v>
      </c>
      <c r="M820" s="103">
        <v>0</v>
      </c>
      <c r="N820" s="102"/>
      <c r="O820" s="103">
        <v>112</v>
      </c>
      <c r="P820" s="103">
        <v>0</v>
      </c>
      <c r="Q820" s="102"/>
      <c r="R820" s="103">
        <v>300</v>
      </c>
      <c r="S820" s="103">
        <v>0</v>
      </c>
      <c r="T820" s="102">
        <v>0</v>
      </c>
      <c r="U820" s="103">
        <v>683</v>
      </c>
      <c r="V820" s="103">
        <v>127</v>
      </c>
    </row>
    <row r="821" spans="1:22" ht="16">
      <c r="A821" s="104" t="s">
        <v>1097</v>
      </c>
      <c r="B821" s="20" t="str">
        <f>VLOOKUP(A821,'Planning Periods'!$E$2:$N$540,10,FALSE)</f>
        <v>10/15/2013 - 10/15/2021</v>
      </c>
      <c r="C821" s="103">
        <v>2016</v>
      </c>
      <c r="D821" s="103" t="str">
        <f t="shared" si="12"/>
        <v>Hawthorne 2016</v>
      </c>
      <c r="E821" s="103">
        <v>170</v>
      </c>
      <c r="F821" s="101">
        <v>0</v>
      </c>
      <c r="G821" s="103">
        <v>0</v>
      </c>
      <c r="H821" s="103">
        <v>0</v>
      </c>
      <c r="I821" s="102"/>
      <c r="J821" s="103">
        <v>101</v>
      </c>
      <c r="K821" s="101">
        <v>0</v>
      </c>
      <c r="L821" s="103">
        <v>0</v>
      </c>
      <c r="M821" s="103">
        <v>0</v>
      </c>
      <c r="N821" s="102"/>
      <c r="O821" s="103">
        <v>112</v>
      </c>
      <c r="P821" s="103">
        <v>0</v>
      </c>
      <c r="Q821" s="102"/>
      <c r="R821" s="103">
        <v>300</v>
      </c>
      <c r="S821" s="103">
        <v>4</v>
      </c>
      <c r="T821" s="102">
        <v>0</v>
      </c>
      <c r="U821" s="103">
        <v>683</v>
      </c>
      <c r="V821" s="103">
        <v>4</v>
      </c>
    </row>
    <row r="822" spans="1:22" ht="16">
      <c r="A822" s="104" t="s">
        <v>1097</v>
      </c>
      <c r="B822" s="20" t="str">
        <f>VLOOKUP(A822,'Planning Periods'!$E$2:$N$540,10,FALSE)</f>
        <v>10/15/2013 - 10/15/2021</v>
      </c>
      <c r="C822" s="103">
        <v>2017</v>
      </c>
      <c r="D822" s="103" t="str">
        <f t="shared" si="12"/>
        <v>Hawthorne 2017</v>
      </c>
      <c r="E822" s="103">
        <v>170</v>
      </c>
      <c r="F822" s="101">
        <v>0</v>
      </c>
      <c r="G822" s="103">
        <v>0</v>
      </c>
      <c r="H822" s="103">
        <v>0</v>
      </c>
      <c r="I822" s="102"/>
      <c r="J822" s="103">
        <v>101</v>
      </c>
      <c r="K822" s="101">
        <v>0</v>
      </c>
      <c r="L822" s="103">
        <v>0</v>
      </c>
      <c r="M822" s="103">
        <v>0</v>
      </c>
      <c r="N822" s="102"/>
      <c r="O822" s="103">
        <v>112</v>
      </c>
      <c r="P822" s="103">
        <v>5</v>
      </c>
      <c r="Q822" s="102"/>
      <c r="R822" s="103">
        <v>300</v>
      </c>
      <c r="S822" s="103">
        <v>37</v>
      </c>
      <c r="T822" s="102">
        <v>0</v>
      </c>
      <c r="U822" s="103">
        <v>683</v>
      </c>
      <c r="V822" s="103">
        <v>42</v>
      </c>
    </row>
    <row r="823" spans="1:22" ht="16">
      <c r="A823" s="104" t="s">
        <v>1232</v>
      </c>
      <c r="B823" s="20" t="str">
        <f>VLOOKUP(A823,'Planning Periods'!$E$2:$N$540,10,FALSE)</f>
        <v>01/31/2015 - 01/31/2023</v>
      </c>
      <c r="C823" s="103">
        <v>2014</v>
      </c>
      <c r="D823" s="103" t="str">
        <f t="shared" si="12"/>
        <v>Hayward 2014</v>
      </c>
      <c r="E823" s="103" t="s">
        <v>1538</v>
      </c>
      <c r="F823" s="101" t="s">
        <v>1538</v>
      </c>
      <c r="G823" s="103" t="s">
        <v>1538</v>
      </c>
      <c r="H823" s="103" t="s">
        <v>1538</v>
      </c>
      <c r="I823" s="102"/>
      <c r="J823" s="103" t="s">
        <v>1538</v>
      </c>
      <c r="K823" s="101" t="s">
        <v>1538</v>
      </c>
      <c r="L823" s="103" t="s">
        <v>1538</v>
      </c>
      <c r="M823" s="103" t="s">
        <v>1538</v>
      </c>
      <c r="N823" s="102"/>
      <c r="O823" s="103" t="s">
        <v>1538</v>
      </c>
      <c r="P823" s="103" t="s">
        <v>1538</v>
      </c>
      <c r="Q823" s="102"/>
      <c r="R823" s="103" t="s">
        <v>1538</v>
      </c>
      <c r="S823" s="103" t="s">
        <v>1538</v>
      </c>
      <c r="T823" s="102" t="s">
        <v>1538</v>
      </c>
      <c r="U823" s="103" t="s">
        <v>1538</v>
      </c>
      <c r="V823" s="103" t="s">
        <v>1538</v>
      </c>
    </row>
    <row r="824" spans="1:22" ht="16">
      <c r="A824" s="104" t="s">
        <v>1232</v>
      </c>
      <c r="B824" s="20" t="str">
        <f>VLOOKUP(A824,'Planning Periods'!$E$2:$N$540,10,FALSE)</f>
        <v>01/31/2015 - 01/31/2023</v>
      </c>
      <c r="C824" s="103">
        <v>2015</v>
      </c>
      <c r="D824" s="103" t="str">
        <f t="shared" si="12"/>
        <v>Hayward 2015</v>
      </c>
      <c r="E824" s="103">
        <v>851</v>
      </c>
      <c r="F824" s="101">
        <v>0</v>
      </c>
      <c r="G824" s="103">
        <v>0</v>
      </c>
      <c r="H824" s="103">
        <v>0</v>
      </c>
      <c r="I824" s="102"/>
      <c r="J824" s="103">
        <v>480</v>
      </c>
      <c r="K824" s="101">
        <v>0</v>
      </c>
      <c r="L824" s="103">
        <v>0</v>
      </c>
      <c r="M824" s="103">
        <v>0</v>
      </c>
      <c r="N824" s="102"/>
      <c r="O824" s="103">
        <v>608</v>
      </c>
      <c r="P824" s="103">
        <v>0</v>
      </c>
      <c r="Q824" s="102"/>
      <c r="R824" s="103">
        <v>1981</v>
      </c>
      <c r="S824" s="103">
        <v>108</v>
      </c>
      <c r="T824" s="102">
        <v>0</v>
      </c>
      <c r="U824" s="103">
        <v>3920</v>
      </c>
      <c r="V824" s="103">
        <v>108</v>
      </c>
    </row>
    <row r="825" spans="1:22" ht="16">
      <c r="A825" s="104" t="s">
        <v>1232</v>
      </c>
      <c r="B825" s="20" t="str">
        <f>VLOOKUP(A825,'Planning Periods'!$E$2:$N$540,10,FALSE)</f>
        <v>01/31/2015 - 01/31/2023</v>
      </c>
      <c r="C825" s="103">
        <v>2016</v>
      </c>
      <c r="D825" s="103" t="str">
        <f t="shared" si="12"/>
        <v>Hayward 2016</v>
      </c>
      <c r="E825" s="103">
        <v>851</v>
      </c>
      <c r="F825" s="101">
        <v>0</v>
      </c>
      <c r="G825" s="103">
        <v>0</v>
      </c>
      <c r="H825" s="103">
        <v>0</v>
      </c>
      <c r="I825" s="102"/>
      <c r="J825" s="103">
        <v>480</v>
      </c>
      <c r="K825" s="101">
        <v>0</v>
      </c>
      <c r="L825" s="103">
        <v>0</v>
      </c>
      <c r="M825" s="103">
        <v>0</v>
      </c>
      <c r="N825" s="102"/>
      <c r="O825" s="103">
        <v>608</v>
      </c>
      <c r="P825" s="103">
        <v>0</v>
      </c>
      <c r="Q825" s="102"/>
      <c r="R825" s="103">
        <v>1981</v>
      </c>
      <c r="S825" s="103">
        <v>225</v>
      </c>
      <c r="T825" s="102">
        <v>0</v>
      </c>
      <c r="U825" s="103">
        <v>3920</v>
      </c>
      <c r="V825" s="103">
        <v>225</v>
      </c>
    </row>
    <row r="826" spans="1:22" ht="16">
      <c r="A826" s="104" t="s">
        <v>1232</v>
      </c>
      <c r="B826" s="20" t="str">
        <f>VLOOKUP(A826,'Planning Periods'!$E$2:$N$540,10,FALSE)</f>
        <v>01/31/2015 - 01/31/2023</v>
      </c>
      <c r="C826" s="103">
        <v>2017</v>
      </c>
      <c r="D826" s="103" t="str">
        <f t="shared" si="12"/>
        <v>Hayward 2017</v>
      </c>
      <c r="E826" s="103">
        <v>851</v>
      </c>
      <c r="F826" s="101">
        <v>40</v>
      </c>
      <c r="G826" s="103">
        <v>40</v>
      </c>
      <c r="H826" s="103">
        <v>0</v>
      </c>
      <c r="I826" s="102"/>
      <c r="J826" s="103">
        <v>480</v>
      </c>
      <c r="K826" s="101">
        <v>19</v>
      </c>
      <c r="L826" s="103">
        <v>19</v>
      </c>
      <c r="M826" s="103">
        <v>0</v>
      </c>
      <c r="N826" s="102"/>
      <c r="O826" s="103">
        <v>608</v>
      </c>
      <c r="P826" s="103">
        <v>0</v>
      </c>
      <c r="Q826" s="102"/>
      <c r="R826" s="103">
        <v>1981</v>
      </c>
      <c r="S826" s="103">
        <v>395</v>
      </c>
      <c r="T826" s="102">
        <v>0</v>
      </c>
      <c r="U826" s="103">
        <v>3920</v>
      </c>
      <c r="V826" s="103">
        <v>454</v>
      </c>
    </row>
    <row r="827" spans="1:22" ht="16">
      <c r="A827" s="104" t="s">
        <v>798</v>
      </c>
      <c r="B827" s="20" t="str">
        <f>VLOOKUP(A827,'Planning Periods'!$E$2:$N$540,10,FALSE)</f>
        <v>01/31/2015 - 01/31/2023</v>
      </c>
      <c r="C827" s="103">
        <v>2014</v>
      </c>
      <c r="D827" s="103" t="str">
        <f t="shared" si="12"/>
        <v>Healdsburg 2014</v>
      </c>
      <c r="E827" s="103">
        <v>31</v>
      </c>
      <c r="F827" s="101">
        <v>0</v>
      </c>
      <c r="G827" s="103">
        <v>0</v>
      </c>
      <c r="H827" s="103">
        <v>0</v>
      </c>
      <c r="I827" s="102"/>
      <c r="J827" s="103">
        <v>24</v>
      </c>
      <c r="K827" s="101">
        <v>0</v>
      </c>
      <c r="L827" s="103">
        <v>0</v>
      </c>
      <c r="M827" s="103">
        <v>0</v>
      </c>
      <c r="N827" s="102"/>
      <c r="O827" s="103">
        <v>26</v>
      </c>
      <c r="P827" s="103">
        <v>0</v>
      </c>
      <c r="Q827" s="102"/>
      <c r="R827" s="103">
        <v>76</v>
      </c>
      <c r="S827" s="103">
        <v>27</v>
      </c>
      <c r="T827" s="102">
        <v>0</v>
      </c>
      <c r="U827" s="103">
        <v>157</v>
      </c>
      <c r="V827" s="103">
        <v>27</v>
      </c>
    </row>
    <row r="828" spans="1:22" ht="16">
      <c r="A828" s="104" t="s">
        <v>798</v>
      </c>
      <c r="B828" s="20" t="str">
        <f>VLOOKUP(A828,'Planning Periods'!$E$2:$N$540,10,FALSE)</f>
        <v>01/31/2015 - 01/31/2023</v>
      </c>
      <c r="C828" s="103">
        <v>2015</v>
      </c>
      <c r="D828" s="103" t="str">
        <f t="shared" si="12"/>
        <v>Healdsburg 2015</v>
      </c>
      <c r="E828" s="103">
        <v>31</v>
      </c>
      <c r="F828" s="101">
        <v>1</v>
      </c>
      <c r="G828" s="103">
        <v>1</v>
      </c>
      <c r="H828" s="103">
        <v>0</v>
      </c>
      <c r="I828" s="102"/>
      <c r="J828" s="103">
        <v>24</v>
      </c>
      <c r="K828" s="101">
        <v>2</v>
      </c>
      <c r="L828" s="103">
        <v>2</v>
      </c>
      <c r="M828" s="103">
        <v>0</v>
      </c>
      <c r="N828" s="102"/>
      <c r="O828" s="103">
        <v>26</v>
      </c>
      <c r="P828" s="103">
        <v>12</v>
      </c>
      <c r="Q828" s="102"/>
      <c r="R828" s="103">
        <v>76</v>
      </c>
      <c r="S828" s="103">
        <v>44</v>
      </c>
      <c r="T828" s="102">
        <v>0</v>
      </c>
      <c r="U828" s="103">
        <v>157</v>
      </c>
      <c r="V828" s="103">
        <v>59</v>
      </c>
    </row>
    <row r="829" spans="1:22" ht="16">
      <c r="A829" s="104" t="s">
        <v>798</v>
      </c>
      <c r="B829" s="20" t="str">
        <f>VLOOKUP(A829,'Planning Periods'!$E$2:$N$540,10,FALSE)</f>
        <v>01/31/2015 - 01/31/2023</v>
      </c>
      <c r="C829" s="103">
        <v>2016</v>
      </c>
      <c r="D829" s="103" t="str">
        <f t="shared" si="12"/>
        <v>Healdsburg 2016</v>
      </c>
      <c r="E829" s="103">
        <v>31</v>
      </c>
      <c r="F829" s="101">
        <v>2</v>
      </c>
      <c r="G829" s="103">
        <v>2</v>
      </c>
      <c r="H829" s="103">
        <v>0</v>
      </c>
      <c r="I829" s="102"/>
      <c r="J829" s="103">
        <v>24</v>
      </c>
      <c r="K829" s="101">
        <v>3</v>
      </c>
      <c r="L829" s="103">
        <v>3</v>
      </c>
      <c r="M829" s="103">
        <v>0</v>
      </c>
      <c r="N829" s="102"/>
      <c r="O829" s="103">
        <v>26</v>
      </c>
      <c r="P829" s="103">
        <v>4</v>
      </c>
      <c r="Q829" s="102"/>
      <c r="R829" s="103">
        <v>76</v>
      </c>
      <c r="S829" s="103">
        <v>23</v>
      </c>
      <c r="T829" s="102">
        <v>0</v>
      </c>
      <c r="U829" s="103">
        <v>157</v>
      </c>
      <c r="V829" s="103">
        <v>32</v>
      </c>
    </row>
    <row r="830" spans="1:22" ht="16">
      <c r="A830" s="104" t="s">
        <v>798</v>
      </c>
      <c r="B830" s="20" t="str">
        <f>VLOOKUP(A830,'Planning Periods'!$E$2:$N$540,10,FALSE)</f>
        <v>01/31/2015 - 01/31/2023</v>
      </c>
      <c r="C830" s="103">
        <v>2017</v>
      </c>
      <c r="D830" s="103" t="str">
        <f t="shared" si="12"/>
        <v>Healdsburg 2017</v>
      </c>
      <c r="E830" s="103">
        <v>31</v>
      </c>
      <c r="F830" s="101">
        <v>12</v>
      </c>
      <c r="G830" s="103">
        <v>12</v>
      </c>
      <c r="H830" s="103">
        <v>0</v>
      </c>
      <c r="I830" s="102"/>
      <c r="J830" s="103">
        <v>24</v>
      </c>
      <c r="K830" s="101">
        <v>20</v>
      </c>
      <c r="L830" s="103">
        <v>20</v>
      </c>
      <c r="M830" s="103">
        <v>0</v>
      </c>
      <c r="N830" s="102"/>
      <c r="O830" s="103">
        <v>26</v>
      </c>
      <c r="P830" s="103">
        <v>29</v>
      </c>
      <c r="Q830" s="102"/>
      <c r="R830" s="103">
        <v>76</v>
      </c>
      <c r="S830" s="103">
        <v>16</v>
      </c>
      <c r="T830" s="102">
        <v>0</v>
      </c>
      <c r="U830" s="103">
        <v>157</v>
      </c>
      <c r="V830" s="103">
        <v>77</v>
      </c>
    </row>
    <row r="831" spans="1:22">
      <c r="A831" s="104" t="s">
        <v>947</v>
      </c>
      <c r="B831" s="20"/>
      <c r="C831" s="103">
        <v>2013</v>
      </c>
      <c r="D831" s="103" t="str">
        <f t="shared" si="12"/>
        <v>Hemet 2013</v>
      </c>
      <c r="E831" s="103">
        <v>134</v>
      </c>
      <c r="F831" s="101">
        <v>0</v>
      </c>
      <c r="G831" s="103">
        <v>0</v>
      </c>
      <c r="H831" s="103">
        <v>0</v>
      </c>
      <c r="I831" s="102"/>
      <c r="J831" s="103">
        <v>96</v>
      </c>
      <c r="K831" s="101">
        <v>17</v>
      </c>
      <c r="L831" s="103">
        <v>0</v>
      </c>
      <c r="M831" s="103">
        <v>17</v>
      </c>
      <c r="N831" s="102"/>
      <c r="O831" s="103">
        <v>112</v>
      </c>
      <c r="P831" s="103">
        <v>86</v>
      </c>
      <c r="Q831" s="102"/>
      <c r="R831" s="103">
        <v>262</v>
      </c>
      <c r="S831" s="103">
        <v>6</v>
      </c>
      <c r="T831" s="102">
        <v>17</v>
      </c>
      <c r="U831" s="103">
        <v>604</v>
      </c>
      <c r="V831" s="103">
        <v>109</v>
      </c>
    </row>
    <row r="832" spans="1:22" ht="16">
      <c r="A832" s="104" t="s">
        <v>947</v>
      </c>
      <c r="B832" s="20" t="str">
        <f>VLOOKUP(A832,'Planning Periods'!$E$2:$N$540,10,FALSE)</f>
        <v>10/15/2013 - 10/15/2021</v>
      </c>
      <c r="C832" s="103">
        <v>2014</v>
      </c>
      <c r="D832" s="103" t="str">
        <f t="shared" si="12"/>
        <v>Hemet 2014</v>
      </c>
      <c r="E832" s="103">
        <v>134</v>
      </c>
      <c r="F832" s="101">
        <v>0</v>
      </c>
      <c r="G832" s="103">
        <v>0</v>
      </c>
      <c r="H832" s="103">
        <v>0</v>
      </c>
      <c r="I832" s="102"/>
      <c r="J832" s="103">
        <v>96</v>
      </c>
      <c r="K832" s="101">
        <v>3</v>
      </c>
      <c r="L832" s="103">
        <v>0</v>
      </c>
      <c r="M832" s="103">
        <v>3</v>
      </c>
      <c r="N832" s="102"/>
      <c r="O832" s="103">
        <v>112</v>
      </c>
      <c r="P832" s="103">
        <v>114</v>
      </c>
      <c r="Q832" s="102"/>
      <c r="R832" s="103">
        <v>262</v>
      </c>
      <c r="S832" s="103">
        <v>32</v>
      </c>
      <c r="T832" s="102">
        <v>3</v>
      </c>
      <c r="U832" s="103">
        <v>604</v>
      </c>
      <c r="V832" s="103">
        <v>149</v>
      </c>
    </row>
    <row r="833" spans="1:22" ht="16">
      <c r="A833" s="104" t="s">
        <v>947</v>
      </c>
      <c r="B833" s="20" t="str">
        <f>VLOOKUP(A833,'Planning Periods'!$E$2:$N$540,10,FALSE)</f>
        <v>10/15/2013 - 10/15/2021</v>
      </c>
      <c r="C833" s="103">
        <v>2015</v>
      </c>
      <c r="D833" s="103" t="str">
        <f t="shared" si="12"/>
        <v>Hemet 2015</v>
      </c>
      <c r="E833" s="103">
        <v>134</v>
      </c>
      <c r="F833" s="101">
        <v>0</v>
      </c>
      <c r="G833" s="103">
        <v>0</v>
      </c>
      <c r="H833" s="103">
        <v>0</v>
      </c>
      <c r="I833" s="102"/>
      <c r="J833" s="103">
        <v>96</v>
      </c>
      <c r="K833" s="101">
        <v>14</v>
      </c>
      <c r="L833" s="103">
        <v>12</v>
      </c>
      <c r="M833" s="103">
        <v>2</v>
      </c>
      <c r="N833" s="102"/>
      <c r="O833" s="103">
        <v>112</v>
      </c>
      <c r="P833" s="103">
        <v>76</v>
      </c>
      <c r="Q833" s="102"/>
      <c r="R833" s="103">
        <v>262</v>
      </c>
      <c r="S833" s="103">
        <v>17</v>
      </c>
      <c r="T833" s="102">
        <v>2</v>
      </c>
      <c r="U833" s="103">
        <v>604</v>
      </c>
      <c r="V833" s="103">
        <v>107</v>
      </c>
    </row>
    <row r="834" spans="1:22" ht="16">
      <c r="A834" s="104" t="s">
        <v>947</v>
      </c>
      <c r="B834" s="20" t="str">
        <f>VLOOKUP(A834,'Planning Periods'!$E$2:$N$540,10,FALSE)</f>
        <v>10/15/2013 - 10/15/2021</v>
      </c>
      <c r="C834" s="103">
        <v>2016</v>
      </c>
      <c r="D834" s="103" t="str">
        <f t="shared" si="12"/>
        <v>Hemet 2016</v>
      </c>
      <c r="E834" s="103">
        <v>134</v>
      </c>
      <c r="F834" s="101">
        <v>0</v>
      </c>
      <c r="G834" s="103">
        <v>0</v>
      </c>
      <c r="H834" s="103">
        <v>0</v>
      </c>
      <c r="I834" s="102"/>
      <c r="J834" s="103">
        <v>96</v>
      </c>
      <c r="K834" s="101">
        <v>29</v>
      </c>
      <c r="L834" s="103">
        <v>29</v>
      </c>
      <c r="M834" s="103">
        <v>0</v>
      </c>
      <c r="N834" s="102"/>
      <c r="O834" s="103">
        <v>112</v>
      </c>
      <c r="P834" s="103">
        <v>25</v>
      </c>
      <c r="Q834" s="102"/>
      <c r="R834" s="103">
        <v>262</v>
      </c>
      <c r="S834" s="103">
        <v>8</v>
      </c>
      <c r="T834" s="102">
        <v>0</v>
      </c>
      <c r="U834" s="103">
        <v>604</v>
      </c>
      <c r="V834" s="103">
        <v>62</v>
      </c>
    </row>
    <row r="835" spans="1:22" ht="16">
      <c r="A835" s="104" t="s">
        <v>947</v>
      </c>
      <c r="B835" s="20" t="str">
        <f>VLOOKUP(A835,'Planning Periods'!$E$2:$N$540,10,FALSE)</f>
        <v>10/15/2013 - 10/15/2021</v>
      </c>
      <c r="C835" s="103">
        <v>2017</v>
      </c>
      <c r="D835" s="103" t="str">
        <f t="shared" si="12"/>
        <v>Hemet 2017</v>
      </c>
      <c r="E835" s="103">
        <v>134</v>
      </c>
      <c r="F835" s="101">
        <v>0</v>
      </c>
      <c r="G835" s="103">
        <v>0</v>
      </c>
      <c r="H835" s="103">
        <v>0</v>
      </c>
      <c r="I835" s="102"/>
      <c r="J835" s="103">
        <v>96</v>
      </c>
      <c r="K835" s="101">
        <v>0</v>
      </c>
      <c r="L835" s="103">
        <v>0</v>
      </c>
      <c r="M835" s="103">
        <v>0</v>
      </c>
      <c r="N835" s="102"/>
      <c r="O835" s="103">
        <v>112</v>
      </c>
      <c r="P835" s="103">
        <v>2</v>
      </c>
      <c r="Q835" s="102"/>
      <c r="R835" s="103">
        <v>262</v>
      </c>
      <c r="S835" s="103">
        <v>12</v>
      </c>
      <c r="T835" s="102">
        <v>0</v>
      </c>
      <c r="U835" s="103">
        <v>604</v>
      </c>
      <c r="V835" s="103">
        <v>14</v>
      </c>
    </row>
    <row r="836" spans="1:22" ht="16">
      <c r="A836" s="104" t="s">
        <v>1204</v>
      </c>
      <c r="B836" s="20" t="str">
        <f>VLOOKUP(A836,'Planning Periods'!$E$2:$N$540,10,FALSE)</f>
        <v>01/31/2015 - 01/31/2023</v>
      </c>
      <c r="C836" s="103">
        <v>2014</v>
      </c>
      <c r="D836" s="103" t="str">
        <f t="shared" si="12"/>
        <v>Hercules 2014</v>
      </c>
      <c r="E836" s="103" t="s">
        <v>1538</v>
      </c>
      <c r="F836" s="101" t="s">
        <v>1538</v>
      </c>
      <c r="G836" s="103" t="s">
        <v>1538</v>
      </c>
      <c r="H836" s="103" t="s">
        <v>1538</v>
      </c>
      <c r="I836" s="102"/>
      <c r="J836" s="103" t="s">
        <v>1538</v>
      </c>
      <c r="K836" s="101" t="s">
        <v>1538</v>
      </c>
      <c r="L836" s="103" t="s">
        <v>1538</v>
      </c>
      <c r="M836" s="103" t="s">
        <v>1538</v>
      </c>
      <c r="N836" s="102"/>
      <c r="O836" s="103" t="s">
        <v>1538</v>
      </c>
      <c r="P836" s="103" t="s">
        <v>1538</v>
      </c>
      <c r="Q836" s="102"/>
      <c r="R836" s="103" t="s">
        <v>1538</v>
      </c>
      <c r="S836" s="103" t="s">
        <v>1538</v>
      </c>
      <c r="T836" s="102" t="s">
        <v>1538</v>
      </c>
      <c r="U836" s="103" t="s">
        <v>1538</v>
      </c>
      <c r="V836" s="103" t="s">
        <v>1538</v>
      </c>
    </row>
    <row r="837" spans="1:22" ht="16">
      <c r="A837" s="104" t="s">
        <v>1204</v>
      </c>
      <c r="B837" s="20" t="str">
        <f>VLOOKUP(A837,'Planning Periods'!$E$2:$N$540,10,FALSE)</f>
        <v>01/31/2015 - 01/31/2023</v>
      </c>
      <c r="C837" s="103">
        <v>2015</v>
      </c>
      <c r="D837" s="103" t="str">
        <f t="shared" si="12"/>
        <v>Hercules 2015</v>
      </c>
      <c r="E837" s="103">
        <v>220</v>
      </c>
      <c r="F837" s="101">
        <v>0</v>
      </c>
      <c r="G837" s="103">
        <v>0</v>
      </c>
      <c r="H837" s="103">
        <v>0</v>
      </c>
      <c r="I837" s="102"/>
      <c r="J837" s="103">
        <v>118</v>
      </c>
      <c r="K837" s="101">
        <v>0</v>
      </c>
      <c r="L837" s="103">
        <v>0</v>
      </c>
      <c r="M837" s="103">
        <v>0</v>
      </c>
      <c r="N837" s="102"/>
      <c r="O837" s="103">
        <v>100</v>
      </c>
      <c r="P837" s="103">
        <v>0</v>
      </c>
      <c r="Q837" s="102"/>
      <c r="R837" s="103">
        <v>244</v>
      </c>
      <c r="S837" s="103">
        <v>190</v>
      </c>
      <c r="T837" s="102">
        <v>0</v>
      </c>
      <c r="U837" s="103">
        <v>682</v>
      </c>
      <c r="V837" s="103">
        <v>190</v>
      </c>
    </row>
    <row r="838" spans="1:22" ht="16">
      <c r="A838" s="104" t="s">
        <v>1204</v>
      </c>
      <c r="B838" s="20" t="str">
        <f>VLOOKUP(A838,'Planning Periods'!$E$2:$N$540,10,FALSE)</f>
        <v>01/31/2015 - 01/31/2023</v>
      </c>
      <c r="C838" s="103">
        <v>2016</v>
      </c>
      <c r="D838" s="103" t="str">
        <f t="shared" si="12"/>
        <v>Hercules 2016</v>
      </c>
      <c r="E838" s="103">
        <v>220</v>
      </c>
      <c r="F838" s="101">
        <v>0</v>
      </c>
      <c r="G838" s="103">
        <v>0</v>
      </c>
      <c r="H838" s="103">
        <v>0</v>
      </c>
      <c r="I838" s="102"/>
      <c r="J838" s="103">
        <v>118</v>
      </c>
      <c r="K838" s="101">
        <v>1</v>
      </c>
      <c r="L838" s="103">
        <v>0</v>
      </c>
      <c r="M838" s="103">
        <v>1</v>
      </c>
      <c r="N838" s="102"/>
      <c r="O838" s="103">
        <v>100</v>
      </c>
      <c r="P838" s="103">
        <v>0</v>
      </c>
      <c r="Q838" s="102"/>
      <c r="R838" s="103">
        <v>244</v>
      </c>
      <c r="S838" s="103">
        <v>30</v>
      </c>
      <c r="T838" s="102">
        <v>1</v>
      </c>
      <c r="U838" s="103">
        <v>682</v>
      </c>
      <c r="V838" s="103">
        <v>31</v>
      </c>
    </row>
    <row r="839" spans="1:22" ht="16">
      <c r="A839" s="104" t="s">
        <v>1204</v>
      </c>
      <c r="B839" s="20" t="str">
        <f>VLOOKUP(A839,'Planning Periods'!$E$2:$N$540,10,FALSE)</f>
        <v>01/31/2015 - 01/31/2023</v>
      </c>
      <c r="C839" s="103">
        <v>2017</v>
      </c>
      <c r="D839" s="103" t="str">
        <f t="shared" si="12"/>
        <v>Hercules 2017</v>
      </c>
      <c r="E839" s="103">
        <v>220</v>
      </c>
      <c r="F839" s="101">
        <v>0</v>
      </c>
      <c r="G839" s="103">
        <v>0</v>
      </c>
      <c r="H839" s="103">
        <v>0</v>
      </c>
      <c r="I839" s="102"/>
      <c r="J839" s="103">
        <v>118</v>
      </c>
      <c r="K839" s="101">
        <v>0</v>
      </c>
      <c r="L839" s="103">
        <v>0</v>
      </c>
      <c r="M839" s="103">
        <v>0</v>
      </c>
      <c r="N839" s="102"/>
      <c r="O839" s="103">
        <v>100</v>
      </c>
      <c r="P839" s="103">
        <v>0</v>
      </c>
      <c r="Q839" s="102"/>
      <c r="R839" s="103">
        <v>244</v>
      </c>
      <c r="S839" s="103">
        <v>41</v>
      </c>
      <c r="T839" s="102">
        <v>0</v>
      </c>
      <c r="U839" s="103">
        <v>682</v>
      </c>
      <c r="V839" s="103">
        <v>41</v>
      </c>
    </row>
    <row r="840" spans="1:22">
      <c r="A840" t="s">
        <v>1096</v>
      </c>
      <c r="B840" s="20"/>
      <c r="C840" s="103">
        <v>2013</v>
      </c>
      <c r="D840" s="103" t="str">
        <f t="shared" si="12"/>
        <v>Hermosa Beach 2013</v>
      </c>
      <c r="E840" s="103" t="s">
        <v>1538</v>
      </c>
      <c r="F840" s="101" t="s">
        <v>1538</v>
      </c>
      <c r="G840" s="103" t="s">
        <v>1538</v>
      </c>
      <c r="H840" s="103" t="s">
        <v>1538</v>
      </c>
      <c r="I840" s="102"/>
      <c r="J840" s="103" t="s">
        <v>1538</v>
      </c>
      <c r="K840" s="101" t="s">
        <v>1538</v>
      </c>
      <c r="L840" s="103" t="s">
        <v>1538</v>
      </c>
      <c r="M840" s="103" t="s">
        <v>1538</v>
      </c>
      <c r="N840" s="102"/>
      <c r="O840" s="103" t="s">
        <v>1538</v>
      </c>
      <c r="P840" s="103" t="s">
        <v>1538</v>
      </c>
      <c r="Q840" s="102"/>
      <c r="R840" s="103" t="s">
        <v>1538</v>
      </c>
      <c r="S840" s="103" t="s">
        <v>1538</v>
      </c>
      <c r="T840" s="102" t="s">
        <v>1538</v>
      </c>
      <c r="U840" s="103" t="s">
        <v>1538</v>
      </c>
      <c r="V840" s="103" t="s">
        <v>1538</v>
      </c>
    </row>
    <row r="841" spans="1:22" ht="16">
      <c r="A841" t="s">
        <v>1096</v>
      </c>
      <c r="B841" s="20" t="str">
        <f>VLOOKUP(A841,'Planning Periods'!$E$2:$N$540,10,FALSE)</f>
        <v>10/15/2013 - 10/15/2021</v>
      </c>
      <c r="C841" s="103">
        <v>2014</v>
      </c>
      <c r="D841" s="103" t="str">
        <f t="shared" si="12"/>
        <v>Hermosa Beach 2014</v>
      </c>
      <c r="E841" s="101" t="s">
        <v>1538</v>
      </c>
      <c r="F841" s="101" t="s">
        <v>1538</v>
      </c>
      <c r="G841" s="101" t="s">
        <v>1538</v>
      </c>
      <c r="H841" s="101" t="s">
        <v>1538</v>
      </c>
      <c r="I841" s="101">
        <v>0</v>
      </c>
      <c r="J841" s="101" t="s">
        <v>1538</v>
      </c>
      <c r="K841" s="101" t="s">
        <v>1538</v>
      </c>
      <c r="L841" s="101" t="s">
        <v>1538</v>
      </c>
      <c r="M841" s="101" t="s">
        <v>1538</v>
      </c>
      <c r="N841" s="101">
        <v>0</v>
      </c>
      <c r="O841" s="101" t="s">
        <v>1538</v>
      </c>
      <c r="P841" s="101" t="s">
        <v>1538</v>
      </c>
      <c r="Q841" s="101"/>
      <c r="R841" s="101" t="s">
        <v>1538</v>
      </c>
      <c r="S841" s="101" t="s">
        <v>1538</v>
      </c>
      <c r="T841" s="101" t="s">
        <v>1538</v>
      </c>
      <c r="U841" s="101" t="s">
        <v>1538</v>
      </c>
      <c r="V841" s="101" t="s">
        <v>1538</v>
      </c>
    </row>
    <row r="842" spans="1:22" ht="16">
      <c r="A842" t="s">
        <v>1096</v>
      </c>
      <c r="B842" s="20" t="str">
        <f>VLOOKUP(A842,'Planning Periods'!$E$2:$N$540,10,FALSE)</f>
        <v>10/15/2013 - 10/15/2021</v>
      </c>
      <c r="C842" s="103">
        <v>2015</v>
      </c>
      <c r="D842" s="103" t="str">
        <f t="shared" si="12"/>
        <v>Hermosa Beach 2015</v>
      </c>
      <c r="E842" t="s">
        <v>1538</v>
      </c>
      <c r="F842" t="s">
        <v>1538</v>
      </c>
      <c r="G842" t="s">
        <v>1538</v>
      </c>
      <c r="H842" t="s">
        <v>1538</v>
      </c>
      <c r="J842" t="s">
        <v>1538</v>
      </c>
      <c r="K842" t="s">
        <v>1538</v>
      </c>
      <c r="L842" t="s">
        <v>1538</v>
      </c>
      <c r="M842" t="s">
        <v>1538</v>
      </c>
      <c r="O842" t="s">
        <v>1538</v>
      </c>
      <c r="P842" t="s">
        <v>1538</v>
      </c>
      <c r="R842" t="s">
        <v>1538</v>
      </c>
      <c r="S842" t="s">
        <v>1538</v>
      </c>
      <c r="T842" t="s">
        <v>1538</v>
      </c>
      <c r="U842" t="s">
        <v>1538</v>
      </c>
      <c r="V842" t="s">
        <v>1538</v>
      </c>
    </row>
    <row r="843" spans="1:22" ht="16">
      <c r="A843" t="s">
        <v>1096</v>
      </c>
      <c r="B843" s="20" t="str">
        <f>VLOOKUP(A843,'Planning Periods'!$E$2:$N$540,10,FALSE)</f>
        <v>10/15/2013 - 10/15/2021</v>
      </c>
      <c r="C843" s="103">
        <v>2016</v>
      </c>
      <c r="D843" s="103" t="str">
        <f t="shared" si="12"/>
        <v>Hermosa Beach 2016</v>
      </c>
      <c r="E843" t="s">
        <v>1538</v>
      </c>
      <c r="F843" t="s">
        <v>1538</v>
      </c>
      <c r="G843" t="s">
        <v>1538</v>
      </c>
      <c r="H843" t="s">
        <v>1538</v>
      </c>
      <c r="J843" t="s">
        <v>1538</v>
      </c>
      <c r="K843" t="s">
        <v>1538</v>
      </c>
      <c r="L843" t="s">
        <v>1538</v>
      </c>
      <c r="M843" t="s">
        <v>1538</v>
      </c>
      <c r="O843" t="s">
        <v>1538</v>
      </c>
      <c r="P843" t="s">
        <v>1538</v>
      </c>
      <c r="R843" t="s">
        <v>1538</v>
      </c>
      <c r="S843" t="s">
        <v>1538</v>
      </c>
      <c r="T843" t="s">
        <v>1538</v>
      </c>
      <c r="U843" t="s">
        <v>1538</v>
      </c>
      <c r="V843" t="s">
        <v>1538</v>
      </c>
    </row>
    <row r="844" spans="1:22" ht="16">
      <c r="A844" t="s">
        <v>1096</v>
      </c>
      <c r="B844" s="20" t="str">
        <f>VLOOKUP(A844,'Planning Periods'!$E$2:$N$540,10,FALSE)</f>
        <v>10/15/2013 - 10/15/2021</v>
      </c>
      <c r="C844" s="103">
        <v>2017</v>
      </c>
      <c r="D844" s="103" t="str">
        <f t="shared" si="12"/>
        <v>Hermosa Beach 2017</v>
      </c>
      <c r="E844" t="s">
        <v>1538</v>
      </c>
      <c r="F844" t="s">
        <v>1538</v>
      </c>
      <c r="G844" t="s">
        <v>1538</v>
      </c>
      <c r="H844" t="s">
        <v>1538</v>
      </c>
      <c r="J844" t="s">
        <v>1538</v>
      </c>
      <c r="K844" t="s">
        <v>1538</v>
      </c>
      <c r="L844" t="s">
        <v>1538</v>
      </c>
      <c r="M844" t="s">
        <v>1538</v>
      </c>
      <c r="O844" t="s">
        <v>1538</v>
      </c>
      <c r="P844" t="s">
        <v>1538</v>
      </c>
      <c r="R844" t="s">
        <v>1538</v>
      </c>
      <c r="S844" t="s">
        <v>1538</v>
      </c>
      <c r="T844" t="s">
        <v>1538</v>
      </c>
      <c r="U844" t="s">
        <v>1538</v>
      </c>
      <c r="V844" t="s">
        <v>1538</v>
      </c>
    </row>
    <row r="845" spans="1:22">
      <c r="A845" s="104" t="s">
        <v>913</v>
      </c>
      <c r="B845" s="20"/>
      <c r="C845" s="103">
        <v>2013</v>
      </c>
      <c r="D845" s="103" t="str">
        <f t="shared" si="12"/>
        <v>Hesperia 2013</v>
      </c>
      <c r="E845" t="s">
        <v>1538</v>
      </c>
      <c r="F845" t="s">
        <v>1538</v>
      </c>
      <c r="G845" t="s">
        <v>1538</v>
      </c>
      <c r="H845" t="s">
        <v>1538</v>
      </c>
      <c r="J845" t="s">
        <v>1538</v>
      </c>
      <c r="K845" t="s">
        <v>1538</v>
      </c>
      <c r="L845" t="s">
        <v>1538</v>
      </c>
      <c r="M845" t="s">
        <v>1538</v>
      </c>
      <c r="O845" t="s">
        <v>1538</v>
      </c>
      <c r="P845" t="s">
        <v>1538</v>
      </c>
      <c r="R845" t="s">
        <v>1538</v>
      </c>
      <c r="S845" t="s">
        <v>1538</v>
      </c>
      <c r="T845" t="s">
        <v>1538</v>
      </c>
      <c r="U845" t="s">
        <v>1538</v>
      </c>
      <c r="V845" t="s">
        <v>1538</v>
      </c>
    </row>
    <row r="846" spans="1:22" ht="16">
      <c r="A846" s="104" t="s">
        <v>913</v>
      </c>
      <c r="B846" s="20" t="str">
        <f>VLOOKUP(A846,'Planning Periods'!$E$2:$N$540,10,FALSE)</f>
        <v>10/15/2013 - 10/15/2021</v>
      </c>
      <c r="C846" s="103">
        <v>2014</v>
      </c>
      <c r="D846" s="103" t="str">
        <f t="shared" si="12"/>
        <v>Hesperia 2014</v>
      </c>
      <c r="E846" s="103">
        <v>398</v>
      </c>
      <c r="F846" s="101">
        <v>0</v>
      </c>
      <c r="G846" s="103">
        <v>0</v>
      </c>
      <c r="H846" s="103">
        <v>0</v>
      </c>
      <c r="I846" s="102"/>
      <c r="J846" s="103">
        <v>274</v>
      </c>
      <c r="K846" s="101">
        <v>0</v>
      </c>
      <c r="L846" s="103">
        <v>0</v>
      </c>
      <c r="M846" s="103">
        <v>0</v>
      </c>
      <c r="N846" s="102"/>
      <c r="O846" s="103">
        <v>314</v>
      </c>
      <c r="P846" s="103">
        <v>82</v>
      </c>
      <c r="Q846" s="102"/>
      <c r="R846" s="103">
        <v>729</v>
      </c>
      <c r="S846" s="103">
        <v>0</v>
      </c>
      <c r="T846" s="102">
        <v>0</v>
      </c>
      <c r="U846" s="103">
        <v>1715</v>
      </c>
      <c r="V846" s="103">
        <v>82</v>
      </c>
    </row>
    <row r="847" spans="1:22" ht="16">
      <c r="A847" s="104" t="s">
        <v>913</v>
      </c>
      <c r="B847" s="20" t="str">
        <f>VLOOKUP(A847,'Planning Periods'!$E$2:$N$540,10,FALSE)</f>
        <v>10/15/2013 - 10/15/2021</v>
      </c>
      <c r="C847" s="103">
        <v>2015</v>
      </c>
      <c r="D847" s="103" t="str">
        <f t="shared" si="12"/>
        <v>Hesperia 2015</v>
      </c>
      <c r="E847" s="103">
        <v>398</v>
      </c>
      <c r="F847" s="101">
        <v>0</v>
      </c>
      <c r="G847" s="103">
        <v>0</v>
      </c>
      <c r="H847" s="103">
        <v>0</v>
      </c>
      <c r="I847" s="102"/>
      <c r="J847" s="103">
        <v>274</v>
      </c>
      <c r="K847" s="101">
        <v>0</v>
      </c>
      <c r="L847" s="103">
        <v>0</v>
      </c>
      <c r="M847" s="103">
        <v>0</v>
      </c>
      <c r="N847" s="102"/>
      <c r="O847" s="103">
        <v>314</v>
      </c>
      <c r="P847" s="103">
        <v>0</v>
      </c>
      <c r="Q847" s="102"/>
      <c r="R847" s="103">
        <v>729</v>
      </c>
      <c r="S847" s="103">
        <v>98</v>
      </c>
      <c r="T847" s="102">
        <v>0</v>
      </c>
      <c r="U847" s="103">
        <v>1715</v>
      </c>
      <c r="V847" s="103">
        <v>98</v>
      </c>
    </row>
    <row r="848" spans="1:22" ht="16">
      <c r="A848" s="104" t="s">
        <v>913</v>
      </c>
      <c r="B848" s="20" t="str">
        <f>VLOOKUP(A848,'Planning Periods'!$E$2:$N$540,10,FALSE)</f>
        <v>10/15/2013 - 10/15/2021</v>
      </c>
      <c r="C848" s="103">
        <v>2016</v>
      </c>
      <c r="D848" s="103" t="str">
        <f t="shared" si="12"/>
        <v>Hesperia 2016</v>
      </c>
      <c r="E848" s="103">
        <v>398</v>
      </c>
      <c r="F848" s="101">
        <v>0</v>
      </c>
      <c r="G848" s="103">
        <v>0</v>
      </c>
      <c r="H848" s="103">
        <v>0</v>
      </c>
      <c r="I848" s="102"/>
      <c r="J848" s="103">
        <v>274</v>
      </c>
      <c r="K848" s="101">
        <v>20</v>
      </c>
      <c r="L848" s="103">
        <v>20</v>
      </c>
      <c r="M848" s="103">
        <v>0</v>
      </c>
      <c r="N848" s="102"/>
      <c r="O848" s="103">
        <v>314</v>
      </c>
      <c r="P848" s="103">
        <v>75</v>
      </c>
      <c r="Q848" s="102"/>
      <c r="R848" s="103">
        <v>729</v>
      </c>
      <c r="S848" s="103">
        <v>172</v>
      </c>
      <c r="T848" s="102">
        <v>0</v>
      </c>
      <c r="U848" s="103">
        <v>1715</v>
      </c>
      <c r="V848" s="103">
        <v>267</v>
      </c>
    </row>
    <row r="849" spans="1:22" ht="16">
      <c r="A849" s="104" t="s">
        <v>913</v>
      </c>
      <c r="B849" s="20" t="str">
        <f>VLOOKUP(A849,'Planning Periods'!$E$2:$N$540,10,FALSE)</f>
        <v>10/15/2013 - 10/15/2021</v>
      </c>
      <c r="C849" s="103">
        <v>2017</v>
      </c>
      <c r="D849" s="103" t="str">
        <f t="shared" si="12"/>
        <v>Hesperia 2017</v>
      </c>
      <c r="E849" s="103">
        <v>398</v>
      </c>
      <c r="F849" s="101">
        <v>0</v>
      </c>
      <c r="G849" s="103">
        <v>0</v>
      </c>
      <c r="H849" s="103">
        <v>0</v>
      </c>
      <c r="I849" s="102"/>
      <c r="J849" s="103">
        <v>274</v>
      </c>
      <c r="K849" s="101">
        <v>0</v>
      </c>
      <c r="L849" s="103">
        <v>0</v>
      </c>
      <c r="M849" s="103">
        <v>0</v>
      </c>
      <c r="N849" s="102"/>
      <c r="O849" s="103">
        <v>314</v>
      </c>
      <c r="P849" s="103">
        <v>0</v>
      </c>
      <c r="Q849" s="102"/>
      <c r="R849" s="103">
        <v>729</v>
      </c>
      <c r="S849" s="103">
        <v>230</v>
      </c>
      <c r="T849" s="102">
        <v>0</v>
      </c>
      <c r="U849" s="103">
        <v>1715</v>
      </c>
      <c r="V849" s="103">
        <v>230</v>
      </c>
    </row>
    <row r="850" spans="1:22">
      <c r="A850" t="s">
        <v>1095</v>
      </c>
      <c r="B850" s="20"/>
      <c r="C850" s="103">
        <v>2013</v>
      </c>
      <c r="D850" s="103" t="str">
        <f t="shared" si="12"/>
        <v>Hidden Hills 2013</v>
      </c>
      <c r="E850" s="103" t="s">
        <v>1538</v>
      </c>
      <c r="F850" s="101" t="s">
        <v>1538</v>
      </c>
      <c r="G850" s="103" t="s">
        <v>1538</v>
      </c>
      <c r="H850" s="103" t="s">
        <v>1538</v>
      </c>
      <c r="I850" s="102"/>
      <c r="J850" s="103" t="s">
        <v>1538</v>
      </c>
      <c r="K850" s="101" t="s">
        <v>1538</v>
      </c>
      <c r="L850" s="103" t="s">
        <v>1538</v>
      </c>
      <c r="M850" s="103" t="s">
        <v>1538</v>
      </c>
      <c r="N850" s="102"/>
      <c r="O850" s="103" t="s">
        <v>1538</v>
      </c>
      <c r="P850" s="103" t="s">
        <v>1538</v>
      </c>
      <c r="Q850" s="102"/>
      <c r="R850" s="103" t="s">
        <v>1538</v>
      </c>
      <c r="S850" s="103" t="s">
        <v>1538</v>
      </c>
      <c r="T850" s="102" t="s">
        <v>1538</v>
      </c>
      <c r="U850" s="103" t="s">
        <v>1538</v>
      </c>
      <c r="V850" s="103" t="s">
        <v>1538</v>
      </c>
    </row>
    <row r="851" spans="1:22" ht="16">
      <c r="A851" t="s">
        <v>1095</v>
      </c>
      <c r="B851" s="20" t="str">
        <f>VLOOKUP(A851,'Planning Periods'!$E$2:$N$540,10,FALSE)</f>
        <v>10/15/2013 - 10/15/2021</v>
      </c>
      <c r="C851" s="103">
        <v>2014</v>
      </c>
      <c r="D851" s="103" t="str">
        <f t="shared" si="12"/>
        <v>Hidden Hills 2014</v>
      </c>
      <c r="E851" s="101" t="s">
        <v>1538</v>
      </c>
      <c r="F851" s="101" t="s">
        <v>1538</v>
      </c>
      <c r="G851" s="101" t="s">
        <v>1538</v>
      </c>
      <c r="H851" s="101" t="s">
        <v>1538</v>
      </c>
      <c r="I851" s="101">
        <v>0</v>
      </c>
      <c r="J851" s="101" t="s">
        <v>1538</v>
      </c>
      <c r="K851" s="101" t="s">
        <v>1538</v>
      </c>
      <c r="L851" s="101" t="s">
        <v>1538</v>
      </c>
      <c r="M851" s="101" t="s">
        <v>1538</v>
      </c>
      <c r="N851" s="101">
        <v>0</v>
      </c>
      <c r="O851" s="101" t="s">
        <v>1538</v>
      </c>
      <c r="P851" s="101" t="s">
        <v>1538</v>
      </c>
      <c r="Q851" s="101"/>
      <c r="R851" s="101" t="s">
        <v>1538</v>
      </c>
      <c r="S851" s="101" t="s">
        <v>1538</v>
      </c>
      <c r="T851" s="101" t="s">
        <v>1538</v>
      </c>
      <c r="U851" s="101" t="s">
        <v>1538</v>
      </c>
      <c r="V851" s="101" t="s">
        <v>1538</v>
      </c>
    </row>
    <row r="852" spans="1:22" ht="16">
      <c r="A852" t="s">
        <v>1095</v>
      </c>
      <c r="B852" s="20" t="str">
        <f>VLOOKUP(A852,'Planning Periods'!$E$2:$N$540,10,FALSE)</f>
        <v>10/15/2013 - 10/15/2021</v>
      </c>
      <c r="C852" s="103">
        <v>2015</v>
      </c>
      <c r="D852" s="103" t="str">
        <f t="shared" si="12"/>
        <v>Hidden Hills 2015</v>
      </c>
      <c r="E852" t="s">
        <v>1538</v>
      </c>
      <c r="F852" t="s">
        <v>1538</v>
      </c>
      <c r="G852" t="s">
        <v>1538</v>
      </c>
      <c r="H852" t="s">
        <v>1538</v>
      </c>
      <c r="J852" t="s">
        <v>1538</v>
      </c>
      <c r="K852" t="s">
        <v>1538</v>
      </c>
      <c r="L852" t="s">
        <v>1538</v>
      </c>
      <c r="M852" t="s">
        <v>1538</v>
      </c>
      <c r="O852" t="s">
        <v>1538</v>
      </c>
      <c r="P852" t="s">
        <v>1538</v>
      </c>
      <c r="R852" t="s">
        <v>1538</v>
      </c>
      <c r="S852" t="s">
        <v>1538</v>
      </c>
      <c r="T852" t="s">
        <v>1538</v>
      </c>
      <c r="U852" t="s">
        <v>1538</v>
      </c>
      <c r="V852" t="s">
        <v>1538</v>
      </c>
    </row>
    <row r="853" spans="1:22" ht="16">
      <c r="A853" t="s">
        <v>1095</v>
      </c>
      <c r="B853" s="20" t="str">
        <f>VLOOKUP(A853,'Planning Periods'!$E$2:$N$540,10,FALSE)</f>
        <v>10/15/2013 - 10/15/2021</v>
      </c>
      <c r="C853" s="103">
        <v>2016</v>
      </c>
      <c r="D853" s="103" t="str">
        <f t="shared" si="12"/>
        <v>Hidden Hills 2016</v>
      </c>
      <c r="E853" t="s">
        <v>1538</v>
      </c>
      <c r="F853" t="s">
        <v>1538</v>
      </c>
      <c r="G853" t="s">
        <v>1538</v>
      </c>
      <c r="H853" t="s">
        <v>1538</v>
      </c>
      <c r="J853" t="s">
        <v>1538</v>
      </c>
      <c r="K853" t="s">
        <v>1538</v>
      </c>
      <c r="L853" t="s">
        <v>1538</v>
      </c>
      <c r="M853" t="s">
        <v>1538</v>
      </c>
      <c r="O853" t="s">
        <v>1538</v>
      </c>
      <c r="P853" t="s">
        <v>1538</v>
      </c>
      <c r="R853" t="s">
        <v>1538</v>
      </c>
      <c r="S853" t="s">
        <v>1538</v>
      </c>
      <c r="T853" t="s">
        <v>1538</v>
      </c>
      <c r="U853" t="s">
        <v>1538</v>
      </c>
      <c r="V853" t="s">
        <v>1538</v>
      </c>
    </row>
    <row r="854" spans="1:22" ht="16">
      <c r="A854" t="s">
        <v>1095</v>
      </c>
      <c r="B854" s="20" t="str">
        <f>VLOOKUP(A854,'Planning Periods'!$E$2:$N$540,10,FALSE)</f>
        <v>10/15/2013 - 10/15/2021</v>
      </c>
      <c r="C854" s="103">
        <v>2017</v>
      </c>
      <c r="D854" s="103" t="str">
        <f t="shared" si="12"/>
        <v>Hidden Hills 2017</v>
      </c>
      <c r="E854" t="s">
        <v>1538</v>
      </c>
      <c r="F854" t="s">
        <v>1538</v>
      </c>
      <c r="G854" t="s">
        <v>1538</v>
      </c>
      <c r="H854" t="s">
        <v>1538</v>
      </c>
      <c r="J854" t="s">
        <v>1538</v>
      </c>
      <c r="K854" t="s">
        <v>1538</v>
      </c>
      <c r="L854" t="s">
        <v>1538</v>
      </c>
      <c r="M854" t="s">
        <v>1538</v>
      </c>
      <c r="O854" t="s">
        <v>1538</v>
      </c>
      <c r="P854" t="s">
        <v>1538</v>
      </c>
      <c r="R854" t="s">
        <v>1538</v>
      </c>
      <c r="S854" t="s">
        <v>1538</v>
      </c>
      <c r="T854" t="s">
        <v>1538</v>
      </c>
      <c r="U854" t="s">
        <v>1538</v>
      </c>
      <c r="V854" t="s">
        <v>1538</v>
      </c>
    </row>
    <row r="855" spans="1:22">
      <c r="A855" s="104" t="s">
        <v>912</v>
      </c>
      <c r="B855" s="20"/>
      <c r="C855" s="103">
        <v>2013</v>
      </c>
      <c r="D855" s="103" t="str">
        <f t="shared" si="12"/>
        <v>Highland 2013</v>
      </c>
      <c r="E855" t="s">
        <v>1538</v>
      </c>
      <c r="F855" t="s">
        <v>1538</v>
      </c>
      <c r="G855" t="s">
        <v>1538</v>
      </c>
      <c r="H855" t="s">
        <v>1538</v>
      </c>
      <c r="J855" t="s">
        <v>1538</v>
      </c>
      <c r="K855" t="s">
        <v>1538</v>
      </c>
      <c r="L855" t="s">
        <v>1538</v>
      </c>
      <c r="M855" t="s">
        <v>1538</v>
      </c>
      <c r="O855" t="s">
        <v>1538</v>
      </c>
      <c r="P855" t="s">
        <v>1538</v>
      </c>
      <c r="R855" t="s">
        <v>1538</v>
      </c>
      <c r="S855" t="s">
        <v>1538</v>
      </c>
      <c r="T855" t="s">
        <v>1538</v>
      </c>
      <c r="U855" t="s">
        <v>1538</v>
      </c>
      <c r="V855" t="s">
        <v>1538</v>
      </c>
    </row>
    <row r="856" spans="1:22" ht="16">
      <c r="A856" s="104" t="s">
        <v>912</v>
      </c>
      <c r="B856" s="20" t="str">
        <f>VLOOKUP(A856,'Planning Periods'!$E$2:$N$540,10,FALSE)</f>
        <v>10/15/2013 - 10/15/2021</v>
      </c>
      <c r="C856" s="103">
        <v>2014</v>
      </c>
      <c r="D856" s="103" t="str">
        <f t="shared" si="12"/>
        <v>Highland 2014</v>
      </c>
      <c r="E856" s="103">
        <v>759</v>
      </c>
      <c r="F856" s="101">
        <v>0</v>
      </c>
      <c r="G856" s="103">
        <v>0</v>
      </c>
      <c r="H856" s="103">
        <v>0</v>
      </c>
      <c r="I856" s="102"/>
      <c r="J856" s="103">
        <v>726</v>
      </c>
      <c r="K856" s="101">
        <v>0</v>
      </c>
      <c r="L856" s="103">
        <v>0</v>
      </c>
      <c r="M856" s="103">
        <v>0</v>
      </c>
      <c r="N856" s="102"/>
      <c r="O856" s="103">
        <v>409</v>
      </c>
      <c r="P856" s="103">
        <v>1</v>
      </c>
      <c r="Q856" s="102"/>
      <c r="R856" s="103">
        <v>890</v>
      </c>
      <c r="S856" s="103">
        <v>3</v>
      </c>
      <c r="T856" s="102">
        <v>0</v>
      </c>
      <c r="U856" s="103">
        <v>2784</v>
      </c>
      <c r="V856" s="103">
        <v>4</v>
      </c>
    </row>
    <row r="857" spans="1:22" ht="16">
      <c r="A857" s="104" t="s">
        <v>912</v>
      </c>
      <c r="B857" s="20" t="str">
        <f>VLOOKUP(A857,'Planning Periods'!$E$2:$N$540,10,FALSE)</f>
        <v>10/15/2013 - 10/15/2021</v>
      </c>
      <c r="C857" s="103">
        <v>2015</v>
      </c>
      <c r="D857" s="103" t="str">
        <f t="shared" si="12"/>
        <v>Highland 2015</v>
      </c>
      <c r="E857" s="103">
        <v>759</v>
      </c>
      <c r="F857" s="101">
        <v>0</v>
      </c>
      <c r="G857" s="103">
        <v>0</v>
      </c>
      <c r="H857" s="103">
        <v>0</v>
      </c>
      <c r="I857" s="102"/>
      <c r="J857" s="103">
        <v>726</v>
      </c>
      <c r="K857" s="101">
        <v>0</v>
      </c>
      <c r="L857" s="103">
        <v>0</v>
      </c>
      <c r="M857" s="103">
        <v>0</v>
      </c>
      <c r="N857" s="102"/>
      <c r="O857" s="103">
        <v>409</v>
      </c>
      <c r="P857" s="103">
        <v>0</v>
      </c>
      <c r="Q857" s="102"/>
      <c r="R857" s="103">
        <v>890</v>
      </c>
      <c r="S857" s="103">
        <v>6</v>
      </c>
      <c r="T857" s="102">
        <v>0</v>
      </c>
      <c r="U857" s="103">
        <v>2784</v>
      </c>
      <c r="V857" s="103">
        <v>6</v>
      </c>
    </row>
    <row r="858" spans="1:22" ht="16">
      <c r="A858" s="104" t="s">
        <v>912</v>
      </c>
      <c r="B858" s="20" t="str">
        <f>VLOOKUP(A858,'Planning Periods'!$E$2:$N$540,10,FALSE)</f>
        <v>10/15/2013 - 10/15/2021</v>
      </c>
      <c r="C858" s="103">
        <v>2016</v>
      </c>
      <c r="D858" s="103" t="str">
        <f t="shared" si="12"/>
        <v>Highland 2016</v>
      </c>
      <c r="E858" s="103">
        <v>759</v>
      </c>
      <c r="F858" s="101">
        <v>0</v>
      </c>
      <c r="G858" s="103">
        <v>0</v>
      </c>
      <c r="H858" s="103">
        <v>0</v>
      </c>
      <c r="I858" s="102"/>
      <c r="J858" s="103">
        <v>726</v>
      </c>
      <c r="K858" s="101">
        <v>0</v>
      </c>
      <c r="L858" s="103">
        <v>0</v>
      </c>
      <c r="M858" s="103">
        <v>0</v>
      </c>
      <c r="N858" s="102"/>
      <c r="O858" s="103">
        <v>409</v>
      </c>
      <c r="P858" s="103">
        <v>6</v>
      </c>
      <c r="Q858" s="102"/>
      <c r="R858" s="103">
        <v>890</v>
      </c>
      <c r="S858" s="103">
        <v>18</v>
      </c>
      <c r="T858" s="102">
        <v>0</v>
      </c>
      <c r="U858" s="103">
        <v>2784</v>
      </c>
      <c r="V858" s="103">
        <v>24</v>
      </c>
    </row>
    <row r="859" spans="1:22" ht="16">
      <c r="A859" s="104" t="s">
        <v>912</v>
      </c>
      <c r="B859" s="20" t="str">
        <f>VLOOKUP(A859,'Planning Periods'!$E$2:$N$540,10,FALSE)</f>
        <v>10/15/2013 - 10/15/2021</v>
      </c>
      <c r="C859" s="103">
        <v>2017</v>
      </c>
      <c r="D859" s="103" t="str">
        <f t="shared" si="12"/>
        <v>Highland 2017</v>
      </c>
      <c r="E859" s="103">
        <v>759</v>
      </c>
      <c r="F859" s="101">
        <v>0</v>
      </c>
      <c r="G859" s="103">
        <v>0</v>
      </c>
      <c r="H859" s="103">
        <v>0</v>
      </c>
      <c r="I859" s="102"/>
      <c r="J859" s="103">
        <v>726</v>
      </c>
      <c r="K859" s="101">
        <v>0</v>
      </c>
      <c r="L859" s="103">
        <v>0</v>
      </c>
      <c r="M859" s="103">
        <v>0</v>
      </c>
      <c r="N859" s="102"/>
      <c r="O859" s="103">
        <v>409</v>
      </c>
      <c r="P859" s="103">
        <v>9</v>
      </c>
      <c r="Q859" s="102"/>
      <c r="R859" s="103">
        <v>890</v>
      </c>
      <c r="S859" s="103">
        <v>70</v>
      </c>
      <c r="T859" s="102">
        <v>0</v>
      </c>
      <c r="U859" s="103">
        <v>2784</v>
      </c>
      <c r="V859" s="103">
        <v>79</v>
      </c>
    </row>
    <row r="860" spans="1:22" ht="16">
      <c r="A860" s="104" t="s">
        <v>1328</v>
      </c>
      <c r="B860" s="20" t="str">
        <f>VLOOKUP(A860,'Planning Periods'!$E$2:$N$540,10,FALSE)</f>
        <v>01/31/2015 - 01/31/2023</v>
      </c>
      <c r="C860" s="103">
        <v>2014</v>
      </c>
      <c r="D860" s="103" t="str">
        <f t="shared" si="12"/>
        <v>Hillsborough 2014</v>
      </c>
      <c r="E860" s="103" t="s">
        <v>1538</v>
      </c>
      <c r="F860" s="101" t="s">
        <v>1538</v>
      </c>
      <c r="G860" s="103" t="s">
        <v>1538</v>
      </c>
      <c r="H860" s="103" t="s">
        <v>1538</v>
      </c>
      <c r="I860" s="102"/>
      <c r="J860" s="103" t="s">
        <v>1538</v>
      </c>
      <c r="K860" s="101" t="s">
        <v>1538</v>
      </c>
      <c r="L860" s="103" t="s">
        <v>1538</v>
      </c>
      <c r="M860" s="103" t="s">
        <v>1538</v>
      </c>
      <c r="N860" s="102"/>
      <c r="O860" s="103" t="s">
        <v>1538</v>
      </c>
      <c r="P860" s="103" t="s">
        <v>1538</v>
      </c>
      <c r="Q860" s="102"/>
      <c r="R860" s="103" t="s">
        <v>1538</v>
      </c>
      <c r="S860" s="103" t="s">
        <v>1538</v>
      </c>
      <c r="T860" s="102" t="s">
        <v>1538</v>
      </c>
      <c r="U860" s="103" t="s">
        <v>1538</v>
      </c>
      <c r="V860" s="103" t="s">
        <v>1538</v>
      </c>
    </row>
    <row r="861" spans="1:22" ht="16">
      <c r="A861" s="104" t="s">
        <v>1328</v>
      </c>
      <c r="B861" s="20" t="str">
        <f>VLOOKUP(A861,'Planning Periods'!$E$2:$N$540,10,FALSE)</f>
        <v>01/31/2015 - 01/31/2023</v>
      </c>
      <c r="C861" s="103">
        <v>2015</v>
      </c>
      <c r="D861" s="103" t="str">
        <f t="shared" si="12"/>
        <v>Hillsborough 2015</v>
      </c>
      <c r="E861" s="103">
        <v>32</v>
      </c>
      <c r="F861" s="101">
        <v>16</v>
      </c>
      <c r="G861" s="103">
        <v>0</v>
      </c>
      <c r="H861" s="103">
        <v>16</v>
      </c>
      <c r="I861" s="102"/>
      <c r="J861" s="103">
        <v>17</v>
      </c>
      <c r="K861" s="101">
        <v>8</v>
      </c>
      <c r="L861" s="103">
        <v>0</v>
      </c>
      <c r="M861" s="103">
        <v>8</v>
      </c>
      <c r="N861" s="102"/>
      <c r="O861" s="103">
        <v>21</v>
      </c>
      <c r="P861" s="103">
        <v>10</v>
      </c>
      <c r="Q861" s="102"/>
      <c r="R861" s="103">
        <v>21</v>
      </c>
      <c r="S861" s="103">
        <v>5</v>
      </c>
      <c r="T861" s="102">
        <v>8</v>
      </c>
      <c r="U861" s="103">
        <v>91</v>
      </c>
      <c r="V861" s="103">
        <v>39</v>
      </c>
    </row>
    <row r="862" spans="1:22" ht="16">
      <c r="A862" s="104" t="s">
        <v>1328</v>
      </c>
      <c r="B862" s="20" t="str">
        <f>VLOOKUP(A862,'Planning Periods'!$E$2:$N$540,10,FALSE)</f>
        <v>01/31/2015 - 01/31/2023</v>
      </c>
      <c r="C862" s="103">
        <v>2016</v>
      </c>
      <c r="D862" s="103" t="str">
        <f t="shared" si="12"/>
        <v>Hillsborough 2016</v>
      </c>
      <c r="E862" s="103">
        <v>32</v>
      </c>
      <c r="F862" s="101">
        <v>4</v>
      </c>
      <c r="G862" s="103">
        <v>0</v>
      </c>
      <c r="H862" s="103">
        <v>4</v>
      </c>
      <c r="I862" s="102"/>
      <c r="J862" s="103">
        <v>17</v>
      </c>
      <c r="K862" s="101">
        <v>2</v>
      </c>
      <c r="L862" s="103">
        <v>0</v>
      </c>
      <c r="M862" s="103">
        <v>2</v>
      </c>
      <c r="N862" s="102"/>
      <c r="O862" s="103">
        <v>21</v>
      </c>
      <c r="P862" s="103">
        <v>2</v>
      </c>
      <c r="Q862" s="102"/>
      <c r="R862" s="103">
        <v>21</v>
      </c>
      <c r="S862" s="103">
        <v>2</v>
      </c>
      <c r="T862" s="102">
        <v>2</v>
      </c>
      <c r="U862" s="103">
        <v>91</v>
      </c>
      <c r="V862" s="103">
        <v>10</v>
      </c>
    </row>
    <row r="863" spans="1:22" ht="16">
      <c r="A863" s="104" t="s">
        <v>1328</v>
      </c>
      <c r="B863" s="20" t="str">
        <f>VLOOKUP(A863,'Planning Periods'!$E$2:$N$540,10,FALSE)</f>
        <v>01/31/2015 - 01/31/2023</v>
      </c>
      <c r="C863" s="103">
        <v>2017</v>
      </c>
      <c r="D863" s="103" t="str">
        <f t="shared" si="12"/>
        <v>Hillsborough 2017</v>
      </c>
      <c r="E863" s="103">
        <v>32</v>
      </c>
      <c r="F863" s="101">
        <v>8</v>
      </c>
      <c r="G863" s="103">
        <v>0</v>
      </c>
      <c r="H863" s="103">
        <v>8</v>
      </c>
      <c r="I863" s="102"/>
      <c r="J863" s="103">
        <v>17</v>
      </c>
      <c r="K863" s="101">
        <v>3</v>
      </c>
      <c r="L863" s="103">
        <v>0</v>
      </c>
      <c r="M863" s="103">
        <v>3</v>
      </c>
      <c r="N863" s="102"/>
      <c r="O863" s="103">
        <v>21</v>
      </c>
      <c r="P863" s="103">
        <v>4</v>
      </c>
      <c r="Q863" s="102"/>
      <c r="R863" s="103">
        <v>21</v>
      </c>
      <c r="S863" s="103">
        <v>3</v>
      </c>
      <c r="T863" s="102">
        <v>3</v>
      </c>
      <c r="U863" s="103">
        <v>91</v>
      </c>
      <c r="V863" s="103">
        <v>18</v>
      </c>
    </row>
    <row r="864" spans="1:22" ht="16">
      <c r="A864" s="104" t="s">
        <v>924</v>
      </c>
      <c r="B864" s="20" t="str">
        <f>VLOOKUP(A864,'Planning Periods'!$E$2:$N$540,10,FALSE)</f>
        <v>12/31/2015 - 12/31/2023</v>
      </c>
      <c r="C864" s="103">
        <v>2014</v>
      </c>
      <c r="D864" s="103" t="str">
        <f t="shared" si="12"/>
        <v>Hollister 2014</v>
      </c>
      <c r="E864" s="103" t="s">
        <v>1538</v>
      </c>
      <c r="F864" s="101" t="s">
        <v>1538</v>
      </c>
      <c r="G864" s="103" t="s">
        <v>1538</v>
      </c>
      <c r="H864" s="103" t="s">
        <v>1538</v>
      </c>
      <c r="I864" s="102"/>
      <c r="J864" s="103" t="s">
        <v>1538</v>
      </c>
      <c r="K864" s="101" t="s">
        <v>1538</v>
      </c>
      <c r="L864" s="103" t="s">
        <v>1538</v>
      </c>
      <c r="M864" s="103" t="s">
        <v>1538</v>
      </c>
      <c r="N864" s="102"/>
      <c r="O864" s="103" t="s">
        <v>1538</v>
      </c>
      <c r="P864" s="103" t="s">
        <v>1538</v>
      </c>
      <c r="Q864" s="102"/>
      <c r="R864" s="103" t="s">
        <v>1538</v>
      </c>
      <c r="S864" s="103" t="s">
        <v>1538</v>
      </c>
      <c r="T864" s="102" t="s">
        <v>1538</v>
      </c>
      <c r="U864" s="103" t="s">
        <v>1538</v>
      </c>
      <c r="V864" s="103" t="s">
        <v>1538</v>
      </c>
    </row>
    <row r="865" spans="1:22" ht="16">
      <c r="A865" s="104" t="s">
        <v>924</v>
      </c>
      <c r="B865" s="20" t="str">
        <f>VLOOKUP(A865,'Planning Periods'!$E$2:$N$540,10,FALSE)</f>
        <v>12/31/2015 - 12/31/2023</v>
      </c>
      <c r="C865" s="103">
        <v>2015</v>
      </c>
      <c r="D865" s="103" t="str">
        <f t="shared" si="12"/>
        <v>Hollister 2015</v>
      </c>
      <c r="E865" s="103">
        <v>671</v>
      </c>
      <c r="F865" s="101">
        <v>0</v>
      </c>
      <c r="G865" s="103">
        <v>0</v>
      </c>
      <c r="H865" s="103">
        <v>0</v>
      </c>
      <c r="I865" s="102"/>
      <c r="J865" s="103">
        <v>518</v>
      </c>
      <c r="K865" s="101">
        <v>0</v>
      </c>
      <c r="L865" s="103">
        <v>0</v>
      </c>
      <c r="M865" s="103">
        <v>0</v>
      </c>
      <c r="N865" s="102"/>
      <c r="O865" s="103">
        <v>610</v>
      </c>
      <c r="P865" s="103">
        <v>0</v>
      </c>
      <c r="Q865" s="102"/>
      <c r="R865" s="103">
        <v>1251</v>
      </c>
      <c r="S865" s="103">
        <v>68</v>
      </c>
      <c r="T865" s="102">
        <v>0</v>
      </c>
      <c r="U865" s="103">
        <v>3050</v>
      </c>
      <c r="V865" s="103">
        <v>68</v>
      </c>
    </row>
    <row r="866" spans="1:22" ht="16">
      <c r="A866" s="104" t="s">
        <v>924</v>
      </c>
      <c r="B866" s="20" t="str">
        <f>VLOOKUP(A866,'Planning Periods'!$E$2:$N$540,10,FALSE)</f>
        <v>12/31/2015 - 12/31/2023</v>
      </c>
      <c r="C866" s="103">
        <v>2016</v>
      </c>
      <c r="D866" s="103" t="str">
        <f t="shared" si="12"/>
        <v>Hollister 2016</v>
      </c>
      <c r="E866" s="103">
        <v>671</v>
      </c>
      <c r="F866" s="101">
        <v>0</v>
      </c>
      <c r="G866" s="103">
        <v>0</v>
      </c>
      <c r="H866" s="103">
        <v>0</v>
      </c>
      <c r="I866" s="102"/>
      <c r="J866" s="103">
        <v>518</v>
      </c>
      <c r="K866" s="101">
        <v>0</v>
      </c>
      <c r="L866" s="103">
        <v>0</v>
      </c>
      <c r="M866" s="103">
        <v>0</v>
      </c>
      <c r="N866" s="102"/>
      <c r="O866" s="103">
        <v>610</v>
      </c>
      <c r="P866" s="103">
        <v>12</v>
      </c>
      <c r="Q866" s="102"/>
      <c r="R866" s="103">
        <v>1251</v>
      </c>
      <c r="S866" s="103">
        <v>87</v>
      </c>
      <c r="T866" s="102">
        <v>0</v>
      </c>
      <c r="U866" s="103">
        <v>3050</v>
      </c>
      <c r="V866" s="103">
        <v>99</v>
      </c>
    </row>
    <row r="867" spans="1:22" ht="16">
      <c r="A867" s="104" t="s">
        <v>924</v>
      </c>
      <c r="B867" s="20" t="str">
        <f>VLOOKUP(A867,'Planning Periods'!$E$2:$N$540,10,FALSE)</f>
        <v>12/31/2015 - 12/31/2023</v>
      </c>
      <c r="C867" s="103">
        <v>2017</v>
      </c>
      <c r="D867" s="103" t="str">
        <f t="shared" si="12"/>
        <v>Hollister 2017</v>
      </c>
      <c r="E867" s="103">
        <v>671</v>
      </c>
      <c r="F867" s="101">
        <v>0</v>
      </c>
      <c r="G867" s="103">
        <v>0</v>
      </c>
      <c r="H867" s="103">
        <v>0</v>
      </c>
      <c r="I867" s="102"/>
      <c r="J867" s="103">
        <v>518</v>
      </c>
      <c r="K867" s="101">
        <v>0</v>
      </c>
      <c r="L867" s="103">
        <v>0</v>
      </c>
      <c r="M867" s="103">
        <v>0</v>
      </c>
      <c r="N867" s="102"/>
      <c r="O867" s="103">
        <v>610</v>
      </c>
      <c r="P867" s="103">
        <v>91</v>
      </c>
      <c r="Q867" s="102"/>
      <c r="R867" s="103">
        <v>1251</v>
      </c>
      <c r="S867" s="103">
        <v>219</v>
      </c>
      <c r="T867" s="102">
        <v>0</v>
      </c>
      <c r="U867" s="103">
        <v>3050</v>
      </c>
      <c r="V867" s="103">
        <v>310</v>
      </c>
    </row>
    <row r="868" spans="1:22">
      <c r="A868" s="104" t="s">
        <v>1156</v>
      </c>
      <c r="B868" s="20"/>
      <c r="C868" s="103">
        <v>2013</v>
      </c>
      <c r="D868" s="103" t="str">
        <f t="shared" si="12"/>
        <v>Holtville 2013</v>
      </c>
      <c r="E868" s="103" t="s">
        <v>1538</v>
      </c>
      <c r="F868" s="101" t="s">
        <v>1538</v>
      </c>
      <c r="G868" s="103" t="s">
        <v>1538</v>
      </c>
      <c r="H868" s="103" t="s">
        <v>1538</v>
      </c>
      <c r="I868" s="102"/>
      <c r="J868" s="103" t="s">
        <v>1538</v>
      </c>
      <c r="K868" s="101" t="s">
        <v>1538</v>
      </c>
      <c r="L868" s="103" t="s">
        <v>1538</v>
      </c>
      <c r="M868" s="103" t="s">
        <v>1538</v>
      </c>
      <c r="N868" s="102"/>
      <c r="O868" s="103" t="s">
        <v>1538</v>
      </c>
      <c r="P868" s="103" t="s">
        <v>1538</v>
      </c>
      <c r="Q868" s="102"/>
      <c r="R868" s="103" t="s">
        <v>1538</v>
      </c>
      <c r="S868" s="103" t="s">
        <v>1538</v>
      </c>
      <c r="T868" s="102" t="s">
        <v>1538</v>
      </c>
      <c r="U868" s="103" t="s">
        <v>1538</v>
      </c>
      <c r="V868" s="103" t="s">
        <v>1538</v>
      </c>
    </row>
    <row r="869" spans="1:22" ht="16">
      <c r="A869" s="104" t="s">
        <v>1156</v>
      </c>
      <c r="B869" s="20" t="str">
        <f>VLOOKUP(A869,'Planning Periods'!$E$2:$N$540,10,FALSE)</f>
        <v>10/15/2013 - 10/15/2021</v>
      </c>
      <c r="C869" s="103">
        <v>2014</v>
      </c>
      <c r="D869" s="103" t="str">
        <f t="shared" si="12"/>
        <v>Holtville 2014</v>
      </c>
      <c r="E869" s="103" t="s">
        <v>1538</v>
      </c>
      <c r="F869" s="101" t="s">
        <v>1538</v>
      </c>
      <c r="G869" s="103" t="s">
        <v>1538</v>
      </c>
      <c r="H869" s="103" t="s">
        <v>1538</v>
      </c>
      <c r="I869" s="102"/>
      <c r="J869" s="103" t="s">
        <v>1538</v>
      </c>
      <c r="K869" s="101" t="s">
        <v>1538</v>
      </c>
      <c r="L869" s="103" t="s">
        <v>1538</v>
      </c>
      <c r="M869" s="103" t="s">
        <v>1538</v>
      </c>
      <c r="N869" s="102"/>
      <c r="O869" s="103" t="s">
        <v>1538</v>
      </c>
      <c r="P869" s="103" t="s">
        <v>1538</v>
      </c>
      <c r="Q869" s="102"/>
      <c r="R869" s="103" t="s">
        <v>1538</v>
      </c>
      <c r="S869" s="103" t="s">
        <v>1538</v>
      </c>
      <c r="T869" s="102" t="s">
        <v>1538</v>
      </c>
      <c r="U869" s="103" t="s">
        <v>1538</v>
      </c>
      <c r="V869" s="103" t="s">
        <v>1538</v>
      </c>
    </row>
    <row r="870" spans="1:22" ht="16">
      <c r="A870" s="104" t="s">
        <v>1156</v>
      </c>
      <c r="B870" s="20" t="str">
        <f>VLOOKUP(A870,'Planning Periods'!$E$2:$N$540,10,FALSE)</f>
        <v>10/15/2013 - 10/15/2021</v>
      </c>
      <c r="C870" s="103">
        <v>2015</v>
      </c>
      <c r="D870" s="103" t="str">
        <f t="shared" si="12"/>
        <v>Holtville 2015</v>
      </c>
      <c r="E870" s="103" t="s">
        <v>1538</v>
      </c>
      <c r="F870" s="101" t="s">
        <v>1538</v>
      </c>
      <c r="G870" s="103" t="s">
        <v>1538</v>
      </c>
      <c r="H870" s="103" t="s">
        <v>1538</v>
      </c>
      <c r="I870" s="102"/>
      <c r="J870" s="103" t="s">
        <v>1538</v>
      </c>
      <c r="K870" s="101" t="s">
        <v>1538</v>
      </c>
      <c r="L870" s="103" t="s">
        <v>1538</v>
      </c>
      <c r="M870" s="103" t="s">
        <v>1538</v>
      </c>
      <c r="N870" s="102"/>
      <c r="O870" s="103" t="s">
        <v>1538</v>
      </c>
      <c r="P870" s="103" t="s">
        <v>1538</v>
      </c>
      <c r="Q870" s="102"/>
      <c r="R870" s="103" t="s">
        <v>1538</v>
      </c>
      <c r="S870" s="103" t="s">
        <v>1538</v>
      </c>
      <c r="T870" s="102" t="s">
        <v>1538</v>
      </c>
      <c r="U870" s="103" t="s">
        <v>1538</v>
      </c>
      <c r="V870" s="103" t="s">
        <v>1538</v>
      </c>
    </row>
    <row r="871" spans="1:22" ht="16">
      <c r="A871" s="104" t="s">
        <v>1156</v>
      </c>
      <c r="B871" s="20" t="str">
        <f>VLOOKUP(A871,'Planning Periods'!$E$2:$N$540,10,FALSE)</f>
        <v>10/15/2013 - 10/15/2021</v>
      </c>
      <c r="C871" s="103">
        <v>2016</v>
      </c>
      <c r="D871" s="103" t="str">
        <f t="shared" si="12"/>
        <v>Holtville 2016</v>
      </c>
      <c r="E871" s="103" t="s">
        <v>1538</v>
      </c>
      <c r="F871" s="101" t="s">
        <v>1538</v>
      </c>
      <c r="G871" s="103" t="s">
        <v>1538</v>
      </c>
      <c r="H871" s="103" t="s">
        <v>1538</v>
      </c>
      <c r="I871" s="102"/>
      <c r="J871" s="103" t="s">
        <v>1538</v>
      </c>
      <c r="K871" s="101" t="s">
        <v>1538</v>
      </c>
      <c r="L871" s="103" t="s">
        <v>1538</v>
      </c>
      <c r="M871" s="103" t="s">
        <v>1538</v>
      </c>
      <c r="N871" s="102"/>
      <c r="O871" s="103" t="s">
        <v>1538</v>
      </c>
      <c r="P871" s="103" t="s">
        <v>1538</v>
      </c>
      <c r="Q871" s="102"/>
      <c r="R871" s="103" t="s">
        <v>1538</v>
      </c>
      <c r="S871" s="103" t="s">
        <v>1538</v>
      </c>
      <c r="T871" s="102" t="s">
        <v>1538</v>
      </c>
      <c r="U871" s="103" t="s">
        <v>1538</v>
      </c>
      <c r="V871" s="103" t="s">
        <v>1538</v>
      </c>
    </row>
    <row r="872" spans="1:22" ht="16">
      <c r="A872" s="104" t="s">
        <v>1156</v>
      </c>
      <c r="B872" s="20" t="str">
        <f>VLOOKUP(A872,'Planning Periods'!$E$2:$N$540,10,FALSE)</f>
        <v>10/15/2013 - 10/15/2021</v>
      </c>
      <c r="C872" s="103">
        <v>2017</v>
      </c>
      <c r="D872" s="103" t="str">
        <f t="shared" si="12"/>
        <v>Holtville 2017</v>
      </c>
      <c r="E872" s="103">
        <v>54</v>
      </c>
      <c r="F872" s="101">
        <v>0</v>
      </c>
      <c r="G872" s="103">
        <v>0</v>
      </c>
      <c r="H872" s="103">
        <v>0</v>
      </c>
      <c r="I872" s="102"/>
      <c r="J872" s="103">
        <v>31</v>
      </c>
      <c r="K872" s="101">
        <v>1</v>
      </c>
      <c r="L872" s="103">
        <v>0</v>
      </c>
      <c r="M872" s="103">
        <v>1</v>
      </c>
      <c r="N872" s="102"/>
      <c r="O872" s="103">
        <v>32</v>
      </c>
      <c r="P872" s="103">
        <v>1</v>
      </c>
      <c r="Q872" s="102"/>
      <c r="R872" s="103">
        <v>92</v>
      </c>
      <c r="S872" s="103">
        <v>1</v>
      </c>
      <c r="T872" s="102">
        <v>1</v>
      </c>
      <c r="U872" s="103">
        <v>209</v>
      </c>
      <c r="V872" s="103">
        <v>3</v>
      </c>
    </row>
    <row r="873" spans="1:22" ht="16">
      <c r="A873" s="104" t="s">
        <v>791</v>
      </c>
      <c r="B873" s="20" t="str">
        <f>VLOOKUP(A873,'Planning Periods'!$E$2:$N$540,10,FALSE)</f>
        <v>12/31/2015 - 12/31/2023</v>
      </c>
      <c r="C873" s="103">
        <v>2014</v>
      </c>
      <c r="D873" s="103" t="str">
        <f t="shared" si="12"/>
        <v>Hughson 2014</v>
      </c>
      <c r="E873" s="103" t="s">
        <v>1538</v>
      </c>
      <c r="F873" s="101" t="s">
        <v>1538</v>
      </c>
      <c r="G873" s="103" t="s">
        <v>1538</v>
      </c>
      <c r="H873" s="103" t="s">
        <v>1538</v>
      </c>
      <c r="I873" s="102"/>
      <c r="J873" s="103" t="s">
        <v>1538</v>
      </c>
      <c r="K873" s="101" t="s">
        <v>1538</v>
      </c>
      <c r="L873" s="103" t="s">
        <v>1538</v>
      </c>
      <c r="M873" s="103" t="s">
        <v>1538</v>
      </c>
      <c r="N873" s="102"/>
      <c r="O873" s="103" t="s">
        <v>1538</v>
      </c>
      <c r="P873" s="103" t="s">
        <v>1538</v>
      </c>
      <c r="Q873" s="102"/>
      <c r="R873" s="103" t="s">
        <v>1538</v>
      </c>
      <c r="S873" s="103" t="s">
        <v>1538</v>
      </c>
      <c r="T873" s="102" t="s">
        <v>1538</v>
      </c>
      <c r="U873" s="103" t="s">
        <v>1538</v>
      </c>
      <c r="V873" s="103" t="s">
        <v>1538</v>
      </c>
    </row>
    <row r="874" spans="1:22" ht="16">
      <c r="A874" s="104" t="s">
        <v>791</v>
      </c>
      <c r="B874" s="20" t="str">
        <f>VLOOKUP(A874,'Planning Periods'!$E$2:$N$540,10,FALSE)</f>
        <v>12/31/2015 - 12/31/2023</v>
      </c>
      <c r="C874" s="103">
        <v>2015</v>
      </c>
      <c r="D874" s="103" t="str">
        <f t="shared" si="12"/>
        <v>Hughson 2015</v>
      </c>
      <c r="E874" s="103">
        <v>53</v>
      </c>
      <c r="F874" s="101">
        <v>0</v>
      </c>
      <c r="G874" s="103">
        <v>0</v>
      </c>
      <c r="H874" s="103">
        <v>0</v>
      </c>
      <c r="I874" s="102"/>
      <c r="J874" s="103">
        <v>34</v>
      </c>
      <c r="K874" s="101">
        <v>0</v>
      </c>
      <c r="L874" s="103">
        <v>0</v>
      </c>
      <c r="M874" s="103">
        <v>0</v>
      </c>
      <c r="N874" s="102"/>
      <c r="O874" s="103">
        <v>38</v>
      </c>
      <c r="P874" s="103">
        <v>0</v>
      </c>
      <c r="Q874" s="102"/>
      <c r="R874" s="103">
        <v>93</v>
      </c>
      <c r="S874" s="103">
        <v>32</v>
      </c>
      <c r="T874" s="102">
        <v>0</v>
      </c>
      <c r="U874" s="103">
        <v>218</v>
      </c>
      <c r="V874" s="103">
        <v>32</v>
      </c>
    </row>
    <row r="875" spans="1:22" ht="16">
      <c r="A875" s="104" t="s">
        <v>791</v>
      </c>
      <c r="B875" s="20" t="str">
        <f>VLOOKUP(A875,'Planning Periods'!$E$2:$N$540,10,FALSE)</f>
        <v>12/31/2015 - 12/31/2023</v>
      </c>
      <c r="C875" s="103">
        <v>2016</v>
      </c>
      <c r="D875" s="103" t="str">
        <f t="shared" si="12"/>
        <v>Hughson 2016</v>
      </c>
      <c r="E875" s="103">
        <v>53</v>
      </c>
      <c r="F875" s="101">
        <v>0</v>
      </c>
      <c r="G875" s="103">
        <v>0</v>
      </c>
      <c r="H875" s="103">
        <v>0</v>
      </c>
      <c r="I875" s="102"/>
      <c r="J875" s="103">
        <v>34</v>
      </c>
      <c r="K875" s="101">
        <v>0</v>
      </c>
      <c r="L875" s="103">
        <v>0</v>
      </c>
      <c r="M875" s="103">
        <v>0</v>
      </c>
      <c r="N875" s="102"/>
      <c r="O875" s="103">
        <v>38</v>
      </c>
      <c r="P875" s="103">
        <v>0</v>
      </c>
      <c r="Q875" s="102"/>
      <c r="R875" s="103">
        <v>93</v>
      </c>
      <c r="S875" s="103">
        <v>15</v>
      </c>
      <c r="T875" s="102">
        <v>0</v>
      </c>
      <c r="U875" s="103">
        <v>218</v>
      </c>
      <c r="V875" s="103">
        <v>15</v>
      </c>
    </row>
    <row r="876" spans="1:22" ht="16">
      <c r="A876" s="104" t="s">
        <v>791</v>
      </c>
      <c r="B876" s="20" t="str">
        <f>VLOOKUP(A876,'Planning Periods'!$E$2:$N$540,10,FALSE)</f>
        <v>12/31/2015 - 12/31/2023</v>
      </c>
      <c r="C876" s="103">
        <v>2017</v>
      </c>
      <c r="D876" s="103" t="str">
        <f t="shared" si="12"/>
        <v>Hughson 2017</v>
      </c>
      <c r="E876" s="103">
        <v>53</v>
      </c>
      <c r="F876" s="101">
        <v>0</v>
      </c>
      <c r="G876" s="103">
        <v>0</v>
      </c>
      <c r="H876" s="103">
        <v>0</v>
      </c>
      <c r="I876" s="102"/>
      <c r="J876" s="103">
        <v>34</v>
      </c>
      <c r="K876" s="101">
        <v>0</v>
      </c>
      <c r="L876" s="103">
        <v>0</v>
      </c>
      <c r="M876" s="103">
        <v>0</v>
      </c>
      <c r="N876" s="102"/>
      <c r="O876" s="103">
        <v>38</v>
      </c>
      <c r="P876" s="103">
        <v>0</v>
      </c>
      <c r="Q876" s="102"/>
      <c r="R876" s="103">
        <v>93</v>
      </c>
      <c r="S876" s="103">
        <v>16</v>
      </c>
      <c r="T876" s="102">
        <v>0</v>
      </c>
      <c r="U876" s="103">
        <v>218</v>
      </c>
      <c r="V876" s="103">
        <v>16</v>
      </c>
    </row>
    <row r="877" spans="1:22" ht="16">
      <c r="A877" s="104" t="s">
        <v>642</v>
      </c>
      <c r="B877" s="20" t="str">
        <f>VLOOKUP(A877,'Planning Periods'!$E$2:$N$540,10,FALSE)</f>
        <v>06/30/2014 - 06/30/2019</v>
      </c>
      <c r="C877" s="103">
        <v>2014</v>
      </c>
      <c r="D877" s="103" t="str">
        <f t="shared" ref="D877:D947" si="13">CONCATENATE(A877," ",C877)</f>
        <v>Humboldt County - Unincorporated 2014</v>
      </c>
      <c r="E877" s="103">
        <v>211</v>
      </c>
      <c r="F877" s="101">
        <v>16</v>
      </c>
      <c r="G877" s="103">
        <v>0</v>
      </c>
      <c r="H877" s="103">
        <v>16</v>
      </c>
      <c r="I877" s="102"/>
      <c r="J877" s="103">
        <v>136</v>
      </c>
      <c r="K877" s="101">
        <v>13</v>
      </c>
      <c r="L877" s="103">
        <v>0</v>
      </c>
      <c r="M877" s="103">
        <v>13</v>
      </c>
      <c r="N877" s="102"/>
      <c r="O877" s="103">
        <v>146</v>
      </c>
      <c r="P877" s="103">
        <v>26</v>
      </c>
      <c r="Q877" s="102"/>
      <c r="R877" s="103">
        <v>890</v>
      </c>
      <c r="S877" s="103">
        <v>83</v>
      </c>
      <c r="T877" s="102">
        <v>13</v>
      </c>
      <c r="U877" s="103">
        <v>1383</v>
      </c>
      <c r="V877" s="103">
        <v>138</v>
      </c>
    </row>
    <row r="878" spans="1:22" ht="16">
      <c r="A878" s="104" t="s">
        <v>642</v>
      </c>
      <c r="B878" s="20" t="str">
        <f>VLOOKUP(A878,'Planning Periods'!$E$2:$N$540,10,FALSE)</f>
        <v>06/30/2014 - 06/30/2019</v>
      </c>
      <c r="C878" s="103">
        <v>2015</v>
      </c>
      <c r="D878" s="103" t="str">
        <f t="shared" si="13"/>
        <v>Humboldt County - Unincorporated 2015</v>
      </c>
      <c r="E878" s="103">
        <v>211</v>
      </c>
      <c r="F878" s="101">
        <v>5</v>
      </c>
      <c r="G878" s="103">
        <v>0</v>
      </c>
      <c r="H878" s="103">
        <v>5</v>
      </c>
      <c r="I878" s="102"/>
      <c r="J878" s="103">
        <v>136</v>
      </c>
      <c r="K878" s="101">
        <v>4</v>
      </c>
      <c r="L878" s="103">
        <v>0</v>
      </c>
      <c r="M878" s="103">
        <v>4</v>
      </c>
      <c r="N878" s="102"/>
      <c r="O878" s="103">
        <v>146</v>
      </c>
      <c r="P878" s="103">
        <v>53</v>
      </c>
      <c r="Q878" s="102"/>
      <c r="R878" s="103">
        <v>890</v>
      </c>
      <c r="S878" s="103">
        <v>39</v>
      </c>
      <c r="T878" s="102">
        <v>4</v>
      </c>
      <c r="U878" s="103">
        <v>1383</v>
      </c>
      <c r="V878" s="103">
        <v>101</v>
      </c>
    </row>
    <row r="879" spans="1:22" ht="16">
      <c r="A879" s="104" t="s">
        <v>642</v>
      </c>
      <c r="B879" s="20" t="str">
        <f>VLOOKUP(A879,'Planning Periods'!$E$2:$N$540,10,FALSE)</f>
        <v>06/30/2014 - 06/30/2019</v>
      </c>
      <c r="C879" s="103">
        <v>2016</v>
      </c>
      <c r="D879" s="103" t="str">
        <f t="shared" si="13"/>
        <v>Humboldt County - Unincorporated 2016</v>
      </c>
      <c r="E879" s="103">
        <v>211</v>
      </c>
      <c r="F879" s="101">
        <v>3</v>
      </c>
      <c r="G879" s="103">
        <v>0</v>
      </c>
      <c r="H879" s="103">
        <v>3</v>
      </c>
      <c r="I879" s="102"/>
      <c r="J879" s="103">
        <v>136</v>
      </c>
      <c r="K879" s="101">
        <v>11</v>
      </c>
      <c r="L879" s="103">
        <v>0</v>
      </c>
      <c r="M879" s="103">
        <v>11</v>
      </c>
      <c r="N879" s="102"/>
      <c r="O879" s="103">
        <v>146</v>
      </c>
      <c r="P879" s="103">
        <v>30</v>
      </c>
      <c r="Q879" s="102"/>
      <c r="R879" s="103">
        <v>890</v>
      </c>
      <c r="S879" s="103">
        <v>27</v>
      </c>
      <c r="T879" s="102">
        <v>11</v>
      </c>
      <c r="U879" s="103">
        <v>1383</v>
      </c>
      <c r="V879" s="103">
        <v>71</v>
      </c>
    </row>
    <row r="880" spans="1:22" ht="16">
      <c r="A880" s="104" t="s">
        <v>642</v>
      </c>
      <c r="B880" s="20" t="str">
        <f>VLOOKUP(A880,'Planning Periods'!$E$2:$N$540,10,FALSE)</f>
        <v>06/30/2014 - 06/30/2019</v>
      </c>
      <c r="C880" s="103">
        <v>2017</v>
      </c>
      <c r="D880" s="103" t="str">
        <f t="shared" si="13"/>
        <v>Humboldt County - Unincorporated 2017</v>
      </c>
      <c r="E880" s="103">
        <v>211</v>
      </c>
      <c r="F880" s="101">
        <v>7</v>
      </c>
      <c r="G880" s="103">
        <v>0</v>
      </c>
      <c r="H880" s="103">
        <v>7</v>
      </c>
      <c r="I880" s="102"/>
      <c r="J880" s="103">
        <v>136</v>
      </c>
      <c r="K880" s="101">
        <v>15</v>
      </c>
      <c r="L880" s="103">
        <v>0</v>
      </c>
      <c r="M880" s="103">
        <v>15</v>
      </c>
      <c r="N880" s="102"/>
      <c r="O880" s="103">
        <v>146</v>
      </c>
      <c r="P880" s="103">
        <v>86</v>
      </c>
      <c r="Q880" s="102"/>
      <c r="R880" s="103">
        <v>890</v>
      </c>
      <c r="S880" s="103">
        <v>12</v>
      </c>
      <c r="T880" s="102">
        <v>15</v>
      </c>
      <c r="U880" s="103">
        <v>1383</v>
      </c>
      <c r="V880" s="103">
        <v>120</v>
      </c>
    </row>
    <row r="881" spans="1:22">
      <c r="A881" t="s">
        <v>987</v>
      </c>
      <c r="B881" s="20"/>
      <c r="C881" s="103">
        <v>2013</v>
      </c>
      <c r="D881" s="103" t="str">
        <f t="shared" si="13"/>
        <v>Huntington Beach 2013</v>
      </c>
      <c r="E881" s="103" t="s">
        <v>1538</v>
      </c>
      <c r="F881" s="101" t="s">
        <v>1538</v>
      </c>
      <c r="G881" s="103" t="s">
        <v>1538</v>
      </c>
      <c r="H881" s="103" t="s">
        <v>1538</v>
      </c>
      <c r="I881" s="102"/>
      <c r="J881" s="103" t="s">
        <v>1538</v>
      </c>
      <c r="K881" s="101" t="s">
        <v>1538</v>
      </c>
      <c r="L881" s="103" t="s">
        <v>1538</v>
      </c>
      <c r="M881" s="103" t="s">
        <v>1538</v>
      </c>
      <c r="N881" s="102"/>
      <c r="O881" s="103" t="s">
        <v>1538</v>
      </c>
      <c r="P881" s="103" t="s">
        <v>1538</v>
      </c>
      <c r="Q881" s="102"/>
      <c r="R881" s="103" t="s">
        <v>1538</v>
      </c>
      <c r="S881" s="103" t="s">
        <v>1538</v>
      </c>
      <c r="T881" s="102" t="s">
        <v>1538</v>
      </c>
      <c r="U881" s="103" t="s">
        <v>1538</v>
      </c>
      <c r="V881" s="103" t="s">
        <v>1538</v>
      </c>
    </row>
    <row r="882" spans="1:22" ht="16">
      <c r="A882" t="s">
        <v>987</v>
      </c>
      <c r="B882" s="20" t="str">
        <f>VLOOKUP(A882,'Planning Periods'!$E$2:$N$540,10,FALSE)</f>
        <v>10/15/2013 - 10/15/2021</v>
      </c>
      <c r="C882" s="103">
        <v>2014</v>
      </c>
      <c r="D882" s="103" t="str">
        <f t="shared" si="13"/>
        <v>Huntington Beach 2014</v>
      </c>
      <c r="E882" s="101" t="s">
        <v>1538</v>
      </c>
      <c r="F882" s="101" t="s">
        <v>1538</v>
      </c>
      <c r="G882" s="101" t="s">
        <v>1538</v>
      </c>
      <c r="H882" s="101" t="s">
        <v>1538</v>
      </c>
      <c r="I882" s="101">
        <v>0</v>
      </c>
      <c r="J882" s="101" t="s">
        <v>1538</v>
      </c>
      <c r="K882" s="101" t="s">
        <v>1538</v>
      </c>
      <c r="L882" s="101" t="s">
        <v>1538</v>
      </c>
      <c r="M882" s="101" t="s">
        <v>1538</v>
      </c>
      <c r="N882" s="101">
        <v>0</v>
      </c>
      <c r="O882" s="101" t="s">
        <v>1538</v>
      </c>
      <c r="P882" s="101" t="s">
        <v>1538</v>
      </c>
      <c r="Q882" s="101"/>
      <c r="R882" s="101" t="s">
        <v>1538</v>
      </c>
      <c r="S882" s="101" t="s">
        <v>1538</v>
      </c>
      <c r="T882" s="101" t="s">
        <v>1538</v>
      </c>
      <c r="U882" s="101" t="s">
        <v>1538</v>
      </c>
      <c r="V882" s="101" t="s">
        <v>1538</v>
      </c>
    </row>
    <row r="883" spans="1:22" ht="16">
      <c r="A883" t="s">
        <v>987</v>
      </c>
      <c r="B883" s="20" t="str">
        <f>VLOOKUP(A883,'Planning Periods'!$E$2:$N$540,10,FALSE)</f>
        <v>10/15/2013 - 10/15/2021</v>
      </c>
      <c r="C883" s="103">
        <v>2015</v>
      </c>
      <c r="D883" s="103" t="str">
        <f t="shared" si="13"/>
        <v>Huntington Beach 2015</v>
      </c>
      <c r="E883" t="s">
        <v>1538</v>
      </c>
      <c r="F883" t="s">
        <v>1538</v>
      </c>
      <c r="G883" t="s">
        <v>1538</v>
      </c>
      <c r="H883" t="s">
        <v>1538</v>
      </c>
      <c r="J883" t="s">
        <v>1538</v>
      </c>
      <c r="K883" t="s">
        <v>1538</v>
      </c>
      <c r="L883" t="s">
        <v>1538</v>
      </c>
      <c r="M883" t="s">
        <v>1538</v>
      </c>
      <c r="O883" t="s">
        <v>1538</v>
      </c>
      <c r="P883" t="s">
        <v>1538</v>
      </c>
      <c r="R883" t="s">
        <v>1538</v>
      </c>
      <c r="S883" t="s">
        <v>1538</v>
      </c>
      <c r="T883" t="s">
        <v>1538</v>
      </c>
      <c r="U883" t="s">
        <v>1538</v>
      </c>
      <c r="V883" t="s">
        <v>1538</v>
      </c>
    </row>
    <row r="884" spans="1:22" ht="16">
      <c r="A884" t="s">
        <v>987</v>
      </c>
      <c r="B884" s="20" t="str">
        <f>VLOOKUP(A884,'Planning Periods'!$E$2:$N$540,10,FALSE)</f>
        <v>10/15/2013 - 10/15/2021</v>
      </c>
      <c r="C884" s="103">
        <v>2016</v>
      </c>
      <c r="D884" s="103" t="str">
        <f t="shared" si="13"/>
        <v>Huntington Beach 2016</v>
      </c>
      <c r="E884" t="s">
        <v>1538</v>
      </c>
      <c r="F884" t="s">
        <v>1538</v>
      </c>
      <c r="G884" t="s">
        <v>1538</v>
      </c>
      <c r="H884" t="s">
        <v>1538</v>
      </c>
      <c r="J884" t="s">
        <v>1538</v>
      </c>
      <c r="K884" t="s">
        <v>1538</v>
      </c>
      <c r="L884" t="s">
        <v>1538</v>
      </c>
      <c r="M884" t="s">
        <v>1538</v>
      </c>
      <c r="O884" t="s">
        <v>1538</v>
      </c>
      <c r="P884" t="s">
        <v>1538</v>
      </c>
      <c r="R884" t="s">
        <v>1538</v>
      </c>
      <c r="S884" t="s">
        <v>1538</v>
      </c>
      <c r="T884" t="s">
        <v>1538</v>
      </c>
      <c r="U884" t="s">
        <v>1538</v>
      </c>
      <c r="V884" t="s">
        <v>1538</v>
      </c>
    </row>
    <row r="885" spans="1:22" ht="16">
      <c r="A885" t="s">
        <v>987</v>
      </c>
      <c r="B885" s="20" t="str">
        <f>VLOOKUP(A885,'Planning Periods'!$E$2:$N$540,10,FALSE)</f>
        <v>10/15/2013 - 10/15/2021</v>
      </c>
      <c r="C885" s="103">
        <v>2017</v>
      </c>
      <c r="D885" s="103" t="str">
        <f t="shared" si="13"/>
        <v>Huntington Beach 2017</v>
      </c>
      <c r="E885" t="s">
        <v>1538</v>
      </c>
      <c r="F885" t="s">
        <v>1538</v>
      </c>
      <c r="G885" t="s">
        <v>1538</v>
      </c>
      <c r="H885" t="s">
        <v>1538</v>
      </c>
      <c r="J885" t="s">
        <v>1538</v>
      </c>
      <c r="K885" t="s">
        <v>1538</v>
      </c>
      <c r="L885" t="s">
        <v>1538</v>
      </c>
      <c r="M885" t="s">
        <v>1538</v>
      </c>
      <c r="O885" t="s">
        <v>1538</v>
      </c>
      <c r="P885" t="s">
        <v>1538</v>
      </c>
      <c r="R885" t="s">
        <v>1538</v>
      </c>
      <c r="S885" t="s">
        <v>1538</v>
      </c>
      <c r="T885" t="s">
        <v>1538</v>
      </c>
      <c r="U885" t="s">
        <v>1538</v>
      </c>
      <c r="V885" t="s">
        <v>1538</v>
      </c>
    </row>
    <row r="886" spans="1:22">
      <c r="A886" t="s">
        <v>1094</v>
      </c>
      <c r="B886" s="20"/>
      <c r="C886" s="103">
        <v>2013</v>
      </c>
      <c r="D886" s="103" t="str">
        <f t="shared" si="13"/>
        <v>Huntington Park 2013</v>
      </c>
      <c r="E886" t="s">
        <v>1538</v>
      </c>
      <c r="F886" t="s">
        <v>1538</v>
      </c>
      <c r="G886" t="s">
        <v>1538</v>
      </c>
      <c r="H886" t="s">
        <v>1538</v>
      </c>
      <c r="J886" t="s">
        <v>1538</v>
      </c>
      <c r="K886" t="s">
        <v>1538</v>
      </c>
      <c r="L886" t="s">
        <v>1538</v>
      </c>
      <c r="M886" t="s">
        <v>1538</v>
      </c>
      <c r="O886" t="s">
        <v>1538</v>
      </c>
      <c r="P886" t="s">
        <v>1538</v>
      </c>
      <c r="R886" t="s">
        <v>1538</v>
      </c>
      <c r="S886" t="s">
        <v>1538</v>
      </c>
      <c r="T886" t="s">
        <v>1538</v>
      </c>
      <c r="U886" t="s">
        <v>1538</v>
      </c>
      <c r="V886" t="s">
        <v>1538</v>
      </c>
    </row>
    <row r="887" spans="1:22" ht="16">
      <c r="A887" t="s">
        <v>1094</v>
      </c>
      <c r="B887" s="20" t="str">
        <f>VLOOKUP(A887,'Planning Periods'!$E$2:$N$540,10,FALSE)</f>
        <v>10/15/2013 - 10/15/2021</v>
      </c>
      <c r="C887" s="103">
        <v>2014</v>
      </c>
      <c r="D887" s="103" t="str">
        <f t="shared" si="13"/>
        <v>Huntington Park 2014</v>
      </c>
      <c r="E887" s="101" t="s">
        <v>1538</v>
      </c>
      <c r="F887" s="101" t="s">
        <v>1538</v>
      </c>
      <c r="G887" s="101" t="s">
        <v>1538</v>
      </c>
      <c r="H887" s="101" t="s">
        <v>1538</v>
      </c>
      <c r="I887" s="101">
        <v>0</v>
      </c>
      <c r="J887" s="101" t="s">
        <v>1538</v>
      </c>
      <c r="K887" s="101" t="s">
        <v>1538</v>
      </c>
      <c r="L887" s="101" t="s">
        <v>1538</v>
      </c>
      <c r="M887" s="101" t="s">
        <v>1538</v>
      </c>
      <c r="N887" s="101">
        <v>0</v>
      </c>
      <c r="O887" s="101" t="s">
        <v>1538</v>
      </c>
      <c r="P887" s="101" t="s">
        <v>1538</v>
      </c>
      <c r="Q887" s="101"/>
      <c r="R887" s="101" t="s">
        <v>1538</v>
      </c>
      <c r="S887" s="101" t="s">
        <v>1538</v>
      </c>
      <c r="T887" s="101" t="s">
        <v>1538</v>
      </c>
      <c r="U887" s="101" t="s">
        <v>1538</v>
      </c>
      <c r="V887" s="101" t="s">
        <v>1538</v>
      </c>
    </row>
    <row r="888" spans="1:22" ht="16">
      <c r="A888" t="s">
        <v>1094</v>
      </c>
      <c r="B888" s="20" t="str">
        <f>VLOOKUP(A888,'Planning Periods'!$E$2:$N$540,10,FALSE)</f>
        <v>10/15/2013 - 10/15/2021</v>
      </c>
      <c r="C888" s="103">
        <v>2015</v>
      </c>
      <c r="D888" s="103" t="str">
        <f t="shared" si="13"/>
        <v>Huntington Park 2015</v>
      </c>
      <c r="E888" t="s">
        <v>1538</v>
      </c>
      <c r="F888" t="s">
        <v>1538</v>
      </c>
      <c r="G888" t="s">
        <v>1538</v>
      </c>
      <c r="H888" t="s">
        <v>1538</v>
      </c>
      <c r="J888" t="s">
        <v>1538</v>
      </c>
      <c r="K888" t="s">
        <v>1538</v>
      </c>
      <c r="L888" t="s">
        <v>1538</v>
      </c>
      <c r="M888" t="s">
        <v>1538</v>
      </c>
      <c r="O888" t="s">
        <v>1538</v>
      </c>
      <c r="P888" t="s">
        <v>1538</v>
      </c>
      <c r="R888" t="s">
        <v>1538</v>
      </c>
      <c r="S888" t="s">
        <v>1538</v>
      </c>
      <c r="T888" t="s">
        <v>1538</v>
      </c>
      <c r="U888" t="s">
        <v>1538</v>
      </c>
      <c r="V888" t="s">
        <v>1538</v>
      </c>
    </row>
    <row r="889" spans="1:22" ht="16">
      <c r="A889" t="s">
        <v>1094</v>
      </c>
      <c r="B889" s="20" t="str">
        <f>VLOOKUP(A889,'Planning Periods'!$E$2:$N$540,10,FALSE)</f>
        <v>10/15/2013 - 10/15/2021</v>
      </c>
      <c r="C889" s="103">
        <v>2016</v>
      </c>
      <c r="D889" s="103" t="str">
        <f t="shared" si="13"/>
        <v>Huntington Park 2016</v>
      </c>
      <c r="E889" t="s">
        <v>1538</v>
      </c>
      <c r="F889" t="s">
        <v>1538</v>
      </c>
      <c r="G889" t="s">
        <v>1538</v>
      </c>
      <c r="H889" t="s">
        <v>1538</v>
      </c>
      <c r="J889" t="s">
        <v>1538</v>
      </c>
      <c r="K889" t="s">
        <v>1538</v>
      </c>
      <c r="L889" t="s">
        <v>1538</v>
      </c>
      <c r="M889" t="s">
        <v>1538</v>
      </c>
      <c r="O889" t="s">
        <v>1538</v>
      </c>
      <c r="P889" t="s">
        <v>1538</v>
      </c>
      <c r="R889" t="s">
        <v>1538</v>
      </c>
      <c r="S889" t="s">
        <v>1538</v>
      </c>
      <c r="T889" t="s">
        <v>1538</v>
      </c>
      <c r="U889" t="s">
        <v>1538</v>
      </c>
      <c r="V889" t="s">
        <v>1538</v>
      </c>
    </row>
    <row r="890" spans="1:22" ht="16">
      <c r="A890" t="s">
        <v>1094</v>
      </c>
      <c r="B890" s="20" t="str">
        <f>VLOOKUP(A890,'Planning Periods'!$E$2:$N$540,10,FALSE)</f>
        <v>10/15/2013 - 10/15/2021</v>
      </c>
      <c r="C890" s="103">
        <v>2017</v>
      </c>
      <c r="D890" s="103" t="str">
        <f t="shared" si="13"/>
        <v>Huntington Park 2017</v>
      </c>
      <c r="E890" t="s">
        <v>1538</v>
      </c>
      <c r="F890" t="s">
        <v>1538</v>
      </c>
      <c r="G890" t="s">
        <v>1538</v>
      </c>
      <c r="H890" t="s">
        <v>1538</v>
      </c>
      <c r="J890" t="s">
        <v>1538</v>
      </c>
      <c r="K890" t="s">
        <v>1538</v>
      </c>
      <c r="L890" t="s">
        <v>1538</v>
      </c>
      <c r="M890" t="s">
        <v>1538</v>
      </c>
      <c r="O890" t="s">
        <v>1538</v>
      </c>
      <c r="P890" t="s">
        <v>1538</v>
      </c>
      <c r="R890" t="s">
        <v>1538</v>
      </c>
      <c r="S890" t="s">
        <v>1538</v>
      </c>
      <c r="T890" t="s">
        <v>1538</v>
      </c>
      <c r="U890" t="s">
        <v>1538</v>
      </c>
      <c r="V890" t="s">
        <v>1538</v>
      </c>
    </row>
    <row r="891" spans="1:22" ht="16">
      <c r="A891" s="104" t="s">
        <v>1181</v>
      </c>
      <c r="B891" s="20" t="str">
        <f>VLOOKUP(A891,'Planning Periods'!$E$2:$N$540,10,FALSE)</f>
        <v>12/31/2015 - 12/31/2023</v>
      </c>
      <c r="C891" s="103">
        <v>2013</v>
      </c>
      <c r="D891" s="103" t="str">
        <f t="shared" si="13"/>
        <v>Huron 2013</v>
      </c>
      <c r="E891" t="s">
        <v>1538</v>
      </c>
      <c r="F891" t="s">
        <v>1538</v>
      </c>
      <c r="G891" t="s">
        <v>1538</v>
      </c>
      <c r="H891" t="s">
        <v>1538</v>
      </c>
      <c r="J891" t="s">
        <v>1538</v>
      </c>
      <c r="K891" t="s">
        <v>1538</v>
      </c>
      <c r="L891" t="s">
        <v>1538</v>
      </c>
      <c r="M891" t="s">
        <v>1538</v>
      </c>
      <c r="O891" t="s">
        <v>1538</v>
      </c>
      <c r="P891" t="s">
        <v>1538</v>
      </c>
      <c r="R891" t="s">
        <v>1538</v>
      </c>
      <c r="S891" t="s">
        <v>1538</v>
      </c>
      <c r="T891" t="s">
        <v>1538</v>
      </c>
      <c r="U891" t="s">
        <v>1538</v>
      </c>
      <c r="V891" t="s">
        <v>1538</v>
      </c>
    </row>
    <row r="892" spans="1:22" ht="16">
      <c r="A892" s="104" t="s">
        <v>1181</v>
      </c>
      <c r="B892" s="20" t="str">
        <f>VLOOKUP(A892,'Planning Periods'!$E$2:$N$540,10,FALSE)</f>
        <v>12/31/2015 - 12/31/2023</v>
      </c>
      <c r="C892" s="103">
        <v>2014</v>
      </c>
      <c r="D892" s="103" t="str">
        <f t="shared" si="13"/>
        <v>Huron 2014</v>
      </c>
      <c r="E892" t="s">
        <v>1538</v>
      </c>
      <c r="F892" t="s">
        <v>1538</v>
      </c>
      <c r="G892" t="s">
        <v>1538</v>
      </c>
      <c r="H892" t="s">
        <v>1538</v>
      </c>
      <c r="J892" t="s">
        <v>1538</v>
      </c>
      <c r="K892" t="s">
        <v>1538</v>
      </c>
      <c r="L892" t="s">
        <v>1538</v>
      </c>
      <c r="M892" t="s">
        <v>1538</v>
      </c>
      <c r="O892" t="s">
        <v>1538</v>
      </c>
      <c r="P892" t="s">
        <v>1538</v>
      </c>
      <c r="R892" t="s">
        <v>1538</v>
      </c>
      <c r="S892" t="s">
        <v>1538</v>
      </c>
      <c r="T892" t="s">
        <v>1538</v>
      </c>
      <c r="U892" t="s">
        <v>1538</v>
      </c>
      <c r="V892" t="s">
        <v>1538</v>
      </c>
    </row>
    <row r="893" spans="1:22" ht="16">
      <c r="A893" s="104" t="s">
        <v>1181</v>
      </c>
      <c r="B893" s="20" t="str">
        <f>VLOOKUP(A893,'Planning Periods'!$E$2:$N$540,10,FALSE)</f>
        <v>12/31/2015 - 12/31/2023</v>
      </c>
      <c r="C893" s="103">
        <v>2015</v>
      </c>
      <c r="D893" s="103" t="str">
        <f t="shared" si="13"/>
        <v>Huron 2015</v>
      </c>
      <c r="E893" s="103">
        <v>87</v>
      </c>
      <c r="F893" s="101">
        <v>0</v>
      </c>
      <c r="G893" s="103">
        <v>0</v>
      </c>
      <c r="H893" s="103">
        <v>0</v>
      </c>
      <c r="I893" s="102"/>
      <c r="J893" s="103">
        <v>107</v>
      </c>
      <c r="K893" s="101">
        <v>0</v>
      </c>
      <c r="L893" s="103">
        <v>0</v>
      </c>
      <c r="M893" s="103">
        <v>0</v>
      </c>
      <c r="N893" s="102"/>
      <c r="O893" s="103">
        <v>106</v>
      </c>
      <c r="P893" s="103">
        <v>0</v>
      </c>
      <c r="Q893" s="102"/>
      <c r="R893" s="103">
        <v>124</v>
      </c>
      <c r="S893" s="103">
        <v>0</v>
      </c>
      <c r="T893" s="102">
        <v>0</v>
      </c>
      <c r="U893" s="103">
        <v>424</v>
      </c>
      <c r="V893" s="103">
        <v>0</v>
      </c>
    </row>
    <row r="894" spans="1:22" ht="16">
      <c r="A894" s="104" t="s">
        <v>1181</v>
      </c>
      <c r="B894" s="20" t="str">
        <f>VLOOKUP(A894,'Planning Periods'!$E$2:$N$540,10,FALSE)</f>
        <v>12/31/2015 - 12/31/2023</v>
      </c>
      <c r="C894" s="103">
        <v>2016</v>
      </c>
      <c r="D894" s="103" t="str">
        <f t="shared" si="13"/>
        <v>Huron 2016</v>
      </c>
      <c r="E894" s="103">
        <v>87</v>
      </c>
      <c r="F894" s="101">
        <v>0</v>
      </c>
      <c r="G894" s="103">
        <v>0</v>
      </c>
      <c r="H894" s="103">
        <v>0</v>
      </c>
      <c r="I894" s="102"/>
      <c r="J894" s="103">
        <v>107</v>
      </c>
      <c r="K894" s="101">
        <v>22</v>
      </c>
      <c r="L894" s="103">
        <v>22</v>
      </c>
      <c r="M894" s="103">
        <v>0</v>
      </c>
      <c r="N894" s="102"/>
      <c r="O894" s="103">
        <v>106</v>
      </c>
      <c r="P894" s="103">
        <v>34</v>
      </c>
      <c r="Q894" s="102"/>
      <c r="R894" s="103">
        <v>124</v>
      </c>
      <c r="S894" s="103">
        <v>0</v>
      </c>
      <c r="T894" s="102">
        <v>0</v>
      </c>
      <c r="U894" s="103">
        <v>424</v>
      </c>
      <c r="V894" s="103">
        <v>56</v>
      </c>
    </row>
    <row r="895" spans="1:22" ht="16">
      <c r="A895" s="104" t="s">
        <v>1181</v>
      </c>
      <c r="B895" s="20" t="str">
        <f>VLOOKUP(A895,'Planning Periods'!$E$2:$N$540,10,FALSE)</f>
        <v>12/31/2015 - 12/31/2023</v>
      </c>
      <c r="C895" s="103">
        <v>2017</v>
      </c>
      <c r="D895" s="103" t="str">
        <f t="shared" si="13"/>
        <v>Huron 2017</v>
      </c>
      <c r="E895" s="103">
        <v>87</v>
      </c>
      <c r="F895" s="101">
        <v>0</v>
      </c>
      <c r="G895" s="103">
        <v>0</v>
      </c>
      <c r="H895" s="103">
        <v>0</v>
      </c>
      <c r="I895" s="102"/>
      <c r="J895" s="103">
        <v>107</v>
      </c>
      <c r="K895" s="101">
        <v>0</v>
      </c>
      <c r="L895" s="103">
        <v>0</v>
      </c>
      <c r="M895" s="103">
        <v>0</v>
      </c>
      <c r="N895" s="102"/>
      <c r="O895" s="103">
        <v>106</v>
      </c>
      <c r="P895" s="103">
        <v>0</v>
      </c>
      <c r="Q895" s="102"/>
      <c r="R895" s="103">
        <v>124</v>
      </c>
      <c r="S895" s="103">
        <v>0</v>
      </c>
      <c r="T895" s="102">
        <v>0</v>
      </c>
      <c r="U895" s="103">
        <v>424</v>
      </c>
      <c r="V895" s="103">
        <v>0</v>
      </c>
    </row>
    <row r="896" spans="1:22">
      <c r="A896" s="104" t="s">
        <v>1155</v>
      </c>
      <c r="B896" s="20"/>
      <c r="C896" s="103">
        <v>2013</v>
      </c>
      <c r="D896" s="103" t="str">
        <f t="shared" si="13"/>
        <v>Imperial 2013</v>
      </c>
      <c r="E896" s="103" t="s">
        <v>1538</v>
      </c>
      <c r="F896" s="101" t="s">
        <v>1538</v>
      </c>
      <c r="G896" s="103" t="s">
        <v>1538</v>
      </c>
      <c r="H896" s="103" t="s">
        <v>1538</v>
      </c>
      <c r="I896" s="102"/>
      <c r="J896" s="103" t="s">
        <v>1538</v>
      </c>
      <c r="K896" s="101" t="s">
        <v>1538</v>
      </c>
      <c r="L896" s="103" t="s">
        <v>1538</v>
      </c>
      <c r="M896" s="103" t="s">
        <v>1538</v>
      </c>
      <c r="N896" s="102"/>
      <c r="O896" s="103" t="s">
        <v>1538</v>
      </c>
      <c r="P896" s="103" t="s">
        <v>1538</v>
      </c>
      <c r="Q896" s="102"/>
      <c r="R896" s="103" t="s">
        <v>1538</v>
      </c>
      <c r="S896" s="103" t="s">
        <v>1538</v>
      </c>
      <c r="T896" s="102" t="s">
        <v>1538</v>
      </c>
      <c r="U896" s="103" t="s">
        <v>1538</v>
      </c>
      <c r="V896" s="103" t="s">
        <v>1538</v>
      </c>
    </row>
    <row r="897" spans="1:22" ht="16">
      <c r="A897" s="104" t="s">
        <v>1155</v>
      </c>
      <c r="B897" s="20" t="str">
        <f>VLOOKUP(A897,'Planning Periods'!$E$2:$N$540,10,FALSE)</f>
        <v>10/15/2013 - 10/15/2021</v>
      </c>
      <c r="C897" s="103">
        <v>2014</v>
      </c>
      <c r="D897" s="103" t="str">
        <f t="shared" si="13"/>
        <v>Imperial 2014</v>
      </c>
      <c r="E897" s="103">
        <v>349</v>
      </c>
      <c r="F897" s="101">
        <v>56</v>
      </c>
      <c r="G897" s="103">
        <v>56</v>
      </c>
      <c r="H897" s="103">
        <v>0</v>
      </c>
      <c r="I897" s="102"/>
      <c r="J897" s="103">
        <v>205</v>
      </c>
      <c r="K897" s="101">
        <v>0</v>
      </c>
      <c r="L897" s="103">
        <v>0</v>
      </c>
      <c r="M897" s="103">
        <v>0</v>
      </c>
      <c r="N897" s="102"/>
      <c r="O897" s="103">
        <v>202</v>
      </c>
      <c r="P897" s="103">
        <v>43</v>
      </c>
      <c r="Q897" s="102"/>
      <c r="R897" s="103">
        <v>553</v>
      </c>
      <c r="S897" s="103">
        <v>16</v>
      </c>
      <c r="T897" s="102">
        <v>0</v>
      </c>
      <c r="U897" s="103">
        <v>1309</v>
      </c>
      <c r="V897" s="103">
        <v>115</v>
      </c>
    </row>
    <row r="898" spans="1:22" ht="16">
      <c r="A898" s="104" t="s">
        <v>1155</v>
      </c>
      <c r="B898" s="20" t="str">
        <f>VLOOKUP(A898,'Planning Periods'!$E$2:$N$540,10,FALSE)</f>
        <v>10/15/2013 - 10/15/2021</v>
      </c>
      <c r="C898" s="103">
        <v>2015</v>
      </c>
      <c r="D898" s="103" t="str">
        <f t="shared" si="13"/>
        <v>Imperial 2015</v>
      </c>
      <c r="E898" s="103">
        <v>349</v>
      </c>
      <c r="F898" s="101">
        <v>0</v>
      </c>
      <c r="G898" s="103">
        <v>0</v>
      </c>
      <c r="H898" s="103">
        <v>0</v>
      </c>
      <c r="I898" s="102"/>
      <c r="J898" s="103">
        <v>205</v>
      </c>
      <c r="K898" s="101">
        <v>10</v>
      </c>
      <c r="L898" s="103">
        <v>10</v>
      </c>
      <c r="M898" s="103">
        <v>0</v>
      </c>
      <c r="N898" s="102"/>
      <c r="O898" s="103">
        <v>202</v>
      </c>
      <c r="P898" s="103">
        <v>77</v>
      </c>
      <c r="Q898" s="102"/>
      <c r="R898" s="103">
        <v>553</v>
      </c>
      <c r="S898" s="103">
        <v>19</v>
      </c>
      <c r="T898" s="102">
        <v>0</v>
      </c>
      <c r="U898" s="103">
        <v>1309</v>
      </c>
      <c r="V898" s="103">
        <v>106</v>
      </c>
    </row>
    <row r="899" spans="1:22" ht="16">
      <c r="A899" s="104" t="s">
        <v>1155</v>
      </c>
      <c r="B899" s="20" t="str">
        <f>VLOOKUP(A899,'Planning Periods'!$E$2:$N$540,10,FALSE)</f>
        <v>10/15/2013 - 10/15/2021</v>
      </c>
      <c r="C899" s="103">
        <v>2016</v>
      </c>
      <c r="D899" s="103" t="str">
        <f t="shared" si="13"/>
        <v>Imperial 2016</v>
      </c>
      <c r="E899" s="103">
        <v>349</v>
      </c>
      <c r="F899" s="101">
        <v>0</v>
      </c>
      <c r="G899" s="103">
        <v>0</v>
      </c>
      <c r="H899" s="103">
        <v>0</v>
      </c>
      <c r="I899" s="102"/>
      <c r="J899" s="103">
        <v>205</v>
      </c>
      <c r="K899" s="101">
        <v>0</v>
      </c>
      <c r="L899" s="103">
        <v>0</v>
      </c>
      <c r="M899" s="103">
        <v>0</v>
      </c>
      <c r="N899" s="102"/>
      <c r="O899" s="103">
        <v>202</v>
      </c>
      <c r="P899" s="103">
        <v>227</v>
      </c>
      <c r="Q899" s="102"/>
      <c r="R899" s="103">
        <v>553</v>
      </c>
      <c r="S899" s="103">
        <v>40</v>
      </c>
      <c r="T899" s="102">
        <v>0</v>
      </c>
      <c r="U899" s="103">
        <v>1309</v>
      </c>
      <c r="V899" s="103">
        <v>267</v>
      </c>
    </row>
    <row r="900" spans="1:22" ht="16">
      <c r="A900" s="104" t="s">
        <v>1155</v>
      </c>
      <c r="B900" s="20" t="str">
        <f>VLOOKUP(A900,'Planning Periods'!$E$2:$N$540,10,FALSE)</f>
        <v>10/15/2013 - 10/15/2021</v>
      </c>
      <c r="C900" s="103">
        <v>2017</v>
      </c>
      <c r="D900" s="103" t="str">
        <f t="shared" si="13"/>
        <v>Imperial 2017</v>
      </c>
      <c r="E900" s="103">
        <v>349</v>
      </c>
      <c r="F900" s="101">
        <v>0</v>
      </c>
      <c r="G900" s="103">
        <v>0</v>
      </c>
      <c r="H900" s="103">
        <v>0</v>
      </c>
      <c r="I900" s="102"/>
      <c r="J900" s="103">
        <v>205</v>
      </c>
      <c r="K900" s="101">
        <v>0</v>
      </c>
      <c r="L900" s="103">
        <v>0</v>
      </c>
      <c r="M900" s="103">
        <v>0</v>
      </c>
      <c r="N900" s="102"/>
      <c r="O900" s="103">
        <v>202</v>
      </c>
      <c r="P900" s="103">
        <v>79</v>
      </c>
      <c r="Q900" s="102"/>
      <c r="R900" s="103">
        <v>553</v>
      </c>
      <c r="S900" s="103">
        <v>36</v>
      </c>
      <c r="T900" s="102">
        <v>0</v>
      </c>
      <c r="U900" s="103">
        <v>1309</v>
      </c>
      <c r="V900" s="103">
        <v>115</v>
      </c>
    </row>
    <row r="901" spans="1:22" ht="16">
      <c r="A901" s="104" t="s">
        <v>891</v>
      </c>
      <c r="B901" s="20" t="str">
        <f>VLOOKUP(A901,'Planning Periods'!$E$2:$N$540,10,FALSE)</f>
        <v>04/30/2013 - 04/30/2021</v>
      </c>
      <c r="C901" s="103">
        <v>2013</v>
      </c>
      <c r="D901" s="103" t="str">
        <f t="shared" si="13"/>
        <v>Imperial Beach 2013</v>
      </c>
      <c r="E901" s="103">
        <v>63</v>
      </c>
      <c r="F901" s="101">
        <v>3</v>
      </c>
      <c r="G901" s="103">
        <v>3</v>
      </c>
      <c r="H901" s="103">
        <v>0</v>
      </c>
      <c r="I901" s="102"/>
      <c r="J901" s="103">
        <v>48</v>
      </c>
      <c r="K901" s="101">
        <v>26</v>
      </c>
      <c r="L901" s="103">
        <v>26</v>
      </c>
      <c r="M901" s="103">
        <v>0</v>
      </c>
      <c r="N901" s="102"/>
      <c r="O901" s="103">
        <v>45</v>
      </c>
      <c r="P901" s="103">
        <v>5</v>
      </c>
      <c r="Q901" s="102"/>
      <c r="R901" s="103">
        <v>98</v>
      </c>
      <c r="S901" s="103">
        <v>22</v>
      </c>
      <c r="T901" s="102">
        <v>0</v>
      </c>
      <c r="U901" s="103">
        <v>254</v>
      </c>
      <c r="V901" s="103">
        <v>56</v>
      </c>
    </row>
    <row r="902" spans="1:22" ht="16">
      <c r="A902" s="104" t="s">
        <v>891</v>
      </c>
      <c r="B902" s="20" t="str">
        <f>VLOOKUP(A902,'Planning Periods'!$E$2:$N$540,10,FALSE)</f>
        <v>04/30/2013 - 04/30/2021</v>
      </c>
      <c r="C902" s="103">
        <v>2014</v>
      </c>
      <c r="D902" s="103" t="str">
        <f t="shared" si="13"/>
        <v>Imperial Beach 2014</v>
      </c>
      <c r="E902" s="103">
        <v>63</v>
      </c>
      <c r="F902" s="101">
        <v>0</v>
      </c>
      <c r="G902" s="103">
        <v>0</v>
      </c>
      <c r="H902" s="103">
        <v>0</v>
      </c>
      <c r="I902" s="102"/>
      <c r="J902" s="103">
        <v>48</v>
      </c>
      <c r="K902" s="101">
        <v>6</v>
      </c>
      <c r="L902" s="103">
        <v>6</v>
      </c>
      <c r="M902" s="103">
        <v>0</v>
      </c>
      <c r="N902" s="102"/>
      <c r="O902" s="103">
        <v>45</v>
      </c>
      <c r="P902" s="103">
        <v>0</v>
      </c>
      <c r="Q902" s="102"/>
      <c r="R902" s="103">
        <v>98</v>
      </c>
      <c r="S902" s="103">
        <v>40</v>
      </c>
      <c r="T902" s="102">
        <v>0</v>
      </c>
      <c r="U902" s="103">
        <v>254</v>
      </c>
      <c r="V902" s="103">
        <v>46</v>
      </c>
    </row>
    <row r="903" spans="1:22" ht="16">
      <c r="A903" s="104" t="s">
        <v>891</v>
      </c>
      <c r="B903" s="20" t="str">
        <f>VLOOKUP(A903,'Planning Periods'!$E$2:$N$540,10,FALSE)</f>
        <v>04/30/2013 - 04/30/2021</v>
      </c>
      <c r="C903" s="103">
        <v>2015</v>
      </c>
      <c r="D903" s="103" t="str">
        <f t="shared" si="13"/>
        <v>Imperial Beach 2015</v>
      </c>
      <c r="E903" s="103">
        <v>63</v>
      </c>
      <c r="F903" s="101">
        <v>0</v>
      </c>
      <c r="G903" s="103">
        <v>0</v>
      </c>
      <c r="H903" s="103">
        <v>0</v>
      </c>
      <c r="I903" s="102"/>
      <c r="J903" s="103">
        <v>48</v>
      </c>
      <c r="K903" s="101">
        <v>0</v>
      </c>
      <c r="L903" s="103">
        <v>0</v>
      </c>
      <c r="M903" s="103">
        <v>0</v>
      </c>
      <c r="N903" s="102"/>
      <c r="O903" s="103">
        <v>45</v>
      </c>
      <c r="P903" s="103">
        <v>0</v>
      </c>
      <c r="Q903" s="102"/>
      <c r="R903" s="103">
        <v>98</v>
      </c>
      <c r="S903" s="103">
        <v>20</v>
      </c>
      <c r="T903" s="102">
        <v>0</v>
      </c>
      <c r="U903" s="103">
        <v>254</v>
      </c>
      <c r="V903" s="103">
        <v>20</v>
      </c>
    </row>
    <row r="904" spans="1:22" ht="16">
      <c r="A904" s="104" t="s">
        <v>891</v>
      </c>
      <c r="B904" s="20" t="str">
        <f>VLOOKUP(A904,'Planning Periods'!$E$2:$N$540,10,FALSE)</f>
        <v>04/30/2013 - 04/30/2021</v>
      </c>
      <c r="C904" s="103">
        <v>2016</v>
      </c>
      <c r="D904" s="103" t="str">
        <f t="shared" si="13"/>
        <v>Imperial Beach 2016</v>
      </c>
      <c r="E904" s="103">
        <v>63</v>
      </c>
      <c r="F904" s="101">
        <v>0</v>
      </c>
      <c r="G904" s="103">
        <v>0</v>
      </c>
      <c r="H904" s="103">
        <v>0</v>
      </c>
      <c r="I904" s="102"/>
      <c r="J904" s="103">
        <v>48</v>
      </c>
      <c r="K904" s="101">
        <v>0</v>
      </c>
      <c r="L904" s="103">
        <v>0</v>
      </c>
      <c r="M904" s="103">
        <v>0</v>
      </c>
      <c r="N904" s="102"/>
      <c r="O904" s="103">
        <v>45</v>
      </c>
      <c r="P904" s="103">
        <v>0</v>
      </c>
      <c r="Q904" s="102"/>
      <c r="R904" s="103">
        <v>98</v>
      </c>
      <c r="S904" s="103">
        <v>13</v>
      </c>
      <c r="T904" s="102">
        <v>0</v>
      </c>
      <c r="U904" s="103">
        <v>254</v>
      </c>
      <c r="V904" s="103">
        <v>13</v>
      </c>
    </row>
    <row r="905" spans="1:22" ht="16">
      <c r="A905" s="104" t="s">
        <v>891</v>
      </c>
      <c r="B905" s="20" t="str">
        <f>VLOOKUP(A905,'Planning Periods'!$E$2:$N$540,10,FALSE)</f>
        <v>04/30/2013 - 04/30/2021</v>
      </c>
      <c r="C905" s="103">
        <v>2017</v>
      </c>
      <c r="D905" s="103" t="str">
        <f t="shared" si="13"/>
        <v>Imperial Beach 2017</v>
      </c>
      <c r="E905" s="103">
        <v>63</v>
      </c>
      <c r="F905" s="101">
        <v>0</v>
      </c>
      <c r="G905" s="103">
        <v>0</v>
      </c>
      <c r="H905" s="103">
        <v>0</v>
      </c>
      <c r="I905" s="102"/>
      <c r="J905" s="103">
        <v>48</v>
      </c>
      <c r="K905" s="101">
        <v>0</v>
      </c>
      <c r="L905" s="103">
        <v>0</v>
      </c>
      <c r="M905" s="103">
        <v>0</v>
      </c>
      <c r="N905" s="102"/>
      <c r="O905" s="103">
        <v>45</v>
      </c>
      <c r="P905" s="103">
        <v>0</v>
      </c>
      <c r="Q905" s="102"/>
      <c r="R905" s="103">
        <v>98</v>
      </c>
      <c r="S905" s="103">
        <v>117</v>
      </c>
      <c r="T905" s="102">
        <v>0</v>
      </c>
      <c r="U905" s="103">
        <v>254</v>
      </c>
      <c r="V905" s="103">
        <v>117</v>
      </c>
    </row>
    <row r="906" spans="1:22">
      <c r="A906" s="104" t="s">
        <v>632</v>
      </c>
      <c r="B906" s="20"/>
      <c r="C906" s="103">
        <v>2013</v>
      </c>
      <c r="D906" s="103" t="str">
        <f t="shared" si="13"/>
        <v>Imperial County - Unincorporated 2013</v>
      </c>
      <c r="E906" s="103" t="s">
        <v>1538</v>
      </c>
      <c r="F906" s="101" t="s">
        <v>1538</v>
      </c>
      <c r="G906" s="103" t="s">
        <v>1538</v>
      </c>
      <c r="H906" s="103" t="s">
        <v>1538</v>
      </c>
      <c r="I906" s="102"/>
      <c r="J906" s="103" t="s">
        <v>1538</v>
      </c>
      <c r="K906" s="101" t="s">
        <v>1538</v>
      </c>
      <c r="L906" s="103" t="s">
        <v>1538</v>
      </c>
      <c r="M906" s="103" t="s">
        <v>1538</v>
      </c>
      <c r="N906" s="102"/>
      <c r="O906" s="103" t="s">
        <v>1538</v>
      </c>
      <c r="P906" s="103" t="s">
        <v>1538</v>
      </c>
      <c r="Q906" s="102"/>
      <c r="R906" s="103" t="s">
        <v>1538</v>
      </c>
      <c r="S906" s="103" t="s">
        <v>1538</v>
      </c>
      <c r="T906" s="102" t="s">
        <v>1538</v>
      </c>
      <c r="U906" s="103" t="s">
        <v>1538</v>
      </c>
      <c r="V906" s="103" t="s">
        <v>1538</v>
      </c>
    </row>
    <row r="907" spans="1:22" ht="16">
      <c r="A907" s="104" t="s">
        <v>632</v>
      </c>
      <c r="B907" s="20" t="str">
        <f>VLOOKUP(A907,'Planning Periods'!$E$2:$N$540,10,FALSE)</f>
        <v>10/15/2013 - 10/15/2021</v>
      </c>
      <c r="C907" s="103">
        <v>2014</v>
      </c>
      <c r="D907" s="103" t="str">
        <f t="shared" si="13"/>
        <v>Imperial County - Unincorporated 2014</v>
      </c>
      <c r="E907" s="103" t="s">
        <v>1538</v>
      </c>
      <c r="F907" s="101" t="s">
        <v>1538</v>
      </c>
      <c r="G907" s="103" t="s">
        <v>1538</v>
      </c>
      <c r="H907" s="103" t="s">
        <v>1538</v>
      </c>
      <c r="I907" s="102"/>
      <c r="J907" s="103" t="s">
        <v>1538</v>
      </c>
      <c r="K907" s="101" t="s">
        <v>1538</v>
      </c>
      <c r="L907" s="103" t="s">
        <v>1538</v>
      </c>
      <c r="M907" s="103" t="s">
        <v>1538</v>
      </c>
      <c r="N907" s="102"/>
      <c r="O907" s="103" t="s">
        <v>1538</v>
      </c>
      <c r="P907" s="103" t="s">
        <v>1538</v>
      </c>
      <c r="Q907" s="102"/>
      <c r="R907" s="103" t="s">
        <v>1538</v>
      </c>
      <c r="S907" s="103" t="s">
        <v>1538</v>
      </c>
      <c r="T907" s="102" t="s">
        <v>1538</v>
      </c>
      <c r="U907" s="103" t="s">
        <v>1538</v>
      </c>
      <c r="V907" s="103" t="s">
        <v>1538</v>
      </c>
    </row>
    <row r="908" spans="1:22" ht="16">
      <c r="A908" s="104" t="s">
        <v>632</v>
      </c>
      <c r="B908" s="20" t="str">
        <f>VLOOKUP(A908,'Planning Periods'!$E$2:$N$540,10,FALSE)</f>
        <v>10/15/2013 - 10/15/2021</v>
      </c>
      <c r="C908" s="103">
        <v>2015</v>
      </c>
      <c r="D908" s="103" t="str">
        <f t="shared" si="13"/>
        <v>Imperial County - Unincorporated 2015</v>
      </c>
      <c r="E908" s="103" t="s">
        <v>1538</v>
      </c>
      <c r="F908" s="101" t="s">
        <v>1538</v>
      </c>
      <c r="G908" s="103" t="s">
        <v>1538</v>
      </c>
      <c r="H908" s="103" t="s">
        <v>1538</v>
      </c>
      <c r="I908" s="102"/>
      <c r="J908" s="103" t="s">
        <v>1538</v>
      </c>
      <c r="K908" s="101" t="s">
        <v>1538</v>
      </c>
      <c r="L908" s="103" t="s">
        <v>1538</v>
      </c>
      <c r="M908" s="103" t="s">
        <v>1538</v>
      </c>
      <c r="N908" s="102"/>
      <c r="O908" s="103" t="s">
        <v>1538</v>
      </c>
      <c r="P908" s="103" t="s">
        <v>1538</v>
      </c>
      <c r="Q908" s="102"/>
      <c r="R908" s="103" t="s">
        <v>1538</v>
      </c>
      <c r="S908" s="103" t="s">
        <v>1538</v>
      </c>
      <c r="T908" s="102" t="s">
        <v>1538</v>
      </c>
      <c r="U908" s="103" t="s">
        <v>1538</v>
      </c>
      <c r="V908" s="103" t="s">
        <v>1538</v>
      </c>
    </row>
    <row r="909" spans="1:22" ht="16">
      <c r="A909" s="104" t="s">
        <v>632</v>
      </c>
      <c r="B909" s="20" t="str">
        <f>VLOOKUP(A909,'Planning Periods'!$E$2:$N$540,10,FALSE)</f>
        <v>10/15/2013 - 10/15/2021</v>
      </c>
      <c r="C909" s="103">
        <v>2016</v>
      </c>
      <c r="D909" s="103" t="str">
        <f t="shared" si="13"/>
        <v>Imperial County - Unincorporated 2016</v>
      </c>
      <c r="E909" s="103">
        <v>57</v>
      </c>
      <c r="F909" s="101">
        <v>0</v>
      </c>
      <c r="G909" s="103">
        <v>0</v>
      </c>
      <c r="H909" s="103">
        <v>0</v>
      </c>
      <c r="I909" s="102"/>
      <c r="J909" s="103">
        <v>35</v>
      </c>
      <c r="K909" s="101">
        <v>0</v>
      </c>
      <c r="L909" s="103">
        <v>0</v>
      </c>
      <c r="M909" s="103">
        <v>0</v>
      </c>
      <c r="N909" s="102"/>
      <c r="O909" s="103">
        <v>36</v>
      </c>
      <c r="P909" s="103">
        <v>24</v>
      </c>
      <c r="Q909" s="102"/>
      <c r="R909" s="103">
        <v>105</v>
      </c>
      <c r="S909" s="103">
        <v>0</v>
      </c>
      <c r="T909" s="102">
        <v>0</v>
      </c>
      <c r="U909" s="103">
        <v>233</v>
      </c>
      <c r="V909" s="103">
        <v>24</v>
      </c>
    </row>
    <row r="910" spans="1:22" ht="16">
      <c r="A910" s="104" t="s">
        <v>632</v>
      </c>
      <c r="B910" s="20" t="str">
        <f>VLOOKUP(A910,'Planning Periods'!$E$2:$N$540,10,FALSE)</f>
        <v>10/15/2013 - 10/15/2021</v>
      </c>
      <c r="C910" s="103">
        <v>2017</v>
      </c>
      <c r="D910" s="103" t="str">
        <f t="shared" si="13"/>
        <v>Imperial County - Unincorporated 2017</v>
      </c>
      <c r="E910" s="103">
        <v>57</v>
      </c>
      <c r="F910" s="101">
        <v>0</v>
      </c>
      <c r="G910" s="103">
        <v>0</v>
      </c>
      <c r="H910" s="103">
        <v>0</v>
      </c>
      <c r="I910" s="102"/>
      <c r="J910" s="103">
        <v>35</v>
      </c>
      <c r="K910" s="101">
        <v>0</v>
      </c>
      <c r="L910" s="103">
        <v>0</v>
      </c>
      <c r="M910" s="103">
        <v>0</v>
      </c>
      <c r="N910" s="102"/>
      <c r="O910" s="103">
        <v>36</v>
      </c>
      <c r="P910" s="103">
        <v>13</v>
      </c>
      <c r="Q910" s="102"/>
      <c r="R910" s="103">
        <v>105</v>
      </c>
      <c r="S910" s="103">
        <v>0</v>
      </c>
      <c r="T910" s="102">
        <v>0</v>
      </c>
      <c r="U910" s="103">
        <v>233</v>
      </c>
      <c r="V910" s="103">
        <v>13</v>
      </c>
    </row>
    <row r="911" spans="1:22">
      <c r="A911" s="104" t="s">
        <v>946</v>
      </c>
      <c r="B911" s="20"/>
      <c r="C911" s="103">
        <v>2013</v>
      </c>
      <c r="D911" s="103" t="str">
        <f t="shared" si="13"/>
        <v>Indian Wells 2013</v>
      </c>
      <c r="E911" s="103" t="s">
        <v>1538</v>
      </c>
      <c r="F911" s="101" t="s">
        <v>1538</v>
      </c>
      <c r="G911" s="103" t="s">
        <v>1538</v>
      </c>
      <c r="H911" s="103" t="s">
        <v>1538</v>
      </c>
      <c r="I911" s="102"/>
      <c r="J911" s="103" t="s">
        <v>1538</v>
      </c>
      <c r="K911" s="101" t="s">
        <v>1538</v>
      </c>
      <c r="L911" s="103" t="s">
        <v>1538</v>
      </c>
      <c r="M911" s="103" t="s">
        <v>1538</v>
      </c>
      <c r="N911" s="102"/>
      <c r="O911" s="103" t="s">
        <v>1538</v>
      </c>
      <c r="P911" s="103" t="s">
        <v>1538</v>
      </c>
      <c r="Q911" s="102"/>
      <c r="R911" s="103" t="s">
        <v>1538</v>
      </c>
      <c r="S911" s="103" t="s">
        <v>1538</v>
      </c>
      <c r="T911" s="102" t="s">
        <v>1538</v>
      </c>
      <c r="U911" s="103" t="s">
        <v>1538</v>
      </c>
      <c r="V911" s="103" t="s">
        <v>1538</v>
      </c>
    </row>
    <row r="912" spans="1:22" ht="16">
      <c r="A912" s="104" t="s">
        <v>946</v>
      </c>
      <c r="B912" s="20" t="str">
        <f>VLOOKUP(A912,'Planning Periods'!$E$2:$N$540,10,FALSE)</f>
        <v>10/15/2013 - 10/15/2021</v>
      </c>
      <c r="C912" s="103">
        <v>2014</v>
      </c>
      <c r="D912" s="103" t="str">
        <f t="shared" si="13"/>
        <v>Indian Wells 2014</v>
      </c>
      <c r="E912" s="103">
        <v>40</v>
      </c>
      <c r="F912" s="101">
        <v>0</v>
      </c>
      <c r="G912" s="103">
        <v>0</v>
      </c>
      <c r="H912" s="103">
        <v>0</v>
      </c>
      <c r="I912" s="102"/>
      <c r="J912" s="103">
        <v>27</v>
      </c>
      <c r="K912" s="101">
        <v>0</v>
      </c>
      <c r="L912" s="103">
        <v>0</v>
      </c>
      <c r="M912" s="103">
        <v>0</v>
      </c>
      <c r="N912" s="102"/>
      <c r="O912" s="103">
        <v>31</v>
      </c>
      <c r="P912" s="103">
        <v>0</v>
      </c>
      <c r="Q912" s="102"/>
      <c r="R912" s="103">
        <v>62</v>
      </c>
      <c r="S912" s="103">
        <v>40</v>
      </c>
      <c r="T912" s="102">
        <v>0</v>
      </c>
      <c r="U912" s="103">
        <v>160</v>
      </c>
      <c r="V912" s="103">
        <v>40</v>
      </c>
    </row>
    <row r="913" spans="1:22" ht="16">
      <c r="A913" s="104" t="s">
        <v>946</v>
      </c>
      <c r="B913" s="20" t="str">
        <f>VLOOKUP(A913,'Planning Periods'!$E$2:$N$540,10,FALSE)</f>
        <v>10/15/2013 - 10/15/2021</v>
      </c>
      <c r="C913" s="103">
        <v>2015</v>
      </c>
      <c r="D913" s="103" t="str">
        <f t="shared" si="13"/>
        <v>Indian Wells 2015</v>
      </c>
      <c r="E913" s="103">
        <v>40</v>
      </c>
      <c r="F913" s="101">
        <v>0</v>
      </c>
      <c r="G913" s="103">
        <v>0</v>
      </c>
      <c r="H913" s="103">
        <v>0</v>
      </c>
      <c r="I913" s="102"/>
      <c r="J913" s="103">
        <v>27</v>
      </c>
      <c r="K913" s="101">
        <v>0</v>
      </c>
      <c r="L913" s="103">
        <v>0</v>
      </c>
      <c r="M913" s="103">
        <v>0</v>
      </c>
      <c r="N913" s="102"/>
      <c r="O913" s="103">
        <v>31</v>
      </c>
      <c r="P913" s="103">
        <v>0</v>
      </c>
      <c r="Q913" s="102"/>
      <c r="R913" s="103">
        <v>62</v>
      </c>
      <c r="S913" s="103">
        <v>43</v>
      </c>
      <c r="T913" s="102">
        <v>0</v>
      </c>
      <c r="U913" s="103">
        <v>160</v>
      </c>
      <c r="V913" s="103">
        <v>43</v>
      </c>
    </row>
    <row r="914" spans="1:22" ht="16">
      <c r="A914" s="104" t="s">
        <v>946</v>
      </c>
      <c r="B914" s="20" t="str">
        <f>VLOOKUP(A914,'Planning Periods'!$E$2:$N$540,10,FALSE)</f>
        <v>10/15/2013 - 10/15/2021</v>
      </c>
      <c r="C914" s="103">
        <v>2016</v>
      </c>
      <c r="D914" s="103" t="str">
        <f t="shared" si="13"/>
        <v>Indian Wells 2016</v>
      </c>
      <c r="E914" s="103">
        <v>40</v>
      </c>
      <c r="F914" s="101">
        <v>0</v>
      </c>
      <c r="G914" s="103">
        <v>0</v>
      </c>
      <c r="H914" s="103">
        <v>0</v>
      </c>
      <c r="I914" s="102"/>
      <c r="J914" s="103">
        <v>27</v>
      </c>
      <c r="K914" s="101">
        <v>0</v>
      </c>
      <c r="L914" s="103">
        <v>0</v>
      </c>
      <c r="M914" s="103">
        <v>0</v>
      </c>
      <c r="N914" s="102"/>
      <c r="O914" s="103">
        <v>31</v>
      </c>
      <c r="P914" s="103">
        <v>0</v>
      </c>
      <c r="Q914" s="102"/>
      <c r="R914" s="103">
        <v>62</v>
      </c>
      <c r="S914" s="103">
        <v>36</v>
      </c>
      <c r="T914" s="102">
        <v>0</v>
      </c>
      <c r="U914" s="103">
        <v>160</v>
      </c>
      <c r="V914" s="103">
        <v>36</v>
      </c>
    </row>
    <row r="915" spans="1:22" ht="16">
      <c r="A915" s="104" t="s">
        <v>946</v>
      </c>
      <c r="B915" s="20" t="str">
        <f>VLOOKUP(A915,'Planning Periods'!$E$2:$N$540,10,FALSE)</f>
        <v>10/15/2013 - 10/15/2021</v>
      </c>
      <c r="C915" s="103">
        <v>2017</v>
      </c>
      <c r="D915" s="103" t="str">
        <f t="shared" si="13"/>
        <v>Indian Wells 2017</v>
      </c>
      <c r="E915" s="103">
        <v>40</v>
      </c>
      <c r="F915" s="101">
        <v>0</v>
      </c>
      <c r="G915" s="103">
        <v>0</v>
      </c>
      <c r="H915" s="103">
        <v>0</v>
      </c>
      <c r="I915" s="102"/>
      <c r="J915" s="103">
        <v>27</v>
      </c>
      <c r="K915" s="101">
        <v>0</v>
      </c>
      <c r="L915" s="103">
        <v>0</v>
      </c>
      <c r="M915" s="103">
        <v>0</v>
      </c>
      <c r="N915" s="102"/>
      <c r="O915" s="103">
        <v>31</v>
      </c>
      <c r="P915" s="103">
        <v>0</v>
      </c>
      <c r="Q915" s="102"/>
      <c r="R915" s="103">
        <v>62</v>
      </c>
      <c r="S915" s="103">
        <v>24</v>
      </c>
      <c r="T915" s="102">
        <v>0</v>
      </c>
      <c r="U915" s="103">
        <v>160</v>
      </c>
      <c r="V915" s="103">
        <v>24</v>
      </c>
    </row>
    <row r="916" spans="1:22">
      <c r="A916" s="104" t="s">
        <v>945</v>
      </c>
      <c r="B916" s="20"/>
      <c r="C916" s="103">
        <v>2013</v>
      </c>
      <c r="D916" s="103" t="str">
        <f t="shared" si="13"/>
        <v>Indio 2013</v>
      </c>
      <c r="E916" s="103" t="s">
        <v>1538</v>
      </c>
      <c r="F916" s="101" t="s">
        <v>1538</v>
      </c>
      <c r="G916" s="103" t="s">
        <v>1538</v>
      </c>
      <c r="H916" s="103" t="s">
        <v>1538</v>
      </c>
      <c r="I916" s="102"/>
      <c r="J916" s="103" t="s">
        <v>1538</v>
      </c>
      <c r="K916" s="101" t="s">
        <v>1538</v>
      </c>
      <c r="L916" s="103" t="s">
        <v>1538</v>
      </c>
      <c r="M916" s="103" t="s">
        <v>1538</v>
      </c>
      <c r="N916" s="102"/>
      <c r="O916" s="103" t="s">
        <v>1538</v>
      </c>
      <c r="P916" s="103" t="s">
        <v>1538</v>
      </c>
      <c r="Q916" s="102"/>
      <c r="R916" s="103" t="s">
        <v>1538</v>
      </c>
      <c r="S916" s="103" t="s">
        <v>1538</v>
      </c>
      <c r="T916" s="102" t="s">
        <v>1538</v>
      </c>
      <c r="U916" s="103" t="s">
        <v>1538</v>
      </c>
      <c r="V916" s="103" t="s">
        <v>1538</v>
      </c>
    </row>
    <row r="917" spans="1:22" ht="16">
      <c r="A917" s="104" t="s">
        <v>945</v>
      </c>
      <c r="B917" s="20" t="str">
        <f>VLOOKUP(A917,'Planning Periods'!$E$2:$N$540,10,FALSE)</f>
        <v>10/15/2013 - 10/15/2021</v>
      </c>
      <c r="C917" s="103">
        <v>2014</v>
      </c>
      <c r="D917" s="103" t="str">
        <f t="shared" si="13"/>
        <v>Indio 2014</v>
      </c>
      <c r="E917" s="103">
        <v>714</v>
      </c>
      <c r="F917" s="101">
        <v>84</v>
      </c>
      <c r="G917" s="103">
        <v>84</v>
      </c>
      <c r="H917" s="103">
        <v>0</v>
      </c>
      <c r="I917" s="102"/>
      <c r="J917" s="103">
        <v>487</v>
      </c>
      <c r="K917" s="101">
        <v>0</v>
      </c>
      <c r="L917" s="103">
        <v>0</v>
      </c>
      <c r="M917" s="103">
        <v>0</v>
      </c>
      <c r="N917" s="102"/>
      <c r="O917" s="103">
        <v>553</v>
      </c>
      <c r="P917" s="103">
        <v>1</v>
      </c>
      <c r="Q917" s="102"/>
      <c r="R917" s="103">
        <v>1271</v>
      </c>
      <c r="S917" s="103">
        <v>367</v>
      </c>
      <c r="T917" s="102">
        <v>0</v>
      </c>
      <c r="U917" s="103">
        <v>3025</v>
      </c>
      <c r="V917" s="103">
        <v>452</v>
      </c>
    </row>
    <row r="918" spans="1:22" ht="16">
      <c r="A918" s="104" t="s">
        <v>945</v>
      </c>
      <c r="B918" s="20" t="str">
        <f>VLOOKUP(A918,'Planning Periods'!$E$2:$N$540,10,FALSE)</f>
        <v>10/15/2013 - 10/15/2021</v>
      </c>
      <c r="C918" s="103">
        <v>2015</v>
      </c>
      <c r="D918" s="103" t="str">
        <f t="shared" si="13"/>
        <v>Indio 2015</v>
      </c>
      <c r="E918" s="103">
        <v>714</v>
      </c>
      <c r="F918" s="101">
        <v>0</v>
      </c>
      <c r="G918" s="103">
        <v>0</v>
      </c>
      <c r="H918" s="103">
        <v>0</v>
      </c>
      <c r="I918" s="102"/>
      <c r="J918" s="103">
        <v>487</v>
      </c>
      <c r="K918" s="101">
        <v>0</v>
      </c>
      <c r="L918" s="103">
        <v>0</v>
      </c>
      <c r="M918" s="103">
        <v>0</v>
      </c>
      <c r="N918" s="102"/>
      <c r="O918" s="103">
        <v>553</v>
      </c>
      <c r="P918" s="103">
        <v>0</v>
      </c>
      <c r="Q918" s="102"/>
      <c r="R918" s="103">
        <v>1271</v>
      </c>
      <c r="S918" s="103">
        <v>319</v>
      </c>
      <c r="T918" s="102">
        <v>0</v>
      </c>
      <c r="U918" s="103">
        <v>3025</v>
      </c>
      <c r="V918" s="103">
        <v>319</v>
      </c>
    </row>
    <row r="919" spans="1:22" ht="16">
      <c r="A919" s="104" t="s">
        <v>945</v>
      </c>
      <c r="B919" s="20" t="str">
        <f>VLOOKUP(A919,'Planning Periods'!$E$2:$N$540,10,FALSE)</f>
        <v>10/15/2013 - 10/15/2021</v>
      </c>
      <c r="C919" s="103">
        <v>2016</v>
      </c>
      <c r="D919" s="103" t="str">
        <f t="shared" si="13"/>
        <v>Indio 2016</v>
      </c>
      <c r="E919" s="103">
        <v>714</v>
      </c>
      <c r="F919" s="101">
        <v>0</v>
      </c>
      <c r="G919" s="103">
        <v>0</v>
      </c>
      <c r="H919" s="103">
        <v>0</v>
      </c>
      <c r="I919" s="102"/>
      <c r="J919" s="103">
        <v>487</v>
      </c>
      <c r="K919" s="101">
        <v>0</v>
      </c>
      <c r="L919" s="103">
        <v>0</v>
      </c>
      <c r="M919" s="103">
        <v>0</v>
      </c>
      <c r="N919" s="102"/>
      <c r="O919" s="103">
        <v>553</v>
      </c>
      <c r="P919" s="103">
        <v>0</v>
      </c>
      <c r="Q919" s="102"/>
      <c r="R919" s="103">
        <v>1271</v>
      </c>
      <c r="S919" s="103">
        <v>228</v>
      </c>
      <c r="T919" s="102">
        <v>0</v>
      </c>
      <c r="U919" s="103">
        <v>3025</v>
      </c>
      <c r="V919" s="103">
        <v>228</v>
      </c>
    </row>
    <row r="920" spans="1:22" ht="16">
      <c r="A920" s="104" t="s">
        <v>945</v>
      </c>
      <c r="B920" s="20" t="str">
        <f>VLOOKUP(A920,'Planning Periods'!$E$2:$N$540,10,FALSE)</f>
        <v>10/15/2013 - 10/15/2021</v>
      </c>
      <c r="C920" s="103">
        <v>2017</v>
      </c>
      <c r="D920" s="103" t="str">
        <f t="shared" si="13"/>
        <v>Indio 2017</v>
      </c>
      <c r="E920" s="103">
        <v>714</v>
      </c>
      <c r="F920" s="101">
        <v>0</v>
      </c>
      <c r="G920" s="103">
        <v>0</v>
      </c>
      <c r="H920" s="103">
        <v>0</v>
      </c>
      <c r="I920" s="102"/>
      <c r="J920" s="103">
        <v>487</v>
      </c>
      <c r="K920" s="101">
        <v>0</v>
      </c>
      <c r="L920" s="103">
        <v>0</v>
      </c>
      <c r="M920" s="103">
        <v>0</v>
      </c>
      <c r="N920" s="102"/>
      <c r="O920" s="103">
        <v>553</v>
      </c>
      <c r="P920" s="103">
        <v>0</v>
      </c>
      <c r="Q920" s="102"/>
      <c r="R920" s="103">
        <v>1271</v>
      </c>
      <c r="S920" s="103">
        <v>247</v>
      </c>
      <c r="T920" s="102">
        <v>0</v>
      </c>
      <c r="U920" s="103">
        <v>3025</v>
      </c>
      <c r="V920" s="103">
        <v>247</v>
      </c>
    </row>
    <row r="921" spans="1:22">
      <c r="A921" t="s">
        <v>1093</v>
      </c>
      <c r="B921" s="20"/>
      <c r="C921" s="103">
        <v>2013</v>
      </c>
      <c r="D921" s="103" t="str">
        <f t="shared" si="13"/>
        <v>Industry 2013</v>
      </c>
      <c r="E921" s="103" t="s">
        <v>1538</v>
      </c>
      <c r="F921" s="101" t="s">
        <v>1538</v>
      </c>
      <c r="G921" s="103" t="s">
        <v>1538</v>
      </c>
      <c r="H921" s="103" t="s">
        <v>1538</v>
      </c>
      <c r="I921" s="102"/>
      <c r="J921" s="103" t="s">
        <v>1538</v>
      </c>
      <c r="K921" s="101" t="s">
        <v>1538</v>
      </c>
      <c r="L921" s="103" t="s">
        <v>1538</v>
      </c>
      <c r="M921" s="103" t="s">
        <v>1538</v>
      </c>
      <c r="N921" s="102"/>
      <c r="O921" s="103" t="s">
        <v>1538</v>
      </c>
      <c r="P921" s="103" t="s">
        <v>1538</v>
      </c>
      <c r="Q921" s="102"/>
      <c r="R921" s="103" t="s">
        <v>1538</v>
      </c>
      <c r="S921" s="103" t="s">
        <v>1538</v>
      </c>
      <c r="T921" s="102" t="s">
        <v>1538</v>
      </c>
      <c r="U921" s="103" t="s">
        <v>1538</v>
      </c>
      <c r="V921" s="103" t="s">
        <v>1538</v>
      </c>
    </row>
    <row r="922" spans="1:22" ht="16">
      <c r="A922" t="s">
        <v>1093</v>
      </c>
      <c r="B922" s="20" t="str">
        <f>VLOOKUP(A922,'Planning Periods'!$E$2:$N$540,10,FALSE)</f>
        <v>10/15/2013 - 10/15/2021</v>
      </c>
      <c r="C922" s="103">
        <v>2014</v>
      </c>
      <c r="D922" s="103" t="str">
        <f t="shared" si="13"/>
        <v>Industry 2014</v>
      </c>
      <c r="E922" s="101" t="s">
        <v>1538</v>
      </c>
      <c r="F922" s="101" t="s">
        <v>1538</v>
      </c>
      <c r="G922" s="101" t="s">
        <v>1538</v>
      </c>
      <c r="H922" s="101" t="s">
        <v>1538</v>
      </c>
      <c r="I922" s="101">
        <v>0</v>
      </c>
      <c r="J922" s="101" t="s">
        <v>1538</v>
      </c>
      <c r="K922" s="101" t="s">
        <v>1538</v>
      </c>
      <c r="L922" s="101" t="s">
        <v>1538</v>
      </c>
      <c r="M922" s="101" t="s">
        <v>1538</v>
      </c>
      <c r="N922" s="101">
        <v>0</v>
      </c>
      <c r="O922" s="101" t="s">
        <v>1538</v>
      </c>
      <c r="P922" s="101" t="s">
        <v>1538</v>
      </c>
      <c r="Q922" s="101"/>
      <c r="R922" s="101" t="s">
        <v>1538</v>
      </c>
      <c r="S922" s="101" t="s">
        <v>1538</v>
      </c>
      <c r="T922" s="101" t="s">
        <v>1538</v>
      </c>
      <c r="U922" s="101" t="s">
        <v>1538</v>
      </c>
      <c r="V922" s="101" t="s">
        <v>1538</v>
      </c>
    </row>
    <row r="923" spans="1:22" ht="16">
      <c r="A923" t="s">
        <v>1093</v>
      </c>
      <c r="B923" s="20" t="str">
        <f>VLOOKUP(A923,'Planning Periods'!$E$2:$N$540,10,FALSE)</f>
        <v>10/15/2013 - 10/15/2021</v>
      </c>
      <c r="C923" s="103">
        <v>2015</v>
      </c>
      <c r="D923" s="103" t="str">
        <f t="shared" si="13"/>
        <v>Industry 2015</v>
      </c>
      <c r="E923" t="s">
        <v>1538</v>
      </c>
      <c r="F923" t="s">
        <v>1538</v>
      </c>
      <c r="G923" t="s">
        <v>1538</v>
      </c>
      <c r="H923" t="s">
        <v>1538</v>
      </c>
      <c r="J923" t="s">
        <v>1538</v>
      </c>
      <c r="K923" t="s">
        <v>1538</v>
      </c>
      <c r="L923" t="s">
        <v>1538</v>
      </c>
      <c r="M923" t="s">
        <v>1538</v>
      </c>
      <c r="O923" t="s">
        <v>1538</v>
      </c>
      <c r="P923" t="s">
        <v>1538</v>
      </c>
      <c r="R923" t="s">
        <v>1538</v>
      </c>
      <c r="S923" t="s">
        <v>1538</v>
      </c>
      <c r="T923" t="s">
        <v>1538</v>
      </c>
      <c r="U923" t="s">
        <v>1538</v>
      </c>
      <c r="V923" t="s">
        <v>1538</v>
      </c>
    </row>
    <row r="924" spans="1:22" ht="16">
      <c r="A924" t="s">
        <v>1093</v>
      </c>
      <c r="B924" s="20" t="str">
        <f>VLOOKUP(A924,'Planning Periods'!$E$2:$N$540,10,FALSE)</f>
        <v>10/15/2013 - 10/15/2021</v>
      </c>
      <c r="C924" s="103">
        <v>2016</v>
      </c>
      <c r="D924" s="103" t="str">
        <f t="shared" si="13"/>
        <v>Industry 2016</v>
      </c>
      <c r="E924" t="s">
        <v>1538</v>
      </c>
      <c r="F924" t="s">
        <v>1538</v>
      </c>
      <c r="G924" t="s">
        <v>1538</v>
      </c>
      <c r="H924" t="s">
        <v>1538</v>
      </c>
      <c r="J924" t="s">
        <v>1538</v>
      </c>
      <c r="K924" t="s">
        <v>1538</v>
      </c>
      <c r="L924" t="s">
        <v>1538</v>
      </c>
      <c r="M924" t="s">
        <v>1538</v>
      </c>
      <c r="O924" t="s">
        <v>1538</v>
      </c>
      <c r="P924" t="s">
        <v>1538</v>
      </c>
      <c r="R924" t="s">
        <v>1538</v>
      </c>
      <c r="S924" t="s">
        <v>1538</v>
      </c>
      <c r="T924" t="s">
        <v>1538</v>
      </c>
      <c r="U924" t="s">
        <v>1538</v>
      </c>
      <c r="V924" t="s">
        <v>1538</v>
      </c>
    </row>
    <row r="925" spans="1:22" ht="16">
      <c r="A925" t="s">
        <v>1093</v>
      </c>
      <c r="B925" s="20" t="str">
        <f>VLOOKUP(A925,'Planning Periods'!$E$2:$N$540,10,FALSE)</f>
        <v>10/15/2013 - 10/15/2021</v>
      </c>
      <c r="C925" s="103">
        <v>2017</v>
      </c>
      <c r="D925" s="103" t="str">
        <f t="shared" si="13"/>
        <v>Industry 2017</v>
      </c>
      <c r="E925">
        <v>1</v>
      </c>
      <c r="F925">
        <v>0</v>
      </c>
      <c r="G925">
        <v>0</v>
      </c>
      <c r="H925">
        <v>0</v>
      </c>
      <c r="J925">
        <v>1</v>
      </c>
      <c r="K925">
        <v>0</v>
      </c>
      <c r="L925">
        <v>0</v>
      </c>
      <c r="M925">
        <v>0</v>
      </c>
      <c r="O925">
        <v>0</v>
      </c>
      <c r="P925">
        <v>0</v>
      </c>
      <c r="R925">
        <v>0</v>
      </c>
      <c r="S925">
        <v>0</v>
      </c>
      <c r="T925">
        <v>0</v>
      </c>
      <c r="U925">
        <v>2</v>
      </c>
      <c r="V925">
        <v>0</v>
      </c>
    </row>
    <row r="926" spans="1:22">
      <c r="A926" s="104" t="s">
        <v>1092</v>
      </c>
      <c r="B926" s="20"/>
      <c r="C926" s="103">
        <v>2013</v>
      </c>
      <c r="D926" s="103" t="str">
        <f t="shared" si="13"/>
        <v>Inglewood 2013</v>
      </c>
      <c r="E926">
        <v>250</v>
      </c>
      <c r="F926">
        <v>0</v>
      </c>
      <c r="G926">
        <v>0</v>
      </c>
      <c r="H926">
        <v>0</v>
      </c>
      <c r="J926">
        <v>150</v>
      </c>
      <c r="K926">
        <v>0</v>
      </c>
      <c r="L926">
        <v>0</v>
      </c>
      <c r="M926">
        <v>0</v>
      </c>
      <c r="O926">
        <v>167</v>
      </c>
      <c r="P926">
        <v>0</v>
      </c>
      <c r="R926">
        <v>446</v>
      </c>
      <c r="S926">
        <v>11</v>
      </c>
      <c r="T926">
        <v>0</v>
      </c>
      <c r="U926">
        <v>1013</v>
      </c>
      <c r="V926">
        <v>11</v>
      </c>
    </row>
    <row r="927" spans="1:22" ht="16">
      <c r="A927" s="104" t="s">
        <v>1092</v>
      </c>
      <c r="B927" s="20" t="str">
        <f>VLOOKUP(A927,'Planning Periods'!$E$2:$N$540,10,FALSE)</f>
        <v>10/15/2013 - 10/15/2021</v>
      </c>
      <c r="C927" s="103">
        <v>2014</v>
      </c>
      <c r="D927" s="103" t="str">
        <f t="shared" si="13"/>
        <v>Inglewood 2014</v>
      </c>
      <c r="E927" s="103">
        <v>250</v>
      </c>
      <c r="F927" s="101">
        <v>0</v>
      </c>
      <c r="G927" s="103">
        <v>0</v>
      </c>
      <c r="H927" s="103">
        <v>0</v>
      </c>
      <c r="I927" s="102"/>
      <c r="J927" s="103">
        <v>150</v>
      </c>
      <c r="K927" s="101">
        <v>0</v>
      </c>
      <c r="L927" s="103">
        <v>0</v>
      </c>
      <c r="M927" s="103">
        <v>0</v>
      </c>
      <c r="N927" s="102"/>
      <c r="O927" s="103">
        <v>167</v>
      </c>
      <c r="P927" s="103">
        <v>0</v>
      </c>
      <c r="Q927" s="102"/>
      <c r="R927" s="103">
        <v>446</v>
      </c>
      <c r="S927" s="103">
        <v>3</v>
      </c>
      <c r="T927" s="102">
        <v>0</v>
      </c>
      <c r="U927" s="103">
        <v>1013</v>
      </c>
      <c r="V927" s="103">
        <v>3</v>
      </c>
    </row>
    <row r="928" spans="1:22" ht="16">
      <c r="A928" s="104" t="s">
        <v>1092</v>
      </c>
      <c r="B928" s="20" t="str">
        <f>VLOOKUP(A928,'Planning Periods'!$E$2:$N$540,10,FALSE)</f>
        <v>10/15/2013 - 10/15/2021</v>
      </c>
      <c r="C928" s="103">
        <v>2015</v>
      </c>
      <c r="D928" s="103" t="str">
        <f t="shared" si="13"/>
        <v>Inglewood 2015</v>
      </c>
      <c r="E928" s="103">
        <v>250</v>
      </c>
      <c r="F928" s="101">
        <v>0</v>
      </c>
      <c r="G928" s="103">
        <v>0</v>
      </c>
      <c r="H928" s="103">
        <v>0</v>
      </c>
      <c r="I928" s="102"/>
      <c r="J928" s="103">
        <v>150</v>
      </c>
      <c r="K928" s="101">
        <v>0</v>
      </c>
      <c r="L928" s="103">
        <v>0</v>
      </c>
      <c r="M928" s="103">
        <v>0</v>
      </c>
      <c r="N928" s="102"/>
      <c r="O928" s="103">
        <v>167</v>
      </c>
      <c r="P928" s="103">
        <v>0</v>
      </c>
      <c r="Q928" s="102"/>
      <c r="R928" s="103">
        <v>446</v>
      </c>
      <c r="S928" s="103">
        <v>5</v>
      </c>
      <c r="T928" s="102">
        <v>0</v>
      </c>
      <c r="U928" s="103">
        <v>1013</v>
      </c>
      <c r="V928" s="103">
        <v>5</v>
      </c>
    </row>
    <row r="929" spans="1:22" ht="16">
      <c r="A929" s="104" t="s">
        <v>1092</v>
      </c>
      <c r="B929" s="20" t="str">
        <f>VLOOKUP(A929,'Planning Periods'!$E$2:$N$540,10,FALSE)</f>
        <v>10/15/2013 - 10/15/2021</v>
      </c>
      <c r="C929" s="103">
        <v>2016</v>
      </c>
      <c r="D929" s="103" t="str">
        <f t="shared" si="13"/>
        <v>Inglewood 2016</v>
      </c>
      <c r="E929" s="103">
        <v>250</v>
      </c>
      <c r="F929" s="101">
        <v>0</v>
      </c>
      <c r="G929" s="103">
        <v>0</v>
      </c>
      <c r="H929" s="103">
        <v>0</v>
      </c>
      <c r="I929" s="102"/>
      <c r="J929" s="103">
        <v>150</v>
      </c>
      <c r="K929" s="101">
        <v>0</v>
      </c>
      <c r="L929" s="103">
        <v>0</v>
      </c>
      <c r="M929" s="103">
        <v>0</v>
      </c>
      <c r="N929" s="102"/>
      <c r="O929" s="103">
        <v>167</v>
      </c>
      <c r="P929" s="103">
        <v>0</v>
      </c>
      <c r="Q929" s="102"/>
      <c r="R929" s="103">
        <v>446</v>
      </c>
      <c r="S929" s="103">
        <v>12</v>
      </c>
      <c r="T929" s="102">
        <v>0</v>
      </c>
      <c r="U929" s="103">
        <v>1013</v>
      </c>
      <c r="V929" s="103">
        <v>12</v>
      </c>
    </row>
    <row r="930" spans="1:22" ht="16">
      <c r="A930" s="104" t="s">
        <v>1092</v>
      </c>
      <c r="B930" s="20" t="str">
        <f>VLOOKUP(A930,'Planning Periods'!$E$2:$N$540,10,FALSE)</f>
        <v>10/15/2013 - 10/15/2021</v>
      </c>
      <c r="C930" s="103">
        <v>2017</v>
      </c>
      <c r="D930" s="103" t="str">
        <f t="shared" si="13"/>
        <v>Inglewood 2017</v>
      </c>
      <c r="E930" s="103">
        <v>250</v>
      </c>
      <c r="F930" s="101">
        <v>39</v>
      </c>
      <c r="G930" s="103">
        <v>39</v>
      </c>
      <c r="H930" s="103">
        <v>0</v>
      </c>
      <c r="I930" s="102"/>
      <c r="J930" s="103">
        <v>150</v>
      </c>
      <c r="K930" s="101">
        <v>1</v>
      </c>
      <c r="L930" s="103">
        <v>1</v>
      </c>
      <c r="M930" s="103">
        <v>0</v>
      </c>
      <c r="N930" s="102"/>
      <c r="O930" s="103">
        <v>167</v>
      </c>
      <c r="P930" s="103">
        <v>0</v>
      </c>
      <c r="Q930" s="102"/>
      <c r="R930" s="103">
        <v>446</v>
      </c>
      <c r="S930" s="103">
        <v>13</v>
      </c>
      <c r="T930" s="102">
        <v>0</v>
      </c>
      <c r="U930" s="103">
        <v>1013</v>
      </c>
      <c r="V930" s="103">
        <v>53</v>
      </c>
    </row>
    <row r="931" spans="1:22" ht="16">
      <c r="A931" s="104" t="s">
        <v>1151</v>
      </c>
      <c r="B931" s="20" t="str">
        <f>VLOOKUP(A931,'Planning Periods'!$E$2:$N$540,10,FALSE)</f>
        <v>06/30/2014 - 06/30/2019</v>
      </c>
      <c r="C931" s="103">
        <v>2014</v>
      </c>
      <c r="D931" s="103" t="str">
        <f t="shared" si="13"/>
        <v>Inyo County - Unincorporated 2014</v>
      </c>
      <c r="E931" s="103">
        <v>35</v>
      </c>
      <c r="F931" s="101">
        <v>0</v>
      </c>
      <c r="G931" s="103">
        <v>0</v>
      </c>
      <c r="H931" s="103">
        <v>0</v>
      </c>
      <c r="I931" s="102"/>
      <c r="J931" s="103">
        <v>25</v>
      </c>
      <c r="K931" s="101">
        <v>0</v>
      </c>
      <c r="L931" s="103">
        <v>0</v>
      </c>
      <c r="M931" s="103">
        <v>0</v>
      </c>
      <c r="N931" s="102"/>
      <c r="O931" s="103">
        <v>28</v>
      </c>
      <c r="P931" s="103">
        <v>0</v>
      </c>
      <c r="Q931" s="102"/>
      <c r="R931" s="103">
        <v>72</v>
      </c>
      <c r="S931" s="103">
        <v>3</v>
      </c>
      <c r="T931" s="102">
        <v>0</v>
      </c>
      <c r="U931" s="103">
        <v>160</v>
      </c>
      <c r="V931" s="103">
        <v>3</v>
      </c>
    </row>
    <row r="932" spans="1:22" ht="16">
      <c r="A932" s="104" t="s">
        <v>1151</v>
      </c>
      <c r="B932" s="20" t="str">
        <f>VLOOKUP(A932,'Planning Periods'!$E$2:$N$540,10,FALSE)</f>
        <v>06/30/2014 - 06/30/2019</v>
      </c>
      <c r="C932" s="103">
        <v>2015</v>
      </c>
      <c r="D932" s="103" t="str">
        <f t="shared" si="13"/>
        <v>Inyo County - Unincorporated 2015</v>
      </c>
      <c r="E932" s="103">
        <v>35</v>
      </c>
      <c r="F932" s="101">
        <v>0</v>
      </c>
      <c r="G932" s="103">
        <v>0</v>
      </c>
      <c r="H932" s="103">
        <v>0</v>
      </c>
      <c r="I932" s="102"/>
      <c r="J932" s="103">
        <v>25</v>
      </c>
      <c r="K932" s="101">
        <v>0</v>
      </c>
      <c r="L932" s="103">
        <v>0</v>
      </c>
      <c r="M932" s="103">
        <v>0</v>
      </c>
      <c r="N932" s="102"/>
      <c r="O932" s="103">
        <v>28</v>
      </c>
      <c r="P932" s="103">
        <v>0</v>
      </c>
      <c r="Q932" s="102"/>
      <c r="R932" s="103">
        <v>72</v>
      </c>
      <c r="S932" s="103">
        <v>2</v>
      </c>
      <c r="T932" s="102">
        <v>0</v>
      </c>
      <c r="U932" s="103">
        <v>160</v>
      </c>
      <c r="V932" s="103">
        <v>2</v>
      </c>
    </row>
    <row r="933" spans="1:22" ht="16">
      <c r="A933" s="104" t="s">
        <v>1151</v>
      </c>
      <c r="B933" s="20" t="str">
        <f>VLOOKUP(A933,'Planning Periods'!$E$2:$N$540,10,FALSE)</f>
        <v>06/30/2014 - 06/30/2019</v>
      </c>
      <c r="C933" s="103">
        <v>2016</v>
      </c>
      <c r="D933" s="103" t="str">
        <f t="shared" si="13"/>
        <v>Inyo County - Unincorporated 2016</v>
      </c>
      <c r="E933" s="103">
        <v>35</v>
      </c>
      <c r="F933" s="101">
        <v>0</v>
      </c>
      <c r="G933" s="103">
        <v>0</v>
      </c>
      <c r="H933" s="103">
        <v>0</v>
      </c>
      <c r="I933" s="102"/>
      <c r="J933" s="103">
        <v>25</v>
      </c>
      <c r="K933" s="101">
        <v>0</v>
      </c>
      <c r="L933" s="103">
        <v>0</v>
      </c>
      <c r="M933" s="103">
        <v>0</v>
      </c>
      <c r="N933" s="102"/>
      <c r="O933" s="103">
        <v>28</v>
      </c>
      <c r="P933" s="103">
        <v>0</v>
      </c>
      <c r="Q933" s="102"/>
      <c r="R933" s="103">
        <v>72</v>
      </c>
      <c r="S933" s="103">
        <v>9</v>
      </c>
      <c r="T933" s="102">
        <v>0</v>
      </c>
      <c r="U933" s="103">
        <v>160</v>
      </c>
      <c r="V933" s="103">
        <v>9</v>
      </c>
    </row>
    <row r="934" spans="1:22" ht="16">
      <c r="A934" s="104" t="s">
        <v>1151</v>
      </c>
      <c r="B934" s="20" t="str">
        <f>VLOOKUP(A934,'Planning Periods'!$E$2:$N$540,10,FALSE)</f>
        <v>06/30/2014 - 06/30/2019</v>
      </c>
      <c r="C934" s="103">
        <v>2017</v>
      </c>
      <c r="D934" s="103" t="str">
        <f t="shared" si="13"/>
        <v>Inyo County - Unincorporated 2017</v>
      </c>
      <c r="E934" s="103">
        <v>35</v>
      </c>
      <c r="F934" s="101">
        <v>0</v>
      </c>
      <c r="G934" s="103">
        <v>0</v>
      </c>
      <c r="H934" s="103">
        <v>0</v>
      </c>
      <c r="I934" s="102"/>
      <c r="J934" s="103">
        <v>25</v>
      </c>
      <c r="K934" s="101">
        <v>0</v>
      </c>
      <c r="L934" s="103">
        <v>0</v>
      </c>
      <c r="M934" s="103">
        <v>0</v>
      </c>
      <c r="N934" s="102"/>
      <c r="O934" s="103">
        <v>28</v>
      </c>
      <c r="P934" s="103">
        <v>0</v>
      </c>
      <c r="Q934" s="102"/>
      <c r="R934" s="103">
        <v>72</v>
      </c>
      <c r="S934" s="103">
        <v>7</v>
      </c>
      <c r="T934" s="102">
        <v>0</v>
      </c>
      <c r="U934" s="103">
        <v>160</v>
      </c>
      <c r="V934" s="103">
        <v>7</v>
      </c>
    </row>
    <row r="935" spans="1:22" ht="16">
      <c r="A935" t="s">
        <v>1222</v>
      </c>
      <c r="B935" s="20" t="str">
        <f>VLOOKUP(A935,'Planning Periods'!$E$2:$N$540,10,FALSE)</f>
        <v>06/30/2014 - 06/30/2019</v>
      </c>
      <c r="C935" s="103">
        <v>2014</v>
      </c>
      <c r="D935" s="103" t="str">
        <f t="shared" si="13"/>
        <v>Ione 2014</v>
      </c>
      <c r="E935" s="101" t="s">
        <v>1538</v>
      </c>
      <c r="F935" s="101" t="s">
        <v>1538</v>
      </c>
      <c r="G935" s="101" t="s">
        <v>1538</v>
      </c>
      <c r="H935" s="101" t="s">
        <v>1538</v>
      </c>
      <c r="I935" s="101">
        <v>0</v>
      </c>
      <c r="J935" s="101" t="s">
        <v>1538</v>
      </c>
      <c r="K935" s="101" t="s">
        <v>1538</v>
      </c>
      <c r="L935" s="101" t="s">
        <v>1538</v>
      </c>
      <c r="M935" s="101" t="s">
        <v>1538</v>
      </c>
      <c r="N935" s="101">
        <v>0</v>
      </c>
      <c r="O935" s="101" t="s">
        <v>1538</v>
      </c>
      <c r="P935" s="101" t="s">
        <v>1538</v>
      </c>
      <c r="Q935" s="101"/>
      <c r="R935" s="101" t="s">
        <v>1538</v>
      </c>
      <c r="S935" s="101" t="s">
        <v>1538</v>
      </c>
      <c r="T935" s="101" t="s">
        <v>1538</v>
      </c>
      <c r="U935" s="101" t="s">
        <v>1538</v>
      </c>
      <c r="V935" s="101" t="s">
        <v>1538</v>
      </c>
    </row>
    <row r="936" spans="1:22" ht="16">
      <c r="A936" t="s">
        <v>1222</v>
      </c>
      <c r="B936" s="20" t="str">
        <f>VLOOKUP(A936,'Planning Periods'!$E$2:$N$540,10,FALSE)</f>
        <v>06/30/2014 - 06/30/2019</v>
      </c>
      <c r="C936" s="103">
        <v>2015</v>
      </c>
      <c r="D936" s="103" t="str">
        <f t="shared" si="13"/>
        <v>Ione 2015</v>
      </c>
      <c r="E936" t="s">
        <v>1538</v>
      </c>
      <c r="F936" t="s">
        <v>1538</v>
      </c>
      <c r="G936" t="s">
        <v>1538</v>
      </c>
      <c r="H936" t="s">
        <v>1538</v>
      </c>
      <c r="J936" t="s">
        <v>1538</v>
      </c>
      <c r="K936" t="s">
        <v>1538</v>
      </c>
      <c r="L936" t="s">
        <v>1538</v>
      </c>
      <c r="M936" t="s">
        <v>1538</v>
      </c>
      <c r="O936" t="s">
        <v>1538</v>
      </c>
      <c r="P936" t="s">
        <v>1538</v>
      </c>
      <c r="R936" t="s">
        <v>1538</v>
      </c>
      <c r="S936" t="s">
        <v>1538</v>
      </c>
      <c r="T936" t="s">
        <v>1538</v>
      </c>
      <c r="U936" t="s">
        <v>1538</v>
      </c>
      <c r="V936" t="s">
        <v>1538</v>
      </c>
    </row>
    <row r="937" spans="1:22" ht="16">
      <c r="A937" t="s">
        <v>1222</v>
      </c>
      <c r="B937" s="20" t="str">
        <f>VLOOKUP(A937,'Planning Periods'!$E$2:$N$540,10,FALSE)</f>
        <v>06/30/2014 - 06/30/2019</v>
      </c>
      <c r="C937" s="103">
        <v>2016</v>
      </c>
      <c r="D937" s="103" t="str">
        <f t="shared" si="13"/>
        <v>Ione 2016</v>
      </c>
      <c r="E937">
        <v>3</v>
      </c>
      <c r="F937">
        <v>0</v>
      </c>
      <c r="G937">
        <v>0</v>
      </c>
      <c r="H937">
        <v>0</v>
      </c>
      <c r="J937">
        <v>3</v>
      </c>
      <c r="K937">
        <v>0</v>
      </c>
      <c r="L937">
        <v>0</v>
      </c>
      <c r="M937">
        <v>0</v>
      </c>
      <c r="O937">
        <v>3</v>
      </c>
      <c r="P937">
        <v>0</v>
      </c>
      <c r="R937">
        <v>7</v>
      </c>
      <c r="S937">
        <v>3</v>
      </c>
      <c r="T937">
        <v>0</v>
      </c>
      <c r="U937">
        <v>16</v>
      </c>
      <c r="V937">
        <v>3</v>
      </c>
    </row>
    <row r="938" spans="1:22" ht="16">
      <c r="A938" t="s">
        <v>1222</v>
      </c>
      <c r="B938" s="20" t="str">
        <f>VLOOKUP(A938,'Planning Periods'!$E$2:$N$540,10,FALSE)</f>
        <v>06/30/2014 - 06/30/2019</v>
      </c>
      <c r="C938" s="103">
        <v>2017</v>
      </c>
      <c r="D938" s="103" t="str">
        <f t="shared" si="13"/>
        <v>Ione 2017</v>
      </c>
      <c r="E938">
        <v>3</v>
      </c>
      <c r="F938">
        <v>0</v>
      </c>
      <c r="G938">
        <v>0</v>
      </c>
      <c r="H938">
        <v>0</v>
      </c>
      <c r="J938">
        <v>3</v>
      </c>
      <c r="K938">
        <v>0</v>
      </c>
      <c r="L938">
        <v>0</v>
      </c>
      <c r="M938">
        <v>0</v>
      </c>
      <c r="O938">
        <v>3</v>
      </c>
      <c r="P938">
        <v>1</v>
      </c>
      <c r="R938">
        <v>7</v>
      </c>
      <c r="S938">
        <v>31</v>
      </c>
      <c r="T938">
        <v>0</v>
      </c>
      <c r="U938">
        <v>16</v>
      </c>
      <c r="V938">
        <v>32</v>
      </c>
    </row>
    <row r="939" spans="1:22">
      <c r="A939" s="104" t="s">
        <v>986</v>
      </c>
      <c r="B939" s="20"/>
      <c r="C939" s="103">
        <v>2013</v>
      </c>
      <c r="D939" s="103" t="str">
        <f t="shared" si="13"/>
        <v>Irvine 2013</v>
      </c>
      <c r="E939" t="s">
        <v>1538</v>
      </c>
      <c r="F939" t="s">
        <v>1538</v>
      </c>
      <c r="G939" t="s">
        <v>1538</v>
      </c>
      <c r="H939" t="s">
        <v>1538</v>
      </c>
      <c r="J939" t="s">
        <v>1538</v>
      </c>
      <c r="K939" t="s">
        <v>1538</v>
      </c>
      <c r="L939" t="s">
        <v>1538</v>
      </c>
      <c r="M939" t="s">
        <v>1538</v>
      </c>
      <c r="O939" t="s">
        <v>1538</v>
      </c>
      <c r="P939" t="s">
        <v>1538</v>
      </c>
      <c r="R939" t="s">
        <v>1538</v>
      </c>
      <c r="S939" t="s">
        <v>1538</v>
      </c>
      <c r="T939" t="s">
        <v>1538</v>
      </c>
      <c r="U939" t="s">
        <v>1538</v>
      </c>
      <c r="V939" t="s">
        <v>1538</v>
      </c>
    </row>
    <row r="940" spans="1:22" ht="16">
      <c r="A940" s="104" t="s">
        <v>986</v>
      </c>
      <c r="B940" s="20" t="str">
        <f>VLOOKUP(A940,'Planning Periods'!$E$2:$N$540,10,FALSE)</f>
        <v>10/15/2013 - 10/15/2021</v>
      </c>
      <c r="C940" s="103">
        <v>2014</v>
      </c>
      <c r="D940" s="103" t="str">
        <f t="shared" si="13"/>
        <v>Irvine 2014</v>
      </c>
      <c r="E940" s="103">
        <v>2817</v>
      </c>
      <c r="F940" s="101">
        <v>137</v>
      </c>
      <c r="G940" s="103">
        <v>137</v>
      </c>
      <c r="H940" s="103">
        <v>0</v>
      </c>
      <c r="I940" s="102"/>
      <c r="J940" s="103">
        <v>2034</v>
      </c>
      <c r="K940" s="101">
        <v>0</v>
      </c>
      <c r="L940" s="103">
        <v>0</v>
      </c>
      <c r="M940" s="103">
        <v>0</v>
      </c>
      <c r="N940" s="102"/>
      <c r="O940" s="103">
        <v>2239</v>
      </c>
      <c r="P940" s="103">
        <v>1702</v>
      </c>
      <c r="Q940" s="102"/>
      <c r="R940" s="103">
        <v>5059</v>
      </c>
      <c r="S940" s="103">
        <v>1654</v>
      </c>
      <c r="T940" s="102">
        <v>0</v>
      </c>
      <c r="U940" s="103">
        <v>12149</v>
      </c>
      <c r="V940" s="103">
        <v>3493</v>
      </c>
    </row>
    <row r="941" spans="1:22" ht="16">
      <c r="A941" s="104" t="s">
        <v>986</v>
      </c>
      <c r="B941" s="20" t="str">
        <f>VLOOKUP(A941,'Planning Periods'!$E$2:$N$540,10,FALSE)</f>
        <v>10/15/2013 - 10/15/2021</v>
      </c>
      <c r="C941" s="103">
        <v>2015</v>
      </c>
      <c r="D941" s="103" t="str">
        <f t="shared" si="13"/>
        <v>Irvine 2015</v>
      </c>
      <c r="E941" s="103">
        <v>2817</v>
      </c>
      <c r="F941" s="101">
        <v>22</v>
      </c>
      <c r="G941" s="103">
        <v>22</v>
      </c>
      <c r="H941" s="103">
        <v>0</v>
      </c>
      <c r="I941" s="102"/>
      <c r="J941" s="103">
        <v>2034</v>
      </c>
      <c r="K941" s="101">
        <v>1</v>
      </c>
      <c r="L941" s="103">
        <v>1</v>
      </c>
      <c r="M941" s="103">
        <v>0</v>
      </c>
      <c r="N941" s="102"/>
      <c r="O941" s="103">
        <v>2239</v>
      </c>
      <c r="P941" s="103">
        <v>4531</v>
      </c>
      <c r="Q941" s="102"/>
      <c r="R941" s="103">
        <v>5059</v>
      </c>
      <c r="S941" s="103">
        <v>1645</v>
      </c>
      <c r="T941" s="102">
        <v>0</v>
      </c>
      <c r="U941" s="103">
        <v>12149</v>
      </c>
      <c r="V941" s="103">
        <v>6199</v>
      </c>
    </row>
    <row r="942" spans="1:22" ht="16">
      <c r="A942" s="104" t="s">
        <v>986</v>
      </c>
      <c r="B942" s="20" t="str">
        <f>VLOOKUP(A942,'Planning Periods'!$E$2:$N$540,10,FALSE)</f>
        <v>10/15/2013 - 10/15/2021</v>
      </c>
      <c r="C942" s="103">
        <v>2016</v>
      </c>
      <c r="D942" s="103" t="str">
        <f t="shared" si="13"/>
        <v>Irvine 2016</v>
      </c>
      <c r="E942" s="103">
        <v>2817</v>
      </c>
      <c r="F942" s="101">
        <v>724</v>
      </c>
      <c r="G942" s="103">
        <v>724</v>
      </c>
      <c r="H942" s="103">
        <v>0</v>
      </c>
      <c r="I942" s="102"/>
      <c r="J942" s="103">
        <v>2034</v>
      </c>
      <c r="K942" s="101">
        <v>2</v>
      </c>
      <c r="L942" s="103">
        <v>2</v>
      </c>
      <c r="M942" s="103">
        <v>0</v>
      </c>
      <c r="N942" s="102"/>
      <c r="O942" s="103">
        <v>2239</v>
      </c>
      <c r="P942" s="103">
        <v>4582</v>
      </c>
      <c r="Q942" s="102"/>
      <c r="R942" s="103">
        <v>5059</v>
      </c>
      <c r="S942" s="103">
        <v>2987</v>
      </c>
      <c r="T942" s="102">
        <v>0</v>
      </c>
      <c r="U942" s="103">
        <v>12149</v>
      </c>
      <c r="V942" s="103">
        <v>8295</v>
      </c>
    </row>
    <row r="943" spans="1:22" ht="16">
      <c r="A943" s="104" t="s">
        <v>986</v>
      </c>
      <c r="B943" s="20" t="str">
        <f>VLOOKUP(A943,'Planning Periods'!$E$2:$N$540,10,FALSE)</f>
        <v>10/15/2013 - 10/15/2021</v>
      </c>
      <c r="C943" s="103">
        <v>2017</v>
      </c>
      <c r="D943" s="103" t="str">
        <f t="shared" si="13"/>
        <v>Irvine 2017</v>
      </c>
      <c r="E943" s="103">
        <v>2817</v>
      </c>
      <c r="F943" s="101">
        <v>24</v>
      </c>
      <c r="G943" s="103">
        <v>24</v>
      </c>
      <c r="H943" s="103">
        <v>0</v>
      </c>
      <c r="I943" s="102"/>
      <c r="J943" s="103">
        <v>2034</v>
      </c>
      <c r="K943" s="101">
        <v>0</v>
      </c>
      <c r="L943" s="103">
        <v>0</v>
      </c>
      <c r="M943" s="103">
        <v>0</v>
      </c>
      <c r="N943" s="102"/>
      <c r="O943" s="103">
        <v>2239</v>
      </c>
      <c r="P943" s="103">
        <v>2158</v>
      </c>
      <c r="Q943" s="102"/>
      <c r="R943" s="103">
        <v>5059</v>
      </c>
      <c r="S943" s="103">
        <v>2396</v>
      </c>
      <c r="T943" s="102">
        <v>0</v>
      </c>
      <c r="U943" s="103">
        <v>12149</v>
      </c>
      <c r="V943" s="103">
        <v>4578</v>
      </c>
    </row>
    <row r="944" spans="1:22">
      <c r="A944" s="104" t="s">
        <v>1091</v>
      </c>
      <c r="B944" s="20"/>
      <c r="C944" s="103">
        <v>2013</v>
      </c>
      <c r="D944" s="103" t="str">
        <f t="shared" si="13"/>
        <v>Irwindale 2013</v>
      </c>
      <c r="E944" s="103" t="s">
        <v>1538</v>
      </c>
      <c r="F944" s="101" t="s">
        <v>1538</v>
      </c>
      <c r="G944" s="103" t="s">
        <v>1538</v>
      </c>
      <c r="H944" s="103" t="s">
        <v>1538</v>
      </c>
      <c r="I944" s="102"/>
      <c r="J944" s="103" t="s">
        <v>1538</v>
      </c>
      <c r="K944" s="101" t="s">
        <v>1538</v>
      </c>
      <c r="L944" s="103" t="s">
        <v>1538</v>
      </c>
      <c r="M944" s="103" t="s">
        <v>1538</v>
      </c>
      <c r="N944" s="102"/>
      <c r="O944" s="103" t="s">
        <v>1538</v>
      </c>
      <c r="P944" s="103" t="s">
        <v>1538</v>
      </c>
      <c r="Q944" s="102"/>
      <c r="R944" s="103" t="s">
        <v>1538</v>
      </c>
      <c r="S944" s="103" t="s">
        <v>1538</v>
      </c>
      <c r="T944" s="102" t="s">
        <v>1538</v>
      </c>
      <c r="U944" s="103" t="s">
        <v>1538</v>
      </c>
      <c r="V944" s="103" t="s">
        <v>1538</v>
      </c>
    </row>
    <row r="945" spans="1:22" ht="16">
      <c r="A945" s="104" t="s">
        <v>1091</v>
      </c>
      <c r="B945" s="20" t="str">
        <f>VLOOKUP(A945,'Planning Periods'!$E$2:$N$540,10,FALSE)</f>
        <v>10/15/2013 - 10/15/2021</v>
      </c>
      <c r="C945" s="103">
        <v>2014</v>
      </c>
      <c r="D945" s="103" t="str">
        <f t="shared" si="13"/>
        <v>Irwindale 2014</v>
      </c>
      <c r="E945" s="103" t="s">
        <v>1538</v>
      </c>
      <c r="F945" s="101" t="s">
        <v>1538</v>
      </c>
      <c r="G945" s="103" t="s">
        <v>1538</v>
      </c>
      <c r="H945" s="103" t="s">
        <v>1538</v>
      </c>
      <c r="I945" s="102"/>
      <c r="J945" s="103" t="s">
        <v>1538</v>
      </c>
      <c r="K945" s="101" t="s">
        <v>1538</v>
      </c>
      <c r="L945" s="103" t="s">
        <v>1538</v>
      </c>
      <c r="M945" s="103" t="s">
        <v>1538</v>
      </c>
      <c r="N945" s="102"/>
      <c r="O945" s="103" t="s">
        <v>1538</v>
      </c>
      <c r="P945" s="103" t="s">
        <v>1538</v>
      </c>
      <c r="Q945" s="102"/>
      <c r="R945" s="103" t="s">
        <v>1538</v>
      </c>
      <c r="S945" s="103" t="s">
        <v>1538</v>
      </c>
      <c r="T945" s="102" t="s">
        <v>1538</v>
      </c>
      <c r="U945" s="103" t="s">
        <v>1538</v>
      </c>
      <c r="V945" s="103" t="s">
        <v>1538</v>
      </c>
    </row>
    <row r="946" spans="1:22" ht="16">
      <c r="A946" s="104" t="s">
        <v>1091</v>
      </c>
      <c r="B946" s="20" t="str">
        <f>VLOOKUP(A946,'Planning Periods'!$E$2:$N$540,10,FALSE)</f>
        <v>10/15/2013 - 10/15/2021</v>
      </c>
      <c r="C946" s="103">
        <v>2015</v>
      </c>
      <c r="D946" s="103" t="str">
        <f t="shared" si="13"/>
        <v>Irwindale 2015</v>
      </c>
      <c r="E946" s="103" t="s">
        <v>1538</v>
      </c>
      <c r="F946" s="101" t="s">
        <v>1538</v>
      </c>
      <c r="G946" s="103" t="s">
        <v>1538</v>
      </c>
      <c r="H946" s="103" t="s">
        <v>1538</v>
      </c>
      <c r="I946" s="102"/>
      <c r="J946" s="103" t="s">
        <v>1538</v>
      </c>
      <c r="K946" s="101" t="s">
        <v>1538</v>
      </c>
      <c r="L946" s="103" t="s">
        <v>1538</v>
      </c>
      <c r="M946" s="103" t="s">
        <v>1538</v>
      </c>
      <c r="N946" s="102"/>
      <c r="O946" s="103" t="s">
        <v>1538</v>
      </c>
      <c r="P946" s="103" t="s">
        <v>1538</v>
      </c>
      <c r="Q946" s="102"/>
      <c r="R946" s="103" t="s">
        <v>1538</v>
      </c>
      <c r="S946" s="103" t="s">
        <v>1538</v>
      </c>
      <c r="T946" s="102" t="s">
        <v>1538</v>
      </c>
      <c r="U946" s="103" t="s">
        <v>1538</v>
      </c>
      <c r="V946" s="103" t="s">
        <v>1538</v>
      </c>
    </row>
    <row r="947" spans="1:22" ht="16">
      <c r="A947" s="104" t="s">
        <v>1091</v>
      </c>
      <c r="B947" s="20" t="str">
        <f>VLOOKUP(A947,'Planning Periods'!$E$2:$N$540,10,FALSE)</f>
        <v>10/15/2013 - 10/15/2021</v>
      </c>
      <c r="C947" s="103">
        <v>2016</v>
      </c>
      <c r="D947" s="103" t="str">
        <f t="shared" si="13"/>
        <v>Irwindale 2016</v>
      </c>
      <c r="E947" s="103" t="s">
        <v>1538</v>
      </c>
      <c r="F947" s="101" t="s">
        <v>1538</v>
      </c>
      <c r="G947" s="103" t="s">
        <v>1538</v>
      </c>
      <c r="H947" s="103" t="s">
        <v>1538</v>
      </c>
      <c r="I947" s="102"/>
      <c r="J947" s="103" t="s">
        <v>1538</v>
      </c>
      <c r="K947" s="101" t="s">
        <v>1538</v>
      </c>
      <c r="L947" s="103" t="s">
        <v>1538</v>
      </c>
      <c r="M947" s="103" t="s">
        <v>1538</v>
      </c>
      <c r="N947" s="102"/>
      <c r="O947" s="103" t="s">
        <v>1538</v>
      </c>
      <c r="P947" s="103" t="s">
        <v>1538</v>
      </c>
      <c r="Q947" s="102"/>
      <c r="R947" s="103" t="s">
        <v>1538</v>
      </c>
      <c r="S947" s="103" t="s">
        <v>1538</v>
      </c>
      <c r="T947" s="102" t="s">
        <v>1538</v>
      </c>
      <c r="U947" s="103" t="s">
        <v>1538</v>
      </c>
      <c r="V947" s="103" t="s">
        <v>1538</v>
      </c>
    </row>
    <row r="948" spans="1:22" ht="16">
      <c r="A948" s="104" t="s">
        <v>1091</v>
      </c>
      <c r="B948" s="20" t="str">
        <f>VLOOKUP(A948,'Planning Periods'!$E$2:$N$540,10,FALSE)</f>
        <v>10/15/2013 - 10/15/2021</v>
      </c>
      <c r="C948" s="103">
        <v>2017</v>
      </c>
      <c r="D948" s="103" t="str">
        <f t="shared" ref="D948:D1016" si="14">CONCATENATE(A948," ",C948)</f>
        <v>Irwindale 2017</v>
      </c>
      <c r="E948" s="103">
        <v>4</v>
      </c>
      <c r="F948" s="101">
        <v>3</v>
      </c>
      <c r="G948" s="103">
        <v>3</v>
      </c>
      <c r="H948" s="103">
        <v>0</v>
      </c>
      <c r="I948" s="102"/>
      <c r="J948" s="103">
        <v>2</v>
      </c>
      <c r="K948" s="101">
        <v>2</v>
      </c>
      <c r="L948" s="103">
        <v>2</v>
      </c>
      <c r="M948" s="103">
        <v>0</v>
      </c>
      <c r="N948" s="102"/>
      <c r="O948" s="103">
        <v>2</v>
      </c>
      <c r="P948" s="103">
        <v>4</v>
      </c>
      <c r="Q948" s="102"/>
      <c r="R948" s="103">
        <v>7</v>
      </c>
      <c r="S948" s="103">
        <v>0</v>
      </c>
      <c r="T948" s="102">
        <v>0</v>
      </c>
      <c r="U948" s="103">
        <v>15</v>
      </c>
      <c r="V948" s="103">
        <v>9</v>
      </c>
    </row>
    <row r="949" spans="1:22" ht="16">
      <c r="A949" t="s">
        <v>927</v>
      </c>
      <c r="B949" s="20" t="str">
        <f>VLOOKUP(A949,'Planning Periods'!$E$2:$N$540,10,FALSE)</f>
        <v>10/31/2013 - 10/31/2021</v>
      </c>
      <c r="C949" s="103">
        <v>2013</v>
      </c>
      <c r="D949" s="103" t="str">
        <f t="shared" si="14"/>
        <v>Isleton 2013</v>
      </c>
      <c r="E949" s="103" t="s">
        <v>1538</v>
      </c>
      <c r="F949" s="101" t="s">
        <v>1538</v>
      </c>
      <c r="G949" s="103" t="s">
        <v>1538</v>
      </c>
      <c r="H949" s="103" t="s">
        <v>1538</v>
      </c>
      <c r="I949" s="102"/>
      <c r="J949" s="103" t="s">
        <v>1538</v>
      </c>
      <c r="K949" s="101" t="s">
        <v>1538</v>
      </c>
      <c r="L949" s="103" t="s">
        <v>1538</v>
      </c>
      <c r="M949" s="103" t="s">
        <v>1538</v>
      </c>
      <c r="N949" s="102"/>
      <c r="O949" s="103" t="s">
        <v>1538</v>
      </c>
      <c r="P949" s="103" t="s">
        <v>1538</v>
      </c>
      <c r="Q949" s="102"/>
      <c r="R949" s="103" t="s">
        <v>1538</v>
      </c>
      <c r="S949" s="103" t="s">
        <v>1538</v>
      </c>
      <c r="T949" s="102" t="s">
        <v>1538</v>
      </c>
      <c r="U949" s="103" t="s">
        <v>1538</v>
      </c>
      <c r="V949" s="103" t="s">
        <v>1538</v>
      </c>
    </row>
    <row r="950" spans="1:22" ht="16">
      <c r="A950" t="s">
        <v>927</v>
      </c>
      <c r="B950" s="20" t="str">
        <f>VLOOKUP(A950,'Planning Periods'!$E$2:$N$540,10,FALSE)</f>
        <v>10/31/2013 - 10/31/2021</v>
      </c>
      <c r="C950" s="103">
        <v>2014</v>
      </c>
      <c r="D950" s="103" t="str">
        <f t="shared" si="14"/>
        <v>Isleton 2014</v>
      </c>
      <c r="E950" s="101" t="s">
        <v>1538</v>
      </c>
      <c r="F950" s="101" t="s">
        <v>1538</v>
      </c>
      <c r="G950" s="101" t="s">
        <v>1538</v>
      </c>
      <c r="H950" s="101" t="s">
        <v>1538</v>
      </c>
      <c r="I950" s="101">
        <v>0</v>
      </c>
      <c r="J950" s="101" t="s">
        <v>1538</v>
      </c>
      <c r="K950" s="101" t="s">
        <v>1538</v>
      </c>
      <c r="L950" s="101" t="s">
        <v>1538</v>
      </c>
      <c r="M950" s="101" t="s">
        <v>1538</v>
      </c>
      <c r="N950" s="101">
        <v>0</v>
      </c>
      <c r="O950" s="101" t="s">
        <v>1538</v>
      </c>
      <c r="P950" s="101" t="s">
        <v>1538</v>
      </c>
      <c r="Q950" s="101"/>
      <c r="R950" s="101" t="s">
        <v>1538</v>
      </c>
      <c r="S950" s="101" t="s">
        <v>1538</v>
      </c>
      <c r="T950" s="101" t="s">
        <v>1538</v>
      </c>
      <c r="U950" s="101" t="s">
        <v>1538</v>
      </c>
      <c r="V950" s="101" t="s">
        <v>1538</v>
      </c>
    </row>
    <row r="951" spans="1:22" ht="16">
      <c r="A951" t="s">
        <v>927</v>
      </c>
      <c r="B951" s="20" t="str">
        <f>VLOOKUP(A951,'Planning Periods'!$E$2:$N$540,10,FALSE)</f>
        <v>10/31/2013 - 10/31/2021</v>
      </c>
      <c r="C951" s="103">
        <v>2015</v>
      </c>
      <c r="D951" s="103" t="str">
        <f t="shared" si="14"/>
        <v>Isleton 2015</v>
      </c>
      <c r="E951" t="s">
        <v>1538</v>
      </c>
      <c r="F951" t="s">
        <v>1538</v>
      </c>
      <c r="G951" t="s">
        <v>1538</v>
      </c>
      <c r="H951" t="s">
        <v>1538</v>
      </c>
      <c r="J951" t="s">
        <v>1538</v>
      </c>
      <c r="K951" t="s">
        <v>1538</v>
      </c>
      <c r="L951" t="s">
        <v>1538</v>
      </c>
      <c r="M951" t="s">
        <v>1538</v>
      </c>
      <c r="O951" t="s">
        <v>1538</v>
      </c>
      <c r="P951" t="s">
        <v>1538</v>
      </c>
      <c r="R951" t="s">
        <v>1538</v>
      </c>
      <c r="S951" t="s">
        <v>1538</v>
      </c>
      <c r="T951" t="s">
        <v>1538</v>
      </c>
      <c r="U951" t="s">
        <v>1538</v>
      </c>
      <c r="V951" t="s">
        <v>1538</v>
      </c>
    </row>
    <row r="952" spans="1:22" ht="16">
      <c r="A952" t="s">
        <v>927</v>
      </c>
      <c r="B952" s="20" t="str">
        <f>VLOOKUP(A952,'Planning Periods'!$E$2:$N$540,10,FALSE)</f>
        <v>10/31/2013 - 10/31/2021</v>
      </c>
      <c r="C952" s="103">
        <v>2016</v>
      </c>
      <c r="D952" s="103" t="str">
        <f t="shared" si="14"/>
        <v>Isleton 2016</v>
      </c>
      <c r="E952" t="s">
        <v>1538</v>
      </c>
      <c r="F952" t="s">
        <v>1538</v>
      </c>
      <c r="G952" t="s">
        <v>1538</v>
      </c>
      <c r="H952" t="s">
        <v>1538</v>
      </c>
      <c r="J952" t="s">
        <v>1538</v>
      </c>
      <c r="K952" t="s">
        <v>1538</v>
      </c>
      <c r="L952" t="s">
        <v>1538</v>
      </c>
      <c r="M952" t="s">
        <v>1538</v>
      </c>
      <c r="O952" t="s">
        <v>1538</v>
      </c>
      <c r="P952" t="s">
        <v>1538</v>
      </c>
      <c r="R952" t="s">
        <v>1538</v>
      </c>
      <c r="S952" t="s">
        <v>1538</v>
      </c>
      <c r="T952" t="s">
        <v>1538</v>
      </c>
      <c r="U952" t="s">
        <v>1538</v>
      </c>
      <c r="V952" t="s">
        <v>1538</v>
      </c>
    </row>
    <row r="953" spans="1:22" ht="16">
      <c r="A953" t="s">
        <v>927</v>
      </c>
      <c r="B953" s="20" t="str">
        <f>VLOOKUP(A953,'Planning Periods'!$E$2:$N$540,10,FALSE)</f>
        <v>10/31/2013 - 10/31/2021</v>
      </c>
      <c r="C953" s="103">
        <v>2017</v>
      </c>
      <c r="D953" s="103" t="str">
        <f t="shared" si="14"/>
        <v>Isleton 2017</v>
      </c>
      <c r="E953" t="s">
        <v>1538</v>
      </c>
      <c r="F953" t="s">
        <v>1538</v>
      </c>
      <c r="G953" t="s">
        <v>1538</v>
      </c>
      <c r="H953" t="s">
        <v>1538</v>
      </c>
      <c r="J953" t="s">
        <v>1538</v>
      </c>
      <c r="K953" t="s">
        <v>1538</v>
      </c>
      <c r="L953" t="s">
        <v>1538</v>
      </c>
      <c r="M953" t="s">
        <v>1538</v>
      </c>
      <c r="O953" t="s">
        <v>1538</v>
      </c>
      <c r="P953" t="s">
        <v>1538</v>
      </c>
      <c r="R953" t="s">
        <v>1538</v>
      </c>
      <c r="S953" t="s">
        <v>1538</v>
      </c>
      <c r="T953" t="s">
        <v>1538</v>
      </c>
      <c r="U953" t="s">
        <v>1538</v>
      </c>
      <c r="V953" t="s">
        <v>1538</v>
      </c>
    </row>
    <row r="954" spans="1:22" ht="16">
      <c r="A954" s="104" t="s">
        <v>1221</v>
      </c>
      <c r="B954" s="20" t="str">
        <f>VLOOKUP(A954,'Planning Periods'!$E$2:$N$540,10,FALSE)</f>
        <v>06/30/2014 - 06/30/2019</v>
      </c>
      <c r="C954" s="103">
        <v>2014</v>
      </c>
      <c r="D954" s="103" t="str">
        <f t="shared" si="14"/>
        <v>Jackson 2014</v>
      </c>
      <c r="E954" s="103">
        <v>4</v>
      </c>
      <c r="F954" s="101">
        <v>0</v>
      </c>
      <c r="G954" s="103">
        <v>0</v>
      </c>
      <c r="H954" s="103">
        <v>0</v>
      </c>
      <c r="I954" s="102"/>
      <c r="J954" s="103">
        <v>3</v>
      </c>
      <c r="K954" s="101">
        <v>0</v>
      </c>
      <c r="L954" s="103">
        <v>0</v>
      </c>
      <c r="M954" s="103">
        <v>0</v>
      </c>
      <c r="N954" s="102"/>
      <c r="O954" s="103">
        <v>4</v>
      </c>
      <c r="P954" s="103">
        <v>1</v>
      </c>
      <c r="Q954" s="102"/>
      <c r="R954" s="103">
        <v>8</v>
      </c>
      <c r="S954" s="103">
        <v>0</v>
      </c>
      <c r="T954" s="102">
        <v>0</v>
      </c>
      <c r="U954" s="103">
        <v>19</v>
      </c>
      <c r="V954" s="103">
        <v>1</v>
      </c>
    </row>
    <row r="955" spans="1:22" ht="16">
      <c r="A955" s="104" t="s">
        <v>1221</v>
      </c>
      <c r="B955" s="20" t="str">
        <f>VLOOKUP(A955,'Planning Periods'!$E$2:$N$540,10,FALSE)</f>
        <v>06/30/2014 - 06/30/2019</v>
      </c>
      <c r="C955" s="103">
        <v>2015</v>
      </c>
      <c r="D955" s="103" t="str">
        <f t="shared" si="14"/>
        <v>Jackson 2015</v>
      </c>
      <c r="E955" s="103">
        <v>4</v>
      </c>
      <c r="F955" s="101">
        <v>0</v>
      </c>
      <c r="G955" s="103">
        <v>0</v>
      </c>
      <c r="H955" s="103">
        <v>0</v>
      </c>
      <c r="I955" s="102"/>
      <c r="J955" s="103">
        <v>3</v>
      </c>
      <c r="K955" s="101">
        <v>0</v>
      </c>
      <c r="L955" s="103">
        <v>0</v>
      </c>
      <c r="M955" s="103">
        <v>0</v>
      </c>
      <c r="N955" s="102"/>
      <c r="O955" s="103">
        <v>4</v>
      </c>
      <c r="P955" s="103">
        <v>11</v>
      </c>
      <c r="Q955" s="102"/>
      <c r="R955" s="103">
        <v>8</v>
      </c>
      <c r="S955" s="103">
        <v>0</v>
      </c>
      <c r="T955" s="102">
        <v>0</v>
      </c>
      <c r="U955" s="103">
        <v>19</v>
      </c>
      <c r="V955" s="103">
        <v>11</v>
      </c>
    </row>
    <row r="956" spans="1:22" ht="16">
      <c r="A956" s="104" t="s">
        <v>1221</v>
      </c>
      <c r="B956" s="20" t="str">
        <f>VLOOKUP(A956,'Planning Periods'!$E$2:$N$540,10,FALSE)</f>
        <v>06/30/2014 - 06/30/2019</v>
      </c>
      <c r="C956" s="103">
        <v>2016</v>
      </c>
      <c r="D956" s="103" t="str">
        <f t="shared" si="14"/>
        <v>Jackson 2016</v>
      </c>
      <c r="E956" s="103">
        <v>4</v>
      </c>
      <c r="F956" s="101">
        <v>0</v>
      </c>
      <c r="G956" s="103">
        <v>0</v>
      </c>
      <c r="H956" s="103">
        <v>0</v>
      </c>
      <c r="I956" s="102"/>
      <c r="J956" s="103">
        <v>3</v>
      </c>
      <c r="K956" s="101">
        <v>0</v>
      </c>
      <c r="L956" s="103">
        <v>0</v>
      </c>
      <c r="M956" s="103">
        <v>0</v>
      </c>
      <c r="N956" s="102"/>
      <c r="O956" s="103">
        <v>4</v>
      </c>
      <c r="P956" s="103">
        <v>4</v>
      </c>
      <c r="Q956" s="102"/>
      <c r="R956" s="103">
        <v>8</v>
      </c>
      <c r="S956" s="103">
        <v>0</v>
      </c>
      <c r="T956" s="102">
        <v>0</v>
      </c>
      <c r="U956" s="103">
        <v>19</v>
      </c>
      <c r="V956" s="103">
        <v>4</v>
      </c>
    </row>
    <row r="957" spans="1:22" ht="16">
      <c r="A957" s="104" t="s">
        <v>1221</v>
      </c>
      <c r="B957" s="20" t="str">
        <f>VLOOKUP(A957,'Planning Periods'!$E$2:$N$540,10,FALSE)</f>
        <v>06/30/2014 - 06/30/2019</v>
      </c>
      <c r="C957" s="103">
        <v>2017</v>
      </c>
      <c r="D957" s="103" t="str">
        <f t="shared" si="14"/>
        <v>Jackson 2017</v>
      </c>
      <c r="E957" s="103">
        <v>4</v>
      </c>
      <c r="F957" s="101">
        <v>0</v>
      </c>
      <c r="G957" s="103">
        <v>0</v>
      </c>
      <c r="H957" s="103">
        <v>0</v>
      </c>
      <c r="I957" s="102"/>
      <c r="J957" s="103">
        <v>3</v>
      </c>
      <c r="K957" s="101">
        <v>0</v>
      </c>
      <c r="L957" s="103">
        <v>0</v>
      </c>
      <c r="M957" s="103">
        <v>0</v>
      </c>
      <c r="N957" s="102"/>
      <c r="O957" s="103">
        <v>4</v>
      </c>
      <c r="P957" s="103">
        <v>13</v>
      </c>
      <c r="Q957" s="102"/>
      <c r="R957" s="103">
        <v>8</v>
      </c>
      <c r="S957" s="103">
        <v>0</v>
      </c>
      <c r="T957" s="102">
        <v>0</v>
      </c>
      <c r="U957" s="103">
        <v>19</v>
      </c>
      <c r="V957" s="103">
        <v>13</v>
      </c>
    </row>
    <row r="958" spans="1:22">
      <c r="A958" t="s">
        <v>1345</v>
      </c>
      <c r="B958" s="20"/>
      <c r="C958" s="103">
        <v>2013</v>
      </c>
      <c r="D958" s="103" t="str">
        <f t="shared" si="14"/>
        <v>Jurupa Valley 2013</v>
      </c>
      <c r="E958" s="103" t="s">
        <v>1538</v>
      </c>
      <c r="F958" s="101" t="s">
        <v>1538</v>
      </c>
      <c r="G958" s="103" t="s">
        <v>1538</v>
      </c>
      <c r="H958" s="103" t="s">
        <v>1538</v>
      </c>
      <c r="I958" s="102"/>
      <c r="J958" s="103" t="s">
        <v>1538</v>
      </c>
      <c r="K958" s="101" t="s">
        <v>1538</v>
      </c>
      <c r="L958" s="103" t="s">
        <v>1538</v>
      </c>
      <c r="M958" s="103" t="s">
        <v>1538</v>
      </c>
      <c r="N958" s="102"/>
      <c r="O958" s="103" t="s">
        <v>1538</v>
      </c>
      <c r="P958" s="103" t="s">
        <v>1538</v>
      </c>
      <c r="Q958" s="102"/>
      <c r="R958" s="103" t="s">
        <v>1538</v>
      </c>
      <c r="S958" s="103" t="s">
        <v>1538</v>
      </c>
      <c r="T958" s="102" t="s">
        <v>1538</v>
      </c>
      <c r="U958" s="103" t="s">
        <v>1538</v>
      </c>
      <c r="V958" s="103" t="s">
        <v>1538</v>
      </c>
    </row>
    <row r="959" spans="1:22" ht="16">
      <c r="A959" t="s">
        <v>1345</v>
      </c>
      <c r="B959" s="20" t="str">
        <f>VLOOKUP(A959,'Planning Periods'!$E$2:$N$540,10,FALSE)</f>
        <v>10/15/2013 - 10/15/2021</v>
      </c>
      <c r="C959" s="103">
        <v>2014</v>
      </c>
      <c r="D959" s="103" t="str">
        <f t="shared" si="14"/>
        <v>Jurupa Valley 2014</v>
      </c>
      <c r="E959" s="101" t="s">
        <v>1538</v>
      </c>
      <c r="F959" s="101" t="s">
        <v>1538</v>
      </c>
      <c r="G959" s="101" t="s">
        <v>1538</v>
      </c>
      <c r="H959" s="101" t="s">
        <v>1538</v>
      </c>
      <c r="I959" s="101">
        <v>0</v>
      </c>
      <c r="J959" s="101" t="s">
        <v>1538</v>
      </c>
      <c r="K959" s="101" t="s">
        <v>1538</v>
      </c>
      <c r="L959" s="101" t="s">
        <v>1538</v>
      </c>
      <c r="M959" s="101" t="s">
        <v>1538</v>
      </c>
      <c r="N959" s="101">
        <v>0</v>
      </c>
      <c r="O959" s="101" t="s">
        <v>1538</v>
      </c>
      <c r="P959" s="101" t="s">
        <v>1538</v>
      </c>
      <c r="Q959" s="101"/>
      <c r="R959" s="101" t="s">
        <v>1538</v>
      </c>
      <c r="S959" s="101" t="s">
        <v>1538</v>
      </c>
      <c r="T959" s="101" t="s">
        <v>1538</v>
      </c>
      <c r="U959" s="101" t="s">
        <v>1538</v>
      </c>
      <c r="V959" s="101" t="s">
        <v>1538</v>
      </c>
    </row>
    <row r="960" spans="1:22" ht="16">
      <c r="A960" t="s">
        <v>1345</v>
      </c>
      <c r="B960" s="20" t="str">
        <f>VLOOKUP(A960,'Planning Periods'!$E$2:$N$540,10,FALSE)</f>
        <v>10/15/2013 - 10/15/2021</v>
      </c>
      <c r="C960" s="103">
        <v>2015</v>
      </c>
      <c r="D960" s="103" t="str">
        <f t="shared" si="14"/>
        <v>Jurupa Valley 2015</v>
      </c>
      <c r="E960" t="s">
        <v>1538</v>
      </c>
      <c r="F960" t="s">
        <v>1538</v>
      </c>
      <c r="G960" t="s">
        <v>1538</v>
      </c>
      <c r="H960" t="s">
        <v>1538</v>
      </c>
      <c r="J960" t="s">
        <v>1538</v>
      </c>
      <c r="K960" t="s">
        <v>1538</v>
      </c>
      <c r="L960" t="s">
        <v>1538</v>
      </c>
      <c r="M960" t="s">
        <v>1538</v>
      </c>
      <c r="O960" t="s">
        <v>1538</v>
      </c>
      <c r="P960" t="s">
        <v>1538</v>
      </c>
      <c r="R960" t="s">
        <v>1538</v>
      </c>
      <c r="S960" t="s">
        <v>1538</v>
      </c>
      <c r="T960" t="s">
        <v>1538</v>
      </c>
      <c r="U960" t="s">
        <v>1538</v>
      </c>
      <c r="V960" t="s">
        <v>1538</v>
      </c>
    </row>
    <row r="961" spans="1:22" ht="16">
      <c r="A961" t="s">
        <v>1345</v>
      </c>
      <c r="B961" s="20" t="str">
        <f>VLOOKUP(A961,'Planning Periods'!$E$2:$N$540,10,FALSE)</f>
        <v>10/15/2013 - 10/15/2021</v>
      </c>
      <c r="C961" s="103">
        <v>2016</v>
      </c>
      <c r="D961" s="103" t="str">
        <f t="shared" si="14"/>
        <v>Jurupa Valley 2016</v>
      </c>
      <c r="E961" t="s">
        <v>1538</v>
      </c>
      <c r="F961" t="s">
        <v>1538</v>
      </c>
      <c r="G961" t="s">
        <v>1538</v>
      </c>
      <c r="H961" t="s">
        <v>1538</v>
      </c>
      <c r="J961" t="s">
        <v>1538</v>
      </c>
      <c r="K961" t="s">
        <v>1538</v>
      </c>
      <c r="L961" t="s">
        <v>1538</v>
      </c>
      <c r="M961" t="s">
        <v>1538</v>
      </c>
      <c r="O961" t="s">
        <v>1538</v>
      </c>
      <c r="P961" t="s">
        <v>1538</v>
      </c>
      <c r="R961" t="s">
        <v>1538</v>
      </c>
      <c r="S961" t="s">
        <v>1538</v>
      </c>
      <c r="T961" t="s">
        <v>1538</v>
      </c>
      <c r="U961" t="s">
        <v>1538</v>
      </c>
      <c r="V961" t="s">
        <v>1538</v>
      </c>
    </row>
    <row r="962" spans="1:22" ht="16">
      <c r="A962" t="s">
        <v>1345</v>
      </c>
      <c r="B962" s="20" t="str">
        <f>VLOOKUP(A962,'Planning Periods'!$E$2:$N$540,10,FALSE)</f>
        <v>10/15/2013 - 10/15/2021</v>
      </c>
      <c r="C962" s="103">
        <v>2017</v>
      </c>
      <c r="D962" s="103" t="str">
        <f t="shared" si="14"/>
        <v>Jurupa Valley 2017</v>
      </c>
      <c r="E962" t="s">
        <v>1538</v>
      </c>
      <c r="F962" t="s">
        <v>1538</v>
      </c>
      <c r="G962" t="s">
        <v>1538</v>
      </c>
      <c r="H962" t="s">
        <v>1538</v>
      </c>
      <c r="J962" t="s">
        <v>1538</v>
      </c>
      <c r="K962" t="s">
        <v>1538</v>
      </c>
      <c r="L962" t="s">
        <v>1538</v>
      </c>
      <c r="M962" t="s">
        <v>1538</v>
      </c>
      <c r="O962" t="s">
        <v>1538</v>
      </c>
      <c r="P962" t="s">
        <v>1538</v>
      </c>
      <c r="R962" t="s">
        <v>1538</v>
      </c>
      <c r="S962" t="s">
        <v>1538</v>
      </c>
      <c r="T962" t="s">
        <v>1538</v>
      </c>
      <c r="U962" t="s">
        <v>1538</v>
      </c>
      <c r="V962" t="s">
        <v>1538</v>
      </c>
    </row>
    <row r="963" spans="1:22" ht="16">
      <c r="A963" s="104" t="s">
        <v>1180</v>
      </c>
      <c r="B963" s="20" t="str">
        <f>VLOOKUP(A963,'Planning Periods'!$E$2:$N$540,10,FALSE)</f>
        <v>12/31/2015 - 12/31/2023</v>
      </c>
      <c r="C963" s="103">
        <v>2013</v>
      </c>
      <c r="D963" s="103" t="str">
        <f t="shared" si="14"/>
        <v>Kerman 2013</v>
      </c>
      <c r="E963" t="s">
        <v>1538</v>
      </c>
      <c r="F963" t="s">
        <v>1538</v>
      </c>
      <c r="G963" t="s">
        <v>1538</v>
      </c>
      <c r="H963" t="s">
        <v>1538</v>
      </c>
      <c r="J963" t="s">
        <v>1538</v>
      </c>
      <c r="K963" t="s">
        <v>1538</v>
      </c>
      <c r="L963" t="s">
        <v>1538</v>
      </c>
      <c r="M963" t="s">
        <v>1538</v>
      </c>
      <c r="O963" t="s">
        <v>1538</v>
      </c>
      <c r="P963" t="s">
        <v>1538</v>
      </c>
      <c r="R963" t="s">
        <v>1538</v>
      </c>
      <c r="S963" t="s">
        <v>1538</v>
      </c>
      <c r="T963" t="s">
        <v>1538</v>
      </c>
      <c r="U963" t="s">
        <v>1538</v>
      </c>
      <c r="V963" t="s">
        <v>1538</v>
      </c>
    </row>
    <row r="964" spans="1:22" ht="16">
      <c r="A964" s="104" t="s">
        <v>1180</v>
      </c>
      <c r="B964" s="20" t="str">
        <f>VLOOKUP(A964,'Planning Periods'!$E$2:$N$540,10,FALSE)</f>
        <v>12/31/2015 - 12/31/2023</v>
      </c>
      <c r="C964" s="103">
        <v>2014</v>
      </c>
      <c r="D964" s="103" t="str">
        <f t="shared" si="14"/>
        <v>Kerman 2014</v>
      </c>
      <c r="E964" t="s">
        <v>1538</v>
      </c>
      <c r="F964" t="s">
        <v>1538</v>
      </c>
      <c r="G964" t="s">
        <v>1538</v>
      </c>
      <c r="H964" t="s">
        <v>1538</v>
      </c>
      <c r="J964" t="s">
        <v>1538</v>
      </c>
      <c r="K964" t="s">
        <v>1538</v>
      </c>
      <c r="L964" t="s">
        <v>1538</v>
      </c>
      <c r="M964" t="s">
        <v>1538</v>
      </c>
      <c r="O964" t="s">
        <v>1538</v>
      </c>
      <c r="P964" t="s">
        <v>1538</v>
      </c>
      <c r="R964" t="s">
        <v>1538</v>
      </c>
      <c r="S964" t="s">
        <v>1538</v>
      </c>
      <c r="T964" t="s">
        <v>1538</v>
      </c>
      <c r="U964" t="s">
        <v>1538</v>
      </c>
      <c r="V964" t="s">
        <v>1538</v>
      </c>
    </row>
    <row r="965" spans="1:22" ht="16">
      <c r="A965" s="104" t="s">
        <v>1180</v>
      </c>
      <c r="B965" s="20" t="str">
        <f>VLOOKUP(A965,'Planning Periods'!$E$2:$N$540,10,FALSE)</f>
        <v>12/31/2015 - 12/31/2023</v>
      </c>
      <c r="C965" s="103">
        <v>2015</v>
      </c>
      <c r="D965" s="103" t="str">
        <f t="shared" si="14"/>
        <v>Kerman 2015</v>
      </c>
      <c r="E965" s="103" t="s">
        <v>1538</v>
      </c>
      <c r="F965" s="101" t="s">
        <v>1538</v>
      </c>
      <c r="G965" s="103" t="s">
        <v>1538</v>
      </c>
      <c r="H965" s="103" t="s">
        <v>1538</v>
      </c>
      <c r="I965" s="102"/>
      <c r="J965" s="103" t="s">
        <v>1538</v>
      </c>
      <c r="K965" s="101" t="s">
        <v>1538</v>
      </c>
      <c r="L965" s="103" t="s">
        <v>1538</v>
      </c>
      <c r="M965" s="103" t="s">
        <v>1538</v>
      </c>
      <c r="N965" s="102"/>
      <c r="O965" s="103" t="s">
        <v>1538</v>
      </c>
      <c r="P965" s="103" t="s">
        <v>1538</v>
      </c>
      <c r="Q965" s="102"/>
      <c r="R965" s="103" t="s">
        <v>1538</v>
      </c>
      <c r="S965" s="103" t="s">
        <v>1538</v>
      </c>
      <c r="T965" s="102" t="s">
        <v>1538</v>
      </c>
      <c r="U965" s="103" t="s">
        <v>1538</v>
      </c>
      <c r="V965" s="103" t="s">
        <v>1538</v>
      </c>
    </row>
    <row r="966" spans="1:22" ht="16">
      <c r="A966" s="104" t="s">
        <v>1180</v>
      </c>
      <c r="B966" s="20" t="str">
        <f>VLOOKUP(A966,'Planning Periods'!$E$2:$N$540,10,FALSE)</f>
        <v>12/31/2015 - 12/31/2023</v>
      </c>
      <c r="C966" s="103">
        <v>2016</v>
      </c>
      <c r="D966" s="103" t="str">
        <f t="shared" si="14"/>
        <v>Kerman 2016</v>
      </c>
      <c r="E966" s="103" t="s">
        <v>1538</v>
      </c>
      <c r="F966" s="101" t="s">
        <v>1538</v>
      </c>
      <c r="G966" s="103" t="s">
        <v>1538</v>
      </c>
      <c r="H966" s="103" t="s">
        <v>1538</v>
      </c>
      <c r="I966" s="102"/>
      <c r="J966" s="103" t="s">
        <v>1538</v>
      </c>
      <c r="K966" s="101" t="s">
        <v>1538</v>
      </c>
      <c r="L966" s="103" t="s">
        <v>1538</v>
      </c>
      <c r="M966" s="103" t="s">
        <v>1538</v>
      </c>
      <c r="N966" s="102"/>
      <c r="O966" s="103" t="s">
        <v>1538</v>
      </c>
      <c r="P966" s="103" t="s">
        <v>1538</v>
      </c>
      <c r="Q966" s="102"/>
      <c r="R966" s="103" t="s">
        <v>1538</v>
      </c>
      <c r="S966" s="103" t="s">
        <v>1538</v>
      </c>
      <c r="T966" s="102" t="s">
        <v>1538</v>
      </c>
      <c r="U966" s="103" t="s">
        <v>1538</v>
      </c>
      <c r="V966" s="103" t="s">
        <v>1538</v>
      </c>
    </row>
    <row r="967" spans="1:22" ht="15" customHeight="1">
      <c r="A967" s="104" t="s">
        <v>1180</v>
      </c>
      <c r="B967" s="20" t="str">
        <f>VLOOKUP(A967,'Planning Periods'!$E$2:$N$540,10,FALSE)</f>
        <v>12/31/2015 - 12/31/2023</v>
      </c>
      <c r="C967" s="103">
        <v>2017</v>
      </c>
      <c r="D967" s="103" t="str">
        <f t="shared" si="14"/>
        <v>Kerman 2017</v>
      </c>
      <c r="E967" s="103">
        <v>238</v>
      </c>
      <c r="F967" s="101">
        <v>0</v>
      </c>
      <c r="G967" s="103">
        <v>0</v>
      </c>
      <c r="H967" s="103">
        <v>0</v>
      </c>
      <c r="I967" s="102"/>
      <c r="J967" s="103">
        <v>211</v>
      </c>
      <c r="K967" s="101">
        <v>5</v>
      </c>
      <c r="L967" s="103">
        <v>5</v>
      </c>
      <c r="M967" s="103">
        <v>0</v>
      </c>
      <c r="N967" s="102"/>
      <c r="O967" s="103">
        <v>202</v>
      </c>
      <c r="P967" s="103">
        <v>34</v>
      </c>
      <c r="Q967" s="102"/>
      <c r="R967" s="103">
        <v>258</v>
      </c>
      <c r="S967" s="103">
        <v>9</v>
      </c>
      <c r="T967" s="102">
        <v>0</v>
      </c>
      <c r="U967" s="103">
        <v>909</v>
      </c>
      <c r="V967" s="103">
        <v>48</v>
      </c>
    </row>
    <row r="968" spans="1:22" ht="15" customHeight="1">
      <c r="A968" s="104" t="s">
        <v>623</v>
      </c>
      <c r="B968" s="20" t="str">
        <f>VLOOKUP(A968,'Planning Periods'!$E$2:$N$540,10,FALSE)</f>
        <v>12/31/2015 - 12/31/2023</v>
      </c>
      <c r="C968" s="103">
        <v>2013</v>
      </c>
      <c r="D968" s="103" t="str">
        <f t="shared" si="14"/>
        <v>Kern County - Unincorporated 2013</v>
      </c>
      <c r="E968" s="103" t="s">
        <v>1538</v>
      </c>
      <c r="F968" s="101" t="s">
        <v>1538</v>
      </c>
      <c r="G968" s="103" t="s">
        <v>1538</v>
      </c>
      <c r="H968" s="103" t="s">
        <v>1538</v>
      </c>
      <c r="I968" s="102"/>
      <c r="J968" s="103" t="s">
        <v>1538</v>
      </c>
      <c r="K968" s="101" t="s">
        <v>1538</v>
      </c>
      <c r="L968" s="103" t="s">
        <v>1538</v>
      </c>
      <c r="M968" s="103" t="s">
        <v>1538</v>
      </c>
      <c r="N968" s="102"/>
      <c r="O968" s="103" t="s">
        <v>1538</v>
      </c>
      <c r="P968" s="103" t="s">
        <v>1538</v>
      </c>
      <c r="Q968" s="102"/>
      <c r="R968" s="103" t="s">
        <v>1538</v>
      </c>
      <c r="S968" s="103" t="s">
        <v>1538</v>
      </c>
      <c r="T968" s="102" t="s">
        <v>1538</v>
      </c>
      <c r="U968" s="103" t="s">
        <v>1538</v>
      </c>
      <c r="V968" s="103" t="s">
        <v>1538</v>
      </c>
    </row>
    <row r="969" spans="1:22" ht="15" customHeight="1">
      <c r="A969" s="104" t="s">
        <v>623</v>
      </c>
      <c r="B969" s="20" t="str">
        <f>VLOOKUP(A969,'Planning Periods'!$E$2:$N$540,10,FALSE)</f>
        <v>12/31/2015 - 12/31/2023</v>
      </c>
      <c r="C969" s="103">
        <v>2014</v>
      </c>
      <c r="D969" s="103" t="str">
        <f t="shared" si="14"/>
        <v>Kern County - Unincorporated 2014</v>
      </c>
      <c r="E969" s="103" t="s">
        <v>1538</v>
      </c>
      <c r="F969" s="101" t="s">
        <v>1538</v>
      </c>
      <c r="G969" s="103" t="s">
        <v>1538</v>
      </c>
      <c r="H969" s="103" t="s">
        <v>1538</v>
      </c>
      <c r="I969" s="102"/>
      <c r="J969" s="103" t="s">
        <v>1538</v>
      </c>
      <c r="K969" s="101" t="s">
        <v>1538</v>
      </c>
      <c r="L969" s="103" t="s">
        <v>1538</v>
      </c>
      <c r="M969" s="103" t="s">
        <v>1538</v>
      </c>
      <c r="N969" s="102"/>
      <c r="O969" s="103" t="s">
        <v>1538</v>
      </c>
      <c r="P969" s="103" t="s">
        <v>1538</v>
      </c>
      <c r="Q969" s="102"/>
      <c r="R969" s="103" t="s">
        <v>1538</v>
      </c>
      <c r="S969" s="103" t="s">
        <v>1538</v>
      </c>
      <c r="T969" s="102" t="s">
        <v>1538</v>
      </c>
      <c r="U969" s="103" t="s">
        <v>1538</v>
      </c>
      <c r="V969" s="103" t="s">
        <v>1538</v>
      </c>
    </row>
    <row r="970" spans="1:22" ht="16">
      <c r="A970" s="104" t="s">
        <v>623</v>
      </c>
      <c r="B970" s="20" t="str">
        <f>VLOOKUP(A970,'Planning Periods'!$E$2:$N$540,10,FALSE)</f>
        <v>12/31/2015 - 12/31/2023</v>
      </c>
      <c r="C970" s="103">
        <v>2015</v>
      </c>
      <c r="D970" s="103" t="str">
        <f t="shared" si="14"/>
        <v>Kern County - Unincorporated 2015</v>
      </c>
      <c r="E970" s="103">
        <v>4888</v>
      </c>
      <c r="F970" s="101">
        <v>0</v>
      </c>
      <c r="G970" s="103">
        <v>0</v>
      </c>
      <c r="H970" s="103">
        <v>0</v>
      </c>
      <c r="I970" s="102"/>
      <c r="J970" s="103">
        <v>3107</v>
      </c>
      <c r="K970" s="101">
        <v>0</v>
      </c>
      <c r="L970" s="103">
        <v>0</v>
      </c>
      <c r="M970" s="103">
        <v>0</v>
      </c>
      <c r="N970" s="102"/>
      <c r="O970" s="103">
        <v>3126</v>
      </c>
      <c r="P970" s="103">
        <v>0</v>
      </c>
      <c r="Q970" s="102"/>
      <c r="R970" s="103">
        <v>10462</v>
      </c>
      <c r="S970" s="103">
        <v>0</v>
      </c>
      <c r="T970" s="102">
        <v>0</v>
      </c>
      <c r="U970" s="103">
        <v>21583</v>
      </c>
      <c r="V970" s="103">
        <v>0</v>
      </c>
    </row>
    <row r="971" spans="1:22" ht="16">
      <c r="A971" s="104" t="s">
        <v>623</v>
      </c>
      <c r="B971" s="20" t="str">
        <f>VLOOKUP(A971,'Planning Periods'!$E$2:$N$540,10,FALSE)</f>
        <v>12/31/2015 - 12/31/2023</v>
      </c>
      <c r="C971" s="103">
        <v>2016</v>
      </c>
      <c r="D971" s="103" t="str">
        <f t="shared" si="14"/>
        <v>Kern County - Unincorporated 2016</v>
      </c>
      <c r="E971" s="103">
        <v>4888</v>
      </c>
      <c r="F971" s="101">
        <v>103</v>
      </c>
      <c r="G971" s="103">
        <v>103</v>
      </c>
      <c r="H971" s="103">
        <v>0</v>
      </c>
      <c r="I971" s="102"/>
      <c r="J971" s="103">
        <v>3107</v>
      </c>
      <c r="K971" s="101">
        <v>57</v>
      </c>
      <c r="L971" s="103">
        <v>57</v>
      </c>
      <c r="M971" s="103">
        <v>0</v>
      </c>
      <c r="N971" s="102"/>
      <c r="O971" s="103">
        <v>3126</v>
      </c>
      <c r="P971" s="103">
        <v>0</v>
      </c>
      <c r="Q971" s="102"/>
      <c r="R971" s="103">
        <v>10462</v>
      </c>
      <c r="S971" s="103">
        <v>3</v>
      </c>
      <c r="T971" s="102">
        <v>0</v>
      </c>
      <c r="U971" s="103">
        <v>21583</v>
      </c>
      <c r="V971" s="103">
        <v>163</v>
      </c>
    </row>
    <row r="972" spans="1:22" ht="16">
      <c r="A972" s="104" t="s">
        <v>623</v>
      </c>
      <c r="B972" s="20" t="str">
        <f>VLOOKUP(A972,'Planning Periods'!$E$2:$N$540,10,FALSE)</f>
        <v>12/31/2015 - 12/31/2023</v>
      </c>
      <c r="C972" s="103">
        <v>2017</v>
      </c>
      <c r="D972" s="103" t="str">
        <f t="shared" si="14"/>
        <v>Kern County - Unincorporated 2017</v>
      </c>
      <c r="E972" s="103">
        <v>4888</v>
      </c>
      <c r="F972" s="101">
        <v>0</v>
      </c>
      <c r="G972" s="103">
        <v>0</v>
      </c>
      <c r="H972" s="103">
        <v>0</v>
      </c>
      <c r="I972" s="102"/>
      <c r="J972" s="103">
        <v>3107</v>
      </c>
      <c r="K972" s="101">
        <v>0</v>
      </c>
      <c r="L972" s="103">
        <v>0</v>
      </c>
      <c r="M972" s="103">
        <v>0</v>
      </c>
      <c r="N972" s="102"/>
      <c r="O972" s="103">
        <v>3126</v>
      </c>
      <c r="P972" s="103">
        <v>0</v>
      </c>
      <c r="Q972" s="102"/>
      <c r="R972" s="103">
        <v>10462</v>
      </c>
      <c r="S972" s="103">
        <v>0</v>
      </c>
      <c r="T972" s="102">
        <v>0</v>
      </c>
      <c r="U972" s="103">
        <v>21583</v>
      </c>
      <c r="V972" s="103">
        <v>0</v>
      </c>
    </row>
    <row r="973" spans="1:22" ht="16">
      <c r="A973" s="104" t="s">
        <v>1013</v>
      </c>
      <c r="B973" s="20" t="str">
        <f>VLOOKUP(A973,'Planning Periods'!$E$2:$N$540,10,FALSE)</f>
        <v>12/31/2015 - 12/31/2023</v>
      </c>
      <c r="C973" s="103">
        <v>2014</v>
      </c>
      <c r="D973" s="103" t="str">
        <f t="shared" si="14"/>
        <v>King City 2014</v>
      </c>
      <c r="E973" s="103" t="s">
        <v>1538</v>
      </c>
      <c r="F973" s="101" t="s">
        <v>1538</v>
      </c>
      <c r="G973" s="103" t="s">
        <v>1538</v>
      </c>
      <c r="H973" s="103" t="s">
        <v>1538</v>
      </c>
      <c r="I973" s="102"/>
      <c r="J973" s="103" t="s">
        <v>1538</v>
      </c>
      <c r="K973" s="101" t="s">
        <v>1538</v>
      </c>
      <c r="L973" s="103" t="s">
        <v>1538</v>
      </c>
      <c r="M973" s="103" t="s">
        <v>1538</v>
      </c>
      <c r="N973" s="102"/>
      <c r="O973" s="103" t="s">
        <v>1538</v>
      </c>
      <c r="P973" s="103" t="s">
        <v>1538</v>
      </c>
      <c r="Q973" s="102"/>
      <c r="R973" s="103" t="s">
        <v>1538</v>
      </c>
      <c r="S973" s="103" t="s">
        <v>1538</v>
      </c>
      <c r="T973" s="102" t="s">
        <v>1538</v>
      </c>
      <c r="U973" s="103" t="s">
        <v>1538</v>
      </c>
      <c r="V973" s="103" t="s">
        <v>1538</v>
      </c>
    </row>
    <row r="974" spans="1:22" ht="16">
      <c r="A974" s="104" t="s">
        <v>1013</v>
      </c>
      <c r="B974" s="20" t="str">
        <f>VLOOKUP(A974,'Planning Periods'!$E$2:$N$540,10,FALSE)</f>
        <v>12/31/2015 - 12/31/2023</v>
      </c>
      <c r="C974" s="103">
        <v>2015</v>
      </c>
      <c r="D974" s="103" t="str">
        <f t="shared" si="14"/>
        <v>King City 2015</v>
      </c>
      <c r="E974" s="103">
        <v>43</v>
      </c>
      <c r="F974" s="101">
        <v>0</v>
      </c>
      <c r="G974" s="103">
        <v>0</v>
      </c>
      <c r="H974" s="103">
        <v>0</v>
      </c>
      <c r="I974" s="102"/>
      <c r="J974" s="103">
        <v>28</v>
      </c>
      <c r="K974" s="101">
        <v>0</v>
      </c>
      <c r="L974" s="103">
        <v>0</v>
      </c>
      <c r="M974" s="103">
        <v>0</v>
      </c>
      <c r="N974" s="102"/>
      <c r="O974" s="103">
        <v>33</v>
      </c>
      <c r="P974" s="103">
        <v>0</v>
      </c>
      <c r="Q974" s="102"/>
      <c r="R974" s="103">
        <v>76</v>
      </c>
      <c r="S974" s="103">
        <v>25</v>
      </c>
      <c r="T974" s="102">
        <v>0</v>
      </c>
      <c r="U974" s="103">
        <v>180</v>
      </c>
      <c r="V974" s="103">
        <v>25</v>
      </c>
    </row>
    <row r="975" spans="1:22" ht="16">
      <c r="A975" s="104" t="s">
        <v>1013</v>
      </c>
      <c r="B975" s="20" t="str">
        <f>VLOOKUP(A975,'Planning Periods'!$E$2:$N$540,10,FALSE)</f>
        <v>12/31/2015 - 12/31/2023</v>
      </c>
      <c r="C975" s="103">
        <v>2016</v>
      </c>
      <c r="D975" s="103" t="str">
        <f t="shared" si="14"/>
        <v>King City 2016</v>
      </c>
      <c r="E975" s="103">
        <v>43</v>
      </c>
      <c r="F975" s="101">
        <v>0</v>
      </c>
      <c r="G975" s="103">
        <v>0</v>
      </c>
      <c r="H975" s="103">
        <v>0</v>
      </c>
      <c r="I975" s="102"/>
      <c r="J975" s="103">
        <v>28</v>
      </c>
      <c r="K975" s="101">
        <v>4</v>
      </c>
      <c r="L975" s="103">
        <v>4</v>
      </c>
      <c r="M975" s="103">
        <v>0</v>
      </c>
      <c r="N975" s="102"/>
      <c r="O975" s="103">
        <v>33</v>
      </c>
      <c r="P975" s="103">
        <v>1</v>
      </c>
      <c r="Q975" s="102"/>
      <c r="R975" s="103">
        <v>76</v>
      </c>
      <c r="S975" s="103">
        <v>30</v>
      </c>
      <c r="T975" s="102">
        <v>0</v>
      </c>
      <c r="U975" s="103">
        <v>180</v>
      </c>
      <c r="V975" s="103">
        <v>35</v>
      </c>
    </row>
    <row r="976" spans="1:22" ht="16">
      <c r="A976" s="104" t="s">
        <v>1013</v>
      </c>
      <c r="B976" s="20" t="str">
        <f>VLOOKUP(A976,'Planning Periods'!$E$2:$N$540,10,FALSE)</f>
        <v>12/31/2015 - 12/31/2023</v>
      </c>
      <c r="C976" s="103">
        <v>2017</v>
      </c>
      <c r="D976" s="103" t="str">
        <f t="shared" si="14"/>
        <v>King City 2017</v>
      </c>
      <c r="E976" s="103">
        <v>43</v>
      </c>
      <c r="F976" s="101">
        <v>0</v>
      </c>
      <c r="G976" s="103">
        <v>0</v>
      </c>
      <c r="H976" s="103">
        <v>0</v>
      </c>
      <c r="I976" s="102"/>
      <c r="J976" s="103">
        <v>28</v>
      </c>
      <c r="K976" s="101">
        <v>2</v>
      </c>
      <c r="L976" s="103">
        <v>2</v>
      </c>
      <c r="M976" s="103">
        <v>0</v>
      </c>
      <c r="N976" s="102"/>
      <c r="O976" s="103">
        <v>33</v>
      </c>
      <c r="P976" s="103">
        <v>5</v>
      </c>
      <c r="Q976" s="102"/>
      <c r="R976" s="103">
        <v>76</v>
      </c>
      <c r="S976" s="103">
        <v>31</v>
      </c>
      <c r="T976" s="102">
        <v>0</v>
      </c>
      <c r="U976" s="103">
        <v>180</v>
      </c>
      <c r="V976" s="103">
        <v>38</v>
      </c>
    </row>
    <row r="977" spans="1:22" ht="16">
      <c r="A977" s="104" t="s">
        <v>610</v>
      </c>
      <c r="B977" s="20" t="str">
        <f>VLOOKUP(A977,'Planning Periods'!$E$2:$N$540,10,FALSE)</f>
        <v>01/31/2016 - 01/31/2024</v>
      </c>
      <c r="C977" s="103">
        <v>2014</v>
      </c>
      <c r="D977" s="103" t="str">
        <f t="shared" si="14"/>
        <v>Kings County - Unincorporated 2014</v>
      </c>
      <c r="E977" s="103" t="s">
        <v>1538</v>
      </c>
      <c r="F977" s="101" t="s">
        <v>1538</v>
      </c>
      <c r="G977" s="103" t="s">
        <v>1538</v>
      </c>
      <c r="H977" s="103" t="s">
        <v>1538</v>
      </c>
      <c r="I977" s="102"/>
      <c r="J977" s="103" t="s">
        <v>1538</v>
      </c>
      <c r="K977" s="101" t="s">
        <v>1538</v>
      </c>
      <c r="L977" s="103" t="s">
        <v>1538</v>
      </c>
      <c r="M977" s="103" t="s">
        <v>1538</v>
      </c>
      <c r="N977" s="102"/>
      <c r="O977" s="103" t="s">
        <v>1538</v>
      </c>
      <c r="P977" s="103" t="s">
        <v>1538</v>
      </c>
      <c r="Q977" s="102"/>
      <c r="R977" s="103" t="s">
        <v>1538</v>
      </c>
      <c r="S977" s="103" t="s">
        <v>1538</v>
      </c>
      <c r="T977" s="102" t="s">
        <v>1538</v>
      </c>
      <c r="U977" s="103" t="s">
        <v>1538</v>
      </c>
      <c r="V977" s="103" t="s">
        <v>1538</v>
      </c>
    </row>
    <row r="978" spans="1:22" ht="16">
      <c r="A978" s="104" t="s">
        <v>610</v>
      </c>
      <c r="B978" s="20" t="str">
        <f>VLOOKUP(A978,'Planning Periods'!$E$2:$N$540,10,FALSE)</f>
        <v>01/31/2016 - 01/31/2024</v>
      </c>
      <c r="C978" s="103">
        <v>2015</v>
      </c>
      <c r="D978" s="103" t="str">
        <f t="shared" si="14"/>
        <v>Kings County - Unincorporated 2015</v>
      </c>
      <c r="E978" s="103" t="s">
        <v>1538</v>
      </c>
      <c r="F978" s="101" t="s">
        <v>1538</v>
      </c>
      <c r="G978" s="103" t="s">
        <v>1538</v>
      </c>
      <c r="H978" s="103" t="s">
        <v>1538</v>
      </c>
      <c r="I978" s="102"/>
      <c r="J978" s="103" t="s">
        <v>1538</v>
      </c>
      <c r="K978" s="101" t="s">
        <v>1538</v>
      </c>
      <c r="L978" s="103" t="s">
        <v>1538</v>
      </c>
      <c r="M978" s="103" t="s">
        <v>1538</v>
      </c>
      <c r="N978" s="102"/>
      <c r="O978" s="103" t="s">
        <v>1538</v>
      </c>
      <c r="P978" s="103" t="s">
        <v>1538</v>
      </c>
      <c r="Q978" s="102"/>
      <c r="R978" s="103" t="s">
        <v>1538</v>
      </c>
      <c r="S978" s="103" t="s">
        <v>1538</v>
      </c>
      <c r="T978" s="102" t="s">
        <v>1538</v>
      </c>
      <c r="U978" s="103" t="s">
        <v>1538</v>
      </c>
      <c r="V978" s="103" t="s">
        <v>1538</v>
      </c>
    </row>
    <row r="979" spans="1:22" ht="16">
      <c r="A979" s="104" t="s">
        <v>610</v>
      </c>
      <c r="B979" s="20" t="str">
        <f>VLOOKUP(A979,'Planning Periods'!$E$2:$N$540,10,FALSE)</f>
        <v>01/31/2016 - 01/31/2024</v>
      </c>
      <c r="C979" s="103">
        <v>2016</v>
      </c>
      <c r="D979" s="103" t="str">
        <f t="shared" si="14"/>
        <v>Kings County - Unincorporated 2016</v>
      </c>
      <c r="E979" s="103" t="s">
        <v>1538</v>
      </c>
      <c r="F979" s="101" t="s">
        <v>1538</v>
      </c>
      <c r="G979" s="103" t="s">
        <v>1538</v>
      </c>
      <c r="H979" s="103" t="s">
        <v>1538</v>
      </c>
      <c r="I979" s="102"/>
      <c r="J979" s="103" t="s">
        <v>1538</v>
      </c>
      <c r="K979" s="101" t="s">
        <v>1538</v>
      </c>
      <c r="L979" s="103" t="s">
        <v>1538</v>
      </c>
      <c r="M979" s="103" t="s">
        <v>1538</v>
      </c>
      <c r="N979" s="102"/>
      <c r="O979" s="103" t="s">
        <v>1538</v>
      </c>
      <c r="P979" s="103" t="s">
        <v>1538</v>
      </c>
      <c r="Q979" s="102"/>
      <c r="R979" s="103" t="s">
        <v>1538</v>
      </c>
      <c r="S979" s="103" t="s">
        <v>1538</v>
      </c>
      <c r="T979" s="102" t="s">
        <v>1538</v>
      </c>
      <c r="U979" s="103" t="s">
        <v>1538</v>
      </c>
      <c r="V979" s="103" t="s">
        <v>1538</v>
      </c>
    </row>
    <row r="980" spans="1:22" ht="16">
      <c r="A980" s="104" t="s">
        <v>610</v>
      </c>
      <c r="B980" s="20" t="str">
        <f>VLOOKUP(A980,'Planning Periods'!$E$2:$N$540,10,FALSE)</f>
        <v>01/31/2016 - 01/31/2024</v>
      </c>
      <c r="C980" s="103">
        <v>2017</v>
      </c>
      <c r="D980" s="103" t="str">
        <f t="shared" si="14"/>
        <v>Kings County - Unincorporated 2017</v>
      </c>
      <c r="E980" s="103">
        <v>186</v>
      </c>
      <c r="F980" s="101">
        <v>0</v>
      </c>
      <c r="G980" s="103">
        <v>0</v>
      </c>
      <c r="H980" s="103">
        <v>0</v>
      </c>
      <c r="I980" s="102"/>
      <c r="J980" s="103">
        <v>138</v>
      </c>
      <c r="K980" s="101">
        <v>8</v>
      </c>
      <c r="L980" s="103">
        <v>8</v>
      </c>
      <c r="M980" s="103">
        <v>0</v>
      </c>
      <c r="N980" s="102"/>
      <c r="O980" s="103">
        <v>147</v>
      </c>
      <c r="P980" s="103">
        <v>1</v>
      </c>
      <c r="Q980" s="102"/>
      <c r="R980" s="103">
        <v>347</v>
      </c>
      <c r="S980" s="103">
        <v>8</v>
      </c>
      <c r="T980" s="102">
        <v>0</v>
      </c>
      <c r="U980" s="103">
        <v>818</v>
      </c>
      <c r="V980" s="103">
        <v>17</v>
      </c>
    </row>
    <row r="981" spans="1:22" ht="16">
      <c r="A981" t="s">
        <v>1179</v>
      </c>
      <c r="B981" s="20" t="str">
        <f>VLOOKUP(A981,'Planning Periods'!$E$2:$N$540,10,FALSE)</f>
        <v>12/31/2015 - 12/31/2023</v>
      </c>
      <c r="C981" s="103">
        <v>2013</v>
      </c>
      <c r="D981" s="103" t="str">
        <f t="shared" si="14"/>
        <v>Kingsburg 2013</v>
      </c>
      <c r="E981" s="103" t="s">
        <v>1538</v>
      </c>
      <c r="F981" s="101" t="s">
        <v>1538</v>
      </c>
      <c r="G981" s="103" t="s">
        <v>1538</v>
      </c>
      <c r="H981" s="103" t="s">
        <v>1538</v>
      </c>
      <c r="I981" s="102"/>
      <c r="J981" s="103" t="s">
        <v>1538</v>
      </c>
      <c r="K981" s="101" t="s">
        <v>1538</v>
      </c>
      <c r="L981" s="103" t="s">
        <v>1538</v>
      </c>
      <c r="M981" s="103" t="s">
        <v>1538</v>
      </c>
      <c r="N981" s="102"/>
      <c r="O981" s="103" t="s">
        <v>1538</v>
      </c>
      <c r="P981" s="103" t="s">
        <v>1538</v>
      </c>
      <c r="Q981" s="102"/>
      <c r="R981" s="103" t="s">
        <v>1538</v>
      </c>
      <c r="S981" s="103" t="s">
        <v>1538</v>
      </c>
      <c r="T981" s="102" t="s">
        <v>1538</v>
      </c>
      <c r="U981" s="103" t="s">
        <v>1538</v>
      </c>
      <c r="V981" s="103" t="s">
        <v>1538</v>
      </c>
    </row>
    <row r="982" spans="1:22" ht="16">
      <c r="A982" t="s">
        <v>1179</v>
      </c>
      <c r="B982" s="20" t="str">
        <f>VLOOKUP(A982,'Planning Periods'!$E$2:$N$540,10,FALSE)</f>
        <v>12/31/2015 - 12/31/2023</v>
      </c>
      <c r="C982" s="103">
        <v>2014</v>
      </c>
      <c r="D982" s="103" t="str">
        <f t="shared" si="14"/>
        <v>Kingsburg 2014</v>
      </c>
      <c r="E982" s="101" t="s">
        <v>1538</v>
      </c>
      <c r="F982" s="101" t="s">
        <v>1538</v>
      </c>
      <c r="G982" s="101" t="s">
        <v>1538</v>
      </c>
      <c r="H982" s="101" t="s">
        <v>1538</v>
      </c>
      <c r="I982" s="101">
        <v>0</v>
      </c>
      <c r="J982" s="101" t="s">
        <v>1538</v>
      </c>
      <c r="K982" s="101" t="s">
        <v>1538</v>
      </c>
      <c r="L982" s="101" t="s">
        <v>1538</v>
      </c>
      <c r="M982" s="101" t="s">
        <v>1538</v>
      </c>
      <c r="N982" s="101">
        <v>0</v>
      </c>
      <c r="O982" s="101" t="s">
        <v>1538</v>
      </c>
      <c r="P982" s="101" t="s">
        <v>1538</v>
      </c>
      <c r="Q982" s="101"/>
      <c r="R982" s="101" t="s">
        <v>1538</v>
      </c>
      <c r="S982" s="101" t="s">
        <v>1538</v>
      </c>
      <c r="T982" s="101" t="s">
        <v>1538</v>
      </c>
      <c r="U982" s="101" t="s">
        <v>1538</v>
      </c>
      <c r="V982" s="101" t="s">
        <v>1538</v>
      </c>
    </row>
    <row r="983" spans="1:22" ht="16">
      <c r="A983" t="s">
        <v>1179</v>
      </c>
      <c r="B983" s="20" t="str">
        <f>VLOOKUP(A983,'Planning Periods'!$E$2:$N$540,10,FALSE)</f>
        <v>12/31/2015 - 12/31/2023</v>
      </c>
      <c r="C983" s="103">
        <v>2015</v>
      </c>
      <c r="D983" s="103" t="str">
        <f t="shared" si="14"/>
        <v>Kingsburg 2015</v>
      </c>
      <c r="E983" t="s">
        <v>1538</v>
      </c>
      <c r="F983" t="s">
        <v>1538</v>
      </c>
      <c r="G983" t="s">
        <v>1538</v>
      </c>
      <c r="H983" t="s">
        <v>1538</v>
      </c>
      <c r="J983" t="s">
        <v>1538</v>
      </c>
      <c r="K983" t="s">
        <v>1538</v>
      </c>
      <c r="L983" t="s">
        <v>1538</v>
      </c>
      <c r="M983" t="s">
        <v>1538</v>
      </c>
      <c r="O983" t="s">
        <v>1538</v>
      </c>
      <c r="P983" t="s">
        <v>1538</v>
      </c>
      <c r="R983" t="s">
        <v>1538</v>
      </c>
      <c r="S983" t="s">
        <v>1538</v>
      </c>
      <c r="T983" t="s">
        <v>1538</v>
      </c>
      <c r="U983" t="s">
        <v>1538</v>
      </c>
      <c r="V983" t="s">
        <v>1538</v>
      </c>
    </row>
    <row r="984" spans="1:22" ht="16">
      <c r="A984" t="s">
        <v>1179</v>
      </c>
      <c r="B984" s="20" t="str">
        <f>VLOOKUP(A984,'Planning Periods'!$E$2:$N$540,10,FALSE)</f>
        <v>12/31/2015 - 12/31/2023</v>
      </c>
      <c r="C984" s="103">
        <v>2016</v>
      </c>
      <c r="D984" s="103" t="str">
        <f t="shared" si="14"/>
        <v>Kingsburg 2016</v>
      </c>
      <c r="E984" t="s">
        <v>1538</v>
      </c>
      <c r="F984" t="s">
        <v>1538</v>
      </c>
      <c r="G984" t="s">
        <v>1538</v>
      </c>
      <c r="H984" t="s">
        <v>1538</v>
      </c>
      <c r="J984" t="s">
        <v>1538</v>
      </c>
      <c r="K984" t="s">
        <v>1538</v>
      </c>
      <c r="L984" t="s">
        <v>1538</v>
      </c>
      <c r="M984" t="s">
        <v>1538</v>
      </c>
      <c r="O984" t="s">
        <v>1538</v>
      </c>
      <c r="P984" t="s">
        <v>1538</v>
      </c>
      <c r="R984" t="s">
        <v>1538</v>
      </c>
      <c r="S984" t="s">
        <v>1538</v>
      </c>
      <c r="T984" t="s">
        <v>1538</v>
      </c>
      <c r="U984" t="s">
        <v>1538</v>
      </c>
      <c r="V984" t="s">
        <v>1538</v>
      </c>
    </row>
    <row r="985" spans="1:22" ht="16">
      <c r="A985" t="s">
        <v>1179</v>
      </c>
      <c r="B985" s="20" t="str">
        <f>VLOOKUP(A985,'Planning Periods'!$E$2:$N$540,10,FALSE)</f>
        <v>12/31/2015 - 12/31/2023</v>
      </c>
      <c r="C985" s="103">
        <v>2017</v>
      </c>
      <c r="D985" s="103" t="str">
        <f t="shared" si="14"/>
        <v>Kingsburg 2017</v>
      </c>
      <c r="E985">
        <v>113</v>
      </c>
      <c r="F985">
        <v>0</v>
      </c>
      <c r="G985">
        <v>0</v>
      </c>
      <c r="H985">
        <v>0</v>
      </c>
      <c r="J985">
        <v>70</v>
      </c>
      <c r="K985">
        <v>0</v>
      </c>
      <c r="L985">
        <v>0</v>
      </c>
      <c r="M985">
        <v>0</v>
      </c>
      <c r="O985">
        <v>60</v>
      </c>
      <c r="P985">
        <v>19</v>
      </c>
      <c r="R985">
        <v>131</v>
      </c>
      <c r="S985">
        <v>0</v>
      </c>
      <c r="T985">
        <v>0</v>
      </c>
      <c r="U985">
        <v>374</v>
      </c>
      <c r="V985">
        <v>19</v>
      </c>
    </row>
    <row r="986" spans="1:22">
      <c r="A986" s="104" t="s">
        <v>1090</v>
      </c>
      <c r="B986" s="20"/>
      <c r="C986" s="103">
        <v>2013</v>
      </c>
      <c r="D986" s="103" t="str">
        <f t="shared" si="14"/>
        <v>La Canada Flintridge 2013</v>
      </c>
      <c r="E986" t="s">
        <v>1538</v>
      </c>
      <c r="F986" t="s">
        <v>1538</v>
      </c>
      <c r="G986" t="s">
        <v>1538</v>
      </c>
      <c r="H986" t="s">
        <v>1538</v>
      </c>
      <c r="J986" t="s">
        <v>1538</v>
      </c>
      <c r="K986" t="s">
        <v>1538</v>
      </c>
      <c r="L986" t="s">
        <v>1538</v>
      </c>
      <c r="M986" t="s">
        <v>1538</v>
      </c>
      <c r="O986" t="s">
        <v>1538</v>
      </c>
      <c r="P986" t="s">
        <v>1538</v>
      </c>
      <c r="R986" t="s">
        <v>1538</v>
      </c>
      <c r="S986" t="s">
        <v>1538</v>
      </c>
      <c r="T986" t="s">
        <v>1538</v>
      </c>
      <c r="U986" t="s">
        <v>1538</v>
      </c>
      <c r="V986" t="s">
        <v>1538</v>
      </c>
    </row>
    <row r="987" spans="1:22" ht="16">
      <c r="A987" s="104" t="s">
        <v>1090</v>
      </c>
      <c r="B987" s="20" t="str">
        <f>VLOOKUP(A987,'Planning Periods'!$E$2:$N$540,10,FALSE)</f>
        <v>10/15/2013 - 10/15/2021</v>
      </c>
      <c r="C987" s="103">
        <v>2014</v>
      </c>
      <c r="D987" s="103" t="str">
        <f t="shared" si="14"/>
        <v>La Canada Flintridge 2014</v>
      </c>
      <c r="E987" s="103">
        <v>92</v>
      </c>
      <c r="F987" s="101">
        <v>0</v>
      </c>
      <c r="G987" s="103">
        <v>0</v>
      </c>
      <c r="H987" s="103">
        <v>0</v>
      </c>
      <c r="I987" s="102"/>
      <c r="J987" s="103">
        <v>57</v>
      </c>
      <c r="K987" s="101">
        <v>0</v>
      </c>
      <c r="L987" s="103">
        <v>0</v>
      </c>
      <c r="M987" s="103">
        <v>0</v>
      </c>
      <c r="N987" s="102"/>
      <c r="O987" s="103">
        <v>62</v>
      </c>
      <c r="P987" s="103">
        <v>0</v>
      </c>
      <c r="Q987" s="102"/>
      <c r="R987" s="103">
        <v>132</v>
      </c>
      <c r="S987" s="103">
        <v>5</v>
      </c>
      <c r="T987" s="102">
        <v>0</v>
      </c>
      <c r="U987" s="103">
        <v>343</v>
      </c>
      <c r="V987" s="103">
        <v>5</v>
      </c>
    </row>
    <row r="988" spans="1:22" ht="16">
      <c r="A988" s="104" t="s">
        <v>1090</v>
      </c>
      <c r="B988" s="20" t="str">
        <f>VLOOKUP(A988,'Planning Periods'!$E$2:$N$540,10,FALSE)</f>
        <v>10/15/2013 - 10/15/2021</v>
      </c>
      <c r="C988" s="103">
        <v>2015</v>
      </c>
      <c r="D988" s="103" t="str">
        <f t="shared" si="14"/>
        <v>La Canada Flintridge 2015</v>
      </c>
      <c r="E988" s="103">
        <v>92</v>
      </c>
      <c r="F988" s="101">
        <v>0</v>
      </c>
      <c r="G988" s="103">
        <v>0</v>
      </c>
      <c r="H988" s="103">
        <v>0</v>
      </c>
      <c r="I988" s="102"/>
      <c r="J988" s="103">
        <v>57</v>
      </c>
      <c r="K988" s="101">
        <v>0</v>
      </c>
      <c r="L988" s="103">
        <v>0</v>
      </c>
      <c r="M988" s="103">
        <v>0</v>
      </c>
      <c r="N988" s="102"/>
      <c r="O988" s="103">
        <v>62</v>
      </c>
      <c r="P988" s="103">
        <v>0</v>
      </c>
      <c r="Q988" s="102"/>
      <c r="R988" s="103">
        <v>132</v>
      </c>
      <c r="S988" s="103">
        <v>18</v>
      </c>
      <c r="T988" s="102">
        <v>0</v>
      </c>
      <c r="U988" s="103">
        <v>343</v>
      </c>
      <c r="V988" s="103">
        <v>18</v>
      </c>
    </row>
    <row r="989" spans="1:22" ht="16">
      <c r="A989" s="104" t="s">
        <v>1090</v>
      </c>
      <c r="B989" s="20" t="str">
        <f>VLOOKUP(A989,'Planning Periods'!$E$2:$N$540,10,FALSE)</f>
        <v>10/15/2013 - 10/15/2021</v>
      </c>
      <c r="C989" s="103">
        <v>2016</v>
      </c>
      <c r="D989" s="103" t="str">
        <f t="shared" si="14"/>
        <v>La Canada Flintridge 2016</v>
      </c>
      <c r="E989" s="103">
        <v>92</v>
      </c>
      <c r="F989" s="101">
        <v>0</v>
      </c>
      <c r="G989" s="103">
        <v>0</v>
      </c>
      <c r="H989" s="103">
        <v>0</v>
      </c>
      <c r="I989" s="102"/>
      <c r="J989" s="103">
        <v>57</v>
      </c>
      <c r="K989" s="101">
        <v>0</v>
      </c>
      <c r="L989" s="103">
        <v>0</v>
      </c>
      <c r="M989" s="103">
        <v>0</v>
      </c>
      <c r="N989" s="102"/>
      <c r="O989" s="103">
        <v>62</v>
      </c>
      <c r="P989" s="103">
        <v>0</v>
      </c>
      <c r="Q989" s="102"/>
      <c r="R989" s="103">
        <v>132</v>
      </c>
      <c r="S989" s="103">
        <v>0</v>
      </c>
      <c r="T989" s="102">
        <v>0</v>
      </c>
      <c r="U989" s="103">
        <v>343</v>
      </c>
      <c r="V989" s="103">
        <v>0</v>
      </c>
    </row>
    <row r="990" spans="1:22" ht="16">
      <c r="A990" s="104" t="s">
        <v>1090</v>
      </c>
      <c r="B990" s="20" t="str">
        <f>VLOOKUP(A990,'Planning Periods'!$E$2:$N$540,10,FALSE)</f>
        <v>10/15/2013 - 10/15/2021</v>
      </c>
      <c r="C990" s="103">
        <v>2017</v>
      </c>
      <c r="D990" s="103" t="str">
        <f t="shared" si="14"/>
        <v>La Canada Flintridge 2017</v>
      </c>
      <c r="E990" s="103">
        <v>92</v>
      </c>
      <c r="F990" s="101">
        <v>0</v>
      </c>
      <c r="G990" s="103">
        <v>0</v>
      </c>
      <c r="H990" s="103">
        <v>0</v>
      </c>
      <c r="I990" s="102"/>
      <c r="J990" s="103">
        <v>57</v>
      </c>
      <c r="K990" s="101">
        <v>0</v>
      </c>
      <c r="L990" s="103">
        <v>0</v>
      </c>
      <c r="M990" s="103">
        <v>0</v>
      </c>
      <c r="N990" s="102"/>
      <c r="O990" s="103">
        <v>62</v>
      </c>
      <c r="P990" s="103">
        <v>0</v>
      </c>
      <c r="Q990" s="102"/>
      <c r="R990" s="103">
        <v>132</v>
      </c>
      <c r="S990" s="103">
        <v>11</v>
      </c>
      <c r="T990" s="102">
        <v>0</v>
      </c>
      <c r="U990" s="103">
        <v>343</v>
      </c>
      <c r="V990" s="103">
        <v>11</v>
      </c>
    </row>
    <row r="991" spans="1:22">
      <c r="A991" s="104" t="s">
        <v>985</v>
      </c>
      <c r="B991" s="20"/>
      <c r="C991" s="103">
        <v>2013</v>
      </c>
      <c r="D991" s="103" t="str">
        <f t="shared" si="14"/>
        <v>La Habra 2013</v>
      </c>
      <c r="E991" s="103">
        <v>1</v>
      </c>
      <c r="F991" s="101">
        <v>0</v>
      </c>
      <c r="G991" s="103">
        <v>0</v>
      </c>
      <c r="H991" s="103">
        <v>0</v>
      </c>
      <c r="I991" s="102"/>
      <c r="J991" s="103">
        <v>77</v>
      </c>
      <c r="K991" s="101">
        <v>0</v>
      </c>
      <c r="L991" s="103">
        <v>0</v>
      </c>
      <c r="M991" s="103">
        <v>0</v>
      </c>
      <c r="N991" s="102"/>
      <c r="O991" s="103">
        <v>1</v>
      </c>
      <c r="P991" s="103">
        <v>0</v>
      </c>
      <c r="Q991" s="102"/>
      <c r="R991" s="103">
        <v>1</v>
      </c>
      <c r="S991" s="103">
        <v>4</v>
      </c>
      <c r="T991" s="102">
        <v>0</v>
      </c>
      <c r="U991" s="103">
        <v>80</v>
      </c>
      <c r="V991" s="103">
        <v>4</v>
      </c>
    </row>
    <row r="992" spans="1:22" ht="16">
      <c r="A992" s="104" t="s">
        <v>985</v>
      </c>
      <c r="B992" s="20" t="str">
        <f>VLOOKUP(A992,'Planning Periods'!$E$2:$N$540,10,FALSE)</f>
        <v>10/15/2013 - 10/15/2021</v>
      </c>
      <c r="C992" s="103">
        <v>2014</v>
      </c>
      <c r="D992" s="103" t="str">
        <f t="shared" si="14"/>
        <v>La Habra 2014</v>
      </c>
      <c r="E992" s="103">
        <v>1</v>
      </c>
      <c r="F992" s="101">
        <v>0</v>
      </c>
      <c r="G992" s="103">
        <v>0</v>
      </c>
      <c r="H992" s="103">
        <v>0</v>
      </c>
      <c r="I992" s="102"/>
      <c r="J992" s="103">
        <v>77</v>
      </c>
      <c r="K992" s="101">
        <v>0</v>
      </c>
      <c r="L992" s="103">
        <v>0</v>
      </c>
      <c r="M992" s="103">
        <v>0</v>
      </c>
      <c r="N992" s="102"/>
      <c r="O992" s="103">
        <v>1</v>
      </c>
      <c r="P992" s="103">
        <v>7</v>
      </c>
      <c r="Q992" s="102"/>
      <c r="R992" s="103">
        <v>1</v>
      </c>
      <c r="S992" s="103">
        <v>0</v>
      </c>
      <c r="T992" s="102">
        <v>0</v>
      </c>
      <c r="U992" s="103">
        <v>80</v>
      </c>
      <c r="V992" s="103">
        <v>7</v>
      </c>
    </row>
    <row r="993" spans="1:22" ht="16">
      <c r="A993" s="104" t="s">
        <v>985</v>
      </c>
      <c r="B993" s="20" t="str">
        <f>VLOOKUP(A993,'Planning Periods'!$E$2:$N$540,10,FALSE)</f>
        <v>10/15/2013 - 10/15/2021</v>
      </c>
      <c r="C993" s="103">
        <v>2015</v>
      </c>
      <c r="D993" s="103" t="str">
        <f t="shared" si="14"/>
        <v>La Habra 2015</v>
      </c>
      <c r="E993" s="103">
        <v>1</v>
      </c>
      <c r="F993" s="101">
        <v>0</v>
      </c>
      <c r="G993" s="103">
        <v>0</v>
      </c>
      <c r="H993" s="103">
        <v>0</v>
      </c>
      <c r="I993" s="102"/>
      <c r="J993" s="103">
        <v>77</v>
      </c>
      <c r="K993" s="101">
        <v>3</v>
      </c>
      <c r="L993" s="103">
        <v>3</v>
      </c>
      <c r="M993" s="103">
        <v>0</v>
      </c>
      <c r="N993" s="102"/>
      <c r="O993" s="103">
        <v>1</v>
      </c>
      <c r="P993" s="103">
        <v>4</v>
      </c>
      <c r="Q993" s="102"/>
      <c r="R993" s="103">
        <v>1</v>
      </c>
      <c r="S993" s="103">
        <v>22</v>
      </c>
      <c r="T993" s="102">
        <v>0</v>
      </c>
      <c r="U993" s="103">
        <v>80</v>
      </c>
      <c r="V993" s="103">
        <v>29</v>
      </c>
    </row>
    <row r="994" spans="1:22" ht="16">
      <c r="A994" s="104" t="s">
        <v>985</v>
      </c>
      <c r="B994" s="20" t="str">
        <f>VLOOKUP(A994,'Planning Periods'!$E$2:$N$540,10,FALSE)</f>
        <v>10/15/2013 - 10/15/2021</v>
      </c>
      <c r="C994" s="103">
        <v>2016</v>
      </c>
      <c r="D994" s="103" t="str">
        <f t="shared" si="14"/>
        <v>La Habra 2016</v>
      </c>
      <c r="E994" s="103">
        <v>1</v>
      </c>
      <c r="F994" s="101">
        <v>0</v>
      </c>
      <c r="G994" s="103">
        <v>0</v>
      </c>
      <c r="H994" s="103">
        <v>0</v>
      </c>
      <c r="I994" s="102"/>
      <c r="J994" s="103">
        <v>77</v>
      </c>
      <c r="K994" s="101">
        <v>0</v>
      </c>
      <c r="L994" s="103">
        <v>0</v>
      </c>
      <c r="M994" s="103">
        <v>0</v>
      </c>
      <c r="N994" s="102"/>
      <c r="O994" s="103">
        <v>1</v>
      </c>
      <c r="P994" s="103">
        <v>0</v>
      </c>
      <c r="Q994" s="102"/>
      <c r="R994" s="103">
        <v>1</v>
      </c>
      <c r="S994" s="103">
        <v>357</v>
      </c>
      <c r="T994" s="102">
        <v>0</v>
      </c>
      <c r="U994" s="103">
        <v>80</v>
      </c>
      <c r="V994" s="103">
        <v>357</v>
      </c>
    </row>
    <row r="995" spans="1:22" ht="16">
      <c r="A995" s="104" t="s">
        <v>985</v>
      </c>
      <c r="B995" s="20" t="str">
        <f>VLOOKUP(A995,'Planning Periods'!$E$2:$N$540,10,FALSE)</f>
        <v>10/15/2013 - 10/15/2021</v>
      </c>
      <c r="C995" s="103">
        <v>2017</v>
      </c>
      <c r="D995" s="103" t="str">
        <f t="shared" si="14"/>
        <v>La Habra 2017</v>
      </c>
      <c r="E995" s="103">
        <v>1</v>
      </c>
      <c r="F995" s="101">
        <v>0</v>
      </c>
      <c r="G995" s="103">
        <v>0</v>
      </c>
      <c r="H995" s="103">
        <v>0</v>
      </c>
      <c r="I995" s="102"/>
      <c r="J995" s="103">
        <v>77</v>
      </c>
      <c r="K995" s="101">
        <v>0</v>
      </c>
      <c r="L995" s="103">
        <v>0</v>
      </c>
      <c r="M995" s="103">
        <v>0</v>
      </c>
      <c r="N995" s="102"/>
      <c r="O995" s="103">
        <v>1</v>
      </c>
      <c r="P995" s="103">
        <v>0</v>
      </c>
      <c r="Q995" s="102"/>
      <c r="R995" s="103">
        <v>1</v>
      </c>
      <c r="S995" s="103">
        <v>41</v>
      </c>
      <c r="T995" s="102">
        <v>0</v>
      </c>
      <c r="U995" s="103">
        <v>80</v>
      </c>
      <c r="V995" s="103">
        <v>41</v>
      </c>
    </row>
    <row r="996" spans="1:22">
      <c r="A996" t="s">
        <v>1089</v>
      </c>
      <c r="B996" s="20"/>
      <c r="C996" s="103">
        <v>2013</v>
      </c>
      <c r="D996" s="103" t="str">
        <f t="shared" si="14"/>
        <v>La Habra Heights 2013</v>
      </c>
      <c r="E996" s="103" t="s">
        <v>1538</v>
      </c>
      <c r="F996" s="101" t="s">
        <v>1538</v>
      </c>
      <c r="G996" s="103" t="s">
        <v>1538</v>
      </c>
      <c r="H996" s="103" t="s">
        <v>1538</v>
      </c>
      <c r="I996" s="102"/>
      <c r="J996" s="103" t="s">
        <v>1538</v>
      </c>
      <c r="K996" s="101" t="s">
        <v>1538</v>
      </c>
      <c r="L996" s="103" t="s">
        <v>1538</v>
      </c>
      <c r="M996" s="103" t="s">
        <v>1538</v>
      </c>
      <c r="N996" s="102"/>
      <c r="O996" s="103" t="s">
        <v>1538</v>
      </c>
      <c r="P996" s="103" t="s">
        <v>1538</v>
      </c>
      <c r="Q996" s="102"/>
      <c r="R996" s="103" t="s">
        <v>1538</v>
      </c>
      <c r="S996" s="103" t="s">
        <v>1538</v>
      </c>
      <c r="T996" s="102" t="s">
        <v>1538</v>
      </c>
      <c r="U996" s="103" t="s">
        <v>1538</v>
      </c>
      <c r="V996" s="103" t="s">
        <v>1538</v>
      </c>
    </row>
    <row r="997" spans="1:22" ht="16">
      <c r="A997" t="s">
        <v>1089</v>
      </c>
      <c r="B997" s="20" t="str">
        <f>VLOOKUP(A997,'Planning Periods'!$E$2:$N$540,10,FALSE)</f>
        <v>10/15/2013 - 10/15/2021</v>
      </c>
      <c r="C997" s="103">
        <v>2014</v>
      </c>
      <c r="D997" s="103" t="str">
        <f t="shared" si="14"/>
        <v>La Habra Heights 2014</v>
      </c>
      <c r="E997" s="101" t="s">
        <v>1538</v>
      </c>
      <c r="F997" s="101" t="s">
        <v>1538</v>
      </c>
      <c r="G997" s="101" t="s">
        <v>1538</v>
      </c>
      <c r="H997" s="101" t="s">
        <v>1538</v>
      </c>
      <c r="I997" s="101">
        <v>0</v>
      </c>
      <c r="J997" s="101" t="s">
        <v>1538</v>
      </c>
      <c r="K997" s="101" t="s">
        <v>1538</v>
      </c>
      <c r="L997" s="101" t="s">
        <v>1538</v>
      </c>
      <c r="M997" s="101" t="s">
        <v>1538</v>
      </c>
      <c r="N997" s="101">
        <v>0</v>
      </c>
      <c r="O997" s="101" t="s">
        <v>1538</v>
      </c>
      <c r="P997" s="101" t="s">
        <v>1538</v>
      </c>
      <c r="Q997" s="101"/>
      <c r="R997" s="101" t="s">
        <v>1538</v>
      </c>
      <c r="S997" s="101" t="s">
        <v>1538</v>
      </c>
      <c r="T997" s="101" t="s">
        <v>1538</v>
      </c>
      <c r="U997" s="101" t="s">
        <v>1538</v>
      </c>
      <c r="V997" s="101" t="s">
        <v>1538</v>
      </c>
    </row>
    <row r="998" spans="1:22" ht="16">
      <c r="A998" t="s">
        <v>1089</v>
      </c>
      <c r="B998" s="20" t="str">
        <f>VLOOKUP(A998,'Planning Periods'!$E$2:$N$540,10,FALSE)</f>
        <v>10/15/2013 - 10/15/2021</v>
      </c>
      <c r="C998" s="103">
        <v>2015</v>
      </c>
      <c r="D998" s="103" t="str">
        <f t="shared" si="14"/>
        <v>La Habra Heights 2015</v>
      </c>
      <c r="E998" t="s">
        <v>1538</v>
      </c>
      <c r="F998" t="s">
        <v>1538</v>
      </c>
      <c r="G998" t="s">
        <v>1538</v>
      </c>
      <c r="H998" t="s">
        <v>1538</v>
      </c>
      <c r="J998" t="s">
        <v>1538</v>
      </c>
      <c r="K998" t="s">
        <v>1538</v>
      </c>
      <c r="L998" t="s">
        <v>1538</v>
      </c>
      <c r="M998" t="s">
        <v>1538</v>
      </c>
      <c r="O998" t="s">
        <v>1538</v>
      </c>
      <c r="P998" t="s">
        <v>1538</v>
      </c>
      <c r="R998" t="s">
        <v>1538</v>
      </c>
      <c r="S998" t="s">
        <v>1538</v>
      </c>
      <c r="T998" t="s">
        <v>1538</v>
      </c>
      <c r="U998" t="s">
        <v>1538</v>
      </c>
      <c r="V998" t="s">
        <v>1538</v>
      </c>
    </row>
    <row r="999" spans="1:22" ht="16">
      <c r="A999" t="s">
        <v>1089</v>
      </c>
      <c r="B999" s="20" t="str">
        <f>VLOOKUP(A999,'Planning Periods'!$E$2:$N$540,10,FALSE)</f>
        <v>10/15/2013 - 10/15/2021</v>
      </c>
      <c r="C999" s="103">
        <v>2016</v>
      </c>
      <c r="D999" s="103" t="str">
        <f t="shared" si="14"/>
        <v>La Habra Heights 2016</v>
      </c>
      <c r="E999" t="s">
        <v>1538</v>
      </c>
      <c r="F999" t="s">
        <v>1538</v>
      </c>
      <c r="G999" t="s">
        <v>1538</v>
      </c>
      <c r="H999" t="s">
        <v>1538</v>
      </c>
      <c r="J999" t="s">
        <v>1538</v>
      </c>
      <c r="K999" t="s">
        <v>1538</v>
      </c>
      <c r="L999" t="s">
        <v>1538</v>
      </c>
      <c r="M999" t="s">
        <v>1538</v>
      </c>
      <c r="O999" t="s">
        <v>1538</v>
      </c>
      <c r="P999" t="s">
        <v>1538</v>
      </c>
      <c r="R999" t="s">
        <v>1538</v>
      </c>
      <c r="S999" t="s">
        <v>1538</v>
      </c>
      <c r="T999" t="s">
        <v>1538</v>
      </c>
      <c r="U999" t="s">
        <v>1538</v>
      </c>
      <c r="V999" t="s">
        <v>1538</v>
      </c>
    </row>
    <row r="1000" spans="1:22" ht="16">
      <c r="A1000" t="s">
        <v>1089</v>
      </c>
      <c r="B1000" s="20" t="str">
        <f>VLOOKUP(A1000,'Planning Periods'!$E$2:$N$540,10,FALSE)</f>
        <v>10/15/2013 - 10/15/2021</v>
      </c>
      <c r="C1000" s="103">
        <v>2017</v>
      </c>
      <c r="D1000" s="103" t="str">
        <f t="shared" si="14"/>
        <v>La Habra Heights 2017</v>
      </c>
      <c r="E1000" t="s">
        <v>1538</v>
      </c>
      <c r="F1000" t="s">
        <v>1538</v>
      </c>
      <c r="G1000" t="s">
        <v>1538</v>
      </c>
      <c r="H1000" t="s">
        <v>1538</v>
      </c>
      <c r="J1000" t="s">
        <v>1538</v>
      </c>
      <c r="K1000" t="s">
        <v>1538</v>
      </c>
      <c r="L1000" t="s">
        <v>1538</v>
      </c>
      <c r="M1000" t="s">
        <v>1538</v>
      </c>
      <c r="O1000" t="s">
        <v>1538</v>
      </c>
      <c r="P1000" t="s">
        <v>1538</v>
      </c>
      <c r="R1000" t="s">
        <v>1538</v>
      </c>
      <c r="S1000" t="s">
        <v>1538</v>
      </c>
      <c r="T1000" t="s">
        <v>1538</v>
      </c>
      <c r="U1000" t="s">
        <v>1538</v>
      </c>
      <c r="V1000" t="s">
        <v>1538</v>
      </c>
    </row>
    <row r="1001" spans="1:22" ht="16">
      <c r="A1001" s="104" t="s">
        <v>890</v>
      </c>
      <c r="B1001" s="20" t="str">
        <f>VLOOKUP(A1001,'Planning Periods'!$E$2:$N$540,10,FALSE)</f>
        <v>04/30/2013 - 04/30/2021</v>
      </c>
      <c r="C1001" s="103">
        <v>2013</v>
      </c>
      <c r="D1001" s="103" t="str">
        <f t="shared" si="14"/>
        <v>La Mesa 2013</v>
      </c>
      <c r="E1001" s="103">
        <v>430</v>
      </c>
      <c r="F1001" s="101">
        <v>18</v>
      </c>
      <c r="G1001" s="103">
        <v>18</v>
      </c>
      <c r="H1001" s="103">
        <v>0</v>
      </c>
      <c r="I1001" s="102"/>
      <c r="J1001" s="103">
        <v>326</v>
      </c>
      <c r="K1001" s="101">
        <v>0</v>
      </c>
      <c r="L1001" s="103">
        <v>0</v>
      </c>
      <c r="M1001" s="103">
        <v>0</v>
      </c>
      <c r="N1001" s="102"/>
      <c r="O1001" s="103">
        <v>302</v>
      </c>
      <c r="P1001" s="103">
        <v>279</v>
      </c>
      <c r="Q1001" s="102"/>
      <c r="R1001" s="103">
        <v>664</v>
      </c>
      <c r="S1001" s="103">
        <v>241</v>
      </c>
      <c r="T1001" s="102">
        <v>0</v>
      </c>
      <c r="U1001" s="103">
        <v>1722</v>
      </c>
      <c r="V1001" s="103">
        <v>538</v>
      </c>
    </row>
    <row r="1002" spans="1:22" ht="16">
      <c r="A1002" s="104" t="s">
        <v>890</v>
      </c>
      <c r="B1002" s="20" t="str">
        <f>VLOOKUP(A1002,'Planning Periods'!$E$2:$N$540,10,FALSE)</f>
        <v>04/30/2013 - 04/30/2021</v>
      </c>
      <c r="C1002" s="103">
        <v>2014</v>
      </c>
      <c r="D1002" s="103" t="str">
        <f t="shared" si="14"/>
        <v>La Mesa 2014</v>
      </c>
      <c r="E1002" s="103">
        <v>430</v>
      </c>
      <c r="F1002" s="101">
        <v>0</v>
      </c>
      <c r="G1002" s="103">
        <v>0</v>
      </c>
      <c r="H1002" s="103">
        <v>0</v>
      </c>
      <c r="I1002" s="102"/>
      <c r="J1002" s="103">
        <v>326</v>
      </c>
      <c r="K1002" s="101">
        <v>1</v>
      </c>
      <c r="L1002" s="103">
        <v>0</v>
      </c>
      <c r="M1002" s="103">
        <v>1</v>
      </c>
      <c r="N1002" s="102"/>
      <c r="O1002" s="103">
        <v>302</v>
      </c>
      <c r="P1002" s="103">
        <v>0</v>
      </c>
      <c r="Q1002" s="102"/>
      <c r="R1002" s="103">
        <v>664</v>
      </c>
      <c r="S1002" s="103">
        <v>310</v>
      </c>
      <c r="T1002" s="102">
        <v>1</v>
      </c>
      <c r="U1002" s="103">
        <v>1722</v>
      </c>
      <c r="V1002" s="103">
        <v>311</v>
      </c>
    </row>
    <row r="1003" spans="1:22" ht="16">
      <c r="A1003" s="104" t="s">
        <v>890</v>
      </c>
      <c r="B1003" s="20" t="str">
        <f>VLOOKUP(A1003,'Planning Periods'!$E$2:$N$540,10,FALSE)</f>
        <v>04/30/2013 - 04/30/2021</v>
      </c>
      <c r="C1003" s="103">
        <v>2015</v>
      </c>
      <c r="D1003" s="103" t="str">
        <f t="shared" si="14"/>
        <v>La Mesa 2015</v>
      </c>
      <c r="E1003" s="103">
        <v>430</v>
      </c>
      <c r="F1003" s="101">
        <v>0</v>
      </c>
      <c r="G1003" s="103">
        <v>0</v>
      </c>
      <c r="H1003" s="103">
        <v>0</v>
      </c>
      <c r="I1003" s="102"/>
      <c r="J1003" s="103">
        <v>326</v>
      </c>
      <c r="K1003" s="101">
        <v>1</v>
      </c>
      <c r="L1003" s="103">
        <v>0</v>
      </c>
      <c r="M1003" s="103">
        <v>1</v>
      </c>
      <c r="N1003" s="102"/>
      <c r="O1003" s="103">
        <v>302</v>
      </c>
      <c r="P1003" s="103">
        <v>0</v>
      </c>
      <c r="Q1003" s="102"/>
      <c r="R1003" s="103">
        <v>664</v>
      </c>
      <c r="S1003" s="103">
        <v>28</v>
      </c>
      <c r="T1003" s="102">
        <v>1</v>
      </c>
      <c r="U1003" s="103">
        <v>1722</v>
      </c>
      <c r="V1003" s="103">
        <v>29</v>
      </c>
    </row>
    <row r="1004" spans="1:22" ht="16">
      <c r="A1004" s="104" t="s">
        <v>890</v>
      </c>
      <c r="B1004" s="20" t="str">
        <f>VLOOKUP(A1004,'Planning Periods'!$E$2:$N$540,10,FALSE)</f>
        <v>04/30/2013 - 04/30/2021</v>
      </c>
      <c r="C1004" s="103">
        <v>2016</v>
      </c>
      <c r="D1004" s="103" t="str">
        <f t="shared" si="14"/>
        <v>La Mesa 2016</v>
      </c>
      <c r="E1004" s="103">
        <v>430</v>
      </c>
      <c r="F1004" s="101">
        <v>0</v>
      </c>
      <c r="G1004" s="103">
        <v>0</v>
      </c>
      <c r="H1004" s="103">
        <v>0</v>
      </c>
      <c r="I1004" s="102"/>
      <c r="J1004" s="103">
        <v>326</v>
      </c>
      <c r="K1004" s="101">
        <v>0</v>
      </c>
      <c r="L1004" s="103">
        <v>0</v>
      </c>
      <c r="M1004" s="103">
        <v>0</v>
      </c>
      <c r="N1004" s="102"/>
      <c r="O1004" s="103">
        <v>302</v>
      </c>
      <c r="P1004" s="103">
        <v>0</v>
      </c>
      <c r="Q1004" s="102"/>
      <c r="R1004" s="103">
        <v>664</v>
      </c>
      <c r="S1004" s="103">
        <v>106</v>
      </c>
      <c r="T1004" s="102">
        <v>0</v>
      </c>
      <c r="U1004" s="103">
        <v>1722</v>
      </c>
      <c r="V1004" s="103">
        <v>106</v>
      </c>
    </row>
    <row r="1005" spans="1:22" ht="16">
      <c r="A1005" s="104" t="s">
        <v>890</v>
      </c>
      <c r="B1005" s="20" t="str">
        <f>VLOOKUP(A1005,'Planning Periods'!$E$2:$N$540,10,FALSE)</f>
        <v>04/30/2013 - 04/30/2021</v>
      </c>
      <c r="C1005" s="103">
        <v>2017</v>
      </c>
      <c r="D1005" s="103" t="str">
        <f t="shared" si="14"/>
        <v>La Mesa 2017</v>
      </c>
      <c r="E1005" s="103">
        <v>430</v>
      </c>
      <c r="F1005" s="101">
        <v>0</v>
      </c>
      <c r="G1005" s="103">
        <v>0</v>
      </c>
      <c r="H1005" s="103">
        <v>0</v>
      </c>
      <c r="I1005" s="102"/>
      <c r="J1005" s="103">
        <v>326</v>
      </c>
      <c r="K1005" s="101">
        <v>7</v>
      </c>
      <c r="L1005" s="103">
        <v>0</v>
      </c>
      <c r="M1005" s="103">
        <v>7</v>
      </c>
      <c r="N1005" s="102"/>
      <c r="O1005" s="103">
        <v>302</v>
      </c>
      <c r="P1005" s="103">
        <v>0</v>
      </c>
      <c r="Q1005" s="102"/>
      <c r="R1005" s="103">
        <v>664</v>
      </c>
      <c r="S1005" s="103">
        <v>24</v>
      </c>
      <c r="T1005" s="102">
        <v>7</v>
      </c>
      <c r="U1005" s="103">
        <v>1722</v>
      </c>
      <c r="V1005" s="103">
        <v>31</v>
      </c>
    </row>
    <row r="1006" spans="1:22">
      <c r="A1006" s="104" t="s">
        <v>1088</v>
      </c>
      <c r="B1006" s="20"/>
      <c r="C1006" s="103">
        <v>2013</v>
      </c>
      <c r="D1006" s="103" t="str">
        <f t="shared" si="14"/>
        <v>La Mirada 2013</v>
      </c>
      <c r="E1006" s="103" t="s">
        <v>1538</v>
      </c>
      <c r="F1006" s="101" t="s">
        <v>1538</v>
      </c>
      <c r="G1006" s="103" t="s">
        <v>1538</v>
      </c>
      <c r="H1006" s="103" t="s">
        <v>1538</v>
      </c>
      <c r="I1006" s="102"/>
      <c r="J1006" s="103" t="s">
        <v>1538</v>
      </c>
      <c r="K1006" s="101" t="s">
        <v>1538</v>
      </c>
      <c r="L1006" s="103" t="s">
        <v>1538</v>
      </c>
      <c r="M1006" s="103" t="s">
        <v>1538</v>
      </c>
      <c r="N1006" s="102"/>
      <c r="O1006" s="103" t="s">
        <v>1538</v>
      </c>
      <c r="P1006" s="103" t="s">
        <v>1538</v>
      </c>
      <c r="Q1006" s="102"/>
      <c r="R1006" s="103" t="s">
        <v>1538</v>
      </c>
      <c r="S1006" s="103" t="s">
        <v>1538</v>
      </c>
      <c r="T1006" s="102" t="s">
        <v>1538</v>
      </c>
      <c r="U1006" s="103" t="s">
        <v>1538</v>
      </c>
      <c r="V1006" s="103" t="s">
        <v>1538</v>
      </c>
    </row>
    <row r="1007" spans="1:22" ht="16">
      <c r="A1007" s="104" t="s">
        <v>1088</v>
      </c>
      <c r="B1007" s="20" t="str">
        <f>VLOOKUP(A1007,'Planning Periods'!$E$2:$N$540,10,FALSE)</f>
        <v>10/15/2013 - 10/15/2021</v>
      </c>
      <c r="C1007" s="103">
        <v>2014</v>
      </c>
      <c r="D1007" s="103" t="str">
        <f t="shared" si="14"/>
        <v>La Mirada 2014</v>
      </c>
      <c r="E1007" s="103" t="s">
        <v>1538</v>
      </c>
      <c r="F1007" s="101" t="s">
        <v>1538</v>
      </c>
      <c r="G1007" s="103" t="s">
        <v>1538</v>
      </c>
      <c r="H1007" s="103" t="s">
        <v>1538</v>
      </c>
      <c r="I1007" s="102"/>
      <c r="J1007" s="103" t="s">
        <v>1538</v>
      </c>
      <c r="K1007" s="101" t="s">
        <v>1538</v>
      </c>
      <c r="L1007" s="103" t="s">
        <v>1538</v>
      </c>
      <c r="M1007" s="103" t="s">
        <v>1538</v>
      </c>
      <c r="N1007" s="102"/>
      <c r="O1007" s="103" t="s">
        <v>1538</v>
      </c>
      <c r="P1007" s="103" t="s">
        <v>1538</v>
      </c>
      <c r="Q1007" s="102"/>
      <c r="R1007" s="103" t="s">
        <v>1538</v>
      </c>
      <c r="S1007" s="103" t="s">
        <v>1538</v>
      </c>
      <c r="T1007" s="102" t="s">
        <v>1538</v>
      </c>
      <c r="U1007" s="103" t="s">
        <v>1538</v>
      </c>
      <c r="V1007" s="103" t="s">
        <v>1538</v>
      </c>
    </row>
    <row r="1008" spans="1:22" ht="16">
      <c r="A1008" s="104" t="s">
        <v>1088</v>
      </c>
      <c r="B1008" s="20" t="str">
        <f>VLOOKUP(A1008,'Planning Periods'!$E$2:$N$540,10,FALSE)</f>
        <v>10/15/2013 - 10/15/2021</v>
      </c>
      <c r="C1008" s="103">
        <v>2015</v>
      </c>
      <c r="D1008" s="103" t="str">
        <f t="shared" si="14"/>
        <v>La Mirada 2015</v>
      </c>
      <c r="E1008" s="103" t="s">
        <v>1538</v>
      </c>
      <c r="F1008" s="101" t="s">
        <v>1538</v>
      </c>
      <c r="G1008" s="103" t="s">
        <v>1538</v>
      </c>
      <c r="H1008" s="103" t="s">
        <v>1538</v>
      </c>
      <c r="I1008" s="102"/>
      <c r="J1008" s="103" t="s">
        <v>1538</v>
      </c>
      <c r="K1008" s="101" t="s">
        <v>1538</v>
      </c>
      <c r="L1008" s="103" t="s">
        <v>1538</v>
      </c>
      <c r="M1008" s="103" t="s">
        <v>1538</v>
      </c>
      <c r="N1008" s="102"/>
      <c r="O1008" s="103" t="s">
        <v>1538</v>
      </c>
      <c r="P1008" s="103" t="s">
        <v>1538</v>
      </c>
      <c r="Q1008" s="102"/>
      <c r="R1008" s="103" t="s">
        <v>1538</v>
      </c>
      <c r="S1008" s="103" t="s">
        <v>1538</v>
      </c>
      <c r="T1008" s="102" t="s">
        <v>1538</v>
      </c>
      <c r="U1008" s="103" t="s">
        <v>1538</v>
      </c>
      <c r="V1008" s="103" t="s">
        <v>1538</v>
      </c>
    </row>
    <row r="1009" spans="1:22" ht="16">
      <c r="A1009" s="104" t="s">
        <v>1088</v>
      </c>
      <c r="B1009" s="20" t="str">
        <f>VLOOKUP(A1009,'Planning Periods'!$E$2:$N$540,10,FALSE)</f>
        <v>10/15/2013 - 10/15/2021</v>
      </c>
      <c r="C1009" s="103">
        <v>2016</v>
      </c>
      <c r="D1009" s="103" t="str">
        <f t="shared" si="14"/>
        <v>La Mirada 2016</v>
      </c>
      <c r="E1009" s="103" t="s">
        <v>1538</v>
      </c>
      <c r="F1009" s="101" t="s">
        <v>1538</v>
      </c>
      <c r="G1009" s="103" t="s">
        <v>1538</v>
      </c>
      <c r="H1009" s="103" t="s">
        <v>1538</v>
      </c>
      <c r="I1009" s="102"/>
      <c r="J1009" s="103" t="s">
        <v>1538</v>
      </c>
      <c r="K1009" s="101" t="s">
        <v>1538</v>
      </c>
      <c r="L1009" s="103" t="s">
        <v>1538</v>
      </c>
      <c r="M1009" s="103" t="s">
        <v>1538</v>
      </c>
      <c r="N1009" s="102"/>
      <c r="O1009" s="103" t="s">
        <v>1538</v>
      </c>
      <c r="P1009" s="103" t="s">
        <v>1538</v>
      </c>
      <c r="Q1009" s="102"/>
      <c r="R1009" s="103" t="s">
        <v>1538</v>
      </c>
      <c r="S1009" s="103" t="s">
        <v>1538</v>
      </c>
      <c r="T1009" s="102" t="s">
        <v>1538</v>
      </c>
      <c r="U1009" s="103" t="s">
        <v>1538</v>
      </c>
      <c r="V1009" s="103" t="s">
        <v>1538</v>
      </c>
    </row>
    <row r="1010" spans="1:22" ht="16">
      <c r="A1010" s="104" t="s">
        <v>1088</v>
      </c>
      <c r="B1010" s="20" t="str">
        <f>VLOOKUP(A1010,'Planning Periods'!$E$2:$N$540,10,FALSE)</f>
        <v>10/15/2013 - 10/15/2021</v>
      </c>
      <c r="C1010" s="103">
        <v>2017</v>
      </c>
      <c r="D1010" s="103" t="str">
        <f t="shared" si="14"/>
        <v>La Mirada 2017</v>
      </c>
      <c r="E1010" s="103">
        <v>62</v>
      </c>
      <c r="F1010" s="101">
        <v>0</v>
      </c>
      <c r="G1010" s="103">
        <v>0</v>
      </c>
      <c r="H1010" s="103">
        <v>0</v>
      </c>
      <c r="I1010" s="102"/>
      <c r="J1010" s="103">
        <v>37</v>
      </c>
      <c r="K1010" s="101">
        <v>0</v>
      </c>
      <c r="L1010" s="103">
        <v>0</v>
      </c>
      <c r="M1010" s="103">
        <v>0</v>
      </c>
      <c r="N1010" s="102"/>
      <c r="O1010" s="103">
        <v>40</v>
      </c>
      <c r="P1010" s="103">
        <v>1</v>
      </c>
      <c r="Q1010" s="102"/>
      <c r="R1010" s="103">
        <v>96</v>
      </c>
      <c r="S1010" s="103">
        <v>31</v>
      </c>
      <c r="T1010" s="102">
        <v>0</v>
      </c>
      <c r="U1010" s="103">
        <v>235</v>
      </c>
      <c r="V1010" s="103">
        <v>32</v>
      </c>
    </row>
    <row r="1011" spans="1:22">
      <c r="A1011" s="104" t="s">
        <v>984</v>
      </c>
      <c r="B1011" s="20"/>
      <c r="C1011" s="103">
        <v>2013</v>
      </c>
      <c r="D1011" s="103" t="str">
        <f t="shared" si="14"/>
        <v>La Palma 2013</v>
      </c>
      <c r="E1011" s="103" t="s">
        <v>1538</v>
      </c>
      <c r="F1011" s="101" t="s">
        <v>1538</v>
      </c>
      <c r="G1011" s="103" t="s">
        <v>1538</v>
      </c>
      <c r="H1011" s="103" t="s">
        <v>1538</v>
      </c>
      <c r="I1011" s="102"/>
      <c r="J1011" s="103" t="s">
        <v>1538</v>
      </c>
      <c r="K1011" s="101" t="s">
        <v>1538</v>
      </c>
      <c r="L1011" s="103" t="s">
        <v>1538</v>
      </c>
      <c r="M1011" s="103" t="s">
        <v>1538</v>
      </c>
      <c r="N1011" s="102"/>
      <c r="O1011" s="103" t="s">
        <v>1538</v>
      </c>
      <c r="P1011" s="103" t="s">
        <v>1538</v>
      </c>
      <c r="Q1011" s="102"/>
      <c r="R1011" s="103" t="s">
        <v>1538</v>
      </c>
      <c r="S1011" s="103" t="s">
        <v>1538</v>
      </c>
      <c r="T1011" s="102" t="s">
        <v>1538</v>
      </c>
      <c r="U1011" s="103" t="s">
        <v>1538</v>
      </c>
      <c r="V1011" s="103" t="s">
        <v>1538</v>
      </c>
    </row>
    <row r="1012" spans="1:22" ht="16">
      <c r="A1012" s="104" t="s">
        <v>984</v>
      </c>
      <c r="B1012" s="20" t="str">
        <f>VLOOKUP(A1012,'Planning Periods'!$E$2:$N$540,10,FALSE)</f>
        <v>10/15/2013 - 10/15/2021</v>
      </c>
      <c r="C1012" s="103">
        <v>2014</v>
      </c>
      <c r="D1012" s="103" t="str">
        <f t="shared" si="14"/>
        <v>La Palma 2014</v>
      </c>
      <c r="E1012" s="103">
        <v>2</v>
      </c>
      <c r="F1012" s="101">
        <v>0</v>
      </c>
      <c r="G1012" s="103">
        <v>0</v>
      </c>
      <c r="H1012" s="103">
        <v>0</v>
      </c>
      <c r="I1012" s="102"/>
      <c r="J1012" s="103">
        <v>2</v>
      </c>
      <c r="K1012" s="101">
        <v>0</v>
      </c>
      <c r="L1012" s="103">
        <v>0</v>
      </c>
      <c r="M1012" s="103">
        <v>0</v>
      </c>
      <c r="N1012" s="102"/>
      <c r="O1012" s="103">
        <v>2</v>
      </c>
      <c r="P1012" s="103">
        <v>0</v>
      </c>
      <c r="Q1012" s="102"/>
      <c r="R1012" s="103">
        <v>3</v>
      </c>
      <c r="S1012" s="103">
        <v>0</v>
      </c>
      <c r="T1012" s="102">
        <v>0</v>
      </c>
      <c r="U1012" s="103">
        <v>9</v>
      </c>
      <c r="V1012" s="103">
        <v>0</v>
      </c>
    </row>
    <row r="1013" spans="1:22" ht="16">
      <c r="A1013" s="104" t="s">
        <v>984</v>
      </c>
      <c r="B1013" s="20" t="str">
        <f>VLOOKUP(A1013,'Planning Periods'!$E$2:$N$540,10,FALSE)</f>
        <v>10/15/2013 - 10/15/2021</v>
      </c>
      <c r="C1013" s="103">
        <v>2015</v>
      </c>
      <c r="D1013" s="103" t="str">
        <f t="shared" si="14"/>
        <v>La Palma 2015</v>
      </c>
      <c r="E1013" s="103">
        <v>2</v>
      </c>
      <c r="F1013" s="101">
        <v>0</v>
      </c>
      <c r="G1013" s="103">
        <v>0</v>
      </c>
      <c r="H1013" s="103">
        <v>0</v>
      </c>
      <c r="I1013" s="102"/>
      <c r="J1013" s="103">
        <v>2</v>
      </c>
      <c r="K1013" s="101">
        <v>0</v>
      </c>
      <c r="L1013" s="103">
        <v>0</v>
      </c>
      <c r="M1013" s="103">
        <v>0</v>
      </c>
      <c r="N1013" s="102"/>
      <c r="O1013" s="103">
        <v>2</v>
      </c>
      <c r="P1013" s="103">
        <v>0</v>
      </c>
      <c r="Q1013" s="102"/>
      <c r="R1013" s="103">
        <v>3</v>
      </c>
      <c r="S1013" s="103">
        <v>0</v>
      </c>
      <c r="T1013" s="102">
        <v>0</v>
      </c>
      <c r="U1013" s="103">
        <v>9</v>
      </c>
      <c r="V1013" s="103">
        <v>0</v>
      </c>
    </row>
    <row r="1014" spans="1:22" ht="16">
      <c r="A1014" s="104" t="s">
        <v>984</v>
      </c>
      <c r="B1014" s="20" t="str">
        <f>VLOOKUP(A1014,'Planning Periods'!$E$2:$N$540,10,FALSE)</f>
        <v>10/15/2013 - 10/15/2021</v>
      </c>
      <c r="C1014" s="103">
        <v>2016</v>
      </c>
      <c r="D1014" s="103" t="str">
        <f t="shared" si="14"/>
        <v>La Palma 2016</v>
      </c>
      <c r="E1014" s="103">
        <v>2</v>
      </c>
      <c r="F1014" s="101">
        <v>0</v>
      </c>
      <c r="G1014" s="103">
        <v>0</v>
      </c>
      <c r="H1014" s="103">
        <v>0</v>
      </c>
      <c r="I1014" s="102"/>
      <c r="J1014" s="103">
        <v>2</v>
      </c>
      <c r="K1014" s="101">
        <v>0</v>
      </c>
      <c r="L1014" s="103">
        <v>0</v>
      </c>
      <c r="M1014" s="103">
        <v>0</v>
      </c>
      <c r="N1014" s="102"/>
      <c r="O1014" s="103">
        <v>2</v>
      </c>
      <c r="P1014" s="103">
        <v>0</v>
      </c>
      <c r="Q1014" s="102"/>
      <c r="R1014" s="103">
        <v>3</v>
      </c>
      <c r="S1014" s="103">
        <v>0</v>
      </c>
      <c r="T1014" s="102">
        <v>0</v>
      </c>
      <c r="U1014" s="103">
        <v>9</v>
      </c>
      <c r="V1014" s="103">
        <v>0</v>
      </c>
    </row>
    <row r="1015" spans="1:22" ht="16">
      <c r="A1015" s="104" t="s">
        <v>984</v>
      </c>
      <c r="B1015" s="20" t="str">
        <f>VLOOKUP(A1015,'Planning Periods'!$E$2:$N$540,10,FALSE)</f>
        <v>10/15/2013 - 10/15/2021</v>
      </c>
      <c r="C1015" s="103">
        <v>2017</v>
      </c>
      <c r="D1015" s="103" t="str">
        <f t="shared" ref="D1015:D1089" si="15">CONCATENATE(A1015," ",C1015)</f>
        <v>La Palma 2017</v>
      </c>
      <c r="E1015" s="103">
        <v>2</v>
      </c>
      <c r="F1015" s="101">
        <v>0</v>
      </c>
      <c r="G1015" s="103">
        <v>0</v>
      </c>
      <c r="H1015" s="103">
        <v>0</v>
      </c>
      <c r="I1015" s="102"/>
      <c r="J1015" s="103">
        <v>2</v>
      </c>
      <c r="K1015" s="101">
        <v>0</v>
      </c>
      <c r="L1015" s="103">
        <v>0</v>
      </c>
      <c r="M1015" s="103">
        <v>0</v>
      </c>
      <c r="N1015" s="102"/>
      <c r="O1015" s="103">
        <v>2</v>
      </c>
      <c r="P1015" s="103">
        <v>0</v>
      </c>
      <c r="Q1015" s="102"/>
      <c r="R1015" s="103">
        <v>3</v>
      </c>
      <c r="S1015" s="103">
        <v>10</v>
      </c>
      <c r="T1015" s="102">
        <v>0</v>
      </c>
      <c r="U1015" s="103">
        <v>9</v>
      </c>
      <c r="V1015" s="103">
        <v>10</v>
      </c>
    </row>
    <row r="1016" spans="1:22">
      <c r="A1016" t="s">
        <v>1087</v>
      </c>
      <c r="B1016" s="20"/>
      <c r="C1016" s="103">
        <v>2013</v>
      </c>
      <c r="D1016" s="103" t="str">
        <f t="shared" si="14"/>
        <v>La Puente 2013</v>
      </c>
      <c r="E1016" s="103" t="s">
        <v>1538</v>
      </c>
      <c r="F1016" s="101" t="s">
        <v>1538</v>
      </c>
      <c r="G1016" s="103" t="s">
        <v>1538</v>
      </c>
      <c r="H1016" s="103" t="s">
        <v>1538</v>
      </c>
      <c r="I1016" s="102"/>
      <c r="J1016" s="103" t="s">
        <v>1538</v>
      </c>
      <c r="K1016" s="101" t="s">
        <v>1538</v>
      </c>
      <c r="L1016" s="103" t="s">
        <v>1538</v>
      </c>
      <c r="M1016" s="103" t="s">
        <v>1538</v>
      </c>
      <c r="N1016" s="102"/>
      <c r="O1016" s="103" t="s">
        <v>1538</v>
      </c>
      <c r="P1016" s="103" t="s">
        <v>1538</v>
      </c>
      <c r="Q1016" s="102"/>
      <c r="R1016" s="103" t="s">
        <v>1538</v>
      </c>
      <c r="S1016" s="103" t="s">
        <v>1538</v>
      </c>
      <c r="T1016" s="102" t="s">
        <v>1538</v>
      </c>
      <c r="U1016" s="103" t="s">
        <v>1538</v>
      </c>
      <c r="V1016" s="103" t="s">
        <v>1538</v>
      </c>
    </row>
    <row r="1017" spans="1:22" ht="16">
      <c r="A1017" t="s">
        <v>1087</v>
      </c>
      <c r="B1017" s="20" t="str">
        <f>VLOOKUP(A1017,'Planning Periods'!$E$2:$N$540,10,FALSE)</f>
        <v>10/15/2013 - 10/15/2021</v>
      </c>
      <c r="C1017" s="103">
        <v>2014</v>
      </c>
      <c r="D1017" s="103" t="str">
        <f>CONCATENATE(A1017," ",C1017)</f>
        <v>La Puente 2014</v>
      </c>
      <c r="E1017" s="101" t="s">
        <v>1538</v>
      </c>
      <c r="F1017" s="101" t="s">
        <v>1538</v>
      </c>
      <c r="G1017" s="101" t="s">
        <v>1538</v>
      </c>
      <c r="H1017" s="101" t="s">
        <v>1538</v>
      </c>
      <c r="I1017" s="101">
        <v>0</v>
      </c>
      <c r="J1017" s="101" t="s">
        <v>1538</v>
      </c>
      <c r="K1017" s="101" t="s">
        <v>1538</v>
      </c>
      <c r="L1017" s="101" t="s">
        <v>1538</v>
      </c>
      <c r="M1017" s="101" t="s">
        <v>1538</v>
      </c>
      <c r="N1017" s="101">
        <v>0</v>
      </c>
      <c r="O1017" s="101" t="s">
        <v>1538</v>
      </c>
      <c r="P1017" s="101" t="s">
        <v>1538</v>
      </c>
      <c r="Q1017" s="101"/>
      <c r="R1017" s="101" t="s">
        <v>1538</v>
      </c>
      <c r="S1017" s="101" t="s">
        <v>1538</v>
      </c>
      <c r="T1017" s="101" t="s">
        <v>1538</v>
      </c>
      <c r="U1017" s="101" t="s">
        <v>1538</v>
      </c>
      <c r="V1017" s="101" t="s">
        <v>1538</v>
      </c>
    </row>
    <row r="1018" spans="1:22" ht="16">
      <c r="A1018" t="s">
        <v>1087</v>
      </c>
      <c r="B1018" s="20" t="str">
        <f>VLOOKUP(A1018,'Planning Periods'!$E$2:$N$540,10,FALSE)</f>
        <v>10/15/2013 - 10/15/2021</v>
      </c>
      <c r="C1018" s="103">
        <v>2015</v>
      </c>
      <c r="D1018" s="103" t="str">
        <f t="shared" si="15"/>
        <v>La Puente 2015</v>
      </c>
      <c r="E1018" t="s">
        <v>1538</v>
      </c>
      <c r="F1018" t="s">
        <v>1538</v>
      </c>
      <c r="G1018" t="s">
        <v>1538</v>
      </c>
      <c r="H1018" t="s">
        <v>1538</v>
      </c>
      <c r="J1018" t="s">
        <v>1538</v>
      </c>
      <c r="K1018" t="s">
        <v>1538</v>
      </c>
      <c r="L1018" t="s">
        <v>1538</v>
      </c>
      <c r="M1018" t="s">
        <v>1538</v>
      </c>
      <c r="O1018" t="s">
        <v>1538</v>
      </c>
      <c r="P1018" t="s">
        <v>1538</v>
      </c>
      <c r="R1018" t="s">
        <v>1538</v>
      </c>
      <c r="S1018" t="s">
        <v>1538</v>
      </c>
      <c r="T1018" t="s">
        <v>1538</v>
      </c>
      <c r="U1018" t="s">
        <v>1538</v>
      </c>
      <c r="V1018" t="s">
        <v>1538</v>
      </c>
    </row>
    <row r="1019" spans="1:22" ht="16">
      <c r="A1019" t="s">
        <v>1087</v>
      </c>
      <c r="B1019" s="20" t="str">
        <f>VLOOKUP(A1019,'Planning Periods'!$E$2:$N$540,10,FALSE)</f>
        <v>10/15/2013 - 10/15/2021</v>
      </c>
      <c r="C1019" s="103">
        <v>2016</v>
      </c>
      <c r="D1019" s="103" t="str">
        <f t="shared" si="15"/>
        <v>La Puente 2016</v>
      </c>
      <c r="E1019" t="s">
        <v>1538</v>
      </c>
      <c r="F1019" t="s">
        <v>1538</v>
      </c>
      <c r="G1019" t="s">
        <v>1538</v>
      </c>
      <c r="H1019" t="s">
        <v>1538</v>
      </c>
      <c r="J1019" t="s">
        <v>1538</v>
      </c>
      <c r="K1019" t="s">
        <v>1538</v>
      </c>
      <c r="L1019" t="s">
        <v>1538</v>
      </c>
      <c r="M1019" t="s">
        <v>1538</v>
      </c>
      <c r="O1019" t="s">
        <v>1538</v>
      </c>
      <c r="P1019" t="s">
        <v>1538</v>
      </c>
      <c r="R1019" t="s">
        <v>1538</v>
      </c>
      <c r="S1019" t="s">
        <v>1538</v>
      </c>
      <c r="T1019" t="s">
        <v>1538</v>
      </c>
      <c r="U1019" t="s">
        <v>1538</v>
      </c>
      <c r="V1019" t="s">
        <v>1538</v>
      </c>
    </row>
    <row r="1020" spans="1:22" ht="16">
      <c r="A1020" t="s">
        <v>1087</v>
      </c>
      <c r="B1020" s="20" t="str">
        <f>VLOOKUP(A1020,'Planning Periods'!$E$2:$N$540,10,FALSE)</f>
        <v>10/15/2013 - 10/15/2021</v>
      </c>
      <c r="C1020" s="103">
        <v>2017</v>
      </c>
      <c r="D1020" s="103" t="str">
        <f t="shared" si="15"/>
        <v>La Puente 2017</v>
      </c>
      <c r="E1020" t="s">
        <v>1538</v>
      </c>
      <c r="F1020" t="s">
        <v>1538</v>
      </c>
      <c r="G1020" t="s">
        <v>1538</v>
      </c>
      <c r="H1020" t="s">
        <v>1538</v>
      </c>
      <c r="J1020" t="s">
        <v>1538</v>
      </c>
      <c r="K1020" t="s">
        <v>1538</v>
      </c>
      <c r="L1020" t="s">
        <v>1538</v>
      </c>
      <c r="M1020" t="s">
        <v>1538</v>
      </c>
      <c r="O1020" t="s">
        <v>1538</v>
      </c>
      <c r="P1020" t="s">
        <v>1538</v>
      </c>
      <c r="R1020" t="s">
        <v>1538</v>
      </c>
      <c r="S1020" t="s">
        <v>1538</v>
      </c>
      <c r="T1020" t="s">
        <v>1538</v>
      </c>
      <c r="U1020" t="s">
        <v>1538</v>
      </c>
      <c r="V1020" t="s">
        <v>1538</v>
      </c>
    </row>
    <row r="1021" spans="1:22">
      <c r="A1021" s="104" t="s">
        <v>944</v>
      </c>
      <c r="B1021" s="20"/>
      <c r="C1021" s="103">
        <v>2013</v>
      </c>
      <c r="D1021" s="103" t="str">
        <f t="shared" si="15"/>
        <v>La Quinta 2013</v>
      </c>
      <c r="E1021" t="s">
        <v>1538</v>
      </c>
      <c r="F1021" t="s">
        <v>1538</v>
      </c>
      <c r="G1021" t="s">
        <v>1538</v>
      </c>
      <c r="H1021" t="s">
        <v>1538</v>
      </c>
      <c r="J1021" t="s">
        <v>1538</v>
      </c>
      <c r="K1021" t="s">
        <v>1538</v>
      </c>
      <c r="L1021" t="s">
        <v>1538</v>
      </c>
      <c r="M1021" t="s">
        <v>1538</v>
      </c>
      <c r="O1021" t="s">
        <v>1538</v>
      </c>
      <c r="P1021" t="s">
        <v>1538</v>
      </c>
      <c r="R1021" t="s">
        <v>1538</v>
      </c>
      <c r="S1021" t="s">
        <v>1538</v>
      </c>
      <c r="T1021" t="s">
        <v>1538</v>
      </c>
      <c r="U1021" t="s">
        <v>1538</v>
      </c>
      <c r="V1021" t="s">
        <v>1538</v>
      </c>
    </row>
    <row r="1022" spans="1:22" ht="16">
      <c r="A1022" s="104" t="s">
        <v>944</v>
      </c>
      <c r="B1022" s="20" t="str">
        <f>VLOOKUP(A1022,'Planning Periods'!$E$2:$N$540,10,FALSE)</f>
        <v>10/15/2013 - 10/15/2021</v>
      </c>
      <c r="C1022" s="103">
        <v>2014</v>
      </c>
      <c r="D1022" s="103" t="str">
        <f t="shared" si="15"/>
        <v>La Quinta 2014</v>
      </c>
      <c r="E1022" s="103" t="s">
        <v>1538</v>
      </c>
      <c r="F1022" s="101" t="s">
        <v>1538</v>
      </c>
      <c r="G1022" s="103" t="s">
        <v>1538</v>
      </c>
      <c r="H1022" s="103" t="s">
        <v>1538</v>
      </c>
      <c r="I1022" s="102"/>
      <c r="J1022" s="103" t="s">
        <v>1538</v>
      </c>
      <c r="K1022" s="101" t="s">
        <v>1538</v>
      </c>
      <c r="L1022" s="103" t="s">
        <v>1538</v>
      </c>
      <c r="M1022" s="103" t="s">
        <v>1538</v>
      </c>
      <c r="N1022" s="102"/>
      <c r="O1022" s="103" t="s">
        <v>1538</v>
      </c>
      <c r="P1022" s="103" t="s">
        <v>1538</v>
      </c>
      <c r="Q1022" s="102"/>
      <c r="R1022" s="103" t="s">
        <v>1538</v>
      </c>
      <c r="S1022" s="103" t="s">
        <v>1538</v>
      </c>
      <c r="T1022" s="102" t="s">
        <v>1538</v>
      </c>
      <c r="U1022" s="103" t="s">
        <v>1538</v>
      </c>
      <c r="V1022" s="103" t="s">
        <v>1538</v>
      </c>
    </row>
    <row r="1023" spans="1:22" ht="16">
      <c r="A1023" s="104" t="s">
        <v>944</v>
      </c>
      <c r="B1023" s="20" t="str">
        <f>VLOOKUP(A1023,'Planning Periods'!$E$2:$N$540,10,FALSE)</f>
        <v>10/15/2013 - 10/15/2021</v>
      </c>
      <c r="C1023" s="103">
        <v>2015</v>
      </c>
      <c r="D1023" s="103" t="str">
        <f t="shared" si="15"/>
        <v>La Quinta 2015</v>
      </c>
      <c r="E1023" s="103" t="s">
        <v>1538</v>
      </c>
      <c r="F1023" s="101" t="s">
        <v>1538</v>
      </c>
      <c r="G1023" s="103" t="s">
        <v>1538</v>
      </c>
      <c r="H1023" s="103" t="s">
        <v>1538</v>
      </c>
      <c r="I1023" s="102"/>
      <c r="J1023" s="103" t="s">
        <v>1538</v>
      </c>
      <c r="K1023" s="101" t="s">
        <v>1538</v>
      </c>
      <c r="L1023" s="103" t="s">
        <v>1538</v>
      </c>
      <c r="M1023" s="103" t="s">
        <v>1538</v>
      </c>
      <c r="N1023" s="102"/>
      <c r="O1023" s="103" t="s">
        <v>1538</v>
      </c>
      <c r="P1023" s="103" t="s">
        <v>1538</v>
      </c>
      <c r="Q1023" s="102"/>
      <c r="R1023" s="103" t="s">
        <v>1538</v>
      </c>
      <c r="S1023" s="103" t="s">
        <v>1538</v>
      </c>
      <c r="T1023" s="102" t="s">
        <v>1538</v>
      </c>
      <c r="U1023" s="103" t="s">
        <v>1538</v>
      </c>
      <c r="V1023" s="103" t="s">
        <v>1538</v>
      </c>
    </row>
    <row r="1024" spans="1:22" ht="16">
      <c r="A1024" s="104" t="s">
        <v>944</v>
      </c>
      <c r="B1024" s="20" t="str">
        <f>VLOOKUP(A1024,'Planning Periods'!$E$2:$N$540,10,FALSE)</f>
        <v>10/15/2013 - 10/15/2021</v>
      </c>
      <c r="C1024" s="103">
        <v>2016</v>
      </c>
      <c r="D1024" s="103" t="str">
        <f t="shared" si="15"/>
        <v>La Quinta 2016</v>
      </c>
      <c r="E1024" s="103" t="s">
        <v>1538</v>
      </c>
      <c r="F1024" s="101" t="s">
        <v>1538</v>
      </c>
      <c r="G1024" s="103" t="s">
        <v>1538</v>
      </c>
      <c r="H1024" s="103" t="s">
        <v>1538</v>
      </c>
      <c r="I1024" s="102"/>
      <c r="J1024" s="103" t="s">
        <v>1538</v>
      </c>
      <c r="K1024" s="101" t="s">
        <v>1538</v>
      </c>
      <c r="L1024" s="103" t="s">
        <v>1538</v>
      </c>
      <c r="M1024" s="103" t="s">
        <v>1538</v>
      </c>
      <c r="N1024" s="102"/>
      <c r="O1024" s="103" t="s">
        <v>1538</v>
      </c>
      <c r="P1024" s="103" t="s">
        <v>1538</v>
      </c>
      <c r="Q1024" s="102"/>
      <c r="R1024" s="103" t="s">
        <v>1538</v>
      </c>
      <c r="S1024" s="103" t="s">
        <v>1538</v>
      </c>
      <c r="T1024" s="102" t="s">
        <v>1538</v>
      </c>
      <c r="U1024" s="103" t="s">
        <v>1538</v>
      </c>
      <c r="V1024" s="103" t="s">
        <v>1538</v>
      </c>
    </row>
    <row r="1025" spans="1:22" ht="16">
      <c r="A1025" s="104" t="s">
        <v>944</v>
      </c>
      <c r="B1025" s="20" t="str">
        <f>VLOOKUP(A1025,'Planning Periods'!$E$2:$N$540,10,FALSE)</f>
        <v>10/15/2013 - 10/15/2021</v>
      </c>
      <c r="C1025" s="103">
        <v>2017</v>
      </c>
      <c r="D1025" s="103" t="str">
        <f t="shared" si="15"/>
        <v>La Quinta 2017</v>
      </c>
      <c r="E1025" s="103">
        <v>91</v>
      </c>
      <c r="F1025" s="101">
        <v>0</v>
      </c>
      <c r="G1025" s="103">
        <v>0</v>
      </c>
      <c r="H1025" s="103">
        <v>0</v>
      </c>
      <c r="I1025" s="102"/>
      <c r="J1025" s="103">
        <v>61</v>
      </c>
      <c r="K1025" s="101">
        <v>0</v>
      </c>
      <c r="L1025" s="103">
        <v>0</v>
      </c>
      <c r="M1025" s="103">
        <v>0</v>
      </c>
      <c r="N1025" s="102"/>
      <c r="O1025" s="103">
        <v>66</v>
      </c>
      <c r="P1025" s="103">
        <v>0</v>
      </c>
      <c r="Q1025" s="102"/>
      <c r="R1025" s="103">
        <v>146</v>
      </c>
      <c r="S1025" s="103">
        <v>102</v>
      </c>
      <c r="T1025" s="102">
        <v>0</v>
      </c>
      <c r="U1025" s="103">
        <v>364</v>
      </c>
      <c r="V1025" s="103">
        <v>102</v>
      </c>
    </row>
    <row r="1026" spans="1:22">
      <c r="A1026" s="104" t="s">
        <v>1086</v>
      </c>
      <c r="B1026" s="20"/>
      <c r="C1026" s="103">
        <v>2013</v>
      </c>
      <c r="D1026" s="103" t="str">
        <f t="shared" si="15"/>
        <v>La Verne 2013</v>
      </c>
      <c r="E1026" s="103">
        <v>147</v>
      </c>
      <c r="F1026" s="101">
        <v>0</v>
      </c>
      <c r="G1026" s="103">
        <v>0</v>
      </c>
      <c r="H1026" s="103">
        <v>0</v>
      </c>
      <c r="I1026" s="102"/>
      <c r="J1026" s="103">
        <v>88</v>
      </c>
      <c r="K1026" s="101">
        <v>2</v>
      </c>
      <c r="L1026" s="103">
        <v>1</v>
      </c>
      <c r="M1026" s="103">
        <v>1</v>
      </c>
      <c r="N1026" s="102"/>
      <c r="O1026" s="103">
        <v>94</v>
      </c>
      <c r="P1026" s="103">
        <v>26</v>
      </c>
      <c r="Q1026" s="102"/>
      <c r="R1026" s="103">
        <v>233</v>
      </c>
      <c r="S1026" s="103">
        <v>153</v>
      </c>
      <c r="T1026" s="102">
        <v>1</v>
      </c>
      <c r="U1026" s="103">
        <v>562</v>
      </c>
      <c r="V1026" s="103">
        <v>181</v>
      </c>
    </row>
    <row r="1027" spans="1:22" ht="16">
      <c r="A1027" s="104" t="s">
        <v>1086</v>
      </c>
      <c r="B1027" s="20" t="str">
        <f>VLOOKUP(A1027,'Planning Periods'!$E$2:$N$540,10,FALSE)</f>
        <v>10/15/2013 - 10/15/2021</v>
      </c>
      <c r="C1027" s="103">
        <v>2014</v>
      </c>
      <c r="D1027" s="103" t="str">
        <f t="shared" si="15"/>
        <v>La Verne 2014</v>
      </c>
      <c r="E1027" s="103">
        <v>147</v>
      </c>
      <c r="F1027" s="101">
        <v>35</v>
      </c>
      <c r="G1027" s="103">
        <v>35</v>
      </c>
      <c r="H1027" s="103">
        <v>0</v>
      </c>
      <c r="I1027" s="102"/>
      <c r="J1027" s="103">
        <v>88</v>
      </c>
      <c r="K1027" s="101">
        <v>2</v>
      </c>
      <c r="L1027" s="103">
        <v>2</v>
      </c>
      <c r="M1027" s="103">
        <v>0</v>
      </c>
      <c r="N1027" s="102"/>
      <c r="O1027" s="103">
        <v>94</v>
      </c>
      <c r="P1027" s="103">
        <v>0</v>
      </c>
      <c r="Q1027" s="102"/>
      <c r="R1027" s="103">
        <v>233</v>
      </c>
      <c r="S1027" s="103">
        <v>78</v>
      </c>
      <c r="T1027" s="102">
        <v>0</v>
      </c>
      <c r="U1027" s="103">
        <v>562</v>
      </c>
      <c r="V1027" s="103">
        <v>115</v>
      </c>
    </row>
    <row r="1028" spans="1:22" ht="16">
      <c r="A1028" s="104" t="s">
        <v>1086</v>
      </c>
      <c r="B1028" s="20" t="str">
        <f>VLOOKUP(A1028,'Planning Periods'!$E$2:$N$540,10,FALSE)</f>
        <v>10/15/2013 - 10/15/2021</v>
      </c>
      <c r="C1028" s="103">
        <v>2015</v>
      </c>
      <c r="D1028" s="103" t="str">
        <f t="shared" si="15"/>
        <v>La Verne 2015</v>
      </c>
      <c r="E1028" s="103">
        <v>147</v>
      </c>
      <c r="F1028" s="101">
        <v>0</v>
      </c>
      <c r="G1028" s="103">
        <v>0</v>
      </c>
      <c r="H1028" s="103">
        <v>0</v>
      </c>
      <c r="I1028" s="102"/>
      <c r="J1028" s="103">
        <v>88</v>
      </c>
      <c r="K1028" s="101">
        <v>1</v>
      </c>
      <c r="L1028" s="103">
        <v>0</v>
      </c>
      <c r="M1028" s="103">
        <v>1</v>
      </c>
      <c r="N1028" s="102"/>
      <c r="O1028" s="103">
        <v>94</v>
      </c>
      <c r="P1028" s="103">
        <v>0</v>
      </c>
      <c r="Q1028" s="102"/>
      <c r="R1028" s="103">
        <v>233</v>
      </c>
      <c r="S1028" s="103">
        <v>4</v>
      </c>
      <c r="T1028" s="102">
        <v>1</v>
      </c>
      <c r="U1028" s="103">
        <v>562</v>
      </c>
      <c r="V1028" s="103">
        <v>5</v>
      </c>
    </row>
    <row r="1029" spans="1:22" ht="16">
      <c r="A1029" s="104" t="s">
        <v>1086</v>
      </c>
      <c r="B1029" s="20" t="str">
        <f>VLOOKUP(A1029,'Planning Periods'!$E$2:$N$540,10,FALSE)</f>
        <v>10/15/2013 - 10/15/2021</v>
      </c>
      <c r="C1029" s="103">
        <v>2016</v>
      </c>
      <c r="D1029" s="103" t="str">
        <f t="shared" si="15"/>
        <v>La Verne 2016</v>
      </c>
      <c r="E1029" s="103">
        <v>147</v>
      </c>
      <c r="F1029" s="101">
        <v>0</v>
      </c>
      <c r="G1029" s="103">
        <v>0</v>
      </c>
      <c r="H1029" s="103">
        <v>0</v>
      </c>
      <c r="I1029" s="102"/>
      <c r="J1029" s="103">
        <v>88</v>
      </c>
      <c r="K1029" s="101">
        <v>0</v>
      </c>
      <c r="L1029" s="103">
        <v>0</v>
      </c>
      <c r="M1029" s="103">
        <v>0</v>
      </c>
      <c r="N1029" s="102"/>
      <c r="O1029" s="103">
        <v>94</v>
      </c>
      <c r="P1029" s="103">
        <v>0</v>
      </c>
      <c r="Q1029" s="102"/>
      <c r="R1029" s="103">
        <v>233</v>
      </c>
      <c r="S1029" s="103">
        <v>10</v>
      </c>
      <c r="T1029" s="102">
        <v>0</v>
      </c>
      <c r="U1029" s="103">
        <v>562</v>
      </c>
      <c r="V1029" s="103">
        <v>10</v>
      </c>
    </row>
    <row r="1030" spans="1:22" ht="16">
      <c r="A1030" s="104" t="s">
        <v>1086</v>
      </c>
      <c r="B1030" s="20" t="str">
        <f>VLOOKUP(A1030,'Planning Periods'!$E$2:$N$540,10,FALSE)</f>
        <v>10/15/2013 - 10/15/2021</v>
      </c>
      <c r="C1030" s="103">
        <v>2017</v>
      </c>
      <c r="D1030" s="103" t="str">
        <f t="shared" si="15"/>
        <v>La Verne 2017</v>
      </c>
      <c r="E1030" s="103">
        <v>147</v>
      </c>
      <c r="F1030" s="101">
        <v>1</v>
      </c>
      <c r="G1030" s="103">
        <v>1</v>
      </c>
      <c r="H1030" s="103">
        <v>0</v>
      </c>
      <c r="I1030" s="102"/>
      <c r="J1030" s="103">
        <v>88</v>
      </c>
      <c r="K1030" s="101">
        <v>0</v>
      </c>
      <c r="L1030" s="103">
        <v>0</v>
      </c>
      <c r="M1030" s="103">
        <v>0</v>
      </c>
      <c r="N1030" s="102"/>
      <c r="O1030" s="103">
        <v>94</v>
      </c>
      <c r="P1030" s="103">
        <v>0</v>
      </c>
      <c r="Q1030" s="102"/>
      <c r="R1030" s="103">
        <v>233</v>
      </c>
      <c r="S1030" s="103">
        <v>20</v>
      </c>
      <c r="T1030" s="102">
        <v>0</v>
      </c>
      <c r="U1030" s="103">
        <v>562</v>
      </c>
      <c r="V1030" s="103">
        <v>21</v>
      </c>
    </row>
    <row r="1031" spans="1:22" ht="16">
      <c r="A1031" s="104" t="s">
        <v>1203</v>
      </c>
      <c r="B1031" s="20" t="str">
        <f>VLOOKUP(A1031,'Planning Periods'!$E$2:$N$540,10,FALSE)</f>
        <v>01/31/2015 - 01/31/2023</v>
      </c>
      <c r="C1031" s="103">
        <v>2014</v>
      </c>
      <c r="D1031" s="103" t="str">
        <f t="shared" si="15"/>
        <v>Lafayette 2014</v>
      </c>
      <c r="E1031" s="103">
        <v>138</v>
      </c>
      <c r="F1031" s="101">
        <v>0</v>
      </c>
      <c r="G1031" s="103">
        <v>0</v>
      </c>
      <c r="H1031" s="103">
        <v>0</v>
      </c>
      <c r="I1031" s="102"/>
      <c r="J1031" s="103">
        <v>78</v>
      </c>
      <c r="K1031" s="101">
        <v>0</v>
      </c>
      <c r="L1031" s="103">
        <v>0</v>
      </c>
      <c r="M1031" s="103">
        <v>0</v>
      </c>
      <c r="N1031" s="102"/>
      <c r="O1031" s="103">
        <v>85</v>
      </c>
      <c r="P1031" s="103">
        <v>21</v>
      </c>
      <c r="Q1031" s="102"/>
      <c r="R1031" s="103">
        <v>99</v>
      </c>
      <c r="S1031" s="103">
        <v>247</v>
      </c>
      <c r="T1031" s="102">
        <v>0</v>
      </c>
      <c r="U1031" s="103">
        <v>400</v>
      </c>
      <c r="V1031" s="103">
        <v>268</v>
      </c>
    </row>
    <row r="1032" spans="1:22" ht="16">
      <c r="A1032" s="104" t="s">
        <v>1203</v>
      </c>
      <c r="B1032" s="20" t="str">
        <f>VLOOKUP(A1032,'Planning Periods'!$E$2:$N$540,10,FALSE)</f>
        <v>01/31/2015 - 01/31/2023</v>
      </c>
      <c r="C1032" s="103">
        <v>2015</v>
      </c>
      <c r="D1032" s="103" t="str">
        <f t="shared" si="15"/>
        <v>Lafayette 2015</v>
      </c>
      <c r="E1032" s="103">
        <v>138</v>
      </c>
      <c r="F1032" s="101">
        <v>0</v>
      </c>
      <c r="G1032" s="103">
        <v>0</v>
      </c>
      <c r="H1032" s="103">
        <v>0</v>
      </c>
      <c r="I1032" s="102"/>
      <c r="J1032" s="103">
        <v>78</v>
      </c>
      <c r="K1032" s="101">
        <v>0</v>
      </c>
      <c r="L1032" s="103">
        <v>0</v>
      </c>
      <c r="M1032" s="103">
        <v>0</v>
      </c>
      <c r="N1032" s="102"/>
      <c r="O1032" s="103">
        <v>85</v>
      </c>
      <c r="P1032" s="103">
        <v>3</v>
      </c>
      <c r="Q1032" s="102"/>
      <c r="R1032" s="103">
        <v>99</v>
      </c>
      <c r="S1032" s="103">
        <v>13</v>
      </c>
      <c r="T1032" s="102">
        <v>0</v>
      </c>
      <c r="U1032" s="103">
        <v>400</v>
      </c>
      <c r="V1032" s="103">
        <v>16</v>
      </c>
    </row>
    <row r="1033" spans="1:22" ht="16">
      <c r="A1033" s="104" t="s">
        <v>1203</v>
      </c>
      <c r="B1033" s="20" t="str">
        <f>VLOOKUP(A1033,'Planning Periods'!$E$2:$N$540,10,FALSE)</f>
        <v>01/31/2015 - 01/31/2023</v>
      </c>
      <c r="C1033" s="103">
        <v>2016</v>
      </c>
      <c r="D1033" s="103" t="str">
        <f t="shared" si="15"/>
        <v>Lafayette 2016</v>
      </c>
      <c r="E1033" s="103">
        <v>138</v>
      </c>
      <c r="F1033" s="101">
        <v>2</v>
      </c>
      <c r="G1033" s="103">
        <v>2</v>
      </c>
      <c r="H1033" s="103">
        <v>0</v>
      </c>
      <c r="I1033" s="102"/>
      <c r="J1033" s="103">
        <v>78</v>
      </c>
      <c r="K1033" s="101">
        <v>2</v>
      </c>
      <c r="L1033" s="103">
        <v>2</v>
      </c>
      <c r="M1033" s="103">
        <v>0</v>
      </c>
      <c r="N1033" s="102"/>
      <c r="O1033" s="103">
        <v>85</v>
      </c>
      <c r="P1033" s="103">
        <v>10</v>
      </c>
      <c r="Q1033" s="102"/>
      <c r="R1033" s="103">
        <v>99</v>
      </c>
      <c r="S1033" s="103">
        <v>62</v>
      </c>
      <c r="T1033" s="102">
        <v>0</v>
      </c>
      <c r="U1033" s="103">
        <v>400</v>
      </c>
      <c r="V1033" s="103">
        <v>76</v>
      </c>
    </row>
    <row r="1034" spans="1:22" ht="16">
      <c r="A1034" s="104" t="s">
        <v>1203</v>
      </c>
      <c r="B1034" s="20" t="str">
        <f>VLOOKUP(A1034,'Planning Periods'!$E$2:$N$540,10,FALSE)</f>
        <v>01/31/2015 - 01/31/2023</v>
      </c>
      <c r="C1034" s="103">
        <v>2017</v>
      </c>
      <c r="D1034" s="103" t="str">
        <f t="shared" si="15"/>
        <v>Lafayette 2017</v>
      </c>
      <c r="E1034" s="103">
        <v>138</v>
      </c>
      <c r="F1034" s="101">
        <v>0</v>
      </c>
      <c r="G1034" s="103">
        <v>0</v>
      </c>
      <c r="H1034" s="103">
        <v>0</v>
      </c>
      <c r="I1034" s="102"/>
      <c r="J1034" s="103">
        <v>78</v>
      </c>
      <c r="K1034" s="101">
        <v>1</v>
      </c>
      <c r="L1034" s="103">
        <v>1</v>
      </c>
      <c r="M1034" s="103">
        <v>0</v>
      </c>
      <c r="N1034" s="102"/>
      <c r="O1034" s="103">
        <v>85</v>
      </c>
      <c r="P1034" s="103">
        <v>9</v>
      </c>
      <c r="Q1034" s="102"/>
      <c r="R1034" s="103">
        <v>99</v>
      </c>
      <c r="S1034" s="103">
        <v>25</v>
      </c>
      <c r="T1034" s="102">
        <v>0</v>
      </c>
      <c r="U1034" s="103">
        <v>400</v>
      </c>
      <c r="V1034" s="103">
        <v>35</v>
      </c>
    </row>
    <row r="1035" spans="1:22">
      <c r="A1035" s="104" t="s">
        <v>983</v>
      </c>
      <c r="B1035" s="20"/>
      <c r="C1035" s="103">
        <v>2013</v>
      </c>
      <c r="D1035" s="103" t="str">
        <f t="shared" si="15"/>
        <v>Laguna Beach 2013</v>
      </c>
      <c r="E1035" s="103">
        <v>1</v>
      </c>
      <c r="F1035" s="101">
        <v>0</v>
      </c>
      <c r="G1035" s="103">
        <v>0</v>
      </c>
      <c r="H1035" s="103">
        <v>0</v>
      </c>
      <c r="I1035" s="102"/>
      <c r="J1035" s="103">
        <v>1</v>
      </c>
      <c r="K1035" s="101">
        <v>0</v>
      </c>
      <c r="L1035" s="103">
        <v>0</v>
      </c>
      <c r="M1035" s="103">
        <v>0</v>
      </c>
      <c r="N1035" s="102"/>
      <c r="O1035" s="103">
        <v>0</v>
      </c>
      <c r="P1035" s="103">
        <v>1</v>
      </c>
      <c r="Q1035" s="102"/>
      <c r="R1035" s="103">
        <v>0</v>
      </c>
      <c r="S1035" s="103">
        <v>4</v>
      </c>
      <c r="T1035" s="102">
        <v>0</v>
      </c>
      <c r="U1035" s="103">
        <v>2</v>
      </c>
      <c r="V1035" s="103">
        <v>5</v>
      </c>
    </row>
    <row r="1036" spans="1:22" ht="16">
      <c r="A1036" s="104" t="s">
        <v>983</v>
      </c>
      <c r="B1036" s="20" t="str">
        <f>VLOOKUP(A1036,'Planning Periods'!$E$2:$N$540,10,FALSE)</f>
        <v>10/15/2013 - 10/15/2021</v>
      </c>
      <c r="C1036" s="103">
        <v>2014</v>
      </c>
      <c r="D1036" s="103" t="str">
        <f t="shared" si="15"/>
        <v>Laguna Beach 2014</v>
      </c>
      <c r="E1036" s="103">
        <v>1</v>
      </c>
      <c r="F1036" s="101">
        <v>0</v>
      </c>
      <c r="G1036" s="103">
        <v>0</v>
      </c>
      <c r="H1036" s="103">
        <v>0</v>
      </c>
      <c r="I1036" s="102"/>
      <c r="J1036" s="103">
        <v>1</v>
      </c>
      <c r="K1036" s="101">
        <v>0</v>
      </c>
      <c r="L1036" s="103">
        <v>0</v>
      </c>
      <c r="M1036" s="103">
        <v>0</v>
      </c>
      <c r="N1036" s="102"/>
      <c r="O1036" s="103">
        <v>0</v>
      </c>
      <c r="P1036" s="103">
        <v>0</v>
      </c>
      <c r="Q1036" s="102"/>
      <c r="R1036" s="103">
        <v>0</v>
      </c>
      <c r="S1036" s="103">
        <v>15</v>
      </c>
      <c r="T1036" s="102">
        <v>0</v>
      </c>
      <c r="U1036" s="103">
        <v>2</v>
      </c>
      <c r="V1036" s="103">
        <v>15</v>
      </c>
    </row>
    <row r="1037" spans="1:22" ht="16">
      <c r="A1037" s="104" t="s">
        <v>983</v>
      </c>
      <c r="B1037" s="20" t="str">
        <f>VLOOKUP(A1037,'Planning Periods'!$E$2:$N$540,10,FALSE)</f>
        <v>10/15/2013 - 10/15/2021</v>
      </c>
      <c r="C1037" s="103">
        <v>2015</v>
      </c>
      <c r="D1037" s="103" t="str">
        <f t="shared" si="15"/>
        <v>Laguna Beach 2015</v>
      </c>
      <c r="E1037" s="103">
        <v>1</v>
      </c>
      <c r="F1037" s="101">
        <v>0</v>
      </c>
      <c r="G1037" s="103">
        <v>0</v>
      </c>
      <c r="H1037" s="103">
        <v>0</v>
      </c>
      <c r="I1037" s="102"/>
      <c r="J1037" s="103">
        <v>1</v>
      </c>
      <c r="K1037" s="101">
        <v>0</v>
      </c>
      <c r="L1037" s="103">
        <v>0</v>
      </c>
      <c r="M1037" s="103">
        <v>0</v>
      </c>
      <c r="N1037" s="102"/>
      <c r="O1037" s="103">
        <v>0</v>
      </c>
      <c r="P1037" s="103">
        <v>0</v>
      </c>
      <c r="Q1037" s="102"/>
      <c r="R1037" s="103">
        <v>0</v>
      </c>
      <c r="S1037" s="103">
        <v>15</v>
      </c>
      <c r="T1037" s="102">
        <v>0</v>
      </c>
      <c r="U1037" s="103">
        <v>2</v>
      </c>
      <c r="V1037" s="103">
        <v>15</v>
      </c>
    </row>
    <row r="1038" spans="1:22" ht="16">
      <c r="A1038" s="104" t="s">
        <v>983</v>
      </c>
      <c r="B1038" s="20" t="str">
        <f>VLOOKUP(A1038,'Planning Periods'!$E$2:$N$540,10,FALSE)</f>
        <v>10/15/2013 - 10/15/2021</v>
      </c>
      <c r="C1038" s="103">
        <v>2016</v>
      </c>
      <c r="D1038" s="103" t="str">
        <f t="shared" si="15"/>
        <v>Laguna Beach 2016</v>
      </c>
      <c r="E1038" s="103">
        <v>1</v>
      </c>
      <c r="F1038" s="101">
        <v>0</v>
      </c>
      <c r="G1038" s="103">
        <v>0</v>
      </c>
      <c r="H1038" s="103">
        <v>0</v>
      </c>
      <c r="I1038" s="102"/>
      <c r="J1038" s="103">
        <v>1</v>
      </c>
      <c r="K1038" s="101">
        <v>0</v>
      </c>
      <c r="L1038" s="103">
        <v>0</v>
      </c>
      <c r="M1038" s="103">
        <v>0</v>
      </c>
      <c r="N1038" s="102"/>
      <c r="O1038" s="103">
        <v>0</v>
      </c>
      <c r="P1038" s="103">
        <v>4</v>
      </c>
      <c r="Q1038" s="102"/>
      <c r="R1038" s="103">
        <v>0</v>
      </c>
      <c r="S1038" s="103">
        <v>8</v>
      </c>
      <c r="T1038" s="102">
        <v>0</v>
      </c>
      <c r="U1038" s="103">
        <v>2</v>
      </c>
      <c r="V1038" s="103">
        <v>12</v>
      </c>
    </row>
    <row r="1039" spans="1:22" ht="16">
      <c r="A1039" s="104" t="s">
        <v>983</v>
      </c>
      <c r="B1039" s="20" t="str">
        <f>VLOOKUP(A1039,'Planning Periods'!$E$2:$N$540,10,FALSE)</f>
        <v>10/15/2013 - 10/15/2021</v>
      </c>
      <c r="C1039" s="103">
        <v>2017</v>
      </c>
      <c r="D1039" s="103" t="str">
        <f t="shared" si="15"/>
        <v>Laguna Beach 2017</v>
      </c>
      <c r="E1039" s="103">
        <v>1</v>
      </c>
      <c r="F1039" s="101">
        <v>0</v>
      </c>
      <c r="G1039" s="103">
        <v>0</v>
      </c>
      <c r="H1039" s="103">
        <v>0</v>
      </c>
      <c r="I1039" s="102"/>
      <c r="J1039" s="103">
        <v>1</v>
      </c>
      <c r="K1039" s="101">
        <v>1</v>
      </c>
      <c r="L1039" s="103">
        <v>1</v>
      </c>
      <c r="M1039" s="103">
        <v>0</v>
      </c>
      <c r="N1039" s="102"/>
      <c r="O1039" s="103">
        <v>0</v>
      </c>
      <c r="P1039" s="103">
        <v>3</v>
      </c>
      <c r="Q1039" s="102"/>
      <c r="R1039" s="103">
        <v>0</v>
      </c>
      <c r="S1039" s="103">
        <v>19</v>
      </c>
      <c r="T1039" s="102">
        <v>0</v>
      </c>
      <c r="U1039" s="103">
        <v>2</v>
      </c>
      <c r="V1039" s="103">
        <v>23</v>
      </c>
    </row>
    <row r="1040" spans="1:22">
      <c r="A1040" s="104" t="s">
        <v>982</v>
      </c>
      <c r="B1040" s="20"/>
      <c r="C1040" s="103">
        <v>2013</v>
      </c>
      <c r="D1040" s="103" t="str">
        <f t="shared" si="15"/>
        <v>Laguna Hills 2013</v>
      </c>
      <c r="E1040" s="103" t="s">
        <v>1538</v>
      </c>
      <c r="F1040" s="101" t="s">
        <v>1538</v>
      </c>
      <c r="G1040" s="103" t="s">
        <v>1538</v>
      </c>
      <c r="H1040" s="103" t="s">
        <v>1538</v>
      </c>
      <c r="I1040" s="102"/>
      <c r="J1040" s="103" t="s">
        <v>1538</v>
      </c>
      <c r="K1040" s="101" t="s">
        <v>1538</v>
      </c>
      <c r="L1040" s="103" t="s">
        <v>1538</v>
      </c>
      <c r="M1040" s="103" t="s">
        <v>1538</v>
      </c>
      <c r="N1040" s="102"/>
      <c r="O1040" s="103" t="s">
        <v>1538</v>
      </c>
      <c r="P1040" s="103" t="s">
        <v>1538</v>
      </c>
      <c r="Q1040" s="102"/>
      <c r="R1040" s="103" t="s">
        <v>1538</v>
      </c>
      <c r="S1040" s="103" t="s">
        <v>1538</v>
      </c>
      <c r="T1040" s="102" t="s">
        <v>1538</v>
      </c>
      <c r="U1040" s="103" t="s">
        <v>1538</v>
      </c>
      <c r="V1040" s="103" t="s">
        <v>1538</v>
      </c>
    </row>
    <row r="1041" spans="1:22" ht="16">
      <c r="A1041" s="104" t="s">
        <v>982</v>
      </c>
      <c r="B1041" s="20" t="str">
        <f>VLOOKUP(A1041,'Planning Periods'!$E$2:$N$540,10,FALSE)</f>
        <v>10/15/2013 - 10/15/2021</v>
      </c>
      <c r="C1041" s="103">
        <v>2014</v>
      </c>
      <c r="D1041" s="103" t="str">
        <f t="shared" si="15"/>
        <v>Laguna Hills 2014</v>
      </c>
      <c r="E1041" s="103">
        <v>1</v>
      </c>
      <c r="F1041" s="101">
        <v>0</v>
      </c>
      <c r="G1041" s="103">
        <v>0</v>
      </c>
      <c r="H1041" s="103">
        <v>0</v>
      </c>
      <c r="I1041" s="102"/>
      <c r="J1041" s="103">
        <v>1</v>
      </c>
      <c r="K1041" s="101">
        <v>0</v>
      </c>
      <c r="L1041" s="103">
        <v>0</v>
      </c>
      <c r="M1041" s="103">
        <v>0</v>
      </c>
      <c r="N1041" s="102"/>
      <c r="O1041" s="103">
        <v>0</v>
      </c>
      <c r="P1041" s="103">
        <v>0</v>
      </c>
      <c r="Q1041" s="102"/>
      <c r="R1041" s="103">
        <v>0</v>
      </c>
      <c r="S1041" s="103">
        <v>0</v>
      </c>
      <c r="T1041" s="102">
        <v>0</v>
      </c>
      <c r="U1041" s="103">
        <v>2</v>
      </c>
      <c r="V1041" s="103">
        <v>0</v>
      </c>
    </row>
    <row r="1042" spans="1:22" ht="16">
      <c r="A1042" s="104" t="s">
        <v>982</v>
      </c>
      <c r="B1042" s="20" t="str">
        <f>VLOOKUP(A1042,'Planning Periods'!$E$2:$N$540,10,FALSE)</f>
        <v>10/15/2013 - 10/15/2021</v>
      </c>
      <c r="C1042" s="103">
        <v>2015</v>
      </c>
      <c r="D1042" s="103" t="str">
        <f t="shared" si="15"/>
        <v>Laguna Hills 2015</v>
      </c>
      <c r="E1042" s="103">
        <v>1</v>
      </c>
      <c r="F1042" s="101">
        <v>0</v>
      </c>
      <c r="G1042" s="103">
        <v>0</v>
      </c>
      <c r="H1042" s="103">
        <v>0</v>
      </c>
      <c r="I1042" s="102"/>
      <c r="J1042" s="103">
        <v>1</v>
      </c>
      <c r="K1042" s="101">
        <v>0</v>
      </c>
      <c r="L1042" s="103">
        <v>0</v>
      </c>
      <c r="M1042" s="103">
        <v>0</v>
      </c>
      <c r="N1042" s="102"/>
      <c r="O1042" s="103">
        <v>0</v>
      </c>
      <c r="P1042" s="103">
        <v>0</v>
      </c>
      <c r="Q1042" s="102"/>
      <c r="R1042" s="103">
        <v>0</v>
      </c>
      <c r="S1042" s="103">
        <v>0</v>
      </c>
      <c r="T1042" s="102">
        <v>0</v>
      </c>
      <c r="U1042" s="103">
        <v>2</v>
      </c>
      <c r="V1042" s="103">
        <v>0</v>
      </c>
    </row>
    <row r="1043" spans="1:22" ht="16">
      <c r="A1043" s="104" t="s">
        <v>982</v>
      </c>
      <c r="B1043" s="20" t="str">
        <f>VLOOKUP(A1043,'Planning Periods'!$E$2:$N$540,10,FALSE)</f>
        <v>10/15/2013 - 10/15/2021</v>
      </c>
      <c r="C1043" s="103">
        <v>2016</v>
      </c>
      <c r="D1043" s="103" t="str">
        <f t="shared" si="15"/>
        <v>Laguna Hills 2016</v>
      </c>
      <c r="E1043" s="103">
        <v>1</v>
      </c>
      <c r="F1043" s="101">
        <v>0</v>
      </c>
      <c r="G1043" s="103">
        <v>0</v>
      </c>
      <c r="H1043" s="103">
        <v>0</v>
      </c>
      <c r="I1043" s="102"/>
      <c r="J1043" s="103">
        <v>1</v>
      </c>
      <c r="K1043" s="101">
        <v>0</v>
      </c>
      <c r="L1043" s="103">
        <v>0</v>
      </c>
      <c r="M1043" s="103">
        <v>0</v>
      </c>
      <c r="N1043" s="102"/>
      <c r="O1043" s="103">
        <v>0</v>
      </c>
      <c r="P1043" s="103">
        <v>291</v>
      </c>
      <c r="Q1043" s="102"/>
      <c r="R1043" s="103">
        <v>0</v>
      </c>
      <c r="S1043" s="103">
        <v>1</v>
      </c>
      <c r="T1043" s="102">
        <v>0</v>
      </c>
      <c r="U1043" s="103">
        <v>2</v>
      </c>
      <c r="V1043" s="103">
        <v>292</v>
      </c>
    </row>
    <row r="1044" spans="1:22" ht="16">
      <c r="A1044" s="104" t="s">
        <v>982</v>
      </c>
      <c r="B1044" s="20" t="str">
        <f>VLOOKUP(A1044,'Planning Periods'!$E$2:$N$540,10,FALSE)</f>
        <v>10/15/2013 - 10/15/2021</v>
      </c>
      <c r="C1044" s="103">
        <v>2017</v>
      </c>
      <c r="D1044" s="103" t="str">
        <f t="shared" si="15"/>
        <v>Laguna Hills 2017</v>
      </c>
      <c r="E1044" s="103">
        <v>1</v>
      </c>
      <c r="F1044" s="101">
        <v>0</v>
      </c>
      <c r="G1044" s="103">
        <v>0</v>
      </c>
      <c r="H1044" s="103">
        <v>0</v>
      </c>
      <c r="I1044" s="102"/>
      <c r="J1044" s="103">
        <v>1</v>
      </c>
      <c r="K1044" s="101">
        <v>0</v>
      </c>
      <c r="L1044" s="103">
        <v>0</v>
      </c>
      <c r="M1044" s="103">
        <v>0</v>
      </c>
      <c r="N1044" s="102"/>
      <c r="O1044" s="103">
        <v>0</v>
      </c>
      <c r="P1044" s="103">
        <v>1</v>
      </c>
      <c r="Q1044" s="102"/>
      <c r="R1044" s="103">
        <v>0</v>
      </c>
      <c r="S1044" s="103">
        <v>1</v>
      </c>
      <c r="T1044" s="102">
        <v>0</v>
      </c>
      <c r="U1044" s="103">
        <v>2</v>
      </c>
      <c r="V1044" s="103">
        <v>2</v>
      </c>
    </row>
    <row r="1045" spans="1:22">
      <c r="A1045" s="104" t="s">
        <v>981</v>
      </c>
      <c r="B1045" s="20"/>
      <c r="C1045" s="103">
        <v>2013</v>
      </c>
      <c r="D1045" s="103" t="str">
        <f t="shared" si="15"/>
        <v>Laguna Niguel 2013</v>
      </c>
      <c r="E1045" s="103" t="s">
        <v>1538</v>
      </c>
      <c r="F1045" s="101" t="s">
        <v>1538</v>
      </c>
      <c r="G1045" s="103" t="s">
        <v>1538</v>
      </c>
      <c r="H1045" s="103" t="s">
        <v>1538</v>
      </c>
      <c r="I1045" s="102"/>
      <c r="J1045" s="103" t="s">
        <v>1538</v>
      </c>
      <c r="K1045" s="101" t="s">
        <v>1538</v>
      </c>
      <c r="L1045" s="103" t="s">
        <v>1538</v>
      </c>
      <c r="M1045" s="103" t="s">
        <v>1538</v>
      </c>
      <c r="N1045" s="102"/>
      <c r="O1045" s="103" t="s">
        <v>1538</v>
      </c>
      <c r="P1045" s="103" t="s">
        <v>1538</v>
      </c>
      <c r="Q1045" s="102"/>
      <c r="R1045" s="103" t="s">
        <v>1538</v>
      </c>
      <c r="S1045" s="103" t="s">
        <v>1538</v>
      </c>
      <c r="T1045" s="102" t="s">
        <v>1538</v>
      </c>
      <c r="U1045" s="103" t="s">
        <v>1538</v>
      </c>
      <c r="V1045" s="103" t="s">
        <v>1538</v>
      </c>
    </row>
    <row r="1046" spans="1:22" ht="16">
      <c r="A1046" s="104" t="s">
        <v>981</v>
      </c>
      <c r="B1046" s="20" t="str">
        <f>VLOOKUP(A1046,'Planning Periods'!$E$2:$N$540,10,FALSE)</f>
        <v>10/15/2013 - 10/15/2021</v>
      </c>
      <c r="C1046" s="103">
        <v>2014</v>
      </c>
      <c r="D1046" s="103" t="str">
        <f t="shared" si="15"/>
        <v>Laguna Niguel 2014</v>
      </c>
      <c r="E1046" s="103">
        <v>43</v>
      </c>
      <c r="F1046" s="101">
        <v>14</v>
      </c>
      <c r="G1046" s="103">
        <v>14</v>
      </c>
      <c r="H1046" s="103">
        <v>0</v>
      </c>
      <c r="I1046" s="102"/>
      <c r="J1046" s="103">
        <v>30</v>
      </c>
      <c r="K1046" s="101">
        <v>14</v>
      </c>
      <c r="L1046" s="103">
        <v>14</v>
      </c>
      <c r="M1046" s="103">
        <v>0</v>
      </c>
      <c r="N1046" s="102"/>
      <c r="O1046" s="103">
        <v>34</v>
      </c>
      <c r="P1046" s="103">
        <v>0</v>
      </c>
      <c r="Q1046" s="102"/>
      <c r="R1046" s="103">
        <v>75</v>
      </c>
      <c r="S1046" s="103">
        <v>427</v>
      </c>
      <c r="T1046" s="102">
        <v>0</v>
      </c>
      <c r="U1046" s="103">
        <v>182</v>
      </c>
      <c r="V1046" s="103">
        <v>455</v>
      </c>
    </row>
    <row r="1047" spans="1:22" ht="16">
      <c r="A1047" s="104" t="s">
        <v>981</v>
      </c>
      <c r="B1047" s="20" t="str">
        <f>VLOOKUP(A1047,'Planning Periods'!$E$2:$N$540,10,FALSE)</f>
        <v>10/15/2013 - 10/15/2021</v>
      </c>
      <c r="C1047" s="103">
        <v>2015</v>
      </c>
      <c r="D1047" s="103" t="str">
        <f t="shared" si="15"/>
        <v>Laguna Niguel 2015</v>
      </c>
      <c r="E1047" s="103">
        <v>43</v>
      </c>
      <c r="F1047" s="101">
        <v>0</v>
      </c>
      <c r="G1047" s="103">
        <v>0</v>
      </c>
      <c r="H1047" s="103">
        <v>0</v>
      </c>
      <c r="I1047" s="102"/>
      <c r="J1047" s="103">
        <v>30</v>
      </c>
      <c r="K1047" s="101">
        <v>0</v>
      </c>
      <c r="L1047" s="103">
        <v>0</v>
      </c>
      <c r="M1047" s="103">
        <v>0</v>
      </c>
      <c r="N1047" s="102"/>
      <c r="O1047" s="103">
        <v>34</v>
      </c>
      <c r="P1047" s="103">
        <v>2</v>
      </c>
      <c r="Q1047" s="102"/>
      <c r="R1047" s="103">
        <v>75</v>
      </c>
      <c r="S1047" s="103">
        <v>4</v>
      </c>
      <c r="T1047" s="102">
        <v>0</v>
      </c>
      <c r="U1047" s="103">
        <v>182</v>
      </c>
      <c r="V1047" s="103">
        <v>6</v>
      </c>
    </row>
    <row r="1048" spans="1:22" ht="16">
      <c r="A1048" s="104" t="s">
        <v>981</v>
      </c>
      <c r="B1048" s="20" t="str">
        <f>VLOOKUP(A1048,'Planning Periods'!$E$2:$N$540,10,FALSE)</f>
        <v>10/15/2013 - 10/15/2021</v>
      </c>
      <c r="C1048" s="103">
        <v>2016</v>
      </c>
      <c r="D1048" s="103" t="str">
        <f t="shared" si="15"/>
        <v>Laguna Niguel 2016</v>
      </c>
      <c r="E1048" s="103">
        <v>43</v>
      </c>
      <c r="F1048" s="101">
        <v>18</v>
      </c>
      <c r="G1048" s="103">
        <v>18</v>
      </c>
      <c r="H1048" s="103">
        <v>0</v>
      </c>
      <c r="I1048" s="102"/>
      <c r="J1048" s="103">
        <v>30</v>
      </c>
      <c r="K1048" s="101">
        <v>0</v>
      </c>
      <c r="L1048" s="103">
        <v>0</v>
      </c>
      <c r="M1048" s="103">
        <v>0</v>
      </c>
      <c r="N1048" s="102"/>
      <c r="O1048" s="103">
        <v>34</v>
      </c>
      <c r="P1048" s="103">
        <v>0</v>
      </c>
      <c r="Q1048" s="102"/>
      <c r="R1048" s="103">
        <v>75</v>
      </c>
      <c r="S1048" s="103">
        <v>508</v>
      </c>
      <c r="T1048" s="102">
        <v>0</v>
      </c>
      <c r="U1048" s="103">
        <v>182</v>
      </c>
      <c r="V1048" s="103">
        <v>526</v>
      </c>
    </row>
    <row r="1049" spans="1:22" ht="16">
      <c r="A1049" s="104" t="s">
        <v>981</v>
      </c>
      <c r="B1049" s="20" t="str">
        <f>VLOOKUP(A1049,'Planning Periods'!$E$2:$N$540,10,FALSE)</f>
        <v>10/15/2013 - 10/15/2021</v>
      </c>
      <c r="C1049" s="103">
        <v>2017</v>
      </c>
      <c r="D1049" s="103" t="str">
        <f t="shared" si="15"/>
        <v>Laguna Niguel 2017</v>
      </c>
      <c r="E1049" s="103">
        <v>43</v>
      </c>
      <c r="F1049" s="101">
        <v>0</v>
      </c>
      <c r="G1049" s="103">
        <v>0</v>
      </c>
      <c r="H1049" s="103">
        <v>0</v>
      </c>
      <c r="I1049" s="102"/>
      <c r="J1049" s="103">
        <v>30</v>
      </c>
      <c r="K1049" s="101">
        <v>24</v>
      </c>
      <c r="L1049" s="103">
        <v>24</v>
      </c>
      <c r="M1049" s="103">
        <v>0</v>
      </c>
      <c r="N1049" s="102"/>
      <c r="O1049" s="103">
        <v>34</v>
      </c>
      <c r="P1049" s="103">
        <v>0</v>
      </c>
      <c r="Q1049" s="102"/>
      <c r="R1049" s="103">
        <v>75</v>
      </c>
      <c r="S1049" s="103">
        <v>211</v>
      </c>
      <c r="T1049" s="102">
        <v>0</v>
      </c>
      <c r="U1049" s="103">
        <v>182</v>
      </c>
      <c r="V1049" s="103">
        <v>235</v>
      </c>
    </row>
    <row r="1050" spans="1:22">
      <c r="A1050" s="104" t="s">
        <v>980</v>
      </c>
      <c r="B1050" s="20"/>
      <c r="C1050" s="103">
        <v>2013</v>
      </c>
      <c r="D1050" s="103" t="str">
        <f t="shared" si="15"/>
        <v>Laguna Woods 2013</v>
      </c>
      <c r="E1050" s="103" t="s">
        <v>1538</v>
      </c>
      <c r="F1050" s="101" t="s">
        <v>1538</v>
      </c>
      <c r="G1050" s="103" t="s">
        <v>1538</v>
      </c>
      <c r="H1050" s="103" t="s">
        <v>1538</v>
      </c>
      <c r="I1050" s="102"/>
      <c r="J1050" s="103" t="s">
        <v>1538</v>
      </c>
      <c r="K1050" s="101" t="s">
        <v>1538</v>
      </c>
      <c r="L1050" s="103" t="s">
        <v>1538</v>
      </c>
      <c r="M1050" s="103" t="s">
        <v>1538</v>
      </c>
      <c r="N1050" s="102"/>
      <c r="O1050" s="103" t="s">
        <v>1538</v>
      </c>
      <c r="P1050" s="103" t="s">
        <v>1538</v>
      </c>
      <c r="Q1050" s="102"/>
      <c r="R1050" s="103" t="s">
        <v>1538</v>
      </c>
      <c r="S1050" s="103" t="s">
        <v>1538</v>
      </c>
      <c r="T1050" s="102" t="s">
        <v>1538</v>
      </c>
      <c r="U1050" s="103" t="s">
        <v>1538</v>
      </c>
      <c r="V1050" s="103" t="s">
        <v>1538</v>
      </c>
    </row>
    <row r="1051" spans="1:22" ht="16">
      <c r="A1051" s="104" t="s">
        <v>980</v>
      </c>
      <c r="B1051" s="20" t="str">
        <f>VLOOKUP(A1051,'Planning Periods'!$E$2:$N$540,10,FALSE)</f>
        <v>10/15/2013 - 10/15/2021</v>
      </c>
      <c r="C1051" s="103">
        <v>2014</v>
      </c>
      <c r="D1051" s="103" t="str">
        <f t="shared" si="15"/>
        <v>Laguna Woods 2014</v>
      </c>
      <c r="E1051" s="103">
        <v>1</v>
      </c>
      <c r="F1051" s="101">
        <v>0</v>
      </c>
      <c r="G1051" s="103">
        <v>0</v>
      </c>
      <c r="H1051" s="103">
        <v>0</v>
      </c>
      <c r="I1051" s="102"/>
      <c r="J1051" s="103">
        <v>1</v>
      </c>
      <c r="K1051" s="101">
        <v>0</v>
      </c>
      <c r="L1051" s="103">
        <v>0</v>
      </c>
      <c r="M1051" s="103">
        <v>0</v>
      </c>
      <c r="N1051" s="102"/>
      <c r="O1051" s="103">
        <v>0</v>
      </c>
      <c r="P1051" s="103">
        <v>0</v>
      </c>
      <c r="Q1051" s="102"/>
      <c r="R1051" s="103">
        <v>0</v>
      </c>
      <c r="S1051" s="103">
        <v>0</v>
      </c>
      <c r="T1051" s="102">
        <v>0</v>
      </c>
      <c r="U1051" s="103">
        <v>2</v>
      </c>
      <c r="V1051" s="103">
        <v>0</v>
      </c>
    </row>
    <row r="1052" spans="1:22" ht="16">
      <c r="A1052" s="104" t="s">
        <v>980</v>
      </c>
      <c r="B1052" s="20" t="str">
        <f>VLOOKUP(A1052,'Planning Periods'!$E$2:$N$540,10,FALSE)</f>
        <v>10/15/2013 - 10/15/2021</v>
      </c>
      <c r="C1052" s="103">
        <v>2015</v>
      </c>
      <c r="D1052" s="103" t="str">
        <f t="shared" si="15"/>
        <v>Laguna Woods 2015</v>
      </c>
      <c r="E1052" s="103">
        <v>1</v>
      </c>
      <c r="F1052" s="101">
        <v>0</v>
      </c>
      <c r="G1052" s="103">
        <v>0</v>
      </c>
      <c r="H1052" s="103">
        <v>0</v>
      </c>
      <c r="I1052" s="102"/>
      <c r="J1052" s="103">
        <v>1</v>
      </c>
      <c r="K1052" s="101">
        <v>0</v>
      </c>
      <c r="L1052" s="103">
        <v>0</v>
      </c>
      <c r="M1052" s="103">
        <v>0</v>
      </c>
      <c r="N1052" s="102"/>
      <c r="O1052" s="103">
        <v>0</v>
      </c>
      <c r="P1052" s="103">
        <v>0</v>
      </c>
      <c r="Q1052" s="102"/>
      <c r="R1052" s="103">
        <v>0</v>
      </c>
      <c r="S1052" s="103">
        <v>0</v>
      </c>
      <c r="T1052" s="102">
        <v>0</v>
      </c>
      <c r="U1052" s="103">
        <v>2</v>
      </c>
      <c r="V1052" s="103">
        <v>0</v>
      </c>
    </row>
    <row r="1053" spans="1:22" ht="16">
      <c r="A1053" s="104" t="s">
        <v>980</v>
      </c>
      <c r="B1053" s="20" t="str">
        <f>VLOOKUP(A1053,'Planning Periods'!$E$2:$N$540,10,FALSE)</f>
        <v>10/15/2013 - 10/15/2021</v>
      </c>
      <c r="C1053" s="103">
        <v>2016</v>
      </c>
      <c r="D1053" s="103" t="str">
        <f t="shared" si="15"/>
        <v>Laguna Woods 2016</v>
      </c>
      <c r="E1053" s="103">
        <v>1</v>
      </c>
      <c r="F1053" s="101">
        <v>0</v>
      </c>
      <c r="G1053" s="103">
        <v>0</v>
      </c>
      <c r="H1053" s="103">
        <v>0</v>
      </c>
      <c r="I1053" s="102"/>
      <c r="J1053" s="103">
        <v>1</v>
      </c>
      <c r="K1053" s="101">
        <v>0</v>
      </c>
      <c r="L1053" s="103">
        <v>0</v>
      </c>
      <c r="M1053" s="103">
        <v>0</v>
      </c>
      <c r="N1053" s="102"/>
      <c r="O1053" s="103">
        <v>0</v>
      </c>
      <c r="P1053" s="103">
        <v>0</v>
      </c>
      <c r="Q1053" s="102"/>
      <c r="R1053" s="103">
        <v>0</v>
      </c>
      <c r="S1053" s="103">
        <v>0</v>
      </c>
      <c r="T1053" s="102">
        <v>0</v>
      </c>
      <c r="U1053" s="103">
        <v>2</v>
      </c>
      <c r="V1053" s="103">
        <v>0</v>
      </c>
    </row>
    <row r="1054" spans="1:22" ht="16">
      <c r="A1054" s="104" t="s">
        <v>980</v>
      </c>
      <c r="B1054" s="20" t="str">
        <f>VLOOKUP(A1054,'Planning Periods'!$E$2:$N$540,10,FALSE)</f>
        <v>10/15/2013 - 10/15/2021</v>
      </c>
      <c r="C1054" s="103">
        <v>2017</v>
      </c>
      <c r="D1054" s="103" t="str">
        <f t="shared" si="15"/>
        <v>Laguna Woods 2017</v>
      </c>
      <c r="E1054" s="103">
        <v>1</v>
      </c>
      <c r="F1054" s="101">
        <v>0</v>
      </c>
      <c r="G1054" s="103">
        <v>0</v>
      </c>
      <c r="H1054" s="103">
        <v>0</v>
      </c>
      <c r="I1054" s="102"/>
      <c r="J1054" s="103">
        <v>1</v>
      </c>
      <c r="K1054" s="101">
        <v>0</v>
      </c>
      <c r="L1054" s="103">
        <v>0</v>
      </c>
      <c r="M1054" s="103">
        <v>0</v>
      </c>
      <c r="N1054" s="102"/>
      <c r="O1054" s="103">
        <v>0</v>
      </c>
      <c r="P1054" s="103">
        <v>0</v>
      </c>
      <c r="Q1054" s="102"/>
      <c r="R1054" s="103">
        <v>0</v>
      </c>
      <c r="S1054" s="103">
        <v>0</v>
      </c>
      <c r="T1054" s="102">
        <v>0</v>
      </c>
      <c r="U1054" s="103">
        <v>2</v>
      </c>
      <c r="V1054" s="103">
        <v>0</v>
      </c>
    </row>
    <row r="1055" spans="1:22" ht="16">
      <c r="A1055" t="s">
        <v>606</v>
      </c>
      <c r="B1055" s="20" t="str">
        <f>VLOOKUP(A1055,'Planning Periods'!$E$2:$N$540,10,FALSE)</f>
        <v>06/30/2014 - 06/30/2019</v>
      </c>
      <c r="C1055" s="103">
        <v>2014</v>
      </c>
      <c r="D1055" s="103" t="str">
        <f t="shared" si="15"/>
        <v>Lake County - Unincorporated 2014</v>
      </c>
      <c r="E1055" s="101" t="s">
        <v>1538</v>
      </c>
      <c r="F1055" s="101" t="s">
        <v>1538</v>
      </c>
      <c r="G1055" s="101" t="s">
        <v>1538</v>
      </c>
      <c r="H1055" s="101" t="s">
        <v>1538</v>
      </c>
      <c r="I1055" s="101">
        <v>0</v>
      </c>
      <c r="J1055" s="101" t="s">
        <v>1538</v>
      </c>
      <c r="K1055" s="101" t="s">
        <v>1538</v>
      </c>
      <c r="L1055" s="101" t="s">
        <v>1538</v>
      </c>
      <c r="M1055" s="101" t="s">
        <v>1538</v>
      </c>
      <c r="N1055" s="101">
        <v>0</v>
      </c>
      <c r="O1055" s="101" t="s">
        <v>1538</v>
      </c>
      <c r="P1055" s="101" t="s">
        <v>1538</v>
      </c>
      <c r="Q1055" s="101"/>
      <c r="R1055" s="101" t="s">
        <v>1538</v>
      </c>
      <c r="S1055" s="101" t="s">
        <v>1538</v>
      </c>
      <c r="T1055" s="101" t="s">
        <v>1538</v>
      </c>
      <c r="U1055" s="101" t="s">
        <v>1538</v>
      </c>
      <c r="V1055" s="101" t="s">
        <v>1538</v>
      </c>
    </row>
    <row r="1056" spans="1:22" ht="16">
      <c r="A1056" t="s">
        <v>606</v>
      </c>
      <c r="B1056" s="20" t="str">
        <f>VLOOKUP(A1056,'Planning Periods'!$E$2:$N$540,10,FALSE)</f>
        <v>06/30/2014 - 06/30/2019</v>
      </c>
      <c r="C1056" s="103">
        <v>2015</v>
      </c>
      <c r="D1056" s="103" t="str">
        <f t="shared" si="15"/>
        <v>Lake County - Unincorporated 2015</v>
      </c>
      <c r="E1056" t="s">
        <v>1538</v>
      </c>
      <c r="F1056" t="s">
        <v>1538</v>
      </c>
      <c r="G1056" t="s">
        <v>1538</v>
      </c>
      <c r="H1056" t="s">
        <v>1538</v>
      </c>
      <c r="J1056" t="s">
        <v>1538</v>
      </c>
      <c r="K1056" t="s">
        <v>1538</v>
      </c>
      <c r="L1056" t="s">
        <v>1538</v>
      </c>
      <c r="M1056" t="s">
        <v>1538</v>
      </c>
      <c r="O1056" t="s">
        <v>1538</v>
      </c>
      <c r="P1056" t="s">
        <v>1538</v>
      </c>
      <c r="R1056" t="s">
        <v>1538</v>
      </c>
      <c r="S1056" t="s">
        <v>1538</v>
      </c>
      <c r="T1056" t="s">
        <v>1538</v>
      </c>
      <c r="U1056" t="s">
        <v>1538</v>
      </c>
      <c r="V1056" t="s">
        <v>1538</v>
      </c>
    </row>
    <row r="1057" spans="1:22" ht="16">
      <c r="A1057" t="s">
        <v>606</v>
      </c>
      <c r="B1057" s="20" t="str">
        <f>VLOOKUP(A1057,'Planning Periods'!$E$2:$N$540,10,FALSE)</f>
        <v>06/30/2014 - 06/30/2019</v>
      </c>
      <c r="C1057" s="103">
        <v>2016</v>
      </c>
      <c r="D1057" s="103" t="str">
        <f t="shared" si="15"/>
        <v>Lake County - Unincorporated 2016</v>
      </c>
      <c r="E1057" t="s">
        <v>1538</v>
      </c>
      <c r="F1057" t="s">
        <v>1538</v>
      </c>
      <c r="G1057" t="s">
        <v>1538</v>
      </c>
      <c r="H1057" t="s">
        <v>1538</v>
      </c>
      <c r="J1057" t="s">
        <v>1538</v>
      </c>
      <c r="K1057" t="s">
        <v>1538</v>
      </c>
      <c r="L1057" t="s">
        <v>1538</v>
      </c>
      <c r="M1057" t="s">
        <v>1538</v>
      </c>
      <c r="O1057" t="s">
        <v>1538</v>
      </c>
      <c r="P1057" t="s">
        <v>1538</v>
      </c>
      <c r="R1057" t="s">
        <v>1538</v>
      </c>
      <c r="S1057" t="s">
        <v>1538</v>
      </c>
      <c r="T1057" t="s">
        <v>1538</v>
      </c>
      <c r="U1057" t="s">
        <v>1538</v>
      </c>
      <c r="V1057" t="s">
        <v>1538</v>
      </c>
    </row>
    <row r="1058" spans="1:22" ht="16">
      <c r="A1058" t="s">
        <v>606</v>
      </c>
      <c r="B1058" s="20" t="str">
        <f>VLOOKUP(A1058,'Planning Periods'!$E$2:$N$540,10,FALSE)</f>
        <v>06/30/2014 - 06/30/2019</v>
      </c>
      <c r="C1058" s="103">
        <v>2017</v>
      </c>
      <c r="D1058" s="103" t="str">
        <f t="shared" si="15"/>
        <v>Lake County - Unincorporated 2017</v>
      </c>
      <c r="E1058" t="s">
        <v>1538</v>
      </c>
      <c r="F1058" t="s">
        <v>1538</v>
      </c>
      <c r="G1058" t="s">
        <v>1538</v>
      </c>
      <c r="H1058" t="s">
        <v>1538</v>
      </c>
      <c r="J1058" t="s">
        <v>1538</v>
      </c>
      <c r="K1058" t="s">
        <v>1538</v>
      </c>
      <c r="L1058" t="s">
        <v>1538</v>
      </c>
      <c r="M1058" t="s">
        <v>1538</v>
      </c>
      <c r="O1058" t="s">
        <v>1538</v>
      </c>
      <c r="P1058" t="s">
        <v>1538</v>
      </c>
      <c r="R1058" t="s">
        <v>1538</v>
      </c>
      <c r="S1058" t="s">
        <v>1538</v>
      </c>
      <c r="T1058" t="s">
        <v>1538</v>
      </c>
      <c r="U1058" t="s">
        <v>1538</v>
      </c>
      <c r="V1058" t="s">
        <v>1538</v>
      </c>
    </row>
    <row r="1059" spans="1:22">
      <c r="A1059" s="104" t="s">
        <v>943</v>
      </c>
      <c r="B1059" s="20"/>
      <c r="C1059" s="103">
        <v>2013</v>
      </c>
      <c r="D1059" s="103" t="str">
        <f t="shared" si="15"/>
        <v>Lake Elsinore 2013</v>
      </c>
      <c r="E1059" t="s">
        <v>1538</v>
      </c>
      <c r="F1059" t="s">
        <v>1538</v>
      </c>
      <c r="G1059" t="s">
        <v>1538</v>
      </c>
      <c r="H1059" t="s">
        <v>1538</v>
      </c>
      <c r="J1059" t="s">
        <v>1538</v>
      </c>
      <c r="K1059" t="s">
        <v>1538</v>
      </c>
      <c r="L1059" t="s">
        <v>1538</v>
      </c>
      <c r="M1059" t="s">
        <v>1538</v>
      </c>
      <c r="O1059" t="s">
        <v>1538</v>
      </c>
      <c r="P1059" t="s">
        <v>1538</v>
      </c>
      <c r="R1059" t="s">
        <v>1538</v>
      </c>
      <c r="S1059" t="s">
        <v>1538</v>
      </c>
      <c r="T1059" t="s">
        <v>1538</v>
      </c>
      <c r="U1059" t="s">
        <v>1538</v>
      </c>
      <c r="V1059" t="s">
        <v>1538</v>
      </c>
    </row>
    <row r="1060" spans="1:22" ht="16">
      <c r="A1060" s="104" t="s">
        <v>943</v>
      </c>
      <c r="B1060" s="20" t="str">
        <f>VLOOKUP(A1060,'Planning Periods'!$E$2:$N$540,10,FALSE)</f>
        <v>10/15/2013 - 10/15/2021</v>
      </c>
      <c r="C1060" s="103">
        <v>2014</v>
      </c>
      <c r="D1060" s="103" t="str">
        <f t="shared" si="15"/>
        <v>Lake Elsinore 2014</v>
      </c>
      <c r="E1060" s="103">
        <v>978</v>
      </c>
      <c r="F1060" s="101">
        <v>0</v>
      </c>
      <c r="G1060" s="103">
        <v>0</v>
      </c>
      <c r="H1060" s="103">
        <v>0</v>
      </c>
      <c r="I1060" s="102"/>
      <c r="J1060" s="103">
        <v>639</v>
      </c>
      <c r="K1060" s="101">
        <v>0</v>
      </c>
      <c r="L1060" s="103">
        <v>0</v>
      </c>
      <c r="M1060" s="103">
        <v>0</v>
      </c>
      <c r="N1060" s="102"/>
      <c r="O1060" s="103">
        <v>829</v>
      </c>
      <c r="P1060" s="103">
        <v>0</v>
      </c>
      <c r="Q1060" s="102"/>
      <c r="R1060" s="103">
        <v>1317</v>
      </c>
      <c r="S1060" s="103">
        <v>0</v>
      </c>
      <c r="T1060" s="102">
        <v>0</v>
      </c>
      <c r="U1060" s="103">
        <v>3763</v>
      </c>
      <c r="V1060" s="103">
        <v>0</v>
      </c>
    </row>
    <row r="1061" spans="1:22" ht="16">
      <c r="A1061" s="104" t="s">
        <v>943</v>
      </c>
      <c r="B1061" s="20" t="str">
        <f>VLOOKUP(A1061,'Planning Periods'!$E$2:$N$540,10,FALSE)</f>
        <v>10/15/2013 - 10/15/2021</v>
      </c>
      <c r="C1061" s="103">
        <v>2015</v>
      </c>
      <c r="D1061" s="103" t="str">
        <f t="shared" si="15"/>
        <v>Lake Elsinore 2015</v>
      </c>
      <c r="E1061" s="103">
        <v>978</v>
      </c>
      <c r="F1061" s="101">
        <v>0</v>
      </c>
      <c r="G1061" s="103">
        <v>0</v>
      </c>
      <c r="H1061" s="103">
        <v>0</v>
      </c>
      <c r="I1061" s="102"/>
      <c r="J1061" s="103">
        <v>639</v>
      </c>
      <c r="K1061" s="101">
        <v>0</v>
      </c>
      <c r="L1061" s="103">
        <v>0</v>
      </c>
      <c r="M1061" s="103">
        <v>0</v>
      </c>
      <c r="N1061" s="102"/>
      <c r="O1061" s="103">
        <v>829</v>
      </c>
      <c r="P1061" s="103">
        <v>341</v>
      </c>
      <c r="Q1061" s="102"/>
      <c r="R1061" s="103">
        <v>1317</v>
      </c>
      <c r="S1061" s="103">
        <v>2</v>
      </c>
      <c r="T1061" s="102">
        <v>0</v>
      </c>
      <c r="U1061" s="103">
        <v>3763</v>
      </c>
      <c r="V1061" s="103">
        <v>343</v>
      </c>
    </row>
    <row r="1062" spans="1:22" ht="16">
      <c r="A1062" s="104" t="s">
        <v>943</v>
      </c>
      <c r="B1062" s="20" t="str">
        <f>VLOOKUP(A1062,'Planning Periods'!$E$2:$N$540,10,FALSE)</f>
        <v>10/15/2013 - 10/15/2021</v>
      </c>
      <c r="C1062" s="103">
        <v>2016</v>
      </c>
      <c r="D1062" s="103" t="str">
        <f t="shared" si="15"/>
        <v>Lake Elsinore 2016</v>
      </c>
      <c r="E1062" s="103">
        <v>978</v>
      </c>
      <c r="F1062" s="101">
        <v>0</v>
      </c>
      <c r="G1062" s="103">
        <v>0</v>
      </c>
      <c r="H1062" s="103">
        <v>0</v>
      </c>
      <c r="I1062" s="102"/>
      <c r="J1062" s="103">
        <v>639</v>
      </c>
      <c r="K1062" s="101">
        <v>0</v>
      </c>
      <c r="L1062" s="103">
        <v>0</v>
      </c>
      <c r="M1062" s="103">
        <v>0</v>
      </c>
      <c r="N1062" s="102"/>
      <c r="O1062" s="103">
        <v>829</v>
      </c>
      <c r="P1062" s="103">
        <v>203</v>
      </c>
      <c r="Q1062" s="102"/>
      <c r="R1062" s="103">
        <v>1317</v>
      </c>
      <c r="S1062" s="103">
        <v>258</v>
      </c>
      <c r="T1062" s="102">
        <v>0</v>
      </c>
      <c r="U1062" s="103">
        <v>3763</v>
      </c>
      <c r="V1062" s="103">
        <v>461</v>
      </c>
    </row>
    <row r="1063" spans="1:22" ht="16">
      <c r="A1063" s="104" t="s">
        <v>943</v>
      </c>
      <c r="B1063" s="20" t="str">
        <f>VLOOKUP(A1063,'Planning Periods'!$E$2:$N$540,10,FALSE)</f>
        <v>10/15/2013 - 10/15/2021</v>
      </c>
      <c r="C1063" s="103">
        <v>2017</v>
      </c>
      <c r="D1063" s="103" t="str">
        <f t="shared" si="15"/>
        <v>Lake Elsinore 2017</v>
      </c>
      <c r="E1063" s="103">
        <v>978</v>
      </c>
      <c r="F1063" s="101">
        <v>2</v>
      </c>
      <c r="G1063" s="103">
        <v>0</v>
      </c>
      <c r="H1063" s="103">
        <v>2</v>
      </c>
      <c r="I1063" s="102"/>
      <c r="J1063" s="103">
        <v>639</v>
      </c>
      <c r="K1063" s="101">
        <v>0</v>
      </c>
      <c r="L1063" s="103">
        <v>0</v>
      </c>
      <c r="M1063" s="103">
        <v>0</v>
      </c>
      <c r="N1063" s="102"/>
      <c r="O1063" s="103">
        <v>829</v>
      </c>
      <c r="P1063" s="103">
        <v>129</v>
      </c>
      <c r="Q1063" s="102"/>
      <c r="R1063" s="103">
        <v>1317</v>
      </c>
      <c r="S1063" s="103">
        <v>435</v>
      </c>
      <c r="T1063" s="102">
        <v>0</v>
      </c>
      <c r="U1063" s="103">
        <v>3763</v>
      </c>
      <c r="V1063" s="103">
        <v>566</v>
      </c>
    </row>
    <row r="1064" spans="1:22">
      <c r="A1064" s="104" t="s">
        <v>979</v>
      </c>
      <c r="B1064" s="20"/>
      <c r="C1064" s="103">
        <v>2013</v>
      </c>
      <c r="D1064" s="103" t="str">
        <f t="shared" si="15"/>
        <v>Lake Forest 2013</v>
      </c>
      <c r="E1064" s="103">
        <v>647</v>
      </c>
      <c r="F1064" s="101">
        <v>20</v>
      </c>
      <c r="G1064" s="103">
        <v>20</v>
      </c>
      <c r="H1064" s="103">
        <v>0</v>
      </c>
      <c r="I1064" s="102"/>
      <c r="J1064" s="103">
        <v>450</v>
      </c>
      <c r="K1064" s="101">
        <v>167</v>
      </c>
      <c r="L1064" s="103">
        <v>167</v>
      </c>
      <c r="M1064" s="103">
        <v>0</v>
      </c>
      <c r="N1064" s="102"/>
      <c r="O1064" s="103">
        <v>497</v>
      </c>
      <c r="P1064" s="103">
        <v>20</v>
      </c>
      <c r="Q1064" s="102"/>
      <c r="R1064" s="103">
        <v>1133</v>
      </c>
      <c r="S1064" s="103">
        <v>29</v>
      </c>
      <c r="T1064" s="102">
        <v>0</v>
      </c>
      <c r="U1064" s="103">
        <v>2727</v>
      </c>
      <c r="V1064" s="103">
        <v>236</v>
      </c>
    </row>
    <row r="1065" spans="1:22" ht="16">
      <c r="A1065" s="104" t="s">
        <v>979</v>
      </c>
      <c r="B1065" s="20" t="str">
        <f>VLOOKUP(A1065,'Planning Periods'!$E$2:$N$540,10,FALSE)</f>
        <v>10/15/2013 - 10/15/2021</v>
      </c>
      <c r="C1065" s="103">
        <v>2014</v>
      </c>
      <c r="D1065" s="103" t="str">
        <f t="shared" si="15"/>
        <v>Lake Forest 2014</v>
      </c>
      <c r="E1065" s="103">
        <v>647</v>
      </c>
      <c r="F1065" s="101">
        <v>0</v>
      </c>
      <c r="G1065" s="103">
        <v>0</v>
      </c>
      <c r="H1065" s="103">
        <v>0</v>
      </c>
      <c r="I1065" s="102"/>
      <c r="J1065" s="103">
        <v>450</v>
      </c>
      <c r="K1065" s="101">
        <v>0</v>
      </c>
      <c r="L1065" s="103">
        <v>0</v>
      </c>
      <c r="M1065" s="103">
        <v>0</v>
      </c>
      <c r="N1065" s="102"/>
      <c r="O1065" s="103">
        <v>497</v>
      </c>
      <c r="P1065" s="103">
        <v>145</v>
      </c>
      <c r="Q1065" s="102"/>
      <c r="R1065" s="103">
        <v>1133</v>
      </c>
      <c r="S1065" s="103">
        <v>688</v>
      </c>
      <c r="T1065" s="102">
        <v>0</v>
      </c>
      <c r="U1065" s="103">
        <v>2727</v>
      </c>
      <c r="V1065" s="103">
        <v>833</v>
      </c>
    </row>
    <row r="1066" spans="1:22" ht="16">
      <c r="A1066" s="104" t="s">
        <v>979</v>
      </c>
      <c r="B1066" s="20" t="str">
        <f>VLOOKUP(A1066,'Planning Periods'!$E$2:$N$540,10,FALSE)</f>
        <v>10/15/2013 - 10/15/2021</v>
      </c>
      <c r="C1066" s="103">
        <v>2015</v>
      </c>
      <c r="D1066" s="103" t="str">
        <f t="shared" si="15"/>
        <v>Lake Forest 2015</v>
      </c>
      <c r="E1066" s="103">
        <v>647</v>
      </c>
      <c r="F1066" s="101">
        <v>0</v>
      </c>
      <c r="G1066" s="103">
        <v>0</v>
      </c>
      <c r="H1066" s="103">
        <v>0</v>
      </c>
      <c r="I1066" s="102"/>
      <c r="J1066" s="103">
        <v>450</v>
      </c>
      <c r="K1066" s="101">
        <v>0</v>
      </c>
      <c r="L1066" s="103">
        <v>0</v>
      </c>
      <c r="M1066" s="103">
        <v>0</v>
      </c>
      <c r="N1066" s="102"/>
      <c r="O1066" s="103">
        <v>497</v>
      </c>
      <c r="P1066" s="103">
        <v>48</v>
      </c>
      <c r="Q1066" s="102"/>
      <c r="R1066" s="103">
        <v>1133</v>
      </c>
      <c r="S1066" s="103">
        <v>461</v>
      </c>
      <c r="T1066" s="102">
        <v>0</v>
      </c>
      <c r="U1066" s="103">
        <v>2727</v>
      </c>
      <c r="V1066" s="103">
        <v>509</v>
      </c>
    </row>
    <row r="1067" spans="1:22" ht="16">
      <c r="A1067" s="104" t="s">
        <v>979</v>
      </c>
      <c r="B1067" s="20" t="str">
        <f>VLOOKUP(A1067,'Planning Periods'!$E$2:$N$540,10,FALSE)</f>
        <v>10/15/2013 - 10/15/2021</v>
      </c>
      <c r="C1067" s="103">
        <v>2016</v>
      </c>
      <c r="D1067" s="103" t="str">
        <f t="shared" si="15"/>
        <v>Lake Forest 2016</v>
      </c>
      <c r="E1067" s="103">
        <v>647</v>
      </c>
      <c r="F1067" s="101">
        <v>0</v>
      </c>
      <c r="G1067" s="103">
        <v>0</v>
      </c>
      <c r="H1067" s="103">
        <v>0</v>
      </c>
      <c r="I1067" s="102"/>
      <c r="J1067" s="103">
        <v>450</v>
      </c>
      <c r="K1067" s="101">
        <v>0</v>
      </c>
      <c r="L1067" s="103">
        <v>0</v>
      </c>
      <c r="M1067" s="103">
        <v>0</v>
      </c>
      <c r="N1067" s="102"/>
      <c r="O1067" s="103">
        <v>497</v>
      </c>
      <c r="P1067" s="103">
        <v>8</v>
      </c>
      <c r="Q1067" s="102"/>
      <c r="R1067" s="103">
        <v>1133</v>
      </c>
      <c r="S1067" s="103">
        <v>489</v>
      </c>
      <c r="T1067" s="102">
        <v>0</v>
      </c>
      <c r="U1067" s="103">
        <v>2727</v>
      </c>
      <c r="V1067" s="103">
        <v>497</v>
      </c>
    </row>
    <row r="1068" spans="1:22" ht="16">
      <c r="A1068" s="104" t="s">
        <v>979</v>
      </c>
      <c r="B1068" s="20" t="str">
        <f>VLOOKUP(A1068,'Planning Periods'!$E$2:$N$540,10,FALSE)</f>
        <v>10/15/2013 - 10/15/2021</v>
      </c>
      <c r="C1068" s="103">
        <v>2017</v>
      </c>
      <c r="D1068" s="103" t="str">
        <f t="shared" si="15"/>
        <v>Lake Forest 2017</v>
      </c>
      <c r="E1068" s="103">
        <v>647</v>
      </c>
      <c r="F1068" s="101">
        <v>0</v>
      </c>
      <c r="G1068" s="103">
        <v>0</v>
      </c>
      <c r="H1068" s="103">
        <v>0</v>
      </c>
      <c r="I1068" s="102"/>
      <c r="J1068" s="103">
        <v>450</v>
      </c>
      <c r="K1068" s="101">
        <v>0</v>
      </c>
      <c r="L1068" s="103">
        <v>0</v>
      </c>
      <c r="M1068" s="103">
        <v>0</v>
      </c>
      <c r="N1068" s="102"/>
      <c r="O1068" s="103">
        <v>497</v>
      </c>
      <c r="P1068" s="103">
        <v>0</v>
      </c>
      <c r="Q1068" s="102"/>
      <c r="R1068" s="103">
        <v>1133</v>
      </c>
      <c r="S1068" s="103">
        <v>749</v>
      </c>
      <c r="T1068" s="102">
        <v>0</v>
      </c>
      <c r="U1068" s="103">
        <v>2727</v>
      </c>
      <c r="V1068" s="103">
        <v>749</v>
      </c>
    </row>
    <row r="1069" spans="1:22" ht="16">
      <c r="A1069" s="104" t="s">
        <v>1131</v>
      </c>
      <c r="B1069" s="20" t="str">
        <f>VLOOKUP(A1069,'Planning Periods'!$E$2:$N$540,10,FALSE)</f>
        <v>06/30/2014 - 06/30/2019</v>
      </c>
      <c r="C1069" s="103">
        <v>2014</v>
      </c>
      <c r="D1069" s="103" t="str">
        <f t="shared" si="15"/>
        <v>Lakeport 2014</v>
      </c>
      <c r="E1069" s="103" t="s">
        <v>1538</v>
      </c>
      <c r="F1069" s="101" t="s">
        <v>1538</v>
      </c>
      <c r="G1069" s="103" t="s">
        <v>1538</v>
      </c>
      <c r="H1069" s="103" t="s">
        <v>1538</v>
      </c>
      <c r="I1069" s="102"/>
      <c r="J1069" s="103" t="s">
        <v>1538</v>
      </c>
      <c r="K1069" s="101" t="s">
        <v>1538</v>
      </c>
      <c r="L1069" s="103" t="s">
        <v>1538</v>
      </c>
      <c r="M1069" s="103" t="s">
        <v>1538</v>
      </c>
      <c r="N1069" s="102"/>
      <c r="O1069" s="103" t="s">
        <v>1538</v>
      </c>
      <c r="P1069" s="103" t="s">
        <v>1538</v>
      </c>
      <c r="Q1069" s="102"/>
      <c r="R1069" s="103" t="s">
        <v>1538</v>
      </c>
      <c r="S1069" s="103" t="s">
        <v>1538</v>
      </c>
      <c r="T1069" s="102" t="s">
        <v>1538</v>
      </c>
      <c r="U1069" s="103" t="s">
        <v>1538</v>
      </c>
      <c r="V1069" s="103" t="s">
        <v>1538</v>
      </c>
    </row>
    <row r="1070" spans="1:22" ht="16">
      <c r="A1070" s="104" t="s">
        <v>1131</v>
      </c>
      <c r="B1070" s="20" t="str">
        <f>VLOOKUP(A1070,'Planning Periods'!$E$2:$N$540,10,FALSE)</f>
        <v>06/30/2014 - 06/30/2019</v>
      </c>
      <c r="C1070" s="103">
        <v>2015</v>
      </c>
      <c r="D1070" s="103" t="str">
        <f t="shared" si="15"/>
        <v>Lakeport 2015</v>
      </c>
      <c r="E1070" s="103" t="s">
        <v>1538</v>
      </c>
      <c r="F1070" s="101" t="s">
        <v>1538</v>
      </c>
      <c r="G1070" s="103" t="s">
        <v>1538</v>
      </c>
      <c r="H1070" s="103" t="s">
        <v>1538</v>
      </c>
      <c r="I1070" s="102"/>
      <c r="J1070" s="103" t="s">
        <v>1538</v>
      </c>
      <c r="K1070" s="101" t="s">
        <v>1538</v>
      </c>
      <c r="L1070" s="103" t="s">
        <v>1538</v>
      </c>
      <c r="M1070" s="103" t="s">
        <v>1538</v>
      </c>
      <c r="N1070" s="102"/>
      <c r="O1070" s="103" t="s">
        <v>1538</v>
      </c>
      <c r="P1070" s="103" t="s">
        <v>1538</v>
      </c>
      <c r="Q1070" s="102"/>
      <c r="R1070" s="103" t="s">
        <v>1538</v>
      </c>
      <c r="S1070" s="103" t="s">
        <v>1538</v>
      </c>
      <c r="T1070" s="102" t="s">
        <v>1538</v>
      </c>
      <c r="U1070" s="103" t="s">
        <v>1538</v>
      </c>
      <c r="V1070" s="103" t="s">
        <v>1538</v>
      </c>
    </row>
    <row r="1071" spans="1:22" ht="16">
      <c r="A1071" s="104" t="s">
        <v>1131</v>
      </c>
      <c r="B1071" s="20" t="str">
        <f>VLOOKUP(A1071,'Planning Periods'!$E$2:$N$540,10,FALSE)</f>
        <v>06/30/2014 - 06/30/2019</v>
      </c>
      <c r="C1071" s="103">
        <v>2016</v>
      </c>
      <c r="D1071" s="103" t="str">
        <f t="shared" si="15"/>
        <v>Lakeport 2016</v>
      </c>
      <c r="E1071" s="103" t="s">
        <v>1538</v>
      </c>
      <c r="F1071" s="101" t="s">
        <v>1538</v>
      </c>
      <c r="G1071" s="103" t="s">
        <v>1538</v>
      </c>
      <c r="H1071" s="103" t="s">
        <v>1538</v>
      </c>
      <c r="I1071" s="102"/>
      <c r="J1071" s="103" t="s">
        <v>1538</v>
      </c>
      <c r="K1071" s="101" t="s">
        <v>1538</v>
      </c>
      <c r="L1071" s="103" t="s">
        <v>1538</v>
      </c>
      <c r="M1071" s="103" t="s">
        <v>1538</v>
      </c>
      <c r="N1071" s="102"/>
      <c r="O1071" s="103" t="s">
        <v>1538</v>
      </c>
      <c r="P1071" s="103" t="s">
        <v>1538</v>
      </c>
      <c r="Q1071" s="102"/>
      <c r="R1071" s="103" t="s">
        <v>1538</v>
      </c>
      <c r="S1071" s="103" t="s">
        <v>1538</v>
      </c>
      <c r="T1071" s="102" t="s">
        <v>1538</v>
      </c>
      <c r="U1071" s="103" t="s">
        <v>1538</v>
      </c>
      <c r="V1071" s="103" t="s">
        <v>1538</v>
      </c>
    </row>
    <row r="1072" spans="1:22" ht="16">
      <c r="A1072" s="104" t="s">
        <v>1131</v>
      </c>
      <c r="B1072" s="20" t="str">
        <f>VLOOKUP(A1072,'Planning Periods'!$E$2:$N$540,10,FALSE)</f>
        <v>06/30/2014 - 06/30/2019</v>
      </c>
      <c r="C1072" s="103">
        <v>2017</v>
      </c>
      <c r="D1072" s="103" t="str">
        <f t="shared" si="15"/>
        <v>Lakeport 2017</v>
      </c>
      <c r="E1072" s="103">
        <v>38</v>
      </c>
      <c r="F1072" s="101">
        <v>0</v>
      </c>
      <c r="G1072" s="103">
        <v>0</v>
      </c>
      <c r="H1072" s="103">
        <v>0</v>
      </c>
      <c r="I1072" s="102"/>
      <c r="J1072" s="103">
        <v>24</v>
      </c>
      <c r="K1072" s="101">
        <v>0</v>
      </c>
      <c r="L1072" s="103">
        <v>0</v>
      </c>
      <c r="M1072" s="103">
        <v>0</v>
      </c>
      <c r="N1072" s="102"/>
      <c r="O1072" s="103">
        <v>27</v>
      </c>
      <c r="P1072" s="103">
        <v>0</v>
      </c>
      <c r="Q1072" s="102"/>
      <c r="R1072" s="103">
        <v>64</v>
      </c>
      <c r="S1072" s="103">
        <v>4</v>
      </c>
      <c r="T1072" s="102">
        <v>0</v>
      </c>
      <c r="U1072" s="103">
        <v>153</v>
      </c>
      <c r="V1072" s="103">
        <v>4</v>
      </c>
    </row>
    <row r="1073" spans="1:22">
      <c r="A1073" s="104" t="s">
        <v>1085</v>
      </c>
      <c r="B1073" s="20"/>
      <c r="C1073" s="103">
        <v>2013</v>
      </c>
      <c r="D1073" s="103" t="str">
        <f t="shared" si="15"/>
        <v>Lakewood 2013</v>
      </c>
      <c r="E1073" s="103" t="s">
        <v>1538</v>
      </c>
      <c r="F1073" s="101" t="s">
        <v>1538</v>
      </c>
      <c r="G1073" s="103" t="s">
        <v>1538</v>
      </c>
      <c r="H1073" s="103" t="s">
        <v>1538</v>
      </c>
      <c r="I1073" s="102"/>
      <c r="J1073" s="103" t="s">
        <v>1538</v>
      </c>
      <c r="K1073" s="101" t="s">
        <v>1538</v>
      </c>
      <c r="L1073" s="103" t="s">
        <v>1538</v>
      </c>
      <c r="M1073" s="103" t="s">
        <v>1538</v>
      </c>
      <c r="N1073" s="102"/>
      <c r="O1073" s="103" t="s">
        <v>1538</v>
      </c>
      <c r="P1073" s="103" t="s">
        <v>1538</v>
      </c>
      <c r="Q1073" s="102"/>
      <c r="R1073" s="103" t="s">
        <v>1538</v>
      </c>
      <c r="S1073" s="103" t="s">
        <v>1538</v>
      </c>
      <c r="T1073" s="102" t="s">
        <v>1538</v>
      </c>
      <c r="U1073" s="103" t="s">
        <v>1538</v>
      </c>
      <c r="V1073" s="103" t="s">
        <v>1538</v>
      </c>
    </row>
    <row r="1074" spans="1:22" ht="16">
      <c r="A1074" s="104" t="s">
        <v>1085</v>
      </c>
      <c r="B1074" s="20" t="str">
        <f>VLOOKUP(A1074,'Planning Periods'!$E$2:$N$540,10,FALSE)</f>
        <v>10/15/2013 - 10/15/2021</v>
      </c>
      <c r="C1074" s="103">
        <v>2014</v>
      </c>
      <c r="D1074" s="103" t="str">
        <f t="shared" si="15"/>
        <v>Lakewood 2014</v>
      </c>
      <c r="E1074" s="103">
        <v>107</v>
      </c>
      <c r="F1074" s="101">
        <v>0</v>
      </c>
      <c r="G1074" s="103">
        <v>0</v>
      </c>
      <c r="H1074" s="103">
        <v>0</v>
      </c>
      <c r="I1074" s="102"/>
      <c r="J1074" s="103">
        <v>63</v>
      </c>
      <c r="K1074" s="101">
        <v>0</v>
      </c>
      <c r="L1074" s="103">
        <v>0</v>
      </c>
      <c r="M1074" s="103">
        <v>0</v>
      </c>
      <c r="N1074" s="102"/>
      <c r="O1074" s="103">
        <v>67</v>
      </c>
      <c r="P1074" s="103">
        <v>0</v>
      </c>
      <c r="Q1074" s="102"/>
      <c r="R1074" s="103">
        <v>166</v>
      </c>
      <c r="S1074" s="103">
        <v>0</v>
      </c>
      <c r="T1074" s="102">
        <v>0</v>
      </c>
      <c r="U1074" s="103">
        <v>403</v>
      </c>
      <c r="V1074" s="103">
        <v>0</v>
      </c>
    </row>
    <row r="1075" spans="1:22" ht="16">
      <c r="A1075" s="104" t="s">
        <v>1085</v>
      </c>
      <c r="B1075" s="20" t="str">
        <f>VLOOKUP(A1075,'Planning Periods'!$E$2:$N$540,10,FALSE)</f>
        <v>10/15/2013 - 10/15/2021</v>
      </c>
      <c r="C1075" s="103">
        <v>2015</v>
      </c>
      <c r="D1075" s="103" t="str">
        <f t="shared" si="15"/>
        <v>Lakewood 2015</v>
      </c>
      <c r="E1075" s="103">
        <v>107</v>
      </c>
      <c r="F1075" s="101">
        <v>0</v>
      </c>
      <c r="G1075" s="103">
        <v>0</v>
      </c>
      <c r="H1075" s="103">
        <v>0</v>
      </c>
      <c r="I1075" s="102"/>
      <c r="J1075" s="103">
        <v>63</v>
      </c>
      <c r="K1075" s="101">
        <v>0</v>
      </c>
      <c r="L1075" s="103">
        <v>0</v>
      </c>
      <c r="M1075" s="103">
        <v>0</v>
      </c>
      <c r="N1075" s="102"/>
      <c r="O1075" s="103">
        <v>67</v>
      </c>
      <c r="P1075" s="103">
        <v>0</v>
      </c>
      <c r="Q1075" s="102"/>
      <c r="R1075" s="103">
        <v>166</v>
      </c>
      <c r="S1075" s="103">
        <v>52</v>
      </c>
      <c r="T1075" s="102">
        <v>0</v>
      </c>
      <c r="U1075" s="103">
        <v>403</v>
      </c>
      <c r="V1075" s="103">
        <v>52</v>
      </c>
    </row>
    <row r="1076" spans="1:22" ht="16">
      <c r="A1076" s="104" t="s">
        <v>1085</v>
      </c>
      <c r="B1076" s="20" t="str">
        <f>VLOOKUP(A1076,'Planning Periods'!$E$2:$N$540,10,FALSE)</f>
        <v>10/15/2013 - 10/15/2021</v>
      </c>
      <c r="C1076" s="103">
        <v>2016</v>
      </c>
      <c r="D1076" s="103" t="str">
        <f t="shared" si="15"/>
        <v>Lakewood 2016</v>
      </c>
      <c r="E1076" s="103">
        <v>107</v>
      </c>
      <c r="F1076" s="101">
        <v>0</v>
      </c>
      <c r="G1076" s="103">
        <v>0</v>
      </c>
      <c r="H1076" s="103">
        <v>0</v>
      </c>
      <c r="I1076" s="102"/>
      <c r="J1076" s="103">
        <v>63</v>
      </c>
      <c r="K1076" s="101">
        <v>0</v>
      </c>
      <c r="L1076" s="103">
        <v>0</v>
      </c>
      <c r="M1076" s="103">
        <v>0</v>
      </c>
      <c r="N1076" s="102"/>
      <c r="O1076" s="103">
        <v>67</v>
      </c>
      <c r="P1076" s="103">
        <v>0</v>
      </c>
      <c r="Q1076" s="102"/>
      <c r="R1076" s="103">
        <v>166</v>
      </c>
      <c r="S1076" s="103">
        <v>20</v>
      </c>
      <c r="T1076" s="102">
        <v>0</v>
      </c>
      <c r="U1076" s="103">
        <v>403</v>
      </c>
      <c r="V1076" s="103">
        <v>20</v>
      </c>
    </row>
    <row r="1077" spans="1:22" ht="16">
      <c r="A1077" s="104" t="s">
        <v>1085</v>
      </c>
      <c r="B1077" s="20" t="str">
        <f>VLOOKUP(A1077,'Planning Periods'!$E$2:$N$540,10,FALSE)</f>
        <v>10/15/2013 - 10/15/2021</v>
      </c>
      <c r="C1077" s="103">
        <v>2017</v>
      </c>
      <c r="D1077" s="103" t="str">
        <f t="shared" si="15"/>
        <v>Lakewood 2017</v>
      </c>
      <c r="E1077" s="103">
        <v>107</v>
      </c>
      <c r="F1077" s="101">
        <v>0</v>
      </c>
      <c r="G1077" s="103">
        <v>0</v>
      </c>
      <c r="H1077" s="103">
        <v>0</v>
      </c>
      <c r="I1077" s="102"/>
      <c r="J1077" s="103">
        <v>63</v>
      </c>
      <c r="K1077" s="101">
        <v>0</v>
      </c>
      <c r="L1077" s="103">
        <v>0</v>
      </c>
      <c r="M1077" s="103">
        <v>0</v>
      </c>
      <c r="N1077" s="102"/>
      <c r="O1077" s="103">
        <v>67</v>
      </c>
      <c r="P1077" s="103">
        <v>0</v>
      </c>
      <c r="Q1077" s="102"/>
      <c r="R1077" s="103">
        <v>166</v>
      </c>
      <c r="S1077" s="103">
        <v>47</v>
      </c>
      <c r="T1077" s="102">
        <v>0</v>
      </c>
      <c r="U1077" s="103">
        <v>403</v>
      </c>
      <c r="V1077" s="103">
        <v>47</v>
      </c>
    </row>
    <row r="1078" spans="1:22">
      <c r="A1078" t="s">
        <v>1084</v>
      </c>
      <c r="B1078" s="20"/>
      <c r="C1078" s="103">
        <v>2013</v>
      </c>
      <c r="D1078" s="103" t="str">
        <f t="shared" si="15"/>
        <v>Lancaster 2013</v>
      </c>
      <c r="E1078" s="103" t="s">
        <v>1538</v>
      </c>
      <c r="F1078" s="101" t="s">
        <v>1538</v>
      </c>
      <c r="G1078" s="103" t="s">
        <v>1538</v>
      </c>
      <c r="H1078" s="103" t="s">
        <v>1538</v>
      </c>
      <c r="I1078" s="102"/>
      <c r="J1078" s="103" t="s">
        <v>1538</v>
      </c>
      <c r="K1078" s="101" t="s">
        <v>1538</v>
      </c>
      <c r="L1078" s="103" t="s">
        <v>1538</v>
      </c>
      <c r="M1078" s="103" t="s">
        <v>1538</v>
      </c>
      <c r="N1078" s="102"/>
      <c r="O1078" s="103" t="s">
        <v>1538</v>
      </c>
      <c r="P1078" s="103" t="s">
        <v>1538</v>
      </c>
      <c r="Q1078" s="102"/>
      <c r="R1078" s="103" t="s">
        <v>1538</v>
      </c>
      <c r="S1078" s="103" t="s">
        <v>1538</v>
      </c>
      <c r="T1078" s="102" t="s">
        <v>1538</v>
      </c>
      <c r="U1078" s="103" t="s">
        <v>1538</v>
      </c>
      <c r="V1078" s="103" t="s">
        <v>1538</v>
      </c>
    </row>
    <row r="1079" spans="1:22" ht="16">
      <c r="A1079" t="s">
        <v>1084</v>
      </c>
      <c r="B1079" s="20" t="str">
        <f>VLOOKUP(A1079,'Planning Periods'!$E$2:$N$540,10,FALSE)</f>
        <v>10/15/2013 - 10/15/2021</v>
      </c>
      <c r="C1079" s="103">
        <v>2014</v>
      </c>
      <c r="D1079" s="103" t="str">
        <f t="shared" si="15"/>
        <v>Lancaster 2014</v>
      </c>
      <c r="E1079" s="101" t="s">
        <v>1538</v>
      </c>
      <c r="F1079" s="101" t="s">
        <v>1538</v>
      </c>
      <c r="G1079" s="101" t="s">
        <v>1538</v>
      </c>
      <c r="H1079" s="101" t="s">
        <v>1538</v>
      </c>
      <c r="I1079" s="101">
        <v>0</v>
      </c>
      <c r="J1079" s="101" t="s">
        <v>1538</v>
      </c>
      <c r="K1079" s="101" t="s">
        <v>1538</v>
      </c>
      <c r="L1079" s="101" t="s">
        <v>1538</v>
      </c>
      <c r="M1079" s="101" t="s">
        <v>1538</v>
      </c>
      <c r="N1079" s="101">
        <v>0</v>
      </c>
      <c r="O1079" s="101" t="s">
        <v>1538</v>
      </c>
      <c r="P1079" s="101" t="s">
        <v>1538</v>
      </c>
      <c r="Q1079" s="101"/>
      <c r="R1079" s="101" t="s">
        <v>1538</v>
      </c>
      <c r="S1079" s="101" t="s">
        <v>1538</v>
      </c>
      <c r="T1079" s="101" t="s">
        <v>1538</v>
      </c>
      <c r="U1079" s="101" t="s">
        <v>1538</v>
      </c>
      <c r="V1079" s="101" t="s">
        <v>1538</v>
      </c>
    </row>
    <row r="1080" spans="1:22" ht="16">
      <c r="A1080" t="s">
        <v>1084</v>
      </c>
      <c r="B1080" s="20" t="str">
        <f>VLOOKUP(A1080,'Planning Periods'!$E$2:$N$540,10,FALSE)</f>
        <v>10/15/2013 - 10/15/2021</v>
      </c>
      <c r="C1080" s="103">
        <v>2015</v>
      </c>
      <c r="D1080" s="103" t="str">
        <f t="shared" si="15"/>
        <v>Lancaster 2015</v>
      </c>
      <c r="E1080" t="s">
        <v>1538</v>
      </c>
      <c r="F1080" t="s">
        <v>1538</v>
      </c>
      <c r="G1080" t="s">
        <v>1538</v>
      </c>
      <c r="H1080" t="s">
        <v>1538</v>
      </c>
      <c r="J1080" t="s">
        <v>1538</v>
      </c>
      <c r="K1080" t="s">
        <v>1538</v>
      </c>
      <c r="L1080" t="s">
        <v>1538</v>
      </c>
      <c r="M1080" t="s">
        <v>1538</v>
      </c>
      <c r="O1080" t="s">
        <v>1538</v>
      </c>
      <c r="P1080" t="s">
        <v>1538</v>
      </c>
      <c r="R1080" t="s">
        <v>1538</v>
      </c>
      <c r="S1080" t="s">
        <v>1538</v>
      </c>
      <c r="T1080" t="s">
        <v>1538</v>
      </c>
      <c r="U1080" t="s">
        <v>1538</v>
      </c>
      <c r="V1080" t="s">
        <v>1538</v>
      </c>
    </row>
    <row r="1081" spans="1:22" ht="16">
      <c r="A1081" t="s">
        <v>1084</v>
      </c>
      <c r="B1081" s="20" t="str">
        <f>VLOOKUP(A1081,'Planning Periods'!$E$2:$N$540,10,FALSE)</f>
        <v>10/15/2013 - 10/15/2021</v>
      </c>
      <c r="C1081" s="103">
        <v>2016</v>
      </c>
      <c r="D1081" s="103" t="str">
        <f t="shared" si="15"/>
        <v>Lancaster 2016</v>
      </c>
      <c r="E1081" t="s">
        <v>1538</v>
      </c>
      <c r="F1081" t="s">
        <v>1538</v>
      </c>
      <c r="G1081" t="s">
        <v>1538</v>
      </c>
      <c r="H1081" t="s">
        <v>1538</v>
      </c>
      <c r="J1081" t="s">
        <v>1538</v>
      </c>
      <c r="K1081" t="s">
        <v>1538</v>
      </c>
      <c r="L1081" t="s">
        <v>1538</v>
      </c>
      <c r="M1081" t="s">
        <v>1538</v>
      </c>
      <c r="O1081" t="s">
        <v>1538</v>
      </c>
      <c r="P1081" t="s">
        <v>1538</v>
      </c>
      <c r="R1081" t="s">
        <v>1538</v>
      </c>
      <c r="S1081" t="s">
        <v>1538</v>
      </c>
      <c r="T1081" t="s">
        <v>1538</v>
      </c>
      <c r="U1081" t="s">
        <v>1538</v>
      </c>
      <c r="V1081" t="s">
        <v>1538</v>
      </c>
    </row>
    <row r="1082" spans="1:22" ht="16">
      <c r="A1082" t="s">
        <v>1084</v>
      </c>
      <c r="B1082" s="20" t="str">
        <f>VLOOKUP(A1082,'Planning Periods'!$E$2:$N$540,10,FALSE)</f>
        <v>10/15/2013 - 10/15/2021</v>
      </c>
      <c r="C1082" s="103">
        <v>2017</v>
      </c>
      <c r="D1082" s="103" t="str">
        <f t="shared" si="15"/>
        <v>Lancaster 2017</v>
      </c>
      <c r="E1082" t="s">
        <v>1538</v>
      </c>
      <c r="F1082" t="s">
        <v>1538</v>
      </c>
      <c r="G1082" t="s">
        <v>1538</v>
      </c>
      <c r="H1082" t="s">
        <v>1538</v>
      </c>
      <c r="J1082" t="s">
        <v>1538</v>
      </c>
      <c r="K1082" t="s">
        <v>1538</v>
      </c>
      <c r="L1082" t="s">
        <v>1538</v>
      </c>
      <c r="M1082" t="s">
        <v>1538</v>
      </c>
      <c r="O1082" t="s">
        <v>1538</v>
      </c>
      <c r="P1082" t="s">
        <v>1538</v>
      </c>
      <c r="R1082" t="s">
        <v>1538</v>
      </c>
      <c r="S1082" t="s">
        <v>1538</v>
      </c>
      <c r="T1082" t="s">
        <v>1538</v>
      </c>
      <c r="U1082" t="s">
        <v>1538</v>
      </c>
      <c r="V1082" t="s">
        <v>1538</v>
      </c>
    </row>
    <row r="1083" spans="1:22" ht="16">
      <c r="A1083" s="104" t="s">
        <v>1037</v>
      </c>
      <c r="B1083" s="20" t="str">
        <f>VLOOKUP(A1083,'Planning Periods'!$E$2:$N$540,10,FALSE)</f>
        <v>01/31/2015 - 01/31/2023</v>
      </c>
      <c r="C1083" s="103">
        <v>2014</v>
      </c>
      <c r="D1083" s="103" t="str">
        <f t="shared" si="15"/>
        <v>Larkspur 2014</v>
      </c>
      <c r="E1083" s="103">
        <v>40</v>
      </c>
      <c r="F1083" s="101">
        <v>3</v>
      </c>
      <c r="G1083" s="103">
        <v>3</v>
      </c>
      <c r="H1083" s="103">
        <v>0</v>
      </c>
      <c r="I1083" s="102"/>
      <c r="J1083" s="103">
        <v>20</v>
      </c>
      <c r="K1083" s="101">
        <v>9</v>
      </c>
      <c r="L1083" s="103">
        <v>9</v>
      </c>
      <c r="M1083" s="103">
        <v>0</v>
      </c>
      <c r="N1083" s="102"/>
      <c r="O1083" s="103">
        <v>21</v>
      </c>
      <c r="P1083" s="103">
        <v>8</v>
      </c>
      <c r="Q1083" s="102"/>
      <c r="R1083" s="103">
        <v>51</v>
      </c>
      <c r="S1083" s="103">
        <v>76</v>
      </c>
      <c r="T1083" s="102">
        <v>0</v>
      </c>
      <c r="U1083" s="103">
        <v>132</v>
      </c>
      <c r="V1083" s="103">
        <v>96</v>
      </c>
    </row>
    <row r="1084" spans="1:22" ht="16">
      <c r="A1084" s="104" t="s">
        <v>1037</v>
      </c>
      <c r="B1084" s="20" t="str">
        <f>VLOOKUP(A1084,'Planning Periods'!$E$2:$N$540,10,FALSE)</f>
        <v>01/31/2015 - 01/31/2023</v>
      </c>
      <c r="C1084" s="103">
        <v>2015</v>
      </c>
      <c r="D1084" s="103" t="str">
        <f t="shared" si="15"/>
        <v>Larkspur 2015</v>
      </c>
      <c r="E1084" s="103">
        <v>40</v>
      </c>
      <c r="F1084" s="101">
        <v>0</v>
      </c>
      <c r="G1084" s="103">
        <v>0</v>
      </c>
      <c r="H1084" s="103">
        <v>0</v>
      </c>
      <c r="I1084" s="102"/>
      <c r="J1084" s="103">
        <v>20</v>
      </c>
      <c r="K1084" s="101">
        <v>0</v>
      </c>
      <c r="L1084" s="103">
        <v>0</v>
      </c>
      <c r="M1084" s="103">
        <v>0</v>
      </c>
      <c r="N1084" s="102"/>
      <c r="O1084" s="103">
        <v>21</v>
      </c>
      <c r="P1084" s="103">
        <v>0</v>
      </c>
      <c r="Q1084" s="102"/>
      <c r="R1084" s="103">
        <v>51</v>
      </c>
      <c r="S1084" s="103">
        <v>7</v>
      </c>
      <c r="T1084" s="102">
        <v>0</v>
      </c>
      <c r="U1084" s="103">
        <v>132</v>
      </c>
      <c r="V1084" s="103">
        <v>7</v>
      </c>
    </row>
    <row r="1085" spans="1:22" ht="16">
      <c r="A1085" s="104" t="s">
        <v>1037</v>
      </c>
      <c r="B1085" s="20" t="str">
        <f>VLOOKUP(A1085,'Planning Periods'!$E$2:$N$540,10,FALSE)</f>
        <v>01/31/2015 - 01/31/2023</v>
      </c>
      <c r="C1085" s="103">
        <v>2016</v>
      </c>
      <c r="D1085" s="103" t="str">
        <f t="shared" si="15"/>
        <v>Larkspur 2016</v>
      </c>
      <c r="E1085" s="103">
        <v>40</v>
      </c>
      <c r="F1085" s="101">
        <v>0</v>
      </c>
      <c r="G1085" s="103">
        <v>0</v>
      </c>
      <c r="H1085" s="103">
        <v>0</v>
      </c>
      <c r="I1085" s="102"/>
      <c r="J1085" s="103">
        <v>20</v>
      </c>
      <c r="K1085" s="101">
        <v>0</v>
      </c>
      <c r="L1085" s="103">
        <v>0</v>
      </c>
      <c r="M1085" s="103">
        <v>0</v>
      </c>
      <c r="N1085" s="102"/>
      <c r="O1085" s="103">
        <v>21</v>
      </c>
      <c r="P1085" s="103">
        <v>1</v>
      </c>
      <c r="Q1085" s="102"/>
      <c r="R1085" s="103">
        <v>51</v>
      </c>
      <c r="S1085" s="103">
        <v>3</v>
      </c>
      <c r="T1085" s="102">
        <v>0</v>
      </c>
      <c r="U1085" s="103">
        <v>132</v>
      </c>
      <c r="V1085" s="103">
        <v>4</v>
      </c>
    </row>
    <row r="1086" spans="1:22" ht="16">
      <c r="A1086" s="104" t="s">
        <v>1037</v>
      </c>
      <c r="B1086" s="20" t="str">
        <f>VLOOKUP(A1086,'Planning Periods'!$E$2:$N$540,10,FALSE)</f>
        <v>01/31/2015 - 01/31/2023</v>
      </c>
      <c r="C1086" s="103">
        <v>2017</v>
      </c>
      <c r="D1086" s="103" t="str">
        <f t="shared" si="15"/>
        <v>Larkspur 2017</v>
      </c>
      <c r="E1086" s="103">
        <v>40</v>
      </c>
      <c r="F1086" s="101">
        <v>0</v>
      </c>
      <c r="G1086" s="103">
        <v>0</v>
      </c>
      <c r="H1086" s="103">
        <v>0</v>
      </c>
      <c r="I1086" s="102"/>
      <c r="J1086" s="103">
        <v>20</v>
      </c>
      <c r="K1086" s="101">
        <v>1</v>
      </c>
      <c r="L1086" s="103">
        <v>0</v>
      </c>
      <c r="M1086" s="103">
        <v>1</v>
      </c>
      <c r="N1086" s="102"/>
      <c r="O1086" s="103">
        <v>21</v>
      </c>
      <c r="P1086" s="103">
        <v>0</v>
      </c>
      <c r="Q1086" s="102"/>
      <c r="R1086" s="103">
        <v>51</v>
      </c>
      <c r="S1086" s="103">
        <v>0</v>
      </c>
      <c r="T1086" s="102">
        <v>1</v>
      </c>
      <c r="U1086" s="103">
        <v>132</v>
      </c>
      <c r="V1086" s="103">
        <v>1</v>
      </c>
    </row>
    <row r="1087" spans="1:22" ht="16">
      <c r="A1087" t="s">
        <v>603</v>
      </c>
      <c r="B1087" s="20" t="str">
        <f>VLOOKUP(A1087,'Planning Periods'!$E$2:$N$540,10,FALSE)</f>
        <v>06/30/2014 - 06/30/2019</v>
      </c>
      <c r="C1087" s="103">
        <v>2014</v>
      </c>
      <c r="D1087" s="103" t="str">
        <f t="shared" si="15"/>
        <v>Lassen County - Unincorporated 2014</v>
      </c>
      <c r="E1087" s="101" t="s">
        <v>1538</v>
      </c>
      <c r="F1087" s="101" t="s">
        <v>1538</v>
      </c>
      <c r="G1087" s="101" t="s">
        <v>1538</v>
      </c>
      <c r="H1087" s="101" t="s">
        <v>1538</v>
      </c>
      <c r="I1087" s="101">
        <v>0</v>
      </c>
      <c r="J1087" s="101" t="s">
        <v>1538</v>
      </c>
      <c r="K1087" s="101" t="s">
        <v>1538</v>
      </c>
      <c r="L1087" s="101" t="s">
        <v>1538</v>
      </c>
      <c r="M1087" s="101" t="s">
        <v>1538</v>
      </c>
      <c r="N1087" s="101">
        <v>0</v>
      </c>
      <c r="O1087" s="101" t="s">
        <v>1538</v>
      </c>
      <c r="P1087" s="101" t="s">
        <v>1538</v>
      </c>
      <c r="Q1087" s="101"/>
      <c r="R1087" s="101" t="s">
        <v>1538</v>
      </c>
      <c r="S1087" s="101" t="s">
        <v>1538</v>
      </c>
      <c r="T1087" s="101" t="s">
        <v>1538</v>
      </c>
      <c r="U1087" s="101" t="s">
        <v>1538</v>
      </c>
      <c r="V1087" s="101" t="s">
        <v>1538</v>
      </c>
    </row>
    <row r="1088" spans="1:22" ht="16">
      <c r="A1088" t="s">
        <v>603</v>
      </c>
      <c r="B1088" s="20" t="str">
        <f>VLOOKUP(A1088,'Planning Periods'!$E$2:$N$540,10,FALSE)</f>
        <v>06/30/2014 - 06/30/2019</v>
      </c>
      <c r="C1088" s="103">
        <v>2015</v>
      </c>
      <c r="D1088" s="103" t="str">
        <f t="shared" si="15"/>
        <v>Lassen County - Unincorporated 2015</v>
      </c>
      <c r="E1088" t="s">
        <v>1538</v>
      </c>
      <c r="F1088" t="s">
        <v>1538</v>
      </c>
      <c r="G1088" t="s">
        <v>1538</v>
      </c>
      <c r="H1088" t="s">
        <v>1538</v>
      </c>
      <c r="J1088" t="s">
        <v>1538</v>
      </c>
      <c r="K1088" t="s">
        <v>1538</v>
      </c>
      <c r="L1088" t="s">
        <v>1538</v>
      </c>
      <c r="M1088" t="s">
        <v>1538</v>
      </c>
      <c r="O1088" t="s">
        <v>1538</v>
      </c>
      <c r="P1088" t="s">
        <v>1538</v>
      </c>
      <c r="R1088" t="s">
        <v>1538</v>
      </c>
      <c r="S1088" t="s">
        <v>1538</v>
      </c>
      <c r="T1088" t="s">
        <v>1538</v>
      </c>
      <c r="U1088" t="s">
        <v>1538</v>
      </c>
      <c r="V1088" t="s">
        <v>1538</v>
      </c>
    </row>
    <row r="1089" spans="1:22" ht="16">
      <c r="A1089" t="s">
        <v>603</v>
      </c>
      <c r="B1089" s="20" t="str">
        <f>VLOOKUP(A1089,'Planning Periods'!$E$2:$N$540,10,FALSE)</f>
        <v>06/30/2014 - 06/30/2019</v>
      </c>
      <c r="C1089" s="103">
        <v>2016</v>
      </c>
      <c r="D1089" s="103" t="str">
        <f t="shared" si="15"/>
        <v>Lassen County - Unincorporated 2016</v>
      </c>
      <c r="E1089" t="s">
        <v>1538</v>
      </c>
      <c r="F1089" t="s">
        <v>1538</v>
      </c>
      <c r="G1089" t="s">
        <v>1538</v>
      </c>
      <c r="H1089" t="s">
        <v>1538</v>
      </c>
      <c r="J1089" t="s">
        <v>1538</v>
      </c>
      <c r="K1089" t="s">
        <v>1538</v>
      </c>
      <c r="L1089" t="s">
        <v>1538</v>
      </c>
      <c r="M1089" t="s">
        <v>1538</v>
      </c>
      <c r="O1089" t="s">
        <v>1538</v>
      </c>
      <c r="P1089" t="s">
        <v>1538</v>
      </c>
      <c r="R1089" t="s">
        <v>1538</v>
      </c>
      <c r="S1089" t="s">
        <v>1538</v>
      </c>
      <c r="T1089" t="s">
        <v>1538</v>
      </c>
      <c r="U1089" t="s">
        <v>1538</v>
      </c>
      <c r="V1089" t="s">
        <v>1538</v>
      </c>
    </row>
    <row r="1090" spans="1:22" ht="16">
      <c r="A1090" t="s">
        <v>603</v>
      </c>
      <c r="B1090" s="20" t="str">
        <f>VLOOKUP(A1090,'Planning Periods'!$E$2:$N$540,10,FALSE)</f>
        <v>06/30/2014 - 06/30/2019</v>
      </c>
      <c r="C1090" s="103">
        <v>2017</v>
      </c>
      <c r="D1090" s="103" t="str">
        <f t="shared" ref="D1090:D1154" si="16">CONCATENATE(A1090," ",C1090)</f>
        <v>Lassen County - Unincorporated 2017</v>
      </c>
      <c r="E1090" t="s">
        <v>1538</v>
      </c>
      <c r="F1090" t="s">
        <v>1538</v>
      </c>
      <c r="G1090" t="s">
        <v>1538</v>
      </c>
      <c r="H1090" t="s">
        <v>1538</v>
      </c>
      <c r="J1090" t="s">
        <v>1538</v>
      </c>
      <c r="K1090" t="s">
        <v>1538</v>
      </c>
      <c r="L1090" t="s">
        <v>1538</v>
      </c>
      <c r="M1090" t="s">
        <v>1538</v>
      </c>
      <c r="O1090" t="s">
        <v>1538</v>
      </c>
      <c r="P1090" t="s">
        <v>1538</v>
      </c>
      <c r="R1090" t="s">
        <v>1538</v>
      </c>
      <c r="S1090" t="s">
        <v>1538</v>
      </c>
      <c r="T1090" t="s">
        <v>1538</v>
      </c>
      <c r="U1090" t="s">
        <v>1538</v>
      </c>
      <c r="V1090" t="s">
        <v>1538</v>
      </c>
    </row>
    <row r="1091" spans="1:22" ht="16">
      <c r="A1091" s="104" t="s">
        <v>879</v>
      </c>
      <c r="B1091" s="20" t="str">
        <f>VLOOKUP(A1091,'Planning Periods'!$E$2:$N$540,10,FALSE)</f>
        <v>12/31/2015 - 12/31/2023</v>
      </c>
      <c r="C1091" s="103">
        <v>2014</v>
      </c>
      <c r="D1091" s="103" t="str">
        <f t="shared" si="16"/>
        <v>Lathrop 2014</v>
      </c>
      <c r="E1091" t="s">
        <v>1538</v>
      </c>
      <c r="F1091" t="s">
        <v>1538</v>
      </c>
      <c r="G1091" t="s">
        <v>1538</v>
      </c>
      <c r="H1091" t="s">
        <v>1538</v>
      </c>
      <c r="J1091" t="s">
        <v>1538</v>
      </c>
      <c r="K1091" t="s">
        <v>1538</v>
      </c>
      <c r="L1091" t="s">
        <v>1538</v>
      </c>
      <c r="M1091" t="s">
        <v>1538</v>
      </c>
      <c r="O1091" t="s">
        <v>1538</v>
      </c>
      <c r="P1091" t="s">
        <v>1538</v>
      </c>
      <c r="R1091" t="s">
        <v>1538</v>
      </c>
      <c r="S1091" t="s">
        <v>1538</v>
      </c>
      <c r="T1091" t="s">
        <v>1538</v>
      </c>
      <c r="U1091" t="s">
        <v>1538</v>
      </c>
      <c r="V1091" t="s">
        <v>1538</v>
      </c>
    </row>
    <row r="1092" spans="1:22" ht="16">
      <c r="A1092" s="104" t="s">
        <v>879</v>
      </c>
      <c r="B1092" s="20" t="str">
        <f>VLOOKUP(A1092,'Planning Periods'!$E$2:$N$540,10,FALSE)</f>
        <v>12/31/2015 - 12/31/2023</v>
      </c>
      <c r="C1092" s="103">
        <v>2015</v>
      </c>
      <c r="D1092" s="103" t="str">
        <f t="shared" si="16"/>
        <v>Lathrop 2015</v>
      </c>
      <c r="E1092" t="s">
        <v>1538</v>
      </c>
      <c r="F1092" t="s">
        <v>1538</v>
      </c>
      <c r="G1092" t="s">
        <v>1538</v>
      </c>
      <c r="H1092" t="s">
        <v>1538</v>
      </c>
      <c r="J1092" t="s">
        <v>1538</v>
      </c>
      <c r="K1092" t="s">
        <v>1538</v>
      </c>
      <c r="L1092" t="s">
        <v>1538</v>
      </c>
      <c r="M1092" t="s">
        <v>1538</v>
      </c>
      <c r="O1092" t="s">
        <v>1538</v>
      </c>
      <c r="P1092" t="s">
        <v>1538</v>
      </c>
      <c r="R1092" t="s">
        <v>1538</v>
      </c>
      <c r="S1092" t="s">
        <v>1538</v>
      </c>
      <c r="T1092" t="s">
        <v>1538</v>
      </c>
      <c r="U1092" t="s">
        <v>1538</v>
      </c>
      <c r="V1092" t="s">
        <v>1538</v>
      </c>
    </row>
    <row r="1093" spans="1:22" ht="16">
      <c r="A1093" s="104" t="s">
        <v>879</v>
      </c>
      <c r="B1093" s="20" t="str">
        <f>VLOOKUP(A1093,'Planning Periods'!$E$2:$N$540,10,FALSE)</f>
        <v>12/31/2015 - 12/31/2023</v>
      </c>
      <c r="C1093" s="103">
        <v>2016</v>
      </c>
      <c r="D1093" s="103" t="str">
        <f t="shared" si="16"/>
        <v>Lathrop 2016</v>
      </c>
      <c r="E1093" s="103">
        <v>1019</v>
      </c>
      <c r="F1093" s="101">
        <v>0</v>
      </c>
      <c r="G1093" s="103">
        <v>0</v>
      </c>
      <c r="H1093" s="103">
        <v>0</v>
      </c>
      <c r="I1093" s="102"/>
      <c r="J1093" s="103">
        <v>759</v>
      </c>
      <c r="K1093" s="101">
        <v>0</v>
      </c>
      <c r="L1093" s="103">
        <v>0</v>
      </c>
      <c r="M1093" s="103">
        <v>0</v>
      </c>
      <c r="N1093" s="102"/>
      <c r="O1093" s="103">
        <v>957</v>
      </c>
      <c r="P1093" s="103">
        <v>0</v>
      </c>
      <c r="Q1093" s="102"/>
      <c r="R1093" s="103">
        <v>2421</v>
      </c>
      <c r="S1093" s="103">
        <v>170</v>
      </c>
      <c r="T1093" s="102">
        <v>0</v>
      </c>
      <c r="U1093" s="103">
        <v>5156</v>
      </c>
      <c r="V1093" s="103">
        <v>170</v>
      </c>
    </row>
    <row r="1094" spans="1:22" ht="16">
      <c r="A1094" s="104" t="s">
        <v>879</v>
      </c>
      <c r="B1094" s="20" t="str">
        <f>VLOOKUP(A1094,'Planning Periods'!$E$2:$N$540,10,FALSE)</f>
        <v>12/31/2015 - 12/31/2023</v>
      </c>
      <c r="C1094" s="103">
        <v>2017</v>
      </c>
      <c r="D1094" s="103" t="str">
        <f t="shared" si="16"/>
        <v>Lathrop 2017</v>
      </c>
      <c r="E1094" s="103">
        <v>1019</v>
      </c>
      <c r="F1094" s="101">
        <v>0</v>
      </c>
      <c r="G1094" s="103">
        <v>0</v>
      </c>
      <c r="H1094" s="103">
        <v>0</v>
      </c>
      <c r="I1094" s="102"/>
      <c r="J1094" s="103">
        <v>759</v>
      </c>
      <c r="K1094" s="101">
        <v>0</v>
      </c>
      <c r="L1094" s="103">
        <v>0</v>
      </c>
      <c r="M1094" s="103">
        <v>0</v>
      </c>
      <c r="N1094" s="102"/>
      <c r="O1094" s="103">
        <v>957</v>
      </c>
      <c r="P1094" s="103">
        <v>0</v>
      </c>
      <c r="Q1094" s="102"/>
      <c r="R1094" s="103">
        <v>2421</v>
      </c>
      <c r="S1094" s="103">
        <v>297</v>
      </c>
      <c r="T1094" s="102">
        <v>0</v>
      </c>
      <c r="U1094" s="103">
        <v>5156</v>
      </c>
      <c r="V1094" s="103">
        <v>297</v>
      </c>
    </row>
    <row r="1095" spans="1:22">
      <c r="A1095" s="104" t="s">
        <v>1083</v>
      </c>
      <c r="B1095" s="20"/>
      <c r="C1095" s="103">
        <v>2013</v>
      </c>
      <c r="D1095" s="103" t="str">
        <f t="shared" si="16"/>
        <v>Lawndale 2013</v>
      </c>
      <c r="E1095" s="103" t="s">
        <v>1538</v>
      </c>
      <c r="F1095" s="101" t="s">
        <v>1538</v>
      </c>
      <c r="G1095" s="103" t="s">
        <v>1538</v>
      </c>
      <c r="H1095" s="103" t="s">
        <v>1538</v>
      </c>
      <c r="I1095" s="102"/>
      <c r="J1095" s="103" t="s">
        <v>1538</v>
      </c>
      <c r="K1095" s="101" t="s">
        <v>1538</v>
      </c>
      <c r="L1095" s="103" t="s">
        <v>1538</v>
      </c>
      <c r="M1095" s="103" t="s">
        <v>1538</v>
      </c>
      <c r="N1095" s="102"/>
      <c r="O1095" s="103" t="s">
        <v>1538</v>
      </c>
      <c r="P1095" s="103" t="s">
        <v>1538</v>
      </c>
      <c r="Q1095" s="102"/>
      <c r="R1095" s="103" t="s">
        <v>1538</v>
      </c>
      <c r="S1095" s="103" t="s">
        <v>1538</v>
      </c>
      <c r="T1095" s="102" t="s">
        <v>1538</v>
      </c>
      <c r="U1095" s="103" t="s">
        <v>1538</v>
      </c>
      <c r="V1095" s="103" t="s">
        <v>1538</v>
      </c>
    </row>
    <row r="1096" spans="1:22" ht="16">
      <c r="A1096" s="104" t="s">
        <v>1083</v>
      </c>
      <c r="B1096" s="20" t="str">
        <f>VLOOKUP(A1096,'Planning Periods'!$E$2:$N$540,10,FALSE)</f>
        <v>10/15/2013 - 10/15/2021</v>
      </c>
      <c r="C1096" s="103">
        <v>2014</v>
      </c>
      <c r="D1096" s="103" t="str">
        <f t="shared" si="16"/>
        <v>Lawndale 2014</v>
      </c>
      <c r="E1096" s="103">
        <v>96</v>
      </c>
      <c r="F1096" s="101">
        <v>0</v>
      </c>
      <c r="G1096" s="103">
        <v>0</v>
      </c>
      <c r="H1096" s="103">
        <v>0</v>
      </c>
      <c r="I1096" s="102"/>
      <c r="J1096" s="103">
        <v>57</v>
      </c>
      <c r="K1096" s="101">
        <v>0</v>
      </c>
      <c r="L1096" s="103">
        <v>0</v>
      </c>
      <c r="M1096" s="103">
        <v>0</v>
      </c>
      <c r="N1096" s="102"/>
      <c r="O1096" s="103">
        <v>62</v>
      </c>
      <c r="P1096" s="103">
        <v>0</v>
      </c>
      <c r="Q1096" s="102"/>
      <c r="R1096" s="103">
        <v>166</v>
      </c>
      <c r="S1096" s="103">
        <v>5</v>
      </c>
      <c r="T1096" s="102">
        <v>0</v>
      </c>
      <c r="U1096" s="103">
        <v>381</v>
      </c>
      <c r="V1096" s="103">
        <v>5</v>
      </c>
    </row>
    <row r="1097" spans="1:22" ht="16">
      <c r="A1097" s="104" t="s">
        <v>1083</v>
      </c>
      <c r="B1097" s="20" t="str">
        <f>VLOOKUP(A1097,'Planning Periods'!$E$2:$N$540,10,FALSE)</f>
        <v>10/15/2013 - 10/15/2021</v>
      </c>
      <c r="C1097" s="103">
        <v>2015</v>
      </c>
      <c r="D1097" s="103" t="str">
        <f t="shared" si="16"/>
        <v>Lawndale 2015</v>
      </c>
      <c r="E1097" s="103" t="s">
        <v>1538</v>
      </c>
      <c r="F1097" s="101" t="s">
        <v>1538</v>
      </c>
      <c r="G1097" s="103" t="s">
        <v>1538</v>
      </c>
      <c r="H1097" s="103" t="s">
        <v>1538</v>
      </c>
      <c r="I1097" s="102"/>
      <c r="J1097" s="103" t="s">
        <v>1538</v>
      </c>
      <c r="K1097" s="101" t="s">
        <v>1538</v>
      </c>
      <c r="L1097" s="103" t="s">
        <v>1538</v>
      </c>
      <c r="M1097" s="103" t="s">
        <v>1538</v>
      </c>
      <c r="N1097" s="102"/>
      <c r="O1097" s="103" t="s">
        <v>1538</v>
      </c>
      <c r="P1097" s="103" t="s">
        <v>1538</v>
      </c>
      <c r="Q1097" s="102"/>
      <c r="R1097" s="103" t="s">
        <v>1538</v>
      </c>
      <c r="S1097" s="103" t="s">
        <v>1538</v>
      </c>
      <c r="T1097" s="102" t="s">
        <v>1538</v>
      </c>
      <c r="U1097" s="103" t="s">
        <v>1538</v>
      </c>
      <c r="V1097" s="103" t="s">
        <v>1538</v>
      </c>
    </row>
    <row r="1098" spans="1:22" ht="16">
      <c r="A1098" s="104" t="s">
        <v>1083</v>
      </c>
      <c r="B1098" s="20" t="str">
        <f>VLOOKUP(A1098,'Planning Periods'!$E$2:$N$540,10,FALSE)</f>
        <v>10/15/2013 - 10/15/2021</v>
      </c>
      <c r="C1098" s="103">
        <v>2016</v>
      </c>
      <c r="D1098" s="103" t="str">
        <f t="shared" si="16"/>
        <v>Lawndale 2016</v>
      </c>
      <c r="E1098" s="103">
        <v>96</v>
      </c>
      <c r="F1098" s="101">
        <v>0</v>
      </c>
      <c r="G1098" s="103">
        <v>0</v>
      </c>
      <c r="H1098" s="103">
        <v>0</v>
      </c>
      <c r="I1098" s="102"/>
      <c r="J1098" s="103">
        <v>57</v>
      </c>
      <c r="K1098" s="101">
        <v>0</v>
      </c>
      <c r="L1098" s="103">
        <v>0</v>
      </c>
      <c r="M1098" s="103">
        <v>0</v>
      </c>
      <c r="N1098" s="102"/>
      <c r="O1098" s="103">
        <v>62</v>
      </c>
      <c r="P1098" s="103">
        <v>0</v>
      </c>
      <c r="Q1098" s="102"/>
      <c r="R1098" s="103">
        <v>166</v>
      </c>
      <c r="S1098" s="103">
        <v>3</v>
      </c>
      <c r="T1098" s="102">
        <v>0</v>
      </c>
      <c r="U1098" s="103">
        <v>381</v>
      </c>
      <c r="V1098" s="103">
        <v>3</v>
      </c>
    </row>
    <row r="1099" spans="1:22" ht="16">
      <c r="A1099" s="104" t="s">
        <v>1083</v>
      </c>
      <c r="B1099" s="20" t="str">
        <f>VLOOKUP(A1099,'Planning Periods'!$E$2:$N$540,10,FALSE)</f>
        <v>10/15/2013 - 10/15/2021</v>
      </c>
      <c r="C1099" s="103">
        <v>2017</v>
      </c>
      <c r="D1099" s="103" t="str">
        <f t="shared" si="16"/>
        <v>Lawndale 2017</v>
      </c>
      <c r="E1099" s="103">
        <v>96</v>
      </c>
      <c r="F1099" s="101">
        <v>0</v>
      </c>
      <c r="G1099" s="103">
        <v>0</v>
      </c>
      <c r="H1099" s="103">
        <v>0</v>
      </c>
      <c r="I1099" s="102"/>
      <c r="J1099" s="103">
        <v>57</v>
      </c>
      <c r="K1099" s="101">
        <v>0</v>
      </c>
      <c r="L1099" s="103">
        <v>0</v>
      </c>
      <c r="M1099" s="103">
        <v>0</v>
      </c>
      <c r="N1099" s="102"/>
      <c r="O1099" s="103">
        <v>62</v>
      </c>
      <c r="P1099" s="103">
        <v>0</v>
      </c>
      <c r="Q1099" s="102"/>
      <c r="R1099" s="103">
        <v>166</v>
      </c>
      <c r="S1099" s="103">
        <v>13</v>
      </c>
      <c r="T1099" s="102">
        <v>0</v>
      </c>
      <c r="U1099" s="103">
        <v>381</v>
      </c>
      <c r="V1099" s="103">
        <v>13</v>
      </c>
    </row>
    <row r="1100" spans="1:22" ht="16">
      <c r="A1100" s="104" t="s">
        <v>889</v>
      </c>
      <c r="B1100" s="20" t="str">
        <f>VLOOKUP(A1100,'Planning Periods'!$E$2:$N$540,10,FALSE)</f>
        <v>04/30/2013 - 04/30/2021</v>
      </c>
      <c r="C1100" s="103">
        <v>2013</v>
      </c>
      <c r="D1100" s="103" t="str">
        <f t="shared" si="16"/>
        <v>Lemon Grove 2013</v>
      </c>
      <c r="E1100" s="103">
        <v>77</v>
      </c>
      <c r="F1100" s="101">
        <v>89</v>
      </c>
      <c r="G1100" s="103">
        <v>89</v>
      </c>
      <c r="H1100" s="103">
        <v>0</v>
      </c>
      <c r="I1100" s="102"/>
      <c r="J1100" s="103">
        <v>59</v>
      </c>
      <c r="K1100" s="101">
        <v>81</v>
      </c>
      <c r="L1100" s="103">
        <v>81</v>
      </c>
      <c r="M1100" s="103">
        <v>0</v>
      </c>
      <c r="N1100" s="102"/>
      <c r="O1100" s="103">
        <v>54</v>
      </c>
      <c r="P1100" s="103">
        <v>6</v>
      </c>
      <c r="Q1100" s="102"/>
      <c r="R1100" s="103">
        <v>119</v>
      </c>
      <c r="S1100" s="103">
        <v>1</v>
      </c>
      <c r="T1100" s="102">
        <v>0</v>
      </c>
      <c r="U1100" s="103">
        <v>309</v>
      </c>
      <c r="V1100" s="103">
        <v>177</v>
      </c>
    </row>
    <row r="1101" spans="1:22" ht="16">
      <c r="A1101" s="104" t="s">
        <v>889</v>
      </c>
      <c r="B1101" s="20" t="str">
        <f>VLOOKUP(A1101,'Planning Periods'!$E$2:$N$540,10,FALSE)</f>
        <v>04/30/2013 - 04/30/2021</v>
      </c>
      <c r="C1101" s="103">
        <v>2014</v>
      </c>
      <c r="D1101" s="103" t="str">
        <f t="shared" si="16"/>
        <v>Lemon Grove 2014</v>
      </c>
      <c r="E1101" s="103">
        <v>77</v>
      </c>
      <c r="F1101" s="101">
        <v>0</v>
      </c>
      <c r="G1101" s="103">
        <v>0</v>
      </c>
      <c r="H1101" s="103">
        <v>0</v>
      </c>
      <c r="I1101" s="102"/>
      <c r="J1101" s="103">
        <v>59</v>
      </c>
      <c r="K1101" s="101">
        <v>0</v>
      </c>
      <c r="L1101" s="103">
        <v>0</v>
      </c>
      <c r="M1101" s="103">
        <v>0</v>
      </c>
      <c r="N1101" s="102"/>
      <c r="O1101" s="103">
        <v>54</v>
      </c>
      <c r="P1101" s="103">
        <v>0</v>
      </c>
      <c r="Q1101" s="102"/>
      <c r="R1101" s="103">
        <v>119</v>
      </c>
      <c r="S1101" s="103">
        <v>23</v>
      </c>
      <c r="T1101" s="102">
        <v>0</v>
      </c>
      <c r="U1101" s="103">
        <v>309</v>
      </c>
      <c r="V1101" s="103">
        <v>23</v>
      </c>
    </row>
    <row r="1102" spans="1:22" ht="16">
      <c r="A1102" s="104" t="s">
        <v>889</v>
      </c>
      <c r="B1102" s="20" t="str">
        <f>VLOOKUP(A1102,'Planning Periods'!$E$2:$N$540,10,FALSE)</f>
        <v>04/30/2013 - 04/30/2021</v>
      </c>
      <c r="C1102" s="103">
        <v>2015</v>
      </c>
      <c r="D1102" s="103" t="str">
        <f t="shared" si="16"/>
        <v>Lemon Grove 2015</v>
      </c>
      <c r="E1102" s="103">
        <v>77</v>
      </c>
      <c r="F1102" s="101">
        <v>0</v>
      </c>
      <c r="G1102" s="103">
        <v>0</v>
      </c>
      <c r="H1102" s="103">
        <v>0</v>
      </c>
      <c r="I1102" s="102"/>
      <c r="J1102" s="103">
        <v>59</v>
      </c>
      <c r="K1102" s="101">
        <v>5</v>
      </c>
      <c r="L1102" s="103">
        <v>5</v>
      </c>
      <c r="M1102" s="103">
        <v>0</v>
      </c>
      <c r="N1102" s="102"/>
      <c r="O1102" s="103">
        <v>54</v>
      </c>
      <c r="P1102" s="103">
        <v>0</v>
      </c>
      <c r="Q1102" s="102"/>
      <c r="R1102" s="103">
        <v>119</v>
      </c>
      <c r="S1102" s="103">
        <v>72</v>
      </c>
      <c r="T1102" s="102">
        <v>0</v>
      </c>
      <c r="U1102" s="103">
        <v>309</v>
      </c>
      <c r="V1102" s="103">
        <v>77</v>
      </c>
    </row>
    <row r="1103" spans="1:22" ht="16">
      <c r="A1103" s="104" t="s">
        <v>889</v>
      </c>
      <c r="B1103" s="20" t="str">
        <f>VLOOKUP(A1103,'Planning Periods'!$E$2:$N$540,10,FALSE)</f>
        <v>04/30/2013 - 04/30/2021</v>
      </c>
      <c r="C1103" s="103">
        <v>2016</v>
      </c>
      <c r="D1103" s="103" t="str">
        <f t="shared" si="16"/>
        <v>Lemon Grove 2016</v>
      </c>
      <c r="E1103" s="103">
        <v>77</v>
      </c>
      <c r="F1103" s="101">
        <v>1</v>
      </c>
      <c r="G1103" s="103">
        <v>1</v>
      </c>
      <c r="H1103" s="103">
        <v>0</v>
      </c>
      <c r="I1103" s="102"/>
      <c r="J1103" s="103">
        <v>59</v>
      </c>
      <c r="K1103" s="101">
        <v>2</v>
      </c>
      <c r="L1103" s="103">
        <v>2</v>
      </c>
      <c r="M1103" s="103">
        <v>0</v>
      </c>
      <c r="N1103" s="102"/>
      <c r="O1103" s="103">
        <v>54</v>
      </c>
      <c r="P1103" s="103">
        <v>15</v>
      </c>
      <c r="Q1103" s="102"/>
      <c r="R1103" s="103">
        <v>119</v>
      </c>
      <c r="S1103" s="103">
        <v>0</v>
      </c>
      <c r="T1103" s="102">
        <v>0</v>
      </c>
      <c r="U1103" s="103">
        <v>309</v>
      </c>
      <c r="V1103" s="103">
        <v>18</v>
      </c>
    </row>
    <row r="1104" spans="1:22" ht="16">
      <c r="A1104" s="104" t="s">
        <v>889</v>
      </c>
      <c r="B1104" s="20" t="str">
        <f>VLOOKUP(A1104,'Planning Periods'!$E$2:$N$540,10,FALSE)</f>
        <v>04/30/2013 - 04/30/2021</v>
      </c>
      <c r="C1104" s="103">
        <v>2017</v>
      </c>
      <c r="D1104" s="103" t="str">
        <f t="shared" si="16"/>
        <v>Lemon Grove 2017</v>
      </c>
      <c r="E1104" s="103">
        <v>77</v>
      </c>
      <c r="F1104" s="101">
        <v>0</v>
      </c>
      <c r="G1104" s="103">
        <v>0</v>
      </c>
      <c r="H1104" s="103">
        <v>0</v>
      </c>
      <c r="I1104" s="102"/>
      <c r="J1104" s="103">
        <v>59</v>
      </c>
      <c r="K1104" s="101">
        <v>5</v>
      </c>
      <c r="L1104" s="103">
        <v>5</v>
      </c>
      <c r="M1104" s="103">
        <v>0</v>
      </c>
      <c r="N1104" s="102"/>
      <c r="O1104" s="103">
        <v>54</v>
      </c>
      <c r="P1104" s="103">
        <v>14</v>
      </c>
      <c r="Q1104" s="102"/>
      <c r="R1104" s="103">
        <v>119</v>
      </c>
      <c r="S1104" s="103">
        <v>7</v>
      </c>
      <c r="T1104" s="102">
        <v>0</v>
      </c>
      <c r="U1104" s="103">
        <v>309</v>
      </c>
      <c r="V1104" s="103">
        <v>26</v>
      </c>
    </row>
    <row r="1105" spans="1:22" ht="16">
      <c r="A1105" t="s">
        <v>1134</v>
      </c>
      <c r="B1105" s="20" t="str">
        <f>VLOOKUP(A1105,'Planning Periods'!$E$2:$N$540,10,FALSE)</f>
        <v>01/31/2016 - 01/31/2024</v>
      </c>
      <c r="C1105" s="103">
        <v>2014</v>
      </c>
      <c r="D1105" s="103" t="str">
        <f t="shared" si="16"/>
        <v>Lemoore 2014</v>
      </c>
      <c r="E1105" s="101" t="s">
        <v>1538</v>
      </c>
      <c r="F1105" s="101" t="s">
        <v>1538</v>
      </c>
      <c r="G1105" s="101" t="s">
        <v>1538</v>
      </c>
      <c r="H1105" s="101" t="s">
        <v>1538</v>
      </c>
      <c r="I1105" s="101">
        <v>0</v>
      </c>
      <c r="J1105" s="101" t="s">
        <v>1538</v>
      </c>
      <c r="K1105" s="101" t="s">
        <v>1538</v>
      </c>
      <c r="L1105" s="101" t="s">
        <v>1538</v>
      </c>
      <c r="M1105" s="101" t="s">
        <v>1538</v>
      </c>
      <c r="N1105" s="101">
        <v>0</v>
      </c>
      <c r="O1105" s="101" t="s">
        <v>1538</v>
      </c>
      <c r="P1105" s="101" t="s">
        <v>1538</v>
      </c>
      <c r="Q1105" s="101"/>
      <c r="R1105" s="101" t="s">
        <v>1538</v>
      </c>
      <c r="S1105" s="101" t="s">
        <v>1538</v>
      </c>
      <c r="T1105" s="101" t="s">
        <v>1538</v>
      </c>
      <c r="U1105" s="101" t="s">
        <v>1538</v>
      </c>
      <c r="V1105" s="101" t="s">
        <v>1538</v>
      </c>
    </row>
    <row r="1106" spans="1:22" ht="16">
      <c r="A1106" t="s">
        <v>1134</v>
      </c>
      <c r="B1106" s="20" t="str">
        <f>VLOOKUP(A1106,'Planning Periods'!$E$2:$N$540,10,FALSE)</f>
        <v>01/31/2016 - 01/31/2024</v>
      </c>
      <c r="C1106" s="103">
        <v>2015</v>
      </c>
      <c r="D1106" s="103" t="str">
        <f t="shared" si="16"/>
        <v>Lemoore 2015</v>
      </c>
      <c r="E1106" t="s">
        <v>1538</v>
      </c>
      <c r="F1106" t="s">
        <v>1538</v>
      </c>
      <c r="G1106" t="s">
        <v>1538</v>
      </c>
      <c r="H1106" t="s">
        <v>1538</v>
      </c>
      <c r="J1106" t="s">
        <v>1538</v>
      </c>
      <c r="K1106" t="s">
        <v>1538</v>
      </c>
      <c r="L1106" t="s">
        <v>1538</v>
      </c>
      <c r="M1106" t="s">
        <v>1538</v>
      </c>
      <c r="O1106" t="s">
        <v>1538</v>
      </c>
      <c r="P1106" t="s">
        <v>1538</v>
      </c>
      <c r="R1106" t="s">
        <v>1538</v>
      </c>
      <c r="S1106" t="s">
        <v>1538</v>
      </c>
      <c r="T1106" t="s">
        <v>1538</v>
      </c>
      <c r="U1106" t="s">
        <v>1538</v>
      </c>
      <c r="V1106" t="s">
        <v>1538</v>
      </c>
    </row>
    <row r="1107" spans="1:22" ht="16">
      <c r="A1107" t="s">
        <v>1134</v>
      </c>
      <c r="B1107" s="20" t="str">
        <f>VLOOKUP(A1107,'Planning Periods'!$E$2:$N$540,10,FALSE)</f>
        <v>01/31/2016 - 01/31/2024</v>
      </c>
      <c r="C1107" s="103">
        <v>2016</v>
      </c>
      <c r="D1107" s="103" t="str">
        <f t="shared" si="16"/>
        <v>Lemoore 2016</v>
      </c>
      <c r="E1107" t="s">
        <v>1538</v>
      </c>
      <c r="F1107" t="s">
        <v>1538</v>
      </c>
      <c r="G1107" t="s">
        <v>1538</v>
      </c>
      <c r="H1107" t="s">
        <v>1538</v>
      </c>
      <c r="J1107" t="s">
        <v>1538</v>
      </c>
      <c r="K1107" t="s">
        <v>1538</v>
      </c>
      <c r="L1107" t="s">
        <v>1538</v>
      </c>
      <c r="M1107" t="s">
        <v>1538</v>
      </c>
      <c r="O1107" t="s">
        <v>1538</v>
      </c>
      <c r="P1107" t="s">
        <v>1538</v>
      </c>
      <c r="R1107" t="s">
        <v>1538</v>
      </c>
      <c r="S1107" t="s">
        <v>1538</v>
      </c>
      <c r="T1107" t="s">
        <v>1538</v>
      </c>
      <c r="U1107" t="s">
        <v>1538</v>
      </c>
      <c r="V1107" t="s">
        <v>1538</v>
      </c>
    </row>
    <row r="1108" spans="1:22" ht="16">
      <c r="A1108" t="s">
        <v>1134</v>
      </c>
      <c r="B1108" s="20" t="str">
        <f>VLOOKUP(A1108,'Planning Periods'!$E$2:$N$540,10,FALSE)</f>
        <v>01/31/2016 - 01/31/2024</v>
      </c>
      <c r="C1108" s="103">
        <v>2017</v>
      </c>
      <c r="D1108" s="103" t="str">
        <f t="shared" si="16"/>
        <v>Lemoore 2017</v>
      </c>
      <c r="E1108" t="s">
        <v>1538</v>
      </c>
      <c r="F1108" t="s">
        <v>1538</v>
      </c>
      <c r="G1108" t="s">
        <v>1538</v>
      </c>
      <c r="H1108" t="s">
        <v>1538</v>
      </c>
      <c r="J1108" t="s">
        <v>1538</v>
      </c>
      <c r="K1108" t="s">
        <v>1538</v>
      </c>
      <c r="L1108" t="s">
        <v>1538</v>
      </c>
      <c r="M1108" t="s">
        <v>1538</v>
      </c>
      <c r="O1108" t="s">
        <v>1538</v>
      </c>
      <c r="P1108" t="s">
        <v>1538</v>
      </c>
      <c r="R1108" t="s">
        <v>1538</v>
      </c>
      <c r="S1108" t="s">
        <v>1538</v>
      </c>
      <c r="T1108" t="s">
        <v>1538</v>
      </c>
      <c r="U1108" t="s">
        <v>1538</v>
      </c>
      <c r="V1108" t="s">
        <v>1538</v>
      </c>
    </row>
    <row r="1109" spans="1:22" ht="16">
      <c r="A1109" s="104" t="s">
        <v>961</v>
      </c>
      <c r="B1109" s="20" t="str">
        <f>VLOOKUP(A1109,'Planning Periods'!$E$2:$N$540,10,FALSE)</f>
        <v>10/31/2013 - 10/31/2021</v>
      </c>
      <c r="C1109" s="103">
        <v>2013</v>
      </c>
      <c r="D1109" s="103" t="str">
        <f t="shared" si="16"/>
        <v>Lincoln 2013</v>
      </c>
      <c r="E1109" s="103">
        <v>953</v>
      </c>
      <c r="F1109" s="101">
        <v>0</v>
      </c>
      <c r="G1109" s="103">
        <v>0</v>
      </c>
      <c r="H1109" s="103">
        <v>0</v>
      </c>
      <c r="I1109" s="102"/>
      <c r="J1109" s="103">
        <v>668</v>
      </c>
      <c r="K1109" s="101">
        <v>0</v>
      </c>
      <c r="L1109" s="103">
        <v>0</v>
      </c>
      <c r="M1109" s="103">
        <v>0</v>
      </c>
      <c r="N1109" s="102"/>
      <c r="O1109" s="103">
        <v>705</v>
      </c>
      <c r="P1109" s="103">
        <v>0</v>
      </c>
      <c r="Q1109" s="102"/>
      <c r="R1109" s="103">
        <v>1464</v>
      </c>
      <c r="S1109" s="103">
        <v>246</v>
      </c>
      <c r="T1109" s="102">
        <v>0</v>
      </c>
      <c r="U1109" s="103">
        <v>3790</v>
      </c>
      <c r="V1109" s="103">
        <v>246</v>
      </c>
    </row>
    <row r="1110" spans="1:22" ht="16">
      <c r="A1110" s="104" t="s">
        <v>961</v>
      </c>
      <c r="B1110" s="20" t="str">
        <f>VLOOKUP(A1110,'Planning Periods'!$E$2:$N$540,10,FALSE)</f>
        <v>10/31/2013 - 10/31/2021</v>
      </c>
      <c r="C1110" s="103">
        <v>2014</v>
      </c>
      <c r="D1110" s="103" t="str">
        <f t="shared" si="16"/>
        <v>Lincoln 2014</v>
      </c>
      <c r="E1110" s="103">
        <v>953</v>
      </c>
      <c r="F1110" s="101">
        <v>0</v>
      </c>
      <c r="G1110" s="103">
        <v>0</v>
      </c>
      <c r="H1110" s="103">
        <v>0</v>
      </c>
      <c r="I1110" s="102"/>
      <c r="J1110" s="103">
        <v>668</v>
      </c>
      <c r="K1110" s="101">
        <v>0</v>
      </c>
      <c r="L1110" s="103">
        <v>0</v>
      </c>
      <c r="M1110" s="103">
        <v>0</v>
      </c>
      <c r="N1110" s="102"/>
      <c r="O1110" s="103">
        <v>705</v>
      </c>
      <c r="P1110" s="103">
        <v>0</v>
      </c>
      <c r="Q1110" s="102"/>
      <c r="R1110" s="103">
        <v>1464</v>
      </c>
      <c r="S1110" s="103">
        <v>286</v>
      </c>
      <c r="T1110" s="102">
        <v>0</v>
      </c>
      <c r="U1110" s="103">
        <v>3790</v>
      </c>
      <c r="V1110" s="103">
        <v>286</v>
      </c>
    </row>
    <row r="1111" spans="1:22" ht="16">
      <c r="A1111" s="104" t="s">
        <v>961</v>
      </c>
      <c r="B1111" s="20" t="str">
        <f>VLOOKUP(A1111,'Planning Periods'!$E$2:$N$540,10,FALSE)</f>
        <v>10/31/2013 - 10/31/2021</v>
      </c>
      <c r="C1111" s="103">
        <v>2015</v>
      </c>
      <c r="D1111" s="103" t="str">
        <f t="shared" si="16"/>
        <v>Lincoln 2015</v>
      </c>
      <c r="E1111" s="103">
        <v>953</v>
      </c>
      <c r="F1111" s="101">
        <v>0</v>
      </c>
      <c r="G1111" s="103">
        <v>0</v>
      </c>
      <c r="H1111" s="103">
        <v>0</v>
      </c>
      <c r="I1111" s="102"/>
      <c r="J1111" s="103">
        <v>668</v>
      </c>
      <c r="K1111" s="101">
        <v>0</v>
      </c>
      <c r="L1111" s="103">
        <v>0</v>
      </c>
      <c r="M1111" s="103">
        <v>0</v>
      </c>
      <c r="N1111" s="102"/>
      <c r="O1111" s="103">
        <v>705</v>
      </c>
      <c r="P1111" s="103">
        <v>0</v>
      </c>
      <c r="Q1111" s="102"/>
      <c r="R1111" s="103">
        <v>1464</v>
      </c>
      <c r="S1111" s="103">
        <v>234</v>
      </c>
      <c r="T1111" s="102">
        <v>0</v>
      </c>
      <c r="U1111" s="103">
        <v>3790</v>
      </c>
      <c r="V1111" s="103">
        <v>234</v>
      </c>
    </row>
    <row r="1112" spans="1:22" ht="16">
      <c r="A1112" s="104" t="s">
        <v>961</v>
      </c>
      <c r="B1112" s="20" t="str">
        <f>VLOOKUP(A1112,'Planning Periods'!$E$2:$N$540,10,FALSE)</f>
        <v>10/31/2013 - 10/31/2021</v>
      </c>
      <c r="C1112" s="103">
        <v>2016</v>
      </c>
      <c r="D1112" s="103" t="str">
        <f t="shared" si="16"/>
        <v>Lincoln 2016</v>
      </c>
      <c r="E1112" s="103">
        <v>953</v>
      </c>
      <c r="F1112" s="101">
        <v>0</v>
      </c>
      <c r="G1112" s="103">
        <v>0</v>
      </c>
      <c r="H1112" s="103">
        <v>0</v>
      </c>
      <c r="I1112" s="102"/>
      <c r="J1112" s="103">
        <v>668</v>
      </c>
      <c r="K1112" s="101">
        <v>0</v>
      </c>
      <c r="L1112" s="103">
        <v>0</v>
      </c>
      <c r="M1112" s="103">
        <v>0</v>
      </c>
      <c r="N1112" s="102"/>
      <c r="O1112" s="103">
        <v>705</v>
      </c>
      <c r="P1112" s="103">
        <v>0</v>
      </c>
      <c r="Q1112" s="102"/>
      <c r="R1112" s="103">
        <v>1464</v>
      </c>
      <c r="S1112" s="103">
        <v>217</v>
      </c>
      <c r="T1112" s="102">
        <v>0</v>
      </c>
      <c r="U1112" s="103">
        <v>3790</v>
      </c>
      <c r="V1112" s="103">
        <v>217</v>
      </c>
    </row>
    <row r="1113" spans="1:22" ht="16">
      <c r="A1113" s="104" t="s">
        <v>961</v>
      </c>
      <c r="B1113" s="20" t="str">
        <f>VLOOKUP(A1113,'Planning Periods'!$E$2:$N$540,10,FALSE)</f>
        <v>10/31/2013 - 10/31/2021</v>
      </c>
      <c r="C1113" s="103">
        <v>2017</v>
      </c>
      <c r="D1113" s="103" t="str">
        <f t="shared" si="16"/>
        <v>Lincoln 2017</v>
      </c>
      <c r="E1113" s="103">
        <v>953</v>
      </c>
      <c r="F1113" s="101">
        <v>0</v>
      </c>
      <c r="G1113" s="103">
        <v>0</v>
      </c>
      <c r="H1113" s="103">
        <v>0</v>
      </c>
      <c r="I1113" s="102"/>
      <c r="J1113" s="103">
        <v>668</v>
      </c>
      <c r="K1113" s="101">
        <v>0</v>
      </c>
      <c r="L1113" s="103">
        <v>0</v>
      </c>
      <c r="M1113" s="103">
        <v>0</v>
      </c>
      <c r="N1113" s="102"/>
      <c r="O1113" s="103">
        <v>705</v>
      </c>
      <c r="P1113" s="103">
        <v>4</v>
      </c>
      <c r="Q1113" s="102"/>
      <c r="R1113" s="103">
        <v>1464</v>
      </c>
      <c r="S1113" s="103">
        <v>223</v>
      </c>
      <c r="T1113" s="102">
        <v>0</v>
      </c>
      <c r="U1113" s="103">
        <v>3790</v>
      </c>
      <c r="V1113" s="103">
        <v>227</v>
      </c>
    </row>
    <row r="1114" spans="1:22" ht="16">
      <c r="A1114" s="104" t="s">
        <v>773</v>
      </c>
      <c r="B1114" s="20" t="str">
        <f>VLOOKUP(A1114,'Planning Periods'!$E$2:$N$540,10,FALSE)</f>
        <v>12/31/2015 - 12/31/2023</v>
      </c>
      <c r="C1114" s="103">
        <v>2014</v>
      </c>
      <c r="D1114" s="103" t="str">
        <f t="shared" si="16"/>
        <v>Lindsay 2014</v>
      </c>
      <c r="E1114" s="103" t="s">
        <v>1538</v>
      </c>
      <c r="F1114" s="101" t="s">
        <v>1538</v>
      </c>
      <c r="G1114" s="103" t="s">
        <v>1538</v>
      </c>
      <c r="H1114" s="103" t="s">
        <v>1538</v>
      </c>
      <c r="I1114" s="102"/>
      <c r="J1114" s="103" t="s">
        <v>1538</v>
      </c>
      <c r="K1114" s="101" t="s">
        <v>1538</v>
      </c>
      <c r="L1114" s="103" t="s">
        <v>1538</v>
      </c>
      <c r="M1114" s="103" t="s">
        <v>1538</v>
      </c>
      <c r="N1114" s="102"/>
      <c r="O1114" s="103" t="s">
        <v>1538</v>
      </c>
      <c r="P1114" s="103" t="s">
        <v>1538</v>
      </c>
      <c r="Q1114" s="102"/>
      <c r="R1114" s="103" t="s">
        <v>1538</v>
      </c>
      <c r="S1114" s="103" t="s">
        <v>1538</v>
      </c>
      <c r="T1114" s="102" t="s">
        <v>1538</v>
      </c>
      <c r="U1114" s="103" t="s">
        <v>1538</v>
      </c>
      <c r="V1114" s="103" t="s">
        <v>1538</v>
      </c>
    </row>
    <row r="1115" spans="1:22" ht="16">
      <c r="A1115" s="104" t="s">
        <v>773</v>
      </c>
      <c r="B1115" s="20" t="str">
        <f>VLOOKUP(A1115,'Planning Periods'!$E$2:$N$540,10,FALSE)</f>
        <v>12/31/2015 - 12/31/2023</v>
      </c>
      <c r="C1115" s="103">
        <v>2015</v>
      </c>
      <c r="D1115" s="103" t="str">
        <f t="shared" si="16"/>
        <v>Lindsay 2015</v>
      </c>
      <c r="E1115" s="103">
        <v>80</v>
      </c>
      <c r="F1115" s="101">
        <v>4</v>
      </c>
      <c r="G1115" s="103">
        <v>4</v>
      </c>
      <c r="H1115" s="103">
        <v>0</v>
      </c>
      <c r="I1115" s="102"/>
      <c r="J1115" s="103">
        <v>80</v>
      </c>
      <c r="K1115" s="101">
        <v>28</v>
      </c>
      <c r="L1115" s="103">
        <v>27</v>
      </c>
      <c r="M1115" s="103">
        <v>1</v>
      </c>
      <c r="N1115" s="102"/>
      <c r="O1115" s="103">
        <v>82</v>
      </c>
      <c r="P1115" s="103">
        <v>7</v>
      </c>
      <c r="Q1115" s="102"/>
      <c r="R1115" s="103">
        <v>348</v>
      </c>
      <c r="S1115" s="103">
        <v>9</v>
      </c>
      <c r="T1115" s="102">
        <v>1</v>
      </c>
      <c r="U1115" s="103">
        <v>590</v>
      </c>
      <c r="V1115" s="103">
        <v>48</v>
      </c>
    </row>
    <row r="1116" spans="1:22" ht="16">
      <c r="A1116" s="104" t="s">
        <v>773</v>
      </c>
      <c r="B1116" s="20" t="str">
        <f>VLOOKUP(A1116,'Planning Periods'!$E$2:$N$540,10,FALSE)</f>
        <v>12/31/2015 - 12/31/2023</v>
      </c>
      <c r="C1116" s="103">
        <v>2016</v>
      </c>
      <c r="D1116" s="103" t="str">
        <f t="shared" si="16"/>
        <v>Lindsay 2016</v>
      </c>
      <c r="E1116" s="103">
        <v>80</v>
      </c>
      <c r="F1116" s="101">
        <v>3</v>
      </c>
      <c r="G1116" s="103">
        <v>3</v>
      </c>
      <c r="H1116" s="103">
        <v>0</v>
      </c>
      <c r="I1116" s="102"/>
      <c r="J1116" s="103">
        <v>80</v>
      </c>
      <c r="K1116" s="101">
        <v>20</v>
      </c>
      <c r="L1116" s="103">
        <v>20</v>
      </c>
      <c r="M1116" s="103">
        <v>0</v>
      </c>
      <c r="N1116" s="102"/>
      <c r="O1116" s="103">
        <v>82</v>
      </c>
      <c r="P1116" s="103">
        <v>0</v>
      </c>
      <c r="Q1116" s="102"/>
      <c r="R1116" s="103">
        <v>348</v>
      </c>
      <c r="S1116" s="103">
        <v>1</v>
      </c>
      <c r="T1116" s="102">
        <v>0</v>
      </c>
      <c r="U1116" s="103">
        <v>590</v>
      </c>
      <c r="V1116" s="103">
        <v>24</v>
      </c>
    </row>
    <row r="1117" spans="1:22" ht="16">
      <c r="A1117" s="104" t="s">
        <v>773</v>
      </c>
      <c r="B1117" s="20" t="str">
        <f>VLOOKUP(A1117,'Planning Periods'!$E$2:$N$540,10,FALSE)</f>
        <v>12/31/2015 - 12/31/2023</v>
      </c>
      <c r="C1117" s="103">
        <v>2017</v>
      </c>
      <c r="D1117" s="103" t="str">
        <f t="shared" si="16"/>
        <v>Lindsay 2017</v>
      </c>
      <c r="E1117" s="103">
        <v>80</v>
      </c>
      <c r="F1117" s="101">
        <v>33</v>
      </c>
      <c r="G1117" s="103">
        <v>32</v>
      </c>
      <c r="H1117" s="103">
        <v>1</v>
      </c>
      <c r="I1117" s="102"/>
      <c r="J1117" s="103">
        <v>80</v>
      </c>
      <c r="K1117" s="101">
        <v>19</v>
      </c>
      <c r="L1117" s="103">
        <v>18</v>
      </c>
      <c r="M1117" s="103">
        <v>1</v>
      </c>
      <c r="N1117" s="102"/>
      <c r="O1117" s="103">
        <v>82</v>
      </c>
      <c r="P1117" s="103">
        <v>20</v>
      </c>
      <c r="Q1117" s="102"/>
      <c r="R1117" s="103">
        <v>348</v>
      </c>
      <c r="S1117" s="103">
        <v>0</v>
      </c>
      <c r="T1117" s="102">
        <v>1</v>
      </c>
      <c r="U1117" s="103">
        <v>590</v>
      </c>
      <c r="V1117" s="103">
        <v>72</v>
      </c>
    </row>
    <row r="1118" spans="1:22" ht="16">
      <c r="A1118" s="104" t="s">
        <v>782</v>
      </c>
      <c r="B1118" s="20" t="str">
        <f>VLOOKUP(A1118,'Planning Periods'!$E$2:$N$540,10,FALSE)</f>
        <v>10/31/2013 - 10/31/2021</v>
      </c>
      <c r="C1118" s="103">
        <v>2013</v>
      </c>
      <c r="D1118" s="103" t="str">
        <f t="shared" si="16"/>
        <v>Live Oak 2013</v>
      </c>
      <c r="E1118" s="103">
        <v>104</v>
      </c>
      <c r="F1118" s="101">
        <v>0</v>
      </c>
      <c r="G1118" s="103">
        <v>0</v>
      </c>
      <c r="H1118" s="103">
        <v>0</v>
      </c>
      <c r="I1118" s="102"/>
      <c r="J1118" s="103">
        <v>72</v>
      </c>
      <c r="K1118" s="101">
        <v>0</v>
      </c>
      <c r="L1118" s="103">
        <v>0</v>
      </c>
      <c r="M1118" s="103">
        <v>0</v>
      </c>
      <c r="N1118" s="102"/>
      <c r="O1118" s="103">
        <v>83</v>
      </c>
      <c r="P1118" s="103">
        <v>0</v>
      </c>
      <c r="Q1118" s="102"/>
      <c r="R1118" s="103">
        <v>190</v>
      </c>
      <c r="S1118" s="103">
        <v>0</v>
      </c>
      <c r="T1118" s="102">
        <v>0</v>
      </c>
      <c r="U1118" s="103">
        <v>449</v>
      </c>
      <c r="V1118" s="103">
        <v>0</v>
      </c>
    </row>
    <row r="1119" spans="1:22" ht="16">
      <c r="A1119" s="104" t="s">
        <v>782</v>
      </c>
      <c r="B1119" s="20" t="str">
        <f>VLOOKUP(A1119,'Planning Periods'!$E$2:$N$540,10,FALSE)</f>
        <v>10/31/2013 - 10/31/2021</v>
      </c>
      <c r="C1119" s="103">
        <v>2014</v>
      </c>
      <c r="D1119" s="103" t="str">
        <f t="shared" si="16"/>
        <v>Live Oak 2014</v>
      </c>
      <c r="E1119" s="103">
        <v>104</v>
      </c>
      <c r="F1119" s="101">
        <v>0</v>
      </c>
      <c r="G1119" s="103">
        <v>0</v>
      </c>
      <c r="H1119" s="103">
        <v>0</v>
      </c>
      <c r="I1119" s="102"/>
      <c r="J1119" s="103">
        <v>72</v>
      </c>
      <c r="K1119" s="101">
        <v>0</v>
      </c>
      <c r="L1119" s="103">
        <v>0</v>
      </c>
      <c r="M1119" s="103">
        <v>0</v>
      </c>
      <c r="N1119" s="102"/>
      <c r="O1119" s="103">
        <v>83</v>
      </c>
      <c r="P1119" s="103">
        <v>1</v>
      </c>
      <c r="Q1119" s="102"/>
      <c r="R1119" s="103">
        <v>190</v>
      </c>
      <c r="S1119" s="103">
        <v>0</v>
      </c>
      <c r="T1119" s="102">
        <v>0</v>
      </c>
      <c r="U1119" s="103">
        <v>449</v>
      </c>
      <c r="V1119" s="103">
        <v>1</v>
      </c>
    </row>
    <row r="1120" spans="1:22" ht="16">
      <c r="A1120" s="104" t="s">
        <v>782</v>
      </c>
      <c r="B1120" s="20" t="str">
        <f>VLOOKUP(A1120,'Planning Periods'!$E$2:$N$540,10,FALSE)</f>
        <v>10/31/2013 - 10/31/2021</v>
      </c>
      <c r="C1120" s="103">
        <v>2015</v>
      </c>
      <c r="D1120" s="103" t="str">
        <f t="shared" si="16"/>
        <v>Live Oak 2015</v>
      </c>
      <c r="E1120" s="103">
        <v>104</v>
      </c>
      <c r="F1120" s="101">
        <v>46</v>
      </c>
      <c r="G1120" s="103">
        <v>46</v>
      </c>
      <c r="H1120" s="103">
        <v>0</v>
      </c>
      <c r="I1120" s="102"/>
      <c r="J1120" s="103">
        <v>72</v>
      </c>
      <c r="K1120" s="101">
        <v>37</v>
      </c>
      <c r="L1120" s="103">
        <v>37</v>
      </c>
      <c r="M1120" s="103">
        <v>0</v>
      </c>
      <c r="N1120" s="102"/>
      <c r="O1120" s="103">
        <v>83</v>
      </c>
      <c r="P1120" s="103">
        <v>2</v>
      </c>
      <c r="Q1120" s="102"/>
      <c r="R1120" s="103">
        <v>190</v>
      </c>
      <c r="S1120" s="103">
        <v>2</v>
      </c>
      <c r="T1120" s="102">
        <v>0</v>
      </c>
      <c r="U1120" s="103">
        <v>449</v>
      </c>
      <c r="V1120" s="103">
        <v>87</v>
      </c>
    </row>
    <row r="1121" spans="1:22" ht="16">
      <c r="A1121" s="104" t="s">
        <v>782</v>
      </c>
      <c r="B1121" s="20" t="str">
        <f>VLOOKUP(A1121,'Planning Periods'!$E$2:$N$540,10,FALSE)</f>
        <v>10/31/2013 - 10/31/2021</v>
      </c>
      <c r="C1121" s="103">
        <v>2016</v>
      </c>
      <c r="D1121" s="103" t="str">
        <f t="shared" si="16"/>
        <v>Live Oak 2016</v>
      </c>
      <c r="E1121" s="103">
        <v>104</v>
      </c>
      <c r="F1121" s="101">
        <v>0</v>
      </c>
      <c r="G1121" s="103">
        <v>0</v>
      </c>
      <c r="H1121" s="103">
        <v>0</v>
      </c>
      <c r="I1121" s="102"/>
      <c r="J1121" s="103">
        <v>72</v>
      </c>
      <c r="K1121" s="101">
        <v>0</v>
      </c>
      <c r="L1121" s="103">
        <v>0</v>
      </c>
      <c r="M1121" s="103">
        <v>0</v>
      </c>
      <c r="N1121" s="102"/>
      <c r="O1121" s="103">
        <v>83</v>
      </c>
      <c r="P1121" s="103">
        <v>0</v>
      </c>
      <c r="Q1121" s="102"/>
      <c r="R1121" s="103">
        <v>190</v>
      </c>
      <c r="S1121" s="103">
        <v>2</v>
      </c>
      <c r="T1121" s="102">
        <v>0</v>
      </c>
      <c r="U1121" s="103">
        <v>449</v>
      </c>
      <c r="V1121" s="103">
        <v>2</v>
      </c>
    </row>
    <row r="1122" spans="1:22" ht="16">
      <c r="A1122" s="104" t="s">
        <v>782</v>
      </c>
      <c r="B1122" s="20" t="str">
        <f>VLOOKUP(A1122,'Planning Periods'!$E$2:$N$540,10,FALSE)</f>
        <v>10/31/2013 - 10/31/2021</v>
      </c>
      <c r="C1122" s="103">
        <v>2017</v>
      </c>
      <c r="D1122" s="103" t="str">
        <f t="shared" si="16"/>
        <v>Live Oak 2017</v>
      </c>
      <c r="E1122" s="103">
        <v>104</v>
      </c>
      <c r="F1122" s="101">
        <v>0</v>
      </c>
      <c r="G1122" s="103">
        <v>0</v>
      </c>
      <c r="H1122" s="103">
        <v>0</v>
      </c>
      <c r="I1122" s="102"/>
      <c r="J1122" s="103">
        <v>72</v>
      </c>
      <c r="K1122" s="101">
        <v>0</v>
      </c>
      <c r="L1122" s="103">
        <v>0</v>
      </c>
      <c r="M1122" s="103">
        <v>0</v>
      </c>
      <c r="N1122" s="102"/>
      <c r="O1122" s="103">
        <v>83</v>
      </c>
      <c r="P1122" s="103">
        <v>0</v>
      </c>
      <c r="Q1122" s="102"/>
      <c r="R1122" s="103">
        <v>190</v>
      </c>
      <c r="S1122" s="103">
        <v>1</v>
      </c>
      <c r="T1122" s="102">
        <v>0</v>
      </c>
      <c r="U1122" s="103">
        <v>449</v>
      </c>
      <c r="V1122" s="103">
        <v>1</v>
      </c>
    </row>
    <row r="1123" spans="1:22" ht="16">
      <c r="A1123" s="104" t="s">
        <v>1231</v>
      </c>
      <c r="B1123" s="20" t="str">
        <f>VLOOKUP(A1123,'Planning Periods'!$E$2:$N$540,10,FALSE)</f>
        <v>01/31/2015 - 01/31/2023</v>
      </c>
      <c r="C1123" s="103">
        <v>2014</v>
      </c>
      <c r="D1123" s="103" t="str">
        <f t="shared" si="16"/>
        <v>Livermore 2014</v>
      </c>
      <c r="E1123" s="103">
        <v>839</v>
      </c>
      <c r="F1123" s="101">
        <v>0</v>
      </c>
      <c r="G1123" s="103">
        <v>0</v>
      </c>
      <c r="H1123" s="103">
        <v>0</v>
      </c>
      <c r="I1123" s="102"/>
      <c r="J1123" s="103">
        <v>474</v>
      </c>
      <c r="K1123" s="101">
        <v>1</v>
      </c>
      <c r="L1123" s="103">
        <v>1</v>
      </c>
      <c r="M1123" s="103">
        <v>0</v>
      </c>
      <c r="N1123" s="102"/>
      <c r="O1123" s="103">
        <v>496</v>
      </c>
      <c r="P1123" s="103">
        <v>15</v>
      </c>
      <c r="Q1123" s="102"/>
      <c r="R1123" s="103">
        <v>920</v>
      </c>
      <c r="S1123" s="103">
        <v>80</v>
      </c>
      <c r="T1123" s="102">
        <v>0</v>
      </c>
      <c r="U1123" s="103">
        <v>2729</v>
      </c>
      <c r="V1123" s="103">
        <v>96</v>
      </c>
    </row>
    <row r="1124" spans="1:22" ht="16">
      <c r="A1124" s="104" t="s">
        <v>1231</v>
      </c>
      <c r="B1124" s="20" t="str">
        <f>VLOOKUP(A1124,'Planning Periods'!$E$2:$N$540,10,FALSE)</f>
        <v>01/31/2015 - 01/31/2023</v>
      </c>
      <c r="C1124" s="103">
        <v>2015</v>
      </c>
      <c r="D1124" s="103" t="str">
        <f t="shared" si="16"/>
        <v>Livermore 2015</v>
      </c>
      <c r="E1124" s="103">
        <v>839</v>
      </c>
      <c r="F1124" s="101">
        <v>0</v>
      </c>
      <c r="G1124" s="103">
        <v>0</v>
      </c>
      <c r="H1124" s="103">
        <v>0</v>
      </c>
      <c r="I1124" s="102"/>
      <c r="J1124" s="103">
        <v>474</v>
      </c>
      <c r="K1124" s="101">
        <v>2</v>
      </c>
      <c r="L1124" s="103">
        <v>2</v>
      </c>
      <c r="M1124" s="103">
        <v>0</v>
      </c>
      <c r="N1124" s="102"/>
      <c r="O1124" s="103">
        <v>496</v>
      </c>
      <c r="P1124" s="103">
        <v>14</v>
      </c>
      <c r="Q1124" s="102"/>
      <c r="R1124" s="103">
        <v>920</v>
      </c>
      <c r="S1124" s="103">
        <v>420</v>
      </c>
      <c r="T1124" s="102">
        <v>0</v>
      </c>
      <c r="U1124" s="103">
        <v>2729</v>
      </c>
      <c r="V1124" s="103">
        <v>436</v>
      </c>
    </row>
    <row r="1125" spans="1:22" ht="16">
      <c r="A1125" s="104" t="s">
        <v>1231</v>
      </c>
      <c r="B1125" s="20" t="str">
        <f>VLOOKUP(A1125,'Planning Periods'!$E$2:$N$540,10,FALSE)</f>
        <v>01/31/2015 - 01/31/2023</v>
      </c>
      <c r="C1125" s="103">
        <v>2016</v>
      </c>
      <c r="D1125" s="103" t="str">
        <f t="shared" si="16"/>
        <v>Livermore 2016</v>
      </c>
      <c r="E1125" s="103">
        <v>839</v>
      </c>
      <c r="F1125" s="101">
        <v>0</v>
      </c>
      <c r="G1125" s="103">
        <v>0</v>
      </c>
      <c r="H1125" s="103">
        <v>0</v>
      </c>
      <c r="I1125" s="102"/>
      <c r="J1125" s="103">
        <v>474</v>
      </c>
      <c r="K1125" s="101">
        <v>16</v>
      </c>
      <c r="L1125" s="103">
        <v>4</v>
      </c>
      <c r="M1125" s="103">
        <v>12</v>
      </c>
      <c r="N1125" s="102"/>
      <c r="O1125" s="103">
        <v>496</v>
      </c>
      <c r="P1125" s="103">
        <v>395</v>
      </c>
      <c r="Q1125" s="102"/>
      <c r="R1125" s="103">
        <v>920</v>
      </c>
      <c r="S1125" s="103">
        <v>15</v>
      </c>
      <c r="T1125" s="102">
        <v>12</v>
      </c>
      <c r="U1125" s="103">
        <v>2729</v>
      </c>
      <c r="V1125" s="103">
        <v>426</v>
      </c>
    </row>
    <row r="1126" spans="1:22" ht="16">
      <c r="A1126" s="104" t="s">
        <v>1231</v>
      </c>
      <c r="B1126" s="20" t="str">
        <f>VLOOKUP(A1126,'Planning Periods'!$E$2:$N$540,10,FALSE)</f>
        <v>01/31/2015 - 01/31/2023</v>
      </c>
      <c r="C1126" s="103">
        <v>2017</v>
      </c>
      <c r="D1126" s="103" t="str">
        <f t="shared" si="16"/>
        <v>Livermore 2017</v>
      </c>
      <c r="E1126" s="103">
        <v>839</v>
      </c>
      <c r="F1126" s="101">
        <v>52</v>
      </c>
      <c r="G1126" s="103">
        <v>52</v>
      </c>
      <c r="H1126" s="103">
        <v>0</v>
      </c>
      <c r="I1126" s="102"/>
      <c r="J1126" s="103">
        <v>474</v>
      </c>
      <c r="K1126" s="101">
        <v>24</v>
      </c>
      <c r="L1126" s="103">
        <v>24</v>
      </c>
      <c r="M1126" s="103">
        <v>0</v>
      </c>
      <c r="N1126" s="102"/>
      <c r="O1126" s="103">
        <v>496</v>
      </c>
      <c r="P1126" s="103">
        <v>15</v>
      </c>
      <c r="Q1126" s="102"/>
      <c r="R1126" s="103">
        <v>920</v>
      </c>
      <c r="S1126" s="103">
        <v>311</v>
      </c>
      <c r="T1126" s="102">
        <v>0</v>
      </c>
      <c r="U1126" s="103">
        <v>2729</v>
      </c>
      <c r="V1126" s="103">
        <v>402</v>
      </c>
    </row>
    <row r="1127" spans="1:22" ht="16">
      <c r="A1127" s="104" t="s">
        <v>1023</v>
      </c>
      <c r="B1127" s="20" t="str">
        <f>VLOOKUP(A1127,'Planning Periods'!$E$2:$N$540,10,FALSE)</f>
        <v>03/31/2016 - 03/31/2024</v>
      </c>
      <c r="C1127" s="103">
        <v>2014</v>
      </c>
      <c r="D1127" s="103" t="str">
        <f t="shared" si="16"/>
        <v>Livingston 2014</v>
      </c>
      <c r="E1127" s="103" t="s">
        <v>1538</v>
      </c>
      <c r="F1127" s="101" t="s">
        <v>1538</v>
      </c>
      <c r="G1127" s="103" t="s">
        <v>1538</v>
      </c>
      <c r="H1127" s="103" t="s">
        <v>1538</v>
      </c>
      <c r="I1127" s="102"/>
      <c r="J1127" s="103" t="s">
        <v>1538</v>
      </c>
      <c r="K1127" s="101" t="s">
        <v>1538</v>
      </c>
      <c r="L1127" s="103" t="s">
        <v>1538</v>
      </c>
      <c r="M1127" s="103" t="s">
        <v>1538</v>
      </c>
      <c r="N1127" s="102"/>
      <c r="O1127" s="103" t="s">
        <v>1538</v>
      </c>
      <c r="P1127" s="103" t="s">
        <v>1538</v>
      </c>
      <c r="Q1127" s="102"/>
      <c r="R1127" s="103" t="s">
        <v>1538</v>
      </c>
      <c r="S1127" s="103" t="s">
        <v>1538</v>
      </c>
      <c r="T1127" s="102" t="s">
        <v>1538</v>
      </c>
      <c r="U1127" s="103" t="s">
        <v>1538</v>
      </c>
      <c r="V1127" s="103" t="s">
        <v>1538</v>
      </c>
    </row>
    <row r="1128" spans="1:22" ht="16">
      <c r="A1128" s="104" t="s">
        <v>1023</v>
      </c>
      <c r="B1128" s="20" t="str">
        <f>VLOOKUP(A1128,'Planning Periods'!$E$2:$N$540,10,FALSE)</f>
        <v>03/31/2016 - 03/31/2024</v>
      </c>
      <c r="C1128" s="103">
        <v>2015</v>
      </c>
      <c r="D1128" s="103" t="str">
        <f t="shared" si="16"/>
        <v>Livingston 2015</v>
      </c>
      <c r="E1128" s="103" t="s">
        <v>1538</v>
      </c>
      <c r="F1128" s="101" t="s">
        <v>1538</v>
      </c>
      <c r="G1128" s="103" t="s">
        <v>1538</v>
      </c>
      <c r="H1128" s="103" t="s">
        <v>1538</v>
      </c>
      <c r="I1128" s="102"/>
      <c r="J1128" s="103" t="s">
        <v>1538</v>
      </c>
      <c r="K1128" s="101" t="s">
        <v>1538</v>
      </c>
      <c r="L1128" s="103" t="s">
        <v>1538</v>
      </c>
      <c r="M1128" s="103" t="s">
        <v>1538</v>
      </c>
      <c r="N1128" s="102"/>
      <c r="O1128" s="103" t="s">
        <v>1538</v>
      </c>
      <c r="P1128" s="103" t="s">
        <v>1538</v>
      </c>
      <c r="Q1128" s="102"/>
      <c r="R1128" s="103" t="s">
        <v>1538</v>
      </c>
      <c r="S1128" s="103" t="s">
        <v>1538</v>
      </c>
      <c r="T1128" s="102" t="s">
        <v>1538</v>
      </c>
      <c r="U1128" s="103" t="s">
        <v>1538</v>
      </c>
      <c r="V1128" s="103" t="s">
        <v>1538</v>
      </c>
    </row>
    <row r="1129" spans="1:22" ht="16">
      <c r="A1129" s="104" t="s">
        <v>1023</v>
      </c>
      <c r="B1129" s="20" t="str">
        <f>VLOOKUP(A1129,'Planning Periods'!$E$2:$N$540,10,FALSE)</f>
        <v>03/31/2016 - 03/31/2024</v>
      </c>
      <c r="C1129" s="103">
        <v>2016</v>
      </c>
      <c r="D1129" s="103" t="str">
        <f t="shared" si="16"/>
        <v>Livingston 2016</v>
      </c>
      <c r="E1129" s="103">
        <v>247</v>
      </c>
      <c r="F1129" s="101">
        <v>0</v>
      </c>
      <c r="G1129" s="103">
        <v>0</v>
      </c>
      <c r="H1129" s="103">
        <v>0</v>
      </c>
      <c r="I1129" s="102"/>
      <c r="J1129" s="103">
        <v>178</v>
      </c>
      <c r="K1129" s="101">
        <v>0</v>
      </c>
      <c r="L1129" s="103">
        <v>0</v>
      </c>
      <c r="M1129" s="103">
        <v>0</v>
      </c>
      <c r="N1129" s="102"/>
      <c r="O1129" s="103">
        <v>163</v>
      </c>
      <c r="P1129" s="103">
        <v>0</v>
      </c>
      <c r="Q1129" s="102"/>
      <c r="R1129" s="103">
        <v>435</v>
      </c>
      <c r="S1129" s="103">
        <v>34</v>
      </c>
      <c r="T1129" s="102">
        <v>0</v>
      </c>
      <c r="U1129" s="103">
        <v>1023</v>
      </c>
      <c r="V1129" s="103">
        <v>34</v>
      </c>
    </row>
    <row r="1130" spans="1:22" ht="16">
      <c r="A1130" s="104" t="s">
        <v>1023</v>
      </c>
      <c r="B1130" s="20" t="str">
        <f>VLOOKUP(A1130,'Planning Periods'!$E$2:$N$540,10,FALSE)</f>
        <v>03/31/2016 - 03/31/2024</v>
      </c>
      <c r="C1130" s="103">
        <v>2017</v>
      </c>
      <c r="D1130" s="103" t="str">
        <f t="shared" si="16"/>
        <v>Livingston 2017</v>
      </c>
      <c r="E1130" s="103">
        <v>247</v>
      </c>
      <c r="F1130" s="101">
        <v>0</v>
      </c>
      <c r="G1130" s="103">
        <v>0</v>
      </c>
      <c r="H1130" s="103">
        <v>0</v>
      </c>
      <c r="I1130" s="102"/>
      <c r="J1130" s="103">
        <v>178</v>
      </c>
      <c r="K1130" s="101">
        <v>5</v>
      </c>
      <c r="L1130" s="103">
        <v>5</v>
      </c>
      <c r="M1130" s="103">
        <v>0</v>
      </c>
      <c r="N1130" s="102"/>
      <c r="O1130" s="103">
        <v>163</v>
      </c>
      <c r="P1130" s="103">
        <v>0</v>
      </c>
      <c r="Q1130" s="102"/>
      <c r="R1130" s="103">
        <v>435</v>
      </c>
      <c r="S1130" s="103">
        <v>69</v>
      </c>
      <c r="T1130" s="102">
        <v>0</v>
      </c>
      <c r="U1130" s="103">
        <v>1023</v>
      </c>
      <c r="V1130" s="103">
        <v>74</v>
      </c>
    </row>
    <row r="1131" spans="1:22" ht="16">
      <c r="A1131" s="104" t="s">
        <v>878</v>
      </c>
      <c r="B1131" s="20" t="str">
        <f>VLOOKUP(A1131,'Planning Periods'!$E$2:$N$540,10,FALSE)</f>
        <v>12/31/2015 - 12/31/2023</v>
      </c>
      <c r="C1131" s="103">
        <v>2014</v>
      </c>
      <c r="D1131" s="103" t="str">
        <f t="shared" si="16"/>
        <v>Lodi 2014</v>
      </c>
      <c r="E1131" s="103" t="s">
        <v>1538</v>
      </c>
      <c r="F1131" s="101" t="s">
        <v>1538</v>
      </c>
      <c r="G1131" s="103" t="s">
        <v>1538</v>
      </c>
      <c r="H1131" s="103" t="s">
        <v>1538</v>
      </c>
      <c r="I1131" s="102"/>
      <c r="J1131" s="103" t="s">
        <v>1538</v>
      </c>
      <c r="K1131" s="101" t="s">
        <v>1538</v>
      </c>
      <c r="L1131" s="103" t="s">
        <v>1538</v>
      </c>
      <c r="M1131" s="103" t="s">
        <v>1538</v>
      </c>
      <c r="N1131" s="102"/>
      <c r="O1131" s="103" t="s">
        <v>1538</v>
      </c>
      <c r="P1131" s="103" t="s">
        <v>1538</v>
      </c>
      <c r="Q1131" s="102"/>
      <c r="R1131" s="103" t="s">
        <v>1538</v>
      </c>
      <c r="S1131" s="103" t="s">
        <v>1538</v>
      </c>
      <c r="T1131" s="102" t="s">
        <v>1538</v>
      </c>
      <c r="U1131" s="103" t="s">
        <v>1538</v>
      </c>
      <c r="V1131" s="103" t="s">
        <v>1538</v>
      </c>
    </row>
    <row r="1132" spans="1:22" ht="16">
      <c r="A1132" s="104" t="s">
        <v>878</v>
      </c>
      <c r="B1132" s="20" t="str">
        <f>VLOOKUP(A1132,'Planning Periods'!$E$2:$N$540,10,FALSE)</f>
        <v>12/31/2015 - 12/31/2023</v>
      </c>
      <c r="C1132" s="103">
        <v>2015</v>
      </c>
      <c r="D1132" s="103" t="str">
        <f t="shared" si="16"/>
        <v>Lodi 2015</v>
      </c>
      <c r="E1132" s="103" t="s">
        <v>1538</v>
      </c>
      <c r="F1132" s="101" t="s">
        <v>1538</v>
      </c>
      <c r="G1132" s="103" t="s">
        <v>1538</v>
      </c>
      <c r="H1132" s="103" t="s">
        <v>1538</v>
      </c>
      <c r="I1132" s="102"/>
      <c r="J1132" s="103" t="s">
        <v>1538</v>
      </c>
      <c r="K1132" s="101" t="s">
        <v>1538</v>
      </c>
      <c r="L1132" s="103" t="s">
        <v>1538</v>
      </c>
      <c r="M1132" s="103" t="s">
        <v>1538</v>
      </c>
      <c r="N1132" s="102"/>
      <c r="O1132" s="103" t="s">
        <v>1538</v>
      </c>
      <c r="P1132" s="103" t="s">
        <v>1538</v>
      </c>
      <c r="Q1132" s="102"/>
      <c r="R1132" s="103" t="s">
        <v>1538</v>
      </c>
      <c r="S1132" s="103" t="s">
        <v>1538</v>
      </c>
      <c r="T1132" s="102" t="s">
        <v>1538</v>
      </c>
      <c r="U1132" s="103" t="s">
        <v>1538</v>
      </c>
      <c r="V1132" s="103" t="s">
        <v>1538</v>
      </c>
    </row>
    <row r="1133" spans="1:22" ht="16">
      <c r="A1133" s="104" t="s">
        <v>878</v>
      </c>
      <c r="B1133" s="20" t="str">
        <f>VLOOKUP(A1133,'Planning Periods'!$E$2:$N$540,10,FALSE)</f>
        <v>12/31/2015 - 12/31/2023</v>
      </c>
      <c r="C1133" s="103">
        <v>2016</v>
      </c>
      <c r="D1133" s="103" t="str">
        <f t="shared" si="16"/>
        <v>Lodi 2016</v>
      </c>
      <c r="E1133" s="103" t="s">
        <v>1538</v>
      </c>
      <c r="F1133" s="101" t="s">
        <v>1538</v>
      </c>
      <c r="G1133" s="103" t="s">
        <v>1538</v>
      </c>
      <c r="H1133" s="103" t="s">
        <v>1538</v>
      </c>
      <c r="I1133" s="102"/>
      <c r="J1133" s="103" t="s">
        <v>1538</v>
      </c>
      <c r="K1133" s="101" t="s">
        <v>1538</v>
      </c>
      <c r="L1133" s="103" t="s">
        <v>1538</v>
      </c>
      <c r="M1133" s="103" t="s">
        <v>1538</v>
      </c>
      <c r="N1133" s="102"/>
      <c r="O1133" s="103" t="s">
        <v>1538</v>
      </c>
      <c r="P1133" s="103" t="s">
        <v>1538</v>
      </c>
      <c r="Q1133" s="102"/>
      <c r="R1133" s="103" t="s">
        <v>1538</v>
      </c>
      <c r="S1133" s="103" t="s">
        <v>1538</v>
      </c>
      <c r="T1133" s="102" t="s">
        <v>1538</v>
      </c>
      <c r="U1133" s="103" t="s">
        <v>1538</v>
      </c>
      <c r="V1133" s="103" t="s">
        <v>1538</v>
      </c>
    </row>
    <row r="1134" spans="1:22" ht="16">
      <c r="A1134" s="104" t="s">
        <v>878</v>
      </c>
      <c r="B1134" s="20" t="str">
        <f>VLOOKUP(A1134,'Planning Periods'!$E$2:$N$540,10,FALSE)</f>
        <v>12/31/2015 - 12/31/2023</v>
      </c>
      <c r="C1134" s="103">
        <v>2017</v>
      </c>
      <c r="D1134" s="103" t="str">
        <f t="shared" si="16"/>
        <v>Lodi 2017</v>
      </c>
      <c r="E1134" s="103">
        <v>497</v>
      </c>
      <c r="F1134" s="101">
        <v>52</v>
      </c>
      <c r="G1134" s="103">
        <v>52</v>
      </c>
      <c r="H1134" s="103">
        <v>0</v>
      </c>
      <c r="I1134" s="102"/>
      <c r="J1134" s="103">
        <v>331</v>
      </c>
      <c r="K1134" s="101">
        <v>27</v>
      </c>
      <c r="L1134" s="103">
        <v>27</v>
      </c>
      <c r="M1134" s="103">
        <v>0</v>
      </c>
      <c r="N1134" s="102"/>
      <c r="O1134" s="103">
        <v>333</v>
      </c>
      <c r="P1134" s="103">
        <v>0</v>
      </c>
      <c r="Q1134" s="102"/>
      <c r="R1134" s="103">
        <v>770</v>
      </c>
      <c r="S1134" s="103">
        <v>211</v>
      </c>
      <c r="T1134" s="102">
        <v>0</v>
      </c>
      <c r="U1134" s="103">
        <v>1931</v>
      </c>
      <c r="V1134" s="103">
        <v>290</v>
      </c>
    </row>
    <row r="1135" spans="1:22">
      <c r="A1135" t="s">
        <v>911</v>
      </c>
      <c r="B1135" s="20"/>
      <c r="C1135" s="103">
        <v>2013</v>
      </c>
      <c r="D1135" s="103" t="str">
        <f t="shared" si="16"/>
        <v>Loma Linda 2013</v>
      </c>
      <c r="E1135" s="103" t="s">
        <v>1538</v>
      </c>
      <c r="F1135" s="101" t="s">
        <v>1538</v>
      </c>
      <c r="G1135" s="103" t="s">
        <v>1538</v>
      </c>
      <c r="H1135" s="103" t="s">
        <v>1538</v>
      </c>
      <c r="I1135" s="102"/>
      <c r="J1135" s="103" t="s">
        <v>1538</v>
      </c>
      <c r="K1135" s="101" t="s">
        <v>1538</v>
      </c>
      <c r="L1135" s="103" t="s">
        <v>1538</v>
      </c>
      <c r="M1135" s="103" t="s">
        <v>1538</v>
      </c>
      <c r="N1135" s="102"/>
      <c r="O1135" s="103" t="s">
        <v>1538</v>
      </c>
      <c r="P1135" s="103" t="s">
        <v>1538</v>
      </c>
      <c r="Q1135" s="102"/>
      <c r="R1135" s="103" t="s">
        <v>1538</v>
      </c>
      <c r="S1135" s="103" t="s">
        <v>1538</v>
      </c>
      <c r="T1135" s="102" t="s">
        <v>1538</v>
      </c>
      <c r="U1135" s="103" t="s">
        <v>1538</v>
      </c>
      <c r="V1135" s="103" t="s">
        <v>1538</v>
      </c>
    </row>
    <row r="1136" spans="1:22" ht="16">
      <c r="A1136" t="s">
        <v>911</v>
      </c>
      <c r="B1136" s="20" t="str">
        <f>VLOOKUP(A1136,'Planning Periods'!$E$2:$N$540,10,FALSE)</f>
        <v>10/15/2013 - 10/15/2021</v>
      </c>
      <c r="C1136" s="103">
        <v>2014</v>
      </c>
      <c r="D1136" s="103" t="str">
        <f t="shared" si="16"/>
        <v>Loma Linda 2014</v>
      </c>
      <c r="E1136" s="101" t="s">
        <v>1538</v>
      </c>
      <c r="F1136" s="101" t="s">
        <v>1538</v>
      </c>
      <c r="G1136" s="101" t="s">
        <v>1538</v>
      </c>
      <c r="H1136" s="101" t="s">
        <v>1538</v>
      </c>
      <c r="I1136" s="101">
        <v>0</v>
      </c>
      <c r="J1136" s="101" t="s">
        <v>1538</v>
      </c>
      <c r="K1136" s="101" t="s">
        <v>1538</v>
      </c>
      <c r="L1136" s="101" t="s">
        <v>1538</v>
      </c>
      <c r="M1136" s="101" t="s">
        <v>1538</v>
      </c>
      <c r="N1136" s="101">
        <v>0</v>
      </c>
      <c r="O1136" s="101" t="s">
        <v>1538</v>
      </c>
      <c r="P1136" s="101" t="s">
        <v>1538</v>
      </c>
      <c r="Q1136" s="101"/>
      <c r="R1136" s="101" t="s">
        <v>1538</v>
      </c>
      <c r="S1136" s="101" t="s">
        <v>1538</v>
      </c>
      <c r="T1136" s="101" t="s">
        <v>1538</v>
      </c>
      <c r="U1136" s="101" t="s">
        <v>1538</v>
      </c>
      <c r="V1136" s="101" t="s">
        <v>1538</v>
      </c>
    </row>
    <row r="1137" spans="1:22" ht="16">
      <c r="A1137" t="s">
        <v>911</v>
      </c>
      <c r="B1137" s="20" t="str">
        <f>VLOOKUP(A1137,'Planning Periods'!$E$2:$N$540,10,FALSE)</f>
        <v>10/15/2013 - 10/15/2021</v>
      </c>
      <c r="C1137" s="103">
        <v>2015</v>
      </c>
      <c r="D1137" s="103" t="str">
        <f t="shared" si="16"/>
        <v>Loma Linda 2015</v>
      </c>
      <c r="E1137" t="s">
        <v>1538</v>
      </c>
      <c r="F1137" t="s">
        <v>1538</v>
      </c>
      <c r="G1137" t="s">
        <v>1538</v>
      </c>
      <c r="H1137" t="s">
        <v>1538</v>
      </c>
      <c r="J1137" t="s">
        <v>1538</v>
      </c>
      <c r="K1137" t="s">
        <v>1538</v>
      </c>
      <c r="L1137" t="s">
        <v>1538</v>
      </c>
      <c r="M1137" t="s">
        <v>1538</v>
      </c>
      <c r="O1137" t="s">
        <v>1538</v>
      </c>
      <c r="P1137" t="s">
        <v>1538</v>
      </c>
      <c r="R1137" t="s">
        <v>1538</v>
      </c>
      <c r="S1137" t="s">
        <v>1538</v>
      </c>
      <c r="T1137" t="s">
        <v>1538</v>
      </c>
      <c r="U1137" t="s">
        <v>1538</v>
      </c>
      <c r="V1137" t="s">
        <v>1538</v>
      </c>
    </row>
    <row r="1138" spans="1:22" ht="16">
      <c r="A1138" t="s">
        <v>911</v>
      </c>
      <c r="B1138" s="20" t="str">
        <f>VLOOKUP(A1138,'Planning Periods'!$E$2:$N$540,10,FALSE)</f>
        <v>10/15/2013 - 10/15/2021</v>
      </c>
      <c r="C1138" s="103">
        <v>2016</v>
      </c>
      <c r="D1138" s="103" t="str">
        <f t="shared" si="16"/>
        <v>Loma Linda 2016</v>
      </c>
      <c r="E1138" t="s">
        <v>1538</v>
      </c>
      <c r="F1138" t="s">
        <v>1538</v>
      </c>
      <c r="G1138" t="s">
        <v>1538</v>
      </c>
      <c r="H1138" t="s">
        <v>1538</v>
      </c>
      <c r="J1138" t="s">
        <v>1538</v>
      </c>
      <c r="K1138" t="s">
        <v>1538</v>
      </c>
      <c r="L1138" t="s">
        <v>1538</v>
      </c>
      <c r="M1138" t="s">
        <v>1538</v>
      </c>
      <c r="O1138" t="s">
        <v>1538</v>
      </c>
      <c r="P1138" t="s">
        <v>1538</v>
      </c>
      <c r="R1138" t="s">
        <v>1538</v>
      </c>
      <c r="S1138" t="s">
        <v>1538</v>
      </c>
      <c r="T1138" t="s">
        <v>1538</v>
      </c>
      <c r="U1138" t="s">
        <v>1538</v>
      </c>
      <c r="V1138" t="s">
        <v>1538</v>
      </c>
    </row>
    <row r="1139" spans="1:22" ht="16">
      <c r="A1139" t="s">
        <v>911</v>
      </c>
      <c r="B1139" s="20" t="str">
        <f>VLOOKUP(A1139,'Planning Periods'!$E$2:$N$540,10,FALSE)</f>
        <v>10/15/2013 - 10/15/2021</v>
      </c>
      <c r="C1139" s="103">
        <v>2017</v>
      </c>
      <c r="D1139" s="103" t="str">
        <f t="shared" si="16"/>
        <v>Loma Linda 2017</v>
      </c>
      <c r="E1139" t="s">
        <v>1538</v>
      </c>
      <c r="F1139" t="s">
        <v>1538</v>
      </c>
      <c r="G1139" t="s">
        <v>1538</v>
      </c>
      <c r="H1139" t="s">
        <v>1538</v>
      </c>
      <c r="J1139" t="s">
        <v>1538</v>
      </c>
      <c r="K1139" t="s">
        <v>1538</v>
      </c>
      <c r="L1139" t="s">
        <v>1538</v>
      </c>
      <c r="M1139" t="s">
        <v>1538</v>
      </c>
      <c r="O1139" t="s">
        <v>1538</v>
      </c>
      <c r="P1139" t="s">
        <v>1538</v>
      </c>
      <c r="R1139" t="s">
        <v>1538</v>
      </c>
      <c r="S1139" t="s">
        <v>1538</v>
      </c>
      <c r="T1139" t="s">
        <v>1538</v>
      </c>
      <c r="U1139" t="s">
        <v>1538</v>
      </c>
      <c r="V1139" t="s">
        <v>1538</v>
      </c>
    </row>
    <row r="1140" spans="1:22">
      <c r="A1140" s="104" t="s">
        <v>1082</v>
      </c>
      <c r="B1140" s="20"/>
      <c r="C1140" s="103">
        <v>2013</v>
      </c>
      <c r="D1140" s="103" t="str">
        <f t="shared" si="16"/>
        <v>Lomita 2013</v>
      </c>
      <c r="E1140">
        <v>12</v>
      </c>
      <c r="F1140">
        <v>0</v>
      </c>
      <c r="G1140">
        <v>0</v>
      </c>
      <c r="H1140">
        <v>0</v>
      </c>
      <c r="J1140">
        <v>7</v>
      </c>
      <c r="K1140">
        <v>0</v>
      </c>
      <c r="L1140">
        <v>0</v>
      </c>
      <c r="M1140">
        <v>0</v>
      </c>
      <c r="O1140">
        <v>8</v>
      </c>
      <c r="P1140">
        <v>0</v>
      </c>
      <c r="R1140">
        <v>20</v>
      </c>
      <c r="S1140">
        <v>0</v>
      </c>
      <c r="T1140">
        <v>0</v>
      </c>
      <c r="U1140">
        <v>47</v>
      </c>
      <c r="V1140">
        <v>0</v>
      </c>
    </row>
    <row r="1141" spans="1:22" ht="16">
      <c r="A1141" s="104" t="s">
        <v>1082</v>
      </c>
      <c r="B1141" s="20" t="str">
        <f>VLOOKUP(A1141,'Planning Periods'!$E$2:$N$540,10,FALSE)</f>
        <v>10/15/2013 - 10/15/2021</v>
      </c>
      <c r="C1141" s="103">
        <v>2014</v>
      </c>
      <c r="D1141" s="103" t="str">
        <f t="shared" si="16"/>
        <v>Lomita 2014</v>
      </c>
      <c r="E1141" s="103">
        <v>12</v>
      </c>
      <c r="F1141" s="101">
        <v>0</v>
      </c>
      <c r="G1141" s="103">
        <v>0</v>
      </c>
      <c r="H1141" s="103">
        <v>0</v>
      </c>
      <c r="I1141" s="102"/>
      <c r="J1141" s="103">
        <v>7</v>
      </c>
      <c r="K1141" s="101">
        <v>0</v>
      </c>
      <c r="L1141" s="103">
        <v>0</v>
      </c>
      <c r="M1141" s="103">
        <v>0</v>
      </c>
      <c r="N1141" s="102"/>
      <c r="O1141" s="103">
        <v>8</v>
      </c>
      <c r="P1141" s="103">
        <v>16</v>
      </c>
      <c r="Q1141" s="102"/>
      <c r="R1141" s="103">
        <v>20</v>
      </c>
      <c r="S1141" s="103">
        <v>0</v>
      </c>
      <c r="T1141" s="102">
        <v>0</v>
      </c>
      <c r="U1141" s="103">
        <v>47</v>
      </c>
      <c r="V1141" s="103">
        <v>16</v>
      </c>
    </row>
    <row r="1142" spans="1:22" ht="16">
      <c r="A1142" s="104" t="s">
        <v>1082</v>
      </c>
      <c r="B1142" s="20" t="str">
        <f>VLOOKUP(A1142,'Planning Periods'!$E$2:$N$540,10,FALSE)</f>
        <v>10/15/2013 - 10/15/2021</v>
      </c>
      <c r="C1142" s="103">
        <v>2015</v>
      </c>
      <c r="D1142" s="103" t="str">
        <f t="shared" si="16"/>
        <v>Lomita 2015</v>
      </c>
      <c r="E1142" s="103">
        <v>12</v>
      </c>
      <c r="F1142" s="101">
        <v>0</v>
      </c>
      <c r="G1142" s="103">
        <v>0</v>
      </c>
      <c r="H1142" s="103">
        <v>0</v>
      </c>
      <c r="I1142" s="102"/>
      <c r="J1142" s="103">
        <v>7</v>
      </c>
      <c r="K1142" s="101">
        <v>2</v>
      </c>
      <c r="L1142" s="103">
        <v>0</v>
      </c>
      <c r="M1142" s="103">
        <v>2</v>
      </c>
      <c r="N1142" s="102"/>
      <c r="O1142" s="103">
        <v>8</v>
      </c>
      <c r="P1142" s="103">
        <v>0</v>
      </c>
      <c r="Q1142" s="102"/>
      <c r="R1142" s="103">
        <v>20</v>
      </c>
      <c r="S1142" s="103">
        <v>0</v>
      </c>
      <c r="T1142" s="102">
        <v>2</v>
      </c>
      <c r="U1142" s="103">
        <v>47</v>
      </c>
      <c r="V1142" s="103">
        <v>2</v>
      </c>
    </row>
    <row r="1143" spans="1:22" ht="16">
      <c r="A1143" s="104" t="s">
        <v>1082</v>
      </c>
      <c r="B1143" s="20" t="str">
        <f>VLOOKUP(A1143,'Planning Periods'!$E$2:$N$540,10,FALSE)</f>
        <v>10/15/2013 - 10/15/2021</v>
      </c>
      <c r="C1143" s="103">
        <v>2016</v>
      </c>
      <c r="D1143" s="103" t="str">
        <f t="shared" si="16"/>
        <v>Lomita 2016</v>
      </c>
      <c r="E1143" s="103">
        <v>12</v>
      </c>
      <c r="F1143" s="101">
        <v>0</v>
      </c>
      <c r="G1143" s="103">
        <v>0</v>
      </c>
      <c r="H1143" s="103">
        <v>0</v>
      </c>
      <c r="I1143" s="102"/>
      <c r="J1143" s="103">
        <v>7</v>
      </c>
      <c r="K1143" s="101">
        <v>2</v>
      </c>
      <c r="L1143" s="103">
        <v>0</v>
      </c>
      <c r="M1143" s="103">
        <v>2</v>
      </c>
      <c r="N1143" s="102"/>
      <c r="O1143" s="103">
        <v>8</v>
      </c>
      <c r="P1143" s="103">
        <v>13</v>
      </c>
      <c r="Q1143" s="102"/>
      <c r="R1143" s="103">
        <v>20</v>
      </c>
      <c r="S1143" s="103">
        <v>6</v>
      </c>
      <c r="T1143" s="102">
        <v>2</v>
      </c>
      <c r="U1143" s="103">
        <v>47</v>
      </c>
      <c r="V1143" s="103">
        <v>21</v>
      </c>
    </row>
    <row r="1144" spans="1:22" ht="16">
      <c r="A1144" s="104" t="s">
        <v>1082</v>
      </c>
      <c r="B1144" s="20" t="str">
        <f>VLOOKUP(A1144,'Planning Periods'!$E$2:$N$540,10,FALSE)</f>
        <v>10/15/2013 - 10/15/2021</v>
      </c>
      <c r="C1144" s="103">
        <v>2017</v>
      </c>
      <c r="D1144" s="103" t="str">
        <f t="shared" si="16"/>
        <v>Lomita 2017</v>
      </c>
      <c r="E1144" s="103">
        <v>12</v>
      </c>
      <c r="F1144" s="101">
        <v>0</v>
      </c>
      <c r="G1144" s="103">
        <v>0</v>
      </c>
      <c r="H1144" s="103">
        <v>0</v>
      </c>
      <c r="I1144" s="102"/>
      <c r="J1144" s="103">
        <v>7</v>
      </c>
      <c r="K1144" s="101">
        <v>2</v>
      </c>
      <c r="L1144" s="103">
        <v>0</v>
      </c>
      <c r="M1144" s="103">
        <v>2</v>
      </c>
      <c r="N1144" s="102"/>
      <c r="O1144" s="103">
        <v>8</v>
      </c>
      <c r="P1144" s="103">
        <v>5</v>
      </c>
      <c r="Q1144" s="102"/>
      <c r="R1144" s="103">
        <v>20</v>
      </c>
      <c r="S1144" s="103">
        <v>11</v>
      </c>
      <c r="T1144" s="102">
        <v>2</v>
      </c>
      <c r="U1144" s="103">
        <v>47</v>
      </c>
      <c r="V1144" s="103">
        <v>18</v>
      </c>
    </row>
    <row r="1145" spans="1:22" ht="16">
      <c r="A1145" s="104" t="s">
        <v>845</v>
      </c>
      <c r="B1145" s="20" t="str">
        <f>VLOOKUP(A1145,'Planning Periods'!$E$2:$N$540,10,FALSE)</f>
        <v>02/15/2015 - 02/15/2023</v>
      </c>
      <c r="C1145" s="103">
        <v>2014</v>
      </c>
      <c r="D1145" s="103" t="str">
        <f t="shared" si="16"/>
        <v>Lompoc 2014</v>
      </c>
      <c r="E1145" s="103" t="s">
        <v>1538</v>
      </c>
      <c r="F1145" s="101" t="s">
        <v>1538</v>
      </c>
      <c r="G1145" s="103" t="s">
        <v>1538</v>
      </c>
      <c r="H1145" s="103" t="s">
        <v>1538</v>
      </c>
      <c r="I1145" s="102"/>
      <c r="J1145" s="103" t="s">
        <v>1538</v>
      </c>
      <c r="K1145" s="101" t="s">
        <v>1538</v>
      </c>
      <c r="L1145" s="103" t="s">
        <v>1538</v>
      </c>
      <c r="M1145" s="103" t="s">
        <v>1538</v>
      </c>
      <c r="N1145" s="102"/>
      <c r="O1145" s="103" t="s">
        <v>1538</v>
      </c>
      <c r="P1145" s="103" t="s">
        <v>1538</v>
      </c>
      <c r="Q1145" s="102"/>
      <c r="R1145" s="103" t="s">
        <v>1538</v>
      </c>
      <c r="S1145" s="103" t="s">
        <v>1538</v>
      </c>
      <c r="T1145" s="102" t="s">
        <v>1538</v>
      </c>
      <c r="U1145" s="103" t="s">
        <v>1538</v>
      </c>
      <c r="V1145" s="103" t="s">
        <v>1538</v>
      </c>
    </row>
    <row r="1146" spans="1:22" ht="16">
      <c r="A1146" s="104" t="s">
        <v>845</v>
      </c>
      <c r="B1146" s="20" t="str">
        <f>VLOOKUP(A1146,'Planning Periods'!$E$2:$N$540,10,FALSE)</f>
        <v>02/15/2015 - 02/15/2023</v>
      </c>
      <c r="C1146" s="103">
        <v>2015</v>
      </c>
      <c r="D1146" s="103" t="str">
        <f t="shared" si="16"/>
        <v>Lompoc 2015</v>
      </c>
      <c r="E1146" s="103">
        <v>127</v>
      </c>
      <c r="F1146" s="101">
        <v>0</v>
      </c>
      <c r="G1146" s="103">
        <v>0</v>
      </c>
      <c r="H1146" s="103">
        <v>0</v>
      </c>
      <c r="I1146" s="102"/>
      <c r="J1146" s="103">
        <v>85</v>
      </c>
      <c r="K1146" s="101">
        <v>0</v>
      </c>
      <c r="L1146" s="103">
        <v>0</v>
      </c>
      <c r="M1146" s="103">
        <v>0</v>
      </c>
      <c r="N1146" s="102"/>
      <c r="O1146" s="103">
        <v>95</v>
      </c>
      <c r="P1146" s="103">
        <v>44</v>
      </c>
      <c r="Q1146" s="102"/>
      <c r="R1146" s="103">
        <v>220</v>
      </c>
      <c r="S1146" s="103">
        <v>0</v>
      </c>
      <c r="T1146" s="102">
        <v>0</v>
      </c>
      <c r="U1146" s="103">
        <v>527</v>
      </c>
      <c r="V1146" s="103">
        <v>44</v>
      </c>
    </row>
    <row r="1147" spans="1:22" ht="16">
      <c r="A1147" s="104" t="s">
        <v>845</v>
      </c>
      <c r="B1147" s="20" t="str">
        <f>VLOOKUP(A1147,'Planning Periods'!$E$2:$N$540,10,FALSE)</f>
        <v>02/15/2015 - 02/15/2023</v>
      </c>
      <c r="C1147" s="103">
        <v>2016</v>
      </c>
      <c r="D1147" s="103" t="str">
        <f t="shared" si="16"/>
        <v>Lompoc 2016</v>
      </c>
      <c r="E1147" s="103">
        <v>127</v>
      </c>
      <c r="F1147" s="101">
        <v>0</v>
      </c>
      <c r="G1147" s="103">
        <v>0</v>
      </c>
      <c r="H1147" s="103">
        <v>0</v>
      </c>
      <c r="I1147" s="102"/>
      <c r="J1147" s="103">
        <v>85</v>
      </c>
      <c r="K1147" s="101">
        <v>0</v>
      </c>
      <c r="L1147" s="103">
        <v>0</v>
      </c>
      <c r="M1147" s="103">
        <v>0</v>
      </c>
      <c r="N1147" s="102"/>
      <c r="O1147" s="103">
        <v>95</v>
      </c>
      <c r="P1147" s="103">
        <v>0</v>
      </c>
      <c r="Q1147" s="102"/>
      <c r="R1147" s="103">
        <v>220</v>
      </c>
      <c r="S1147" s="103">
        <v>0</v>
      </c>
      <c r="T1147" s="102">
        <v>0</v>
      </c>
      <c r="U1147" s="103">
        <v>527</v>
      </c>
      <c r="V1147" s="103">
        <v>0</v>
      </c>
    </row>
    <row r="1148" spans="1:22" ht="16">
      <c r="A1148" s="104" t="s">
        <v>845</v>
      </c>
      <c r="B1148" s="20" t="str">
        <f>VLOOKUP(A1148,'Planning Periods'!$E$2:$N$540,10,FALSE)</f>
        <v>02/15/2015 - 02/15/2023</v>
      </c>
      <c r="C1148" s="103">
        <v>2017</v>
      </c>
      <c r="D1148" s="103" t="str">
        <f t="shared" si="16"/>
        <v>Lompoc 2017</v>
      </c>
      <c r="E1148" s="103">
        <v>127</v>
      </c>
      <c r="F1148" s="101">
        <v>0</v>
      </c>
      <c r="G1148" s="103">
        <v>0</v>
      </c>
      <c r="H1148" s="103">
        <v>0</v>
      </c>
      <c r="I1148" s="102"/>
      <c r="J1148" s="103">
        <v>85</v>
      </c>
      <c r="K1148" s="101">
        <v>0</v>
      </c>
      <c r="L1148" s="103">
        <v>0</v>
      </c>
      <c r="M1148" s="103">
        <v>0</v>
      </c>
      <c r="N1148" s="102"/>
      <c r="O1148" s="103">
        <v>95</v>
      </c>
      <c r="P1148" s="103">
        <v>0</v>
      </c>
      <c r="Q1148" s="102"/>
      <c r="R1148" s="103">
        <v>220</v>
      </c>
      <c r="S1148" s="103">
        <v>4</v>
      </c>
      <c r="T1148" s="102">
        <v>0</v>
      </c>
      <c r="U1148" s="103">
        <v>527</v>
      </c>
      <c r="V1148" s="103">
        <v>4</v>
      </c>
    </row>
    <row r="1149" spans="1:22">
      <c r="A1149" s="104" t="s">
        <v>1081</v>
      </c>
      <c r="B1149" s="20"/>
      <c r="C1149" s="103">
        <v>2013</v>
      </c>
      <c r="D1149" s="103" t="str">
        <f t="shared" si="16"/>
        <v>Long Beach 2013</v>
      </c>
      <c r="E1149" s="103" t="s">
        <v>1538</v>
      </c>
      <c r="F1149" s="101" t="s">
        <v>1538</v>
      </c>
      <c r="G1149" s="103" t="s">
        <v>1538</v>
      </c>
      <c r="H1149" s="103" t="s">
        <v>1538</v>
      </c>
      <c r="I1149" s="102"/>
      <c r="J1149" s="103" t="s">
        <v>1538</v>
      </c>
      <c r="K1149" s="101" t="s">
        <v>1538</v>
      </c>
      <c r="L1149" s="103" t="s">
        <v>1538</v>
      </c>
      <c r="M1149" s="103" t="s">
        <v>1538</v>
      </c>
      <c r="N1149" s="102"/>
      <c r="O1149" s="103" t="s">
        <v>1538</v>
      </c>
      <c r="P1149" s="103" t="s">
        <v>1538</v>
      </c>
      <c r="Q1149" s="102"/>
      <c r="R1149" s="103" t="s">
        <v>1538</v>
      </c>
      <c r="S1149" s="103" t="s">
        <v>1538</v>
      </c>
      <c r="T1149" s="102" t="s">
        <v>1538</v>
      </c>
      <c r="U1149" s="103" t="s">
        <v>1538</v>
      </c>
      <c r="V1149" s="103" t="s">
        <v>1538</v>
      </c>
    </row>
    <row r="1150" spans="1:22" ht="16">
      <c r="A1150" s="104" t="s">
        <v>1081</v>
      </c>
      <c r="B1150" s="20" t="str">
        <f>VLOOKUP(A1150,'Planning Periods'!$E$2:$N$540,10,FALSE)</f>
        <v>10/15/2013 - 10/15/2021</v>
      </c>
      <c r="C1150" s="103">
        <v>2014</v>
      </c>
      <c r="D1150" s="103" t="str">
        <f t="shared" si="16"/>
        <v>Long Beach 2014</v>
      </c>
      <c r="E1150" s="103">
        <v>1773</v>
      </c>
      <c r="F1150" s="101">
        <v>26</v>
      </c>
      <c r="G1150" s="103">
        <v>26</v>
      </c>
      <c r="H1150" s="103">
        <v>0</v>
      </c>
      <c r="I1150" s="102"/>
      <c r="J1150" s="103">
        <v>1066</v>
      </c>
      <c r="K1150" s="101">
        <v>14</v>
      </c>
      <c r="L1150" s="103">
        <v>14</v>
      </c>
      <c r="M1150" s="103">
        <v>0</v>
      </c>
      <c r="N1150" s="102"/>
      <c r="O1150" s="103">
        <v>1170</v>
      </c>
      <c r="P1150" s="103">
        <v>0</v>
      </c>
      <c r="Q1150" s="102"/>
      <c r="R1150" s="103">
        <v>3039</v>
      </c>
      <c r="S1150" s="103">
        <v>260</v>
      </c>
      <c r="T1150" s="102">
        <v>0</v>
      </c>
      <c r="U1150" s="103">
        <v>7048</v>
      </c>
      <c r="V1150" s="103">
        <v>300</v>
      </c>
    </row>
    <row r="1151" spans="1:22" ht="16">
      <c r="A1151" s="104" t="s">
        <v>1081</v>
      </c>
      <c r="B1151" s="20" t="str">
        <f>VLOOKUP(A1151,'Planning Periods'!$E$2:$N$540,10,FALSE)</f>
        <v>10/15/2013 - 10/15/2021</v>
      </c>
      <c r="C1151" s="103">
        <v>2015</v>
      </c>
      <c r="D1151" s="103" t="str">
        <f t="shared" si="16"/>
        <v>Long Beach 2015</v>
      </c>
      <c r="E1151" s="103">
        <v>1773</v>
      </c>
      <c r="F1151" s="101">
        <v>111</v>
      </c>
      <c r="G1151" s="103">
        <v>111</v>
      </c>
      <c r="H1151" s="103">
        <v>0</v>
      </c>
      <c r="I1151" s="102"/>
      <c r="J1151" s="103">
        <v>1066</v>
      </c>
      <c r="K1151" s="101">
        <v>8</v>
      </c>
      <c r="L1151" s="103">
        <v>8</v>
      </c>
      <c r="M1151" s="103">
        <v>0</v>
      </c>
      <c r="N1151" s="102"/>
      <c r="O1151" s="103">
        <v>1170</v>
      </c>
      <c r="P1151" s="103">
        <v>0</v>
      </c>
      <c r="Q1151" s="102"/>
      <c r="R1151" s="103">
        <v>3039</v>
      </c>
      <c r="S1151" s="103">
        <v>31</v>
      </c>
      <c r="T1151" s="102">
        <v>0</v>
      </c>
      <c r="U1151" s="103">
        <v>7048</v>
      </c>
      <c r="V1151" s="103">
        <v>150</v>
      </c>
    </row>
    <row r="1152" spans="1:22" ht="16">
      <c r="A1152" s="104" t="s">
        <v>1081</v>
      </c>
      <c r="B1152" s="20" t="str">
        <f>VLOOKUP(A1152,'Planning Periods'!$E$2:$N$540,10,FALSE)</f>
        <v>10/15/2013 - 10/15/2021</v>
      </c>
      <c r="C1152" s="103">
        <v>2016</v>
      </c>
      <c r="D1152" s="103" t="str">
        <f t="shared" si="16"/>
        <v>Long Beach 2016</v>
      </c>
      <c r="E1152" s="103">
        <v>1773</v>
      </c>
      <c r="F1152" s="101">
        <v>0</v>
      </c>
      <c r="G1152" s="103">
        <v>0</v>
      </c>
      <c r="H1152" s="103">
        <v>0</v>
      </c>
      <c r="I1152" s="102"/>
      <c r="J1152" s="103">
        <v>1066</v>
      </c>
      <c r="K1152" s="101">
        <v>0</v>
      </c>
      <c r="L1152" s="103">
        <v>0</v>
      </c>
      <c r="M1152" s="103">
        <v>0</v>
      </c>
      <c r="N1152" s="102"/>
      <c r="O1152" s="103">
        <v>1170</v>
      </c>
      <c r="P1152" s="103">
        <v>0</v>
      </c>
      <c r="Q1152" s="102"/>
      <c r="R1152" s="103">
        <v>3039</v>
      </c>
      <c r="S1152" s="103">
        <v>675</v>
      </c>
      <c r="T1152" s="102">
        <v>0</v>
      </c>
      <c r="U1152" s="103">
        <v>7048</v>
      </c>
      <c r="V1152" s="103">
        <v>675</v>
      </c>
    </row>
    <row r="1153" spans="1:22" ht="16">
      <c r="A1153" s="104" t="s">
        <v>1081</v>
      </c>
      <c r="B1153" s="20" t="str">
        <f>VLOOKUP(A1153,'Planning Periods'!$E$2:$N$540,10,FALSE)</f>
        <v>10/15/2013 - 10/15/2021</v>
      </c>
      <c r="C1153" s="103">
        <v>2017</v>
      </c>
      <c r="D1153" s="103" t="str">
        <f t="shared" si="16"/>
        <v>Long Beach 2017</v>
      </c>
      <c r="E1153" s="103">
        <v>1773</v>
      </c>
      <c r="F1153" s="101">
        <v>158</v>
      </c>
      <c r="G1153" s="103">
        <v>158</v>
      </c>
      <c r="H1153" s="103">
        <v>0</v>
      </c>
      <c r="I1153" s="102"/>
      <c r="J1153" s="103">
        <v>1066</v>
      </c>
      <c r="K1153" s="101">
        <v>4</v>
      </c>
      <c r="L1153" s="103">
        <v>4</v>
      </c>
      <c r="M1153" s="103">
        <v>0</v>
      </c>
      <c r="N1153" s="102"/>
      <c r="O1153" s="103">
        <v>1170</v>
      </c>
      <c r="P1153" s="103">
        <v>0</v>
      </c>
      <c r="Q1153" s="102"/>
      <c r="R1153" s="103">
        <v>3039</v>
      </c>
      <c r="S1153" s="103">
        <v>363</v>
      </c>
      <c r="T1153" s="102">
        <v>0</v>
      </c>
      <c r="U1153" s="103">
        <v>7048</v>
      </c>
      <c r="V1153" s="103">
        <v>525</v>
      </c>
    </row>
    <row r="1154" spans="1:22" ht="16">
      <c r="A1154" s="104" t="s">
        <v>1321</v>
      </c>
      <c r="B1154" s="20" t="str">
        <f>VLOOKUP(A1154,'Planning Periods'!$E$2:$N$540,10,FALSE)</f>
        <v>10/31/2013 - 10/31/2021</v>
      </c>
      <c r="C1154" s="103">
        <v>2013</v>
      </c>
      <c r="D1154" s="103" t="str">
        <f t="shared" si="16"/>
        <v>Loomis 2013</v>
      </c>
      <c r="E1154" s="103" t="s">
        <v>1538</v>
      </c>
      <c r="F1154" s="101" t="s">
        <v>1538</v>
      </c>
      <c r="G1154" s="103" t="s">
        <v>1538</v>
      </c>
      <c r="H1154" s="103" t="s">
        <v>1538</v>
      </c>
      <c r="I1154" s="102"/>
      <c r="J1154" s="103" t="s">
        <v>1538</v>
      </c>
      <c r="K1154" s="101" t="s">
        <v>1538</v>
      </c>
      <c r="L1154" s="103" t="s">
        <v>1538</v>
      </c>
      <c r="M1154" s="103" t="s">
        <v>1538</v>
      </c>
      <c r="N1154" s="102"/>
      <c r="O1154" s="103" t="s">
        <v>1538</v>
      </c>
      <c r="P1154" s="103" t="s">
        <v>1538</v>
      </c>
      <c r="Q1154" s="102"/>
      <c r="R1154" s="103" t="s">
        <v>1538</v>
      </c>
      <c r="S1154" s="103" t="s">
        <v>1538</v>
      </c>
      <c r="T1154" s="102" t="s">
        <v>1538</v>
      </c>
      <c r="U1154" s="103" t="s">
        <v>1538</v>
      </c>
      <c r="V1154" s="103" t="s">
        <v>1538</v>
      </c>
    </row>
    <row r="1155" spans="1:22" ht="16">
      <c r="A1155" s="104" t="s">
        <v>1321</v>
      </c>
      <c r="B1155" s="20" t="str">
        <f>VLOOKUP(A1155,'Planning Periods'!$E$2:$N$540,10,FALSE)</f>
        <v>10/31/2013 - 10/31/2021</v>
      </c>
      <c r="C1155" s="103">
        <v>2014</v>
      </c>
      <c r="D1155" s="103" t="str">
        <f t="shared" ref="D1155:D1224" si="17">CONCATENATE(A1155," ",C1155)</f>
        <v>Loomis 2014</v>
      </c>
      <c r="E1155" s="103" t="s">
        <v>1538</v>
      </c>
      <c r="F1155" s="101" t="s">
        <v>1538</v>
      </c>
      <c r="G1155" s="103" t="s">
        <v>1538</v>
      </c>
      <c r="H1155" s="103" t="s">
        <v>1538</v>
      </c>
      <c r="I1155" s="102"/>
      <c r="J1155" s="103" t="s">
        <v>1538</v>
      </c>
      <c r="K1155" s="101" t="s">
        <v>1538</v>
      </c>
      <c r="L1155" s="103" t="s">
        <v>1538</v>
      </c>
      <c r="M1155" s="103" t="s">
        <v>1538</v>
      </c>
      <c r="N1155" s="102"/>
      <c r="O1155" s="103" t="s">
        <v>1538</v>
      </c>
      <c r="P1155" s="103" t="s">
        <v>1538</v>
      </c>
      <c r="Q1155" s="102"/>
      <c r="R1155" s="103" t="s">
        <v>1538</v>
      </c>
      <c r="S1155" s="103" t="s">
        <v>1538</v>
      </c>
      <c r="T1155" s="102" t="s">
        <v>1538</v>
      </c>
      <c r="U1155" s="103" t="s">
        <v>1538</v>
      </c>
      <c r="V1155" s="103" t="s">
        <v>1538</v>
      </c>
    </row>
    <row r="1156" spans="1:22" ht="16">
      <c r="A1156" s="104" t="s">
        <v>1321</v>
      </c>
      <c r="B1156" s="20" t="str">
        <f>VLOOKUP(A1156,'Planning Periods'!$E$2:$N$540,10,FALSE)</f>
        <v>10/31/2013 - 10/31/2021</v>
      </c>
      <c r="C1156" s="103">
        <v>2015</v>
      </c>
      <c r="D1156" s="103" t="str">
        <f t="shared" si="17"/>
        <v>Loomis 2015</v>
      </c>
      <c r="E1156" s="103" t="s">
        <v>1538</v>
      </c>
      <c r="F1156" s="101" t="s">
        <v>1538</v>
      </c>
      <c r="G1156" s="103" t="s">
        <v>1538</v>
      </c>
      <c r="H1156" s="103" t="s">
        <v>1538</v>
      </c>
      <c r="I1156" s="102"/>
      <c r="J1156" s="103" t="s">
        <v>1538</v>
      </c>
      <c r="K1156" s="101" t="s">
        <v>1538</v>
      </c>
      <c r="L1156" s="103" t="s">
        <v>1538</v>
      </c>
      <c r="M1156" s="103" t="s">
        <v>1538</v>
      </c>
      <c r="N1156" s="102"/>
      <c r="O1156" s="103" t="s">
        <v>1538</v>
      </c>
      <c r="P1156" s="103" t="s">
        <v>1538</v>
      </c>
      <c r="Q1156" s="102"/>
      <c r="R1156" s="103" t="s">
        <v>1538</v>
      </c>
      <c r="S1156" s="103" t="s">
        <v>1538</v>
      </c>
      <c r="T1156" s="102" t="s">
        <v>1538</v>
      </c>
      <c r="U1156" s="103" t="s">
        <v>1538</v>
      </c>
      <c r="V1156" s="103" t="s">
        <v>1538</v>
      </c>
    </row>
    <row r="1157" spans="1:22" ht="16">
      <c r="A1157" s="104" t="s">
        <v>1321</v>
      </c>
      <c r="B1157" s="20" t="str">
        <f>VLOOKUP(A1157,'Planning Periods'!$E$2:$N$540,10,FALSE)</f>
        <v>10/31/2013 - 10/31/2021</v>
      </c>
      <c r="C1157" s="103">
        <v>2016</v>
      </c>
      <c r="D1157" s="103" t="str">
        <f t="shared" si="17"/>
        <v>Loomis 2016</v>
      </c>
      <c r="E1157" s="103" t="s">
        <v>1538</v>
      </c>
      <c r="F1157" s="101" t="s">
        <v>1538</v>
      </c>
      <c r="G1157" s="103" t="s">
        <v>1538</v>
      </c>
      <c r="H1157" s="103" t="s">
        <v>1538</v>
      </c>
      <c r="I1157" s="102"/>
      <c r="J1157" s="103" t="s">
        <v>1538</v>
      </c>
      <c r="K1157" s="101" t="s">
        <v>1538</v>
      </c>
      <c r="L1157" s="103" t="s">
        <v>1538</v>
      </c>
      <c r="M1157" s="103" t="s">
        <v>1538</v>
      </c>
      <c r="N1157" s="102"/>
      <c r="O1157" s="103" t="s">
        <v>1538</v>
      </c>
      <c r="P1157" s="103" t="s">
        <v>1538</v>
      </c>
      <c r="Q1157" s="102"/>
      <c r="R1157" s="103" t="s">
        <v>1538</v>
      </c>
      <c r="S1157" s="103" t="s">
        <v>1538</v>
      </c>
      <c r="T1157" s="102" t="s">
        <v>1538</v>
      </c>
      <c r="U1157" s="103" t="s">
        <v>1538</v>
      </c>
      <c r="V1157" s="103" t="s">
        <v>1538</v>
      </c>
    </row>
    <row r="1158" spans="1:22" ht="16">
      <c r="A1158" s="104" t="s">
        <v>1321</v>
      </c>
      <c r="B1158" s="20" t="str">
        <f>VLOOKUP(A1158,'Planning Periods'!$E$2:$N$540,10,FALSE)</f>
        <v>10/31/2013 - 10/31/2021</v>
      </c>
      <c r="C1158" s="103">
        <v>2017</v>
      </c>
      <c r="D1158" s="103" t="str">
        <f t="shared" si="17"/>
        <v>Loomis 2017</v>
      </c>
      <c r="E1158" s="103">
        <v>83</v>
      </c>
      <c r="F1158" s="101">
        <v>0</v>
      </c>
      <c r="G1158" s="103">
        <v>0</v>
      </c>
      <c r="H1158" s="103">
        <v>0</v>
      </c>
      <c r="I1158" s="102"/>
      <c r="J1158" s="103">
        <v>46</v>
      </c>
      <c r="K1158" s="101">
        <v>0</v>
      </c>
      <c r="L1158" s="103">
        <v>0</v>
      </c>
      <c r="M1158" s="103">
        <v>0</v>
      </c>
      <c r="N1158" s="102"/>
      <c r="O1158" s="103">
        <v>55</v>
      </c>
      <c r="P1158" s="103">
        <v>1</v>
      </c>
      <c r="Q1158" s="102"/>
      <c r="R1158" s="103">
        <v>59</v>
      </c>
      <c r="S1158" s="103">
        <v>11</v>
      </c>
      <c r="T1158" s="102">
        <v>0</v>
      </c>
      <c r="U1158" s="103">
        <v>243</v>
      </c>
      <c r="V1158" s="103">
        <v>12</v>
      </c>
    </row>
    <row r="1159" spans="1:22">
      <c r="A1159" s="104" t="s">
        <v>978</v>
      </c>
      <c r="B1159" s="20"/>
      <c r="C1159" s="103">
        <v>2013</v>
      </c>
      <c r="D1159" s="103" t="str">
        <f t="shared" si="17"/>
        <v>Los Alamitos 2013</v>
      </c>
      <c r="E1159" s="103" t="s">
        <v>1538</v>
      </c>
      <c r="F1159" s="101" t="s">
        <v>1538</v>
      </c>
      <c r="G1159" s="103" t="s">
        <v>1538</v>
      </c>
      <c r="H1159" s="103" t="s">
        <v>1538</v>
      </c>
      <c r="I1159" s="102"/>
      <c r="J1159" s="103" t="s">
        <v>1538</v>
      </c>
      <c r="K1159" s="101" t="s">
        <v>1538</v>
      </c>
      <c r="L1159" s="103" t="s">
        <v>1538</v>
      </c>
      <c r="M1159" s="103" t="s">
        <v>1538</v>
      </c>
      <c r="N1159" s="102"/>
      <c r="O1159" s="103" t="s">
        <v>1538</v>
      </c>
      <c r="P1159" s="103" t="s">
        <v>1538</v>
      </c>
      <c r="Q1159" s="102"/>
      <c r="R1159" s="103" t="s">
        <v>1538</v>
      </c>
      <c r="S1159" s="103" t="s">
        <v>1538</v>
      </c>
      <c r="T1159" s="102" t="s">
        <v>1538</v>
      </c>
      <c r="U1159" s="103" t="s">
        <v>1538</v>
      </c>
      <c r="V1159" s="103" t="s">
        <v>1538</v>
      </c>
    </row>
    <row r="1160" spans="1:22" ht="16">
      <c r="A1160" s="104" t="s">
        <v>978</v>
      </c>
      <c r="B1160" s="20" t="str">
        <f>VLOOKUP(A1160,'Planning Periods'!$E$2:$N$540,10,FALSE)</f>
        <v>10/15/2013 - 10/15/2021</v>
      </c>
      <c r="C1160" s="103">
        <v>2014</v>
      </c>
      <c r="D1160" s="103" t="str">
        <f t="shared" si="17"/>
        <v>Los Alamitos 2014</v>
      </c>
      <c r="E1160" s="103" t="s">
        <v>1538</v>
      </c>
      <c r="F1160" s="101" t="s">
        <v>1538</v>
      </c>
      <c r="G1160" s="103" t="s">
        <v>1538</v>
      </c>
      <c r="H1160" s="103" t="s">
        <v>1538</v>
      </c>
      <c r="I1160" s="102"/>
      <c r="J1160" s="103" t="s">
        <v>1538</v>
      </c>
      <c r="K1160" s="101" t="s">
        <v>1538</v>
      </c>
      <c r="L1160" s="103" t="s">
        <v>1538</v>
      </c>
      <c r="M1160" s="103" t="s">
        <v>1538</v>
      </c>
      <c r="N1160" s="102"/>
      <c r="O1160" s="103" t="s">
        <v>1538</v>
      </c>
      <c r="P1160" s="103" t="s">
        <v>1538</v>
      </c>
      <c r="Q1160" s="102"/>
      <c r="R1160" s="103" t="s">
        <v>1538</v>
      </c>
      <c r="S1160" s="103" t="s">
        <v>1538</v>
      </c>
      <c r="T1160" s="102" t="s">
        <v>1538</v>
      </c>
      <c r="U1160" s="103" t="s">
        <v>1538</v>
      </c>
      <c r="V1160" s="103" t="s">
        <v>1538</v>
      </c>
    </row>
    <row r="1161" spans="1:22" ht="16">
      <c r="A1161" s="104" t="s">
        <v>978</v>
      </c>
      <c r="B1161" s="20" t="str">
        <f>VLOOKUP(A1161,'Planning Periods'!$E$2:$N$540,10,FALSE)</f>
        <v>10/15/2013 - 10/15/2021</v>
      </c>
      <c r="C1161" s="103">
        <v>2015</v>
      </c>
      <c r="D1161" s="103" t="str">
        <f t="shared" si="17"/>
        <v>Los Alamitos 2015</v>
      </c>
      <c r="E1161" s="103" t="s">
        <v>1538</v>
      </c>
      <c r="F1161" s="101" t="s">
        <v>1538</v>
      </c>
      <c r="G1161" s="103" t="s">
        <v>1538</v>
      </c>
      <c r="H1161" s="103" t="s">
        <v>1538</v>
      </c>
      <c r="I1161" s="102"/>
      <c r="J1161" s="103" t="s">
        <v>1538</v>
      </c>
      <c r="K1161" s="101" t="s">
        <v>1538</v>
      </c>
      <c r="L1161" s="103" t="s">
        <v>1538</v>
      </c>
      <c r="M1161" s="103" t="s">
        <v>1538</v>
      </c>
      <c r="N1161" s="102"/>
      <c r="O1161" s="103" t="s">
        <v>1538</v>
      </c>
      <c r="P1161" s="103" t="s">
        <v>1538</v>
      </c>
      <c r="Q1161" s="102"/>
      <c r="R1161" s="103" t="s">
        <v>1538</v>
      </c>
      <c r="S1161" s="103" t="s">
        <v>1538</v>
      </c>
      <c r="T1161" s="102" t="s">
        <v>1538</v>
      </c>
      <c r="U1161" s="103" t="s">
        <v>1538</v>
      </c>
      <c r="V1161" s="103" t="s">
        <v>1538</v>
      </c>
    </row>
    <row r="1162" spans="1:22" ht="16">
      <c r="A1162" s="104" t="s">
        <v>978</v>
      </c>
      <c r="B1162" s="20" t="str">
        <f>VLOOKUP(A1162,'Planning Periods'!$E$2:$N$540,10,FALSE)</f>
        <v>10/15/2013 - 10/15/2021</v>
      </c>
      <c r="C1162" s="103">
        <v>2016</v>
      </c>
      <c r="D1162" s="103" t="str">
        <f t="shared" si="17"/>
        <v>Los Alamitos 2016</v>
      </c>
      <c r="E1162" s="103" t="s">
        <v>1538</v>
      </c>
      <c r="F1162" s="101" t="s">
        <v>1538</v>
      </c>
      <c r="G1162" s="103" t="s">
        <v>1538</v>
      </c>
      <c r="H1162" s="103" t="s">
        <v>1538</v>
      </c>
      <c r="I1162" s="102"/>
      <c r="J1162" s="103" t="s">
        <v>1538</v>
      </c>
      <c r="K1162" s="101" t="s">
        <v>1538</v>
      </c>
      <c r="L1162" s="103" t="s">
        <v>1538</v>
      </c>
      <c r="M1162" s="103" t="s">
        <v>1538</v>
      </c>
      <c r="N1162" s="102"/>
      <c r="O1162" s="103" t="s">
        <v>1538</v>
      </c>
      <c r="P1162" s="103" t="s">
        <v>1538</v>
      </c>
      <c r="Q1162" s="102"/>
      <c r="R1162" s="103" t="s">
        <v>1538</v>
      </c>
      <c r="S1162" s="103" t="s">
        <v>1538</v>
      </c>
      <c r="T1162" s="102" t="s">
        <v>1538</v>
      </c>
      <c r="U1162" s="103" t="s">
        <v>1538</v>
      </c>
      <c r="V1162" s="103" t="s">
        <v>1538</v>
      </c>
    </row>
    <row r="1163" spans="1:22" ht="16">
      <c r="A1163" s="104" t="s">
        <v>978</v>
      </c>
      <c r="B1163" s="20" t="str">
        <f>VLOOKUP(A1163,'Planning Periods'!$E$2:$N$540,10,FALSE)</f>
        <v>10/15/2013 - 10/15/2021</v>
      </c>
      <c r="C1163" s="103">
        <v>2017</v>
      </c>
      <c r="D1163" s="103" t="str">
        <f t="shared" si="17"/>
        <v>Los Alamitos 2017</v>
      </c>
      <c r="E1163" s="103">
        <v>14</v>
      </c>
      <c r="F1163" s="101">
        <v>0</v>
      </c>
      <c r="G1163" s="103">
        <v>0</v>
      </c>
      <c r="H1163" s="103">
        <v>0</v>
      </c>
      <c r="I1163" s="102"/>
      <c r="J1163" s="103">
        <v>10</v>
      </c>
      <c r="K1163" s="101">
        <v>0</v>
      </c>
      <c r="L1163" s="103">
        <v>0</v>
      </c>
      <c r="M1163" s="103">
        <v>0</v>
      </c>
      <c r="N1163" s="102"/>
      <c r="O1163" s="103">
        <v>11</v>
      </c>
      <c r="P1163" s="103">
        <v>0</v>
      </c>
      <c r="Q1163" s="102"/>
      <c r="R1163" s="103">
        <v>26</v>
      </c>
      <c r="S1163" s="103">
        <v>5</v>
      </c>
      <c r="T1163" s="102">
        <v>0</v>
      </c>
      <c r="U1163" s="103">
        <v>61</v>
      </c>
      <c r="V1163" s="103">
        <v>5</v>
      </c>
    </row>
    <row r="1164" spans="1:22" ht="16">
      <c r="A1164" s="104" t="s">
        <v>838</v>
      </c>
      <c r="B1164" s="20" t="str">
        <f>VLOOKUP(A1164,'Planning Periods'!$E$2:$N$540,10,FALSE)</f>
        <v>01/31/2015 - 01/31/2023</v>
      </c>
      <c r="C1164" s="103">
        <v>2014</v>
      </c>
      <c r="D1164" s="103" t="str">
        <f t="shared" si="17"/>
        <v>Los Altos 2014</v>
      </c>
      <c r="E1164" s="103" t="s">
        <v>1538</v>
      </c>
      <c r="F1164" s="101" t="s">
        <v>1538</v>
      </c>
      <c r="G1164" s="103" t="s">
        <v>1538</v>
      </c>
      <c r="H1164" s="103" t="s">
        <v>1538</v>
      </c>
      <c r="I1164" s="102"/>
      <c r="J1164" s="103" t="s">
        <v>1538</v>
      </c>
      <c r="K1164" s="101" t="s">
        <v>1538</v>
      </c>
      <c r="L1164" s="103" t="s">
        <v>1538</v>
      </c>
      <c r="M1164" s="103" t="s">
        <v>1538</v>
      </c>
      <c r="N1164" s="102"/>
      <c r="O1164" s="103" t="s">
        <v>1538</v>
      </c>
      <c r="P1164" s="103" t="s">
        <v>1538</v>
      </c>
      <c r="Q1164" s="102"/>
      <c r="R1164" s="103" t="s">
        <v>1538</v>
      </c>
      <c r="S1164" s="103" t="s">
        <v>1538</v>
      </c>
      <c r="T1164" s="102" t="s">
        <v>1538</v>
      </c>
      <c r="U1164" s="103" t="s">
        <v>1538</v>
      </c>
      <c r="V1164" s="103" t="s">
        <v>1538</v>
      </c>
    </row>
    <row r="1165" spans="1:22" ht="16">
      <c r="A1165" s="104" t="s">
        <v>838</v>
      </c>
      <c r="B1165" s="20" t="str">
        <f>VLOOKUP(A1165,'Planning Periods'!$E$2:$N$540,10,FALSE)</f>
        <v>01/31/2015 - 01/31/2023</v>
      </c>
      <c r="C1165" s="103">
        <v>2015</v>
      </c>
      <c r="D1165" s="103" t="str">
        <f t="shared" si="17"/>
        <v>Los Altos 2015</v>
      </c>
      <c r="E1165" s="103">
        <v>169</v>
      </c>
      <c r="F1165" s="101">
        <v>1</v>
      </c>
      <c r="G1165" s="103">
        <v>1</v>
      </c>
      <c r="H1165" s="103">
        <v>0</v>
      </c>
      <c r="I1165" s="102"/>
      <c r="J1165" s="103">
        <v>99</v>
      </c>
      <c r="K1165" s="101">
        <v>17</v>
      </c>
      <c r="L1165" s="103">
        <v>17</v>
      </c>
      <c r="M1165" s="103">
        <v>0</v>
      </c>
      <c r="N1165" s="102"/>
      <c r="O1165" s="103">
        <v>112</v>
      </c>
      <c r="P1165" s="103">
        <v>1</v>
      </c>
      <c r="Q1165" s="102"/>
      <c r="R1165" s="103">
        <v>97</v>
      </c>
      <c r="S1165" s="103">
        <v>267</v>
      </c>
      <c r="T1165" s="102">
        <v>0</v>
      </c>
      <c r="U1165" s="103">
        <v>477</v>
      </c>
      <c r="V1165" s="103">
        <v>286</v>
      </c>
    </row>
    <row r="1166" spans="1:22" ht="16">
      <c r="A1166" s="104" t="s">
        <v>838</v>
      </c>
      <c r="B1166" s="20" t="str">
        <f>VLOOKUP(A1166,'Planning Periods'!$E$2:$N$540,10,FALSE)</f>
        <v>01/31/2015 - 01/31/2023</v>
      </c>
      <c r="C1166" s="103">
        <v>2016</v>
      </c>
      <c r="D1166" s="103" t="str">
        <f t="shared" si="17"/>
        <v>Los Altos 2016</v>
      </c>
      <c r="E1166" s="103">
        <v>169</v>
      </c>
      <c r="F1166" s="101">
        <v>1</v>
      </c>
      <c r="G1166" s="103">
        <v>1</v>
      </c>
      <c r="H1166" s="103">
        <v>0</v>
      </c>
      <c r="I1166" s="102"/>
      <c r="J1166" s="103">
        <v>99</v>
      </c>
      <c r="K1166" s="101">
        <v>1</v>
      </c>
      <c r="L1166" s="103">
        <v>1</v>
      </c>
      <c r="M1166" s="103">
        <v>0</v>
      </c>
      <c r="N1166" s="102"/>
      <c r="O1166" s="103">
        <v>112</v>
      </c>
      <c r="P1166" s="103">
        <v>0</v>
      </c>
      <c r="Q1166" s="102"/>
      <c r="R1166" s="103">
        <v>97</v>
      </c>
      <c r="S1166" s="103">
        <v>52</v>
      </c>
      <c r="T1166" s="102">
        <v>0</v>
      </c>
      <c r="U1166" s="103">
        <v>477</v>
      </c>
      <c r="V1166" s="103">
        <v>54</v>
      </c>
    </row>
    <row r="1167" spans="1:22" ht="16">
      <c r="A1167" s="104" t="s">
        <v>838</v>
      </c>
      <c r="B1167" s="20" t="str">
        <f>VLOOKUP(A1167,'Planning Periods'!$E$2:$N$540,10,FALSE)</f>
        <v>01/31/2015 - 01/31/2023</v>
      </c>
      <c r="C1167" s="103">
        <v>2017</v>
      </c>
      <c r="D1167" s="103" t="str">
        <f t="shared" si="17"/>
        <v>Los Altos 2017</v>
      </c>
      <c r="E1167" s="103">
        <v>169</v>
      </c>
      <c r="F1167" s="101">
        <v>0</v>
      </c>
      <c r="G1167" s="103">
        <v>0</v>
      </c>
      <c r="H1167" s="103">
        <v>0</v>
      </c>
      <c r="I1167" s="102"/>
      <c r="J1167" s="103">
        <v>99</v>
      </c>
      <c r="K1167" s="101">
        <v>0</v>
      </c>
      <c r="L1167" s="103">
        <v>0</v>
      </c>
      <c r="M1167" s="103">
        <v>0</v>
      </c>
      <c r="N1167" s="102"/>
      <c r="O1167" s="103">
        <v>112</v>
      </c>
      <c r="P1167" s="103">
        <v>0</v>
      </c>
      <c r="Q1167" s="102"/>
      <c r="R1167" s="103">
        <v>97</v>
      </c>
      <c r="S1167" s="103">
        <v>49</v>
      </c>
      <c r="T1167" s="102">
        <v>0</v>
      </c>
      <c r="U1167" s="103">
        <v>477</v>
      </c>
      <c r="V1167" s="103">
        <v>49</v>
      </c>
    </row>
    <row r="1168" spans="1:22" ht="16">
      <c r="A1168" s="104" t="s">
        <v>1331</v>
      </c>
      <c r="B1168" s="20" t="str">
        <f>VLOOKUP(A1168,'Planning Periods'!$E$2:$N$540,10,FALSE)</f>
        <v>01/31/2015 - 01/31/2023</v>
      </c>
      <c r="C1168" s="103">
        <v>2014</v>
      </c>
      <c r="D1168" s="103" t="str">
        <f t="shared" si="17"/>
        <v>Los Altos Hills 2014</v>
      </c>
      <c r="E1168" s="103" t="s">
        <v>1538</v>
      </c>
      <c r="F1168" s="101" t="s">
        <v>1538</v>
      </c>
      <c r="G1168" s="103" t="s">
        <v>1538</v>
      </c>
      <c r="H1168" s="103" t="s">
        <v>1538</v>
      </c>
      <c r="I1168" s="102"/>
      <c r="J1168" s="103" t="s">
        <v>1538</v>
      </c>
      <c r="K1168" s="101" t="s">
        <v>1538</v>
      </c>
      <c r="L1168" s="103" t="s">
        <v>1538</v>
      </c>
      <c r="M1168" s="103" t="s">
        <v>1538</v>
      </c>
      <c r="N1168" s="102"/>
      <c r="O1168" s="103" t="s">
        <v>1538</v>
      </c>
      <c r="P1168" s="103" t="s">
        <v>1538</v>
      </c>
      <c r="Q1168" s="102"/>
      <c r="R1168" s="103" t="s">
        <v>1538</v>
      </c>
      <c r="S1168" s="103" t="s">
        <v>1538</v>
      </c>
      <c r="T1168" s="102" t="s">
        <v>1538</v>
      </c>
      <c r="U1168" s="103" t="s">
        <v>1538</v>
      </c>
      <c r="V1168" s="103" t="s">
        <v>1538</v>
      </c>
    </row>
    <row r="1169" spans="1:22" ht="16">
      <c r="A1169" s="104" t="s">
        <v>1331</v>
      </c>
      <c r="B1169" s="20" t="str">
        <f>VLOOKUP(A1169,'Planning Periods'!$E$2:$N$540,10,FALSE)</f>
        <v>01/31/2015 - 01/31/2023</v>
      </c>
      <c r="C1169" s="103">
        <v>2015</v>
      </c>
      <c r="D1169" s="103" t="str">
        <f t="shared" si="17"/>
        <v>Los Altos Hills 2015</v>
      </c>
      <c r="E1169" s="103" t="s">
        <v>1538</v>
      </c>
      <c r="F1169" s="101" t="s">
        <v>1538</v>
      </c>
      <c r="G1169" s="103" t="s">
        <v>1538</v>
      </c>
      <c r="H1169" s="103" t="s">
        <v>1538</v>
      </c>
      <c r="I1169" s="102"/>
      <c r="J1169" s="103" t="s">
        <v>1538</v>
      </c>
      <c r="K1169" s="101" t="s">
        <v>1538</v>
      </c>
      <c r="L1169" s="103" t="s">
        <v>1538</v>
      </c>
      <c r="M1169" s="103" t="s">
        <v>1538</v>
      </c>
      <c r="N1169" s="102"/>
      <c r="O1169" s="103" t="s">
        <v>1538</v>
      </c>
      <c r="P1169" s="103" t="s">
        <v>1538</v>
      </c>
      <c r="Q1169" s="102"/>
      <c r="R1169" s="103" t="s">
        <v>1538</v>
      </c>
      <c r="S1169" s="103" t="s">
        <v>1538</v>
      </c>
      <c r="T1169" s="102" t="s">
        <v>1538</v>
      </c>
      <c r="U1169" s="103" t="s">
        <v>1538</v>
      </c>
      <c r="V1169" s="103" t="s">
        <v>1538</v>
      </c>
    </row>
    <row r="1170" spans="1:22" ht="16">
      <c r="A1170" s="104" t="s">
        <v>1331</v>
      </c>
      <c r="B1170" s="20" t="str">
        <f>VLOOKUP(A1170,'Planning Periods'!$E$2:$N$540,10,FALSE)</f>
        <v>01/31/2015 - 01/31/2023</v>
      </c>
      <c r="C1170" s="103">
        <v>2016</v>
      </c>
      <c r="D1170" s="103" t="str">
        <f t="shared" si="17"/>
        <v>Los Altos Hills 2016</v>
      </c>
      <c r="E1170" s="103" t="s">
        <v>1538</v>
      </c>
      <c r="F1170" s="101" t="s">
        <v>1538</v>
      </c>
      <c r="G1170" s="103" t="s">
        <v>1538</v>
      </c>
      <c r="H1170" s="103" t="s">
        <v>1538</v>
      </c>
      <c r="I1170" s="102"/>
      <c r="J1170" s="103" t="s">
        <v>1538</v>
      </c>
      <c r="K1170" s="101" t="s">
        <v>1538</v>
      </c>
      <c r="L1170" s="103" t="s">
        <v>1538</v>
      </c>
      <c r="M1170" s="103" t="s">
        <v>1538</v>
      </c>
      <c r="N1170" s="102"/>
      <c r="O1170" s="103" t="s">
        <v>1538</v>
      </c>
      <c r="P1170" s="103" t="s">
        <v>1538</v>
      </c>
      <c r="Q1170" s="102"/>
      <c r="R1170" s="103" t="s">
        <v>1538</v>
      </c>
      <c r="S1170" s="103" t="s">
        <v>1538</v>
      </c>
      <c r="T1170" s="102" t="s">
        <v>1538</v>
      </c>
      <c r="U1170" s="103" t="s">
        <v>1538</v>
      </c>
      <c r="V1170" s="103" t="s">
        <v>1538</v>
      </c>
    </row>
    <row r="1171" spans="1:22" ht="16">
      <c r="A1171" s="104" t="s">
        <v>1331</v>
      </c>
      <c r="B1171" s="20" t="str">
        <f>VLOOKUP(A1171,'Planning Periods'!$E$2:$N$540,10,FALSE)</f>
        <v>01/31/2015 - 01/31/2023</v>
      </c>
      <c r="C1171" s="103">
        <v>2017</v>
      </c>
      <c r="D1171" s="103" t="str">
        <f t="shared" si="17"/>
        <v>Los Altos Hills 2017</v>
      </c>
      <c r="E1171" s="103">
        <v>46</v>
      </c>
      <c r="F1171" s="101">
        <v>5</v>
      </c>
      <c r="G1171" s="103">
        <v>5</v>
      </c>
      <c r="H1171" s="103">
        <v>0</v>
      </c>
      <c r="I1171" s="102"/>
      <c r="J1171" s="103">
        <v>28</v>
      </c>
      <c r="K1171" s="101">
        <v>2</v>
      </c>
      <c r="L1171" s="103">
        <v>2</v>
      </c>
      <c r="M1171" s="103">
        <v>0</v>
      </c>
      <c r="N1171" s="102"/>
      <c r="O1171" s="103">
        <v>32</v>
      </c>
      <c r="P1171" s="103">
        <v>2</v>
      </c>
      <c r="Q1171" s="102"/>
      <c r="R1171" s="103">
        <v>15</v>
      </c>
      <c r="S1171" s="103">
        <v>4</v>
      </c>
      <c r="T1171" s="102">
        <v>0</v>
      </c>
      <c r="U1171" s="103">
        <v>121</v>
      </c>
      <c r="V1171" s="103">
        <v>13</v>
      </c>
    </row>
    <row r="1172" spans="1:22">
      <c r="A1172" s="104" t="s">
        <v>1042</v>
      </c>
      <c r="B1172" s="20"/>
      <c r="C1172" s="103">
        <v>2013</v>
      </c>
      <c r="D1172" s="103" t="str">
        <f t="shared" si="17"/>
        <v>Los Angeles 2013</v>
      </c>
      <c r="E1172" s="103">
        <v>20427</v>
      </c>
      <c r="F1172" s="101">
        <v>212</v>
      </c>
      <c r="G1172" s="103">
        <v>212</v>
      </c>
      <c r="H1172" s="103">
        <v>0</v>
      </c>
      <c r="I1172" s="102"/>
      <c r="J1172" s="103">
        <v>12435</v>
      </c>
      <c r="K1172" s="101">
        <v>593</v>
      </c>
      <c r="L1172" s="103">
        <v>593</v>
      </c>
      <c r="M1172" s="103">
        <v>0</v>
      </c>
      <c r="N1172" s="102"/>
      <c r="O1172" s="103">
        <v>13728</v>
      </c>
      <c r="P1172" s="103">
        <v>40</v>
      </c>
      <c r="Q1172" s="102"/>
      <c r="R1172" s="103">
        <v>35412</v>
      </c>
      <c r="S1172" s="103">
        <v>6798</v>
      </c>
      <c r="T1172" s="102">
        <v>0</v>
      </c>
      <c r="U1172" s="103">
        <v>82002</v>
      </c>
      <c r="V1172" s="103">
        <v>7643</v>
      </c>
    </row>
    <row r="1173" spans="1:22" ht="16">
      <c r="A1173" s="104" t="s">
        <v>1042</v>
      </c>
      <c r="B1173" s="20" t="str">
        <f>VLOOKUP(A1173,'Planning Periods'!$E$2:$N$540,10,FALSE)</f>
        <v>10/15/2013 - 10/15/2021</v>
      </c>
      <c r="C1173" s="103">
        <v>2014</v>
      </c>
      <c r="D1173" s="103" t="str">
        <f t="shared" si="17"/>
        <v>Los Angeles 2014</v>
      </c>
      <c r="E1173" s="103">
        <v>20427</v>
      </c>
      <c r="F1173" s="101">
        <v>856</v>
      </c>
      <c r="G1173" s="103">
        <v>856</v>
      </c>
      <c r="H1173" s="103">
        <v>0</v>
      </c>
      <c r="I1173" s="102"/>
      <c r="J1173" s="103">
        <v>12435</v>
      </c>
      <c r="K1173" s="101">
        <v>867</v>
      </c>
      <c r="L1173" s="103">
        <v>867</v>
      </c>
      <c r="M1173" s="103">
        <v>0</v>
      </c>
      <c r="N1173" s="102"/>
      <c r="O1173" s="103">
        <v>13728</v>
      </c>
      <c r="P1173" s="103">
        <v>47</v>
      </c>
      <c r="Q1173" s="102"/>
      <c r="R1173" s="103">
        <v>35412</v>
      </c>
      <c r="S1173" s="103">
        <v>13047</v>
      </c>
      <c r="T1173" s="102">
        <v>0</v>
      </c>
      <c r="U1173" s="103">
        <v>82002</v>
      </c>
      <c r="V1173" s="103">
        <v>14817</v>
      </c>
    </row>
    <row r="1174" spans="1:22" ht="16">
      <c r="A1174" s="104" t="s">
        <v>1042</v>
      </c>
      <c r="B1174" s="20" t="str">
        <f>VLOOKUP(A1174,'Planning Periods'!$E$2:$N$540,10,FALSE)</f>
        <v>10/15/2013 - 10/15/2021</v>
      </c>
      <c r="C1174" s="103">
        <v>2015</v>
      </c>
      <c r="D1174" s="103" t="str">
        <f t="shared" si="17"/>
        <v>Los Angeles 2015</v>
      </c>
      <c r="E1174" s="103">
        <v>20427</v>
      </c>
      <c r="F1174" s="101">
        <v>893</v>
      </c>
      <c r="G1174" s="103">
        <v>893</v>
      </c>
      <c r="H1174" s="103">
        <v>0</v>
      </c>
      <c r="I1174" s="102"/>
      <c r="J1174" s="103">
        <v>12435</v>
      </c>
      <c r="K1174" s="101">
        <v>536</v>
      </c>
      <c r="L1174" s="103">
        <v>536</v>
      </c>
      <c r="M1174" s="103">
        <v>0</v>
      </c>
      <c r="N1174" s="102"/>
      <c r="O1174" s="103">
        <v>13728</v>
      </c>
      <c r="P1174" s="103">
        <v>45</v>
      </c>
      <c r="Q1174" s="102"/>
      <c r="R1174" s="103">
        <v>35412</v>
      </c>
      <c r="S1174" s="103">
        <v>15833</v>
      </c>
      <c r="T1174" s="102">
        <v>0</v>
      </c>
      <c r="U1174" s="103">
        <v>82002</v>
      </c>
      <c r="V1174" s="103">
        <v>17307</v>
      </c>
    </row>
    <row r="1175" spans="1:22" ht="16">
      <c r="A1175" s="104" t="s">
        <v>1042</v>
      </c>
      <c r="B1175" s="20" t="str">
        <f>VLOOKUP(A1175,'Planning Periods'!$E$2:$N$540,10,FALSE)</f>
        <v>10/15/2013 - 10/15/2021</v>
      </c>
      <c r="C1175" s="103">
        <v>2016</v>
      </c>
      <c r="D1175" s="103" t="str">
        <f t="shared" si="17"/>
        <v>Los Angeles 2016</v>
      </c>
      <c r="E1175" s="103">
        <v>20427</v>
      </c>
      <c r="F1175" s="101">
        <v>718</v>
      </c>
      <c r="G1175" s="103">
        <v>718</v>
      </c>
      <c r="H1175" s="103">
        <v>0</v>
      </c>
      <c r="I1175" s="102"/>
      <c r="J1175" s="103">
        <v>12435</v>
      </c>
      <c r="K1175" s="101">
        <v>604</v>
      </c>
      <c r="L1175" s="103">
        <v>604</v>
      </c>
      <c r="M1175" s="103">
        <v>0</v>
      </c>
      <c r="N1175" s="102"/>
      <c r="O1175" s="103">
        <v>13728</v>
      </c>
      <c r="P1175" s="103">
        <v>143</v>
      </c>
      <c r="Q1175" s="102"/>
      <c r="R1175" s="103">
        <v>35412</v>
      </c>
      <c r="S1175" s="103">
        <v>12231</v>
      </c>
      <c r="T1175" s="102">
        <v>0</v>
      </c>
      <c r="U1175" s="103">
        <v>82002</v>
      </c>
      <c r="V1175" s="103">
        <v>13696</v>
      </c>
    </row>
    <row r="1176" spans="1:22" ht="16">
      <c r="A1176" s="104" t="s">
        <v>1042</v>
      </c>
      <c r="B1176" s="20" t="str">
        <f>VLOOKUP(A1176,'Planning Periods'!$E$2:$N$540,10,FALSE)</f>
        <v>10/15/2013 - 10/15/2021</v>
      </c>
      <c r="C1176" s="103">
        <v>2017</v>
      </c>
      <c r="D1176" s="103" t="str">
        <f t="shared" si="17"/>
        <v>Los Angeles 2017</v>
      </c>
      <c r="E1176" s="103">
        <v>20427</v>
      </c>
      <c r="F1176" s="101">
        <v>697</v>
      </c>
      <c r="G1176" s="103">
        <v>697</v>
      </c>
      <c r="H1176" s="103">
        <v>0</v>
      </c>
      <c r="I1176" s="102"/>
      <c r="J1176" s="103">
        <v>12435</v>
      </c>
      <c r="K1176" s="101">
        <v>255</v>
      </c>
      <c r="L1176" s="103">
        <v>255</v>
      </c>
      <c r="M1176" s="103">
        <v>0</v>
      </c>
      <c r="N1176" s="102"/>
      <c r="O1176" s="103">
        <v>13728</v>
      </c>
      <c r="P1176" s="103">
        <v>27</v>
      </c>
      <c r="Q1176" s="102"/>
      <c r="R1176" s="103">
        <v>35412</v>
      </c>
      <c r="S1176" s="103">
        <v>13040</v>
      </c>
      <c r="T1176" s="102">
        <v>0</v>
      </c>
      <c r="U1176" s="103">
        <v>82002</v>
      </c>
      <c r="V1176" s="103">
        <v>14019</v>
      </c>
    </row>
    <row r="1177" spans="1:22">
      <c r="A1177" s="104" t="s">
        <v>551</v>
      </c>
      <c r="B1177" s="20"/>
      <c r="C1177" s="103">
        <v>2013</v>
      </c>
      <c r="D1177" s="103" t="str">
        <f t="shared" si="17"/>
        <v>Los Angeles County - Unincorporated 2013</v>
      </c>
      <c r="E1177" s="103" t="s">
        <v>1538</v>
      </c>
      <c r="F1177" s="101" t="s">
        <v>1538</v>
      </c>
      <c r="G1177" s="103" t="s">
        <v>1538</v>
      </c>
      <c r="H1177" s="103" t="s">
        <v>1538</v>
      </c>
      <c r="I1177" s="102"/>
      <c r="J1177" s="103" t="s">
        <v>1538</v>
      </c>
      <c r="K1177" s="101" t="s">
        <v>1538</v>
      </c>
      <c r="L1177" s="103" t="s">
        <v>1538</v>
      </c>
      <c r="M1177" s="103" t="s">
        <v>1538</v>
      </c>
      <c r="N1177" s="102"/>
      <c r="O1177" s="103" t="s">
        <v>1538</v>
      </c>
      <c r="P1177" s="103" t="s">
        <v>1538</v>
      </c>
      <c r="Q1177" s="102"/>
      <c r="R1177" s="103" t="s">
        <v>1538</v>
      </c>
      <c r="S1177" s="103" t="s">
        <v>1538</v>
      </c>
      <c r="T1177" s="102" t="s">
        <v>1538</v>
      </c>
      <c r="U1177" s="103" t="s">
        <v>1538</v>
      </c>
      <c r="V1177" s="103" t="s">
        <v>1538</v>
      </c>
    </row>
    <row r="1178" spans="1:22" ht="16">
      <c r="A1178" s="104" t="s">
        <v>551</v>
      </c>
      <c r="B1178" s="20" t="str">
        <f>VLOOKUP(A1178,'Planning Periods'!$E$2:$N$540,10,FALSE)</f>
        <v>10/15/2013 - 10/15/2021</v>
      </c>
      <c r="C1178" s="103">
        <v>2014</v>
      </c>
      <c r="D1178" s="103" t="str">
        <f t="shared" si="17"/>
        <v>Los Angeles County - Unincorporated 2014</v>
      </c>
      <c r="E1178" s="103">
        <v>7417</v>
      </c>
      <c r="F1178" s="101">
        <v>159</v>
      </c>
      <c r="G1178" s="103">
        <v>159</v>
      </c>
      <c r="H1178" s="103">
        <v>0</v>
      </c>
      <c r="I1178" s="102"/>
      <c r="J1178" s="103">
        <v>4287</v>
      </c>
      <c r="K1178" s="101">
        <v>0</v>
      </c>
      <c r="L1178" s="103">
        <v>0</v>
      </c>
      <c r="M1178" s="103">
        <v>0</v>
      </c>
      <c r="N1178" s="102"/>
      <c r="O1178" s="103">
        <v>4938</v>
      </c>
      <c r="P1178" s="103">
        <v>0</v>
      </c>
      <c r="Q1178" s="102"/>
      <c r="R1178" s="103">
        <v>10844</v>
      </c>
      <c r="S1178" s="103">
        <v>513</v>
      </c>
      <c r="T1178" s="102">
        <v>0</v>
      </c>
      <c r="U1178" s="103">
        <v>27486</v>
      </c>
      <c r="V1178" s="103">
        <v>672</v>
      </c>
    </row>
    <row r="1179" spans="1:22" ht="16">
      <c r="A1179" s="104" t="s">
        <v>551</v>
      </c>
      <c r="B1179" s="20" t="str">
        <f>VLOOKUP(A1179,'Planning Periods'!$E$2:$N$540,10,FALSE)</f>
        <v>10/15/2013 - 10/15/2021</v>
      </c>
      <c r="C1179" s="103">
        <v>2015</v>
      </c>
      <c r="D1179" s="103" t="str">
        <f t="shared" si="17"/>
        <v>Los Angeles County - Unincorporated 2015</v>
      </c>
      <c r="E1179" s="103">
        <v>7417</v>
      </c>
      <c r="F1179" s="101">
        <v>32</v>
      </c>
      <c r="G1179" s="103">
        <v>32</v>
      </c>
      <c r="H1179" s="103">
        <v>0</v>
      </c>
      <c r="I1179" s="102"/>
      <c r="J1179" s="103">
        <v>4287</v>
      </c>
      <c r="K1179" s="101">
        <v>0</v>
      </c>
      <c r="L1179" s="103">
        <v>0</v>
      </c>
      <c r="M1179" s="103">
        <v>0</v>
      </c>
      <c r="N1179" s="102"/>
      <c r="O1179" s="103">
        <v>4938</v>
      </c>
      <c r="P1179" s="103">
        <v>0</v>
      </c>
      <c r="Q1179" s="102"/>
      <c r="R1179" s="103">
        <v>10844</v>
      </c>
      <c r="S1179" s="103">
        <v>1790</v>
      </c>
      <c r="T1179" s="102">
        <v>0</v>
      </c>
      <c r="U1179" s="103">
        <v>27486</v>
      </c>
      <c r="V1179" s="103">
        <v>1822</v>
      </c>
    </row>
    <row r="1180" spans="1:22" ht="16">
      <c r="A1180" s="104" t="s">
        <v>551</v>
      </c>
      <c r="B1180" s="20" t="str">
        <f>VLOOKUP(A1180,'Planning Periods'!$E$2:$N$540,10,FALSE)</f>
        <v>10/15/2013 - 10/15/2021</v>
      </c>
      <c r="C1180" s="103">
        <v>2016</v>
      </c>
      <c r="D1180" s="103" t="str">
        <f t="shared" si="17"/>
        <v>Los Angeles County - Unincorporated 2016</v>
      </c>
      <c r="E1180" s="103">
        <v>7417</v>
      </c>
      <c r="F1180" s="101">
        <v>35</v>
      </c>
      <c r="G1180" s="103">
        <v>35</v>
      </c>
      <c r="H1180" s="103">
        <v>0</v>
      </c>
      <c r="I1180" s="102"/>
      <c r="J1180" s="103">
        <v>4287</v>
      </c>
      <c r="K1180" s="101">
        <v>0</v>
      </c>
      <c r="L1180" s="103">
        <v>0</v>
      </c>
      <c r="M1180" s="103">
        <v>0</v>
      </c>
      <c r="N1180" s="102"/>
      <c r="O1180" s="103">
        <v>4938</v>
      </c>
      <c r="P1180" s="103">
        <v>0</v>
      </c>
      <c r="Q1180" s="102"/>
      <c r="R1180" s="103">
        <v>10844</v>
      </c>
      <c r="S1180" s="103">
        <v>620</v>
      </c>
      <c r="T1180" s="102">
        <v>0</v>
      </c>
      <c r="U1180" s="103">
        <v>27486</v>
      </c>
      <c r="V1180" s="103">
        <v>655</v>
      </c>
    </row>
    <row r="1181" spans="1:22" ht="16">
      <c r="A1181" s="104" t="s">
        <v>551</v>
      </c>
      <c r="B1181" s="20" t="str">
        <f>VLOOKUP(A1181,'Planning Periods'!$E$2:$N$540,10,FALSE)</f>
        <v>10/15/2013 - 10/15/2021</v>
      </c>
      <c r="C1181" s="103">
        <v>2017</v>
      </c>
      <c r="D1181" s="103" t="str">
        <f t="shared" si="17"/>
        <v>Los Angeles County - Unincorporated 2017</v>
      </c>
      <c r="E1181" s="103">
        <v>7417</v>
      </c>
      <c r="F1181" s="101">
        <v>354</v>
      </c>
      <c r="G1181" s="103">
        <v>354</v>
      </c>
      <c r="H1181" s="103">
        <v>0</v>
      </c>
      <c r="I1181" s="102"/>
      <c r="J1181" s="103">
        <v>4287</v>
      </c>
      <c r="K1181" s="101">
        <v>108</v>
      </c>
      <c r="L1181" s="103">
        <v>108</v>
      </c>
      <c r="M1181" s="103">
        <v>0</v>
      </c>
      <c r="N1181" s="102"/>
      <c r="O1181" s="103">
        <v>4938</v>
      </c>
      <c r="P1181" s="103">
        <v>0</v>
      </c>
      <c r="Q1181" s="102"/>
      <c r="R1181" s="103">
        <v>10844</v>
      </c>
      <c r="S1181" s="103">
        <v>622</v>
      </c>
      <c r="T1181" s="102">
        <v>0</v>
      </c>
      <c r="U1181" s="103">
        <v>27486</v>
      </c>
      <c r="V1181" s="103">
        <v>1084</v>
      </c>
    </row>
    <row r="1182" spans="1:22" ht="16">
      <c r="A1182" s="104" t="s">
        <v>1022</v>
      </c>
      <c r="B1182" s="20" t="str">
        <f>VLOOKUP(A1182,'Planning Periods'!$E$2:$N$540,10,FALSE)</f>
        <v>03/31/2016 - 03/31/2024</v>
      </c>
      <c r="C1182" s="103">
        <v>2014</v>
      </c>
      <c r="D1182" s="103" t="str">
        <f t="shared" si="17"/>
        <v>Los Banos 2014</v>
      </c>
      <c r="E1182" s="103" t="s">
        <v>1538</v>
      </c>
      <c r="F1182" s="101" t="s">
        <v>1538</v>
      </c>
      <c r="G1182" s="103" t="s">
        <v>1538</v>
      </c>
      <c r="H1182" s="103" t="s">
        <v>1538</v>
      </c>
      <c r="I1182" s="102"/>
      <c r="J1182" s="103" t="s">
        <v>1538</v>
      </c>
      <c r="K1182" s="101" t="s">
        <v>1538</v>
      </c>
      <c r="L1182" s="103" t="s">
        <v>1538</v>
      </c>
      <c r="M1182" s="103" t="s">
        <v>1538</v>
      </c>
      <c r="N1182" s="102"/>
      <c r="O1182" s="103" t="s">
        <v>1538</v>
      </c>
      <c r="P1182" s="103" t="s">
        <v>1538</v>
      </c>
      <c r="Q1182" s="102"/>
      <c r="R1182" s="103" t="s">
        <v>1538</v>
      </c>
      <c r="S1182" s="103" t="s">
        <v>1538</v>
      </c>
      <c r="T1182" s="102" t="s">
        <v>1538</v>
      </c>
      <c r="U1182" s="103" t="s">
        <v>1538</v>
      </c>
      <c r="V1182" s="103" t="s">
        <v>1538</v>
      </c>
    </row>
    <row r="1183" spans="1:22" ht="16">
      <c r="A1183" s="104" t="s">
        <v>1022</v>
      </c>
      <c r="B1183" s="20" t="str">
        <f>VLOOKUP(A1183,'Planning Periods'!$E$2:$N$540,10,FALSE)</f>
        <v>03/31/2016 - 03/31/2024</v>
      </c>
      <c r="C1183" s="103">
        <v>2015</v>
      </c>
      <c r="D1183" s="103" t="str">
        <f t="shared" si="17"/>
        <v>Los Banos 2015</v>
      </c>
      <c r="E1183" s="103" t="s">
        <v>1538</v>
      </c>
      <c r="F1183" s="101" t="s">
        <v>1538</v>
      </c>
      <c r="G1183" s="103" t="s">
        <v>1538</v>
      </c>
      <c r="H1183" s="103" t="s">
        <v>1538</v>
      </c>
      <c r="I1183" s="102"/>
      <c r="J1183" s="103" t="s">
        <v>1538</v>
      </c>
      <c r="K1183" s="101" t="s">
        <v>1538</v>
      </c>
      <c r="L1183" s="103" t="s">
        <v>1538</v>
      </c>
      <c r="M1183" s="103" t="s">
        <v>1538</v>
      </c>
      <c r="N1183" s="102"/>
      <c r="O1183" s="103" t="s">
        <v>1538</v>
      </c>
      <c r="P1183" s="103" t="s">
        <v>1538</v>
      </c>
      <c r="Q1183" s="102"/>
      <c r="R1183" s="103" t="s">
        <v>1538</v>
      </c>
      <c r="S1183" s="103" t="s">
        <v>1538</v>
      </c>
      <c r="T1183" s="102" t="s">
        <v>1538</v>
      </c>
      <c r="U1183" s="103" t="s">
        <v>1538</v>
      </c>
      <c r="V1183" s="103" t="s">
        <v>1538</v>
      </c>
    </row>
    <row r="1184" spans="1:22" ht="16">
      <c r="A1184" s="104" t="s">
        <v>1022</v>
      </c>
      <c r="B1184" s="20" t="str">
        <f>VLOOKUP(A1184,'Planning Periods'!$E$2:$N$540,10,FALSE)</f>
        <v>03/31/2016 - 03/31/2024</v>
      </c>
      <c r="C1184" s="103">
        <v>2016</v>
      </c>
      <c r="D1184" s="103" t="str">
        <f t="shared" si="17"/>
        <v>Los Banos 2016</v>
      </c>
      <c r="E1184" s="103">
        <v>604</v>
      </c>
      <c r="F1184" s="101">
        <v>41</v>
      </c>
      <c r="G1184" s="103">
        <v>41</v>
      </c>
      <c r="H1184" s="103">
        <v>0</v>
      </c>
      <c r="I1184" s="102"/>
      <c r="J1184" s="103">
        <v>431</v>
      </c>
      <c r="K1184" s="101">
        <v>21</v>
      </c>
      <c r="L1184" s="103">
        <v>21</v>
      </c>
      <c r="M1184" s="103">
        <v>0</v>
      </c>
      <c r="N1184" s="102"/>
      <c r="O1184" s="103">
        <v>306</v>
      </c>
      <c r="P1184" s="103">
        <v>7</v>
      </c>
      <c r="Q1184" s="102"/>
      <c r="R1184" s="103">
        <v>1049</v>
      </c>
      <c r="S1184" s="103">
        <v>0</v>
      </c>
      <c r="T1184" s="102">
        <v>0</v>
      </c>
      <c r="U1184" s="103">
        <v>2390</v>
      </c>
      <c r="V1184" s="103">
        <v>69</v>
      </c>
    </row>
    <row r="1185" spans="1:22" ht="16">
      <c r="A1185" s="104" t="s">
        <v>1022</v>
      </c>
      <c r="B1185" s="20" t="str">
        <f>VLOOKUP(A1185,'Planning Periods'!$E$2:$N$540,10,FALSE)</f>
        <v>03/31/2016 - 03/31/2024</v>
      </c>
      <c r="C1185" s="103">
        <v>2017</v>
      </c>
      <c r="D1185" s="103" t="str">
        <f t="shared" si="17"/>
        <v>Los Banos 2017</v>
      </c>
      <c r="E1185" s="103">
        <v>604</v>
      </c>
      <c r="F1185" s="101">
        <v>0</v>
      </c>
      <c r="G1185" s="103">
        <v>0</v>
      </c>
      <c r="H1185" s="103">
        <v>0</v>
      </c>
      <c r="I1185" s="102"/>
      <c r="J1185" s="103">
        <v>431</v>
      </c>
      <c r="K1185" s="101">
        <v>0</v>
      </c>
      <c r="L1185" s="103">
        <v>0</v>
      </c>
      <c r="M1185" s="103">
        <v>0</v>
      </c>
      <c r="N1185" s="102"/>
      <c r="O1185" s="103">
        <v>306</v>
      </c>
      <c r="P1185" s="103">
        <v>0</v>
      </c>
      <c r="Q1185" s="102"/>
      <c r="R1185" s="103">
        <v>1049</v>
      </c>
      <c r="S1185" s="103">
        <v>217</v>
      </c>
      <c r="T1185" s="102">
        <v>0</v>
      </c>
      <c r="U1185" s="103">
        <v>2390</v>
      </c>
      <c r="V1185" s="103">
        <v>217</v>
      </c>
    </row>
    <row r="1186" spans="1:22" ht="16">
      <c r="A1186" s="104" t="s">
        <v>1332</v>
      </c>
      <c r="B1186" s="20" t="str">
        <f>VLOOKUP(A1186,'Planning Periods'!$E$2:$N$540,10,FALSE)</f>
        <v>01/31/2015 - 01/31/2023</v>
      </c>
      <c r="C1186" s="103">
        <v>2014</v>
      </c>
      <c r="D1186" s="103" t="str">
        <f t="shared" si="17"/>
        <v>Los Gatos 2014</v>
      </c>
      <c r="E1186" s="103">
        <v>201</v>
      </c>
      <c r="F1186" s="101">
        <v>0</v>
      </c>
      <c r="G1186" s="103">
        <v>0</v>
      </c>
      <c r="H1186" s="103">
        <v>0</v>
      </c>
      <c r="I1186" s="102"/>
      <c r="J1186" s="103">
        <v>112</v>
      </c>
      <c r="K1186" s="101">
        <v>0</v>
      </c>
      <c r="L1186" s="103">
        <v>0</v>
      </c>
      <c r="M1186" s="103">
        <v>0</v>
      </c>
      <c r="N1186" s="102"/>
      <c r="O1186" s="103">
        <v>132</v>
      </c>
      <c r="P1186" s="103">
        <v>0</v>
      </c>
      <c r="Q1186" s="102"/>
      <c r="R1186" s="103">
        <v>174</v>
      </c>
      <c r="S1186" s="103">
        <v>9</v>
      </c>
      <c r="T1186" s="102">
        <v>0</v>
      </c>
      <c r="U1186" s="103">
        <v>619</v>
      </c>
      <c r="V1186" s="103">
        <v>9</v>
      </c>
    </row>
    <row r="1187" spans="1:22" ht="16">
      <c r="A1187" s="104" t="s">
        <v>1332</v>
      </c>
      <c r="B1187" s="20" t="str">
        <f>VLOOKUP(A1187,'Planning Periods'!$E$2:$N$540,10,FALSE)</f>
        <v>01/31/2015 - 01/31/2023</v>
      </c>
      <c r="C1187" s="103">
        <v>2015</v>
      </c>
      <c r="D1187" s="103" t="str">
        <f t="shared" si="17"/>
        <v>Los Gatos 2015</v>
      </c>
      <c r="E1187" s="103">
        <v>201</v>
      </c>
      <c r="F1187" s="101">
        <v>0</v>
      </c>
      <c r="G1187" s="103">
        <v>0</v>
      </c>
      <c r="H1187" s="103">
        <v>0</v>
      </c>
      <c r="I1187" s="102"/>
      <c r="J1187" s="103">
        <v>112</v>
      </c>
      <c r="K1187" s="101">
        <v>0</v>
      </c>
      <c r="L1187" s="103">
        <v>0</v>
      </c>
      <c r="M1187" s="103">
        <v>0</v>
      </c>
      <c r="N1187" s="102"/>
      <c r="O1187" s="103">
        <v>132</v>
      </c>
      <c r="P1187" s="103">
        <v>2</v>
      </c>
      <c r="Q1187" s="102"/>
      <c r="R1187" s="103">
        <v>174</v>
      </c>
      <c r="S1187" s="103">
        <v>13</v>
      </c>
      <c r="T1187" s="102">
        <v>0</v>
      </c>
      <c r="U1187" s="103">
        <v>619</v>
      </c>
      <c r="V1187" s="103">
        <v>15</v>
      </c>
    </row>
    <row r="1188" spans="1:22" ht="16">
      <c r="A1188" s="104" t="s">
        <v>1332</v>
      </c>
      <c r="B1188" s="20" t="str">
        <f>VLOOKUP(A1188,'Planning Periods'!$E$2:$N$540,10,FALSE)</f>
        <v>01/31/2015 - 01/31/2023</v>
      </c>
      <c r="C1188" s="103">
        <v>2016</v>
      </c>
      <c r="D1188" s="103" t="str">
        <f t="shared" si="17"/>
        <v>Los Gatos 2016</v>
      </c>
      <c r="E1188" s="103">
        <v>201</v>
      </c>
      <c r="F1188" s="101">
        <v>0</v>
      </c>
      <c r="G1188" s="103">
        <v>0</v>
      </c>
      <c r="H1188" s="103">
        <v>0</v>
      </c>
      <c r="I1188" s="102"/>
      <c r="J1188" s="103">
        <v>112</v>
      </c>
      <c r="K1188" s="101">
        <v>2</v>
      </c>
      <c r="L1188" s="103">
        <v>2</v>
      </c>
      <c r="M1188" s="103">
        <v>0</v>
      </c>
      <c r="N1188" s="102"/>
      <c r="O1188" s="103">
        <v>132</v>
      </c>
      <c r="P1188" s="103">
        <v>3</v>
      </c>
      <c r="Q1188" s="102"/>
      <c r="R1188" s="103">
        <v>174</v>
      </c>
      <c r="S1188" s="103">
        <v>38</v>
      </c>
      <c r="T1188" s="102">
        <v>0</v>
      </c>
      <c r="U1188" s="103">
        <v>619</v>
      </c>
      <c r="V1188" s="103">
        <v>43</v>
      </c>
    </row>
    <row r="1189" spans="1:22" ht="16">
      <c r="A1189" s="104" t="s">
        <v>1332</v>
      </c>
      <c r="B1189" s="20" t="str">
        <f>VLOOKUP(A1189,'Planning Periods'!$E$2:$N$540,10,FALSE)</f>
        <v>01/31/2015 - 01/31/2023</v>
      </c>
      <c r="C1189" s="103">
        <v>2017</v>
      </c>
      <c r="D1189" s="103" t="str">
        <f t="shared" si="17"/>
        <v>Los Gatos 2017</v>
      </c>
      <c r="E1189" s="103">
        <v>201</v>
      </c>
      <c r="F1189" s="101">
        <v>0</v>
      </c>
      <c r="G1189" s="103">
        <v>0</v>
      </c>
      <c r="H1189" s="103">
        <v>0</v>
      </c>
      <c r="I1189" s="102"/>
      <c r="J1189" s="103">
        <v>112</v>
      </c>
      <c r="K1189" s="101">
        <v>0</v>
      </c>
      <c r="L1189" s="103">
        <v>0</v>
      </c>
      <c r="M1189" s="103">
        <v>0</v>
      </c>
      <c r="N1189" s="102"/>
      <c r="O1189" s="103">
        <v>132</v>
      </c>
      <c r="P1189" s="103">
        <v>4</v>
      </c>
      <c r="Q1189" s="102"/>
      <c r="R1189" s="103">
        <v>174</v>
      </c>
      <c r="S1189" s="103">
        <v>9</v>
      </c>
      <c r="T1189" s="102">
        <v>0</v>
      </c>
      <c r="U1189" s="103">
        <v>619</v>
      </c>
      <c r="V1189" s="103">
        <v>13</v>
      </c>
    </row>
    <row r="1190" spans="1:22" ht="16">
      <c r="A1190" t="s">
        <v>819</v>
      </c>
      <c r="B1190" s="20" t="str">
        <f>VLOOKUP(A1190,'Planning Periods'!$E$2:$N$540,10,FALSE)</f>
        <v>06/30/2014 - 06/30/2019</v>
      </c>
      <c r="C1190" s="103">
        <v>2014</v>
      </c>
      <c r="D1190" s="103" t="str">
        <f t="shared" si="17"/>
        <v>Loyalton 2014</v>
      </c>
      <c r="E1190" s="101" t="s">
        <v>1538</v>
      </c>
      <c r="F1190" s="101" t="s">
        <v>1538</v>
      </c>
      <c r="G1190" s="101" t="s">
        <v>1538</v>
      </c>
      <c r="H1190" s="101" t="s">
        <v>1538</v>
      </c>
      <c r="I1190" s="101">
        <v>0</v>
      </c>
      <c r="J1190" s="101" t="s">
        <v>1538</v>
      </c>
      <c r="K1190" s="101" t="s">
        <v>1538</v>
      </c>
      <c r="L1190" s="101" t="s">
        <v>1538</v>
      </c>
      <c r="M1190" s="101" t="s">
        <v>1538</v>
      </c>
      <c r="N1190" s="101">
        <v>0</v>
      </c>
      <c r="O1190" s="101" t="s">
        <v>1538</v>
      </c>
      <c r="P1190" s="101" t="s">
        <v>1538</v>
      </c>
      <c r="Q1190" s="101"/>
      <c r="R1190" s="101" t="s">
        <v>1538</v>
      </c>
      <c r="S1190" s="101" t="s">
        <v>1538</v>
      </c>
      <c r="T1190" s="101" t="s">
        <v>1538</v>
      </c>
      <c r="U1190" s="101" t="s">
        <v>1538</v>
      </c>
      <c r="V1190" s="101" t="s">
        <v>1538</v>
      </c>
    </row>
    <row r="1191" spans="1:22" ht="16">
      <c r="A1191" t="s">
        <v>819</v>
      </c>
      <c r="B1191" s="20" t="str">
        <f>VLOOKUP(A1191,'Planning Periods'!$E$2:$N$540,10,FALSE)</f>
        <v>06/30/2014 - 06/30/2019</v>
      </c>
      <c r="C1191" s="103">
        <v>2015</v>
      </c>
      <c r="D1191" s="103" t="str">
        <f t="shared" si="17"/>
        <v>Loyalton 2015</v>
      </c>
      <c r="E1191" t="s">
        <v>1538</v>
      </c>
      <c r="F1191" t="s">
        <v>1538</v>
      </c>
      <c r="G1191" t="s">
        <v>1538</v>
      </c>
      <c r="H1191" t="s">
        <v>1538</v>
      </c>
      <c r="J1191" t="s">
        <v>1538</v>
      </c>
      <c r="K1191" t="s">
        <v>1538</v>
      </c>
      <c r="L1191" t="s">
        <v>1538</v>
      </c>
      <c r="M1191" t="s">
        <v>1538</v>
      </c>
      <c r="O1191" t="s">
        <v>1538</v>
      </c>
      <c r="P1191" t="s">
        <v>1538</v>
      </c>
      <c r="R1191" t="s">
        <v>1538</v>
      </c>
      <c r="S1191" t="s">
        <v>1538</v>
      </c>
      <c r="T1191" t="s">
        <v>1538</v>
      </c>
      <c r="U1191" t="s">
        <v>1538</v>
      </c>
      <c r="V1191" t="s">
        <v>1538</v>
      </c>
    </row>
    <row r="1192" spans="1:22" ht="16">
      <c r="A1192" t="s">
        <v>819</v>
      </c>
      <c r="B1192" s="20" t="str">
        <f>VLOOKUP(A1192,'Planning Periods'!$E$2:$N$540,10,FALSE)</f>
        <v>06/30/2014 - 06/30/2019</v>
      </c>
      <c r="C1192" s="103">
        <v>2016</v>
      </c>
      <c r="D1192" s="103" t="str">
        <f t="shared" si="17"/>
        <v>Loyalton 2016</v>
      </c>
      <c r="E1192" t="s">
        <v>1538</v>
      </c>
      <c r="F1192" t="s">
        <v>1538</v>
      </c>
      <c r="G1192" t="s">
        <v>1538</v>
      </c>
      <c r="H1192" t="s">
        <v>1538</v>
      </c>
      <c r="J1192" t="s">
        <v>1538</v>
      </c>
      <c r="K1192" t="s">
        <v>1538</v>
      </c>
      <c r="L1192" t="s">
        <v>1538</v>
      </c>
      <c r="M1192" t="s">
        <v>1538</v>
      </c>
      <c r="O1192" t="s">
        <v>1538</v>
      </c>
      <c r="P1192" t="s">
        <v>1538</v>
      </c>
      <c r="R1192" t="s">
        <v>1538</v>
      </c>
      <c r="S1192" t="s">
        <v>1538</v>
      </c>
      <c r="T1192" t="s">
        <v>1538</v>
      </c>
      <c r="U1192" t="s">
        <v>1538</v>
      </c>
      <c r="V1192" t="s">
        <v>1538</v>
      </c>
    </row>
    <row r="1193" spans="1:22" ht="16">
      <c r="A1193" t="s">
        <v>819</v>
      </c>
      <c r="B1193" s="20" t="str">
        <f>VLOOKUP(A1193,'Planning Periods'!$E$2:$N$540,10,FALSE)</f>
        <v>06/30/2014 - 06/30/2019</v>
      </c>
      <c r="C1193" s="103">
        <v>2017</v>
      </c>
      <c r="D1193" s="103" t="str">
        <f t="shared" si="17"/>
        <v>Loyalton 2017</v>
      </c>
      <c r="E1193" t="s">
        <v>1538</v>
      </c>
      <c r="F1193" t="s">
        <v>1538</v>
      </c>
      <c r="G1193" t="s">
        <v>1538</v>
      </c>
      <c r="H1193" t="s">
        <v>1538</v>
      </c>
      <c r="J1193" t="s">
        <v>1538</v>
      </c>
      <c r="K1193" t="s">
        <v>1538</v>
      </c>
      <c r="L1193" t="s">
        <v>1538</v>
      </c>
      <c r="M1193" t="s">
        <v>1538</v>
      </c>
      <c r="O1193" t="s">
        <v>1538</v>
      </c>
      <c r="P1193" t="s">
        <v>1538</v>
      </c>
      <c r="R1193" t="s">
        <v>1538</v>
      </c>
      <c r="S1193" t="s">
        <v>1538</v>
      </c>
      <c r="T1193" t="s">
        <v>1538</v>
      </c>
      <c r="U1193" t="s">
        <v>1538</v>
      </c>
      <c r="V1193" t="s">
        <v>1538</v>
      </c>
    </row>
    <row r="1194" spans="1:22">
      <c r="A1194" t="s">
        <v>1080</v>
      </c>
      <c r="B1194" s="20"/>
      <c r="C1194" s="103">
        <v>2013</v>
      </c>
      <c r="D1194" s="103" t="str">
        <f t="shared" si="17"/>
        <v>Lynwood 2013</v>
      </c>
      <c r="E1194" t="s">
        <v>1538</v>
      </c>
      <c r="F1194" t="s">
        <v>1538</v>
      </c>
      <c r="G1194" t="s">
        <v>1538</v>
      </c>
      <c r="H1194" t="s">
        <v>1538</v>
      </c>
      <c r="J1194" t="s">
        <v>1538</v>
      </c>
      <c r="K1194" t="s">
        <v>1538</v>
      </c>
      <c r="L1194" t="s">
        <v>1538</v>
      </c>
      <c r="M1194" t="s">
        <v>1538</v>
      </c>
      <c r="O1194" t="s">
        <v>1538</v>
      </c>
      <c r="P1194" t="s">
        <v>1538</v>
      </c>
      <c r="R1194" t="s">
        <v>1538</v>
      </c>
      <c r="S1194" t="s">
        <v>1538</v>
      </c>
      <c r="T1194" t="s">
        <v>1538</v>
      </c>
      <c r="U1194" t="s">
        <v>1538</v>
      </c>
      <c r="V1194" t="s">
        <v>1538</v>
      </c>
    </row>
    <row r="1195" spans="1:22" ht="16">
      <c r="A1195" t="s">
        <v>1080</v>
      </c>
      <c r="B1195" s="20" t="str">
        <f>VLOOKUP(A1195,'Planning Periods'!$E$2:$N$540,10,FALSE)</f>
        <v>10/15/2013 - 10/15/2021</v>
      </c>
      <c r="C1195" s="103">
        <v>2014</v>
      </c>
      <c r="D1195" s="103" t="str">
        <f t="shared" si="17"/>
        <v>Lynwood 2014</v>
      </c>
      <c r="E1195" s="101" t="s">
        <v>1538</v>
      </c>
      <c r="F1195" s="101" t="s">
        <v>1538</v>
      </c>
      <c r="G1195" s="101" t="s">
        <v>1538</v>
      </c>
      <c r="H1195" s="101" t="s">
        <v>1538</v>
      </c>
      <c r="I1195" s="101">
        <v>0</v>
      </c>
      <c r="J1195" s="101" t="s">
        <v>1538</v>
      </c>
      <c r="K1195" s="101" t="s">
        <v>1538</v>
      </c>
      <c r="L1195" s="101" t="s">
        <v>1538</v>
      </c>
      <c r="M1195" s="101" t="s">
        <v>1538</v>
      </c>
      <c r="N1195" s="101">
        <v>0</v>
      </c>
      <c r="O1195" s="101" t="s">
        <v>1538</v>
      </c>
      <c r="P1195" s="101" t="s">
        <v>1538</v>
      </c>
      <c r="Q1195" s="101"/>
      <c r="R1195" s="101" t="s">
        <v>1538</v>
      </c>
      <c r="S1195" s="101" t="s">
        <v>1538</v>
      </c>
      <c r="T1195" s="101" t="s">
        <v>1538</v>
      </c>
      <c r="U1195" s="101" t="s">
        <v>1538</v>
      </c>
      <c r="V1195" s="101" t="s">
        <v>1538</v>
      </c>
    </row>
    <row r="1196" spans="1:22" ht="16">
      <c r="A1196" t="s">
        <v>1080</v>
      </c>
      <c r="B1196" s="20" t="str">
        <f>VLOOKUP(A1196,'Planning Periods'!$E$2:$N$540,10,FALSE)</f>
        <v>10/15/2013 - 10/15/2021</v>
      </c>
      <c r="C1196" s="103">
        <v>2015</v>
      </c>
      <c r="D1196" s="103" t="str">
        <f t="shared" si="17"/>
        <v>Lynwood 2015</v>
      </c>
      <c r="E1196" t="s">
        <v>1538</v>
      </c>
      <c r="F1196" t="s">
        <v>1538</v>
      </c>
      <c r="G1196" t="s">
        <v>1538</v>
      </c>
      <c r="H1196" t="s">
        <v>1538</v>
      </c>
      <c r="J1196" t="s">
        <v>1538</v>
      </c>
      <c r="K1196" t="s">
        <v>1538</v>
      </c>
      <c r="L1196" t="s">
        <v>1538</v>
      </c>
      <c r="M1196" t="s">
        <v>1538</v>
      </c>
      <c r="O1196" t="s">
        <v>1538</v>
      </c>
      <c r="P1196" t="s">
        <v>1538</v>
      </c>
      <c r="R1196" t="s">
        <v>1538</v>
      </c>
      <c r="S1196" t="s">
        <v>1538</v>
      </c>
      <c r="T1196" t="s">
        <v>1538</v>
      </c>
      <c r="U1196" t="s">
        <v>1538</v>
      </c>
      <c r="V1196" t="s">
        <v>1538</v>
      </c>
    </row>
    <row r="1197" spans="1:22" ht="16">
      <c r="A1197" t="s">
        <v>1080</v>
      </c>
      <c r="B1197" s="20" t="str">
        <f>VLOOKUP(A1197,'Planning Periods'!$E$2:$N$540,10,FALSE)</f>
        <v>10/15/2013 - 10/15/2021</v>
      </c>
      <c r="C1197" s="103">
        <v>2016</v>
      </c>
      <c r="D1197" s="103" t="str">
        <f t="shared" si="17"/>
        <v>Lynwood 2016</v>
      </c>
      <c r="E1197" t="s">
        <v>1538</v>
      </c>
      <c r="F1197" t="s">
        <v>1538</v>
      </c>
      <c r="G1197" t="s">
        <v>1538</v>
      </c>
      <c r="H1197" t="s">
        <v>1538</v>
      </c>
      <c r="J1197" t="s">
        <v>1538</v>
      </c>
      <c r="K1197" t="s">
        <v>1538</v>
      </c>
      <c r="L1197" t="s">
        <v>1538</v>
      </c>
      <c r="M1197" t="s">
        <v>1538</v>
      </c>
      <c r="O1197" t="s">
        <v>1538</v>
      </c>
      <c r="P1197" t="s">
        <v>1538</v>
      </c>
      <c r="R1197" t="s">
        <v>1538</v>
      </c>
      <c r="S1197" t="s">
        <v>1538</v>
      </c>
      <c r="T1197" t="s">
        <v>1538</v>
      </c>
      <c r="U1197" t="s">
        <v>1538</v>
      </c>
      <c r="V1197" t="s">
        <v>1538</v>
      </c>
    </row>
    <row r="1198" spans="1:22" ht="16">
      <c r="A1198" t="s">
        <v>1080</v>
      </c>
      <c r="B1198" s="20" t="str">
        <f>VLOOKUP(A1198,'Planning Periods'!$E$2:$N$540,10,FALSE)</f>
        <v>10/15/2013 - 10/15/2021</v>
      </c>
      <c r="C1198" s="103">
        <v>2017</v>
      </c>
      <c r="D1198" s="103" t="str">
        <f t="shared" si="17"/>
        <v>Lynwood 2017</v>
      </c>
      <c r="E1198" t="s">
        <v>1538</v>
      </c>
      <c r="F1198" t="s">
        <v>1538</v>
      </c>
      <c r="G1198" t="s">
        <v>1538</v>
      </c>
      <c r="H1198" t="s">
        <v>1538</v>
      </c>
      <c r="J1198" t="s">
        <v>1538</v>
      </c>
      <c r="K1198" t="s">
        <v>1538</v>
      </c>
      <c r="L1198" t="s">
        <v>1538</v>
      </c>
      <c r="M1198" t="s">
        <v>1538</v>
      </c>
      <c r="O1198" t="s">
        <v>1538</v>
      </c>
      <c r="P1198" t="s">
        <v>1538</v>
      </c>
      <c r="R1198" t="s">
        <v>1538</v>
      </c>
      <c r="S1198" t="s">
        <v>1538</v>
      </c>
      <c r="T1198" t="s">
        <v>1538</v>
      </c>
      <c r="U1198" t="s">
        <v>1538</v>
      </c>
      <c r="V1198" t="s">
        <v>1538</v>
      </c>
    </row>
    <row r="1199" spans="1:22" ht="16">
      <c r="A1199" s="104" t="s">
        <v>1039</v>
      </c>
      <c r="B1199" s="20" t="str">
        <f>VLOOKUP(A1199,'Planning Periods'!$E$2:$N$540,10,FALSE)</f>
        <v>01/31/2016 - 01/31/2024</v>
      </c>
      <c r="C1199" s="103">
        <v>2014</v>
      </c>
      <c r="D1199" s="103" t="str">
        <f t="shared" si="17"/>
        <v>Madera 2014</v>
      </c>
      <c r="E1199" s="103">
        <v>1352</v>
      </c>
      <c r="F1199" s="101">
        <v>15</v>
      </c>
      <c r="G1199" s="103">
        <v>15</v>
      </c>
      <c r="H1199" s="103">
        <v>0</v>
      </c>
      <c r="I1199" s="102"/>
      <c r="J1199" s="103">
        <v>1056</v>
      </c>
      <c r="K1199" s="101">
        <v>113</v>
      </c>
      <c r="L1199" s="103">
        <v>113</v>
      </c>
      <c r="M1199" s="103">
        <v>0</v>
      </c>
      <c r="N1199" s="102"/>
      <c r="O1199" s="103">
        <v>1091</v>
      </c>
      <c r="P1199" s="103">
        <v>21</v>
      </c>
      <c r="Q1199" s="102"/>
      <c r="R1199" s="103">
        <v>2600</v>
      </c>
      <c r="S1199" s="103">
        <v>1</v>
      </c>
      <c r="T1199" s="102">
        <v>0</v>
      </c>
      <c r="U1199" s="103">
        <v>6099</v>
      </c>
      <c r="V1199" s="103">
        <v>150</v>
      </c>
    </row>
    <row r="1200" spans="1:22" ht="16">
      <c r="A1200" s="104" t="s">
        <v>1039</v>
      </c>
      <c r="B1200" s="20" t="str">
        <f>VLOOKUP(A1200,'Planning Periods'!$E$2:$N$540,10,FALSE)</f>
        <v>01/31/2016 - 01/31/2024</v>
      </c>
      <c r="C1200" s="103">
        <v>2015</v>
      </c>
      <c r="D1200" s="103" t="str">
        <f t="shared" si="17"/>
        <v>Madera 2015</v>
      </c>
      <c r="E1200" s="103">
        <v>1352</v>
      </c>
      <c r="F1200" s="101">
        <v>2</v>
      </c>
      <c r="G1200" s="103">
        <v>2</v>
      </c>
      <c r="H1200" s="103">
        <v>0</v>
      </c>
      <c r="I1200" s="102"/>
      <c r="J1200" s="103">
        <v>1056</v>
      </c>
      <c r="K1200" s="101">
        <v>140</v>
      </c>
      <c r="L1200" s="103">
        <v>140</v>
      </c>
      <c r="M1200" s="103">
        <v>0</v>
      </c>
      <c r="N1200" s="102"/>
      <c r="O1200" s="103">
        <v>1091</v>
      </c>
      <c r="P1200" s="103">
        <v>17</v>
      </c>
      <c r="Q1200" s="102"/>
      <c r="R1200" s="103">
        <v>2600</v>
      </c>
      <c r="S1200" s="103">
        <v>1</v>
      </c>
      <c r="T1200" s="102">
        <v>0</v>
      </c>
      <c r="U1200" s="103">
        <v>6099</v>
      </c>
      <c r="V1200" s="103">
        <v>160</v>
      </c>
    </row>
    <row r="1201" spans="1:22" ht="16">
      <c r="A1201" s="104" t="s">
        <v>1039</v>
      </c>
      <c r="B1201" s="20" t="str">
        <f>VLOOKUP(A1201,'Planning Periods'!$E$2:$N$540,10,FALSE)</f>
        <v>01/31/2016 - 01/31/2024</v>
      </c>
      <c r="C1201" s="103">
        <v>2016</v>
      </c>
      <c r="D1201" s="103" t="str">
        <f t="shared" si="17"/>
        <v>Madera 2016</v>
      </c>
      <c r="E1201" s="103">
        <v>1352</v>
      </c>
      <c r="F1201" s="101">
        <v>0</v>
      </c>
      <c r="G1201" s="103">
        <v>0</v>
      </c>
      <c r="H1201" s="103">
        <v>0</v>
      </c>
      <c r="I1201" s="102"/>
      <c r="J1201" s="103">
        <v>1056</v>
      </c>
      <c r="K1201" s="101">
        <v>0</v>
      </c>
      <c r="L1201" s="103">
        <v>0</v>
      </c>
      <c r="M1201" s="103">
        <v>0</v>
      </c>
      <c r="N1201" s="102"/>
      <c r="O1201" s="103">
        <v>1091</v>
      </c>
      <c r="P1201" s="103">
        <v>55</v>
      </c>
      <c r="Q1201" s="102"/>
      <c r="R1201" s="103">
        <v>2600</v>
      </c>
      <c r="S1201" s="103">
        <v>4</v>
      </c>
      <c r="T1201" s="102">
        <v>0</v>
      </c>
      <c r="U1201" s="103">
        <v>6099</v>
      </c>
      <c r="V1201" s="103">
        <v>59</v>
      </c>
    </row>
    <row r="1202" spans="1:22" ht="16">
      <c r="A1202" s="104" t="s">
        <v>1039</v>
      </c>
      <c r="B1202" s="20" t="str">
        <f>VLOOKUP(A1202,'Planning Periods'!$E$2:$N$540,10,FALSE)</f>
        <v>01/31/2016 - 01/31/2024</v>
      </c>
      <c r="C1202" s="103">
        <v>2017</v>
      </c>
      <c r="D1202" s="103" t="str">
        <f t="shared" si="17"/>
        <v>Madera 2017</v>
      </c>
      <c r="E1202" s="103">
        <v>1352</v>
      </c>
      <c r="F1202" s="101">
        <v>6</v>
      </c>
      <c r="G1202" s="103">
        <v>0</v>
      </c>
      <c r="H1202" s="103">
        <v>6</v>
      </c>
      <c r="I1202" s="102"/>
      <c r="J1202" s="103">
        <v>1056</v>
      </c>
      <c r="K1202" s="101">
        <v>56</v>
      </c>
      <c r="L1202" s="103">
        <v>0</v>
      </c>
      <c r="M1202" s="103">
        <v>56</v>
      </c>
      <c r="N1202" s="102"/>
      <c r="O1202" s="103">
        <v>1091</v>
      </c>
      <c r="P1202" s="103">
        <v>88</v>
      </c>
      <c r="Q1202" s="102"/>
      <c r="R1202" s="103">
        <v>2600</v>
      </c>
      <c r="S1202" s="103">
        <v>0</v>
      </c>
      <c r="T1202" s="102">
        <v>56</v>
      </c>
      <c r="U1202" s="103">
        <v>6099</v>
      </c>
      <c r="V1202" s="103">
        <v>150</v>
      </c>
    </row>
    <row r="1203" spans="1:22" ht="16">
      <c r="A1203" s="104" t="s">
        <v>508</v>
      </c>
      <c r="B1203" s="20" t="str">
        <f>VLOOKUP(A1203,'Planning Periods'!$E$2:$N$540,10,FALSE)</f>
        <v>01/31/2016 - 01/31/2024</v>
      </c>
      <c r="C1203" s="103">
        <v>2014</v>
      </c>
      <c r="D1203" s="103" t="str">
        <f t="shared" si="17"/>
        <v>Madera County - Unincorporated 2014</v>
      </c>
      <c r="E1203" s="103" t="s">
        <v>1538</v>
      </c>
      <c r="F1203" s="101" t="s">
        <v>1538</v>
      </c>
      <c r="G1203" s="103" t="s">
        <v>1538</v>
      </c>
      <c r="H1203" s="103" t="s">
        <v>1538</v>
      </c>
      <c r="I1203" s="102"/>
      <c r="J1203" s="103" t="s">
        <v>1538</v>
      </c>
      <c r="K1203" s="101" t="s">
        <v>1538</v>
      </c>
      <c r="L1203" s="103" t="s">
        <v>1538</v>
      </c>
      <c r="M1203" s="103" t="s">
        <v>1538</v>
      </c>
      <c r="N1203" s="102"/>
      <c r="O1203" s="103" t="s">
        <v>1538</v>
      </c>
      <c r="P1203" s="103" t="s">
        <v>1538</v>
      </c>
      <c r="Q1203" s="102"/>
      <c r="R1203" s="103" t="s">
        <v>1538</v>
      </c>
      <c r="S1203" s="103" t="s">
        <v>1538</v>
      </c>
      <c r="T1203" s="102" t="s">
        <v>1538</v>
      </c>
      <c r="U1203" s="103" t="s">
        <v>1538</v>
      </c>
      <c r="V1203" s="103" t="s">
        <v>1538</v>
      </c>
    </row>
    <row r="1204" spans="1:22" ht="16">
      <c r="A1204" s="104" t="s">
        <v>508</v>
      </c>
      <c r="B1204" s="20" t="str">
        <f>VLOOKUP(A1204,'Planning Periods'!$E$2:$N$540,10,FALSE)</f>
        <v>01/31/2016 - 01/31/2024</v>
      </c>
      <c r="C1204" s="103">
        <v>2015</v>
      </c>
      <c r="D1204" s="103" t="str">
        <f t="shared" si="17"/>
        <v>Madera County - Unincorporated 2015</v>
      </c>
      <c r="E1204" s="103">
        <v>1285</v>
      </c>
      <c r="F1204" s="101">
        <v>0</v>
      </c>
      <c r="G1204" s="103">
        <v>0</v>
      </c>
      <c r="H1204" s="103">
        <v>0</v>
      </c>
      <c r="I1204" s="102"/>
      <c r="J1204" s="103">
        <v>984</v>
      </c>
      <c r="K1204" s="101">
        <v>0</v>
      </c>
      <c r="L1204" s="103">
        <v>0</v>
      </c>
      <c r="M1204" s="103">
        <v>0</v>
      </c>
      <c r="N1204" s="102"/>
      <c r="O1204" s="103">
        <v>1015</v>
      </c>
      <c r="P1204" s="103">
        <v>0</v>
      </c>
      <c r="Q1204" s="102"/>
      <c r="R1204" s="103">
        <v>2398</v>
      </c>
      <c r="S1204" s="103">
        <v>0</v>
      </c>
      <c r="T1204" s="102">
        <v>0</v>
      </c>
      <c r="U1204" s="103">
        <v>5682</v>
      </c>
      <c r="V1204" s="103">
        <v>0</v>
      </c>
    </row>
    <row r="1205" spans="1:22" ht="16">
      <c r="A1205" s="104" t="s">
        <v>508</v>
      </c>
      <c r="B1205" s="20" t="str">
        <f>VLOOKUP(A1205,'Planning Periods'!$E$2:$N$540,10,FALSE)</f>
        <v>01/31/2016 - 01/31/2024</v>
      </c>
      <c r="C1205" s="103">
        <v>2016</v>
      </c>
      <c r="D1205" s="103" t="str">
        <f t="shared" si="17"/>
        <v>Madera County - Unincorporated 2016</v>
      </c>
      <c r="E1205" s="103">
        <v>1285</v>
      </c>
      <c r="F1205" s="101">
        <v>0</v>
      </c>
      <c r="G1205" s="103">
        <v>0</v>
      </c>
      <c r="H1205" s="103">
        <v>0</v>
      </c>
      <c r="I1205" s="102"/>
      <c r="J1205" s="103">
        <v>984</v>
      </c>
      <c r="K1205" s="101">
        <v>20</v>
      </c>
      <c r="L1205" s="103">
        <v>20</v>
      </c>
      <c r="M1205" s="103">
        <v>0</v>
      </c>
      <c r="N1205" s="102"/>
      <c r="O1205" s="103">
        <v>1015</v>
      </c>
      <c r="P1205" s="103">
        <v>0</v>
      </c>
      <c r="Q1205" s="102"/>
      <c r="R1205" s="103">
        <v>2398</v>
      </c>
      <c r="S1205" s="103">
        <v>0</v>
      </c>
      <c r="T1205" s="102">
        <v>0</v>
      </c>
      <c r="U1205" s="103">
        <v>5682</v>
      </c>
      <c r="V1205" s="103">
        <v>20</v>
      </c>
    </row>
    <row r="1206" spans="1:22" ht="16">
      <c r="A1206" s="104" t="s">
        <v>508</v>
      </c>
      <c r="B1206" s="20" t="str">
        <f>VLOOKUP(A1206,'Planning Periods'!$E$2:$N$540,10,FALSE)</f>
        <v>01/31/2016 - 01/31/2024</v>
      </c>
      <c r="C1206" s="103">
        <v>2017</v>
      </c>
      <c r="D1206" s="103" t="str">
        <f t="shared" si="17"/>
        <v>Madera County - Unincorporated 2017</v>
      </c>
      <c r="E1206" s="103">
        <v>1285</v>
      </c>
      <c r="F1206" s="101">
        <v>0</v>
      </c>
      <c r="G1206" s="103">
        <v>0</v>
      </c>
      <c r="H1206" s="103">
        <v>0</v>
      </c>
      <c r="I1206" s="102"/>
      <c r="J1206" s="103">
        <v>984</v>
      </c>
      <c r="K1206" s="101">
        <v>11</v>
      </c>
      <c r="L1206" s="103">
        <v>0</v>
      </c>
      <c r="M1206" s="103">
        <v>11</v>
      </c>
      <c r="N1206" s="102"/>
      <c r="O1206" s="103">
        <v>1015</v>
      </c>
      <c r="P1206" s="103">
        <v>0</v>
      </c>
      <c r="Q1206" s="102"/>
      <c r="R1206" s="103">
        <v>2398</v>
      </c>
      <c r="S1206" s="103">
        <v>148</v>
      </c>
      <c r="T1206" s="102">
        <v>11</v>
      </c>
      <c r="U1206" s="103">
        <v>5682</v>
      </c>
      <c r="V1206" s="103">
        <v>159</v>
      </c>
    </row>
    <row r="1207" spans="1:22">
      <c r="A1207" s="104" t="s">
        <v>1079</v>
      </c>
      <c r="B1207" s="20"/>
      <c r="C1207" s="103">
        <v>2013</v>
      </c>
      <c r="D1207" s="103" t="str">
        <f t="shared" si="17"/>
        <v>Malibu 2013</v>
      </c>
      <c r="E1207" s="103" t="s">
        <v>1538</v>
      </c>
      <c r="F1207" s="101" t="s">
        <v>1538</v>
      </c>
      <c r="G1207" s="103" t="s">
        <v>1538</v>
      </c>
      <c r="H1207" s="103" t="s">
        <v>1538</v>
      </c>
      <c r="I1207" s="102"/>
      <c r="J1207" s="103" t="s">
        <v>1538</v>
      </c>
      <c r="K1207" s="101" t="s">
        <v>1538</v>
      </c>
      <c r="L1207" s="103" t="s">
        <v>1538</v>
      </c>
      <c r="M1207" s="103" t="s">
        <v>1538</v>
      </c>
      <c r="N1207" s="102"/>
      <c r="O1207" s="103" t="s">
        <v>1538</v>
      </c>
      <c r="P1207" s="103" t="s">
        <v>1538</v>
      </c>
      <c r="Q1207" s="102"/>
      <c r="R1207" s="103" t="s">
        <v>1538</v>
      </c>
      <c r="S1207" s="103" t="s">
        <v>1538</v>
      </c>
      <c r="T1207" s="102" t="s">
        <v>1538</v>
      </c>
      <c r="U1207" s="103" t="s">
        <v>1538</v>
      </c>
      <c r="V1207" s="103" t="s">
        <v>1538</v>
      </c>
    </row>
    <row r="1208" spans="1:22" ht="16">
      <c r="A1208" s="104" t="s">
        <v>1079</v>
      </c>
      <c r="B1208" s="20" t="str">
        <f>VLOOKUP(A1208,'Planning Periods'!$E$2:$N$540,10,FALSE)</f>
        <v>10/15/2013 - 10/15/2021</v>
      </c>
      <c r="C1208" s="103">
        <v>2014</v>
      </c>
      <c r="D1208" s="103" t="str">
        <f t="shared" si="17"/>
        <v>Malibu 2014</v>
      </c>
      <c r="E1208" s="103">
        <v>1</v>
      </c>
      <c r="F1208" s="101">
        <v>0</v>
      </c>
      <c r="G1208" s="103">
        <v>0</v>
      </c>
      <c r="H1208" s="103">
        <v>0</v>
      </c>
      <c r="I1208" s="102"/>
      <c r="J1208" s="103">
        <v>1</v>
      </c>
      <c r="K1208" s="101">
        <v>0</v>
      </c>
      <c r="L1208" s="103">
        <v>0</v>
      </c>
      <c r="M1208" s="103">
        <v>0</v>
      </c>
      <c r="N1208" s="102"/>
      <c r="O1208" s="103">
        <v>0</v>
      </c>
      <c r="P1208" s="103">
        <v>0</v>
      </c>
      <c r="Q1208" s="102"/>
      <c r="R1208" s="103">
        <v>0</v>
      </c>
      <c r="S1208" s="103">
        <v>13</v>
      </c>
      <c r="T1208" s="102">
        <v>0</v>
      </c>
      <c r="U1208" s="103">
        <v>2</v>
      </c>
      <c r="V1208" s="103">
        <v>13</v>
      </c>
    </row>
    <row r="1209" spans="1:22" ht="16">
      <c r="A1209" s="104" t="s">
        <v>1079</v>
      </c>
      <c r="B1209" s="20" t="str">
        <f>VLOOKUP(A1209,'Planning Periods'!$E$2:$N$540,10,FALSE)</f>
        <v>10/15/2013 - 10/15/2021</v>
      </c>
      <c r="C1209" s="103">
        <v>2015</v>
      </c>
      <c r="D1209" s="103" t="str">
        <f t="shared" si="17"/>
        <v>Malibu 2015</v>
      </c>
      <c r="E1209" s="103">
        <v>1</v>
      </c>
      <c r="F1209" s="101">
        <v>0</v>
      </c>
      <c r="G1209" s="103">
        <v>0</v>
      </c>
      <c r="H1209" s="103">
        <v>0</v>
      </c>
      <c r="I1209" s="102"/>
      <c r="J1209" s="103">
        <v>1</v>
      </c>
      <c r="K1209" s="101">
        <v>0</v>
      </c>
      <c r="L1209" s="103">
        <v>0</v>
      </c>
      <c r="M1209" s="103">
        <v>0</v>
      </c>
      <c r="N1209" s="102"/>
      <c r="O1209" s="103">
        <v>0</v>
      </c>
      <c r="P1209" s="103">
        <v>0</v>
      </c>
      <c r="Q1209" s="102"/>
      <c r="R1209" s="103">
        <v>0</v>
      </c>
      <c r="S1209" s="103">
        <v>16</v>
      </c>
      <c r="T1209" s="102">
        <v>0</v>
      </c>
      <c r="U1209" s="103">
        <v>2</v>
      </c>
      <c r="V1209" s="103">
        <v>16</v>
      </c>
    </row>
    <row r="1210" spans="1:22" ht="16">
      <c r="A1210" s="104" t="s">
        <v>1079</v>
      </c>
      <c r="B1210" s="20" t="str">
        <f>VLOOKUP(A1210,'Planning Periods'!$E$2:$N$540,10,FALSE)</f>
        <v>10/15/2013 - 10/15/2021</v>
      </c>
      <c r="C1210" s="103">
        <v>2016</v>
      </c>
      <c r="D1210" s="103" t="str">
        <f t="shared" si="17"/>
        <v>Malibu 2016</v>
      </c>
      <c r="E1210" s="103">
        <v>1</v>
      </c>
      <c r="F1210" s="101">
        <v>0</v>
      </c>
      <c r="G1210" s="103">
        <v>0</v>
      </c>
      <c r="H1210" s="103">
        <v>0</v>
      </c>
      <c r="I1210" s="102"/>
      <c r="J1210" s="103">
        <v>1</v>
      </c>
      <c r="K1210" s="101">
        <v>0</v>
      </c>
      <c r="L1210" s="103">
        <v>0</v>
      </c>
      <c r="M1210" s="103">
        <v>0</v>
      </c>
      <c r="N1210" s="102"/>
      <c r="O1210" s="103">
        <v>0</v>
      </c>
      <c r="P1210" s="103">
        <v>0</v>
      </c>
      <c r="Q1210" s="102"/>
      <c r="R1210" s="103">
        <v>0</v>
      </c>
      <c r="S1210" s="103">
        <v>3</v>
      </c>
      <c r="T1210" s="102">
        <v>0</v>
      </c>
      <c r="U1210" s="103">
        <v>2</v>
      </c>
      <c r="V1210" s="103">
        <v>3</v>
      </c>
    </row>
    <row r="1211" spans="1:22" ht="16">
      <c r="A1211" s="104" t="s">
        <v>1079</v>
      </c>
      <c r="B1211" s="20" t="str">
        <f>VLOOKUP(A1211,'Planning Periods'!$E$2:$N$540,10,FALSE)</f>
        <v>10/15/2013 - 10/15/2021</v>
      </c>
      <c r="C1211" s="103">
        <v>2017</v>
      </c>
      <c r="D1211" s="103" t="str">
        <f t="shared" si="17"/>
        <v>Malibu 2017</v>
      </c>
      <c r="E1211" s="103">
        <v>1</v>
      </c>
      <c r="F1211" s="101">
        <v>0</v>
      </c>
      <c r="G1211" s="103">
        <v>0</v>
      </c>
      <c r="H1211" s="103">
        <v>0</v>
      </c>
      <c r="I1211" s="102"/>
      <c r="J1211" s="103">
        <v>1</v>
      </c>
      <c r="K1211" s="101">
        <v>0</v>
      </c>
      <c r="L1211" s="103">
        <v>0</v>
      </c>
      <c r="M1211" s="103">
        <v>0</v>
      </c>
      <c r="N1211" s="102"/>
      <c r="O1211" s="103">
        <v>0</v>
      </c>
      <c r="P1211" s="103">
        <v>0</v>
      </c>
      <c r="Q1211" s="102"/>
      <c r="R1211" s="103">
        <v>0</v>
      </c>
      <c r="S1211" s="103">
        <v>17</v>
      </c>
      <c r="T1211" s="102">
        <v>0</v>
      </c>
      <c r="U1211" s="103">
        <v>2</v>
      </c>
      <c r="V1211" s="103">
        <v>17</v>
      </c>
    </row>
    <row r="1212" spans="1:22" ht="16">
      <c r="A1212" s="104" t="s">
        <v>1319</v>
      </c>
      <c r="B1212" s="20" t="str">
        <f>VLOOKUP(A1212,'Planning Periods'!$E$2:$N$540,10,FALSE)</f>
        <v>06/30/2014 - 06/30/2019</v>
      </c>
      <c r="C1212" s="103">
        <v>2014</v>
      </c>
      <c r="D1212" s="103" t="str">
        <f t="shared" si="17"/>
        <v>Mammoth Lakes 2014</v>
      </c>
      <c r="E1212" s="103">
        <v>17</v>
      </c>
      <c r="F1212" s="101">
        <v>0</v>
      </c>
      <c r="G1212" s="103">
        <v>0</v>
      </c>
      <c r="H1212" s="103">
        <v>0</v>
      </c>
      <c r="I1212" s="102"/>
      <c r="J1212" s="103">
        <v>12</v>
      </c>
      <c r="K1212" s="101">
        <v>0</v>
      </c>
      <c r="L1212" s="103">
        <v>0</v>
      </c>
      <c r="M1212" s="103">
        <v>0</v>
      </c>
      <c r="N1212" s="102"/>
      <c r="O1212" s="103">
        <v>14</v>
      </c>
      <c r="P1212" s="103">
        <v>0</v>
      </c>
      <c r="Q1212" s="102"/>
      <c r="R1212" s="103">
        <v>31</v>
      </c>
      <c r="S1212" s="103">
        <v>12</v>
      </c>
      <c r="T1212" s="102">
        <v>0</v>
      </c>
      <c r="U1212" s="103">
        <v>74</v>
      </c>
      <c r="V1212" s="103">
        <v>12</v>
      </c>
    </row>
    <row r="1213" spans="1:22" ht="16">
      <c r="A1213" s="104" t="s">
        <v>1319</v>
      </c>
      <c r="B1213" s="20" t="str">
        <f>VLOOKUP(A1213,'Planning Periods'!$E$2:$N$540,10,FALSE)</f>
        <v>06/30/2014 - 06/30/2019</v>
      </c>
      <c r="C1213" s="103">
        <v>2015</v>
      </c>
      <c r="D1213" s="103" t="str">
        <f t="shared" si="17"/>
        <v>Mammoth Lakes 2015</v>
      </c>
      <c r="E1213" s="103">
        <v>17</v>
      </c>
      <c r="F1213" s="101">
        <v>0</v>
      </c>
      <c r="G1213" s="103">
        <v>0</v>
      </c>
      <c r="H1213" s="103">
        <v>0</v>
      </c>
      <c r="I1213" s="102"/>
      <c r="J1213" s="103">
        <v>12</v>
      </c>
      <c r="K1213" s="101">
        <v>0</v>
      </c>
      <c r="L1213" s="103">
        <v>0</v>
      </c>
      <c r="M1213" s="103">
        <v>0</v>
      </c>
      <c r="N1213" s="102"/>
      <c r="O1213" s="103">
        <v>14</v>
      </c>
      <c r="P1213" s="103">
        <v>0</v>
      </c>
      <c r="Q1213" s="102"/>
      <c r="R1213" s="103">
        <v>31</v>
      </c>
      <c r="S1213" s="103">
        <v>22</v>
      </c>
      <c r="T1213" s="102">
        <v>0</v>
      </c>
      <c r="U1213" s="103">
        <v>74</v>
      </c>
      <c r="V1213" s="103">
        <v>22</v>
      </c>
    </row>
    <row r="1214" spans="1:22" ht="16">
      <c r="A1214" s="104" t="s">
        <v>1319</v>
      </c>
      <c r="B1214" s="20" t="str">
        <f>VLOOKUP(A1214,'Planning Periods'!$E$2:$N$540,10,FALSE)</f>
        <v>06/30/2014 - 06/30/2019</v>
      </c>
      <c r="C1214" s="103">
        <v>2016</v>
      </c>
      <c r="D1214" s="103" t="str">
        <f t="shared" si="17"/>
        <v>Mammoth Lakes 2016</v>
      </c>
      <c r="E1214" s="103">
        <v>17</v>
      </c>
      <c r="F1214" s="101">
        <v>0</v>
      </c>
      <c r="G1214" s="103">
        <v>0</v>
      </c>
      <c r="H1214" s="103">
        <v>0</v>
      </c>
      <c r="I1214" s="102"/>
      <c r="J1214" s="103">
        <v>12</v>
      </c>
      <c r="K1214" s="101">
        <v>0</v>
      </c>
      <c r="L1214" s="103">
        <v>0</v>
      </c>
      <c r="M1214" s="103">
        <v>0</v>
      </c>
      <c r="N1214" s="102"/>
      <c r="O1214" s="103">
        <v>14</v>
      </c>
      <c r="P1214" s="103">
        <v>0</v>
      </c>
      <c r="Q1214" s="102"/>
      <c r="R1214" s="103">
        <v>31</v>
      </c>
      <c r="S1214" s="103">
        <v>23</v>
      </c>
      <c r="T1214" s="102">
        <v>0</v>
      </c>
      <c r="U1214" s="103">
        <v>74</v>
      </c>
      <c r="V1214" s="103">
        <v>23</v>
      </c>
    </row>
    <row r="1215" spans="1:22" ht="16">
      <c r="A1215" s="104" t="s">
        <v>1319</v>
      </c>
      <c r="B1215" s="20" t="str">
        <f>VLOOKUP(A1215,'Planning Periods'!$E$2:$N$540,10,FALSE)</f>
        <v>06/30/2014 - 06/30/2019</v>
      </c>
      <c r="C1215" s="103">
        <v>2017</v>
      </c>
      <c r="D1215" s="103" t="str">
        <f t="shared" si="17"/>
        <v>Mammoth Lakes 2017</v>
      </c>
      <c r="E1215" s="103">
        <v>17</v>
      </c>
      <c r="F1215" s="101">
        <v>0</v>
      </c>
      <c r="G1215" s="103">
        <v>0</v>
      </c>
      <c r="H1215" s="103">
        <v>0</v>
      </c>
      <c r="I1215" s="102"/>
      <c r="J1215" s="103">
        <v>12</v>
      </c>
      <c r="K1215" s="101">
        <v>0</v>
      </c>
      <c r="L1215" s="103">
        <v>0</v>
      </c>
      <c r="M1215" s="103">
        <v>0</v>
      </c>
      <c r="N1215" s="102"/>
      <c r="O1215" s="103">
        <v>14</v>
      </c>
      <c r="P1215" s="103">
        <v>0</v>
      </c>
      <c r="Q1215" s="102"/>
      <c r="R1215" s="103">
        <v>31</v>
      </c>
      <c r="S1215" s="103">
        <v>14</v>
      </c>
      <c r="T1215" s="102">
        <v>0</v>
      </c>
      <c r="U1215" s="103">
        <v>74</v>
      </c>
      <c r="V1215" s="103">
        <v>14</v>
      </c>
    </row>
    <row r="1216" spans="1:22">
      <c r="A1216" t="s">
        <v>1078</v>
      </c>
      <c r="B1216" s="20"/>
      <c r="C1216" s="103">
        <v>2013</v>
      </c>
      <c r="D1216" s="103" t="str">
        <f t="shared" si="17"/>
        <v>Manhattan Beach 2013</v>
      </c>
      <c r="E1216" s="103">
        <v>10</v>
      </c>
      <c r="F1216" s="101">
        <v>0</v>
      </c>
      <c r="G1216" s="103">
        <v>0</v>
      </c>
      <c r="H1216" s="103">
        <v>0</v>
      </c>
      <c r="I1216" s="102"/>
      <c r="J1216" s="103">
        <v>6</v>
      </c>
      <c r="K1216" s="101">
        <v>0</v>
      </c>
      <c r="L1216" s="103">
        <v>0</v>
      </c>
      <c r="M1216" s="103">
        <v>0</v>
      </c>
      <c r="N1216" s="102"/>
      <c r="O1216" s="103">
        <v>7</v>
      </c>
      <c r="P1216" s="103">
        <v>0</v>
      </c>
      <c r="Q1216" s="102"/>
      <c r="R1216" s="103">
        <v>15</v>
      </c>
      <c r="S1216" s="103">
        <v>0</v>
      </c>
      <c r="T1216" s="102">
        <v>0</v>
      </c>
      <c r="U1216" s="103">
        <v>38</v>
      </c>
      <c r="V1216" s="103">
        <v>0</v>
      </c>
    </row>
    <row r="1217" spans="1:22" ht="16">
      <c r="A1217" t="s">
        <v>1078</v>
      </c>
      <c r="B1217" s="20" t="str">
        <f>VLOOKUP(A1217,'Planning Periods'!$E$2:$N$540,10,FALSE)</f>
        <v>10/15/2013 - 10/15/2021</v>
      </c>
      <c r="C1217" s="103">
        <v>2014</v>
      </c>
      <c r="D1217" s="103" t="str">
        <f t="shared" si="17"/>
        <v>Manhattan Beach 2014</v>
      </c>
      <c r="E1217" s="101">
        <v>10</v>
      </c>
      <c r="F1217" s="101">
        <v>0</v>
      </c>
      <c r="G1217" s="101">
        <v>0</v>
      </c>
      <c r="H1217" s="101">
        <v>0</v>
      </c>
      <c r="I1217" s="101">
        <v>0</v>
      </c>
      <c r="J1217" s="101">
        <v>6</v>
      </c>
      <c r="K1217" s="101">
        <v>0</v>
      </c>
      <c r="L1217" s="101">
        <v>0</v>
      </c>
      <c r="M1217" s="101">
        <v>0</v>
      </c>
      <c r="N1217" s="101">
        <v>0</v>
      </c>
      <c r="O1217" s="101">
        <v>7</v>
      </c>
      <c r="P1217" s="101">
        <v>0</v>
      </c>
      <c r="Q1217" s="101"/>
      <c r="R1217" s="101">
        <v>15</v>
      </c>
      <c r="S1217" s="101">
        <v>73</v>
      </c>
      <c r="T1217" s="101">
        <v>0</v>
      </c>
      <c r="U1217" s="101">
        <v>38</v>
      </c>
      <c r="V1217" s="101">
        <v>73</v>
      </c>
    </row>
    <row r="1218" spans="1:22" ht="16">
      <c r="A1218" t="s">
        <v>1078</v>
      </c>
      <c r="B1218" s="20" t="str">
        <f>VLOOKUP(A1218,'Planning Periods'!$E$2:$N$540,10,FALSE)</f>
        <v>10/15/2013 - 10/15/2021</v>
      </c>
      <c r="C1218" s="103">
        <v>2015</v>
      </c>
      <c r="D1218" s="103" t="str">
        <f t="shared" si="17"/>
        <v>Manhattan Beach 2015</v>
      </c>
      <c r="E1218">
        <v>10</v>
      </c>
      <c r="F1218">
        <v>0</v>
      </c>
      <c r="G1218">
        <v>0</v>
      </c>
      <c r="H1218">
        <v>0</v>
      </c>
      <c r="J1218">
        <v>6</v>
      </c>
      <c r="K1218">
        <v>0</v>
      </c>
      <c r="L1218">
        <v>0</v>
      </c>
      <c r="M1218">
        <v>0</v>
      </c>
      <c r="O1218">
        <v>7</v>
      </c>
      <c r="P1218">
        <v>0</v>
      </c>
      <c r="R1218">
        <v>15</v>
      </c>
      <c r="S1218">
        <v>86</v>
      </c>
      <c r="T1218">
        <v>0</v>
      </c>
      <c r="U1218">
        <v>38</v>
      </c>
      <c r="V1218">
        <v>86</v>
      </c>
    </row>
    <row r="1219" spans="1:22" ht="16">
      <c r="A1219" t="s">
        <v>1078</v>
      </c>
      <c r="B1219" s="20" t="str">
        <f>VLOOKUP(A1219,'Planning Periods'!$E$2:$N$540,10,FALSE)</f>
        <v>10/15/2013 - 10/15/2021</v>
      </c>
      <c r="C1219" s="103">
        <v>2016</v>
      </c>
      <c r="D1219" s="103" t="str">
        <f t="shared" si="17"/>
        <v>Manhattan Beach 2016</v>
      </c>
      <c r="E1219">
        <v>10</v>
      </c>
      <c r="F1219">
        <v>0</v>
      </c>
      <c r="G1219">
        <v>0</v>
      </c>
      <c r="H1219">
        <v>0</v>
      </c>
      <c r="J1219">
        <v>6</v>
      </c>
      <c r="K1219">
        <v>0</v>
      </c>
      <c r="L1219">
        <v>0</v>
      </c>
      <c r="M1219">
        <v>0</v>
      </c>
      <c r="O1219">
        <v>7</v>
      </c>
      <c r="P1219">
        <v>0</v>
      </c>
      <c r="R1219">
        <v>15</v>
      </c>
      <c r="S1219">
        <v>40</v>
      </c>
      <c r="T1219">
        <v>0</v>
      </c>
      <c r="U1219">
        <v>38</v>
      </c>
      <c r="V1219">
        <v>40</v>
      </c>
    </row>
    <row r="1220" spans="1:22" ht="16">
      <c r="A1220" t="s">
        <v>1078</v>
      </c>
      <c r="B1220" s="20" t="str">
        <f>VLOOKUP(A1220,'Planning Periods'!$E$2:$N$540,10,FALSE)</f>
        <v>10/15/2013 - 10/15/2021</v>
      </c>
      <c r="C1220" s="103">
        <v>2017</v>
      </c>
      <c r="D1220" s="103" t="str">
        <f t="shared" si="17"/>
        <v>Manhattan Beach 2017</v>
      </c>
      <c r="E1220">
        <v>10</v>
      </c>
      <c r="F1220">
        <v>0</v>
      </c>
      <c r="G1220">
        <v>0</v>
      </c>
      <c r="H1220">
        <v>0</v>
      </c>
      <c r="J1220">
        <v>6</v>
      </c>
      <c r="K1220">
        <v>0</v>
      </c>
      <c r="L1220">
        <v>0</v>
      </c>
      <c r="M1220">
        <v>0</v>
      </c>
      <c r="O1220">
        <v>7</v>
      </c>
      <c r="P1220">
        <v>0</v>
      </c>
      <c r="R1220">
        <v>15</v>
      </c>
      <c r="S1220">
        <v>81</v>
      </c>
      <c r="T1220">
        <v>0</v>
      </c>
      <c r="U1220">
        <v>38</v>
      </c>
      <c r="V1220">
        <v>81</v>
      </c>
    </row>
    <row r="1221" spans="1:22" ht="16">
      <c r="A1221" t="s">
        <v>877</v>
      </c>
      <c r="B1221" s="20" t="str">
        <f>VLOOKUP(A1221,'Planning Periods'!$E$2:$N$540,10,FALSE)</f>
        <v>12/31/2015 - 12/31/2023</v>
      </c>
      <c r="C1221" s="103">
        <v>2014</v>
      </c>
      <c r="D1221" s="103" t="str">
        <f t="shared" si="17"/>
        <v>Manteca 2014</v>
      </c>
      <c r="E1221" s="101" t="s">
        <v>1538</v>
      </c>
      <c r="F1221" s="101" t="s">
        <v>1538</v>
      </c>
      <c r="G1221" s="101" t="s">
        <v>1538</v>
      </c>
      <c r="H1221" s="101" t="s">
        <v>1538</v>
      </c>
      <c r="I1221" s="101">
        <v>0</v>
      </c>
      <c r="J1221" s="101" t="s">
        <v>1538</v>
      </c>
      <c r="K1221" s="101" t="s">
        <v>1538</v>
      </c>
      <c r="L1221" s="101" t="s">
        <v>1538</v>
      </c>
      <c r="M1221" s="101" t="s">
        <v>1538</v>
      </c>
      <c r="N1221" s="101">
        <v>0</v>
      </c>
      <c r="O1221" s="101" t="s">
        <v>1538</v>
      </c>
      <c r="P1221" s="101" t="s">
        <v>1538</v>
      </c>
      <c r="Q1221" s="101"/>
      <c r="R1221" s="101" t="s">
        <v>1538</v>
      </c>
      <c r="S1221" s="101" t="s">
        <v>1538</v>
      </c>
      <c r="T1221" s="101" t="s">
        <v>1538</v>
      </c>
      <c r="U1221" s="101" t="s">
        <v>1538</v>
      </c>
      <c r="V1221" s="101" t="s">
        <v>1538</v>
      </c>
    </row>
    <row r="1222" spans="1:22" ht="16">
      <c r="A1222" t="s">
        <v>877</v>
      </c>
      <c r="B1222" s="20" t="str">
        <f>VLOOKUP(A1222,'Planning Periods'!$E$2:$N$540,10,FALSE)</f>
        <v>12/31/2015 - 12/31/2023</v>
      </c>
      <c r="C1222" s="103">
        <v>2015</v>
      </c>
      <c r="D1222" s="103" t="str">
        <f t="shared" si="17"/>
        <v>Manteca 2015</v>
      </c>
      <c r="E1222" t="s">
        <v>1538</v>
      </c>
      <c r="F1222" t="s">
        <v>1538</v>
      </c>
      <c r="G1222" t="s">
        <v>1538</v>
      </c>
      <c r="H1222" t="s">
        <v>1538</v>
      </c>
      <c r="J1222" t="s">
        <v>1538</v>
      </c>
      <c r="K1222" t="s">
        <v>1538</v>
      </c>
      <c r="L1222" t="s">
        <v>1538</v>
      </c>
      <c r="M1222" t="s">
        <v>1538</v>
      </c>
      <c r="O1222" t="s">
        <v>1538</v>
      </c>
      <c r="P1222" t="s">
        <v>1538</v>
      </c>
      <c r="R1222" t="s">
        <v>1538</v>
      </c>
      <c r="S1222" t="s">
        <v>1538</v>
      </c>
      <c r="T1222" t="s">
        <v>1538</v>
      </c>
      <c r="U1222" t="s">
        <v>1538</v>
      </c>
      <c r="V1222" t="s">
        <v>1538</v>
      </c>
    </row>
    <row r="1223" spans="1:22" ht="16">
      <c r="A1223" t="s">
        <v>877</v>
      </c>
      <c r="B1223" s="20" t="str">
        <f>VLOOKUP(A1223,'Planning Periods'!$E$2:$N$540,10,FALSE)</f>
        <v>12/31/2015 - 12/31/2023</v>
      </c>
      <c r="C1223" s="103">
        <v>2016</v>
      </c>
      <c r="D1223" s="103" t="str">
        <f t="shared" si="17"/>
        <v>Manteca 2016</v>
      </c>
      <c r="E1223" t="s">
        <v>1538</v>
      </c>
      <c r="F1223" t="s">
        <v>1538</v>
      </c>
      <c r="G1223" t="s">
        <v>1538</v>
      </c>
      <c r="H1223" t="s">
        <v>1538</v>
      </c>
      <c r="J1223" t="s">
        <v>1538</v>
      </c>
      <c r="K1223" t="s">
        <v>1538</v>
      </c>
      <c r="L1223" t="s">
        <v>1538</v>
      </c>
      <c r="M1223" t="s">
        <v>1538</v>
      </c>
      <c r="O1223" t="s">
        <v>1538</v>
      </c>
      <c r="P1223" t="s">
        <v>1538</v>
      </c>
      <c r="R1223" t="s">
        <v>1538</v>
      </c>
      <c r="S1223" t="s">
        <v>1538</v>
      </c>
      <c r="T1223" t="s">
        <v>1538</v>
      </c>
      <c r="U1223" t="s">
        <v>1538</v>
      </c>
      <c r="V1223" t="s">
        <v>1538</v>
      </c>
    </row>
    <row r="1224" spans="1:22" ht="16">
      <c r="A1224" t="s">
        <v>877</v>
      </c>
      <c r="B1224" s="20" t="str">
        <f>VLOOKUP(A1224,'Planning Periods'!$E$2:$N$540,10,FALSE)</f>
        <v>12/31/2015 - 12/31/2023</v>
      </c>
      <c r="C1224" s="103">
        <v>2017</v>
      </c>
      <c r="D1224" s="103" t="str">
        <f t="shared" si="17"/>
        <v>Manteca 2017</v>
      </c>
      <c r="E1224" t="s">
        <v>1538</v>
      </c>
      <c r="F1224" t="s">
        <v>1538</v>
      </c>
      <c r="G1224" t="s">
        <v>1538</v>
      </c>
      <c r="H1224" t="s">
        <v>1538</v>
      </c>
      <c r="J1224" t="s">
        <v>1538</v>
      </c>
      <c r="K1224" t="s">
        <v>1538</v>
      </c>
      <c r="L1224" t="s">
        <v>1538</v>
      </c>
      <c r="M1224" t="s">
        <v>1538</v>
      </c>
      <c r="O1224" t="s">
        <v>1538</v>
      </c>
      <c r="P1224" t="s">
        <v>1538</v>
      </c>
      <c r="R1224" t="s">
        <v>1538</v>
      </c>
      <c r="S1224" t="s">
        <v>1538</v>
      </c>
      <c r="T1224" t="s">
        <v>1538</v>
      </c>
      <c r="U1224" t="s">
        <v>1538</v>
      </c>
      <c r="V1224" t="s">
        <v>1538</v>
      </c>
    </row>
    <row r="1225" spans="1:22" ht="16">
      <c r="A1225" t="s">
        <v>1146</v>
      </c>
      <c r="B1225" s="20" t="str">
        <f>VLOOKUP(A1225,'Planning Periods'!$E$2:$N$540,10,FALSE)</f>
        <v>12/31/2015 - 12/31/2023</v>
      </c>
      <c r="C1225" s="103">
        <v>2013</v>
      </c>
      <c r="D1225" s="103" t="str">
        <f t="shared" ref="D1225:D1290" si="18">CONCATENATE(A1225," ",C1225)</f>
        <v>Maricopa 2013</v>
      </c>
      <c r="E1225" t="s">
        <v>1538</v>
      </c>
      <c r="F1225" t="s">
        <v>1538</v>
      </c>
      <c r="G1225" t="s">
        <v>1538</v>
      </c>
      <c r="H1225" t="s">
        <v>1538</v>
      </c>
      <c r="J1225" t="s">
        <v>1538</v>
      </c>
      <c r="K1225" t="s">
        <v>1538</v>
      </c>
      <c r="L1225" t="s">
        <v>1538</v>
      </c>
      <c r="M1225" t="s">
        <v>1538</v>
      </c>
      <c r="O1225" t="s">
        <v>1538</v>
      </c>
      <c r="P1225" t="s">
        <v>1538</v>
      </c>
      <c r="R1225" t="s">
        <v>1538</v>
      </c>
      <c r="S1225" t="s">
        <v>1538</v>
      </c>
      <c r="T1225" t="s">
        <v>1538</v>
      </c>
      <c r="U1225" t="s">
        <v>1538</v>
      </c>
      <c r="V1225" t="s">
        <v>1538</v>
      </c>
    </row>
    <row r="1226" spans="1:22" ht="16">
      <c r="A1226" t="s">
        <v>1146</v>
      </c>
      <c r="B1226" s="20" t="str">
        <f>VLOOKUP(A1226,'Planning Periods'!$E$2:$N$540,10,FALSE)</f>
        <v>12/31/2015 - 12/31/2023</v>
      </c>
      <c r="C1226" s="103">
        <v>2014</v>
      </c>
      <c r="D1226" s="103" t="str">
        <f t="shared" si="18"/>
        <v>Maricopa 2014</v>
      </c>
      <c r="E1226" s="101" t="s">
        <v>1538</v>
      </c>
      <c r="F1226" s="101" t="s">
        <v>1538</v>
      </c>
      <c r="G1226" s="101" t="s">
        <v>1538</v>
      </c>
      <c r="H1226" s="101" t="s">
        <v>1538</v>
      </c>
      <c r="I1226" s="101">
        <v>0</v>
      </c>
      <c r="J1226" s="101" t="s">
        <v>1538</v>
      </c>
      <c r="K1226" s="101" t="s">
        <v>1538</v>
      </c>
      <c r="L1226" s="101" t="s">
        <v>1538</v>
      </c>
      <c r="M1226" s="101" t="s">
        <v>1538</v>
      </c>
      <c r="N1226" s="101">
        <v>0</v>
      </c>
      <c r="O1226" s="101" t="s">
        <v>1538</v>
      </c>
      <c r="P1226" s="101" t="s">
        <v>1538</v>
      </c>
      <c r="Q1226" s="101"/>
      <c r="R1226" s="101" t="s">
        <v>1538</v>
      </c>
      <c r="S1226" s="101" t="s">
        <v>1538</v>
      </c>
      <c r="T1226" s="101" t="s">
        <v>1538</v>
      </c>
      <c r="U1226" s="101" t="s">
        <v>1538</v>
      </c>
      <c r="V1226" s="101" t="s">
        <v>1538</v>
      </c>
    </row>
    <row r="1227" spans="1:22" ht="16">
      <c r="A1227" t="s">
        <v>1146</v>
      </c>
      <c r="B1227" s="20" t="str">
        <f>VLOOKUP(A1227,'Planning Periods'!$E$2:$N$540,10,FALSE)</f>
        <v>12/31/2015 - 12/31/2023</v>
      </c>
      <c r="C1227" s="103">
        <v>2015</v>
      </c>
      <c r="D1227" s="103" t="str">
        <f t="shared" si="18"/>
        <v>Maricopa 2015</v>
      </c>
      <c r="E1227" t="s">
        <v>1538</v>
      </c>
      <c r="F1227" t="s">
        <v>1538</v>
      </c>
      <c r="G1227" t="s">
        <v>1538</v>
      </c>
      <c r="H1227" t="s">
        <v>1538</v>
      </c>
      <c r="J1227" t="s">
        <v>1538</v>
      </c>
      <c r="K1227" t="s">
        <v>1538</v>
      </c>
      <c r="L1227" t="s">
        <v>1538</v>
      </c>
      <c r="M1227" t="s">
        <v>1538</v>
      </c>
      <c r="O1227" t="s">
        <v>1538</v>
      </c>
      <c r="P1227" t="s">
        <v>1538</v>
      </c>
      <c r="R1227" t="s">
        <v>1538</v>
      </c>
      <c r="S1227" t="s">
        <v>1538</v>
      </c>
      <c r="T1227" t="s">
        <v>1538</v>
      </c>
      <c r="U1227" t="s">
        <v>1538</v>
      </c>
      <c r="V1227" t="s">
        <v>1538</v>
      </c>
    </row>
    <row r="1228" spans="1:22" ht="16">
      <c r="A1228" t="s">
        <v>1146</v>
      </c>
      <c r="B1228" s="20" t="str">
        <f>VLOOKUP(A1228,'Planning Periods'!$E$2:$N$540,10,FALSE)</f>
        <v>12/31/2015 - 12/31/2023</v>
      </c>
      <c r="C1228" s="103">
        <v>2016</v>
      </c>
      <c r="D1228" s="103" t="str">
        <f t="shared" si="18"/>
        <v>Maricopa 2016</v>
      </c>
      <c r="E1228" t="s">
        <v>1538</v>
      </c>
      <c r="F1228" t="s">
        <v>1538</v>
      </c>
      <c r="G1228" t="s">
        <v>1538</v>
      </c>
      <c r="H1228" t="s">
        <v>1538</v>
      </c>
      <c r="J1228" t="s">
        <v>1538</v>
      </c>
      <c r="K1228" t="s">
        <v>1538</v>
      </c>
      <c r="L1228" t="s">
        <v>1538</v>
      </c>
      <c r="M1228" t="s">
        <v>1538</v>
      </c>
      <c r="O1228" t="s">
        <v>1538</v>
      </c>
      <c r="P1228" t="s">
        <v>1538</v>
      </c>
      <c r="R1228" t="s">
        <v>1538</v>
      </c>
      <c r="S1228" t="s">
        <v>1538</v>
      </c>
      <c r="T1228" t="s">
        <v>1538</v>
      </c>
      <c r="U1228" t="s">
        <v>1538</v>
      </c>
      <c r="V1228" t="s">
        <v>1538</v>
      </c>
    </row>
    <row r="1229" spans="1:22" ht="16">
      <c r="A1229" t="s">
        <v>1146</v>
      </c>
      <c r="B1229" s="20" t="str">
        <f>VLOOKUP(A1229,'Planning Periods'!$E$2:$N$540,10,FALSE)</f>
        <v>12/31/2015 - 12/31/2023</v>
      </c>
      <c r="C1229" s="103">
        <v>2017</v>
      </c>
      <c r="D1229" s="103" t="str">
        <f t="shared" si="18"/>
        <v>Maricopa 2017</v>
      </c>
      <c r="E1229" t="s">
        <v>1538</v>
      </c>
      <c r="F1229" t="s">
        <v>1538</v>
      </c>
      <c r="G1229" t="s">
        <v>1538</v>
      </c>
      <c r="H1229" t="s">
        <v>1538</v>
      </c>
      <c r="J1229" t="s">
        <v>1538</v>
      </c>
      <c r="K1229" t="s">
        <v>1538</v>
      </c>
      <c r="L1229" t="s">
        <v>1538</v>
      </c>
      <c r="M1229" t="s">
        <v>1538</v>
      </c>
      <c r="O1229" t="s">
        <v>1538</v>
      </c>
      <c r="P1229" t="s">
        <v>1538</v>
      </c>
      <c r="R1229" t="s">
        <v>1538</v>
      </c>
      <c r="S1229" t="s">
        <v>1538</v>
      </c>
      <c r="T1229" t="s">
        <v>1538</v>
      </c>
      <c r="U1229" t="s">
        <v>1538</v>
      </c>
      <c r="V1229" t="s">
        <v>1538</v>
      </c>
    </row>
    <row r="1230" spans="1:22" ht="16">
      <c r="A1230" s="104" t="s">
        <v>502</v>
      </c>
      <c r="B1230" s="20" t="str">
        <f>VLOOKUP(A1230,'Planning Periods'!$E$2:$N$540,10,FALSE)</f>
        <v>01/31/2015 - 01/31/2023</v>
      </c>
      <c r="C1230" s="103">
        <v>2014</v>
      </c>
      <c r="D1230" s="103" t="str">
        <f t="shared" si="18"/>
        <v>Marin County - Unincorporated 2014</v>
      </c>
      <c r="E1230" s="103">
        <v>55</v>
      </c>
      <c r="F1230" s="101">
        <v>1</v>
      </c>
      <c r="G1230" s="103">
        <v>0</v>
      </c>
      <c r="H1230" s="103">
        <v>1</v>
      </c>
      <c r="I1230" s="102"/>
      <c r="J1230" s="103">
        <v>32</v>
      </c>
      <c r="K1230" s="101">
        <v>3</v>
      </c>
      <c r="L1230" s="103">
        <v>0</v>
      </c>
      <c r="M1230" s="103">
        <v>3</v>
      </c>
      <c r="N1230" s="102"/>
      <c r="O1230" s="103">
        <v>37</v>
      </c>
      <c r="P1230" s="103">
        <v>10</v>
      </c>
      <c r="Q1230" s="102"/>
      <c r="R1230" s="103">
        <v>61</v>
      </c>
      <c r="S1230" s="103">
        <v>29</v>
      </c>
      <c r="T1230" s="102">
        <v>3</v>
      </c>
      <c r="U1230" s="103">
        <v>185</v>
      </c>
      <c r="V1230" s="103">
        <v>43</v>
      </c>
    </row>
    <row r="1231" spans="1:22" ht="16">
      <c r="A1231" s="104" t="s">
        <v>502</v>
      </c>
      <c r="B1231" s="20" t="str">
        <f>VLOOKUP(A1231,'Planning Periods'!$E$2:$N$540,10,FALSE)</f>
        <v>01/31/2015 - 01/31/2023</v>
      </c>
      <c r="C1231" s="103">
        <v>2015</v>
      </c>
      <c r="D1231" s="103" t="str">
        <f t="shared" si="18"/>
        <v>Marin County - Unincorporated 2015</v>
      </c>
      <c r="E1231" s="103">
        <v>55</v>
      </c>
      <c r="F1231" s="101">
        <v>7</v>
      </c>
      <c r="G1231" s="103">
        <v>6</v>
      </c>
      <c r="H1231" s="103">
        <v>1</v>
      </c>
      <c r="I1231" s="102"/>
      <c r="J1231" s="103">
        <v>32</v>
      </c>
      <c r="K1231" s="101">
        <v>6</v>
      </c>
      <c r="L1231" s="103">
        <v>3</v>
      </c>
      <c r="M1231" s="103">
        <v>3</v>
      </c>
      <c r="N1231" s="102"/>
      <c r="O1231" s="103">
        <v>37</v>
      </c>
      <c r="P1231" s="103">
        <v>3</v>
      </c>
      <c r="Q1231" s="102"/>
      <c r="R1231" s="103">
        <v>61</v>
      </c>
      <c r="S1231" s="103">
        <v>23</v>
      </c>
      <c r="T1231" s="102">
        <v>3</v>
      </c>
      <c r="U1231" s="103">
        <v>185</v>
      </c>
      <c r="V1231" s="103">
        <v>39</v>
      </c>
    </row>
    <row r="1232" spans="1:22" ht="16">
      <c r="A1232" s="104" t="s">
        <v>502</v>
      </c>
      <c r="B1232" s="20" t="str">
        <f>VLOOKUP(A1232,'Planning Periods'!$E$2:$N$540,10,FALSE)</f>
        <v>01/31/2015 - 01/31/2023</v>
      </c>
      <c r="C1232" s="103">
        <v>2016</v>
      </c>
      <c r="D1232" s="103" t="str">
        <f t="shared" si="18"/>
        <v>Marin County - Unincorporated 2016</v>
      </c>
      <c r="E1232" s="103">
        <v>55</v>
      </c>
      <c r="F1232" s="101">
        <v>2</v>
      </c>
      <c r="G1232" s="103">
        <v>1</v>
      </c>
      <c r="H1232" s="103">
        <v>1</v>
      </c>
      <c r="I1232" s="102"/>
      <c r="J1232" s="103">
        <v>32</v>
      </c>
      <c r="K1232" s="101">
        <v>5</v>
      </c>
      <c r="L1232" s="103">
        <v>2</v>
      </c>
      <c r="M1232" s="103">
        <v>3</v>
      </c>
      <c r="N1232" s="102"/>
      <c r="O1232" s="103">
        <v>37</v>
      </c>
      <c r="P1232" s="103">
        <v>2</v>
      </c>
      <c r="Q1232" s="102"/>
      <c r="R1232" s="103">
        <v>61</v>
      </c>
      <c r="S1232" s="103">
        <v>21</v>
      </c>
      <c r="T1232" s="102">
        <v>3</v>
      </c>
      <c r="U1232" s="103">
        <v>185</v>
      </c>
      <c r="V1232" s="103">
        <v>30</v>
      </c>
    </row>
    <row r="1233" spans="1:22" ht="16">
      <c r="A1233" s="104" t="s">
        <v>502</v>
      </c>
      <c r="B1233" s="20" t="str">
        <f>VLOOKUP(A1233,'Planning Periods'!$E$2:$N$540,10,FALSE)</f>
        <v>01/31/2015 - 01/31/2023</v>
      </c>
      <c r="C1233" s="103">
        <v>2017</v>
      </c>
      <c r="D1233" s="103" t="str">
        <f t="shared" si="18"/>
        <v>Marin County - Unincorporated 2017</v>
      </c>
      <c r="E1233" s="103">
        <v>55</v>
      </c>
      <c r="F1233" s="101">
        <v>1</v>
      </c>
      <c r="G1233" s="103">
        <v>0</v>
      </c>
      <c r="H1233" s="103">
        <v>1</v>
      </c>
      <c r="I1233" s="102"/>
      <c r="J1233" s="103">
        <v>32</v>
      </c>
      <c r="K1233" s="101">
        <v>5</v>
      </c>
      <c r="L1233" s="103">
        <v>2</v>
      </c>
      <c r="M1233" s="103">
        <v>3</v>
      </c>
      <c r="N1233" s="102"/>
      <c r="O1233" s="103">
        <v>37</v>
      </c>
      <c r="P1233" s="103">
        <v>1</v>
      </c>
      <c r="Q1233" s="102"/>
      <c r="R1233" s="103">
        <v>61</v>
      </c>
      <c r="S1233" s="103">
        <v>26</v>
      </c>
      <c r="T1233" s="102">
        <v>3</v>
      </c>
      <c r="U1233" s="103">
        <v>185</v>
      </c>
      <c r="V1233" s="103">
        <v>33</v>
      </c>
    </row>
    <row r="1234" spans="1:22" ht="16">
      <c r="A1234" s="104" t="s">
        <v>1012</v>
      </c>
      <c r="B1234" s="20" t="str">
        <f>VLOOKUP(A1234,'Planning Periods'!$E$2:$N$540,10,FALSE)</f>
        <v>12/31/2015 - 12/31/2023</v>
      </c>
      <c r="C1234" s="103">
        <v>2014</v>
      </c>
      <c r="D1234" s="103" t="str">
        <f t="shared" si="18"/>
        <v>Marina 2014</v>
      </c>
      <c r="E1234" s="103" t="s">
        <v>1538</v>
      </c>
      <c r="F1234" s="101" t="s">
        <v>1538</v>
      </c>
      <c r="G1234" s="103" t="s">
        <v>1538</v>
      </c>
      <c r="H1234" s="103" t="s">
        <v>1538</v>
      </c>
      <c r="I1234" s="102"/>
      <c r="J1234" s="103" t="s">
        <v>1538</v>
      </c>
      <c r="K1234" s="101" t="s">
        <v>1538</v>
      </c>
      <c r="L1234" s="103" t="s">
        <v>1538</v>
      </c>
      <c r="M1234" s="103" t="s">
        <v>1538</v>
      </c>
      <c r="N1234" s="102"/>
      <c r="O1234" s="103" t="s">
        <v>1538</v>
      </c>
      <c r="P1234" s="103" t="s">
        <v>1538</v>
      </c>
      <c r="Q1234" s="102"/>
      <c r="R1234" s="103" t="s">
        <v>1538</v>
      </c>
      <c r="S1234" s="103" t="s">
        <v>1538</v>
      </c>
      <c r="T1234" s="102" t="s">
        <v>1538</v>
      </c>
      <c r="U1234" s="103" t="s">
        <v>1538</v>
      </c>
      <c r="V1234" s="103" t="s">
        <v>1538</v>
      </c>
    </row>
    <row r="1235" spans="1:22" ht="16">
      <c r="A1235" s="104" t="s">
        <v>1012</v>
      </c>
      <c r="B1235" s="20" t="str">
        <f>VLOOKUP(A1235,'Planning Periods'!$E$2:$N$540,10,FALSE)</f>
        <v>12/31/2015 - 12/31/2023</v>
      </c>
      <c r="C1235" s="103">
        <v>2015</v>
      </c>
      <c r="D1235" s="103" t="str">
        <f t="shared" si="18"/>
        <v>Marina 2015</v>
      </c>
      <c r="E1235" s="103">
        <v>315</v>
      </c>
      <c r="F1235" s="101">
        <v>0</v>
      </c>
      <c r="G1235" s="103">
        <v>0</v>
      </c>
      <c r="H1235" s="103">
        <v>0</v>
      </c>
      <c r="I1235" s="102"/>
      <c r="J1235" s="103">
        <v>206</v>
      </c>
      <c r="K1235" s="101">
        <v>0</v>
      </c>
      <c r="L1235" s="103">
        <v>0</v>
      </c>
      <c r="M1235" s="103">
        <v>0</v>
      </c>
      <c r="N1235" s="102"/>
      <c r="O1235" s="103">
        <v>239</v>
      </c>
      <c r="P1235" s="103">
        <v>0</v>
      </c>
      <c r="Q1235" s="102"/>
      <c r="R1235" s="103">
        <v>548</v>
      </c>
      <c r="S1235" s="103">
        <v>61</v>
      </c>
      <c r="T1235" s="102">
        <v>0</v>
      </c>
      <c r="U1235" s="103">
        <v>1308</v>
      </c>
      <c r="V1235" s="103">
        <v>61</v>
      </c>
    </row>
    <row r="1236" spans="1:22" ht="16">
      <c r="A1236" s="104" t="s">
        <v>1012</v>
      </c>
      <c r="B1236" s="20" t="str">
        <f>VLOOKUP(A1236,'Planning Periods'!$E$2:$N$540,10,FALSE)</f>
        <v>12/31/2015 - 12/31/2023</v>
      </c>
      <c r="C1236" s="103">
        <v>2016</v>
      </c>
      <c r="D1236" s="103" t="str">
        <f t="shared" si="18"/>
        <v>Marina 2016</v>
      </c>
      <c r="E1236" s="103">
        <v>315</v>
      </c>
      <c r="F1236" s="101">
        <v>0</v>
      </c>
      <c r="G1236" s="103">
        <v>0</v>
      </c>
      <c r="H1236" s="103">
        <v>0</v>
      </c>
      <c r="I1236" s="102"/>
      <c r="J1236" s="103">
        <v>206</v>
      </c>
      <c r="K1236" s="101">
        <v>0</v>
      </c>
      <c r="L1236" s="103">
        <v>0</v>
      </c>
      <c r="M1236" s="103">
        <v>0</v>
      </c>
      <c r="N1236" s="102"/>
      <c r="O1236" s="103">
        <v>239</v>
      </c>
      <c r="P1236" s="103">
        <v>0</v>
      </c>
      <c r="Q1236" s="102"/>
      <c r="R1236" s="103">
        <v>548</v>
      </c>
      <c r="S1236" s="103">
        <v>74</v>
      </c>
      <c r="T1236" s="102">
        <v>0</v>
      </c>
      <c r="U1236" s="103">
        <v>1308</v>
      </c>
      <c r="V1236" s="103">
        <v>74</v>
      </c>
    </row>
    <row r="1237" spans="1:22" ht="16">
      <c r="A1237" s="104" t="s">
        <v>1012</v>
      </c>
      <c r="B1237" s="20" t="str">
        <f>VLOOKUP(A1237,'Planning Periods'!$E$2:$N$540,10,FALSE)</f>
        <v>12/31/2015 - 12/31/2023</v>
      </c>
      <c r="C1237" s="103">
        <v>2017</v>
      </c>
      <c r="D1237" s="103" t="str">
        <f t="shared" si="18"/>
        <v>Marina 2017</v>
      </c>
      <c r="E1237" s="103">
        <v>315</v>
      </c>
      <c r="F1237" s="101">
        <v>42</v>
      </c>
      <c r="G1237" s="103">
        <v>1</v>
      </c>
      <c r="H1237" s="103">
        <v>41</v>
      </c>
      <c r="I1237" s="102"/>
      <c r="J1237" s="103">
        <v>206</v>
      </c>
      <c r="K1237" s="101">
        <v>6</v>
      </c>
      <c r="L1237" s="103">
        <v>1</v>
      </c>
      <c r="M1237" s="103">
        <v>5</v>
      </c>
      <c r="N1237" s="102"/>
      <c r="O1237" s="103">
        <v>239</v>
      </c>
      <c r="P1237" s="103">
        <v>147</v>
      </c>
      <c r="Q1237" s="102"/>
      <c r="R1237" s="103">
        <v>548</v>
      </c>
      <c r="S1237" s="103">
        <v>22</v>
      </c>
      <c r="T1237" s="102">
        <v>5</v>
      </c>
      <c r="U1237" s="103">
        <v>1308</v>
      </c>
      <c r="V1237" s="103">
        <v>217</v>
      </c>
    </row>
    <row r="1238" spans="1:22" ht="16">
      <c r="A1238" s="104" t="s">
        <v>1336</v>
      </c>
      <c r="B1238" s="20" t="str">
        <f>VLOOKUP(A1238,'Planning Periods'!$E$2:$N$540,10,FALSE)</f>
        <v>06/30/2014 - 06/30/2019</v>
      </c>
      <c r="C1238" s="103">
        <v>2014</v>
      </c>
      <c r="D1238" s="103" t="str">
        <f t="shared" si="18"/>
        <v>Mariposa County - Unincorporated 2014</v>
      </c>
      <c r="E1238" s="103">
        <v>265</v>
      </c>
      <c r="F1238" s="101">
        <v>0</v>
      </c>
      <c r="G1238" s="103">
        <v>0</v>
      </c>
      <c r="H1238" s="103">
        <v>0</v>
      </c>
      <c r="I1238" s="102"/>
      <c r="J1238" s="103">
        <v>130</v>
      </c>
      <c r="K1238" s="101">
        <v>0</v>
      </c>
      <c r="L1238" s="103">
        <v>0</v>
      </c>
      <c r="M1238" s="103">
        <v>0</v>
      </c>
      <c r="N1238" s="102"/>
      <c r="O1238" s="103">
        <v>180</v>
      </c>
      <c r="P1238" s="103">
        <v>35</v>
      </c>
      <c r="Q1238" s="102"/>
      <c r="R1238" s="103">
        <v>420</v>
      </c>
      <c r="S1238" s="103">
        <v>14</v>
      </c>
      <c r="T1238" s="102">
        <v>0</v>
      </c>
      <c r="U1238" s="103">
        <v>995</v>
      </c>
      <c r="V1238" s="103">
        <v>49</v>
      </c>
    </row>
    <row r="1239" spans="1:22" ht="16">
      <c r="A1239" s="104" t="s">
        <v>1336</v>
      </c>
      <c r="B1239" s="20" t="str">
        <f>VLOOKUP(A1239,'Planning Periods'!$E$2:$N$540,10,FALSE)</f>
        <v>06/30/2014 - 06/30/2019</v>
      </c>
      <c r="C1239" s="103">
        <v>2015</v>
      </c>
      <c r="D1239" s="103" t="str">
        <f t="shared" si="18"/>
        <v>Mariposa County - Unincorporated 2015</v>
      </c>
      <c r="E1239" s="103">
        <v>265</v>
      </c>
      <c r="F1239" s="101">
        <v>0</v>
      </c>
      <c r="G1239" s="103">
        <v>0</v>
      </c>
      <c r="H1239" s="103">
        <v>0</v>
      </c>
      <c r="I1239" s="102"/>
      <c r="J1239" s="103">
        <v>130</v>
      </c>
      <c r="K1239" s="101">
        <v>0</v>
      </c>
      <c r="L1239" s="103">
        <v>0</v>
      </c>
      <c r="M1239" s="103">
        <v>0</v>
      </c>
      <c r="N1239" s="102"/>
      <c r="O1239" s="103">
        <v>180</v>
      </c>
      <c r="P1239" s="103">
        <v>44</v>
      </c>
      <c r="Q1239" s="102"/>
      <c r="R1239" s="103">
        <v>420</v>
      </c>
      <c r="S1239" s="103">
        <v>10</v>
      </c>
      <c r="T1239" s="102">
        <v>0</v>
      </c>
      <c r="U1239" s="103">
        <v>995</v>
      </c>
      <c r="V1239" s="103">
        <v>54</v>
      </c>
    </row>
    <row r="1240" spans="1:22" ht="16">
      <c r="A1240" s="104" t="s">
        <v>1336</v>
      </c>
      <c r="B1240" s="20" t="str">
        <f>VLOOKUP(A1240,'Planning Periods'!$E$2:$N$540,10,FALSE)</f>
        <v>06/30/2014 - 06/30/2019</v>
      </c>
      <c r="C1240" s="103">
        <v>2016</v>
      </c>
      <c r="D1240" s="103" t="str">
        <f t="shared" si="18"/>
        <v>Mariposa County - Unincorporated 2016</v>
      </c>
      <c r="E1240" s="103">
        <v>265</v>
      </c>
      <c r="F1240" s="101">
        <v>0</v>
      </c>
      <c r="G1240" s="103">
        <v>0</v>
      </c>
      <c r="H1240" s="103">
        <v>0</v>
      </c>
      <c r="I1240" s="102"/>
      <c r="J1240" s="103">
        <v>130</v>
      </c>
      <c r="K1240" s="101">
        <v>0</v>
      </c>
      <c r="L1240" s="103">
        <v>0</v>
      </c>
      <c r="M1240" s="103">
        <v>0</v>
      </c>
      <c r="N1240" s="102"/>
      <c r="O1240" s="103">
        <v>180</v>
      </c>
      <c r="P1240" s="103">
        <v>19</v>
      </c>
      <c r="Q1240" s="102"/>
      <c r="R1240" s="103">
        <v>420</v>
      </c>
      <c r="S1240" s="103">
        <v>28</v>
      </c>
      <c r="T1240" s="102">
        <v>0</v>
      </c>
      <c r="U1240" s="103">
        <v>995</v>
      </c>
      <c r="V1240" s="103">
        <v>47</v>
      </c>
    </row>
    <row r="1241" spans="1:22" ht="16">
      <c r="A1241" s="104" t="s">
        <v>1336</v>
      </c>
      <c r="B1241" s="20" t="str">
        <f>VLOOKUP(A1241,'Planning Periods'!$E$2:$N$540,10,FALSE)</f>
        <v>06/30/2014 - 06/30/2019</v>
      </c>
      <c r="C1241" s="103">
        <v>2017</v>
      </c>
      <c r="D1241" s="103" t="str">
        <f t="shared" si="18"/>
        <v>Mariposa County - Unincorporated 2017</v>
      </c>
      <c r="E1241" s="103">
        <v>265</v>
      </c>
      <c r="F1241" s="101">
        <v>0</v>
      </c>
      <c r="G1241" s="103">
        <v>0</v>
      </c>
      <c r="H1241" s="103">
        <v>0</v>
      </c>
      <c r="I1241" s="102"/>
      <c r="J1241" s="103">
        <v>130</v>
      </c>
      <c r="K1241" s="101">
        <v>0</v>
      </c>
      <c r="L1241" s="103">
        <v>0</v>
      </c>
      <c r="M1241" s="103">
        <v>0</v>
      </c>
      <c r="N1241" s="102"/>
      <c r="O1241" s="103">
        <v>180</v>
      </c>
      <c r="P1241" s="103">
        <v>28</v>
      </c>
      <c r="Q1241" s="102"/>
      <c r="R1241" s="103">
        <v>420</v>
      </c>
      <c r="S1241" s="103">
        <v>9</v>
      </c>
      <c r="T1241" s="102">
        <v>0</v>
      </c>
      <c r="U1241" s="103">
        <v>995</v>
      </c>
      <c r="V1241" s="103">
        <v>37</v>
      </c>
    </row>
    <row r="1242" spans="1:22" ht="16">
      <c r="A1242" s="104" t="s">
        <v>1202</v>
      </c>
      <c r="B1242" s="20" t="str">
        <f>VLOOKUP(A1242,'Planning Periods'!$E$2:$N$540,10,FALSE)</f>
        <v>01/31/2015 - 01/31/2023</v>
      </c>
      <c r="C1242" s="103">
        <v>2014</v>
      </c>
      <c r="D1242" s="103" t="str">
        <f t="shared" si="18"/>
        <v>Martinez 2014</v>
      </c>
      <c r="E1242" s="103" t="s">
        <v>1538</v>
      </c>
      <c r="F1242" s="101" t="s">
        <v>1538</v>
      </c>
      <c r="G1242" s="103" t="s">
        <v>1538</v>
      </c>
      <c r="H1242" s="103" t="s">
        <v>1538</v>
      </c>
      <c r="I1242" s="102"/>
      <c r="J1242" s="103" t="s">
        <v>1538</v>
      </c>
      <c r="K1242" s="101" t="s">
        <v>1538</v>
      </c>
      <c r="L1242" s="103" t="s">
        <v>1538</v>
      </c>
      <c r="M1242" s="103" t="s">
        <v>1538</v>
      </c>
      <c r="N1242" s="102"/>
      <c r="O1242" s="103" t="s">
        <v>1538</v>
      </c>
      <c r="P1242" s="103" t="s">
        <v>1538</v>
      </c>
      <c r="Q1242" s="102"/>
      <c r="R1242" s="103" t="s">
        <v>1538</v>
      </c>
      <c r="S1242" s="103" t="s">
        <v>1538</v>
      </c>
      <c r="T1242" s="102" t="s">
        <v>1538</v>
      </c>
      <c r="U1242" s="103" t="s">
        <v>1538</v>
      </c>
      <c r="V1242" s="103" t="s">
        <v>1538</v>
      </c>
    </row>
    <row r="1243" spans="1:22" ht="16">
      <c r="A1243" s="104" t="s">
        <v>1202</v>
      </c>
      <c r="B1243" s="20" t="str">
        <f>VLOOKUP(A1243,'Planning Periods'!$E$2:$N$540,10,FALSE)</f>
        <v>01/31/2015 - 01/31/2023</v>
      </c>
      <c r="C1243" s="103">
        <v>2015</v>
      </c>
      <c r="D1243" s="103" t="str">
        <f t="shared" si="18"/>
        <v>Martinez 2015</v>
      </c>
      <c r="E1243" s="103" t="s">
        <v>1538</v>
      </c>
      <c r="F1243" s="101" t="s">
        <v>1538</v>
      </c>
      <c r="G1243" s="103" t="s">
        <v>1538</v>
      </c>
      <c r="H1243" s="103" t="s">
        <v>1538</v>
      </c>
      <c r="I1243" s="102"/>
      <c r="J1243" s="103" t="s">
        <v>1538</v>
      </c>
      <c r="K1243" s="101" t="s">
        <v>1538</v>
      </c>
      <c r="L1243" s="103" t="s">
        <v>1538</v>
      </c>
      <c r="M1243" s="103" t="s">
        <v>1538</v>
      </c>
      <c r="N1243" s="102"/>
      <c r="O1243" s="103" t="s">
        <v>1538</v>
      </c>
      <c r="P1243" s="103" t="s">
        <v>1538</v>
      </c>
      <c r="Q1243" s="102"/>
      <c r="R1243" s="103" t="s">
        <v>1538</v>
      </c>
      <c r="S1243" s="103" t="s">
        <v>1538</v>
      </c>
      <c r="T1243" s="102" t="s">
        <v>1538</v>
      </c>
      <c r="U1243" s="103" t="s">
        <v>1538</v>
      </c>
      <c r="V1243" s="103" t="s">
        <v>1538</v>
      </c>
    </row>
    <row r="1244" spans="1:22" ht="16">
      <c r="A1244" s="104" t="s">
        <v>1202</v>
      </c>
      <c r="B1244" s="20" t="str">
        <f>VLOOKUP(A1244,'Planning Periods'!$E$2:$N$540,10,FALSE)</f>
        <v>01/31/2015 - 01/31/2023</v>
      </c>
      <c r="C1244" s="103">
        <v>2016</v>
      </c>
      <c r="D1244" s="103" t="str">
        <f t="shared" si="18"/>
        <v>Martinez 2016</v>
      </c>
      <c r="E1244" s="103">
        <v>124</v>
      </c>
      <c r="F1244" s="101">
        <v>0</v>
      </c>
      <c r="G1244" s="103">
        <v>0</v>
      </c>
      <c r="H1244" s="103">
        <v>0</v>
      </c>
      <c r="I1244" s="102"/>
      <c r="J1244" s="103">
        <v>72</v>
      </c>
      <c r="K1244" s="101">
        <v>0</v>
      </c>
      <c r="L1244" s="103">
        <v>0</v>
      </c>
      <c r="M1244" s="103">
        <v>0</v>
      </c>
      <c r="N1244" s="102"/>
      <c r="O1244" s="103">
        <v>78</v>
      </c>
      <c r="P1244" s="103">
        <v>1</v>
      </c>
      <c r="Q1244" s="102"/>
      <c r="R1244" s="103">
        <v>195</v>
      </c>
      <c r="S1244" s="103">
        <v>40</v>
      </c>
      <c r="T1244" s="102">
        <v>0</v>
      </c>
      <c r="U1244" s="103">
        <v>469</v>
      </c>
      <c r="V1244" s="103">
        <v>41</v>
      </c>
    </row>
    <row r="1245" spans="1:22" ht="16">
      <c r="A1245" s="104" t="s">
        <v>1202</v>
      </c>
      <c r="B1245" s="20" t="str">
        <f>VLOOKUP(A1245,'Planning Periods'!$E$2:$N$540,10,FALSE)</f>
        <v>01/31/2015 - 01/31/2023</v>
      </c>
      <c r="C1245" s="103">
        <v>2017</v>
      </c>
      <c r="D1245" s="103" t="str">
        <f t="shared" si="18"/>
        <v>Martinez 2017</v>
      </c>
      <c r="E1245" s="103">
        <v>124</v>
      </c>
      <c r="F1245" s="101">
        <v>0</v>
      </c>
      <c r="G1245" s="103">
        <v>0</v>
      </c>
      <c r="H1245" s="103">
        <v>0</v>
      </c>
      <c r="I1245" s="102"/>
      <c r="J1245" s="103">
        <v>72</v>
      </c>
      <c r="K1245" s="101">
        <v>0</v>
      </c>
      <c r="L1245" s="103">
        <v>0</v>
      </c>
      <c r="M1245" s="103">
        <v>0</v>
      </c>
      <c r="N1245" s="102"/>
      <c r="O1245" s="103">
        <v>78</v>
      </c>
      <c r="P1245" s="103">
        <v>0</v>
      </c>
      <c r="Q1245" s="102"/>
      <c r="R1245" s="103">
        <v>195</v>
      </c>
      <c r="S1245" s="103">
        <v>4</v>
      </c>
      <c r="T1245" s="102">
        <v>0</v>
      </c>
      <c r="U1245" s="103">
        <v>469</v>
      </c>
      <c r="V1245" s="103">
        <v>4</v>
      </c>
    </row>
    <row r="1246" spans="1:22" ht="16">
      <c r="A1246" t="s">
        <v>750</v>
      </c>
      <c r="B1246" s="20" t="str">
        <f>VLOOKUP(A1246,'Planning Periods'!$E$2:$N$540,10,FALSE)</f>
        <v>10/31/2013 - 10/31/2021</v>
      </c>
      <c r="C1246" s="103">
        <v>2013</v>
      </c>
      <c r="D1246" s="103" t="str">
        <f t="shared" si="18"/>
        <v>Marysville 2013</v>
      </c>
      <c r="E1246" s="103" t="s">
        <v>1538</v>
      </c>
      <c r="F1246" s="101" t="s">
        <v>1538</v>
      </c>
      <c r="G1246" s="103" t="s">
        <v>1538</v>
      </c>
      <c r="H1246" s="103" t="s">
        <v>1538</v>
      </c>
      <c r="I1246" s="102"/>
      <c r="J1246" s="103" t="s">
        <v>1538</v>
      </c>
      <c r="K1246" s="101" t="s">
        <v>1538</v>
      </c>
      <c r="L1246" s="103" t="s">
        <v>1538</v>
      </c>
      <c r="M1246" s="103" t="s">
        <v>1538</v>
      </c>
      <c r="N1246" s="102"/>
      <c r="O1246" s="103" t="s">
        <v>1538</v>
      </c>
      <c r="P1246" s="103" t="s">
        <v>1538</v>
      </c>
      <c r="Q1246" s="102"/>
      <c r="R1246" s="103" t="s">
        <v>1538</v>
      </c>
      <c r="S1246" s="103" t="s">
        <v>1538</v>
      </c>
      <c r="T1246" s="102" t="s">
        <v>1538</v>
      </c>
      <c r="U1246" s="103" t="s">
        <v>1538</v>
      </c>
      <c r="V1246" s="103" t="s">
        <v>1538</v>
      </c>
    </row>
    <row r="1247" spans="1:22" ht="16">
      <c r="A1247" t="s">
        <v>750</v>
      </c>
      <c r="B1247" s="20" t="str">
        <f>VLOOKUP(A1247,'Planning Periods'!$E$2:$N$540,10,FALSE)</f>
        <v>10/31/2013 - 10/31/2021</v>
      </c>
      <c r="C1247" s="103">
        <v>2014</v>
      </c>
      <c r="D1247" s="103" t="str">
        <f t="shared" si="18"/>
        <v>Marysville 2014</v>
      </c>
      <c r="E1247" s="101" t="s">
        <v>1538</v>
      </c>
      <c r="F1247" s="101" t="s">
        <v>1538</v>
      </c>
      <c r="G1247" s="101" t="s">
        <v>1538</v>
      </c>
      <c r="H1247" s="101" t="s">
        <v>1538</v>
      </c>
      <c r="I1247" s="101">
        <v>0</v>
      </c>
      <c r="J1247" s="101" t="s">
        <v>1538</v>
      </c>
      <c r="K1247" s="101" t="s">
        <v>1538</v>
      </c>
      <c r="L1247" s="101" t="s">
        <v>1538</v>
      </c>
      <c r="M1247" s="101" t="s">
        <v>1538</v>
      </c>
      <c r="N1247" s="101">
        <v>0</v>
      </c>
      <c r="O1247" s="101" t="s">
        <v>1538</v>
      </c>
      <c r="P1247" s="101" t="s">
        <v>1538</v>
      </c>
      <c r="Q1247" s="101"/>
      <c r="R1247" s="101" t="s">
        <v>1538</v>
      </c>
      <c r="S1247" s="101" t="s">
        <v>1538</v>
      </c>
      <c r="T1247" s="101" t="s">
        <v>1538</v>
      </c>
      <c r="U1247" s="101" t="s">
        <v>1538</v>
      </c>
      <c r="V1247" s="101" t="s">
        <v>1538</v>
      </c>
    </row>
    <row r="1248" spans="1:22" ht="16">
      <c r="A1248" t="s">
        <v>750</v>
      </c>
      <c r="B1248" s="20" t="str">
        <f>VLOOKUP(A1248,'Planning Periods'!$E$2:$N$540,10,FALSE)</f>
        <v>10/31/2013 - 10/31/2021</v>
      </c>
      <c r="C1248" s="103">
        <v>2015</v>
      </c>
      <c r="D1248" s="103" t="str">
        <f t="shared" si="18"/>
        <v>Marysville 2015</v>
      </c>
      <c r="E1248" t="s">
        <v>1538</v>
      </c>
      <c r="F1248" t="s">
        <v>1538</v>
      </c>
      <c r="G1248" t="s">
        <v>1538</v>
      </c>
      <c r="H1248" t="s">
        <v>1538</v>
      </c>
      <c r="J1248" t="s">
        <v>1538</v>
      </c>
      <c r="K1248" t="s">
        <v>1538</v>
      </c>
      <c r="L1248" t="s">
        <v>1538</v>
      </c>
      <c r="M1248" t="s">
        <v>1538</v>
      </c>
      <c r="O1248" t="s">
        <v>1538</v>
      </c>
      <c r="P1248" t="s">
        <v>1538</v>
      </c>
      <c r="R1248" t="s">
        <v>1538</v>
      </c>
      <c r="S1248" t="s">
        <v>1538</v>
      </c>
      <c r="T1248" t="s">
        <v>1538</v>
      </c>
      <c r="U1248" t="s">
        <v>1538</v>
      </c>
      <c r="V1248" t="s">
        <v>1538</v>
      </c>
    </row>
    <row r="1249" spans="1:22" ht="16">
      <c r="A1249" t="s">
        <v>750</v>
      </c>
      <c r="B1249" s="20" t="str">
        <f>VLOOKUP(A1249,'Planning Periods'!$E$2:$N$540,10,FALSE)</f>
        <v>10/31/2013 - 10/31/2021</v>
      </c>
      <c r="C1249" s="103">
        <v>2016</v>
      </c>
      <c r="D1249" s="103" t="str">
        <f t="shared" si="18"/>
        <v>Marysville 2016</v>
      </c>
      <c r="E1249" t="s">
        <v>1538</v>
      </c>
      <c r="F1249" t="s">
        <v>1538</v>
      </c>
      <c r="G1249" t="s">
        <v>1538</v>
      </c>
      <c r="H1249" t="s">
        <v>1538</v>
      </c>
      <c r="J1249" t="s">
        <v>1538</v>
      </c>
      <c r="K1249" t="s">
        <v>1538</v>
      </c>
      <c r="L1249" t="s">
        <v>1538</v>
      </c>
      <c r="M1249" t="s">
        <v>1538</v>
      </c>
      <c r="O1249" t="s">
        <v>1538</v>
      </c>
      <c r="P1249" t="s">
        <v>1538</v>
      </c>
      <c r="R1249" t="s">
        <v>1538</v>
      </c>
      <c r="S1249" t="s">
        <v>1538</v>
      </c>
      <c r="T1249" t="s">
        <v>1538</v>
      </c>
      <c r="U1249" t="s">
        <v>1538</v>
      </c>
      <c r="V1249" t="s">
        <v>1538</v>
      </c>
    </row>
    <row r="1250" spans="1:22" ht="16">
      <c r="A1250" t="s">
        <v>750</v>
      </c>
      <c r="B1250" s="20" t="str">
        <f>VLOOKUP(A1250,'Planning Periods'!$E$2:$N$540,10,FALSE)</f>
        <v>10/31/2013 - 10/31/2021</v>
      </c>
      <c r="C1250" s="103">
        <v>2017</v>
      </c>
      <c r="D1250" s="103" t="str">
        <f t="shared" si="18"/>
        <v>Marysville 2017</v>
      </c>
      <c r="E1250">
        <v>12</v>
      </c>
      <c r="F1250">
        <v>0</v>
      </c>
      <c r="G1250">
        <v>0</v>
      </c>
      <c r="H1250">
        <v>0</v>
      </c>
      <c r="J1250">
        <v>8</v>
      </c>
      <c r="K1250">
        <v>0</v>
      </c>
      <c r="L1250">
        <v>0</v>
      </c>
      <c r="M1250">
        <v>0</v>
      </c>
      <c r="O1250">
        <v>13</v>
      </c>
      <c r="P1250">
        <v>0</v>
      </c>
      <c r="R1250">
        <v>39</v>
      </c>
      <c r="S1250">
        <v>1</v>
      </c>
      <c r="T1250">
        <v>0</v>
      </c>
      <c r="U1250">
        <v>72</v>
      </c>
      <c r="V1250">
        <v>1</v>
      </c>
    </row>
    <row r="1251" spans="1:22">
      <c r="A1251" t="s">
        <v>1077</v>
      </c>
      <c r="B1251" s="20"/>
      <c r="C1251" s="103">
        <v>2013</v>
      </c>
      <c r="D1251" s="103" t="str">
        <f t="shared" si="18"/>
        <v>Maywood 2013</v>
      </c>
      <c r="E1251" t="s">
        <v>1538</v>
      </c>
      <c r="F1251" t="s">
        <v>1538</v>
      </c>
      <c r="G1251" t="s">
        <v>1538</v>
      </c>
      <c r="H1251" t="s">
        <v>1538</v>
      </c>
      <c r="J1251" t="s">
        <v>1538</v>
      </c>
      <c r="K1251" t="s">
        <v>1538</v>
      </c>
      <c r="L1251" t="s">
        <v>1538</v>
      </c>
      <c r="M1251" t="s">
        <v>1538</v>
      </c>
      <c r="O1251" t="s">
        <v>1538</v>
      </c>
      <c r="P1251" t="s">
        <v>1538</v>
      </c>
      <c r="R1251" t="s">
        <v>1538</v>
      </c>
      <c r="S1251" t="s">
        <v>1538</v>
      </c>
      <c r="T1251" t="s">
        <v>1538</v>
      </c>
      <c r="U1251" t="s">
        <v>1538</v>
      </c>
      <c r="V1251" t="s">
        <v>1538</v>
      </c>
    </row>
    <row r="1252" spans="1:22" ht="16">
      <c r="A1252" t="s">
        <v>1077</v>
      </c>
      <c r="B1252" s="20" t="str">
        <f>VLOOKUP(A1252,'Planning Periods'!$E$2:$N$540,10,FALSE)</f>
        <v>10/15/2013 - 10/15/2021</v>
      </c>
      <c r="C1252" s="103">
        <v>2014</v>
      </c>
      <c r="D1252" s="103" t="str">
        <f t="shared" si="18"/>
        <v>Maywood 2014</v>
      </c>
      <c r="E1252" s="101" t="s">
        <v>1538</v>
      </c>
      <c r="F1252" s="101" t="s">
        <v>1538</v>
      </c>
      <c r="G1252" s="101" t="s">
        <v>1538</v>
      </c>
      <c r="H1252" s="101" t="s">
        <v>1538</v>
      </c>
      <c r="I1252" s="101">
        <v>0</v>
      </c>
      <c r="J1252" s="101" t="s">
        <v>1538</v>
      </c>
      <c r="K1252" s="101" t="s">
        <v>1538</v>
      </c>
      <c r="L1252" s="101" t="s">
        <v>1538</v>
      </c>
      <c r="M1252" s="101" t="s">
        <v>1538</v>
      </c>
      <c r="N1252" s="101">
        <v>0</v>
      </c>
      <c r="O1252" s="101" t="s">
        <v>1538</v>
      </c>
      <c r="P1252" s="101" t="s">
        <v>1538</v>
      </c>
      <c r="Q1252" s="101"/>
      <c r="R1252" s="101" t="s">
        <v>1538</v>
      </c>
      <c r="S1252" s="101" t="s">
        <v>1538</v>
      </c>
      <c r="T1252" s="101" t="s">
        <v>1538</v>
      </c>
      <c r="U1252" s="101" t="s">
        <v>1538</v>
      </c>
      <c r="V1252" s="101" t="s">
        <v>1538</v>
      </c>
    </row>
    <row r="1253" spans="1:22" ht="16">
      <c r="A1253" t="s">
        <v>1077</v>
      </c>
      <c r="B1253" s="20" t="str">
        <f>VLOOKUP(A1253,'Planning Periods'!$E$2:$N$540,10,FALSE)</f>
        <v>10/15/2013 - 10/15/2021</v>
      </c>
      <c r="C1253" s="103">
        <v>2015</v>
      </c>
      <c r="D1253" s="103" t="str">
        <f t="shared" si="18"/>
        <v>Maywood 2015</v>
      </c>
      <c r="E1253" t="s">
        <v>1538</v>
      </c>
      <c r="F1253" t="s">
        <v>1538</v>
      </c>
      <c r="G1253" t="s">
        <v>1538</v>
      </c>
      <c r="H1253" t="s">
        <v>1538</v>
      </c>
      <c r="J1253" t="s">
        <v>1538</v>
      </c>
      <c r="K1253" t="s">
        <v>1538</v>
      </c>
      <c r="L1253" t="s">
        <v>1538</v>
      </c>
      <c r="M1253" t="s">
        <v>1538</v>
      </c>
      <c r="O1253" t="s">
        <v>1538</v>
      </c>
      <c r="P1253" t="s">
        <v>1538</v>
      </c>
      <c r="R1253" t="s">
        <v>1538</v>
      </c>
      <c r="S1253" t="s">
        <v>1538</v>
      </c>
      <c r="T1253" t="s">
        <v>1538</v>
      </c>
      <c r="U1253" t="s">
        <v>1538</v>
      </c>
      <c r="V1253" t="s">
        <v>1538</v>
      </c>
    </row>
    <row r="1254" spans="1:22" ht="16">
      <c r="A1254" t="s">
        <v>1077</v>
      </c>
      <c r="B1254" s="20" t="str">
        <f>VLOOKUP(A1254,'Planning Periods'!$E$2:$N$540,10,FALSE)</f>
        <v>10/15/2013 - 10/15/2021</v>
      </c>
      <c r="C1254" s="103">
        <v>2016</v>
      </c>
      <c r="D1254" s="103" t="str">
        <f t="shared" si="18"/>
        <v>Maywood 2016</v>
      </c>
      <c r="E1254" t="s">
        <v>1538</v>
      </c>
      <c r="F1254" t="s">
        <v>1538</v>
      </c>
      <c r="G1254" t="s">
        <v>1538</v>
      </c>
      <c r="H1254" t="s">
        <v>1538</v>
      </c>
      <c r="J1254" t="s">
        <v>1538</v>
      </c>
      <c r="K1254" t="s">
        <v>1538</v>
      </c>
      <c r="L1254" t="s">
        <v>1538</v>
      </c>
      <c r="M1254" t="s">
        <v>1538</v>
      </c>
      <c r="O1254" t="s">
        <v>1538</v>
      </c>
      <c r="P1254" t="s">
        <v>1538</v>
      </c>
      <c r="R1254" t="s">
        <v>1538</v>
      </c>
      <c r="S1254" t="s">
        <v>1538</v>
      </c>
      <c r="T1254" t="s">
        <v>1538</v>
      </c>
      <c r="U1254" t="s">
        <v>1538</v>
      </c>
      <c r="V1254" t="s">
        <v>1538</v>
      </c>
    </row>
    <row r="1255" spans="1:22" ht="16">
      <c r="A1255" t="s">
        <v>1077</v>
      </c>
      <c r="B1255" s="20" t="str">
        <f>VLOOKUP(A1255,'Planning Periods'!$E$2:$N$540,10,FALSE)</f>
        <v>10/15/2013 - 10/15/2021</v>
      </c>
      <c r="C1255" s="103">
        <v>2017</v>
      </c>
      <c r="D1255" s="103" t="str">
        <f t="shared" si="18"/>
        <v>Maywood 2017</v>
      </c>
      <c r="E1255" t="s">
        <v>1538</v>
      </c>
      <c r="F1255" t="s">
        <v>1538</v>
      </c>
      <c r="G1255" t="s">
        <v>1538</v>
      </c>
      <c r="H1255" t="s">
        <v>1538</v>
      </c>
      <c r="J1255" t="s">
        <v>1538</v>
      </c>
      <c r="K1255" t="s">
        <v>1538</v>
      </c>
      <c r="L1255" t="s">
        <v>1538</v>
      </c>
      <c r="M1255" t="s">
        <v>1538</v>
      </c>
      <c r="O1255" t="s">
        <v>1538</v>
      </c>
      <c r="P1255" t="s">
        <v>1538</v>
      </c>
      <c r="R1255" t="s">
        <v>1538</v>
      </c>
      <c r="S1255" t="s">
        <v>1538</v>
      </c>
      <c r="T1255" t="s">
        <v>1538</v>
      </c>
      <c r="U1255" t="s">
        <v>1538</v>
      </c>
      <c r="V1255" t="s">
        <v>1538</v>
      </c>
    </row>
    <row r="1256" spans="1:22" ht="16">
      <c r="A1256" s="104" t="s">
        <v>1313</v>
      </c>
      <c r="B1256" s="20" t="str">
        <f>VLOOKUP(A1256,'Planning Periods'!$E$2:$N$540,10,FALSE)</f>
        <v>12/31/2015 - 12/31/2023</v>
      </c>
      <c r="C1256" s="103">
        <v>2013</v>
      </c>
      <c r="D1256" s="103" t="str">
        <f t="shared" si="18"/>
        <v>Mcfarland 2013</v>
      </c>
      <c r="E1256" t="s">
        <v>1538</v>
      </c>
      <c r="F1256" t="s">
        <v>1538</v>
      </c>
      <c r="G1256" t="s">
        <v>1538</v>
      </c>
      <c r="H1256" t="s">
        <v>1538</v>
      </c>
      <c r="J1256" t="s">
        <v>1538</v>
      </c>
      <c r="K1256" t="s">
        <v>1538</v>
      </c>
      <c r="L1256" t="s">
        <v>1538</v>
      </c>
      <c r="M1256" t="s">
        <v>1538</v>
      </c>
      <c r="O1256" t="s">
        <v>1538</v>
      </c>
      <c r="P1256" t="s">
        <v>1538</v>
      </c>
      <c r="R1256" t="s">
        <v>1538</v>
      </c>
      <c r="S1256" t="s">
        <v>1538</v>
      </c>
      <c r="T1256" t="s">
        <v>1538</v>
      </c>
      <c r="U1256" t="s">
        <v>1538</v>
      </c>
      <c r="V1256" t="s">
        <v>1538</v>
      </c>
    </row>
    <row r="1257" spans="1:22" ht="16">
      <c r="A1257" s="104" t="s">
        <v>1313</v>
      </c>
      <c r="B1257" s="20" t="str">
        <f>VLOOKUP(A1257,'Planning Periods'!$E$2:$N$540,10,FALSE)</f>
        <v>12/31/2015 - 12/31/2023</v>
      </c>
      <c r="C1257" s="103">
        <v>2014</v>
      </c>
      <c r="D1257" s="103" t="str">
        <f t="shared" si="18"/>
        <v>Mcfarland 2014</v>
      </c>
      <c r="E1257" t="s">
        <v>1538</v>
      </c>
      <c r="F1257" t="s">
        <v>1538</v>
      </c>
      <c r="G1257" t="s">
        <v>1538</v>
      </c>
      <c r="H1257" t="s">
        <v>1538</v>
      </c>
      <c r="J1257" t="s">
        <v>1538</v>
      </c>
      <c r="K1257" t="s">
        <v>1538</v>
      </c>
      <c r="L1257" t="s">
        <v>1538</v>
      </c>
      <c r="M1257" t="s">
        <v>1538</v>
      </c>
      <c r="O1257" t="s">
        <v>1538</v>
      </c>
      <c r="P1257" t="s">
        <v>1538</v>
      </c>
      <c r="R1257" t="s">
        <v>1538</v>
      </c>
      <c r="S1257" t="s">
        <v>1538</v>
      </c>
      <c r="T1257" t="s">
        <v>1538</v>
      </c>
      <c r="U1257" t="s">
        <v>1538</v>
      </c>
      <c r="V1257" t="s">
        <v>1538</v>
      </c>
    </row>
    <row r="1258" spans="1:22" ht="16">
      <c r="A1258" s="104" t="s">
        <v>1313</v>
      </c>
      <c r="B1258" s="20" t="str">
        <f>VLOOKUP(A1258,'Planning Periods'!$E$2:$N$540,10,FALSE)</f>
        <v>12/31/2015 - 12/31/2023</v>
      </c>
      <c r="C1258" s="103">
        <v>2015</v>
      </c>
      <c r="D1258" s="103" t="str">
        <f t="shared" si="18"/>
        <v>Mcfarland 2015</v>
      </c>
      <c r="E1258" s="103" t="s">
        <v>1538</v>
      </c>
      <c r="F1258" s="101" t="s">
        <v>1538</v>
      </c>
      <c r="G1258" s="103" t="s">
        <v>1538</v>
      </c>
      <c r="H1258" s="103" t="s">
        <v>1538</v>
      </c>
      <c r="I1258" s="102"/>
      <c r="J1258" s="103" t="s">
        <v>1538</v>
      </c>
      <c r="K1258" s="101" t="s">
        <v>1538</v>
      </c>
      <c r="L1258" s="103" t="s">
        <v>1538</v>
      </c>
      <c r="M1258" s="103" t="s">
        <v>1538</v>
      </c>
      <c r="N1258" s="102"/>
      <c r="O1258" s="103" t="s">
        <v>1538</v>
      </c>
      <c r="P1258" s="103" t="s">
        <v>1538</v>
      </c>
      <c r="Q1258" s="102"/>
      <c r="R1258" s="103" t="s">
        <v>1538</v>
      </c>
      <c r="S1258" s="103" t="s">
        <v>1538</v>
      </c>
      <c r="T1258" s="102" t="s">
        <v>1538</v>
      </c>
      <c r="U1258" s="103" t="s">
        <v>1538</v>
      </c>
      <c r="V1258" s="103" t="s">
        <v>1538</v>
      </c>
    </row>
    <row r="1259" spans="1:22" ht="16">
      <c r="A1259" s="104" t="s">
        <v>1313</v>
      </c>
      <c r="B1259" s="20" t="str">
        <f>VLOOKUP(A1259,'Planning Periods'!$E$2:$N$540,10,FALSE)</f>
        <v>12/31/2015 - 12/31/2023</v>
      </c>
      <c r="C1259" s="103">
        <v>2016</v>
      </c>
      <c r="D1259" s="103" t="str">
        <f t="shared" si="18"/>
        <v>Mcfarland 2016</v>
      </c>
      <c r="E1259" s="103">
        <v>93</v>
      </c>
      <c r="F1259" s="101">
        <v>6</v>
      </c>
      <c r="G1259" s="103">
        <v>0</v>
      </c>
      <c r="H1259" s="103">
        <v>6</v>
      </c>
      <c r="I1259" s="102"/>
      <c r="J1259" s="103">
        <v>73</v>
      </c>
      <c r="K1259" s="101">
        <v>6</v>
      </c>
      <c r="L1259" s="103">
        <v>0</v>
      </c>
      <c r="M1259" s="103">
        <v>6</v>
      </c>
      <c r="N1259" s="102"/>
      <c r="O1259" s="103">
        <v>66</v>
      </c>
      <c r="P1259" s="103">
        <v>7</v>
      </c>
      <c r="Q1259" s="102"/>
      <c r="R1259" s="103">
        <v>79</v>
      </c>
      <c r="S1259" s="103">
        <v>0</v>
      </c>
      <c r="T1259" s="102">
        <v>6</v>
      </c>
      <c r="U1259" s="103">
        <v>311</v>
      </c>
      <c r="V1259" s="103">
        <v>19</v>
      </c>
    </row>
    <row r="1260" spans="1:22" ht="16">
      <c r="A1260" s="104" t="s">
        <v>1313</v>
      </c>
      <c r="B1260" s="20" t="str">
        <f>VLOOKUP(A1260,'Planning Periods'!$E$2:$N$540,10,FALSE)</f>
        <v>12/31/2015 - 12/31/2023</v>
      </c>
      <c r="C1260" s="103">
        <v>2017</v>
      </c>
      <c r="D1260" s="103" t="str">
        <f t="shared" si="18"/>
        <v>Mcfarland 2017</v>
      </c>
      <c r="E1260" s="103">
        <v>93</v>
      </c>
      <c r="F1260" s="101">
        <v>0</v>
      </c>
      <c r="G1260" s="103">
        <v>0</v>
      </c>
      <c r="H1260" s="103">
        <v>0</v>
      </c>
      <c r="I1260" s="102"/>
      <c r="J1260" s="103">
        <v>73</v>
      </c>
      <c r="K1260" s="101">
        <v>0</v>
      </c>
      <c r="L1260" s="103">
        <v>0</v>
      </c>
      <c r="M1260" s="103">
        <v>0</v>
      </c>
      <c r="N1260" s="102"/>
      <c r="O1260" s="103">
        <v>66</v>
      </c>
      <c r="P1260" s="103">
        <v>25</v>
      </c>
      <c r="Q1260" s="102"/>
      <c r="R1260" s="103">
        <v>79</v>
      </c>
      <c r="S1260" s="103">
        <v>0</v>
      </c>
      <c r="T1260" s="102">
        <v>0</v>
      </c>
      <c r="U1260" s="103">
        <v>311</v>
      </c>
      <c r="V1260" s="103">
        <v>25</v>
      </c>
    </row>
    <row r="1261" spans="1:22" ht="16">
      <c r="A1261" s="104" t="s">
        <v>492</v>
      </c>
      <c r="B1261" s="20" t="str">
        <f>VLOOKUP(A1261,'Planning Periods'!$E$2:$N$540,10,FALSE)</f>
        <v>06/30/2014 - 06/30/2019</v>
      </c>
      <c r="C1261" s="103">
        <v>2014</v>
      </c>
      <c r="D1261" s="103" t="str">
        <f t="shared" si="18"/>
        <v>Mendocino County - Unincorporated 2014</v>
      </c>
      <c r="E1261" s="103" t="s">
        <v>1538</v>
      </c>
      <c r="F1261" s="101" t="s">
        <v>1538</v>
      </c>
      <c r="G1261" s="103" t="s">
        <v>1538</v>
      </c>
      <c r="H1261" s="103" t="s">
        <v>1538</v>
      </c>
      <c r="I1261" s="102"/>
      <c r="J1261" s="103" t="s">
        <v>1538</v>
      </c>
      <c r="K1261" s="101" t="s">
        <v>1538</v>
      </c>
      <c r="L1261" s="103" t="s">
        <v>1538</v>
      </c>
      <c r="M1261" s="103" t="s">
        <v>1538</v>
      </c>
      <c r="N1261" s="102"/>
      <c r="O1261" s="103" t="s">
        <v>1538</v>
      </c>
      <c r="P1261" s="103" t="s">
        <v>1538</v>
      </c>
      <c r="Q1261" s="102"/>
      <c r="R1261" s="103" t="s">
        <v>1538</v>
      </c>
      <c r="S1261" s="103" t="s">
        <v>1538</v>
      </c>
      <c r="T1261" s="102" t="s">
        <v>1538</v>
      </c>
      <c r="U1261" s="103" t="s">
        <v>1538</v>
      </c>
      <c r="V1261" s="103" t="s">
        <v>1538</v>
      </c>
    </row>
    <row r="1262" spans="1:22" ht="16">
      <c r="A1262" s="104" t="s">
        <v>492</v>
      </c>
      <c r="B1262" s="20" t="str">
        <f>VLOOKUP(A1262,'Planning Periods'!$E$2:$N$540,10,FALSE)</f>
        <v>06/30/2014 - 06/30/2019</v>
      </c>
      <c r="C1262" s="103">
        <v>2015</v>
      </c>
      <c r="D1262" s="103" t="str">
        <f t="shared" si="18"/>
        <v>Mendocino County - Unincorporated 2015</v>
      </c>
      <c r="E1262" s="103">
        <v>40</v>
      </c>
      <c r="F1262" s="101">
        <v>0</v>
      </c>
      <c r="G1262" s="103">
        <v>0</v>
      </c>
      <c r="H1262" s="103">
        <v>0</v>
      </c>
      <c r="I1262" s="102"/>
      <c r="J1262" s="103">
        <v>27</v>
      </c>
      <c r="K1262" s="101">
        <v>0</v>
      </c>
      <c r="L1262" s="103">
        <v>0</v>
      </c>
      <c r="M1262" s="103">
        <v>0</v>
      </c>
      <c r="N1262" s="102"/>
      <c r="O1262" s="103">
        <v>27</v>
      </c>
      <c r="P1262" s="103">
        <v>56</v>
      </c>
      <c r="Q1262" s="102"/>
      <c r="R1262" s="103">
        <v>74</v>
      </c>
      <c r="S1262" s="103">
        <v>52</v>
      </c>
      <c r="T1262" s="102">
        <v>0</v>
      </c>
      <c r="U1262" s="103">
        <v>168</v>
      </c>
      <c r="V1262" s="103">
        <v>108</v>
      </c>
    </row>
    <row r="1263" spans="1:22" ht="16">
      <c r="A1263" s="104" t="s">
        <v>492</v>
      </c>
      <c r="B1263" s="20" t="str">
        <f>VLOOKUP(A1263,'Planning Periods'!$E$2:$N$540,10,FALSE)</f>
        <v>06/30/2014 - 06/30/2019</v>
      </c>
      <c r="C1263" s="103">
        <v>2016</v>
      </c>
      <c r="D1263" s="103" t="str">
        <f t="shared" si="18"/>
        <v>Mendocino County - Unincorporated 2016</v>
      </c>
      <c r="E1263" s="103" t="s">
        <v>1538</v>
      </c>
      <c r="F1263" s="101" t="s">
        <v>1538</v>
      </c>
      <c r="G1263" s="103" t="s">
        <v>1538</v>
      </c>
      <c r="H1263" s="103" t="s">
        <v>1538</v>
      </c>
      <c r="I1263" s="102"/>
      <c r="J1263" s="103" t="s">
        <v>1538</v>
      </c>
      <c r="K1263" s="101" t="s">
        <v>1538</v>
      </c>
      <c r="L1263" s="103" t="s">
        <v>1538</v>
      </c>
      <c r="M1263" s="103" t="s">
        <v>1538</v>
      </c>
      <c r="N1263" s="102"/>
      <c r="O1263" s="103" t="s">
        <v>1538</v>
      </c>
      <c r="P1263" s="103" t="s">
        <v>1538</v>
      </c>
      <c r="Q1263" s="102"/>
      <c r="R1263" s="103" t="s">
        <v>1538</v>
      </c>
      <c r="S1263" s="103" t="s">
        <v>1538</v>
      </c>
      <c r="T1263" s="102" t="s">
        <v>1538</v>
      </c>
      <c r="U1263" s="103" t="s">
        <v>1538</v>
      </c>
      <c r="V1263" s="103" t="s">
        <v>1538</v>
      </c>
    </row>
    <row r="1264" spans="1:22" ht="16">
      <c r="A1264" s="104" t="s">
        <v>492</v>
      </c>
      <c r="B1264" s="20" t="str">
        <f>VLOOKUP(A1264,'Planning Periods'!$E$2:$N$540,10,FALSE)</f>
        <v>06/30/2014 - 06/30/2019</v>
      </c>
      <c r="C1264" s="103">
        <v>2017</v>
      </c>
      <c r="D1264" s="103" t="str">
        <f t="shared" si="18"/>
        <v>Mendocino County - Unincorporated 2017</v>
      </c>
      <c r="E1264" s="103" t="s">
        <v>1538</v>
      </c>
      <c r="F1264" s="101" t="s">
        <v>1538</v>
      </c>
      <c r="G1264" s="103" t="s">
        <v>1538</v>
      </c>
      <c r="H1264" s="103" t="s">
        <v>1538</v>
      </c>
      <c r="I1264" s="102"/>
      <c r="J1264" s="103" t="s">
        <v>1538</v>
      </c>
      <c r="K1264" s="101" t="s">
        <v>1538</v>
      </c>
      <c r="L1264" s="103" t="s">
        <v>1538</v>
      </c>
      <c r="M1264" s="103" t="s">
        <v>1538</v>
      </c>
      <c r="N1264" s="102"/>
      <c r="O1264" s="103" t="s">
        <v>1538</v>
      </c>
      <c r="P1264" s="103" t="s">
        <v>1538</v>
      </c>
      <c r="Q1264" s="102"/>
      <c r="R1264" s="103" t="s">
        <v>1538</v>
      </c>
      <c r="S1264" s="103" t="s">
        <v>1538</v>
      </c>
      <c r="T1264" s="102" t="s">
        <v>1538</v>
      </c>
      <c r="U1264" s="103" t="s">
        <v>1538</v>
      </c>
      <c r="V1264" s="103" t="s">
        <v>1538</v>
      </c>
    </row>
    <row r="1265" spans="1:22" ht="16">
      <c r="A1265" t="s">
        <v>1178</v>
      </c>
      <c r="B1265" s="20" t="str">
        <f>VLOOKUP(A1265,'Planning Periods'!$E$2:$N$540,10,FALSE)</f>
        <v>12/31/2015 - 12/31/2023</v>
      </c>
      <c r="C1265" s="103">
        <v>2013</v>
      </c>
      <c r="D1265" s="103" t="str">
        <f t="shared" si="18"/>
        <v>Mendota 2013</v>
      </c>
      <c r="E1265" s="103" t="s">
        <v>1538</v>
      </c>
      <c r="F1265" s="101" t="s">
        <v>1538</v>
      </c>
      <c r="G1265" s="103" t="s">
        <v>1538</v>
      </c>
      <c r="H1265" s="103" t="s">
        <v>1538</v>
      </c>
      <c r="I1265" s="102"/>
      <c r="J1265" s="103" t="s">
        <v>1538</v>
      </c>
      <c r="K1265" s="101" t="s">
        <v>1538</v>
      </c>
      <c r="L1265" s="103" t="s">
        <v>1538</v>
      </c>
      <c r="M1265" s="103" t="s">
        <v>1538</v>
      </c>
      <c r="N1265" s="102"/>
      <c r="O1265" s="103" t="s">
        <v>1538</v>
      </c>
      <c r="P1265" s="103" t="s">
        <v>1538</v>
      </c>
      <c r="Q1265" s="102"/>
      <c r="R1265" s="103" t="s">
        <v>1538</v>
      </c>
      <c r="S1265" s="103" t="s">
        <v>1538</v>
      </c>
      <c r="T1265" s="102" t="s">
        <v>1538</v>
      </c>
      <c r="U1265" s="103" t="s">
        <v>1538</v>
      </c>
      <c r="V1265" s="103" t="s">
        <v>1538</v>
      </c>
    </row>
    <row r="1266" spans="1:22" ht="16">
      <c r="A1266" t="s">
        <v>1178</v>
      </c>
      <c r="B1266" s="20" t="str">
        <f>VLOOKUP(A1266,'Planning Periods'!$E$2:$N$540,10,FALSE)</f>
        <v>12/31/2015 - 12/31/2023</v>
      </c>
      <c r="C1266" s="103">
        <v>2014</v>
      </c>
      <c r="D1266" s="103" t="str">
        <f t="shared" si="18"/>
        <v>Mendota 2014</v>
      </c>
      <c r="E1266" s="101" t="s">
        <v>1538</v>
      </c>
      <c r="F1266" s="101" t="s">
        <v>1538</v>
      </c>
      <c r="G1266" s="101" t="s">
        <v>1538</v>
      </c>
      <c r="H1266" s="101" t="s">
        <v>1538</v>
      </c>
      <c r="I1266" s="101">
        <v>0</v>
      </c>
      <c r="J1266" s="101" t="s">
        <v>1538</v>
      </c>
      <c r="K1266" s="101" t="s">
        <v>1538</v>
      </c>
      <c r="L1266" s="101" t="s">
        <v>1538</v>
      </c>
      <c r="M1266" s="101" t="s">
        <v>1538</v>
      </c>
      <c r="N1266" s="101">
        <v>0</v>
      </c>
      <c r="O1266" s="101" t="s">
        <v>1538</v>
      </c>
      <c r="P1266" s="101" t="s">
        <v>1538</v>
      </c>
      <c r="Q1266" s="101"/>
      <c r="R1266" s="101" t="s">
        <v>1538</v>
      </c>
      <c r="S1266" s="101" t="s">
        <v>1538</v>
      </c>
      <c r="T1266" s="101" t="s">
        <v>1538</v>
      </c>
      <c r="U1266" s="101" t="s">
        <v>1538</v>
      </c>
      <c r="V1266" s="101" t="s">
        <v>1538</v>
      </c>
    </row>
    <row r="1267" spans="1:22" ht="16">
      <c r="A1267" t="s">
        <v>1178</v>
      </c>
      <c r="B1267" s="20" t="str">
        <f>VLOOKUP(A1267,'Planning Periods'!$E$2:$N$540,10,FALSE)</f>
        <v>12/31/2015 - 12/31/2023</v>
      </c>
      <c r="C1267" s="103">
        <v>2015</v>
      </c>
      <c r="D1267" s="103" t="str">
        <f t="shared" si="18"/>
        <v>Mendota 2015</v>
      </c>
      <c r="E1267" t="s">
        <v>1538</v>
      </c>
      <c r="F1267" t="s">
        <v>1538</v>
      </c>
      <c r="G1267" t="s">
        <v>1538</v>
      </c>
      <c r="H1267" t="s">
        <v>1538</v>
      </c>
      <c r="J1267" t="s">
        <v>1538</v>
      </c>
      <c r="K1267" t="s">
        <v>1538</v>
      </c>
      <c r="L1267" t="s">
        <v>1538</v>
      </c>
      <c r="M1267" t="s">
        <v>1538</v>
      </c>
      <c r="O1267" t="s">
        <v>1538</v>
      </c>
      <c r="P1267" t="s">
        <v>1538</v>
      </c>
      <c r="R1267" t="s">
        <v>1538</v>
      </c>
      <c r="S1267" t="s">
        <v>1538</v>
      </c>
      <c r="T1267" t="s">
        <v>1538</v>
      </c>
      <c r="U1267" t="s">
        <v>1538</v>
      </c>
      <c r="V1267" t="s">
        <v>1538</v>
      </c>
    </row>
    <row r="1268" spans="1:22" ht="16">
      <c r="A1268" t="s">
        <v>1178</v>
      </c>
      <c r="B1268" s="20" t="str">
        <f>VLOOKUP(A1268,'Planning Periods'!$E$2:$N$540,10,FALSE)</f>
        <v>12/31/2015 - 12/31/2023</v>
      </c>
      <c r="C1268" s="103">
        <v>2016</v>
      </c>
      <c r="D1268" s="103" t="str">
        <f t="shared" si="18"/>
        <v>Mendota 2016</v>
      </c>
      <c r="E1268" t="s">
        <v>1538</v>
      </c>
      <c r="F1268" t="s">
        <v>1538</v>
      </c>
      <c r="G1268" t="s">
        <v>1538</v>
      </c>
      <c r="H1268" t="s">
        <v>1538</v>
      </c>
      <c r="J1268" t="s">
        <v>1538</v>
      </c>
      <c r="K1268" t="s">
        <v>1538</v>
      </c>
      <c r="L1268" t="s">
        <v>1538</v>
      </c>
      <c r="M1268" t="s">
        <v>1538</v>
      </c>
      <c r="O1268" t="s">
        <v>1538</v>
      </c>
      <c r="P1268" t="s">
        <v>1538</v>
      </c>
      <c r="R1268" t="s">
        <v>1538</v>
      </c>
      <c r="S1268" t="s">
        <v>1538</v>
      </c>
      <c r="T1268" t="s">
        <v>1538</v>
      </c>
      <c r="U1268" t="s">
        <v>1538</v>
      </c>
      <c r="V1268" t="s">
        <v>1538</v>
      </c>
    </row>
    <row r="1269" spans="1:22" ht="16">
      <c r="A1269" t="s">
        <v>1178</v>
      </c>
      <c r="B1269" s="20" t="str">
        <f>VLOOKUP(A1269,'Planning Periods'!$E$2:$N$540,10,FALSE)</f>
        <v>12/31/2015 - 12/31/2023</v>
      </c>
      <c r="C1269" s="103">
        <v>2017</v>
      </c>
      <c r="D1269" s="103" t="str">
        <f t="shared" si="18"/>
        <v>Mendota 2017</v>
      </c>
      <c r="E1269" t="s">
        <v>1538</v>
      </c>
      <c r="F1269" t="s">
        <v>1538</v>
      </c>
      <c r="G1269" t="s">
        <v>1538</v>
      </c>
      <c r="H1269" t="s">
        <v>1538</v>
      </c>
      <c r="J1269" t="s">
        <v>1538</v>
      </c>
      <c r="K1269" t="s">
        <v>1538</v>
      </c>
      <c r="L1269" t="s">
        <v>1538</v>
      </c>
      <c r="M1269" t="s">
        <v>1538</v>
      </c>
      <c r="O1269" t="s">
        <v>1538</v>
      </c>
      <c r="P1269" t="s">
        <v>1538</v>
      </c>
      <c r="R1269" t="s">
        <v>1538</v>
      </c>
      <c r="S1269" t="s">
        <v>1538</v>
      </c>
      <c r="T1269" t="s">
        <v>1538</v>
      </c>
      <c r="U1269" t="s">
        <v>1538</v>
      </c>
      <c r="V1269" t="s">
        <v>1538</v>
      </c>
    </row>
    <row r="1270" spans="1:22">
      <c r="A1270" s="104" t="s">
        <v>942</v>
      </c>
      <c r="B1270" s="20"/>
      <c r="C1270" s="103">
        <v>2013</v>
      </c>
      <c r="D1270" s="103" t="str">
        <f t="shared" si="18"/>
        <v>Menifee 2013</v>
      </c>
      <c r="E1270" t="s">
        <v>1538</v>
      </c>
      <c r="F1270" t="s">
        <v>1538</v>
      </c>
      <c r="G1270" t="s">
        <v>1538</v>
      </c>
      <c r="H1270" t="s">
        <v>1538</v>
      </c>
      <c r="J1270" t="s">
        <v>1538</v>
      </c>
      <c r="K1270" t="s">
        <v>1538</v>
      </c>
      <c r="L1270" t="s">
        <v>1538</v>
      </c>
      <c r="M1270" t="s">
        <v>1538</v>
      </c>
      <c r="O1270" t="s">
        <v>1538</v>
      </c>
      <c r="P1270" t="s">
        <v>1538</v>
      </c>
      <c r="R1270" t="s">
        <v>1538</v>
      </c>
      <c r="S1270" t="s">
        <v>1538</v>
      </c>
      <c r="T1270" t="s">
        <v>1538</v>
      </c>
      <c r="U1270" t="s">
        <v>1538</v>
      </c>
      <c r="V1270" t="s">
        <v>1538</v>
      </c>
    </row>
    <row r="1271" spans="1:22" ht="16">
      <c r="A1271" s="104" t="s">
        <v>942</v>
      </c>
      <c r="B1271" s="20" t="str">
        <f>VLOOKUP(A1271,'Planning Periods'!$E$2:$N$540,10,FALSE)</f>
        <v>10/15/2013 - 10/15/2021</v>
      </c>
      <c r="C1271" s="103">
        <v>2014</v>
      </c>
      <c r="D1271" s="103" t="str">
        <f t="shared" si="18"/>
        <v>Menifee 2014</v>
      </c>
      <c r="E1271" s="103">
        <v>1488</v>
      </c>
      <c r="F1271" s="101">
        <v>1</v>
      </c>
      <c r="G1271" s="103">
        <v>0</v>
      </c>
      <c r="H1271" s="103">
        <v>1</v>
      </c>
      <c r="I1271" s="102"/>
      <c r="J1271" s="103">
        <v>1007</v>
      </c>
      <c r="K1271" s="101">
        <v>1</v>
      </c>
      <c r="L1271" s="103">
        <v>0</v>
      </c>
      <c r="M1271" s="103">
        <v>1</v>
      </c>
      <c r="N1271" s="102"/>
      <c r="O1271" s="103">
        <v>1140</v>
      </c>
      <c r="P1271" s="103">
        <v>158</v>
      </c>
      <c r="Q1271" s="102"/>
      <c r="R1271" s="103">
        <v>2610</v>
      </c>
      <c r="S1271" s="103">
        <v>181</v>
      </c>
      <c r="T1271" s="102">
        <v>1</v>
      </c>
      <c r="U1271" s="103">
        <v>6245</v>
      </c>
      <c r="V1271" s="103">
        <v>341</v>
      </c>
    </row>
    <row r="1272" spans="1:22" ht="16">
      <c r="A1272" s="104" t="s">
        <v>942</v>
      </c>
      <c r="B1272" s="20" t="str">
        <f>VLOOKUP(A1272,'Planning Periods'!$E$2:$N$540,10,FALSE)</f>
        <v>10/15/2013 - 10/15/2021</v>
      </c>
      <c r="C1272" s="103">
        <v>2015</v>
      </c>
      <c r="D1272" s="103" t="str">
        <f t="shared" si="18"/>
        <v>Menifee 2015</v>
      </c>
      <c r="E1272" s="103">
        <v>1488</v>
      </c>
      <c r="F1272" s="101">
        <v>4</v>
      </c>
      <c r="G1272" s="103">
        <v>0</v>
      </c>
      <c r="H1272" s="103">
        <v>4</v>
      </c>
      <c r="I1272" s="102"/>
      <c r="J1272" s="103">
        <v>1007</v>
      </c>
      <c r="K1272" s="101">
        <v>0</v>
      </c>
      <c r="L1272" s="103">
        <v>0</v>
      </c>
      <c r="M1272" s="103">
        <v>0</v>
      </c>
      <c r="N1272" s="102"/>
      <c r="O1272" s="103">
        <v>1140</v>
      </c>
      <c r="P1272" s="103">
        <v>193</v>
      </c>
      <c r="Q1272" s="102"/>
      <c r="R1272" s="103">
        <v>2610</v>
      </c>
      <c r="S1272" s="103">
        <v>215</v>
      </c>
      <c r="T1272" s="102">
        <v>0</v>
      </c>
      <c r="U1272" s="103">
        <v>6245</v>
      </c>
      <c r="V1272" s="103">
        <v>412</v>
      </c>
    </row>
    <row r="1273" spans="1:22" ht="16">
      <c r="A1273" s="104" t="s">
        <v>942</v>
      </c>
      <c r="B1273" s="20" t="str">
        <f>VLOOKUP(A1273,'Planning Periods'!$E$2:$N$540,10,FALSE)</f>
        <v>10/15/2013 - 10/15/2021</v>
      </c>
      <c r="C1273" s="103">
        <v>2016</v>
      </c>
      <c r="D1273" s="103" t="str">
        <f t="shared" si="18"/>
        <v>Menifee 2016</v>
      </c>
      <c r="E1273" s="103">
        <v>1488</v>
      </c>
      <c r="F1273" s="101">
        <v>3</v>
      </c>
      <c r="G1273" s="103">
        <v>0</v>
      </c>
      <c r="H1273" s="103">
        <v>3</v>
      </c>
      <c r="I1273" s="102"/>
      <c r="J1273" s="103">
        <v>1007</v>
      </c>
      <c r="K1273" s="101">
        <v>2</v>
      </c>
      <c r="L1273" s="103">
        <v>0</v>
      </c>
      <c r="M1273" s="103">
        <v>2</v>
      </c>
      <c r="N1273" s="102"/>
      <c r="O1273" s="103">
        <v>1140</v>
      </c>
      <c r="P1273" s="103">
        <v>184</v>
      </c>
      <c r="Q1273" s="102"/>
      <c r="R1273" s="103">
        <v>2610</v>
      </c>
      <c r="S1273" s="103">
        <v>349</v>
      </c>
      <c r="T1273" s="102">
        <v>2</v>
      </c>
      <c r="U1273" s="103">
        <v>6245</v>
      </c>
      <c r="V1273" s="103">
        <v>538</v>
      </c>
    </row>
    <row r="1274" spans="1:22" ht="16">
      <c r="A1274" s="104" t="s">
        <v>942</v>
      </c>
      <c r="B1274" s="20" t="str">
        <f>VLOOKUP(A1274,'Planning Periods'!$E$2:$N$540,10,FALSE)</f>
        <v>10/15/2013 - 10/15/2021</v>
      </c>
      <c r="C1274" s="103">
        <v>2017</v>
      </c>
      <c r="D1274" s="103" t="str">
        <f t="shared" si="18"/>
        <v>Menifee 2017</v>
      </c>
      <c r="E1274" s="103">
        <v>1488</v>
      </c>
      <c r="F1274" s="101">
        <v>3</v>
      </c>
      <c r="G1274" s="103">
        <v>0</v>
      </c>
      <c r="H1274" s="103">
        <v>3</v>
      </c>
      <c r="I1274" s="102"/>
      <c r="J1274" s="103">
        <v>1007</v>
      </c>
      <c r="K1274" s="101">
        <v>9</v>
      </c>
      <c r="L1274" s="103">
        <v>0</v>
      </c>
      <c r="M1274" s="103">
        <v>9</v>
      </c>
      <c r="N1274" s="102"/>
      <c r="O1274" s="103">
        <v>1140</v>
      </c>
      <c r="P1274" s="103">
        <v>168</v>
      </c>
      <c r="Q1274" s="102"/>
      <c r="R1274" s="103">
        <v>2610</v>
      </c>
      <c r="S1274" s="103">
        <v>514</v>
      </c>
      <c r="T1274" s="102">
        <v>9</v>
      </c>
      <c r="U1274" s="103">
        <v>6245</v>
      </c>
      <c r="V1274" s="103">
        <v>694</v>
      </c>
    </row>
    <row r="1275" spans="1:22" ht="16">
      <c r="A1275" s="104" t="s">
        <v>857</v>
      </c>
      <c r="B1275" s="20" t="str">
        <f>VLOOKUP(A1275,'Planning Periods'!$E$2:$N$540,10,FALSE)</f>
        <v>01/31/2015 - 01/31/2023</v>
      </c>
      <c r="C1275" s="103">
        <v>2014</v>
      </c>
      <c r="D1275" s="103" t="str">
        <f t="shared" si="18"/>
        <v>Menlo Park 2014</v>
      </c>
      <c r="E1275" s="103" t="s">
        <v>1538</v>
      </c>
      <c r="F1275" s="101" t="s">
        <v>1538</v>
      </c>
      <c r="G1275" s="103" t="s">
        <v>1538</v>
      </c>
      <c r="H1275" s="103" t="s">
        <v>1538</v>
      </c>
      <c r="I1275" s="102"/>
      <c r="J1275" s="103" t="s">
        <v>1538</v>
      </c>
      <c r="K1275" s="101" t="s">
        <v>1538</v>
      </c>
      <c r="L1275" s="103" t="s">
        <v>1538</v>
      </c>
      <c r="M1275" s="103" t="s">
        <v>1538</v>
      </c>
      <c r="N1275" s="102"/>
      <c r="O1275" s="103" t="s">
        <v>1538</v>
      </c>
      <c r="P1275" s="103" t="s">
        <v>1538</v>
      </c>
      <c r="Q1275" s="102"/>
      <c r="R1275" s="103" t="s">
        <v>1538</v>
      </c>
      <c r="S1275" s="103" t="s">
        <v>1538</v>
      </c>
      <c r="T1275" s="102" t="s">
        <v>1538</v>
      </c>
      <c r="U1275" s="103" t="s">
        <v>1538</v>
      </c>
      <c r="V1275" s="103" t="s">
        <v>1538</v>
      </c>
    </row>
    <row r="1276" spans="1:22" ht="16">
      <c r="A1276" s="104" t="s">
        <v>857</v>
      </c>
      <c r="B1276" s="20" t="str">
        <f>VLOOKUP(A1276,'Planning Periods'!$E$2:$N$540,10,FALSE)</f>
        <v>01/31/2015 - 01/31/2023</v>
      </c>
      <c r="C1276" s="103">
        <v>2015</v>
      </c>
      <c r="D1276" s="103" t="str">
        <f t="shared" si="18"/>
        <v>Menlo Park 2015</v>
      </c>
      <c r="E1276" s="103">
        <v>233</v>
      </c>
      <c r="F1276" s="101">
        <v>85</v>
      </c>
      <c r="G1276" s="103">
        <v>84</v>
      </c>
      <c r="H1276" s="103">
        <v>1</v>
      </c>
      <c r="I1276" s="102"/>
      <c r="J1276" s="103">
        <v>129</v>
      </c>
      <c r="K1276" s="101">
        <v>22</v>
      </c>
      <c r="L1276" s="103">
        <v>20</v>
      </c>
      <c r="M1276" s="103">
        <v>2</v>
      </c>
      <c r="N1276" s="102"/>
      <c r="O1276" s="103">
        <v>143</v>
      </c>
      <c r="P1276" s="103">
        <v>0</v>
      </c>
      <c r="Q1276" s="102"/>
      <c r="R1276" s="103">
        <v>150</v>
      </c>
      <c r="S1276" s="103">
        <v>712</v>
      </c>
      <c r="T1276" s="102">
        <v>2</v>
      </c>
      <c r="U1276" s="103">
        <v>655</v>
      </c>
      <c r="V1276" s="103">
        <v>819</v>
      </c>
    </row>
    <row r="1277" spans="1:22" ht="16">
      <c r="A1277" s="104" t="s">
        <v>857</v>
      </c>
      <c r="B1277" s="20" t="str">
        <f>VLOOKUP(A1277,'Planning Periods'!$E$2:$N$540,10,FALSE)</f>
        <v>01/31/2015 - 01/31/2023</v>
      </c>
      <c r="C1277" s="103">
        <v>2016</v>
      </c>
      <c r="D1277" s="103" t="str">
        <f t="shared" si="18"/>
        <v>Menlo Park 2016</v>
      </c>
      <c r="E1277" s="103">
        <v>233</v>
      </c>
      <c r="F1277" s="101">
        <v>45</v>
      </c>
      <c r="G1277" s="103">
        <v>42</v>
      </c>
      <c r="H1277" s="103">
        <v>3</v>
      </c>
      <c r="I1277" s="102"/>
      <c r="J1277" s="103">
        <v>129</v>
      </c>
      <c r="K1277" s="101">
        <v>4</v>
      </c>
      <c r="L1277" s="103">
        <v>0</v>
      </c>
      <c r="M1277" s="103">
        <v>4</v>
      </c>
      <c r="N1277" s="102"/>
      <c r="O1277" s="103">
        <v>143</v>
      </c>
      <c r="P1277" s="103">
        <v>0</v>
      </c>
      <c r="Q1277" s="102"/>
      <c r="R1277" s="103">
        <v>150</v>
      </c>
      <c r="S1277" s="103">
        <v>17</v>
      </c>
      <c r="T1277" s="102">
        <v>4</v>
      </c>
      <c r="U1277" s="103">
        <v>655</v>
      </c>
      <c r="V1277" s="103">
        <v>66</v>
      </c>
    </row>
    <row r="1278" spans="1:22" ht="16">
      <c r="A1278" s="104" t="s">
        <v>857</v>
      </c>
      <c r="B1278" s="20" t="str">
        <f>VLOOKUP(A1278,'Planning Periods'!$E$2:$N$540,10,FALSE)</f>
        <v>01/31/2015 - 01/31/2023</v>
      </c>
      <c r="C1278" s="103">
        <v>2017</v>
      </c>
      <c r="D1278" s="103" t="str">
        <f t="shared" si="18"/>
        <v>Menlo Park 2017</v>
      </c>
      <c r="E1278" s="103">
        <v>233</v>
      </c>
      <c r="F1278" s="101">
        <v>8</v>
      </c>
      <c r="G1278" s="103">
        <v>0</v>
      </c>
      <c r="H1278" s="103">
        <v>8</v>
      </c>
      <c r="I1278" s="102"/>
      <c r="J1278" s="103">
        <v>129</v>
      </c>
      <c r="K1278" s="101">
        <v>6</v>
      </c>
      <c r="L1278" s="103">
        <v>2</v>
      </c>
      <c r="M1278" s="103">
        <v>4</v>
      </c>
      <c r="N1278" s="102"/>
      <c r="O1278" s="103">
        <v>143</v>
      </c>
      <c r="P1278" s="103">
        <v>1</v>
      </c>
      <c r="Q1278" s="102"/>
      <c r="R1278" s="103">
        <v>150</v>
      </c>
      <c r="S1278" s="103">
        <v>20</v>
      </c>
      <c r="T1278" s="102">
        <v>4</v>
      </c>
      <c r="U1278" s="103">
        <v>655</v>
      </c>
      <c r="V1278" s="103">
        <v>35</v>
      </c>
    </row>
    <row r="1279" spans="1:22" ht="16">
      <c r="A1279" s="104" t="s">
        <v>1021</v>
      </c>
      <c r="B1279" s="20" t="str">
        <f>VLOOKUP(A1279,'Planning Periods'!$E$2:$N$540,10,FALSE)</f>
        <v>03/31/2016 - 03/31/2024</v>
      </c>
      <c r="C1279" s="103">
        <v>2014</v>
      </c>
      <c r="D1279" s="103" t="str">
        <f t="shared" si="18"/>
        <v>Merced 2014</v>
      </c>
      <c r="E1279" s="103" t="s">
        <v>1538</v>
      </c>
      <c r="F1279" s="101" t="s">
        <v>1538</v>
      </c>
      <c r="G1279" s="103" t="s">
        <v>1538</v>
      </c>
      <c r="H1279" s="103" t="s">
        <v>1538</v>
      </c>
      <c r="I1279" s="102"/>
      <c r="J1279" s="103" t="s">
        <v>1538</v>
      </c>
      <c r="K1279" s="101" t="s">
        <v>1538</v>
      </c>
      <c r="L1279" s="103" t="s">
        <v>1538</v>
      </c>
      <c r="M1279" s="103" t="s">
        <v>1538</v>
      </c>
      <c r="N1279" s="102"/>
      <c r="O1279" s="103" t="s">
        <v>1538</v>
      </c>
      <c r="P1279" s="103" t="s">
        <v>1538</v>
      </c>
      <c r="Q1279" s="102"/>
      <c r="R1279" s="103" t="s">
        <v>1538</v>
      </c>
      <c r="S1279" s="103" t="s">
        <v>1538</v>
      </c>
      <c r="T1279" s="102" t="s">
        <v>1538</v>
      </c>
      <c r="U1279" s="103" t="s">
        <v>1538</v>
      </c>
      <c r="V1279" s="103" t="s">
        <v>1538</v>
      </c>
    </row>
    <row r="1280" spans="1:22" ht="16">
      <c r="A1280" s="104" t="s">
        <v>1021</v>
      </c>
      <c r="B1280" s="20" t="str">
        <f>VLOOKUP(A1280,'Planning Periods'!$E$2:$N$540,10,FALSE)</f>
        <v>03/31/2016 - 03/31/2024</v>
      </c>
      <c r="C1280" s="103">
        <v>2015</v>
      </c>
      <c r="D1280" s="103" t="str">
        <f t="shared" si="18"/>
        <v>Merced 2015</v>
      </c>
      <c r="E1280" s="103" t="s">
        <v>1538</v>
      </c>
      <c r="F1280" s="101" t="s">
        <v>1538</v>
      </c>
      <c r="G1280" s="103" t="s">
        <v>1538</v>
      </c>
      <c r="H1280" s="103" t="s">
        <v>1538</v>
      </c>
      <c r="I1280" s="102"/>
      <c r="J1280" s="103" t="s">
        <v>1538</v>
      </c>
      <c r="K1280" s="101" t="s">
        <v>1538</v>
      </c>
      <c r="L1280" s="103" t="s">
        <v>1538</v>
      </c>
      <c r="M1280" s="103" t="s">
        <v>1538</v>
      </c>
      <c r="N1280" s="102"/>
      <c r="O1280" s="103" t="s">
        <v>1538</v>
      </c>
      <c r="P1280" s="103" t="s">
        <v>1538</v>
      </c>
      <c r="Q1280" s="102"/>
      <c r="R1280" s="103" t="s">
        <v>1538</v>
      </c>
      <c r="S1280" s="103" t="s">
        <v>1538</v>
      </c>
      <c r="T1280" s="102" t="s">
        <v>1538</v>
      </c>
      <c r="U1280" s="103" t="s">
        <v>1538</v>
      </c>
      <c r="V1280" s="103" t="s">
        <v>1538</v>
      </c>
    </row>
    <row r="1281" spans="1:22" ht="16">
      <c r="A1281" s="104" t="s">
        <v>1021</v>
      </c>
      <c r="B1281" s="20" t="str">
        <f>VLOOKUP(A1281,'Planning Periods'!$E$2:$N$540,10,FALSE)</f>
        <v>03/31/2016 - 03/31/2024</v>
      </c>
      <c r="C1281" s="103">
        <v>2016</v>
      </c>
      <c r="D1281" s="103" t="str">
        <f t="shared" si="18"/>
        <v>Merced 2016</v>
      </c>
      <c r="E1281" s="103" t="s">
        <v>1538</v>
      </c>
      <c r="F1281" s="101" t="s">
        <v>1538</v>
      </c>
      <c r="G1281" s="103" t="s">
        <v>1538</v>
      </c>
      <c r="H1281" s="103" t="s">
        <v>1538</v>
      </c>
      <c r="I1281" s="102"/>
      <c r="J1281" s="103" t="s">
        <v>1538</v>
      </c>
      <c r="K1281" s="101" t="s">
        <v>1538</v>
      </c>
      <c r="L1281" s="103" t="s">
        <v>1538</v>
      </c>
      <c r="M1281" s="103" t="s">
        <v>1538</v>
      </c>
      <c r="N1281" s="102"/>
      <c r="O1281" s="103" t="s">
        <v>1538</v>
      </c>
      <c r="P1281" s="103" t="s">
        <v>1538</v>
      </c>
      <c r="Q1281" s="102"/>
      <c r="R1281" s="103" t="s">
        <v>1538</v>
      </c>
      <c r="S1281" s="103" t="s">
        <v>1538</v>
      </c>
      <c r="T1281" s="102" t="s">
        <v>1538</v>
      </c>
      <c r="U1281" s="103" t="s">
        <v>1538</v>
      </c>
      <c r="V1281" s="103" t="s">
        <v>1538</v>
      </c>
    </row>
    <row r="1282" spans="1:22" ht="16">
      <c r="A1282" s="104" t="s">
        <v>1021</v>
      </c>
      <c r="B1282" s="20" t="str">
        <f>VLOOKUP(A1282,'Planning Periods'!$E$2:$N$540,10,FALSE)</f>
        <v>03/31/2016 - 03/31/2024</v>
      </c>
      <c r="C1282" s="103">
        <v>2017</v>
      </c>
      <c r="D1282" s="103" t="str">
        <f t="shared" si="18"/>
        <v>Merced 2017</v>
      </c>
      <c r="E1282" s="103">
        <v>1085</v>
      </c>
      <c r="F1282" s="101">
        <v>0</v>
      </c>
      <c r="G1282" s="103">
        <v>0</v>
      </c>
      <c r="H1282" s="103">
        <v>0</v>
      </c>
      <c r="I1282" s="102"/>
      <c r="J1282" s="103">
        <v>775</v>
      </c>
      <c r="K1282" s="101">
        <v>0</v>
      </c>
      <c r="L1282" s="103">
        <v>0</v>
      </c>
      <c r="M1282" s="103">
        <v>0</v>
      </c>
      <c r="N1282" s="102"/>
      <c r="O1282" s="103">
        <v>711</v>
      </c>
      <c r="P1282" s="103">
        <v>145</v>
      </c>
      <c r="Q1282" s="102"/>
      <c r="R1282" s="103">
        <v>1885</v>
      </c>
      <c r="S1282" s="103">
        <v>82</v>
      </c>
      <c r="T1282" s="102">
        <v>0</v>
      </c>
      <c r="U1282" s="103">
        <v>4456</v>
      </c>
      <c r="V1282" s="103">
        <v>227</v>
      </c>
    </row>
    <row r="1283" spans="1:22" ht="16">
      <c r="A1283" s="104" t="s">
        <v>480</v>
      </c>
      <c r="B1283" s="20" t="str">
        <f>VLOOKUP(A1283,'Planning Periods'!$E$2:$N$540,10,FALSE)</f>
        <v>03/31/2016 - 03/31/2024</v>
      </c>
      <c r="C1283" s="103">
        <v>2014</v>
      </c>
      <c r="D1283" s="103" t="str">
        <f t="shared" si="18"/>
        <v>Merced County - Unincorporated 2014</v>
      </c>
      <c r="E1283" s="103" t="s">
        <v>1538</v>
      </c>
      <c r="F1283" s="101" t="s">
        <v>1538</v>
      </c>
      <c r="G1283" s="103" t="s">
        <v>1538</v>
      </c>
      <c r="H1283" s="103" t="s">
        <v>1538</v>
      </c>
      <c r="I1283" s="102"/>
      <c r="J1283" s="103" t="s">
        <v>1538</v>
      </c>
      <c r="K1283" s="101" t="s">
        <v>1538</v>
      </c>
      <c r="L1283" s="103" t="s">
        <v>1538</v>
      </c>
      <c r="M1283" s="103" t="s">
        <v>1538</v>
      </c>
      <c r="N1283" s="102"/>
      <c r="O1283" s="103" t="s">
        <v>1538</v>
      </c>
      <c r="P1283" s="103" t="s">
        <v>1538</v>
      </c>
      <c r="Q1283" s="102"/>
      <c r="R1283" s="103" t="s">
        <v>1538</v>
      </c>
      <c r="S1283" s="103" t="s">
        <v>1538</v>
      </c>
      <c r="T1283" s="102" t="s">
        <v>1538</v>
      </c>
      <c r="U1283" s="103" t="s">
        <v>1538</v>
      </c>
      <c r="V1283" s="103" t="s">
        <v>1538</v>
      </c>
    </row>
    <row r="1284" spans="1:22" ht="16">
      <c r="A1284" s="104" t="s">
        <v>480</v>
      </c>
      <c r="B1284" s="20" t="str">
        <f>VLOOKUP(A1284,'Planning Periods'!$E$2:$N$540,10,FALSE)</f>
        <v>03/31/2016 - 03/31/2024</v>
      </c>
      <c r="C1284" s="103">
        <v>2015</v>
      </c>
      <c r="D1284" s="103" t="str">
        <f t="shared" si="18"/>
        <v>Merced County - Unincorporated 2015</v>
      </c>
      <c r="E1284" s="103" t="s">
        <v>1538</v>
      </c>
      <c r="F1284" s="101" t="s">
        <v>1538</v>
      </c>
      <c r="G1284" s="103" t="s">
        <v>1538</v>
      </c>
      <c r="H1284" s="103" t="s">
        <v>1538</v>
      </c>
      <c r="I1284" s="102"/>
      <c r="J1284" s="103" t="s">
        <v>1538</v>
      </c>
      <c r="K1284" s="101" t="s">
        <v>1538</v>
      </c>
      <c r="L1284" s="103" t="s">
        <v>1538</v>
      </c>
      <c r="M1284" s="103" t="s">
        <v>1538</v>
      </c>
      <c r="N1284" s="102"/>
      <c r="O1284" s="103" t="s">
        <v>1538</v>
      </c>
      <c r="P1284" s="103" t="s">
        <v>1538</v>
      </c>
      <c r="Q1284" s="102"/>
      <c r="R1284" s="103" t="s">
        <v>1538</v>
      </c>
      <c r="S1284" s="103" t="s">
        <v>1538</v>
      </c>
      <c r="T1284" s="102" t="s">
        <v>1538</v>
      </c>
      <c r="U1284" s="103" t="s">
        <v>1538</v>
      </c>
      <c r="V1284" s="103" t="s">
        <v>1538</v>
      </c>
    </row>
    <row r="1285" spans="1:22" ht="16">
      <c r="A1285" s="104" t="s">
        <v>480</v>
      </c>
      <c r="B1285" s="20" t="str">
        <f>VLOOKUP(A1285,'Planning Periods'!$E$2:$N$540,10,FALSE)</f>
        <v>03/31/2016 - 03/31/2024</v>
      </c>
      <c r="C1285" s="103">
        <v>2016</v>
      </c>
      <c r="D1285" s="103" t="str">
        <f t="shared" si="18"/>
        <v>Merced County - Unincorporated 2016</v>
      </c>
      <c r="E1285" s="103">
        <v>1085</v>
      </c>
      <c r="F1285" s="101">
        <v>0</v>
      </c>
      <c r="G1285" s="103">
        <v>0</v>
      </c>
      <c r="H1285" s="103">
        <v>0</v>
      </c>
      <c r="I1285" s="102"/>
      <c r="J1285" s="103">
        <v>775</v>
      </c>
      <c r="K1285" s="101">
        <v>0</v>
      </c>
      <c r="L1285" s="103">
        <v>0</v>
      </c>
      <c r="M1285" s="103">
        <v>0</v>
      </c>
      <c r="N1285" s="102"/>
      <c r="O1285" s="103">
        <v>711</v>
      </c>
      <c r="P1285" s="103">
        <v>37</v>
      </c>
      <c r="Q1285" s="102"/>
      <c r="R1285" s="103">
        <v>1885</v>
      </c>
      <c r="S1285" s="103">
        <v>137</v>
      </c>
      <c r="T1285" s="102">
        <v>0</v>
      </c>
      <c r="U1285" s="103">
        <v>4456</v>
      </c>
      <c r="V1285" s="103">
        <v>174</v>
      </c>
    </row>
    <row r="1286" spans="1:22" ht="16">
      <c r="A1286" s="104" t="s">
        <v>480</v>
      </c>
      <c r="B1286" s="20" t="str">
        <f>VLOOKUP(A1286,'Planning Periods'!$E$2:$N$540,10,FALSE)</f>
        <v>03/31/2016 - 03/31/2024</v>
      </c>
      <c r="C1286" s="103">
        <v>2017</v>
      </c>
      <c r="D1286" s="103" t="str">
        <f t="shared" si="18"/>
        <v>Merced County - Unincorporated 2017</v>
      </c>
      <c r="E1286" s="103">
        <v>1085</v>
      </c>
      <c r="F1286" s="101">
        <v>0</v>
      </c>
      <c r="G1286" s="103">
        <v>0</v>
      </c>
      <c r="H1286" s="103">
        <v>0</v>
      </c>
      <c r="I1286" s="102"/>
      <c r="J1286" s="103">
        <v>775</v>
      </c>
      <c r="K1286" s="101">
        <v>0</v>
      </c>
      <c r="L1286" s="103">
        <v>0</v>
      </c>
      <c r="M1286" s="103">
        <v>0</v>
      </c>
      <c r="N1286" s="102"/>
      <c r="O1286" s="103">
        <v>711</v>
      </c>
      <c r="P1286" s="103">
        <v>52</v>
      </c>
      <c r="Q1286" s="102"/>
      <c r="R1286" s="103">
        <v>1885</v>
      </c>
      <c r="S1286" s="103">
        <v>118</v>
      </c>
      <c r="T1286" s="102">
        <v>0</v>
      </c>
      <c r="U1286" s="103">
        <v>4456</v>
      </c>
      <c r="V1286" s="103">
        <v>170</v>
      </c>
    </row>
    <row r="1287" spans="1:22" ht="16">
      <c r="A1287" s="104" t="s">
        <v>1036</v>
      </c>
      <c r="B1287" s="20" t="str">
        <f>VLOOKUP(A1287,'Planning Periods'!$E$2:$N$540,10,FALSE)</f>
        <v>01/31/2015 - 01/31/2023</v>
      </c>
      <c r="C1287" s="103">
        <v>2014</v>
      </c>
      <c r="D1287" s="103" t="str">
        <f t="shared" si="18"/>
        <v>Mill Valley 2014</v>
      </c>
      <c r="E1287" s="103">
        <v>41</v>
      </c>
      <c r="F1287" s="101">
        <v>3</v>
      </c>
      <c r="G1287" s="103">
        <v>1</v>
      </c>
      <c r="H1287" s="103">
        <v>2</v>
      </c>
      <c r="I1287" s="102"/>
      <c r="J1287" s="103">
        <v>24</v>
      </c>
      <c r="K1287" s="101">
        <v>3</v>
      </c>
      <c r="L1287" s="103">
        <v>0</v>
      </c>
      <c r="M1287" s="103">
        <v>3</v>
      </c>
      <c r="N1287" s="102"/>
      <c r="O1287" s="103">
        <v>26</v>
      </c>
      <c r="P1287" s="103">
        <v>1</v>
      </c>
      <c r="Q1287" s="102"/>
      <c r="R1287" s="103">
        <v>38</v>
      </c>
      <c r="S1287" s="103">
        <v>3</v>
      </c>
      <c r="T1287" s="102">
        <v>3</v>
      </c>
      <c r="U1287" s="103">
        <v>129</v>
      </c>
      <c r="V1287" s="103">
        <v>10</v>
      </c>
    </row>
    <row r="1288" spans="1:22" ht="16">
      <c r="A1288" s="104" t="s">
        <v>1036</v>
      </c>
      <c r="B1288" s="20" t="str">
        <f>VLOOKUP(A1288,'Planning Periods'!$E$2:$N$540,10,FALSE)</f>
        <v>01/31/2015 - 01/31/2023</v>
      </c>
      <c r="C1288" s="103">
        <v>2015</v>
      </c>
      <c r="D1288" s="103" t="str">
        <f t="shared" si="18"/>
        <v>Mill Valley 2015</v>
      </c>
      <c r="E1288" s="103">
        <v>41</v>
      </c>
      <c r="F1288" s="101">
        <v>6</v>
      </c>
      <c r="G1288" s="103">
        <v>0</v>
      </c>
      <c r="H1288" s="103">
        <v>6</v>
      </c>
      <c r="I1288" s="102"/>
      <c r="J1288" s="103">
        <v>24</v>
      </c>
      <c r="K1288" s="101">
        <v>8</v>
      </c>
      <c r="L1288" s="103">
        <v>0</v>
      </c>
      <c r="M1288" s="103">
        <v>8</v>
      </c>
      <c r="N1288" s="102"/>
      <c r="O1288" s="103">
        <v>26</v>
      </c>
      <c r="P1288" s="103">
        <v>3</v>
      </c>
      <c r="Q1288" s="102"/>
      <c r="R1288" s="103">
        <v>38</v>
      </c>
      <c r="S1288" s="103">
        <v>9</v>
      </c>
      <c r="T1288" s="102">
        <v>8</v>
      </c>
      <c r="U1288" s="103">
        <v>129</v>
      </c>
      <c r="V1288" s="103">
        <v>26</v>
      </c>
    </row>
    <row r="1289" spans="1:22" ht="16">
      <c r="A1289" s="104" t="s">
        <v>1036</v>
      </c>
      <c r="B1289" s="20" t="str">
        <f>VLOOKUP(A1289,'Planning Periods'!$E$2:$N$540,10,FALSE)</f>
        <v>01/31/2015 - 01/31/2023</v>
      </c>
      <c r="C1289" s="103">
        <v>2016</v>
      </c>
      <c r="D1289" s="103" t="str">
        <f t="shared" si="18"/>
        <v>Mill Valley 2016</v>
      </c>
      <c r="E1289" s="103">
        <v>41</v>
      </c>
      <c r="F1289" s="101">
        <v>4</v>
      </c>
      <c r="G1289" s="103">
        <v>0</v>
      </c>
      <c r="H1289" s="103">
        <v>4</v>
      </c>
      <c r="I1289" s="102"/>
      <c r="J1289" s="103">
        <v>24</v>
      </c>
      <c r="K1289" s="101">
        <v>3</v>
      </c>
      <c r="L1289" s="103">
        <v>0</v>
      </c>
      <c r="M1289" s="103">
        <v>3</v>
      </c>
      <c r="N1289" s="102"/>
      <c r="O1289" s="103">
        <v>26</v>
      </c>
      <c r="P1289" s="103">
        <v>2</v>
      </c>
      <c r="Q1289" s="102"/>
      <c r="R1289" s="103">
        <v>38</v>
      </c>
      <c r="S1289" s="103">
        <v>2</v>
      </c>
      <c r="T1289" s="102">
        <v>3</v>
      </c>
      <c r="U1289" s="103">
        <v>129</v>
      </c>
      <c r="V1289" s="103">
        <v>11</v>
      </c>
    </row>
    <row r="1290" spans="1:22" ht="16">
      <c r="A1290" s="104" t="s">
        <v>1036</v>
      </c>
      <c r="B1290" s="20" t="str">
        <f>VLOOKUP(A1290,'Planning Periods'!$E$2:$N$540,10,FALSE)</f>
        <v>01/31/2015 - 01/31/2023</v>
      </c>
      <c r="C1290" s="103">
        <v>2017</v>
      </c>
      <c r="D1290" s="103" t="str">
        <f t="shared" si="18"/>
        <v>Mill Valley 2017</v>
      </c>
      <c r="E1290" s="103">
        <v>41</v>
      </c>
      <c r="F1290" s="101">
        <v>6</v>
      </c>
      <c r="G1290" s="103">
        <v>0</v>
      </c>
      <c r="H1290" s="103">
        <v>6</v>
      </c>
      <c r="I1290" s="102"/>
      <c r="J1290" s="103">
        <v>24</v>
      </c>
      <c r="K1290" s="101">
        <v>6</v>
      </c>
      <c r="L1290" s="103">
        <v>0</v>
      </c>
      <c r="M1290" s="103">
        <v>6</v>
      </c>
      <c r="N1290" s="102"/>
      <c r="O1290" s="103">
        <v>26</v>
      </c>
      <c r="P1290" s="103">
        <v>5</v>
      </c>
      <c r="Q1290" s="102"/>
      <c r="R1290" s="103">
        <v>38</v>
      </c>
      <c r="S1290" s="103">
        <v>4</v>
      </c>
      <c r="T1290" s="102">
        <v>6</v>
      </c>
      <c r="U1290" s="103">
        <v>129</v>
      </c>
      <c r="V1290" s="103">
        <v>21</v>
      </c>
    </row>
    <row r="1291" spans="1:22" ht="16">
      <c r="A1291" s="104" t="s">
        <v>856</v>
      </c>
      <c r="B1291" s="20" t="str">
        <f>VLOOKUP(A1291,'Planning Periods'!$E$2:$N$540,10,FALSE)</f>
        <v>01/31/2015 - 01/31/2023</v>
      </c>
      <c r="C1291" s="103">
        <v>2014</v>
      </c>
      <c r="D1291" s="103" t="str">
        <f t="shared" ref="D1291:D1361" si="19">CONCATENATE(A1291," ",C1291)</f>
        <v>Millbrae 2014</v>
      </c>
      <c r="E1291" s="103" t="s">
        <v>1538</v>
      </c>
      <c r="F1291" s="101" t="s">
        <v>1538</v>
      </c>
      <c r="G1291" s="103" t="s">
        <v>1538</v>
      </c>
      <c r="H1291" s="103" t="s">
        <v>1538</v>
      </c>
      <c r="I1291" s="102"/>
      <c r="J1291" s="103" t="s">
        <v>1538</v>
      </c>
      <c r="K1291" s="101" t="s">
        <v>1538</v>
      </c>
      <c r="L1291" s="103" t="s">
        <v>1538</v>
      </c>
      <c r="M1291" s="103" t="s">
        <v>1538</v>
      </c>
      <c r="N1291" s="102"/>
      <c r="O1291" s="103" t="s">
        <v>1538</v>
      </c>
      <c r="P1291" s="103" t="s">
        <v>1538</v>
      </c>
      <c r="Q1291" s="102"/>
      <c r="R1291" s="103" t="s">
        <v>1538</v>
      </c>
      <c r="S1291" s="103" t="s">
        <v>1538</v>
      </c>
      <c r="T1291" s="102" t="s">
        <v>1538</v>
      </c>
      <c r="U1291" s="103" t="s">
        <v>1538</v>
      </c>
      <c r="V1291" s="103" t="s">
        <v>1538</v>
      </c>
    </row>
    <row r="1292" spans="1:22" ht="16">
      <c r="A1292" s="104" t="s">
        <v>856</v>
      </c>
      <c r="B1292" s="20" t="str">
        <f>VLOOKUP(A1292,'Planning Periods'!$E$2:$N$540,10,FALSE)</f>
        <v>01/31/2015 - 01/31/2023</v>
      </c>
      <c r="C1292" s="103">
        <v>2015</v>
      </c>
      <c r="D1292" s="103" t="str">
        <f t="shared" si="19"/>
        <v>Millbrae 2015</v>
      </c>
      <c r="E1292" s="103" t="s">
        <v>1538</v>
      </c>
      <c r="F1292" s="101" t="s">
        <v>1538</v>
      </c>
      <c r="G1292" s="103" t="s">
        <v>1538</v>
      </c>
      <c r="H1292" s="103" t="s">
        <v>1538</v>
      </c>
      <c r="I1292" s="102"/>
      <c r="J1292" s="103" t="s">
        <v>1538</v>
      </c>
      <c r="K1292" s="101" t="s">
        <v>1538</v>
      </c>
      <c r="L1292" s="103" t="s">
        <v>1538</v>
      </c>
      <c r="M1292" s="103" t="s">
        <v>1538</v>
      </c>
      <c r="N1292" s="102"/>
      <c r="O1292" s="103" t="s">
        <v>1538</v>
      </c>
      <c r="P1292" s="103" t="s">
        <v>1538</v>
      </c>
      <c r="Q1292" s="102"/>
      <c r="R1292" s="103" t="s">
        <v>1538</v>
      </c>
      <c r="S1292" s="103" t="s">
        <v>1538</v>
      </c>
      <c r="T1292" s="102" t="s">
        <v>1538</v>
      </c>
      <c r="U1292" s="103" t="s">
        <v>1538</v>
      </c>
      <c r="V1292" s="103" t="s">
        <v>1538</v>
      </c>
    </row>
    <row r="1293" spans="1:22" ht="16">
      <c r="A1293" s="104" t="s">
        <v>856</v>
      </c>
      <c r="B1293" s="20" t="str">
        <f>VLOOKUP(A1293,'Planning Periods'!$E$2:$N$540,10,FALSE)</f>
        <v>01/31/2015 - 01/31/2023</v>
      </c>
      <c r="C1293" s="103">
        <v>2016</v>
      </c>
      <c r="D1293" s="103" t="str">
        <f t="shared" si="19"/>
        <v>Millbrae 2016</v>
      </c>
      <c r="E1293" s="103">
        <v>193</v>
      </c>
      <c r="F1293" s="101">
        <v>0</v>
      </c>
      <c r="G1293" s="103">
        <v>0</v>
      </c>
      <c r="H1293" s="103">
        <v>0</v>
      </c>
      <c r="I1293" s="102"/>
      <c r="J1293" s="103">
        <v>101</v>
      </c>
      <c r="K1293" s="101">
        <v>0</v>
      </c>
      <c r="L1293" s="103">
        <v>0</v>
      </c>
      <c r="M1293" s="103">
        <v>0</v>
      </c>
      <c r="N1293" s="102"/>
      <c r="O1293" s="103">
        <v>112</v>
      </c>
      <c r="P1293" s="103">
        <v>0</v>
      </c>
      <c r="Q1293" s="102"/>
      <c r="R1293" s="103">
        <v>257</v>
      </c>
      <c r="S1293" s="103">
        <v>0</v>
      </c>
      <c r="T1293" s="102">
        <v>0</v>
      </c>
      <c r="U1293" s="103">
        <v>663</v>
      </c>
      <c r="V1293" s="103">
        <v>0</v>
      </c>
    </row>
    <row r="1294" spans="1:22" ht="16">
      <c r="A1294" s="104" t="s">
        <v>856</v>
      </c>
      <c r="B1294" s="20" t="str">
        <f>VLOOKUP(A1294,'Planning Periods'!$E$2:$N$540,10,FALSE)</f>
        <v>01/31/2015 - 01/31/2023</v>
      </c>
      <c r="C1294" s="103">
        <v>2017</v>
      </c>
      <c r="D1294" s="103" t="str">
        <f t="shared" si="19"/>
        <v>Millbrae 2017</v>
      </c>
      <c r="E1294" s="103">
        <v>193</v>
      </c>
      <c r="F1294" s="101">
        <v>0</v>
      </c>
      <c r="G1294" s="103">
        <v>0</v>
      </c>
      <c r="H1294" s="103">
        <v>0</v>
      </c>
      <c r="I1294" s="102"/>
      <c r="J1294" s="103">
        <v>101</v>
      </c>
      <c r="K1294" s="101">
        <v>0</v>
      </c>
      <c r="L1294" s="103">
        <v>0</v>
      </c>
      <c r="M1294" s="103">
        <v>0</v>
      </c>
      <c r="N1294" s="102"/>
      <c r="O1294" s="103">
        <v>112</v>
      </c>
      <c r="P1294" s="103">
        <v>0</v>
      </c>
      <c r="Q1294" s="102"/>
      <c r="R1294" s="103">
        <v>257</v>
      </c>
      <c r="S1294" s="103">
        <v>3</v>
      </c>
      <c r="T1294" s="102">
        <v>0</v>
      </c>
      <c r="U1294" s="103">
        <v>663</v>
      </c>
      <c r="V1294" s="103">
        <v>3</v>
      </c>
    </row>
    <row r="1295" spans="1:22" ht="16">
      <c r="A1295" s="104" t="s">
        <v>837</v>
      </c>
      <c r="B1295" s="20" t="str">
        <f>VLOOKUP(A1295,'Planning Periods'!$E$2:$N$540,10,FALSE)</f>
        <v>01/31/2015 - 01/31/2023</v>
      </c>
      <c r="C1295" s="103">
        <v>2014</v>
      </c>
      <c r="D1295" s="103" t="str">
        <f t="shared" si="19"/>
        <v>Milpitas 2014</v>
      </c>
      <c r="E1295" s="103">
        <v>1004</v>
      </c>
      <c r="F1295" s="101">
        <v>0</v>
      </c>
      <c r="G1295" s="103">
        <v>0</v>
      </c>
      <c r="H1295" s="103">
        <v>0</v>
      </c>
      <c r="I1295" s="102"/>
      <c r="J1295" s="103">
        <v>570</v>
      </c>
      <c r="K1295" s="101">
        <v>0</v>
      </c>
      <c r="L1295" s="103">
        <v>0</v>
      </c>
      <c r="M1295" s="103">
        <v>0</v>
      </c>
      <c r="N1295" s="102"/>
      <c r="O1295" s="103">
        <v>565</v>
      </c>
      <c r="P1295" s="103">
        <v>0</v>
      </c>
      <c r="Q1295" s="102"/>
      <c r="R1295" s="103">
        <v>1151</v>
      </c>
      <c r="S1295" s="103">
        <v>841</v>
      </c>
      <c r="T1295" s="102">
        <v>0</v>
      </c>
      <c r="U1295" s="103">
        <v>3290</v>
      </c>
      <c r="V1295" s="103">
        <v>841</v>
      </c>
    </row>
    <row r="1296" spans="1:22" ht="16">
      <c r="A1296" s="104" t="s">
        <v>837</v>
      </c>
      <c r="B1296" s="20" t="str">
        <f>VLOOKUP(A1296,'Planning Periods'!$E$2:$N$540,10,FALSE)</f>
        <v>01/31/2015 - 01/31/2023</v>
      </c>
      <c r="C1296" s="103">
        <v>2015</v>
      </c>
      <c r="D1296" s="103" t="str">
        <f t="shared" si="19"/>
        <v>Milpitas 2015</v>
      </c>
      <c r="E1296" s="103">
        <v>1004</v>
      </c>
      <c r="F1296" s="101">
        <v>0</v>
      </c>
      <c r="G1296" s="103">
        <v>0</v>
      </c>
      <c r="H1296" s="103">
        <v>0</v>
      </c>
      <c r="I1296" s="102"/>
      <c r="J1296" s="103">
        <v>570</v>
      </c>
      <c r="K1296" s="101">
        <v>0</v>
      </c>
      <c r="L1296" s="103">
        <v>0</v>
      </c>
      <c r="M1296" s="103">
        <v>0</v>
      </c>
      <c r="N1296" s="102"/>
      <c r="O1296" s="103">
        <v>565</v>
      </c>
      <c r="P1296" s="103">
        <v>0</v>
      </c>
      <c r="Q1296" s="102"/>
      <c r="R1296" s="103">
        <v>1151</v>
      </c>
      <c r="S1296" s="103">
        <v>270</v>
      </c>
      <c r="T1296" s="102">
        <v>0</v>
      </c>
      <c r="U1296" s="103">
        <v>3290</v>
      </c>
      <c r="V1296" s="103">
        <v>270</v>
      </c>
    </row>
    <row r="1297" spans="1:22" ht="16">
      <c r="A1297" s="104" t="s">
        <v>837</v>
      </c>
      <c r="B1297" s="20" t="str">
        <f>VLOOKUP(A1297,'Planning Periods'!$E$2:$N$540,10,FALSE)</f>
        <v>01/31/2015 - 01/31/2023</v>
      </c>
      <c r="C1297" s="103">
        <v>2016</v>
      </c>
      <c r="D1297" s="103" t="str">
        <f t="shared" si="19"/>
        <v>Milpitas 2016</v>
      </c>
      <c r="E1297" s="103">
        <v>1004</v>
      </c>
      <c r="F1297" s="101">
        <v>0</v>
      </c>
      <c r="G1297" s="103">
        <v>0</v>
      </c>
      <c r="H1297" s="103">
        <v>0</v>
      </c>
      <c r="I1297" s="102"/>
      <c r="J1297" s="103">
        <v>570</v>
      </c>
      <c r="K1297" s="101">
        <v>0</v>
      </c>
      <c r="L1297" s="103">
        <v>0</v>
      </c>
      <c r="M1297" s="103">
        <v>0</v>
      </c>
      <c r="N1297" s="102"/>
      <c r="O1297" s="103">
        <v>565</v>
      </c>
      <c r="P1297" s="103">
        <v>0</v>
      </c>
      <c r="Q1297" s="102"/>
      <c r="R1297" s="103">
        <v>1151</v>
      </c>
      <c r="S1297" s="103">
        <v>82</v>
      </c>
      <c r="T1297" s="102">
        <v>0</v>
      </c>
      <c r="U1297" s="103">
        <v>3290</v>
      </c>
      <c r="V1297" s="103">
        <v>82</v>
      </c>
    </row>
    <row r="1298" spans="1:22" ht="16">
      <c r="A1298" s="104" t="s">
        <v>837</v>
      </c>
      <c r="B1298" s="20" t="str">
        <f>VLOOKUP(A1298,'Planning Periods'!$E$2:$N$540,10,FALSE)</f>
        <v>01/31/2015 - 01/31/2023</v>
      </c>
      <c r="C1298" s="103">
        <v>2017</v>
      </c>
      <c r="D1298" s="103" t="str">
        <f t="shared" si="19"/>
        <v>Milpitas 2017</v>
      </c>
      <c r="E1298" s="103">
        <v>1004</v>
      </c>
      <c r="F1298" s="101">
        <v>0</v>
      </c>
      <c r="G1298" s="103">
        <v>0</v>
      </c>
      <c r="H1298" s="103">
        <v>0</v>
      </c>
      <c r="I1298" s="102"/>
      <c r="J1298" s="103">
        <v>570</v>
      </c>
      <c r="K1298" s="101">
        <v>0</v>
      </c>
      <c r="L1298" s="103">
        <v>0</v>
      </c>
      <c r="M1298" s="103">
        <v>0</v>
      </c>
      <c r="N1298" s="102"/>
      <c r="O1298" s="103">
        <v>565</v>
      </c>
      <c r="P1298" s="103">
        <v>0</v>
      </c>
      <c r="Q1298" s="102"/>
      <c r="R1298" s="103">
        <v>1151</v>
      </c>
      <c r="S1298" s="103">
        <v>111</v>
      </c>
      <c r="T1298" s="102">
        <v>0</v>
      </c>
      <c r="U1298" s="103">
        <v>3290</v>
      </c>
      <c r="V1298" s="103">
        <v>111</v>
      </c>
    </row>
    <row r="1299" spans="1:22">
      <c r="A1299" s="104" t="s">
        <v>977</v>
      </c>
      <c r="B1299" s="20"/>
      <c r="C1299" s="103">
        <v>2013</v>
      </c>
      <c r="D1299" s="103" t="str">
        <f t="shared" si="19"/>
        <v>Mission Viejo 2013</v>
      </c>
      <c r="E1299" s="103" t="s">
        <v>1538</v>
      </c>
      <c r="F1299" s="101" t="s">
        <v>1538</v>
      </c>
      <c r="G1299" s="103" t="s">
        <v>1538</v>
      </c>
      <c r="H1299" s="103" t="s">
        <v>1538</v>
      </c>
      <c r="I1299" s="102"/>
      <c r="J1299" s="103" t="s">
        <v>1538</v>
      </c>
      <c r="K1299" s="101" t="s">
        <v>1538</v>
      </c>
      <c r="L1299" s="103" t="s">
        <v>1538</v>
      </c>
      <c r="M1299" s="103" t="s">
        <v>1538</v>
      </c>
      <c r="N1299" s="102"/>
      <c r="O1299" s="103" t="s">
        <v>1538</v>
      </c>
      <c r="P1299" s="103" t="s">
        <v>1538</v>
      </c>
      <c r="Q1299" s="102"/>
      <c r="R1299" s="103" t="s">
        <v>1538</v>
      </c>
      <c r="S1299" s="103" t="s">
        <v>1538</v>
      </c>
      <c r="T1299" s="102" t="s">
        <v>1538</v>
      </c>
      <c r="U1299" s="103" t="s">
        <v>1538</v>
      </c>
      <c r="V1299" s="103" t="s">
        <v>1538</v>
      </c>
    </row>
    <row r="1300" spans="1:22" ht="16">
      <c r="A1300" s="104" t="s">
        <v>977</v>
      </c>
      <c r="B1300" s="20" t="str">
        <f>VLOOKUP(A1300,'Planning Periods'!$E$2:$N$540,10,FALSE)</f>
        <v>10/15/2013 - 10/15/2021</v>
      </c>
      <c r="C1300" s="103">
        <v>2014</v>
      </c>
      <c r="D1300" s="103" t="str">
        <f t="shared" si="19"/>
        <v>Mission Viejo 2014</v>
      </c>
      <c r="E1300" s="103">
        <v>42</v>
      </c>
      <c r="F1300" s="101">
        <v>9</v>
      </c>
      <c r="G1300" s="103">
        <v>9</v>
      </c>
      <c r="H1300" s="103">
        <v>0</v>
      </c>
      <c r="I1300" s="102"/>
      <c r="J1300" s="103">
        <v>29</v>
      </c>
      <c r="K1300" s="101">
        <v>6</v>
      </c>
      <c r="L1300" s="103">
        <v>6</v>
      </c>
      <c r="M1300" s="103">
        <v>0</v>
      </c>
      <c r="N1300" s="102"/>
      <c r="O1300" s="103">
        <v>33</v>
      </c>
      <c r="P1300" s="103">
        <v>16</v>
      </c>
      <c r="Q1300" s="102"/>
      <c r="R1300" s="103">
        <v>73</v>
      </c>
      <c r="S1300" s="103">
        <v>296</v>
      </c>
      <c r="T1300" s="102">
        <v>0</v>
      </c>
      <c r="U1300" s="103">
        <v>177</v>
      </c>
      <c r="V1300" s="103">
        <v>327</v>
      </c>
    </row>
    <row r="1301" spans="1:22" ht="16">
      <c r="A1301" s="104" t="s">
        <v>977</v>
      </c>
      <c r="B1301" s="20" t="str">
        <f>VLOOKUP(A1301,'Planning Periods'!$E$2:$N$540,10,FALSE)</f>
        <v>10/15/2013 - 10/15/2021</v>
      </c>
      <c r="C1301" s="103">
        <v>2015</v>
      </c>
      <c r="D1301" s="103" t="str">
        <f t="shared" si="19"/>
        <v>Mission Viejo 2015</v>
      </c>
      <c r="E1301" s="103">
        <v>42</v>
      </c>
      <c r="F1301" s="101">
        <v>3</v>
      </c>
      <c r="G1301" s="103">
        <v>3</v>
      </c>
      <c r="H1301" s="103">
        <v>0</v>
      </c>
      <c r="I1301" s="102"/>
      <c r="J1301" s="103">
        <v>29</v>
      </c>
      <c r="K1301" s="101">
        <v>22</v>
      </c>
      <c r="L1301" s="103">
        <v>22</v>
      </c>
      <c r="M1301" s="103">
        <v>0</v>
      </c>
      <c r="N1301" s="102"/>
      <c r="O1301" s="103">
        <v>33</v>
      </c>
      <c r="P1301" s="103">
        <v>0</v>
      </c>
      <c r="Q1301" s="102"/>
      <c r="R1301" s="103">
        <v>73</v>
      </c>
      <c r="S1301" s="103">
        <v>468</v>
      </c>
      <c r="T1301" s="102">
        <v>0</v>
      </c>
      <c r="U1301" s="103">
        <v>177</v>
      </c>
      <c r="V1301" s="103">
        <v>493</v>
      </c>
    </row>
    <row r="1302" spans="1:22" ht="16">
      <c r="A1302" s="104" t="s">
        <v>977</v>
      </c>
      <c r="B1302" s="20" t="str">
        <f>VLOOKUP(A1302,'Planning Periods'!$E$2:$N$540,10,FALSE)</f>
        <v>10/15/2013 - 10/15/2021</v>
      </c>
      <c r="C1302" s="103">
        <v>2016</v>
      </c>
      <c r="D1302" s="103" t="str">
        <f t="shared" si="19"/>
        <v>Mission Viejo 2016</v>
      </c>
      <c r="E1302" s="103">
        <v>42</v>
      </c>
      <c r="F1302" s="101">
        <v>1</v>
      </c>
      <c r="G1302" s="103">
        <v>1</v>
      </c>
      <c r="H1302" s="103">
        <v>0</v>
      </c>
      <c r="I1302" s="102"/>
      <c r="J1302" s="103">
        <v>29</v>
      </c>
      <c r="K1302" s="101">
        <v>0</v>
      </c>
      <c r="L1302" s="103">
        <v>0</v>
      </c>
      <c r="M1302" s="103">
        <v>0</v>
      </c>
      <c r="N1302" s="102"/>
      <c r="O1302" s="103">
        <v>33</v>
      </c>
      <c r="P1302" s="103">
        <v>0</v>
      </c>
      <c r="Q1302" s="102"/>
      <c r="R1302" s="103">
        <v>73</v>
      </c>
      <c r="S1302" s="103">
        <v>6</v>
      </c>
      <c r="T1302" s="102">
        <v>0</v>
      </c>
      <c r="U1302" s="103">
        <v>177</v>
      </c>
      <c r="V1302" s="103">
        <v>7</v>
      </c>
    </row>
    <row r="1303" spans="1:22" ht="16">
      <c r="A1303" s="104" t="s">
        <v>977</v>
      </c>
      <c r="B1303" s="20" t="str">
        <f>VLOOKUP(A1303,'Planning Periods'!$E$2:$N$540,10,FALSE)</f>
        <v>10/15/2013 - 10/15/2021</v>
      </c>
      <c r="C1303" s="103">
        <v>2017</v>
      </c>
      <c r="D1303" s="103" t="str">
        <f t="shared" si="19"/>
        <v>Mission Viejo 2017</v>
      </c>
      <c r="E1303" s="103">
        <v>42</v>
      </c>
      <c r="F1303" s="101">
        <v>0</v>
      </c>
      <c r="G1303" s="103">
        <v>0</v>
      </c>
      <c r="H1303" s="103">
        <v>0</v>
      </c>
      <c r="I1303" s="102"/>
      <c r="J1303" s="103">
        <v>29</v>
      </c>
      <c r="K1303" s="101">
        <v>0</v>
      </c>
      <c r="L1303" s="103">
        <v>0</v>
      </c>
      <c r="M1303" s="103">
        <v>0</v>
      </c>
      <c r="N1303" s="102"/>
      <c r="O1303" s="103">
        <v>33</v>
      </c>
      <c r="P1303" s="103">
        <v>0</v>
      </c>
      <c r="Q1303" s="102"/>
      <c r="R1303" s="103">
        <v>73</v>
      </c>
      <c r="S1303" s="103">
        <v>35</v>
      </c>
      <c r="T1303" s="102">
        <v>0</v>
      </c>
      <c r="U1303" s="103">
        <v>177</v>
      </c>
      <c r="V1303" s="103">
        <v>35</v>
      </c>
    </row>
    <row r="1304" spans="1:22" ht="16">
      <c r="A1304" s="104" t="s">
        <v>790</v>
      </c>
      <c r="B1304" s="20" t="str">
        <f>VLOOKUP(A1304,'Planning Periods'!$E$2:$N$540,10,FALSE)</f>
        <v>12/31/2015 - 12/31/2023</v>
      </c>
      <c r="C1304" s="103">
        <v>2014</v>
      </c>
      <c r="D1304" s="103" t="str">
        <f t="shared" si="19"/>
        <v>Modesto 2014</v>
      </c>
      <c r="E1304" s="103" t="s">
        <v>1538</v>
      </c>
      <c r="F1304" s="101" t="s">
        <v>1538</v>
      </c>
      <c r="G1304" s="103" t="s">
        <v>1538</v>
      </c>
      <c r="H1304" s="103" t="s">
        <v>1538</v>
      </c>
      <c r="I1304" s="102"/>
      <c r="J1304" s="103" t="s">
        <v>1538</v>
      </c>
      <c r="K1304" s="101" t="s">
        <v>1538</v>
      </c>
      <c r="L1304" s="103" t="s">
        <v>1538</v>
      </c>
      <c r="M1304" s="103" t="s">
        <v>1538</v>
      </c>
      <c r="N1304" s="102"/>
      <c r="O1304" s="103" t="s">
        <v>1538</v>
      </c>
      <c r="P1304" s="103" t="s">
        <v>1538</v>
      </c>
      <c r="Q1304" s="102"/>
      <c r="R1304" s="103" t="s">
        <v>1538</v>
      </c>
      <c r="S1304" s="103" t="s">
        <v>1538</v>
      </c>
      <c r="T1304" s="102" t="s">
        <v>1538</v>
      </c>
      <c r="U1304" s="103" t="s">
        <v>1538</v>
      </c>
      <c r="V1304" s="103" t="s">
        <v>1538</v>
      </c>
    </row>
    <row r="1305" spans="1:22" ht="16">
      <c r="A1305" s="104" t="s">
        <v>790</v>
      </c>
      <c r="B1305" s="20" t="str">
        <f>VLOOKUP(A1305,'Planning Periods'!$E$2:$N$540,10,FALSE)</f>
        <v>12/31/2015 - 12/31/2023</v>
      </c>
      <c r="C1305" s="103">
        <v>2015</v>
      </c>
      <c r="D1305" s="103" t="str">
        <f t="shared" si="19"/>
        <v>Modesto 2015</v>
      </c>
      <c r="E1305" s="103">
        <v>2574</v>
      </c>
      <c r="F1305" s="101">
        <v>0</v>
      </c>
      <c r="G1305" s="103">
        <v>0</v>
      </c>
      <c r="H1305" s="103">
        <v>0</v>
      </c>
      <c r="I1305" s="102"/>
      <c r="J1305" s="103">
        <v>1783</v>
      </c>
      <c r="K1305" s="101">
        <v>0</v>
      </c>
      <c r="L1305" s="103">
        <v>0</v>
      </c>
      <c r="M1305" s="103">
        <v>0</v>
      </c>
      <c r="N1305" s="102"/>
      <c r="O1305" s="103">
        <v>2122</v>
      </c>
      <c r="P1305" s="103">
        <v>0</v>
      </c>
      <c r="Q1305" s="102"/>
      <c r="R1305" s="103">
        <v>3796</v>
      </c>
      <c r="S1305" s="103">
        <v>18</v>
      </c>
      <c r="T1305" s="102">
        <v>0</v>
      </c>
      <c r="U1305" s="103">
        <v>10275</v>
      </c>
      <c r="V1305" s="103">
        <v>18</v>
      </c>
    </row>
    <row r="1306" spans="1:22" ht="16">
      <c r="A1306" s="104" t="s">
        <v>790</v>
      </c>
      <c r="B1306" s="20" t="str">
        <f>VLOOKUP(A1306,'Planning Periods'!$E$2:$N$540,10,FALSE)</f>
        <v>12/31/2015 - 12/31/2023</v>
      </c>
      <c r="C1306" s="103">
        <v>2016</v>
      </c>
      <c r="D1306" s="103" t="str">
        <f t="shared" si="19"/>
        <v>Modesto 2016</v>
      </c>
      <c r="E1306" s="103">
        <v>2574</v>
      </c>
      <c r="F1306" s="101">
        <v>0</v>
      </c>
      <c r="G1306" s="103">
        <v>0</v>
      </c>
      <c r="H1306" s="103">
        <v>0</v>
      </c>
      <c r="I1306" s="102"/>
      <c r="J1306" s="103">
        <v>1783</v>
      </c>
      <c r="K1306" s="101">
        <v>50</v>
      </c>
      <c r="L1306" s="103">
        <v>50</v>
      </c>
      <c r="M1306" s="103">
        <v>0</v>
      </c>
      <c r="N1306" s="102"/>
      <c r="O1306" s="103">
        <v>2122</v>
      </c>
      <c r="P1306" s="103">
        <v>56</v>
      </c>
      <c r="Q1306" s="102"/>
      <c r="R1306" s="103">
        <v>3796</v>
      </c>
      <c r="S1306" s="103">
        <v>150</v>
      </c>
      <c r="T1306" s="102">
        <v>0</v>
      </c>
      <c r="U1306" s="103">
        <v>10275</v>
      </c>
      <c r="V1306" s="103">
        <v>256</v>
      </c>
    </row>
    <row r="1307" spans="1:22" ht="16">
      <c r="A1307" s="104" t="s">
        <v>790</v>
      </c>
      <c r="B1307" s="20" t="str">
        <f>VLOOKUP(A1307,'Planning Periods'!$E$2:$N$540,10,FALSE)</f>
        <v>12/31/2015 - 12/31/2023</v>
      </c>
      <c r="C1307" s="103">
        <v>2017</v>
      </c>
      <c r="D1307" s="103" t="str">
        <f t="shared" si="19"/>
        <v>Modesto 2017</v>
      </c>
      <c r="E1307" s="103">
        <v>2574</v>
      </c>
      <c r="F1307" s="101">
        <v>0</v>
      </c>
      <c r="G1307" s="103">
        <v>0</v>
      </c>
      <c r="H1307" s="103">
        <v>0</v>
      </c>
      <c r="I1307" s="102"/>
      <c r="J1307" s="103">
        <v>1783</v>
      </c>
      <c r="K1307" s="101">
        <v>0</v>
      </c>
      <c r="L1307" s="103">
        <v>0</v>
      </c>
      <c r="M1307" s="103">
        <v>0</v>
      </c>
      <c r="N1307" s="102"/>
      <c r="O1307" s="103">
        <v>2122</v>
      </c>
      <c r="P1307" s="103">
        <v>3</v>
      </c>
      <c r="Q1307" s="102"/>
      <c r="R1307" s="103">
        <v>3796</v>
      </c>
      <c r="S1307" s="103">
        <v>137</v>
      </c>
      <c r="T1307" s="102">
        <v>0</v>
      </c>
      <c r="U1307" s="103">
        <v>10275</v>
      </c>
      <c r="V1307" s="103">
        <v>140</v>
      </c>
    </row>
    <row r="1308" spans="1:22" ht="16">
      <c r="A1308" t="s">
        <v>476</v>
      </c>
      <c r="B1308" s="20" t="str">
        <f>VLOOKUP(A1308,'Planning Periods'!$E$2:$N$540,10,FALSE)</f>
        <v>06/30/2014 - 06/30/2019</v>
      </c>
      <c r="C1308" s="103">
        <v>2014</v>
      </c>
      <c r="D1308" s="103" t="str">
        <f t="shared" si="19"/>
        <v>Modoc County - Unincorporated 2014</v>
      </c>
      <c r="E1308" s="101" t="s">
        <v>1538</v>
      </c>
      <c r="F1308" s="101" t="s">
        <v>1538</v>
      </c>
      <c r="G1308" s="101" t="s">
        <v>1538</v>
      </c>
      <c r="H1308" s="101" t="s">
        <v>1538</v>
      </c>
      <c r="I1308" s="101">
        <v>0</v>
      </c>
      <c r="J1308" s="101" t="s">
        <v>1538</v>
      </c>
      <c r="K1308" s="101" t="s">
        <v>1538</v>
      </c>
      <c r="L1308" s="101" t="s">
        <v>1538</v>
      </c>
      <c r="M1308" s="101" t="s">
        <v>1538</v>
      </c>
      <c r="N1308" s="101">
        <v>0</v>
      </c>
      <c r="O1308" s="101" t="s">
        <v>1538</v>
      </c>
      <c r="P1308" s="101" t="s">
        <v>1538</v>
      </c>
      <c r="Q1308" s="101"/>
      <c r="R1308" s="101" t="s">
        <v>1538</v>
      </c>
      <c r="S1308" s="101" t="s">
        <v>1538</v>
      </c>
      <c r="T1308" s="101" t="s">
        <v>1538</v>
      </c>
      <c r="U1308" s="101" t="s">
        <v>1538</v>
      </c>
      <c r="V1308" s="101" t="s">
        <v>1538</v>
      </c>
    </row>
    <row r="1309" spans="1:22" ht="16">
      <c r="A1309" t="s">
        <v>476</v>
      </c>
      <c r="B1309" s="20" t="str">
        <f>VLOOKUP(A1309,'Planning Periods'!$E$2:$N$540,10,FALSE)</f>
        <v>06/30/2014 - 06/30/2019</v>
      </c>
      <c r="C1309" s="103">
        <v>2015</v>
      </c>
      <c r="D1309" s="103" t="str">
        <f t="shared" si="19"/>
        <v>Modoc County - Unincorporated 2015</v>
      </c>
      <c r="E1309" t="s">
        <v>1538</v>
      </c>
      <c r="F1309" t="s">
        <v>1538</v>
      </c>
      <c r="G1309" t="s">
        <v>1538</v>
      </c>
      <c r="H1309" t="s">
        <v>1538</v>
      </c>
      <c r="J1309" t="s">
        <v>1538</v>
      </c>
      <c r="K1309" t="s">
        <v>1538</v>
      </c>
      <c r="L1309" t="s">
        <v>1538</v>
      </c>
      <c r="M1309" t="s">
        <v>1538</v>
      </c>
      <c r="O1309" t="s">
        <v>1538</v>
      </c>
      <c r="P1309" t="s">
        <v>1538</v>
      </c>
      <c r="R1309" t="s">
        <v>1538</v>
      </c>
      <c r="S1309" t="s">
        <v>1538</v>
      </c>
      <c r="T1309" t="s">
        <v>1538</v>
      </c>
      <c r="U1309" t="s">
        <v>1538</v>
      </c>
      <c r="V1309" t="s">
        <v>1538</v>
      </c>
    </row>
    <row r="1310" spans="1:22" ht="16">
      <c r="A1310" t="s">
        <v>476</v>
      </c>
      <c r="B1310" s="20" t="str">
        <f>VLOOKUP(A1310,'Planning Periods'!$E$2:$N$540,10,FALSE)</f>
        <v>06/30/2014 - 06/30/2019</v>
      </c>
      <c r="C1310" s="103">
        <v>2016</v>
      </c>
      <c r="D1310" s="103" t="str">
        <f t="shared" si="19"/>
        <v>Modoc County - Unincorporated 2016</v>
      </c>
      <c r="E1310" t="s">
        <v>1538</v>
      </c>
      <c r="F1310" t="s">
        <v>1538</v>
      </c>
      <c r="G1310" t="s">
        <v>1538</v>
      </c>
      <c r="H1310" t="s">
        <v>1538</v>
      </c>
      <c r="J1310" t="s">
        <v>1538</v>
      </c>
      <c r="K1310" t="s">
        <v>1538</v>
      </c>
      <c r="L1310" t="s">
        <v>1538</v>
      </c>
      <c r="M1310" t="s">
        <v>1538</v>
      </c>
      <c r="O1310" t="s">
        <v>1538</v>
      </c>
      <c r="P1310" t="s">
        <v>1538</v>
      </c>
      <c r="R1310" t="s">
        <v>1538</v>
      </c>
      <c r="S1310" t="s">
        <v>1538</v>
      </c>
      <c r="T1310" t="s">
        <v>1538</v>
      </c>
      <c r="U1310" t="s">
        <v>1538</v>
      </c>
      <c r="V1310" t="s">
        <v>1538</v>
      </c>
    </row>
    <row r="1311" spans="1:22" ht="16">
      <c r="A1311" t="s">
        <v>476</v>
      </c>
      <c r="B1311" s="20" t="str">
        <f>VLOOKUP(A1311,'Planning Periods'!$E$2:$N$540,10,FALSE)</f>
        <v>06/30/2014 - 06/30/2019</v>
      </c>
      <c r="C1311" s="103">
        <v>2017</v>
      </c>
      <c r="D1311" s="103" t="str">
        <f t="shared" si="19"/>
        <v>Modoc County - Unincorporated 2017</v>
      </c>
      <c r="E1311" t="s">
        <v>1538</v>
      </c>
      <c r="F1311" t="s">
        <v>1538</v>
      </c>
      <c r="G1311" t="s">
        <v>1538</v>
      </c>
      <c r="H1311" t="s">
        <v>1538</v>
      </c>
      <c r="J1311" t="s">
        <v>1538</v>
      </c>
      <c r="K1311" t="s">
        <v>1538</v>
      </c>
      <c r="L1311" t="s">
        <v>1538</v>
      </c>
      <c r="M1311" t="s">
        <v>1538</v>
      </c>
      <c r="O1311" t="s">
        <v>1538</v>
      </c>
      <c r="P1311" t="s">
        <v>1538</v>
      </c>
      <c r="R1311" t="s">
        <v>1538</v>
      </c>
      <c r="S1311" t="s">
        <v>1538</v>
      </c>
      <c r="T1311" t="s">
        <v>1538</v>
      </c>
      <c r="U1311" t="s">
        <v>1538</v>
      </c>
      <c r="V1311" t="s">
        <v>1538</v>
      </c>
    </row>
    <row r="1312" spans="1:22" ht="16">
      <c r="A1312" s="104" t="s">
        <v>473</v>
      </c>
      <c r="B1312" s="20" t="str">
        <f>VLOOKUP(A1312,'Planning Periods'!$E$2:$N$540,10,FALSE)</f>
        <v>06/30/2014 - 06/30/2019</v>
      </c>
      <c r="C1312" s="103">
        <v>2014</v>
      </c>
      <c r="D1312" s="103" t="str">
        <f t="shared" si="19"/>
        <v>Mono County - Unincorporated 2014</v>
      </c>
      <c r="E1312" s="103">
        <v>11</v>
      </c>
      <c r="F1312" s="101">
        <v>0</v>
      </c>
      <c r="G1312" s="103">
        <v>0</v>
      </c>
      <c r="H1312" s="103">
        <v>0</v>
      </c>
      <c r="I1312" s="102"/>
      <c r="J1312" s="103">
        <v>7</v>
      </c>
      <c r="K1312" s="101">
        <v>0</v>
      </c>
      <c r="L1312" s="103">
        <v>0</v>
      </c>
      <c r="M1312" s="103">
        <v>0</v>
      </c>
      <c r="N1312" s="102"/>
      <c r="O1312" s="103">
        <v>9</v>
      </c>
      <c r="P1312" s="103">
        <v>9</v>
      </c>
      <c r="Q1312" s="102"/>
      <c r="R1312" s="103">
        <v>19</v>
      </c>
      <c r="S1312" s="103">
        <v>4</v>
      </c>
      <c r="T1312" s="102">
        <v>0</v>
      </c>
      <c r="U1312" s="103">
        <v>46</v>
      </c>
      <c r="V1312" s="103">
        <v>13</v>
      </c>
    </row>
    <row r="1313" spans="1:22" ht="16">
      <c r="A1313" s="104" t="s">
        <v>473</v>
      </c>
      <c r="B1313" s="20" t="str">
        <f>VLOOKUP(A1313,'Planning Periods'!$E$2:$N$540,10,FALSE)</f>
        <v>06/30/2014 - 06/30/2019</v>
      </c>
      <c r="C1313" s="103">
        <v>2015</v>
      </c>
      <c r="D1313" s="103" t="str">
        <f t="shared" si="19"/>
        <v>Mono County - Unincorporated 2015</v>
      </c>
      <c r="E1313" s="103">
        <v>11</v>
      </c>
      <c r="F1313" s="101">
        <v>0</v>
      </c>
      <c r="G1313" s="103">
        <v>0</v>
      </c>
      <c r="H1313" s="103">
        <v>0</v>
      </c>
      <c r="I1313" s="102"/>
      <c r="J1313" s="103">
        <v>7</v>
      </c>
      <c r="K1313" s="101">
        <v>2</v>
      </c>
      <c r="L1313" s="103">
        <v>0</v>
      </c>
      <c r="M1313" s="103">
        <v>2</v>
      </c>
      <c r="N1313" s="102"/>
      <c r="O1313" s="103">
        <v>9</v>
      </c>
      <c r="P1313" s="103">
        <v>10</v>
      </c>
      <c r="Q1313" s="102"/>
      <c r="R1313" s="103">
        <v>19</v>
      </c>
      <c r="S1313" s="103">
        <v>14</v>
      </c>
      <c r="T1313" s="102">
        <v>2</v>
      </c>
      <c r="U1313" s="103">
        <v>46</v>
      </c>
      <c r="V1313" s="103">
        <v>26</v>
      </c>
    </row>
    <row r="1314" spans="1:22" ht="16">
      <c r="A1314" s="104" t="s">
        <v>473</v>
      </c>
      <c r="B1314" s="20" t="str">
        <f>VLOOKUP(A1314,'Planning Periods'!$E$2:$N$540,10,FALSE)</f>
        <v>06/30/2014 - 06/30/2019</v>
      </c>
      <c r="C1314" s="103">
        <v>2016</v>
      </c>
      <c r="D1314" s="103" t="str">
        <f t="shared" si="19"/>
        <v>Mono County - Unincorporated 2016</v>
      </c>
      <c r="E1314" s="103">
        <v>11</v>
      </c>
      <c r="F1314" s="101">
        <v>0</v>
      </c>
      <c r="G1314" s="103">
        <v>0</v>
      </c>
      <c r="H1314" s="103">
        <v>0</v>
      </c>
      <c r="I1314" s="102"/>
      <c r="J1314" s="103">
        <v>7</v>
      </c>
      <c r="K1314" s="101">
        <v>5</v>
      </c>
      <c r="L1314" s="103">
        <v>0</v>
      </c>
      <c r="M1314" s="103">
        <v>5</v>
      </c>
      <c r="N1314" s="102"/>
      <c r="O1314" s="103">
        <v>9</v>
      </c>
      <c r="P1314" s="103">
        <v>12</v>
      </c>
      <c r="Q1314" s="102"/>
      <c r="R1314" s="103">
        <v>19</v>
      </c>
      <c r="S1314" s="103">
        <v>9</v>
      </c>
      <c r="T1314" s="102">
        <v>5</v>
      </c>
      <c r="U1314" s="103">
        <v>46</v>
      </c>
      <c r="V1314" s="103">
        <v>26</v>
      </c>
    </row>
    <row r="1315" spans="1:22" ht="16">
      <c r="A1315" s="104" t="s">
        <v>473</v>
      </c>
      <c r="B1315" s="20" t="str">
        <f>VLOOKUP(A1315,'Planning Periods'!$E$2:$N$540,10,FALSE)</f>
        <v>06/30/2014 - 06/30/2019</v>
      </c>
      <c r="C1315" s="103">
        <v>2017</v>
      </c>
      <c r="D1315" s="103" t="str">
        <f t="shared" si="19"/>
        <v>Mono County - Unincorporated 2017</v>
      </c>
      <c r="E1315" s="103">
        <v>11</v>
      </c>
      <c r="F1315" s="101">
        <v>0</v>
      </c>
      <c r="G1315" s="103">
        <v>0</v>
      </c>
      <c r="H1315" s="103">
        <v>0</v>
      </c>
      <c r="I1315" s="102"/>
      <c r="J1315" s="103">
        <v>7</v>
      </c>
      <c r="K1315" s="101">
        <v>6</v>
      </c>
      <c r="L1315" s="103">
        <v>0</v>
      </c>
      <c r="M1315" s="103">
        <v>6</v>
      </c>
      <c r="N1315" s="102"/>
      <c r="O1315" s="103">
        <v>9</v>
      </c>
      <c r="P1315" s="103">
        <v>13</v>
      </c>
      <c r="Q1315" s="102"/>
      <c r="R1315" s="103">
        <v>19</v>
      </c>
      <c r="S1315" s="103">
        <v>10</v>
      </c>
      <c r="T1315" s="102">
        <v>6</v>
      </c>
      <c r="U1315" s="103">
        <v>46</v>
      </c>
      <c r="V1315" s="103">
        <v>29</v>
      </c>
    </row>
    <row r="1316" spans="1:22">
      <c r="A1316" s="104" t="s">
        <v>1076</v>
      </c>
      <c r="B1316" s="20"/>
      <c r="C1316" s="103">
        <v>2013</v>
      </c>
      <c r="D1316" s="103" t="str">
        <f t="shared" si="19"/>
        <v>Monrovia 2013</v>
      </c>
      <c r="E1316" s="103">
        <v>142</v>
      </c>
      <c r="F1316" s="101">
        <v>0</v>
      </c>
      <c r="G1316" s="103">
        <v>0</v>
      </c>
      <c r="H1316" s="103">
        <v>0</v>
      </c>
      <c r="I1316" s="102"/>
      <c r="J1316" s="103">
        <v>88</v>
      </c>
      <c r="K1316" s="101">
        <v>0</v>
      </c>
      <c r="L1316" s="103">
        <v>0</v>
      </c>
      <c r="M1316" s="103">
        <v>0</v>
      </c>
      <c r="N1316" s="102"/>
      <c r="O1316" s="103">
        <v>96</v>
      </c>
      <c r="P1316" s="103">
        <v>1</v>
      </c>
      <c r="Q1316" s="102"/>
      <c r="R1316" s="103">
        <v>241</v>
      </c>
      <c r="S1316" s="103">
        <v>33</v>
      </c>
      <c r="T1316" s="102">
        <v>0</v>
      </c>
      <c r="U1316" s="103">
        <v>567</v>
      </c>
      <c r="V1316" s="103">
        <v>34</v>
      </c>
    </row>
    <row r="1317" spans="1:22" ht="16">
      <c r="A1317" s="104" t="s">
        <v>1076</v>
      </c>
      <c r="B1317" s="20" t="str">
        <f>VLOOKUP(A1317,'Planning Periods'!$E$2:$N$540,10,FALSE)</f>
        <v>10/15/2013 - 10/15/2021</v>
      </c>
      <c r="C1317" s="103">
        <v>2014</v>
      </c>
      <c r="D1317" s="103" t="str">
        <f t="shared" si="19"/>
        <v>Monrovia 2014</v>
      </c>
      <c r="E1317" s="103">
        <v>142</v>
      </c>
      <c r="F1317" s="101">
        <v>0</v>
      </c>
      <c r="G1317" s="103">
        <v>0</v>
      </c>
      <c r="H1317" s="103">
        <v>0</v>
      </c>
      <c r="I1317" s="102"/>
      <c r="J1317" s="103">
        <v>88</v>
      </c>
      <c r="K1317" s="101">
        <v>0</v>
      </c>
      <c r="L1317" s="103">
        <v>0</v>
      </c>
      <c r="M1317" s="103">
        <v>0</v>
      </c>
      <c r="N1317" s="102"/>
      <c r="O1317" s="103">
        <v>96</v>
      </c>
      <c r="P1317" s="103">
        <v>2</v>
      </c>
      <c r="Q1317" s="102"/>
      <c r="R1317" s="103">
        <v>241</v>
      </c>
      <c r="S1317" s="103">
        <v>34</v>
      </c>
      <c r="T1317" s="102">
        <v>0</v>
      </c>
      <c r="U1317" s="103">
        <v>567</v>
      </c>
      <c r="V1317" s="103">
        <v>36</v>
      </c>
    </row>
    <row r="1318" spans="1:22" ht="16">
      <c r="A1318" s="104" t="s">
        <v>1076</v>
      </c>
      <c r="B1318" s="20" t="str">
        <f>VLOOKUP(A1318,'Planning Periods'!$E$2:$N$540,10,FALSE)</f>
        <v>10/15/2013 - 10/15/2021</v>
      </c>
      <c r="C1318" s="103">
        <v>2015</v>
      </c>
      <c r="D1318" s="103" t="str">
        <f t="shared" si="19"/>
        <v>Monrovia 2015</v>
      </c>
      <c r="E1318" s="103">
        <v>142</v>
      </c>
      <c r="F1318" s="101">
        <v>0</v>
      </c>
      <c r="G1318" s="103">
        <v>0</v>
      </c>
      <c r="H1318" s="103">
        <v>0</v>
      </c>
      <c r="I1318" s="102"/>
      <c r="J1318" s="103">
        <v>88</v>
      </c>
      <c r="K1318" s="101">
        <v>0</v>
      </c>
      <c r="L1318" s="103">
        <v>0</v>
      </c>
      <c r="M1318" s="103">
        <v>0</v>
      </c>
      <c r="N1318" s="102"/>
      <c r="O1318" s="103">
        <v>96</v>
      </c>
      <c r="P1318" s="103">
        <v>0</v>
      </c>
      <c r="Q1318" s="102"/>
      <c r="R1318" s="103">
        <v>241</v>
      </c>
      <c r="S1318" s="103">
        <v>9</v>
      </c>
      <c r="T1318" s="102">
        <v>0</v>
      </c>
      <c r="U1318" s="103">
        <v>567</v>
      </c>
      <c r="V1318" s="103">
        <v>9</v>
      </c>
    </row>
    <row r="1319" spans="1:22" ht="16">
      <c r="A1319" s="104" t="s">
        <v>1076</v>
      </c>
      <c r="B1319" s="20" t="str">
        <f>VLOOKUP(A1319,'Planning Periods'!$E$2:$N$540,10,FALSE)</f>
        <v>10/15/2013 - 10/15/2021</v>
      </c>
      <c r="C1319" s="103">
        <v>2016</v>
      </c>
      <c r="D1319" s="103" t="str">
        <f t="shared" si="19"/>
        <v>Monrovia 2016</v>
      </c>
      <c r="E1319" s="103">
        <v>142</v>
      </c>
      <c r="F1319" s="101">
        <v>0</v>
      </c>
      <c r="G1319" s="103">
        <v>0</v>
      </c>
      <c r="H1319" s="103">
        <v>0</v>
      </c>
      <c r="I1319" s="102"/>
      <c r="J1319" s="103">
        <v>88</v>
      </c>
      <c r="K1319" s="101">
        <v>0</v>
      </c>
      <c r="L1319" s="103">
        <v>0</v>
      </c>
      <c r="M1319" s="103">
        <v>0</v>
      </c>
      <c r="N1319" s="102"/>
      <c r="O1319" s="103">
        <v>96</v>
      </c>
      <c r="P1319" s="103">
        <v>0</v>
      </c>
      <c r="Q1319" s="102"/>
      <c r="R1319" s="103">
        <v>241</v>
      </c>
      <c r="S1319" s="103">
        <v>445</v>
      </c>
      <c r="T1319" s="102">
        <v>0</v>
      </c>
      <c r="U1319" s="103">
        <v>567</v>
      </c>
      <c r="V1319" s="103">
        <v>445</v>
      </c>
    </row>
    <row r="1320" spans="1:22" ht="16">
      <c r="A1320" s="104" t="s">
        <v>1076</v>
      </c>
      <c r="B1320" s="20" t="str">
        <f>VLOOKUP(A1320,'Planning Periods'!$E$2:$N$540,10,FALSE)</f>
        <v>10/15/2013 - 10/15/2021</v>
      </c>
      <c r="C1320" s="103">
        <v>2017</v>
      </c>
      <c r="D1320" s="103" t="str">
        <f t="shared" si="19"/>
        <v>Monrovia 2017</v>
      </c>
      <c r="E1320" s="103">
        <v>142</v>
      </c>
      <c r="F1320" s="101">
        <v>0</v>
      </c>
      <c r="G1320" s="103">
        <v>0</v>
      </c>
      <c r="H1320" s="103">
        <v>0</v>
      </c>
      <c r="I1320" s="102"/>
      <c r="J1320" s="103">
        <v>88</v>
      </c>
      <c r="K1320" s="101">
        <v>0</v>
      </c>
      <c r="L1320" s="103">
        <v>0</v>
      </c>
      <c r="M1320" s="103">
        <v>0</v>
      </c>
      <c r="N1320" s="102"/>
      <c r="O1320" s="103">
        <v>96</v>
      </c>
      <c r="P1320" s="103">
        <v>2</v>
      </c>
      <c r="Q1320" s="102"/>
      <c r="R1320" s="103">
        <v>241</v>
      </c>
      <c r="S1320" s="103">
        <v>22</v>
      </c>
      <c r="T1320" s="102">
        <v>0</v>
      </c>
      <c r="U1320" s="103">
        <v>567</v>
      </c>
      <c r="V1320" s="103">
        <v>24</v>
      </c>
    </row>
    <row r="1321" spans="1:22" ht="16">
      <c r="A1321" s="104" t="s">
        <v>814</v>
      </c>
      <c r="B1321" s="20" t="str">
        <f>VLOOKUP(A1321,'Planning Periods'!$E$2:$N$540,10,FALSE)</f>
        <v>06/30/2014 - 06/30/2019</v>
      </c>
      <c r="C1321" s="103">
        <v>2014</v>
      </c>
      <c r="D1321" s="103" t="str">
        <f t="shared" si="19"/>
        <v>Montague 2014</v>
      </c>
      <c r="E1321" s="103" t="s">
        <v>1538</v>
      </c>
      <c r="F1321" s="101" t="s">
        <v>1538</v>
      </c>
      <c r="G1321" s="103" t="s">
        <v>1538</v>
      </c>
      <c r="H1321" s="103" t="s">
        <v>1538</v>
      </c>
      <c r="I1321" s="102"/>
      <c r="J1321" s="103" t="s">
        <v>1538</v>
      </c>
      <c r="K1321" s="101" t="s">
        <v>1538</v>
      </c>
      <c r="L1321" s="103" t="s">
        <v>1538</v>
      </c>
      <c r="M1321" s="103" t="s">
        <v>1538</v>
      </c>
      <c r="N1321" s="102"/>
      <c r="O1321" s="103" t="s">
        <v>1538</v>
      </c>
      <c r="P1321" s="103" t="s">
        <v>1538</v>
      </c>
      <c r="Q1321" s="102"/>
      <c r="R1321" s="103" t="s">
        <v>1538</v>
      </c>
      <c r="S1321" s="103" t="s">
        <v>1538</v>
      </c>
      <c r="T1321" s="102" t="s">
        <v>1538</v>
      </c>
      <c r="U1321" s="103" t="s">
        <v>1538</v>
      </c>
      <c r="V1321" s="103" t="s">
        <v>1538</v>
      </c>
    </row>
    <row r="1322" spans="1:22" ht="16">
      <c r="A1322" s="104" t="s">
        <v>814</v>
      </c>
      <c r="B1322" s="20" t="str">
        <f>VLOOKUP(A1322,'Planning Periods'!$E$2:$N$540,10,FALSE)</f>
        <v>06/30/2014 - 06/30/2019</v>
      </c>
      <c r="C1322" s="103">
        <v>2015</v>
      </c>
      <c r="D1322" s="103" t="str">
        <f t="shared" si="19"/>
        <v>Montague 2015</v>
      </c>
      <c r="E1322" s="103" t="s">
        <v>1538</v>
      </c>
      <c r="F1322" s="101" t="s">
        <v>1538</v>
      </c>
      <c r="G1322" s="103" t="s">
        <v>1538</v>
      </c>
      <c r="H1322" s="103" t="s">
        <v>1538</v>
      </c>
      <c r="I1322" s="102"/>
      <c r="J1322" s="103" t="s">
        <v>1538</v>
      </c>
      <c r="K1322" s="101" t="s">
        <v>1538</v>
      </c>
      <c r="L1322" s="103" t="s">
        <v>1538</v>
      </c>
      <c r="M1322" s="103" t="s">
        <v>1538</v>
      </c>
      <c r="N1322" s="102"/>
      <c r="O1322" s="103" t="s">
        <v>1538</v>
      </c>
      <c r="P1322" s="103" t="s">
        <v>1538</v>
      </c>
      <c r="Q1322" s="102"/>
      <c r="R1322" s="103" t="s">
        <v>1538</v>
      </c>
      <c r="S1322" s="103" t="s">
        <v>1538</v>
      </c>
      <c r="T1322" s="102" t="s">
        <v>1538</v>
      </c>
      <c r="U1322" s="103" t="s">
        <v>1538</v>
      </c>
      <c r="V1322" s="103" t="s">
        <v>1538</v>
      </c>
    </row>
    <row r="1323" spans="1:22" ht="16">
      <c r="A1323" s="104" t="s">
        <v>814</v>
      </c>
      <c r="B1323" s="20" t="str">
        <f>VLOOKUP(A1323,'Planning Periods'!$E$2:$N$540,10,FALSE)</f>
        <v>06/30/2014 - 06/30/2019</v>
      </c>
      <c r="C1323" s="103">
        <v>2016</v>
      </c>
      <c r="D1323" s="103" t="str">
        <f t="shared" si="19"/>
        <v>Montague 2016</v>
      </c>
      <c r="E1323" s="103" t="s">
        <v>1538</v>
      </c>
      <c r="F1323" s="101" t="s">
        <v>1538</v>
      </c>
      <c r="G1323" s="103" t="s">
        <v>1538</v>
      </c>
      <c r="H1323" s="103" t="s">
        <v>1538</v>
      </c>
      <c r="I1323" s="102"/>
      <c r="J1323" s="103" t="s">
        <v>1538</v>
      </c>
      <c r="K1323" s="101" t="s">
        <v>1538</v>
      </c>
      <c r="L1323" s="103" t="s">
        <v>1538</v>
      </c>
      <c r="M1323" s="103" t="s">
        <v>1538</v>
      </c>
      <c r="N1323" s="102"/>
      <c r="O1323" s="103" t="s">
        <v>1538</v>
      </c>
      <c r="P1323" s="103" t="s">
        <v>1538</v>
      </c>
      <c r="Q1323" s="102"/>
      <c r="R1323" s="103" t="s">
        <v>1538</v>
      </c>
      <c r="S1323" s="103" t="s">
        <v>1538</v>
      </c>
      <c r="T1323" s="102" t="s">
        <v>1538</v>
      </c>
      <c r="U1323" s="103" t="s">
        <v>1538</v>
      </c>
      <c r="V1323" s="103" t="s">
        <v>1538</v>
      </c>
    </row>
    <row r="1324" spans="1:22" ht="16">
      <c r="A1324" s="104" t="s">
        <v>814</v>
      </c>
      <c r="B1324" s="20" t="str">
        <f>VLOOKUP(A1324,'Planning Periods'!$E$2:$N$540,10,FALSE)</f>
        <v>06/30/2014 - 06/30/2019</v>
      </c>
      <c r="C1324" s="103">
        <v>2017</v>
      </c>
      <c r="D1324" s="103" t="str">
        <f t="shared" si="19"/>
        <v>Montague 2017</v>
      </c>
      <c r="E1324" s="103">
        <v>5</v>
      </c>
      <c r="F1324" s="101">
        <v>0</v>
      </c>
      <c r="G1324" s="103">
        <v>0</v>
      </c>
      <c r="H1324" s="103">
        <v>0</v>
      </c>
      <c r="I1324" s="102"/>
      <c r="J1324" s="103">
        <v>3</v>
      </c>
      <c r="K1324" s="101">
        <v>0</v>
      </c>
      <c r="L1324" s="103">
        <v>0</v>
      </c>
      <c r="M1324" s="103">
        <v>0</v>
      </c>
      <c r="N1324" s="102"/>
      <c r="O1324" s="103">
        <v>3</v>
      </c>
      <c r="P1324" s="103">
        <v>0</v>
      </c>
      <c r="Q1324" s="102"/>
      <c r="R1324" s="103">
        <v>8</v>
      </c>
      <c r="S1324" s="103">
        <v>0</v>
      </c>
      <c r="T1324" s="102">
        <v>0</v>
      </c>
      <c r="U1324" s="103">
        <v>19</v>
      </c>
      <c r="V1324" s="103">
        <v>0</v>
      </c>
    </row>
    <row r="1325" spans="1:22">
      <c r="A1325" t="s">
        <v>910</v>
      </c>
      <c r="B1325" s="20"/>
      <c r="C1325" s="103">
        <v>2013</v>
      </c>
      <c r="D1325" s="103" t="str">
        <f t="shared" si="19"/>
        <v>Montclair 2013</v>
      </c>
      <c r="E1325" s="103">
        <v>164</v>
      </c>
      <c r="F1325" s="101">
        <v>18</v>
      </c>
      <c r="G1325" s="103">
        <v>18</v>
      </c>
      <c r="H1325" s="103">
        <v>0</v>
      </c>
      <c r="I1325" s="102"/>
      <c r="J1325" s="103">
        <v>114</v>
      </c>
      <c r="K1325" s="101">
        <v>0</v>
      </c>
      <c r="L1325" s="103">
        <v>0</v>
      </c>
      <c r="M1325" s="103">
        <v>0</v>
      </c>
      <c r="N1325" s="102"/>
      <c r="O1325" s="103">
        <v>125</v>
      </c>
      <c r="P1325" s="103">
        <v>0</v>
      </c>
      <c r="Q1325" s="102"/>
      <c r="R1325" s="103">
        <v>294</v>
      </c>
      <c r="S1325" s="103">
        <v>322</v>
      </c>
      <c r="T1325" s="102">
        <v>0</v>
      </c>
      <c r="U1325" s="103">
        <v>697</v>
      </c>
      <c r="V1325" s="103">
        <v>340</v>
      </c>
    </row>
    <row r="1326" spans="1:22" ht="16">
      <c r="A1326" t="s">
        <v>910</v>
      </c>
      <c r="B1326" s="20" t="str">
        <f>VLOOKUP(A1326,'Planning Periods'!$E$2:$N$540,10,FALSE)</f>
        <v>10/15/2013 - 10/15/2021</v>
      </c>
      <c r="C1326" s="103">
        <v>2014</v>
      </c>
      <c r="D1326" s="103" t="str">
        <f t="shared" si="19"/>
        <v>Montclair 2014</v>
      </c>
      <c r="E1326" s="101">
        <v>164</v>
      </c>
      <c r="F1326" s="101">
        <v>0</v>
      </c>
      <c r="G1326" s="101">
        <v>0</v>
      </c>
      <c r="H1326" s="101">
        <v>0</v>
      </c>
      <c r="I1326" s="101">
        <v>0</v>
      </c>
      <c r="J1326" s="101">
        <v>114</v>
      </c>
      <c r="K1326" s="101">
        <v>0</v>
      </c>
      <c r="L1326" s="101">
        <v>0</v>
      </c>
      <c r="M1326" s="101">
        <v>0</v>
      </c>
      <c r="N1326" s="101">
        <v>0</v>
      </c>
      <c r="O1326" s="101">
        <v>125</v>
      </c>
      <c r="P1326" s="101">
        <v>0</v>
      </c>
      <c r="Q1326" s="101"/>
      <c r="R1326" s="101">
        <v>294</v>
      </c>
      <c r="S1326" s="101">
        <v>10</v>
      </c>
      <c r="T1326" s="101">
        <v>0</v>
      </c>
      <c r="U1326" s="101">
        <v>697</v>
      </c>
      <c r="V1326" s="101">
        <v>10</v>
      </c>
    </row>
    <row r="1327" spans="1:22" ht="16">
      <c r="A1327" t="s">
        <v>910</v>
      </c>
      <c r="B1327" s="20" t="str">
        <f>VLOOKUP(A1327,'Planning Periods'!$E$2:$N$540,10,FALSE)</f>
        <v>10/15/2013 - 10/15/2021</v>
      </c>
      <c r="C1327" s="103">
        <v>2015</v>
      </c>
      <c r="D1327" s="103" t="str">
        <f t="shared" si="19"/>
        <v>Montclair 2015</v>
      </c>
      <c r="E1327">
        <v>164</v>
      </c>
      <c r="F1327">
        <v>0</v>
      </c>
      <c r="G1327">
        <v>0</v>
      </c>
      <c r="H1327">
        <v>0</v>
      </c>
      <c r="J1327">
        <v>114</v>
      </c>
      <c r="K1327">
        <v>0</v>
      </c>
      <c r="L1327">
        <v>0</v>
      </c>
      <c r="M1327">
        <v>0</v>
      </c>
      <c r="O1327">
        <v>125</v>
      </c>
      <c r="P1327">
        <v>0</v>
      </c>
      <c r="R1327">
        <v>294</v>
      </c>
      <c r="S1327">
        <v>20</v>
      </c>
      <c r="T1327">
        <v>0</v>
      </c>
      <c r="U1327">
        <v>697</v>
      </c>
      <c r="V1327">
        <v>20</v>
      </c>
    </row>
    <row r="1328" spans="1:22" ht="16">
      <c r="A1328" t="s">
        <v>910</v>
      </c>
      <c r="B1328" s="20" t="str">
        <f>VLOOKUP(A1328,'Planning Periods'!$E$2:$N$540,10,FALSE)</f>
        <v>10/15/2013 - 10/15/2021</v>
      </c>
      <c r="C1328" s="103">
        <v>2016</v>
      </c>
      <c r="D1328" s="103" t="str">
        <f t="shared" si="19"/>
        <v>Montclair 2016</v>
      </c>
      <c r="E1328">
        <v>164</v>
      </c>
      <c r="F1328">
        <v>0</v>
      </c>
      <c r="G1328">
        <v>0</v>
      </c>
      <c r="H1328">
        <v>0</v>
      </c>
      <c r="J1328">
        <v>114</v>
      </c>
      <c r="K1328">
        <v>0</v>
      </c>
      <c r="L1328">
        <v>0</v>
      </c>
      <c r="M1328">
        <v>0</v>
      </c>
      <c r="O1328">
        <v>125</v>
      </c>
      <c r="P1328">
        <v>0</v>
      </c>
      <c r="R1328">
        <v>294</v>
      </c>
      <c r="S1328">
        <v>39</v>
      </c>
      <c r="T1328">
        <v>0</v>
      </c>
      <c r="U1328">
        <v>697</v>
      </c>
      <c r="V1328">
        <v>39</v>
      </c>
    </row>
    <row r="1329" spans="1:22" ht="16">
      <c r="A1329" t="s">
        <v>910</v>
      </c>
      <c r="B1329" s="20" t="str">
        <f>VLOOKUP(A1329,'Planning Periods'!$E$2:$N$540,10,FALSE)</f>
        <v>10/15/2013 - 10/15/2021</v>
      </c>
      <c r="C1329" s="103">
        <v>2017</v>
      </c>
      <c r="D1329" s="103" t="str">
        <f t="shared" si="19"/>
        <v>Montclair 2017</v>
      </c>
      <c r="E1329">
        <v>164</v>
      </c>
      <c r="F1329">
        <v>0</v>
      </c>
      <c r="G1329">
        <v>0</v>
      </c>
      <c r="H1329">
        <v>0</v>
      </c>
      <c r="J1329">
        <v>114</v>
      </c>
      <c r="K1329">
        <v>0</v>
      </c>
      <c r="L1329">
        <v>0</v>
      </c>
      <c r="M1329">
        <v>0</v>
      </c>
      <c r="O1329">
        <v>125</v>
      </c>
      <c r="P1329">
        <v>0</v>
      </c>
      <c r="R1329">
        <v>294</v>
      </c>
      <c r="S1329">
        <v>66</v>
      </c>
      <c r="T1329">
        <v>0</v>
      </c>
      <c r="U1329">
        <v>697</v>
      </c>
      <c r="V1329">
        <v>66</v>
      </c>
    </row>
    <row r="1330" spans="1:22" ht="16">
      <c r="A1330" s="104" t="s">
        <v>836</v>
      </c>
      <c r="B1330" s="20" t="str">
        <f>VLOOKUP(A1330,'Planning Periods'!$E$2:$N$540,10,FALSE)</f>
        <v>01/31/2015 - 01/31/2023</v>
      </c>
      <c r="C1330" s="103">
        <v>2014</v>
      </c>
      <c r="D1330" s="103" t="str">
        <f t="shared" si="19"/>
        <v>Monte Sereno 2014</v>
      </c>
      <c r="E1330" s="103">
        <v>23</v>
      </c>
      <c r="F1330" s="101">
        <v>0</v>
      </c>
      <c r="G1330" s="103">
        <v>0</v>
      </c>
      <c r="H1330" s="103">
        <v>0</v>
      </c>
      <c r="I1330" s="102"/>
      <c r="J1330" s="103">
        <v>13</v>
      </c>
      <c r="K1330" s="101">
        <v>1</v>
      </c>
      <c r="L1330" s="103">
        <v>1</v>
      </c>
      <c r="M1330" s="103">
        <v>0</v>
      </c>
      <c r="N1330" s="102"/>
      <c r="O1330" s="103">
        <v>13</v>
      </c>
      <c r="P1330" s="103">
        <v>0</v>
      </c>
      <c r="Q1330" s="102"/>
      <c r="R1330" s="103">
        <v>12</v>
      </c>
      <c r="S1330" s="103">
        <v>4</v>
      </c>
      <c r="T1330" s="102">
        <v>0</v>
      </c>
      <c r="U1330" s="103">
        <v>61</v>
      </c>
      <c r="V1330" s="103">
        <v>5</v>
      </c>
    </row>
    <row r="1331" spans="1:22" ht="16">
      <c r="A1331" s="104" t="s">
        <v>836</v>
      </c>
      <c r="B1331" s="20" t="str">
        <f>VLOOKUP(A1331,'Planning Periods'!$E$2:$N$540,10,FALSE)</f>
        <v>01/31/2015 - 01/31/2023</v>
      </c>
      <c r="C1331" s="103">
        <v>2015</v>
      </c>
      <c r="D1331" s="103" t="str">
        <f t="shared" si="19"/>
        <v>Monte Sereno 2015</v>
      </c>
      <c r="E1331" s="103">
        <v>23</v>
      </c>
      <c r="F1331" s="101">
        <v>4</v>
      </c>
      <c r="G1331" s="103">
        <v>0</v>
      </c>
      <c r="H1331" s="103">
        <v>4</v>
      </c>
      <c r="I1331" s="102"/>
      <c r="J1331" s="103">
        <v>13</v>
      </c>
      <c r="K1331" s="101">
        <v>0</v>
      </c>
      <c r="L1331" s="103">
        <v>0</v>
      </c>
      <c r="M1331" s="103">
        <v>0</v>
      </c>
      <c r="N1331" s="102"/>
      <c r="O1331" s="103">
        <v>13</v>
      </c>
      <c r="P1331" s="103">
        <v>1</v>
      </c>
      <c r="Q1331" s="102"/>
      <c r="R1331" s="103">
        <v>12</v>
      </c>
      <c r="S1331" s="103">
        <v>2</v>
      </c>
      <c r="T1331" s="102">
        <v>0</v>
      </c>
      <c r="U1331" s="103">
        <v>61</v>
      </c>
      <c r="V1331" s="103">
        <v>7</v>
      </c>
    </row>
    <row r="1332" spans="1:22" ht="16">
      <c r="A1332" s="104" t="s">
        <v>836</v>
      </c>
      <c r="B1332" s="20" t="str">
        <f>VLOOKUP(A1332,'Planning Periods'!$E$2:$N$540,10,FALSE)</f>
        <v>01/31/2015 - 01/31/2023</v>
      </c>
      <c r="C1332" s="103">
        <v>2016</v>
      </c>
      <c r="D1332" s="103" t="str">
        <f t="shared" si="19"/>
        <v>Monte Sereno 2016</v>
      </c>
      <c r="E1332" s="103">
        <v>23</v>
      </c>
      <c r="F1332" s="101">
        <v>5</v>
      </c>
      <c r="G1332" s="103">
        <v>5</v>
      </c>
      <c r="H1332" s="103">
        <v>0</v>
      </c>
      <c r="I1332" s="102"/>
      <c r="J1332" s="103">
        <v>13</v>
      </c>
      <c r="K1332" s="101">
        <v>0</v>
      </c>
      <c r="L1332" s="103">
        <v>0</v>
      </c>
      <c r="M1332" s="103">
        <v>0</v>
      </c>
      <c r="N1332" s="102"/>
      <c r="O1332" s="103">
        <v>13</v>
      </c>
      <c r="P1332" s="103">
        <v>0</v>
      </c>
      <c r="Q1332" s="102"/>
      <c r="R1332" s="103">
        <v>12</v>
      </c>
      <c r="S1332" s="103">
        <v>8</v>
      </c>
      <c r="T1332" s="102">
        <v>0</v>
      </c>
      <c r="U1332" s="103">
        <v>61</v>
      </c>
      <c r="V1332" s="103">
        <v>13</v>
      </c>
    </row>
    <row r="1333" spans="1:22" ht="16">
      <c r="A1333" s="104" t="s">
        <v>836</v>
      </c>
      <c r="B1333" s="20" t="str">
        <f>VLOOKUP(A1333,'Planning Periods'!$E$2:$N$540,10,FALSE)</f>
        <v>01/31/2015 - 01/31/2023</v>
      </c>
      <c r="C1333" s="103">
        <v>2017</v>
      </c>
      <c r="D1333" s="103" t="str">
        <f t="shared" si="19"/>
        <v>Monte Sereno 2017</v>
      </c>
      <c r="E1333" s="103">
        <v>23</v>
      </c>
      <c r="F1333" s="101">
        <v>12</v>
      </c>
      <c r="G1333" s="103">
        <v>0</v>
      </c>
      <c r="H1333" s="103">
        <v>12</v>
      </c>
      <c r="I1333" s="102"/>
      <c r="J1333" s="103">
        <v>13</v>
      </c>
      <c r="K1333" s="101">
        <v>0</v>
      </c>
      <c r="L1333" s="103">
        <v>0</v>
      </c>
      <c r="M1333" s="103">
        <v>0</v>
      </c>
      <c r="N1333" s="102"/>
      <c r="O1333" s="103">
        <v>13</v>
      </c>
      <c r="P1333" s="103">
        <v>0</v>
      </c>
      <c r="Q1333" s="102"/>
      <c r="R1333" s="103">
        <v>12</v>
      </c>
      <c r="S1333" s="103">
        <v>4</v>
      </c>
      <c r="T1333" s="102">
        <v>0</v>
      </c>
      <c r="U1333" s="103">
        <v>61</v>
      </c>
      <c r="V1333" s="103">
        <v>16</v>
      </c>
    </row>
    <row r="1334" spans="1:22">
      <c r="A1334" t="s">
        <v>1075</v>
      </c>
      <c r="B1334" s="20"/>
      <c r="C1334" s="103">
        <v>2013</v>
      </c>
      <c r="D1334" s="103" t="str">
        <f t="shared" si="19"/>
        <v>Montebello 2013</v>
      </c>
      <c r="E1334" s="103" t="s">
        <v>1538</v>
      </c>
      <c r="F1334" s="101" t="s">
        <v>1538</v>
      </c>
      <c r="G1334" s="103" t="s">
        <v>1538</v>
      </c>
      <c r="H1334" s="103" t="s">
        <v>1538</v>
      </c>
      <c r="I1334" s="102"/>
      <c r="J1334" s="103" t="s">
        <v>1538</v>
      </c>
      <c r="K1334" s="101" t="s">
        <v>1538</v>
      </c>
      <c r="L1334" s="103" t="s">
        <v>1538</v>
      </c>
      <c r="M1334" s="103" t="s">
        <v>1538</v>
      </c>
      <c r="N1334" s="102"/>
      <c r="O1334" s="103" t="s">
        <v>1538</v>
      </c>
      <c r="P1334" s="103" t="s">
        <v>1538</v>
      </c>
      <c r="Q1334" s="102"/>
      <c r="R1334" s="103" t="s">
        <v>1538</v>
      </c>
      <c r="S1334" s="103" t="s">
        <v>1538</v>
      </c>
      <c r="T1334" s="102" t="s">
        <v>1538</v>
      </c>
      <c r="U1334" s="103" t="s">
        <v>1538</v>
      </c>
      <c r="V1334" s="103" t="s">
        <v>1538</v>
      </c>
    </row>
    <row r="1335" spans="1:22" ht="16">
      <c r="A1335" t="s">
        <v>1075</v>
      </c>
      <c r="B1335" s="20" t="str">
        <f>VLOOKUP(A1335,'Planning Periods'!$E$2:$N$540,10,FALSE)</f>
        <v>10/15/2013 - 10/15/2021</v>
      </c>
      <c r="C1335" s="103">
        <v>2014</v>
      </c>
      <c r="D1335" s="103" t="str">
        <f t="shared" si="19"/>
        <v>Montebello 2014</v>
      </c>
      <c r="E1335" s="101" t="s">
        <v>1538</v>
      </c>
      <c r="F1335" s="101" t="s">
        <v>1538</v>
      </c>
      <c r="G1335" s="101" t="s">
        <v>1538</v>
      </c>
      <c r="H1335" s="101" t="s">
        <v>1538</v>
      </c>
      <c r="I1335" s="101">
        <v>0</v>
      </c>
      <c r="J1335" s="101" t="s">
        <v>1538</v>
      </c>
      <c r="K1335" s="101" t="s">
        <v>1538</v>
      </c>
      <c r="L1335" s="101" t="s">
        <v>1538</v>
      </c>
      <c r="M1335" s="101" t="s">
        <v>1538</v>
      </c>
      <c r="N1335" s="101">
        <v>0</v>
      </c>
      <c r="O1335" s="101" t="s">
        <v>1538</v>
      </c>
      <c r="P1335" s="101" t="s">
        <v>1538</v>
      </c>
      <c r="Q1335" s="101"/>
      <c r="R1335" s="101" t="s">
        <v>1538</v>
      </c>
      <c r="S1335" s="101" t="s">
        <v>1538</v>
      </c>
      <c r="T1335" s="101" t="s">
        <v>1538</v>
      </c>
      <c r="U1335" s="101" t="s">
        <v>1538</v>
      </c>
      <c r="V1335" s="101" t="s">
        <v>1538</v>
      </c>
    </row>
    <row r="1336" spans="1:22" ht="16">
      <c r="A1336" t="s">
        <v>1075</v>
      </c>
      <c r="B1336" s="20" t="str">
        <f>VLOOKUP(A1336,'Planning Periods'!$E$2:$N$540,10,FALSE)</f>
        <v>10/15/2013 - 10/15/2021</v>
      </c>
      <c r="C1336" s="103">
        <v>2015</v>
      </c>
      <c r="D1336" s="103" t="str">
        <f t="shared" si="19"/>
        <v>Montebello 2015</v>
      </c>
      <c r="E1336" t="s">
        <v>1538</v>
      </c>
      <c r="F1336" t="s">
        <v>1538</v>
      </c>
      <c r="G1336" t="s">
        <v>1538</v>
      </c>
      <c r="H1336" t="s">
        <v>1538</v>
      </c>
      <c r="J1336" t="s">
        <v>1538</v>
      </c>
      <c r="K1336" t="s">
        <v>1538</v>
      </c>
      <c r="L1336" t="s">
        <v>1538</v>
      </c>
      <c r="M1336" t="s">
        <v>1538</v>
      </c>
      <c r="O1336" t="s">
        <v>1538</v>
      </c>
      <c r="P1336" t="s">
        <v>1538</v>
      </c>
      <c r="R1336" t="s">
        <v>1538</v>
      </c>
      <c r="S1336" t="s">
        <v>1538</v>
      </c>
      <c r="T1336" t="s">
        <v>1538</v>
      </c>
      <c r="U1336" t="s">
        <v>1538</v>
      </c>
      <c r="V1336" t="s">
        <v>1538</v>
      </c>
    </row>
    <row r="1337" spans="1:22" ht="16">
      <c r="A1337" t="s">
        <v>1075</v>
      </c>
      <c r="B1337" s="20" t="str">
        <f>VLOOKUP(A1337,'Planning Periods'!$E$2:$N$540,10,FALSE)</f>
        <v>10/15/2013 - 10/15/2021</v>
      </c>
      <c r="C1337" s="103">
        <v>2016</v>
      </c>
      <c r="D1337" s="103" t="str">
        <f t="shared" si="19"/>
        <v>Montebello 2016</v>
      </c>
      <c r="E1337" t="s">
        <v>1538</v>
      </c>
      <c r="F1337" t="s">
        <v>1538</v>
      </c>
      <c r="G1337" t="s">
        <v>1538</v>
      </c>
      <c r="H1337" t="s">
        <v>1538</v>
      </c>
      <c r="J1337" t="s">
        <v>1538</v>
      </c>
      <c r="K1337" t="s">
        <v>1538</v>
      </c>
      <c r="L1337" t="s">
        <v>1538</v>
      </c>
      <c r="M1337" t="s">
        <v>1538</v>
      </c>
      <c r="O1337" t="s">
        <v>1538</v>
      </c>
      <c r="P1337" t="s">
        <v>1538</v>
      </c>
      <c r="R1337" t="s">
        <v>1538</v>
      </c>
      <c r="S1337" t="s">
        <v>1538</v>
      </c>
      <c r="T1337" t="s">
        <v>1538</v>
      </c>
      <c r="U1337" t="s">
        <v>1538</v>
      </c>
      <c r="V1337" t="s">
        <v>1538</v>
      </c>
    </row>
    <row r="1338" spans="1:22" ht="16">
      <c r="A1338" t="s">
        <v>1075</v>
      </c>
      <c r="B1338" s="20" t="str">
        <f>VLOOKUP(A1338,'Planning Periods'!$E$2:$N$540,10,FALSE)</f>
        <v>10/15/2013 - 10/15/2021</v>
      </c>
      <c r="C1338" s="103">
        <v>2017</v>
      </c>
      <c r="D1338" s="103" t="str">
        <f t="shared" si="19"/>
        <v>Montebello 2017</v>
      </c>
      <c r="E1338" t="s">
        <v>1538</v>
      </c>
      <c r="F1338" t="s">
        <v>1538</v>
      </c>
      <c r="G1338" t="s">
        <v>1538</v>
      </c>
      <c r="H1338" t="s">
        <v>1538</v>
      </c>
      <c r="J1338" t="s">
        <v>1538</v>
      </c>
      <c r="K1338" t="s">
        <v>1538</v>
      </c>
      <c r="L1338" t="s">
        <v>1538</v>
      </c>
      <c r="M1338" t="s">
        <v>1538</v>
      </c>
      <c r="O1338" t="s">
        <v>1538</v>
      </c>
      <c r="P1338" t="s">
        <v>1538</v>
      </c>
      <c r="R1338" t="s">
        <v>1538</v>
      </c>
      <c r="S1338" t="s">
        <v>1538</v>
      </c>
      <c r="T1338" t="s">
        <v>1538</v>
      </c>
      <c r="U1338" t="s">
        <v>1538</v>
      </c>
      <c r="V1338" t="s">
        <v>1538</v>
      </c>
    </row>
    <row r="1339" spans="1:22" ht="16">
      <c r="A1339" s="104" t="s">
        <v>1007</v>
      </c>
      <c r="B1339" s="20" t="str">
        <f>VLOOKUP(A1339,'Planning Periods'!$E$2:$N$540,10,FALSE)</f>
        <v>12/31/2015 - 12/31/2023</v>
      </c>
      <c r="C1339" s="103">
        <v>2014</v>
      </c>
      <c r="D1339" s="103" t="str">
        <f t="shared" si="19"/>
        <v>Monterey 2014</v>
      </c>
      <c r="E1339" t="s">
        <v>1538</v>
      </c>
      <c r="F1339" t="s">
        <v>1538</v>
      </c>
      <c r="G1339" t="s">
        <v>1538</v>
      </c>
      <c r="H1339" t="s">
        <v>1538</v>
      </c>
      <c r="J1339" t="s">
        <v>1538</v>
      </c>
      <c r="K1339" t="s">
        <v>1538</v>
      </c>
      <c r="L1339" t="s">
        <v>1538</v>
      </c>
      <c r="M1339" t="s">
        <v>1538</v>
      </c>
      <c r="O1339" t="s">
        <v>1538</v>
      </c>
      <c r="P1339" t="s">
        <v>1538</v>
      </c>
      <c r="R1339" t="s">
        <v>1538</v>
      </c>
      <c r="S1339" t="s">
        <v>1538</v>
      </c>
      <c r="T1339" t="s">
        <v>1538</v>
      </c>
      <c r="U1339" t="s">
        <v>1538</v>
      </c>
      <c r="V1339" t="s">
        <v>1538</v>
      </c>
    </row>
    <row r="1340" spans="1:22" ht="16">
      <c r="A1340" s="104" t="s">
        <v>1007</v>
      </c>
      <c r="B1340" s="20" t="str">
        <f>VLOOKUP(A1340,'Planning Periods'!$E$2:$N$540,10,FALSE)</f>
        <v>12/31/2015 - 12/31/2023</v>
      </c>
      <c r="C1340" s="103">
        <v>2015</v>
      </c>
      <c r="D1340" s="103" t="str">
        <f t="shared" si="19"/>
        <v>Monterey 2015</v>
      </c>
      <c r="E1340">
        <v>157</v>
      </c>
      <c r="F1340">
        <v>19</v>
      </c>
      <c r="G1340">
        <v>19</v>
      </c>
      <c r="H1340">
        <v>0</v>
      </c>
      <c r="J1340">
        <v>102</v>
      </c>
      <c r="K1340">
        <v>0</v>
      </c>
      <c r="L1340">
        <v>0</v>
      </c>
      <c r="M1340">
        <v>0</v>
      </c>
      <c r="O1340">
        <v>119</v>
      </c>
      <c r="P1340">
        <v>2</v>
      </c>
      <c r="R1340">
        <v>272</v>
      </c>
      <c r="S1340">
        <v>55</v>
      </c>
      <c r="T1340">
        <v>0</v>
      </c>
      <c r="U1340">
        <v>650</v>
      </c>
      <c r="V1340">
        <v>76</v>
      </c>
    </row>
    <row r="1341" spans="1:22" ht="16">
      <c r="A1341" s="104" t="s">
        <v>1007</v>
      </c>
      <c r="B1341" s="20" t="str">
        <f>VLOOKUP(A1341,'Planning Periods'!$E$2:$N$540,10,FALSE)</f>
        <v>12/31/2015 - 12/31/2023</v>
      </c>
      <c r="C1341" s="103">
        <v>2016</v>
      </c>
      <c r="D1341" s="103" t="str">
        <f t="shared" si="19"/>
        <v>Monterey 2016</v>
      </c>
      <c r="E1341" s="103">
        <v>157</v>
      </c>
      <c r="F1341" s="101">
        <v>0</v>
      </c>
      <c r="G1341" s="103">
        <v>0</v>
      </c>
      <c r="H1341" s="103">
        <v>0</v>
      </c>
      <c r="I1341" s="102"/>
      <c r="J1341" s="103">
        <v>102</v>
      </c>
      <c r="K1341" s="101">
        <v>0</v>
      </c>
      <c r="L1341" s="103">
        <v>0</v>
      </c>
      <c r="M1341" s="103">
        <v>0</v>
      </c>
      <c r="N1341" s="102"/>
      <c r="O1341" s="103">
        <v>119</v>
      </c>
      <c r="P1341" s="103">
        <v>0</v>
      </c>
      <c r="Q1341" s="102"/>
      <c r="R1341" s="103">
        <v>272</v>
      </c>
      <c r="S1341" s="103">
        <v>2</v>
      </c>
      <c r="T1341" s="102">
        <v>0</v>
      </c>
      <c r="U1341" s="103">
        <v>650</v>
      </c>
      <c r="V1341" s="103">
        <v>2</v>
      </c>
    </row>
    <row r="1342" spans="1:22" ht="16">
      <c r="A1342" s="104" t="s">
        <v>1007</v>
      </c>
      <c r="B1342" s="20" t="str">
        <f>VLOOKUP(A1342,'Planning Periods'!$E$2:$N$540,10,FALSE)</f>
        <v>12/31/2015 - 12/31/2023</v>
      </c>
      <c r="C1342" s="103">
        <v>2017</v>
      </c>
      <c r="D1342" s="103" t="str">
        <f t="shared" si="19"/>
        <v>Monterey 2017</v>
      </c>
      <c r="E1342" s="103">
        <v>157</v>
      </c>
      <c r="F1342" s="101">
        <v>0</v>
      </c>
      <c r="G1342" s="103">
        <v>0</v>
      </c>
      <c r="H1342" s="103">
        <v>0</v>
      </c>
      <c r="I1342" s="102"/>
      <c r="J1342" s="103">
        <v>102</v>
      </c>
      <c r="K1342" s="101">
        <v>0</v>
      </c>
      <c r="L1342" s="103">
        <v>0</v>
      </c>
      <c r="M1342" s="103">
        <v>0</v>
      </c>
      <c r="N1342" s="102"/>
      <c r="O1342" s="103">
        <v>119</v>
      </c>
      <c r="P1342" s="103">
        <v>0</v>
      </c>
      <c r="Q1342" s="102"/>
      <c r="R1342" s="103">
        <v>272</v>
      </c>
      <c r="S1342" s="103">
        <v>2</v>
      </c>
      <c r="T1342" s="102">
        <v>0</v>
      </c>
      <c r="U1342" s="103">
        <v>650</v>
      </c>
      <c r="V1342" s="103">
        <v>2</v>
      </c>
    </row>
    <row r="1343" spans="1:22" ht="16">
      <c r="A1343" s="104" t="s">
        <v>466</v>
      </c>
      <c r="B1343" s="20" t="str">
        <f>VLOOKUP(A1343,'Planning Periods'!$E$2:$N$540,10,FALSE)</f>
        <v>12/31/2015 - 12/31/2023</v>
      </c>
      <c r="C1343" s="103">
        <v>2014</v>
      </c>
      <c r="D1343" s="103" t="str">
        <f t="shared" si="19"/>
        <v>Monterey County - Unincorporated 2014</v>
      </c>
      <c r="E1343" s="103" t="s">
        <v>1538</v>
      </c>
      <c r="F1343" s="101" t="s">
        <v>1538</v>
      </c>
      <c r="G1343" s="103" t="s">
        <v>1538</v>
      </c>
      <c r="H1343" s="103" t="s">
        <v>1538</v>
      </c>
      <c r="I1343" s="102"/>
      <c r="J1343" s="103" t="s">
        <v>1538</v>
      </c>
      <c r="K1343" s="101" t="s">
        <v>1538</v>
      </c>
      <c r="L1343" s="103" t="s">
        <v>1538</v>
      </c>
      <c r="M1343" s="103" t="s">
        <v>1538</v>
      </c>
      <c r="N1343" s="102"/>
      <c r="O1343" s="103" t="s">
        <v>1538</v>
      </c>
      <c r="P1343" s="103" t="s">
        <v>1538</v>
      </c>
      <c r="Q1343" s="102"/>
      <c r="R1343" s="103" t="s">
        <v>1538</v>
      </c>
      <c r="S1343" s="103" t="s">
        <v>1538</v>
      </c>
      <c r="T1343" s="102" t="s">
        <v>1538</v>
      </c>
      <c r="U1343" s="103" t="s">
        <v>1538</v>
      </c>
      <c r="V1343" s="103" t="s">
        <v>1538</v>
      </c>
    </row>
    <row r="1344" spans="1:22" ht="16">
      <c r="A1344" s="104" t="s">
        <v>466</v>
      </c>
      <c r="B1344" s="20" t="str">
        <f>VLOOKUP(A1344,'Planning Periods'!$E$2:$N$540,10,FALSE)</f>
        <v>12/31/2015 - 12/31/2023</v>
      </c>
      <c r="C1344" s="103">
        <v>2015</v>
      </c>
      <c r="D1344" s="103" t="str">
        <f t="shared" si="19"/>
        <v>Monterey County - Unincorporated 2015</v>
      </c>
      <c r="E1344" s="103">
        <v>374</v>
      </c>
      <c r="F1344" s="101">
        <v>137</v>
      </c>
      <c r="G1344" s="103">
        <v>37</v>
      </c>
      <c r="H1344" s="103">
        <v>100</v>
      </c>
      <c r="I1344" s="102"/>
      <c r="J1344" s="103">
        <v>244</v>
      </c>
      <c r="K1344" s="101">
        <v>6</v>
      </c>
      <c r="L1344" s="103">
        <v>6</v>
      </c>
      <c r="M1344" s="103">
        <v>0</v>
      </c>
      <c r="N1344" s="102"/>
      <c r="O1344" s="103">
        <v>282</v>
      </c>
      <c r="P1344" s="103">
        <v>0</v>
      </c>
      <c r="Q1344" s="102"/>
      <c r="R1344" s="103">
        <v>651</v>
      </c>
      <c r="S1344" s="103">
        <v>189</v>
      </c>
      <c r="T1344" s="102">
        <v>0</v>
      </c>
      <c r="U1344" s="103">
        <v>1551</v>
      </c>
      <c r="V1344" s="103">
        <v>332</v>
      </c>
    </row>
    <row r="1345" spans="1:22" ht="16">
      <c r="A1345" s="104" t="s">
        <v>466</v>
      </c>
      <c r="B1345" s="20" t="str">
        <f>VLOOKUP(A1345,'Planning Periods'!$E$2:$N$540,10,FALSE)</f>
        <v>12/31/2015 - 12/31/2023</v>
      </c>
      <c r="C1345" s="103">
        <v>2016</v>
      </c>
      <c r="D1345" s="103" t="str">
        <f t="shared" si="19"/>
        <v>Monterey County - Unincorporated 2016</v>
      </c>
      <c r="E1345" s="103">
        <v>374</v>
      </c>
      <c r="F1345" s="101">
        <v>0</v>
      </c>
      <c r="G1345" s="103">
        <v>0</v>
      </c>
      <c r="H1345" s="103">
        <v>0</v>
      </c>
      <c r="I1345" s="102"/>
      <c r="J1345" s="103">
        <v>244</v>
      </c>
      <c r="K1345" s="101">
        <v>0</v>
      </c>
      <c r="L1345" s="103">
        <v>0</v>
      </c>
      <c r="M1345" s="103">
        <v>0</v>
      </c>
      <c r="N1345" s="102"/>
      <c r="O1345" s="103">
        <v>282</v>
      </c>
      <c r="P1345" s="103">
        <v>3</v>
      </c>
      <c r="Q1345" s="102"/>
      <c r="R1345" s="103">
        <v>651</v>
      </c>
      <c r="S1345" s="103">
        <v>260</v>
      </c>
      <c r="T1345" s="102">
        <v>0</v>
      </c>
      <c r="U1345" s="103">
        <v>1551</v>
      </c>
      <c r="V1345" s="103">
        <v>263</v>
      </c>
    </row>
    <row r="1346" spans="1:22" ht="16">
      <c r="A1346" s="104" t="s">
        <v>466</v>
      </c>
      <c r="B1346" s="20" t="str">
        <f>VLOOKUP(A1346,'Planning Periods'!$E$2:$N$540,10,FALSE)</f>
        <v>12/31/2015 - 12/31/2023</v>
      </c>
      <c r="C1346" s="103">
        <v>2017</v>
      </c>
      <c r="D1346" s="103" t="str">
        <f t="shared" si="19"/>
        <v>Monterey County - Unincorporated 2017</v>
      </c>
      <c r="E1346" s="103">
        <v>374</v>
      </c>
      <c r="F1346" s="101">
        <v>82</v>
      </c>
      <c r="G1346" s="103">
        <v>7</v>
      </c>
      <c r="H1346" s="103">
        <v>75</v>
      </c>
      <c r="I1346" s="102"/>
      <c r="J1346" s="103">
        <v>244</v>
      </c>
      <c r="K1346" s="101">
        <v>7</v>
      </c>
      <c r="L1346" s="103">
        <v>7</v>
      </c>
      <c r="M1346" s="103">
        <v>0</v>
      </c>
      <c r="N1346" s="102"/>
      <c r="O1346" s="103">
        <v>282</v>
      </c>
      <c r="P1346" s="103">
        <v>20</v>
      </c>
      <c r="Q1346" s="102"/>
      <c r="R1346" s="103">
        <v>651</v>
      </c>
      <c r="S1346" s="103">
        <v>316</v>
      </c>
      <c r="T1346" s="102">
        <v>0</v>
      </c>
      <c r="U1346" s="103">
        <v>1551</v>
      </c>
      <c r="V1346" s="103">
        <v>425</v>
      </c>
    </row>
    <row r="1347" spans="1:22">
      <c r="A1347" s="104" t="s">
        <v>1074</v>
      </c>
      <c r="B1347" s="20"/>
      <c r="C1347" s="103">
        <v>2013</v>
      </c>
      <c r="D1347" s="103" t="str">
        <f t="shared" si="19"/>
        <v>Monterey Park 2013</v>
      </c>
      <c r="E1347" s="103" t="s">
        <v>1538</v>
      </c>
      <c r="F1347" s="101" t="s">
        <v>1538</v>
      </c>
      <c r="G1347" s="103" t="s">
        <v>1538</v>
      </c>
      <c r="H1347" s="103" t="s">
        <v>1538</v>
      </c>
      <c r="I1347" s="102"/>
      <c r="J1347" s="103" t="s">
        <v>1538</v>
      </c>
      <c r="K1347" s="101" t="s">
        <v>1538</v>
      </c>
      <c r="L1347" s="103" t="s">
        <v>1538</v>
      </c>
      <c r="M1347" s="103" t="s">
        <v>1538</v>
      </c>
      <c r="N1347" s="102"/>
      <c r="O1347" s="103" t="s">
        <v>1538</v>
      </c>
      <c r="P1347" s="103" t="s">
        <v>1538</v>
      </c>
      <c r="Q1347" s="102"/>
      <c r="R1347" s="103" t="s">
        <v>1538</v>
      </c>
      <c r="S1347" s="103" t="s">
        <v>1538</v>
      </c>
      <c r="T1347" s="102" t="s">
        <v>1538</v>
      </c>
      <c r="U1347" s="103" t="s">
        <v>1538</v>
      </c>
      <c r="V1347" s="103" t="s">
        <v>1538</v>
      </c>
    </row>
    <row r="1348" spans="1:22" ht="16">
      <c r="A1348" s="104" t="s">
        <v>1074</v>
      </c>
      <c r="B1348" s="20" t="str">
        <f>VLOOKUP(A1348,'Planning Periods'!$E$2:$N$540,10,FALSE)</f>
        <v>10/15/2013 - 10/15/2021</v>
      </c>
      <c r="C1348" s="103">
        <v>2014</v>
      </c>
      <c r="D1348" s="103" t="str">
        <f t="shared" si="19"/>
        <v>Monterey Park 2014</v>
      </c>
      <c r="E1348" s="103" t="s">
        <v>1538</v>
      </c>
      <c r="F1348" s="101" t="s">
        <v>1538</v>
      </c>
      <c r="G1348" s="103" t="s">
        <v>1538</v>
      </c>
      <c r="H1348" s="103" t="s">
        <v>1538</v>
      </c>
      <c r="I1348" s="102"/>
      <c r="J1348" s="103" t="s">
        <v>1538</v>
      </c>
      <c r="K1348" s="101" t="s">
        <v>1538</v>
      </c>
      <c r="L1348" s="103" t="s">
        <v>1538</v>
      </c>
      <c r="M1348" s="103" t="s">
        <v>1538</v>
      </c>
      <c r="N1348" s="102"/>
      <c r="O1348" s="103" t="s">
        <v>1538</v>
      </c>
      <c r="P1348" s="103" t="s">
        <v>1538</v>
      </c>
      <c r="Q1348" s="102"/>
      <c r="R1348" s="103" t="s">
        <v>1538</v>
      </c>
      <c r="S1348" s="103" t="s">
        <v>1538</v>
      </c>
      <c r="T1348" s="102" t="s">
        <v>1538</v>
      </c>
      <c r="U1348" s="103" t="s">
        <v>1538</v>
      </c>
      <c r="V1348" s="103" t="s">
        <v>1538</v>
      </c>
    </row>
    <row r="1349" spans="1:22" ht="16">
      <c r="A1349" s="104" t="s">
        <v>1074</v>
      </c>
      <c r="B1349" s="20" t="str">
        <f>VLOOKUP(A1349,'Planning Periods'!$E$2:$N$540,10,FALSE)</f>
        <v>10/15/2013 - 10/15/2021</v>
      </c>
      <c r="C1349" s="103">
        <v>2015</v>
      </c>
      <c r="D1349" s="103" t="str">
        <f t="shared" si="19"/>
        <v>Monterey Park 2015</v>
      </c>
      <c r="E1349" s="103" t="s">
        <v>1538</v>
      </c>
      <c r="F1349" s="101" t="s">
        <v>1538</v>
      </c>
      <c r="G1349" s="103" t="s">
        <v>1538</v>
      </c>
      <c r="H1349" s="103" t="s">
        <v>1538</v>
      </c>
      <c r="I1349" s="102"/>
      <c r="J1349" s="103" t="s">
        <v>1538</v>
      </c>
      <c r="K1349" s="101" t="s">
        <v>1538</v>
      </c>
      <c r="L1349" s="103" t="s">
        <v>1538</v>
      </c>
      <c r="M1349" s="103" t="s">
        <v>1538</v>
      </c>
      <c r="N1349" s="102"/>
      <c r="O1349" s="103" t="s">
        <v>1538</v>
      </c>
      <c r="P1349" s="103" t="s">
        <v>1538</v>
      </c>
      <c r="Q1349" s="102"/>
      <c r="R1349" s="103" t="s">
        <v>1538</v>
      </c>
      <c r="S1349" s="103" t="s">
        <v>1538</v>
      </c>
      <c r="T1349" s="102" t="s">
        <v>1538</v>
      </c>
      <c r="U1349" s="103" t="s">
        <v>1538</v>
      </c>
      <c r="V1349" s="103" t="s">
        <v>1538</v>
      </c>
    </row>
    <row r="1350" spans="1:22" ht="16">
      <c r="A1350" s="104" t="s">
        <v>1074</v>
      </c>
      <c r="B1350" s="20" t="str">
        <f>VLOOKUP(A1350,'Planning Periods'!$E$2:$N$540,10,FALSE)</f>
        <v>10/15/2013 - 10/15/2021</v>
      </c>
      <c r="C1350" s="103">
        <v>2016</v>
      </c>
      <c r="D1350" s="103" t="str">
        <f t="shared" si="19"/>
        <v>Monterey Park 2016</v>
      </c>
      <c r="E1350" s="103" t="s">
        <v>1538</v>
      </c>
      <c r="F1350" s="101" t="s">
        <v>1538</v>
      </c>
      <c r="G1350" s="103" t="s">
        <v>1538</v>
      </c>
      <c r="H1350" s="103" t="s">
        <v>1538</v>
      </c>
      <c r="I1350" s="102"/>
      <c r="J1350" s="103" t="s">
        <v>1538</v>
      </c>
      <c r="K1350" s="101" t="s">
        <v>1538</v>
      </c>
      <c r="L1350" s="103" t="s">
        <v>1538</v>
      </c>
      <c r="M1350" s="103" t="s">
        <v>1538</v>
      </c>
      <c r="N1350" s="102"/>
      <c r="O1350" s="103" t="s">
        <v>1538</v>
      </c>
      <c r="P1350" s="103" t="s">
        <v>1538</v>
      </c>
      <c r="Q1350" s="102"/>
      <c r="R1350" s="103" t="s">
        <v>1538</v>
      </c>
      <c r="S1350" s="103" t="s">
        <v>1538</v>
      </c>
      <c r="T1350" s="102" t="s">
        <v>1538</v>
      </c>
      <c r="U1350" s="103" t="s">
        <v>1538</v>
      </c>
      <c r="V1350" s="103" t="s">
        <v>1538</v>
      </c>
    </row>
    <row r="1351" spans="1:22" ht="16">
      <c r="A1351" s="104" t="s">
        <v>1074</v>
      </c>
      <c r="B1351" s="20" t="str">
        <f>VLOOKUP(A1351,'Planning Periods'!$E$2:$N$540,10,FALSE)</f>
        <v>10/15/2013 - 10/15/2021</v>
      </c>
      <c r="C1351" s="103">
        <v>2017</v>
      </c>
      <c r="D1351" s="103" t="str">
        <f t="shared" si="19"/>
        <v>Monterey Park 2017</v>
      </c>
      <c r="E1351" s="103">
        <v>205</v>
      </c>
      <c r="F1351" s="101">
        <v>0</v>
      </c>
      <c r="G1351" s="103">
        <v>0</v>
      </c>
      <c r="H1351" s="103">
        <v>0</v>
      </c>
      <c r="I1351" s="102"/>
      <c r="J1351" s="103">
        <v>123</v>
      </c>
      <c r="K1351" s="101">
        <v>0</v>
      </c>
      <c r="L1351" s="103">
        <v>0</v>
      </c>
      <c r="M1351" s="103">
        <v>0</v>
      </c>
      <c r="N1351" s="102"/>
      <c r="O1351" s="103">
        <v>137</v>
      </c>
      <c r="P1351" s="103">
        <v>0</v>
      </c>
      <c r="Q1351" s="102"/>
      <c r="R1351" s="103">
        <v>350</v>
      </c>
      <c r="S1351" s="103">
        <v>14</v>
      </c>
      <c r="T1351" s="102">
        <v>0</v>
      </c>
      <c r="U1351" s="103">
        <v>815</v>
      </c>
      <c r="V1351" s="103">
        <v>14</v>
      </c>
    </row>
    <row r="1352" spans="1:22">
      <c r="A1352" s="104" t="s">
        <v>764</v>
      </c>
      <c r="B1352" s="20"/>
      <c r="C1352" s="103">
        <v>2013</v>
      </c>
      <c r="D1352" s="103" t="str">
        <f t="shared" si="19"/>
        <v>Moorpark 2013</v>
      </c>
      <c r="E1352" s="103" t="s">
        <v>1538</v>
      </c>
      <c r="F1352" s="101" t="s">
        <v>1538</v>
      </c>
      <c r="G1352" s="103" t="s">
        <v>1538</v>
      </c>
      <c r="H1352" s="103" t="s">
        <v>1538</v>
      </c>
      <c r="I1352" s="102"/>
      <c r="J1352" s="103" t="s">
        <v>1538</v>
      </c>
      <c r="K1352" s="101" t="s">
        <v>1538</v>
      </c>
      <c r="L1352" s="103" t="s">
        <v>1538</v>
      </c>
      <c r="M1352" s="103" t="s">
        <v>1538</v>
      </c>
      <c r="N1352" s="102"/>
      <c r="O1352" s="103" t="s">
        <v>1538</v>
      </c>
      <c r="P1352" s="103" t="s">
        <v>1538</v>
      </c>
      <c r="Q1352" s="102"/>
      <c r="R1352" s="103" t="s">
        <v>1538</v>
      </c>
      <c r="S1352" s="103" t="s">
        <v>1538</v>
      </c>
      <c r="T1352" s="102" t="s">
        <v>1538</v>
      </c>
      <c r="U1352" s="103" t="s">
        <v>1538</v>
      </c>
      <c r="V1352" s="103" t="s">
        <v>1538</v>
      </c>
    </row>
    <row r="1353" spans="1:22" ht="16">
      <c r="A1353" s="104" t="s">
        <v>764</v>
      </c>
      <c r="B1353" s="20" t="str">
        <f>VLOOKUP(A1353,'Planning Periods'!$E$2:$N$540,10,FALSE)</f>
        <v>10/15/2013 - 10/15/2021</v>
      </c>
      <c r="C1353" s="103">
        <v>2014</v>
      </c>
      <c r="D1353" s="103" t="str">
        <f t="shared" si="19"/>
        <v>Moorpark 2014</v>
      </c>
      <c r="E1353" s="103">
        <v>289</v>
      </c>
      <c r="F1353" s="101">
        <v>0</v>
      </c>
      <c r="G1353" s="103">
        <v>0</v>
      </c>
      <c r="H1353" s="103">
        <v>0</v>
      </c>
      <c r="I1353" s="102"/>
      <c r="J1353" s="103">
        <v>197</v>
      </c>
      <c r="K1353" s="101">
        <v>3</v>
      </c>
      <c r="L1353" s="103">
        <v>3</v>
      </c>
      <c r="M1353" s="103">
        <v>0</v>
      </c>
      <c r="N1353" s="102"/>
      <c r="O1353" s="103">
        <v>216</v>
      </c>
      <c r="P1353" s="103">
        <v>0</v>
      </c>
      <c r="Q1353" s="102"/>
      <c r="R1353" s="103">
        <v>462</v>
      </c>
      <c r="S1353" s="103">
        <v>159</v>
      </c>
      <c r="T1353" s="102">
        <v>0</v>
      </c>
      <c r="U1353" s="103">
        <v>1164</v>
      </c>
      <c r="V1353" s="103">
        <v>162</v>
      </c>
    </row>
    <row r="1354" spans="1:22" ht="16">
      <c r="A1354" s="104" t="s">
        <v>764</v>
      </c>
      <c r="B1354" s="20" t="str">
        <f>VLOOKUP(A1354,'Planning Periods'!$E$2:$N$540,10,FALSE)</f>
        <v>10/15/2013 - 10/15/2021</v>
      </c>
      <c r="C1354" s="103">
        <v>2015</v>
      </c>
      <c r="D1354" s="103" t="str">
        <f t="shared" si="19"/>
        <v>Moorpark 2015</v>
      </c>
      <c r="E1354" s="103">
        <v>289</v>
      </c>
      <c r="F1354" s="101">
        <v>5</v>
      </c>
      <c r="G1354" s="103">
        <v>5</v>
      </c>
      <c r="H1354" s="103">
        <v>0</v>
      </c>
      <c r="I1354" s="102"/>
      <c r="J1354" s="103">
        <v>197</v>
      </c>
      <c r="K1354" s="101">
        <v>15</v>
      </c>
      <c r="L1354" s="103">
        <v>15</v>
      </c>
      <c r="M1354" s="103">
        <v>0</v>
      </c>
      <c r="N1354" s="102"/>
      <c r="O1354" s="103">
        <v>216</v>
      </c>
      <c r="P1354" s="103">
        <v>9</v>
      </c>
      <c r="Q1354" s="102"/>
      <c r="R1354" s="103">
        <v>462</v>
      </c>
      <c r="S1354" s="103">
        <v>144</v>
      </c>
      <c r="T1354" s="102">
        <v>0</v>
      </c>
      <c r="U1354" s="103">
        <v>1164</v>
      </c>
      <c r="V1354" s="103">
        <v>173</v>
      </c>
    </row>
    <row r="1355" spans="1:22" ht="16">
      <c r="A1355" s="104" t="s">
        <v>764</v>
      </c>
      <c r="B1355" s="20" t="str">
        <f>VLOOKUP(A1355,'Planning Periods'!$E$2:$N$540,10,FALSE)</f>
        <v>10/15/2013 - 10/15/2021</v>
      </c>
      <c r="C1355" s="103">
        <v>2016</v>
      </c>
      <c r="D1355" s="103" t="str">
        <f t="shared" si="19"/>
        <v>Moorpark 2016</v>
      </c>
      <c r="E1355" s="103">
        <v>289</v>
      </c>
      <c r="F1355" s="101">
        <v>0</v>
      </c>
      <c r="G1355" s="103">
        <v>0</v>
      </c>
      <c r="H1355" s="103">
        <v>0</v>
      </c>
      <c r="I1355" s="102"/>
      <c r="J1355" s="103">
        <v>197</v>
      </c>
      <c r="K1355" s="101">
        <v>0</v>
      </c>
      <c r="L1355" s="103">
        <v>0</v>
      </c>
      <c r="M1355" s="103">
        <v>0</v>
      </c>
      <c r="N1355" s="102"/>
      <c r="O1355" s="103">
        <v>216</v>
      </c>
      <c r="P1355" s="103">
        <v>0</v>
      </c>
      <c r="Q1355" s="102"/>
      <c r="R1355" s="103">
        <v>462</v>
      </c>
      <c r="S1355" s="103">
        <v>88</v>
      </c>
      <c r="T1355" s="102">
        <v>0</v>
      </c>
      <c r="U1355" s="103">
        <v>1164</v>
      </c>
      <c r="V1355" s="103">
        <v>88</v>
      </c>
    </row>
    <row r="1356" spans="1:22" ht="16">
      <c r="A1356" s="104" t="s">
        <v>764</v>
      </c>
      <c r="B1356" s="20" t="str">
        <f>VLOOKUP(A1356,'Planning Periods'!$E$2:$N$540,10,FALSE)</f>
        <v>10/15/2013 - 10/15/2021</v>
      </c>
      <c r="C1356" s="103">
        <v>2017</v>
      </c>
      <c r="D1356" s="103" t="str">
        <f t="shared" si="19"/>
        <v>Moorpark 2017</v>
      </c>
      <c r="E1356" s="103">
        <v>289</v>
      </c>
      <c r="F1356" s="101">
        <v>0</v>
      </c>
      <c r="G1356" s="103">
        <v>0</v>
      </c>
      <c r="H1356" s="103">
        <v>0</v>
      </c>
      <c r="I1356" s="102"/>
      <c r="J1356" s="103">
        <v>197</v>
      </c>
      <c r="K1356" s="101">
        <v>0</v>
      </c>
      <c r="L1356" s="103">
        <v>0</v>
      </c>
      <c r="M1356" s="103">
        <v>0</v>
      </c>
      <c r="N1356" s="102"/>
      <c r="O1356" s="103">
        <v>216</v>
      </c>
      <c r="P1356" s="103">
        <v>0</v>
      </c>
      <c r="Q1356" s="102"/>
      <c r="R1356" s="103">
        <v>462</v>
      </c>
      <c r="S1356" s="103">
        <v>88</v>
      </c>
      <c r="T1356" s="102">
        <v>0</v>
      </c>
      <c r="U1356" s="103">
        <v>1164</v>
      </c>
      <c r="V1356" s="103">
        <v>88</v>
      </c>
    </row>
    <row r="1357" spans="1:22" ht="16">
      <c r="A1357" s="104" t="s">
        <v>1201</v>
      </c>
      <c r="B1357" s="20" t="str">
        <f>VLOOKUP(A1357,'Planning Periods'!$E$2:$N$540,10,FALSE)</f>
        <v>01/31/2015 - 01/31/2023</v>
      </c>
      <c r="C1357" s="103">
        <v>2014</v>
      </c>
      <c r="D1357" s="103" t="str">
        <f t="shared" si="19"/>
        <v>Moraga 2014</v>
      </c>
      <c r="E1357" s="103">
        <v>75</v>
      </c>
      <c r="F1357" s="101">
        <v>0</v>
      </c>
      <c r="G1357" s="103">
        <v>0</v>
      </c>
      <c r="H1357" s="103">
        <v>0</v>
      </c>
      <c r="I1357" s="102"/>
      <c r="J1357" s="103">
        <v>44</v>
      </c>
      <c r="K1357" s="101">
        <v>0</v>
      </c>
      <c r="L1357" s="103">
        <v>0</v>
      </c>
      <c r="M1357" s="103">
        <v>0</v>
      </c>
      <c r="N1357" s="102"/>
      <c r="O1357" s="103">
        <v>50</v>
      </c>
      <c r="P1357" s="103">
        <v>0</v>
      </c>
      <c r="Q1357" s="102"/>
      <c r="R1357" s="103">
        <v>60</v>
      </c>
      <c r="S1357" s="103">
        <v>0</v>
      </c>
      <c r="T1357" s="102">
        <v>0</v>
      </c>
      <c r="U1357" s="103">
        <v>229</v>
      </c>
      <c r="V1357" s="103">
        <v>0</v>
      </c>
    </row>
    <row r="1358" spans="1:22" ht="16">
      <c r="A1358" s="104" t="s">
        <v>1201</v>
      </c>
      <c r="B1358" s="20" t="str">
        <f>VLOOKUP(A1358,'Planning Periods'!$E$2:$N$540,10,FALSE)</f>
        <v>01/31/2015 - 01/31/2023</v>
      </c>
      <c r="C1358" s="103">
        <v>2015</v>
      </c>
      <c r="D1358" s="103" t="str">
        <f t="shared" si="19"/>
        <v>Moraga 2015</v>
      </c>
      <c r="E1358" s="103">
        <v>75</v>
      </c>
      <c r="F1358" s="101">
        <v>0</v>
      </c>
      <c r="G1358" s="103">
        <v>0</v>
      </c>
      <c r="H1358" s="103">
        <v>0</v>
      </c>
      <c r="I1358" s="102"/>
      <c r="J1358" s="103">
        <v>44</v>
      </c>
      <c r="K1358" s="101">
        <v>0</v>
      </c>
      <c r="L1358" s="103">
        <v>0</v>
      </c>
      <c r="M1358" s="103">
        <v>0</v>
      </c>
      <c r="N1358" s="102"/>
      <c r="O1358" s="103">
        <v>50</v>
      </c>
      <c r="P1358" s="103">
        <v>0</v>
      </c>
      <c r="Q1358" s="102"/>
      <c r="R1358" s="103">
        <v>60</v>
      </c>
      <c r="S1358" s="103">
        <v>8</v>
      </c>
      <c r="T1358" s="102">
        <v>0</v>
      </c>
      <c r="U1358" s="103">
        <v>229</v>
      </c>
      <c r="V1358" s="103">
        <v>8</v>
      </c>
    </row>
    <row r="1359" spans="1:22" ht="16">
      <c r="A1359" s="104" t="s">
        <v>1201</v>
      </c>
      <c r="B1359" s="20" t="str">
        <f>VLOOKUP(A1359,'Planning Periods'!$E$2:$N$540,10,FALSE)</f>
        <v>01/31/2015 - 01/31/2023</v>
      </c>
      <c r="C1359" s="103">
        <v>2016</v>
      </c>
      <c r="D1359" s="103" t="str">
        <f t="shared" si="19"/>
        <v>Moraga 2016</v>
      </c>
      <c r="E1359" s="103">
        <v>75</v>
      </c>
      <c r="F1359" s="101">
        <v>0</v>
      </c>
      <c r="G1359" s="103">
        <v>0</v>
      </c>
      <c r="H1359" s="103">
        <v>0</v>
      </c>
      <c r="I1359" s="102"/>
      <c r="J1359" s="103">
        <v>44</v>
      </c>
      <c r="K1359" s="101">
        <v>0</v>
      </c>
      <c r="L1359" s="103">
        <v>0</v>
      </c>
      <c r="M1359" s="103">
        <v>0</v>
      </c>
      <c r="N1359" s="102"/>
      <c r="O1359" s="103">
        <v>50</v>
      </c>
      <c r="P1359" s="103">
        <v>0</v>
      </c>
      <c r="Q1359" s="102"/>
      <c r="R1359" s="103">
        <v>60</v>
      </c>
      <c r="S1359" s="103">
        <v>35</v>
      </c>
      <c r="T1359" s="102">
        <v>0</v>
      </c>
      <c r="U1359" s="103">
        <v>229</v>
      </c>
      <c r="V1359" s="103">
        <v>35</v>
      </c>
    </row>
    <row r="1360" spans="1:22" ht="16">
      <c r="A1360" s="104" t="s">
        <v>1201</v>
      </c>
      <c r="B1360" s="20" t="str">
        <f>VLOOKUP(A1360,'Planning Periods'!$E$2:$N$540,10,FALSE)</f>
        <v>01/31/2015 - 01/31/2023</v>
      </c>
      <c r="C1360" s="103">
        <v>2017</v>
      </c>
      <c r="D1360" s="103" t="str">
        <f t="shared" si="19"/>
        <v>Moraga 2017</v>
      </c>
      <c r="E1360" s="103">
        <v>75</v>
      </c>
      <c r="F1360" s="101">
        <v>0</v>
      </c>
      <c r="G1360" s="103">
        <v>0</v>
      </c>
      <c r="H1360" s="103">
        <v>0</v>
      </c>
      <c r="I1360" s="102"/>
      <c r="J1360" s="103">
        <v>44</v>
      </c>
      <c r="K1360" s="101">
        <v>0</v>
      </c>
      <c r="L1360" s="103">
        <v>0</v>
      </c>
      <c r="M1360" s="103">
        <v>0</v>
      </c>
      <c r="N1360" s="102"/>
      <c r="O1360" s="103">
        <v>50</v>
      </c>
      <c r="P1360" s="103">
        <v>0</v>
      </c>
      <c r="Q1360" s="102"/>
      <c r="R1360" s="103">
        <v>60</v>
      </c>
      <c r="S1360" s="103">
        <v>31</v>
      </c>
      <c r="T1360" s="102">
        <v>0</v>
      </c>
      <c r="U1360" s="103">
        <v>229</v>
      </c>
      <c r="V1360" s="103">
        <v>31</v>
      </c>
    </row>
    <row r="1361" spans="1:22">
      <c r="A1361" s="104" t="s">
        <v>941</v>
      </c>
      <c r="B1361" s="20"/>
      <c r="C1361" s="103">
        <v>2013</v>
      </c>
      <c r="D1361" s="103" t="str">
        <f t="shared" si="19"/>
        <v>Moreno Valley 2013</v>
      </c>
      <c r="E1361" s="103" t="s">
        <v>1538</v>
      </c>
      <c r="F1361" s="101" t="s">
        <v>1538</v>
      </c>
      <c r="G1361" s="103" t="s">
        <v>1538</v>
      </c>
      <c r="H1361" s="103" t="s">
        <v>1538</v>
      </c>
      <c r="I1361" s="102"/>
      <c r="J1361" s="103" t="s">
        <v>1538</v>
      </c>
      <c r="K1361" s="101" t="s">
        <v>1538</v>
      </c>
      <c r="L1361" s="103" t="s">
        <v>1538</v>
      </c>
      <c r="M1361" s="103" t="s">
        <v>1538</v>
      </c>
      <c r="N1361" s="102"/>
      <c r="O1361" s="103" t="s">
        <v>1538</v>
      </c>
      <c r="P1361" s="103" t="s">
        <v>1538</v>
      </c>
      <c r="Q1361" s="102"/>
      <c r="R1361" s="103" t="s">
        <v>1538</v>
      </c>
      <c r="S1361" s="103" t="s">
        <v>1538</v>
      </c>
      <c r="T1361" s="102" t="s">
        <v>1538</v>
      </c>
      <c r="U1361" s="103" t="s">
        <v>1538</v>
      </c>
      <c r="V1361" s="103" t="s">
        <v>1538</v>
      </c>
    </row>
    <row r="1362" spans="1:22" ht="16">
      <c r="A1362" s="104" t="s">
        <v>941</v>
      </c>
      <c r="B1362" s="20" t="str">
        <f>VLOOKUP(A1362,'Planning Periods'!$E$2:$N$540,10,FALSE)</f>
        <v>10/15/2013 - 10/15/2021</v>
      </c>
      <c r="C1362" s="103">
        <v>2014</v>
      </c>
      <c r="D1362" s="103" t="str">
        <f>CONCATENATE(A1362," ",C1362)</f>
        <v>Moreno Valley 2014</v>
      </c>
      <c r="E1362" s="103">
        <v>1500</v>
      </c>
      <c r="F1362" s="101">
        <v>0</v>
      </c>
      <c r="G1362" s="103">
        <v>0</v>
      </c>
      <c r="H1362" s="103">
        <v>0</v>
      </c>
      <c r="I1362" s="102"/>
      <c r="J1362" s="103">
        <v>993</v>
      </c>
      <c r="K1362" s="101">
        <v>0</v>
      </c>
      <c r="L1362" s="103">
        <v>0</v>
      </c>
      <c r="M1362" s="103">
        <v>0</v>
      </c>
      <c r="N1362" s="102"/>
      <c r="O1362" s="103">
        <v>1112</v>
      </c>
      <c r="P1362" s="103">
        <v>0</v>
      </c>
      <c r="Q1362" s="102"/>
      <c r="R1362" s="103">
        <v>2564</v>
      </c>
      <c r="S1362" s="103">
        <v>93</v>
      </c>
      <c r="T1362" s="102">
        <v>0</v>
      </c>
      <c r="U1362" s="103">
        <v>6169</v>
      </c>
      <c r="V1362" s="103">
        <v>93</v>
      </c>
    </row>
    <row r="1363" spans="1:22" ht="16">
      <c r="A1363" s="104" t="s">
        <v>941</v>
      </c>
      <c r="B1363" s="20" t="str">
        <f>VLOOKUP(A1363,'Planning Periods'!$E$2:$N$540,10,FALSE)</f>
        <v>10/15/2013 - 10/15/2021</v>
      </c>
      <c r="C1363" s="103">
        <v>2015</v>
      </c>
      <c r="D1363" s="103" t="str">
        <f t="shared" ref="D1363:D1425" si="20">CONCATENATE(A1363," ",C1363)</f>
        <v>Moreno Valley 2015</v>
      </c>
      <c r="E1363" s="103">
        <v>1500</v>
      </c>
      <c r="F1363" s="101">
        <v>0</v>
      </c>
      <c r="G1363" s="103">
        <v>0</v>
      </c>
      <c r="H1363" s="103">
        <v>0</v>
      </c>
      <c r="I1363" s="102"/>
      <c r="J1363" s="103">
        <v>993</v>
      </c>
      <c r="K1363" s="101">
        <v>0</v>
      </c>
      <c r="L1363" s="103">
        <v>0</v>
      </c>
      <c r="M1363" s="103">
        <v>0</v>
      </c>
      <c r="N1363" s="102"/>
      <c r="O1363" s="103">
        <v>1112</v>
      </c>
      <c r="P1363" s="103">
        <v>0</v>
      </c>
      <c r="Q1363" s="102"/>
      <c r="R1363" s="103">
        <v>2564</v>
      </c>
      <c r="S1363" s="103">
        <v>103</v>
      </c>
      <c r="T1363" s="102">
        <v>0</v>
      </c>
      <c r="U1363" s="103">
        <v>6169</v>
      </c>
      <c r="V1363" s="103">
        <v>103</v>
      </c>
    </row>
    <row r="1364" spans="1:22" ht="16">
      <c r="A1364" s="104" t="s">
        <v>941</v>
      </c>
      <c r="B1364" s="20" t="str">
        <f>VLOOKUP(A1364,'Planning Periods'!$E$2:$N$540,10,FALSE)</f>
        <v>10/15/2013 - 10/15/2021</v>
      </c>
      <c r="C1364" s="103">
        <v>2016</v>
      </c>
      <c r="D1364" s="103" t="str">
        <f t="shared" si="20"/>
        <v>Moreno Valley 2016</v>
      </c>
      <c r="E1364" s="103">
        <v>1500</v>
      </c>
      <c r="F1364" s="101">
        <v>0</v>
      </c>
      <c r="G1364" s="103">
        <v>0</v>
      </c>
      <c r="H1364" s="103">
        <v>0</v>
      </c>
      <c r="I1364" s="102"/>
      <c r="J1364" s="103">
        <v>993</v>
      </c>
      <c r="K1364" s="101">
        <v>0</v>
      </c>
      <c r="L1364" s="103">
        <v>0</v>
      </c>
      <c r="M1364" s="103">
        <v>0</v>
      </c>
      <c r="N1364" s="102"/>
      <c r="O1364" s="103">
        <v>1112</v>
      </c>
      <c r="P1364" s="103">
        <v>0</v>
      </c>
      <c r="Q1364" s="102"/>
      <c r="R1364" s="103">
        <v>2564</v>
      </c>
      <c r="S1364" s="103">
        <v>0</v>
      </c>
      <c r="T1364" s="102">
        <v>0</v>
      </c>
      <c r="U1364" s="103">
        <v>6169</v>
      </c>
      <c r="V1364" s="103">
        <v>0</v>
      </c>
    </row>
    <row r="1365" spans="1:22" ht="16">
      <c r="A1365" s="104" t="s">
        <v>941</v>
      </c>
      <c r="B1365" s="20" t="str">
        <f>VLOOKUP(A1365,'Planning Periods'!$E$2:$N$540,10,FALSE)</f>
        <v>10/15/2013 - 10/15/2021</v>
      </c>
      <c r="C1365" s="103">
        <v>2017</v>
      </c>
      <c r="D1365" s="103" t="str">
        <f t="shared" si="20"/>
        <v>Moreno Valley 2017</v>
      </c>
      <c r="E1365" s="103">
        <v>1500</v>
      </c>
      <c r="F1365" s="101">
        <v>0</v>
      </c>
      <c r="G1365" s="103">
        <v>0</v>
      </c>
      <c r="H1365" s="103">
        <v>0</v>
      </c>
      <c r="I1365" s="102"/>
      <c r="J1365" s="103">
        <v>993</v>
      </c>
      <c r="K1365" s="101">
        <v>0</v>
      </c>
      <c r="L1365" s="103">
        <v>0</v>
      </c>
      <c r="M1365" s="103">
        <v>0</v>
      </c>
      <c r="N1365" s="102"/>
      <c r="O1365" s="103">
        <v>1112</v>
      </c>
      <c r="P1365" s="103">
        <v>84</v>
      </c>
      <c r="Q1365" s="102"/>
      <c r="R1365" s="103">
        <v>2564</v>
      </c>
      <c r="S1365" s="103">
        <v>341</v>
      </c>
      <c r="T1365" s="102">
        <v>0</v>
      </c>
      <c r="U1365" s="103">
        <v>6169</v>
      </c>
      <c r="V1365" s="103">
        <v>425</v>
      </c>
    </row>
    <row r="1366" spans="1:22" ht="16">
      <c r="A1366" s="104" t="s">
        <v>835</v>
      </c>
      <c r="B1366" s="20" t="str">
        <f>VLOOKUP(A1366,'Planning Periods'!$E$2:$N$540,10,FALSE)</f>
        <v>01/31/2015 - 01/31/2023</v>
      </c>
      <c r="C1366" s="103">
        <v>2014</v>
      </c>
      <c r="D1366" s="103" t="str">
        <f t="shared" si="20"/>
        <v>Morgan Hill 2014</v>
      </c>
      <c r="E1366" s="103">
        <v>273</v>
      </c>
      <c r="F1366" s="101">
        <v>0</v>
      </c>
      <c r="G1366" s="103">
        <v>0</v>
      </c>
      <c r="H1366" s="103">
        <v>0</v>
      </c>
      <c r="I1366" s="102"/>
      <c r="J1366" s="103">
        <v>154</v>
      </c>
      <c r="K1366" s="101">
        <v>9</v>
      </c>
      <c r="L1366" s="103">
        <v>9</v>
      </c>
      <c r="M1366" s="103">
        <v>0</v>
      </c>
      <c r="N1366" s="102"/>
      <c r="O1366" s="103">
        <v>185</v>
      </c>
      <c r="P1366" s="103">
        <v>23</v>
      </c>
      <c r="Q1366" s="102"/>
      <c r="R1366" s="103">
        <v>316</v>
      </c>
      <c r="S1366" s="103">
        <v>319</v>
      </c>
      <c r="T1366" s="102">
        <v>0</v>
      </c>
      <c r="U1366" s="103">
        <v>928</v>
      </c>
      <c r="V1366" s="103">
        <v>351</v>
      </c>
    </row>
    <row r="1367" spans="1:22" ht="16">
      <c r="A1367" s="104" t="s">
        <v>835</v>
      </c>
      <c r="B1367" s="20" t="str">
        <f>VLOOKUP(A1367,'Planning Periods'!$E$2:$N$540,10,FALSE)</f>
        <v>01/31/2015 - 01/31/2023</v>
      </c>
      <c r="C1367" s="103">
        <v>2015</v>
      </c>
      <c r="D1367" s="103" t="str">
        <f t="shared" si="20"/>
        <v>Morgan Hill 2015</v>
      </c>
      <c r="E1367" s="103">
        <v>273</v>
      </c>
      <c r="F1367" s="101">
        <v>12</v>
      </c>
      <c r="G1367" s="103">
        <v>12</v>
      </c>
      <c r="H1367" s="103">
        <v>0</v>
      </c>
      <c r="I1367" s="102"/>
      <c r="J1367" s="103">
        <v>154</v>
      </c>
      <c r="K1367" s="101">
        <v>118</v>
      </c>
      <c r="L1367" s="103">
        <v>118</v>
      </c>
      <c r="M1367" s="103">
        <v>0</v>
      </c>
      <c r="N1367" s="102"/>
      <c r="O1367" s="103">
        <v>185</v>
      </c>
      <c r="P1367" s="103">
        <v>107</v>
      </c>
      <c r="Q1367" s="102"/>
      <c r="R1367" s="103">
        <v>316</v>
      </c>
      <c r="S1367" s="103">
        <v>647</v>
      </c>
      <c r="T1367" s="102">
        <v>0</v>
      </c>
      <c r="U1367" s="103">
        <v>928</v>
      </c>
      <c r="V1367" s="103">
        <v>884</v>
      </c>
    </row>
    <row r="1368" spans="1:22" ht="16">
      <c r="A1368" s="104" t="s">
        <v>835</v>
      </c>
      <c r="B1368" s="20" t="str">
        <f>VLOOKUP(A1368,'Planning Periods'!$E$2:$N$540,10,FALSE)</f>
        <v>01/31/2015 - 01/31/2023</v>
      </c>
      <c r="C1368" s="103">
        <v>2016</v>
      </c>
      <c r="D1368" s="103" t="str">
        <f t="shared" si="20"/>
        <v>Morgan Hill 2016</v>
      </c>
      <c r="E1368" s="103">
        <v>273</v>
      </c>
      <c r="F1368" s="101">
        <v>29</v>
      </c>
      <c r="G1368" s="103">
        <v>29</v>
      </c>
      <c r="H1368" s="103">
        <v>0</v>
      </c>
      <c r="I1368" s="102"/>
      <c r="J1368" s="103">
        <v>154</v>
      </c>
      <c r="K1368" s="101">
        <v>23</v>
      </c>
      <c r="L1368" s="103">
        <v>23</v>
      </c>
      <c r="M1368" s="103">
        <v>0</v>
      </c>
      <c r="N1368" s="102"/>
      <c r="O1368" s="103">
        <v>185</v>
      </c>
      <c r="P1368" s="103">
        <v>6</v>
      </c>
      <c r="Q1368" s="102"/>
      <c r="R1368" s="103">
        <v>316</v>
      </c>
      <c r="S1368" s="103">
        <v>219</v>
      </c>
      <c r="T1368" s="102">
        <v>0</v>
      </c>
      <c r="U1368" s="103">
        <v>928</v>
      </c>
      <c r="V1368" s="103">
        <v>277</v>
      </c>
    </row>
    <row r="1369" spans="1:22" ht="16">
      <c r="A1369" s="104" t="s">
        <v>835</v>
      </c>
      <c r="B1369" s="20" t="str">
        <f>VLOOKUP(A1369,'Planning Periods'!$E$2:$N$540,10,FALSE)</f>
        <v>01/31/2015 - 01/31/2023</v>
      </c>
      <c r="C1369" s="103">
        <v>2017</v>
      </c>
      <c r="D1369" s="103" t="str">
        <f t="shared" si="20"/>
        <v>Morgan Hill 2017</v>
      </c>
      <c r="E1369" s="103">
        <v>273</v>
      </c>
      <c r="F1369" s="101">
        <v>0</v>
      </c>
      <c r="G1369" s="103">
        <v>0</v>
      </c>
      <c r="H1369" s="103">
        <v>0</v>
      </c>
      <c r="I1369" s="102"/>
      <c r="J1369" s="103">
        <v>154</v>
      </c>
      <c r="K1369" s="101">
        <v>13</v>
      </c>
      <c r="L1369" s="103">
        <v>13</v>
      </c>
      <c r="M1369" s="103">
        <v>0</v>
      </c>
      <c r="N1369" s="102"/>
      <c r="O1369" s="103">
        <v>185</v>
      </c>
      <c r="P1369" s="103">
        <v>9</v>
      </c>
      <c r="Q1369" s="102"/>
      <c r="R1369" s="103">
        <v>316</v>
      </c>
      <c r="S1369" s="103">
        <v>192</v>
      </c>
      <c r="T1369" s="102">
        <v>0</v>
      </c>
      <c r="U1369" s="103">
        <v>928</v>
      </c>
      <c r="V1369" s="103">
        <v>214</v>
      </c>
    </row>
    <row r="1370" spans="1:22" ht="16">
      <c r="A1370" t="s">
        <v>868</v>
      </c>
      <c r="B1370" s="20" t="str">
        <f>VLOOKUP(A1370,'Planning Periods'!$E$2:$N$540,10,FALSE)</f>
        <v>06/30/2014 - 06/30/2019</v>
      </c>
      <c r="C1370" s="103">
        <v>2014</v>
      </c>
      <c r="D1370" s="103" t="str">
        <f t="shared" si="20"/>
        <v>Morro Bay 2014</v>
      </c>
      <c r="E1370" s="101" t="s">
        <v>1538</v>
      </c>
      <c r="F1370" s="101" t="s">
        <v>1538</v>
      </c>
      <c r="G1370" s="101" t="s">
        <v>1538</v>
      </c>
      <c r="H1370" s="101" t="s">
        <v>1538</v>
      </c>
      <c r="I1370" s="101">
        <v>0</v>
      </c>
      <c r="J1370" s="101" t="s">
        <v>1538</v>
      </c>
      <c r="K1370" s="101" t="s">
        <v>1538</v>
      </c>
      <c r="L1370" s="101" t="s">
        <v>1538</v>
      </c>
      <c r="M1370" s="101" t="s">
        <v>1538</v>
      </c>
      <c r="N1370" s="101">
        <v>0</v>
      </c>
      <c r="O1370" s="101" t="s">
        <v>1538</v>
      </c>
      <c r="P1370" s="101" t="s">
        <v>1538</v>
      </c>
      <c r="Q1370" s="101"/>
      <c r="R1370" s="101" t="s">
        <v>1538</v>
      </c>
      <c r="S1370" s="101" t="s">
        <v>1538</v>
      </c>
      <c r="T1370" s="101" t="s">
        <v>1538</v>
      </c>
      <c r="U1370" s="101" t="s">
        <v>1538</v>
      </c>
      <c r="V1370" s="101" t="s">
        <v>1538</v>
      </c>
    </row>
    <row r="1371" spans="1:22" ht="16">
      <c r="A1371" t="s">
        <v>868</v>
      </c>
      <c r="B1371" s="20" t="str">
        <f>VLOOKUP(A1371,'Planning Periods'!$E$2:$N$540,10,FALSE)</f>
        <v>06/30/2014 - 06/30/2019</v>
      </c>
      <c r="C1371" s="103">
        <v>2015</v>
      </c>
      <c r="D1371" s="103" t="str">
        <f t="shared" si="20"/>
        <v>Morro Bay 2015</v>
      </c>
      <c r="E1371" t="s">
        <v>1538</v>
      </c>
      <c r="F1371" t="s">
        <v>1538</v>
      </c>
      <c r="G1371" t="s">
        <v>1538</v>
      </c>
      <c r="H1371" t="s">
        <v>1538</v>
      </c>
      <c r="J1371" t="s">
        <v>1538</v>
      </c>
      <c r="K1371" t="s">
        <v>1538</v>
      </c>
      <c r="L1371" t="s">
        <v>1538</v>
      </c>
      <c r="M1371" t="s">
        <v>1538</v>
      </c>
      <c r="O1371" t="s">
        <v>1538</v>
      </c>
      <c r="P1371" t="s">
        <v>1538</v>
      </c>
      <c r="R1371" t="s">
        <v>1538</v>
      </c>
      <c r="S1371" t="s">
        <v>1538</v>
      </c>
      <c r="T1371" t="s">
        <v>1538</v>
      </c>
      <c r="U1371" t="s">
        <v>1538</v>
      </c>
      <c r="V1371" t="s">
        <v>1538</v>
      </c>
    </row>
    <row r="1372" spans="1:22" ht="16">
      <c r="A1372" t="s">
        <v>868</v>
      </c>
      <c r="B1372" s="20" t="str">
        <f>VLOOKUP(A1372,'Planning Periods'!$E$2:$N$540,10,FALSE)</f>
        <v>06/30/2014 - 06/30/2019</v>
      </c>
      <c r="C1372" s="103">
        <v>2016</v>
      </c>
      <c r="D1372" s="103" t="str">
        <f t="shared" si="20"/>
        <v>Morro Bay 2016</v>
      </c>
      <c r="E1372" t="s">
        <v>1538</v>
      </c>
      <c r="F1372" t="s">
        <v>1538</v>
      </c>
      <c r="G1372" t="s">
        <v>1538</v>
      </c>
      <c r="H1372" t="s">
        <v>1538</v>
      </c>
      <c r="J1372" t="s">
        <v>1538</v>
      </c>
      <c r="K1372" t="s">
        <v>1538</v>
      </c>
      <c r="L1372" t="s">
        <v>1538</v>
      </c>
      <c r="M1372" t="s">
        <v>1538</v>
      </c>
      <c r="O1372" t="s">
        <v>1538</v>
      </c>
      <c r="P1372" t="s">
        <v>1538</v>
      </c>
      <c r="R1372" t="s">
        <v>1538</v>
      </c>
      <c r="S1372" t="s">
        <v>1538</v>
      </c>
      <c r="T1372" t="s">
        <v>1538</v>
      </c>
      <c r="U1372" t="s">
        <v>1538</v>
      </c>
      <c r="V1372" t="s">
        <v>1538</v>
      </c>
    </row>
    <row r="1373" spans="1:22" ht="16">
      <c r="A1373" t="s">
        <v>868</v>
      </c>
      <c r="B1373" s="20" t="str">
        <f>VLOOKUP(A1373,'Planning Periods'!$E$2:$N$540,10,FALSE)</f>
        <v>06/30/2014 - 06/30/2019</v>
      </c>
      <c r="C1373" s="103">
        <v>2017</v>
      </c>
      <c r="D1373" s="103" t="str">
        <f t="shared" si="20"/>
        <v>Morro Bay 2017</v>
      </c>
      <c r="E1373" t="s">
        <v>1538</v>
      </c>
      <c r="F1373" t="s">
        <v>1538</v>
      </c>
      <c r="G1373" t="s">
        <v>1538</v>
      </c>
      <c r="H1373" t="s">
        <v>1538</v>
      </c>
      <c r="J1373" t="s">
        <v>1538</v>
      </c>
      <c r="K1373" t="s">
        <v>1538</v>
      </c>
      <c r="L1373" t="s">
        <v>1538</v>
      </c>
      <c r="M1373" t="s">
        <v>1538</v>
      </c>
      <c r="O1373" t="s">
        <v>1538</v>
      </c>
      <c r="P1373" t="s">
        <v>1538</v>
      </c>
      <c r="R1373" t="s">
        <v>1538</v>
      </c>
      <c r="S1373" t="s">
        <v>1538</v>
      </c>
      <c r="T1373" t="s">
        <v>1538</v>
      </c>
      <c r="U1373" t="s">
        <v>1538</v>
      </c>
      <c r="V1373" t="s">
        <v>1538</v>
      </c>
    </row>
    <row r="1374" spans="1:22" ht="16">
      <c r="A1374" s="104" t="s">
        <v>813</v>
      </c>
      <c r="B1374" s="20" t="str">
        <f>VLOOKUP(A1374,'Planning Periods'!$E$2:$N$540,10,FALSE)</f>
        <v>06/30/2014 - 06/30/2019</v>
      </c>
      <c r="C1374" s="103">
        <v>2014</v>
      </c>
      <c r="D1374" s="103" t="str">
        <f t="shared" si="20"/>
        <v>Mount Shasta 2014</v>
      </c>
      <c r="E1374" s="103">
        <v>11</v>
      </c>
      <c r="F1374" s="101">
        <v>0</v>
      </c>
      <c r="G1374" s="103">
        <v>0</v>
      </c>
      <c r="H1374" s="103">
        <v>0</v>
      </c>
      <c r="I1374" s="102"/>
      <c r="J1374" s="103">
        <v>7</v>
      </c>
      <c r="K1374" s="101">
        <v>0</v>
      </c>
      <c r="L1374" s="103">
        <v>0</v>
      </c>
      <c r="M1374" s="103">
        <v>0</v>
      </c>
      <c r="N1374" s="102"/>
      <c r="O1374" s="103">
        <v>8</v>
      </c>
      <c r="P1374" s="103">
        <v>0</v>
      </c>
      <c r="Q1374" s="102"/>
      <c r="R1374" s="103">
        <v>19</v>
      </c>
      <c r="S1374" s="103">
        <v>1</v>
      </c>
      <c r="T1374" s="102">
        <v>0</v>
      </c>
      <c r="U1374" s="103">
        <v>45</v>
      </c>
      <c r="V1374" s="103">
        <v>1</v>
      </c>
    </row>
    <row r="1375" spans="1:22" ht="16">
      <c r="A1375" s="104" t="s">
        <v>813</v>
      </c>
      <c r="B1375" s="20" t="str">
        <f>VLOOKUP(A1375,'Planning Periods'!$E$2:$N$540,10,FALSE)</f>
        <v>06/30/2014 - 06/30/2019</v>
      </c>
      <c r="C1375" s="103">
        <v>2015</v>
      </c>
      <c r="D1375" s="103" t="str">
        <f t="shared" si="20"/>
        <v>Mount Shasta 2015</v>
      </c>
      <c r="E1375" s="103" t="s">
        <v>1538</v>
      </c>
      <c r="F1375" s="101" t="s">
        <v>1538</v>
      </c>
      <c r="G1375" s="103" t="s">
        <v>1538</v>
      </c>
      <c r="H1375" s="103" t="s">
        <v>1538</v>
      </c>
      <c r="I1375" s="102"/>
      <c r="J1375" s="103" t="s">
        <v>1538</v>
      </c>
      <c r="K1375" s="101" t="s">
        <v>1538</v>
      </c>
      <c r="L1375" s="103" t="s">
        <v>1538</v>
      </c>
      <c r="M1375" s="103" t="s">
        <v>1538</v>
      </c>
      <c r="N1375" s="102"/>
      <c r="O1375" s="103" t="s">
        <v>1538</v>
      </c>
      <c r="P1375" s="103" t="s">
        <v>1538</v>
      </c>
      <c r="Q1375" s="102"/>
      <c r="R1375" s="103" t="s">
        <v>1538</v>
      </c>
      <c r="S1375" s="103" t="s">
        <v>1538</v>
      </c>
      <c r="T1375" s="102" t="s">
        <v>1538</v>
      </c>
      <c r="U1375" s="103" t="s">
        <v>1538</v>
      </c>
      <c r="V1375" s="103" t="s">
        <v>1538</v>
      </c>
    </row>
    <row r="1376" spans="1:22" ht="16">
      <c r="A1376" s="104" t="s">
        <v>813</v>
      </c>
      <c r="B1376" s="20" t="str">
        <f>VLOOKUP(A1376,'Planning Periods'!$E$2:$N$540,10,FALSE)</f>
        <v>06/30/2014 - 06/30/2019</v>
      </c>
      <c r="C1376" s="103">
        <v>2016</v>
      </c>
      <c r="D1376" s="103" t="str">
        <f t="shared" si="20"/>
        <v>Mount Shasta 2016</v>
      </c>
      <c r="E1376" s="103" t="s">
        <v>1538</v>
      </c>
      <c r="F1376" s="101" t="s">
        <v>1538</v>
      </c>
      <c r="G1376" s="103" t="s">
        <v>1538</v>
      </c>
      <c r="H1376" s="103" t="s">
        <v>1538</v>
      </c>
      <c r="I1376" s="102"/>
      <c r="J1376" s="103" t="s">
        <v>1538</v>
      </c>
      <c r="K1376" s="101" t="s">
        <v>1538</v>
      </c>
      <c r="L1376" s="103" t="s">
        <v>1538</v>
      </c>
      <c r="M1376" s="103" t="s">
        <v>1538</v>
      </c>
      <c r="N1376" s="102"/>
      <c r="O1376" s="103" t="s">
        <v>1538</v>
      </c>
      <c r="P1376" s="103" t="s">
        <v>1538</v>
      </c>
      <c r="Q1376" s="102"/>
      <c r="R1376" s="103" t="s">
        <v>1538</v>
      </c>
      <c r="S1376" s="103" t="s">
        <v>1538</v>
      </c>
      <c r="T1376" s="102" t="s">
        <v>1538</v>
      </c>
      <c r="U1376" s="103" t="s">
        <v>1538</v>
      </c>
      <c r="V1376" s="103" t="s">
        <v>1538</v>
      </c>
    </row>
    <row r="1377" spans="1:22" ht="16">
      <c r="A1377" s="104" t="s">
        <v>813</v>
      </c>
      <c r="B1377" s="20" t="str">
        <f>VLOOKUP(A1377,'Planning Periods'!$E$2:$N$540,10,FALSE)</f>
        <v>06/30/2014 - 06/30/2019</v>
      </c>
      <c r="C1377" s="103">
        <v>2017</v>
      </c>
      <c r="D1377" s="103" t="str">
        <f t="shared" si="20"/>
        <v>Mount Shasta 2017</v>
      </c>
      <c r="E1377" s="103" t="s">
        <v>1538</v>
      </c>
      <c r="F1377" s="101" t="s">
        <v>1538</v>
      </c>
      <c r="G1377" s="103" t="s">
        <v>1538</v>
      </c>
      <c r="H1377" s="103" t="s">
        <v>1538</v>
      </c>
      <c r="I1377" s="102"/>
      <c r="J1377" s="103" t="s">
        <v>1538</v>
      </c>
      <c r="K1377" s="101" t="s">
        <v>1538</v>
      </c>
      <c r="L1377" s="103" t="s">
        <v>1538</v>
      </c>
      <c r="M1377" s="103" t="s">
        <v>1538</v>
      </c>
      <c r="N1377" s="102"/>
      <c r="O1377" s="103" t="s">
        <v>1538</v>
      </c>
      <c r="P1377" s="103" t="s">
        <v>1538</v>
      </c>
      <c r="Q1377" s="102"/>
      <c r="R1377" s="103" t="s">
        <v>1538</v>
      </c>
      <c r="S1377" s="103" t="s">
        <v>1538</v>
      </c>
      <c r="T1377" s="102" t="s">
        <v>1538</v>
      </c>
      <c r="U1377" s="103" t="s">
        <v>1538</v>
      </c>
      <c r="V1377" s="103" t="s">
        <v>1538</v>
      </c>
    </row>
    <row r="1378" spans="1:22" ht="16">
      <c r="A1378" s="104" t="s">
        <v>834</v>
      </c>
      <c r="B1378" s="20" t="str">
        <f>VLOOKUP(A1378,'Planning Periods'!$E$2:$N$540,10,FALSE)</f>
        <v>01/31/2015 - 01/31/2023</v>
      </c>
      <c r="C1378" s="103">
        <v>2014</v>
      </c>
      <c r="D1378" s="103" t="str">
        <f t="shared" si="20"/>
        <v>Mountain View 2014</v>
      </c>
      <c r="E1378" s="103">
        <v>814</v>
      </c>
      <c r="F1378" s="101">
        <v>26</v>
      </c>
      <c r="G1378" s="103">
        <v>26</v>
      </c>
      <c r="H1378" s="103">
        <v>0</v>
      </c>
      <c r="I1378" s="102"/>
      <c r="J1378" s="103">
        <v>492</v>
      </c>
      <c r="K1378" s="101">
        <v>19</v>
      </c>
      <c r="L1378" s="103">
        <v>18</v>
      </c>
      <c r="M1378" s="103">
        <v>1</v>
      </c>
      <c r="N1378" s="102"/>
      <c r="O1378" s="103">
        <v>527</v>
      </c>
      <c r="P1378" s="103">
        <v>0</v>
      </c>
      <c r="Q1378" s="102"/>
      <c r="R1378" s="103">
        <v>1093</v>
      </c>
      <c r="S1378" s="103">
        <v>598</v>
      </c>
      <c r="T1378" s="102">
        <v>1</v>
      </c>
      <c r="U1378" s="103">
        <v>2926</v>
      </c>
      <c r="V1378" s="103">
        <v>643</v>
      </c>
    </row>
    <row r="1379" spans="1:22" ht="16">
      <c r="A1379" s="104" t="s">
        <v>834</v>
      </c>
      <c r="B1379" s="20" t="str">
        <f>VLOOKUP(A1379,'Planning Periods'!$E$2:$N$540,10,FALSE)</f>
        <v>01/31/2015 - 01/31/2023</v>
      </c>
      <c r="C1379" s="103">
        <v>2015</v>
      </c>
      <c r="D1379" s="103" t="str">
        <f t="shared" si="20"/>
        <v>Mountain View 2015</v>
      </c>
      <c r="E1379" s="103">
        <v>814</v>
      </c>
      <c r="F1379" s="101">
        <v>0</v>
      </c>
      <c r="G1379" s="103">
        <v>0</v>
      </c>
      <c r="H1379" s="103">
        <v>0</v>
      </c>
      <c r="I1379" s="102"/>
      <c r="J1379" s="103">
        <v>492</v>
      </c>
      <c r="K1379" s="101">
        <v>9</v>
      </c>
      <c r="L1379" s="103">
        <v>9</v>
      </c>
      <c r="M1379" s="103">
        <v>0</v>
      </c>
      <c r="N1379" s="102"/>
      <c r="O1379" s="103">
        <v>527</v>
      </c>
      <c r="P1379" s="103">
        <v>0</v>
      </c>
      <c r="Q1379" s="102"/>
      <c r="R1379" s="103">
        <v>1093</v>
      </c>
      <c r="S1379" s="103">
        <v>278</v>
      </c>
      <c r="T1379" s="102">
        <v>0</v>
      </c>
      <c r="U1379" s="103">
        <v>2926</v>
      </c>
      <c r="V1379" s="103">
        <v>287</v>
      </c>
    </row>
    <row r="1380" spans="1:22" ht="16">
      <c r="A1380" s="104" t="s">
        <v>834</v>
      </c>
      <c r="B1380" s="20" t="str">
        <f>VLOOKUP(A1380,'Planning Periods'!$E$2:$N$540,10,FALSE)</f>
        <v>01/31/2015 - 01/31/2023</v>
      </c>
      <c r="C1380" s="103">
        <v>2016</v>
      </c>
      <c r="D1380" s="103" t="str">
        <f t="shared" si="20"/>
        <v>Mountain View 2016</v>
      </c>
      <c r="E1380" s="103">
        <v>814</v>
      </c>
      <c r="F1380" s="101">
        <v>17</v>
      </c>
      <c r="G1380" s="103">
        <v>17</v>
      </c>
      <c r="H1380" s="103">
        <v>0</v>
      </c>
      <c r="I1380" s="102"/>
      <c r="J1380" s="103">
        <v>492</v>
      </c>
      <c r="K1380" s="101">
        <v>109</v>
      </c>
      <c r="L1380" s="103">
        <v>109</v>
      </c>
      <c r="M1380" s="103">
        <v>0</v>
      </c>
      <c r="N1380" s="102"/>
      <c r="O1380" s="103">
        <v>527</v>
      </c>
      <c r="P1380" s="103">
        <v>0</v>
      </c>
      <c r="Q1380" s="102"/>
      <c r="R1380" s="103">
        <v>1093</v>
      </c>
      <c r="S1380" s="103">
        <v>376</v>
      </c>
      <c r="T1380" s="102">
        <v>0</v>
      </c>
      <c r="U1380" s="103">
        <v>2926</v>
      </c>
      <c r="V1380" s="103">
        <v>502</v>
      </c>
    </row>
    <row r="1381" spans="1:22" ht="16">
      <c r="A1381" s="104" t="s">
        <v>834</v>
      </c>
      <c r="B1381" s="20" t="str">
        <f>VLOOKUP(A1381,'Planning Periods'!$E$2:$N$540,10,FALSE)</f>
        <v>01/31/2015 - 01/31/2023</v>
      </c>
      <c r="C1381" s="103">
        <v>2017</v>
      </c>
      <c r="D1381" s="103" t="str">
        <f t="shared" si="20"/>
        <v>Mountain View 2017</v>
      </c>
      <c r="E1381" s="103">
        <v>814</v>
      </c>
      <c r="F1381" s="101">
        <v>98</v>
      </c>
      <c r="G1381" s="103">
        <v>98</v>
      </c>
      <c r="H1381" s="103">
        <v>0</v>
      </c>
      <c r="I1381" s="102"/>
      <c r="J1381" s="103">
        <v>492</v>
      </c>
      <c r="K1381" s="101">
        <v>23</v>
      </c>
      <c r="L1381" s="103">
        <v>23</v>
      </c>
      <c r="M1381" s="103">
        <v>0</v>
      </c>
      <c r="N1381" s="102"/>
      <c r="O1381" s="103">
        <v>527</v>
      </c>
      <c r="P1381" s="103">
        <v>0</v>
      </c>
      <c r="Q1381" s="102"/>
      <c r="R1381" s="103">
        <v>1093</v>
      </c>
      <c r="S1381" s="103">
        <v>1418</v>
      </c>
      <c r="T1381" s="102">
        <v>0</v>
      </c>
      <c r="U1381" s="103">
        <v>2926</v>
      </c>
      <c r="V1381" s="103">
        <v>1539</v>
      </c>
    </row>
    <row r="1382" spans="1:22">
      <c r="A1382" s="104" t="s">
        <v>940</v>
      </c>
      <c r="B1382" s="20"/>
      <c r="C1382" s="103">
        <v>2013</v>
      </c>
      <c r="D1382" s="103" t="str">
        <f t="shared" si="20"/>
        <v>Murrieta 2013</v>
      </c>
      <c r="E1382" s="103">
        <v>395</v>
      </c>
      <c r="F1382" s="101">
        <v>0</v>
      </c>
      <c r="G1382" s="103">
        <v>0</v>
      </c>
      <c r="H1382" s="103">
        <v>0</v>
      </c>
      <c r="I1382" s="102"/>
      <c r="J1382" s="103">
        <v>262</v>
      </c>
      <c r="K1382" s="101">
        <v>0</v>
      </c>
      <c r="L1382" s="103">
        <v>0</v>
      </c>
      <c r="M1382" s="103">
        <v>0</v>
      </c>
      <c r="N1382" s="102"/>
      <c r="O1382" s="103">
        <v>289</v>
      </c>
      <c r="P1382" s="103">
        <v>0</v>
      </c>
      <c r="Q1382" s="102"/>
      <c r="R1382" s="103">
        <v>627</v>
      </c>
      <c r="S1382" s="103">
        <v>8</v>
      </c>
      <c r="T1382" s="102">
        <v>0</v>
      </c>
      <c r="U1382" s="103">
        <v>1573</v>
      </c>
      <c r="V1382" s="103">
        <v>8</v>
      </c>
    </row>
    <row r="1383" spans="1:22" ht="16">
      <c r="A1383" s="104" t="s">
        <v>940</v>
      </c>
      <c r="B1383" s="20" t="str">
        <f>VLOOKUP(A1383,'Planning Periods'!$E$2:$N$540,10,FALSE)</f>
        <v>10/15/2013 - 10/15/2021</v>
      </c>
      <c r="C1383" s="103">
        <v>2014</v>
      </c>
      <c r="D1383" s="103" t="str">
        <f t="shared" si="20"/>
        <v>Murrieta 2014</v>
      </c>
      <c r="E1383" s="103">
        <v>395</v>
      </c>
      <c r="F1383" s="101">
        <v>0</v>
      </c>
      <c r="G1383" s="103">
        <v>0</v>
      </c>
      <c r="H1383" s="103">
        <v>0</v>
      </c>
      <c r="I1383" s="102"/>
      <c r="J1383" s="103">
        <v>262</v>
      </c>
      <c r="K1383" s="101">
        <v>0</v>
      </c>
      <c r="L1383" s="103">
        <v>0</v>
      </c>
      <c r="M1383" s="103">
        <v>0</v>
      </c>
      <c r="N1383" s="102"/>
      <c r="O1383" s="103">
        <v>289</v>
      </c>
      <c r="P1383" s="103">
        <v>0</v>
      </c>
      <c r="Q1383" s="102"/>
      <c r="R1383" s="103">
        <v>627</v>
      </c>
      <c r="S1383" s="103">
        <v>14</v>
      </c>
      <c r="T1383" s="102">
        <v>0</v>
      </c>
      <c r="U1383" s="103">
        <v>1573</v>
      </c>
      <c r="V1383" s="103">
        <v>14</v>
      </c>
    </row>
    <row r="1384" spans="1:22" ht="16">
      <c r="A1384" s="104" t="s">
        <v>940</v>
      </c>
      <c r="B1384" s="20" t="str">
        <f>VLOOKUP(A1384,'Planning Periods'!$E$2:$N$540,10,FALSE)</f>
        <v>10/15/2013 - 10/15/2021</v>
      </c>
      <c r="C1384" s="103">
        <v>2015</v>
      </c>
      <c r="D1384" s="103" t="str">
        <f t="shared" si="20"/>
        <v>Murrieta 2015</v>
      </c>
      <c r="E1384" s="103">
        <v>395</v>
      </c>
      <c r="F1384" s="101">
        <v>0</v>
      </c>
      <c r="G1384" s="103">
        <v>0</v>
      </c>
      <c r="H1384" s="103">
        <v>0</v>
      </c>
      <c r="I1384" s="102"/>
      <c r="J1384" s="103">
        <v>262</v>
      </c>
      <c r="K1384" s="101">
        <v>0</v>
      </c>
      <c r="L1384" s="103">
        <v>0</v>
      </c>
      <c r="M1384" s="103">
        <v>0</v>
      </c>
      <c r="N1384" s="102"/>
      <c r="O1384" s="103">
        <v>289</v>
      </c>
      <c r="P1384" s="103">
        <v>0</v>
      </c>
      <c r="Q1384" s="102"/>
      <c r="R1384" s="103">
        <v>627</v>
      </c>
      <c r="S1384" s="103">
        <v>0</v>
      </c>
      <c r="T1384" s="102">
        <v>0</v>
      </c>
      <c r="U1384" s="103">
        <v>1573</v>
      </c>
      <c r="V1384" s="103">
        <v>0</v>
      </c>
    </row>
    <row r="1385" spans="1:22" ht="16">
      <c r="A1385" s="104" t="s">
        <v>940</v>
      </c>
      <c r="B1385" s="20" t="str">
        <f>VLOOKUP(A1385,'Planning Periods'!$E$2:$N$540,10,FALSE)</f>
        <v>10/15/2013 - 10/15/2021</v>
      </c>
      <c r="C1385" s="103">
        <v>2016</v>
      </c>
      <c r="D1385" s="103" t="str">
        <f t="shared" si="20"/>
        <v>Murrieta 2016</v>
      </c>
      <c r="E1385" s="103">
        <v>395</v>
      </c>
      <c r="F1385" s="101">
        <v>0</v>
      </c>
      <c r="G1385" s="103">
        <v>0</v>
      </c>
      <c r="H1385" s="103">
        <v>0</v>
      </c>
      <c r="I1385" s="102"/>
      <c r="J1385" s="103">
        <v>262</v>
      </c>
      <c r="K1385" s="101">
        <v>0</v>
      </c>
      <c r="L1385" s="103">
        <v>0</v>
      </c>
      <c r="M1385" s="103">
        <v>0</v>
      </c>
      <c r="N1385" s="102"/>
      <c r="O1385" s="103">
        <v>289</v>
      </c>
      <c r="P1385" s="103">
        <v>0</v>
      </c>
      <c r="Q1385" s="102"/>
      <c r="R1385" s="103">
        <v>627</v>
      </c>
      <c r="S1385" s="103">
        <v>0</v>
      </c>
      <c r="T1385" s="102">
        <v>0</v>
      </c>
      <c r="U1385" s="103">
        <v>1573</v>
      </c>
      <c r="V1385" s="103">
        <v>0</v>
      </c>
    </row>
    <row r="1386" spans="1:22" ht="16">
      <c r="A1386" s="104" t="s">
        <v>940</v>
      </c>
      <c r="B1386" s="20" t="str">
        <f>VLOOKUP(A1386,'Planning Periods'!$E$2:$N$540,10,FALSE)</f>
        <v>10/15/2013 - 10/15/2021</v>
      </c>
      <c r="C1386" s="103">
        <v>2017</v>
      </c>
      <c r="D1386" s="103" t="str">
        <f t="shared" si="20"/>
        <v>Murrieta 2017</v>
      </c>
      <c r="E1386" s="103">
        <v>395</v>
      </c>
      <c r="F1386" s="101">
        <v>0</v>
      </c>
      <c r="G1386" s="103">
        <v>0</v>
      </c>
      <c r="H1386" s="103">
        <v>0</v>
      </c>
      <c r="I1386" s="102"/>
      <c r="J1386" s="103">
        <v>262</v>
      </c>
      <c r="K1386" s="101">
        <v>0</v>
      </c>
      <c r="L1386" s="103">
        <v>0</v>
      </c>
      <c r="M1386" s="103">
        <v>0</v>
      </c>
      <c r="N1386" s="102"/>
      <c r="O1386" s="103">
        <v>289</v>
      </c>
      <c r="P1386" s="103">
        <v>0</v>
      </c>
      <c r="Q1386" s="102"/>
      <c r="R1386" s="103">
        <v>627</v>
      </c>
      <c r="S1386" s="103">
        <v>0</v>
      </c>
      <c r="T1386" s="102">
        <v>0</v>
      </c>
      <c r="U1386" s="103">
        <v>1573</v>
      </c>
      <c r="V1386" s="103">
        <v>0</v>
      </c>
    </row>
    <row r="1387" spans="1:22" ht="16">
      <c r="A1387" s="104" t="s">
        <v>1002</v>
      </c>
      <c r="B1387" s="20" t="str">
        <f>VLOOKUP(A1387,'Planning Periods'!$E$2:$N$540,10,FALSE)</f>
        <v>01/31/2015 - 01/31/2023</v>
      </c>
      <c r="C1387" s="103">
        <v>2014</v>
      </c>
      <c r="D1387" s="103" t="str">
        <f t="shared" si="20"/>
        <v>Napa 2014</v>
      </c>
      <c r="E1387" s="103" t="s">
        <v>1538</v>
      </c>
      <c r="F1387" s="101" t="s">
        <v>1538</v>
      </c>
      <c r="G1387" s="103" t="s">
        <v>1538</v>
      </c>
      <c r="H1387" s="103" t="s">
        <v>1538</v>
      </c>
      <c r="I1387" s="102"/>
      <c r="J1387" s="103" t="s">
        <v>1538</v>
      </c>
      <c r="K1387" s="101" t="s">
        <v>1538</v>
      </c>
      <c r="L1387" s="103" t="s">
        <v>1538</v>
      </c>
      <c r="M1387" s="103" t="s">
        <v>1538</v>
      </c>
      <c r="N1387" s="102"/>
      <c r="O1387" s="103" t="s">
        <v>1538</v>
      </c>
      <c r="P1387" s="103" t="s">
        <v>1538</v>
      </c>
      <c r="Q1387" s="102"/>
      <c r="R1387" s="103" t="s">
        <v>1538</v>
      </c>
      <c r="S1387" s="103" t="s">
        <v>1538</v>
      </c>
      <c r="T1387" s="102" t="s">
        <v>1538</v>
      </c>
      <c r="U1387" s="103" t="s">
        <v>1538</v>
      </c>
      <c r="V1387" s="103" t="s">
        <v>1538</v>
      </c>
    </row>
    <row r="1388" spans="1:22" ht="16">
      <c r="A1388" s="104" t="s">
        <v>1002</v>
      </c>
      <c r="B1388" s="20" t="str">
        <f>VLOOKUP(A1388,'Planning Periods'!$E$2:$N$540,10,FALSE)</f>
        <v>01/31/2015 - 01/31/2023</v>
      </c>
      <c r="C1388" s="103">
        <v>2015</v>
      </c>
      <c r="D1388" s="103" t="str">
        <f t="shared" si="20"/>
        <v>Napa 2015</v>
      </c>
      <c r="E1388" s="103">
        <v>185</v>
      </c>
      <c r="F1388" s="101">
        <v>0</v>
      </c>
      <c r="G1388" s="103">
        <v>0</v>
      </c>
      <c r="H1388" s="103">
        <v>0</v>
      </c>
      <c r="I1388" s="102"/>
      <c r="J1388" s="103">
        <v>106</v>
      </c>
      <c r="K1388" s="101">
        <v>0</v>
      </c>
      <c r="L1388" s="103">
        <v>0</v>
      </c>
      <c r="M1388" s="103">
        <v>0</v>
      </c>
      <c r="N1388" s="102"/>
      <c r="O1388" s="103">
        <v>141</v>
      </c>
      <c r="P1388" s="103">
        <v>0</v>
      </c>
      <c r="Q1388" s="102"/>
      <c r="R1388" s="103">
        <v>403</v>
      </c>
      <c r="S1388" s="103">
        <v>0</v>
      </c>
      <c r="T1388" s="102">
        <v>0</v>
      </c>
      <c r="U1388" s="103">
        <v>835</v>
      </c>
      <c r="V1388" s="103">
        <v>0</v>
      </c>
    </row>
    <row r="1389" spans="1:22" ht="16">
      <c r="A1389" s="104" t="s">
        <v>1002</v>
      </c>
      <c r="B1389" s="20" t="str">
        <f>VLOOKUP(A1389,'Planning Periods'!$E$2:$N$540,10,FALSE)</f>
        <v>01/31/2015 - 01/31/2023</v>
      </c>
      <c r="C1389" s="103">
        <v>2016</v>
      </c>
      <c r="D1389" s="103" t="str">
        <f t="shared" si="20"/>
        <v>Napa 2016</v>
      </c>
      <c r="E1389" s="103">
        <v>185</v>
      </c>
      <c r="F1389" s="101">
        <v>0</v>
      </c>
      <c r="G1389" s="103">
        <v>0</v>
      </c>
      <c r="H1389" s="103">
        <v>0</v>
      </c>
      <c r="I1389" s="102"/>
      <c r="J1389" s="103">
        <v>106</v>
      </c>
      <c r="K1389" s="101">
        <v>6</v>
      </c>
      <c r="L1389" s="103">
        <v>6</v>
      </c>
      <c r="M1389" s="103">
        <v>0</v>
      </c>
      <c r="N1389" s="102"/>
      <c r="O1389" s="103">
        <v>141</v>
      </c>
      <c r="P1389" s="103">
        <v>4</v>
      </c>
      <c r="Q1389" s="102"/>
      <c r="R1389" s="103">
        <v>403</v>
      </c>
      <c r="S1389" s="103">
        <v>135</v>
      </c>
      <c r="T1389" s="102">
        <v>0</v>
      </c>
      <c r="U1389" s="103">
        <v>835</v>
      </c>
      <c r="V1389" s="103">
        <v>145</v>
      </c>
    </row>
    <row r="1390" spans="1:22" ht="16">
      <c r="A1390" s="104" t="s">
        <v>1002</v>
      </c>
      <c r="B1390" s="20" t="str">
        <f>VLOOKUP(A1390,'Planning Periods'!$E$2:$N$540,10,FALSE)</f>
        <v>01/31/2015 - 01/31/2023</v>
      </c>
      <c r="C1390" s="103">
        <v>2017</v>
      </c>
      <c r="D1390" s="103" t="str">
        <f t="shared" si="20"/>
        <v>Napa 2017</v>
      </c>
      <c r="E1390" s="103">
        <v>185</v>
      </c>
      <c r="F1390" s="101">
        <v>0</v>
      </c>
      <c r="G1390" s="103">
        <v>0</v>
      </c>
      <c r="H1390" s="103">
        <v>0</v>
      </c>
      <c r="I1390" s="102"/>
      <c r="J1390" s="103">
        <v>106</v>
      </c>
      <c r="K1390" s="101">
        <v>1</v>
      </c>
      <c r="L1390" s="103">
        <v>1</v>
      </c>
      <c r="M1390" s="103">
        <v>0</v>
      </c>
      <c r="N1390" s="102"/>
      <c r="O1390" s="103">
        <v>141</v>
      </c>
      <c r="P1390" s="103">
        <v>0</v>
      </c>
      <c r="Q1390" s="102"/>
      <c r="R1390" s="103">
        <v>403</v>
      </c>
      <c r="S1390" s="103">
        <v>37</v>
      </c>
      <c r="T1390" s="102">
        <v>0</v>
      </c>
      <c r="U1390" s="103">
        <v>835</v>
      </c>
      <c r="V1390" s="103">
        <v>38</v>
      </c>
    </row>
    <row r="1391" spans="1:22" ht="16">
      <c r="A1391" s="104" t="s">
        <v>456</v>
      </c>
      <c r="B1391" s="20" t="str">
        <f>VLOOKUP(A1391,'Planning Periods'!$E$2:$N$540,10,FALSE)</f>
        <v>01/31/2015 - 01/31/2023</v>
      </c>
      <c r="C1391" s="103">
        <v>2014</v>
      </c>
      <c r="D1391" s="103" t="str">
        <f t="shared" si="20"/>
        <v>Napa County - Unincorporated 2014</v>
      </c>
      <c r="E1391" s="103">
        <v>51</v>
      </c>
      <c r="F1391" s="101">
        <v>0</v>
      </c>
      <c r="G1391" s="103">
        <v>0</v>
      </c>
      <c r="H1391" s="103">
        <v>0</v>
      </c>
      <c r="I1391" s="102"/>
      <c r="J1391" s="103">
        <v>30</v>
      </c>
      <c r="K1391" s="101">
        <v>0</v>
      </c>
      <c r="L1391" s="103">
        <v>0</v>
      </c>
      <c r="M1391" s="103">
        <v>0</v>
      </c>
      <c r="N1391" s="102"/>
      <c r="O1391" s="103">
        <v>32</v>
      </c>
      <c r="P1391" s="103">
        <v>9</v>
      </c>
      <c r="Q1391" s="102"/>
      <c r="R1391" s="103">
        <v>67</v>
      </c>
      <c r="S1391" s="103">
        <v>17</v>
      </c>
      <c r="T1391" s="102">
        <v>0</v>
      </c>
      <c r="U1391" s="103">
        <v>180</v>
      </c>
      <c r="V1391" s="103">
        <v>26</v>
      </c>
    </row>
    <row r="1392" spans="1:22" ht="16">
      <c r="A1392" s="104" t="s">
        <v>456</v>
      </c>
      <c r="B1392" s="20" t="str">
        <f>VLOOKUP(A1392,'Planning Periods'!$E$2:$N$540,10,FALSE)</f>
        <v>01/31/2015 - 01/31/2023</v>
      </c>
      <c r="C1392" s="103">
        <v>2015</v>
      </c>
      <c r="D1392" s="103" t="str">
        <f t="shared" si="20"/>
        <v>Napa County - Unincorporated 2015</v>
      </c>
      <c r="E1392" s="103">
        <v>51</v>
      </c>
      <c r="F1392" s="101">
        <v>0</v>
      </c>
      <c r="G1392" s="103">
        <v>0</v>
      </c>
      <c r="H1392" s="103">
        <v>0</v>
      </c>
      <c r="I1392" s="102"/>
      <c r="J1392" s="103">
        <v>30</v>
      </c>
      <c r="K1392" s="101">
        <v>0</v>
      </c>
      <c r="L1392" s="103">
        <v>0</v>
      </c>
      <c r="M1392" s="103">
        <v>0</v>
      </c>
      <c r="N1392" s="102"/>
      <c r="O1392" s="103">
        <v>32</v>
      </c>
      <c r="P1392" s="103">
        <v>8</v>
      </c>
      <c r="Q1392" s="102"/>
      <c r="R1392" s="103">
        <v>67</v>
      </c>
      <c r="S1392" s="103">
        <v>11</v>
      </c>
      <c r="T1392" s="102">
        <v>0</v>
      </c>
      <c r="U1392" s="103">
        <v>180</v>
      </c>
      <c r="V1392" s="103">
        <v>19</v>
      </c>
    </row>
    <row r="1393" spans="1:22" ht="16">
      <c r="A1393" s="104" t="s">
        <v>456</v>
      </c>
      <c r="B1393" s="20" t="str">
        <f>VLOOKUP(A1393,'Planning Periods'!$E$2:$N$540,10,FALSE)</f>
        <v>01/31/2015 - 01/31/2023</v>
      </c>
      <c r="C1393" s="103">
        <v>2016</v>
      </c>
      <c r="D1393" s="103" t="str">
        <f t="shared" si="20"/>
        <v>Napa County - Unincorporated 2016</v>
      </c>
      <c r="E1393" s="103">
        <v>51</v>
      </c>
      <c r="F1393" s="101">
        <v>0</v>
      </c>
      <c r="G1393" s="103">
        <v>0</v>
      </c>
      <c r="H1393" s="103">
        <v>0</v>
      </c>
      <c r="I1393" s="102"/>
      <c r="J1393" s="103">
        <v>30</v>
      </c>
      <c r="K1393" s="101">
        <v>1</v>
      </c>
      <c r="L1393" s="103">
        <v>0</v>
      </c>
      <c r="M1393" s="103">
        <v>1</v>
      </c>
      <c r="N1393" s="102"/>
      <c r="O1393" s="103">
        <v>32</v>
      </c>
      <c r="P1393" s="103">
        <v>13</v>
      </c>
      <c r="Q1393" s="102"/>
      <c r="R1393" s="103">
        <v>67</v>
      </c>
      <c r="S1393" s="103">
        <v>14</v>
      </c>
      <c r="T1393" s="102">
        <v>1</v>
      </c>
      <c r="U1393" s="103">
        <v>180</v>
      </c>
      <c r="V1393" s="103">
        <v>28</v>
      </c>
    </row>
    <row r="1394" spans="1:22" ht="16">
      <c r="A1394" s="104" t="s">
        <v>456</v>
      </c>
      <c r="B1394" s="20" t="str">
        <f>VLOOKUP(A1394,'Planning Periods'!$E$2:$N$540,10,FALSE)</f>
        <v>01/31/2015 - 01/31/2023</v>
      </c>
      <c r="C1394" s="103">
        <v>2017</v>
      </c>
      <c r="D1394" s="103" t="str">
        <f t="shared" si="20"/>
        <v>Napa County - Unincorporated 2017</v>
      </c>
      <c r="E1394" s="103">
        <v>51</v>
      </c>
      <c r="F1394" s="101">
        <v>0</v>
      </c>
      <c r="G1394" s="103">
        <v>0</v>
      </c>
      <c r="H1394" s="103">
        <v>0</v>
      </c>
      <c r="I1394" s="102"/>
      <c r="J1394" s="103">
        <v>30</v>
      </c>
      <c r="K1394" s="101">
        <v>0</v>
      </c>
      <c r="L1394" s="103">
        <v>0</v>
      </c>
      <c r="M1394" s="103">
        <v>0</v>
      </c>
      <c r="N1394" s="102"/>
      <c r="O1394" s="103">
        <v>32</v>
      </c>
      <c r="P1394" s="103">
        <v>16</v>
      </c>
      <c r="Q1394" s="102"/>
      <c r="R1394" s="103">
        <v>67</v>
      </c>
      <c r="S1394" s="103">
        <v>14</v>
      </c>
      <c r="T1394" s="102">
        <v>0</v>
      </c>
      <c r="U1394" s="103">
        <v>180</v>
      </c>
      <c r="V1394" s="103">
        <v>30</v>
      </c>
    </row>
    <row r="1395" spans="1:22" ht="16">
      <c r="A1395" s="104" t="s">
        <v>888</v>
      </c>
      <c r="B1395" s="20" t="str">
        <f>VLOOKUP(A1395,'Planning Periods'!$E$2:$N$540,10,FALSE)</f>
        <v>04/30/2013 - 04/30/2021</v>
      </c>
      <c r="C1395" s="103">
        <v>2013</v>
      </c>
      <c r="D1395" s="103" t="str">
        <f t="shared" si="20"/>
        <v>National City 2013</v>
      </c>
      <c r="E1395" s="103">
        <v>465</v>
      </c>
      <c r="F1395" s="101">
        <v>0</v>
      </c>
      <c r="G1395" s="103">
        <v>0</v>
      </c>
      <c r="H1395" s="103">
        <v>0</v>
      </c>
      <c r="I1395" s="102"/>
      <c r="J1395" s="103">
        <v>353</v>
      </c>
      <c r="K1395" s="101">
        <v>8</v>
      </c>
      <c r="L1395" s="103">
        <v>8</v>
      </c>
      <c r="M1395" s="103">
        <v>0</v>
      </c>
      <c r="N1395" s="102"/>
      <c r="O1395" s="103">
        <v>327</v>
      </c>
      <c r="P1395" s="103">
        <v>0</v>
      </c>
      <c r="Q1395" s="102"/>
      <c r="R1395" s="103">
        <v>718</v>
      </c>
      <c r="S1395" s="103">
        <v>67</v>
      </c>
      <c r="T1395" s="102">
        <v>0</v>
      </c>
      <c r="U1395" s="103">
        <v>1863</v>
      </c>
      <c r="V1395" s="103">
        <v>75</v>
      </c>
    </row>
    <row r="1396" spans="1:22" ht="16">
      <c r="A1396" s="104" t="s">
        <v>888</v>
      </c>
      <c r="B1396" s="20" t="str">
        <f>VLOOKUP(A1396,'Planning Periods'!$E$2:$N$540,10,FALSE)</f>
        <v>04/30/2013 - 04/30/2021</v>
      </c>
      <c r="C1396" s="103">
        <v>2014</v>
      </c>
      <c r="D1396" s="103" t="str">
        <f t="shared" si="20"/>
        <v>National City 2014</v>
      </c>
      <c r="E1396" s="103">
        <v>465</v>
      </c>
      <c r="F1396" s="101">
        <v>0</v>
      </c>
      <c r="G1396" s="103">
        <v>0</v>
      </c>
      <c r="H1396" s="103">
        <v>0</v>
      </c>
      <c r="I1396" s="102"/>
      <c r="J1396" s="103">
        <v>353</v>
      </c>
      <c r="K1396" s="101">
        <v>108</v>
      </c>
      <c r="L1396" s="103">
        <v>108</v>
      </c>
      <c r="M1396" s="103">
        <v>0</v>
      </c>
      <c r="N1396" s="102"/>
      <c r="O1396" s="103">
        <v>327</v>
      </c>
      <c r="P1396" s="103">
        <v>1</v>
      </c>
      <c r="Q1396" s="102"/>
      <c r="R1396" s="103">
        <v>718</v>
      </c>
      <c r="S1396" s="103">
        <v>16</v>
      </c>
      <c r="T1396" s="102">
        <v>0</v>
      </c>
      <c r="U1396" s="103">
        <v>1863</v>
      </c>
      <c r="V1396" s="103">
        <v>125</v>
      </c>
    </row>
    <row r="1397" spans="1:22" ht="16">
      <c r="A1397" s="104" t="s">
        <v>888</v>
      </c>
      <c r="B1397" s="20" t="str">
        <f>VLOOKUP(A1397,'Planning Periods'!$E$2:$N$540,10,FALSE)</f>
        <v>04/30/2013 - 04/30/2021</v>
      </c>
      <c r="C1397" s="103">
        <v>2015</v>
      </c>
      <c r="D1397" s="103" t="str">
        <f t="shared" si="20"/>
        <v>National City 2015</v>
      </c>
      <c r="E1397" s="103">
        <v>465</v>
      </c>
      <c r="F1397" s="101">
        <v>0</v>
      </c>
      <c r="G1397" s="103">
        <v>0</v>
      </c>
      <c r="H1397" s="103">
        <v>0</v>
      </c>
      <c r="I1397" s="102"/>
      <c r="J1397" s="103">
        <v>353</v>
      </c>
      <c r="K1397" s="101">
        <v>0</v>
      </c>
      <c r="L1397" s="103">
        <v>0</v>
      </c>
      <c r="M1397" s="103">
        <v>0</v>
      </c>
      <c r="N1397" s="102"/>
      <c r="O1397" s="103">
        <v>327</v>
      </c>
      <c r="P1397" s="103">
        <v>0</v>
      </c>
      <c r="Q1397" s="102"/>
      <c r="R1397" s="103">
        <v>718</v>
      </c>
      <c r="S1397" s="103">
        <v>143</v>
      </c>
      <c r="T1397" s="102">
        <v>0</v>
      </c>
      <c r="U1397" s="103">
        <v>1863</v>
      </c>
      <c r="V1397" s="103">
        <v>143</v>
      </c>
    </row>
    <row r="1398" spans="1:22" ht="16">
      <c r="A1398" s="104" t="s">
        <v>888</v>
      </c>
      <c r="B1398" s="20" t="str">
        <f>VLOOKUP(A1398,'Planning Periods'!$E$2:$N$540,10,FALSE)</f>
        <v>04/30/2013 - 04/30/2021</v>
      </c>
      <c r="C1398" s="103">
        <v>2016</v>
      </c>
      <c r="D1398" s="103" t="str">
        <f t="shared" si="20"/>
        <v>National City 2016</v>
      </c>
      <c r="E1398" s="103">
        <v>465</v>
      </c>
      <c r="F1398" s="101">
        <v>45</v>
      </c>
      <c r="G1398" s="103">
        <v>45</v>
      </c>
      <c r="H1398" s="103">
        <v>0</v>
      </c>
      <c r="I1398" s="102"/>
      <c r="J1398" s="103">
        <v>353</v>
      </c>
      <c r="K1398" s="101">
        <v>0</v>
      </c>
      <c r="L1398" s="103">
        <v>0</v>
      </c>
      <c r="M1398" s="103">
        <v>0</v>
      </c>
      <c r="N1398" s="102"/>
      <c r="O1398" s="103">
        <v>327</v>
      </c>
      <c r="P1398" s="103">
        <v>46</v>
      </c>
      <c r="Q1398" s="102"/>
      <c r="R1398" s="103">
        <v>718</v>
      </c>
      <c r="S1398" s="103">
        <v>12</v>
      </c>
      <c r="T1398" s="102">
        <v>0</v>
      </c>
      <c r="U1398" s="103">
        <v>1863</v>
      </c>
      <c r="V1398" s="103">
        <v>103</v>
      </c>
    </row>
    <row r="1399" spans="1:22" ht="16">
      <c r="A1399" s="104" t="s">
        <v>888</v>
      </c>
      <c r="B1399" s="20" t="str">
        <f>VLOOKUP(A1399,'Planning Periods'!$E$2:$N$540,10,FALSE)</f>
        <v>04/30/2013 - 04/30/2021</v>
      </c>
      <c r="C1399" s="103">
        <v>2017</v>
      </c>
      <c r="D1399" s="103" t="str">
        <f t="shared" si="20"/>
        <v>National City 2017</v>
      </c>
      <c r="E1399" s="103">
        <v>465</v>
      </c>
      <c r="F1399" s="101">
        <v>0</v>
      </c>
      <c r="G1399" s="103">
        <v>0</v>
      </c>
      <c r="H1399" s="103">
        <v>0</v>
      </c>
      <c r="I1399" s="102"/>
      <c r="J1399" s="103">
        <v>353</v>
      </c>
      <c r="K1399" s="101">
        <v>0</v>
      </c>
      <c r="L1399" s="103">
        <v>0</v>
      </c>
      <c r="M1399" s="103">
        <v>0</v>
      </c>
      <c r="N1399" s="102"/>
      <c r="O1399" s="103">
        <v>327</v>
      </c>
      <c r="P1399" s="103">
        <v>116</v>
      </c>
      <c r="Q1399" s="102"/>
      <c r="R1399" s="103">
        <v>718</v>
      </c>
      <c r="S1399" s="103">
        <v>7</v>
      </c>
      <c r="T1399" s="102">
        <v>0</v>
      </c>
      <c r="U1399" s="103">
        <v>1863</v>
      </c>
      <c r="V1399" s="103">
        <v>123</v>
      </c>
    </row>
    <row r="1400" spans="1:22">
      <c r="A1400" s="104" t="s">
        <v>909</v>
      </c>
      <c r="B1400" s="20"/>
      <c r="C1400" s="103">
        <v>2013</v>
      </c>
      <c r="D1400" s="103" t="str">
        <f t="shared" si="20"/>
        <v>Needles 2013</v>
      </c>
      <c r="E1400" s="103">
        <v>38</v>
      </c>
      <c r="F1400" s="101">
        <v>0</v>
      </c>
      <c r="G1400" s="103">
        <v>0</v>
      </c>
      <c r="H1400" s="103">
        <v>0</v>
      </c>
      <c r="I1400" s="102"/>
      <c r="J1400" s="103">
        <v>29</v>
      </c>
      <c r="K1400" s="101">
        <v>0</v>
      </c>
      <c r="L1400" s="103">
        <v>0</v>
      </c>
      <c r="M1400" s="103">
        <v>0</v>
      </c>
      <c r="N1400" s="102"/>
      <c r="O1400" s="103">
        <v>34</v>
      </c>
      <c r="P1400" s="103">
        <v>7</v>
      </c>
      <c r="Q1400" s="102"/>
      <c r="R1400" s="103">
        <v>80</v>
      </c>
      <c r="S1400" s="103">
        <v>2</v>
      </c>
      <c r="T1400" s="102">
        <v>0</v>
      </c>
      <c r="U1400" s="103">
        <v>181</v>
      </c>
      <c r="V1400" s="103">
        <v>9</v>
      </c>
    </row>
    <row r="1401" spans="1:22" ht="16">
      <c r="A1401" s="104" t="s">
        <v>909</v>
      </c>
      <c r="B1401" s="20" t="str">
        <f>VLOOKUP(A1401,'Planning Periods'!$E$2:$N$540,10,FALSE)</f>
        <v>10/15/2013 - 10/15/2021</v>
      </c>
      <c r="C1401" s="103">
        <v>2014</v>
      </c>
      <c r="D1401" s="103" t="str">
        <f t="shared" si="20"/>
        <v>Needles 2014</v>
      </c>
      <c r="E1401" s="103">
        <v>38</v>
      </c>
      <c r="F1401" s="101">
        <v>0</v>
      </c>
      <c r="G1401" s="103">
        <v>0</v>
      </c>
      <c r="H1401" s="103">
        <v>0</v>
      </c>
      <c r="I1401" s="102"/>
      <c r="J1401" s="103">
        <v>29</v>
      </c>
      <c r="K1401" s="101">
        <v>0</v>
      </c>
      <c r="L1401" s="103">
        <v>0</v>
      </c>
      <c r="M1401" s="103">
        <v>0</v>
      </c>
      <c r="N1401" s="102"/>
      <c r="O1401" s="103">
        <v>34</v>
      </c>
      <c r="P1401" s="103">
        <v>4</v>
      </c>
      <c r="Q1401" s="102"/>
      <c r="R1401" s="103">
        <v>80</v>
      </c>
      <c r="S1401" s="103">
        <v>2</v>
      </c>
      <c r="T1401" s="102">
        <v>0</v>
      </c>
      <c r="U1401" s="103">
        <v>181</v>
      </c>
      <c r="V1401" s="103">
        <v>6</v>
      </c>
    </row>
    <row r="1402" spans="1:22" ht="16">
      <c r="A1402" s="104" t="s">
        <v>909</v>
      </c>
      <c r="B1402" s="20" t="str">
        <f>VLOOKUP(A1402,'Planning Periods'!$E$2:$N$540,10,FALSE)</f>
        <v>10/15/2013 - 10/15/2021</v>
      </c>
      <c r="C1402" s="103">
        <v>2015</v>
      </c>
      <c r="D1402" s="103" t="str">
        <f t="shared" si="20"/>
        <v>Needles 2015</v>
      </c>
      <c r="E1402" s="103">
        <v>38</v>
      </c>
      <c r="F1402" s="101">
        <v>0</v>
      </c>
      <c r="G1402" s="103">
        <v>0</v>
      </c>
      <c r="H1402" s="103">
        <v>0</v>
      </c>
      <c r="I1402" s="102"/>
      <c r="J1402" s="103">
        <v>29</v>
      </c>
      <c r="K1402" s="101">
        <v>0</v>
      </c>
      <c r="L1402" s="103">
        <v>0</v>
      </c>
      <c r="M1402" s="103">
        <v>0</v>
      </c>
      <c r="N1402" s="102"/>
      <c r="O1402" s="103">
        <v>34</v>
      </c>
      <c r="P1402" s="103">
        <v>0</v>
      </c>
      <c r="Q1402" s="102"/>
      <c r="R1402" s="103">
        <v>80</v>
      </c>
      <c r="S1402" s="103">
        <v>6</v>
      </c>
      <c r="T1402" s="102">
        <v>0</v>
      </c>
      <c r="U1402" s="103">
        <v>181</v>
      </c>
      <c r="V1402" s="103">
        <v>6</v>
      </c>
    </row>
    <row r="1403" spans="1:22" ht="16">
      <c r="A1403" s="104" t="s">
        <v>909</v>
      </c>
      <c r="B1403" s="20" t="str">
        <f>VLOOKUP(A1403,'Planning Periods'!$E$2:$N$540,10,FALSE)</f>
        <v>10/15/2013 - 10/15/2021</v>
      </c>
      <c r="C1403" s="103">
        <v>2016</v>
      </c>
      <c r="D1403" s="103" t="str">
        <f t="shared" si="20"/>
        <v>Needles 2016</v>
      </c>
      <c r="E1403" s="103">
        <v>38</v>
      </c>
      <c r="F1403" s="101">
        <v>0</v>
      </c>
      <c r="G1403" s="103">
        <v>0</v>
      </c>
      <c r="H1403" s="103">
        <v>0</v>
      </c>
      <c r="I1403" s="102"/>
      <c r="J1403" s="103">
        <v>29</v>
      </c>
      <c r="K1403" s="101">
        <v>0</v>
      </c>
      <c r="L1403" s="103">
        <v>0</v>
      </c>
      <c r="M1403" s="103">
        <v>0</v>
      </c>
      <c r="N1403" s="102"/>
      <c r="O1403" s="103">
        <v>34</v>
      </c>
      <c r="P1403" s="103">
        <v>6</v>
      </c>
      <c r="Q1403" s="102"/>
      <c r="R1403" s="103">
        <v>80</v>
      </c>
      <c r="S1403" s="103">
        <v>2</v>
      </c>
      <c r="T1403" s="102">
        <v>0</v>
      </c>
      <c r="U1403" s="103">
        <v>181</v>
      </c>
      <c r="V1403" s="103">
        <v>8</v>
      </c>
    </row>
    <row r="1404" spans="1:22" ht="16">
      <c r="A1404" s="104" t="s">
        <v>909</v>
      </c>
      <c r="B1404" s="20" t="str">
        <f>VLOOKUP(A1404,'Planning Periods'!$E$2:$N$540,10,FALSE)</f>
        <v>10/15/2013 - 10/15/2021</v>
      </c>
      <c r="C1404" s="103">
        <v>2017</v>
      </c>
      <c r="D1404" s="103" t="str">
        <f t="shared" si="20"/>
        <v>Needles 2017</v>
      </c>
      <c r="E1404" s="103">
        <v>38</v>
      </c>
      <c r="F1404" s="101">
        <v>0</v>
      </c>
      <c r="G1404" s="103">
        <v>0</v>
      </c>
      <c r="H1404" s="103">
        <v>0</v>
      </c>
      <c r="I1404" s="102"/>
      <c r="J1404" s="103">
        <v>29</v>
      </c>
      <c r="K1404" s="101">
        <v>0</v>
      </c>
      <c r="L1404" s="103">
        <v>0</v>
      </c>
      <c r="M1404" s="103">
        <v>0</v>
      </c>
      <c r="N1404" s="102"/>
      <c r="O1404" s="103">
        <v>34</v>
      </c>
      <c r="P1404" s="103">
        <v>0</v>
      </c>
      <c r="Q1404" s="102"/>
      <c r="R1404" s="103">
        <v>80</v>
      </c>
      <c r="S1404" s="103">
        <v>3</v>
      </c>
      <c r="T1404" s="102">
        <v>0</v>
      </c>
      <c r="U1404" s="103">
        <v>181</v>
      </c>
      <c r="V1404" s="103">
        <v>3</v>
      </c>
    </row>
    <row r="1405" spans="1:22" ht="16">
      <c r="A1405" t="s">
        <v>1000</v>
      </c>
      <c r="B1405" s="20" t="str">
        <f>VLOOKUP(A1405,'Planning Periods'!$E$2:$N$540,10,FALSE)</f>
        <v>06/30/2014 - 06/30/2019</v>
      </c>
      <c r="C1405" s="103">
        <v>2014</v>
      </c>
      <c r="D1405" s="103" t="str">
        <f t="shared" si="20"/>
        <v>Nevada City 2014</v>
      </c>
      <c r="E1405" s="101" t="s">
        <v>1538</v>
      </c>
      <c r="F1405" s="101" t="s">
        <v>1538</v>
      </c>
      <c r="G1405" s="101" t="s">
        <v>1538</v>
      </c>
      <c r="H1405" s="101" t="s">
        <v>1538</v>
      </c>
      <c r="I1405" s="101">
        <v>0</v>
      </c>
      <c r="J1405" s="101" t="s">
        <v>1538</v>
      </c>
      <c r="K1405" s="101" t="s">
        <v>1538</v>
      </c>
      <c r="L1405" s="101" t="s">
        <v>1538</v>
      </c>
      <c r="M1405" s="101" t="s">
        <v>1538</v>
      </c>
      <c r="N1405" s="101">
        <v>0</v>
      </c>
      <c r="O1405" s="101" t="s">
        <v>1538</v>
      </c>
      <c r="P1405" s="101" t="s">
        <v>1538</v>
      </c>
      <c r="Q1405" s="101"/>
      <c r="R1405" s="101" t="s">
        <v>1538</v>
      </c>
      <c r="S1405" s="101" t="s">
        <v>1538</v>
      </c>
      <c r="T1405" s="101" t="s">
        <v>1538</v>
      </c>
      <c r="U1405" s="101" t="s">
        <v>1538</v>
      </c>
      <c r="V1405" s="101" t="s">
        <v>1538</v>
      </c>
    </row>
    <row r="1406" spans="1:22" ht="16">
      <c r="A1406" t="s">
        <v>1000</v>
      </c>
      <c r="B1406" s="20" t="str">
        <f>VLOOKUP(A1406,'Planning Periods'!$E$2:$N$540,10,FALSE)</f>
        <v>06/30/2014 - 06/30/2019</v>
      </c>
      <c r="C1406" s="103">
        <v>2015</v>
      </c>
      <c r="D1406" s="103" t="str">
        <f t="shared" si="20"/>
        <v>Nevada City 2015</v>
      </c>
      <c r="E1406" t="s">
        <v>1538</v>
      </c>
      <c r="F1406" t="s">
        <v>1538</v>
      </c>
      <c r="G1406" t="s">
        <v>1538</v>
      </c>
      <c r="H1406" t="s">
        <v>1538</v>
      </c>
      <c r="J1406" t="s">
        <v>1538</v>
      </c>
      <c r="K1406" t="s">
        <v>1538</v>
      </c>
      <c r="L1406" t="s">
        <v>1538</v>
      </c>
      <c r="M1406" t="s">
        <v>1538</v>
      </c>
      <c r="O1406" t="s">
        <v>1538</v>
      </c>
      <c r="P1406" t="s">
        <v>1538</v>
      </c>
      <c r="R1406" t="s">
        <v>1538</v>
      </c>
      <c r="S1406" t="s">
        <v>1538</v>
      </c>
      <c r="T1406" t="s">
        <v>1538</v>
      </c>
      <c r="U1406" t="s">
        <v>1538</v>
      </c>
      <c r="V1406" t="s">
        <v>1538</v>
      </c>
    </row>
    <row r="1407" spans="1:22" ht="16">
      <c r="A1407" t="s">
        <v>1000</v>
      </c>
      <c r="B1407" s="20" t="str">
        <f>VLOOKUP(A1407,'Planning Periods'!$E$2:$N$540,10,FALSE)</f>
        <v>06/30/2014 - 06/30/2019</v>
      </c>
      <c r="C1407" s="103">
        <v>2016</v>
      </c>
      <c r="D1407" s="103" t="str">
        <f t="shared" si="20"/>
        <v>Nevada City 2016</v>
      </c>
      <c r="E1407" t="s">
        <v>1538</v>
      </c>
      <c r="F1407" t="s">
        <v>1538</v>
      </c>
      <c r="G1407" t="s">
        <v>1538</v>
      </c>
      <c r="H1407" t="s">
        <v>1538</v>
      </c>
      <c r="J1407" t="s">
        <v>1538</v>
      </c>
      <c r="K1407" t="s">
        <v>1538</v>
      </c>
      <c r="L1407" t="s">
        <v>1538</v>
      </c>
      <c r="M1407" t="s">
        <v>1538</v>
      </c>
      <c r="O1407" t="s">
        <v>1538</v>
      </c>
      <c r="P1407" t="s">
        <v>1538</v>
      </c>
      <c r="R1407" t="s">
        <v>1538</v>
      </c>
      <c r="S1407" t="s">
        <v>1538</v>
      </c>
      <c r="T1407" t="s">
        <v>1538</v>
      </c>
      <c r="U1407" t="s">
        <v>1538</v>
      </c>
      <c r="V1407" t="s">
        <v>1538</v>
      </c>
    </row>
    <row r="1408" spans="1:22" ht="16">
      <c r="A1408" t="s">
        <v>1000</v>
      </c>
      <c r="B1408" s="20" t="str">
        <f>VLOOKUP(A1408,'Planning Periods'!$E$2:$N$540,10,FALSE)</f>
        <v>06/30/2014 - 06/30/2019</v>
      </c>
      <c r="C1408" s="103">
        <v>2017</v>
      </c>
      <c r="D1408" s="103" t="str">
        <f t="shared" si="20"/>
        <v>Nevada City 2017</v>
      </c>
      <c r="E1408" t="s">
        <v>1538</v>
      </c>
      <c r="F1408" t="s">
        <v>1538</v>
      </c>
      <c r="G1408" t="s">
        <v>1538</v>
      </c>
      <c r="H1408" t="s">
        <v>1538</v>
      </c>
      <c r="J1408" t="s">
        <v>1538</v>
      </c>
      <c r="K1408" t="s">
        <v>1538</v>
      </c>
      <c r="L1408" t="s">
        <v>1538</v>
      </c>
      <c r="M1408" t="s">
        <v>1538</v>
      </c>
      <c r="O1408" t="s">
        <v>1538</v>
      </c>
      <c r="P1408" t="s">
        <v>1538</v>
      </c>
      <c r="R1408" t="s">
        <v>1538</v>
      </c>
      <c r="S1408" t="s">
        <v>1538</v>
      </c>
      <c r="T1408" t="s">
        <v>1538</v>
      </c>
      <c r="U1408" t="s">
        <v>1538</v>
      </c>
      <c r="V1408" t="s">
        <v>1538</v>
      </c>
    </row>
    <row r="1409" spans="1:22" ht="16">
      <c r="A1409" s="104" t="s">
        <v>451</v>
      </c>
      <c r="B1409" s="20" t="str">
        <f>VLOOKUP(A1409,'Planning Periods'!$E$2:$N$540,10,FALSE)</f>
        <v>06/30/2014 - 06/30/2019</v>
      </c>
      <c r="C1409" s="103">
        <v>2014</v>
      </c>
      <c r="D1409" s="103" t="str">
        <f t="shared" si="20"/>
        <v>Nevada County - Unincorporated 2014</v>
      </c>
      <c r="E1409" s="103">
        <v>174</v>
      </c>
      <c r="F1409" s="101">
        <v>7</v>
      </c>
      <c r="G1409" s="103">
        <v>0</v>
      </c>
      <c r="H1409" s="103">
        <v>7</v>
      </c>
      <c r="I1409" s="102"/>
      <c r="J1409" s="103">
        <v>126</v>
      </c>
      <c r="K1409" s="101">
        <v>17</v>
      </c>
      <c r="L1409" s="103">
        <v>0</v>
      </c>
      <c r="M1409" s="103">
        <v>17</v>
      </c>
      <c r="N1409" s="102"/>
      <c r="O1409" s="103">
        <v>150</v>
      </c>
      <c r="P1409" s="103">
        <v>32</v>
      </c>
      <c r="Q1409" s="102"/>
      <c r="R1409" s="103">
        <v>314</v>
      </c>
      <c r="S1409" s="103">
        <v>75</v>
      </c>
      <c r="T1409" s="102">
        <v>17</v>
      </c>
      <c r="U1409" s="103">
        <v>764</v>
      </c>
      <c r="V1409" s="103">
        <v>131</v>
      </c>
    </row>
    <row r="1410" spans="1:22" ht="16">
      <c r="A1410" s="104" t="s">
        <v>451</v>
      </c>
      <c r="B1410" s="20" t="str">
        <f>VLOOKUP(A1410,'Planning Periods'!$E$2:$N$540,10,FALSE)</f>
        <v>06/30/2014 - 06/30/2019</v>
      </c>
      <c r="C1410" s="103">
        <v>2015</v>
      </c>
      <c r="D1410" s="103" t="str">
        <f t="shared" si="20"/>
        <v>Nevada County - Unincorporated 2015</v>
      </c>
      <c r="E1410" s="103">
        <v>174</v>
      </c>
      <c r="F1410" s="101">
        <v>27</v>
      </c>
      <c r="G1410" s="103">
        <v>0</v>
      </c>
      <c r="H1410" s="103">
        <v>27</v>
      </c>
      <c r="I1410" s="102"/>
      <c r="J1410" s="103">
        <v>126</v>
      </c>
      <c r="K1410" s="101">
        <v>20</v>
      </c>
      <c r="L1410" s="103">
        <v>20</v>
      </c>
      <c r="M1410" s="103">
        <v>0</v>
      </c>
      <c r="N1410" s="102"/>
      <c r="O1410" s="103">
        <v>150</v>
      </c>
      <c r="P1410" s="103">
        <v>29</v>
      </c>
      <c r="Q1410" s="102"/>
      <c r="R1410" s="103">
        <v>314</v>
      </c>
      <c r="S1410" s="103">
        <v>70</v>
      </c>
      <c r="T1410" s="102">
        <v>0</v>
      </c>
      <c r="U1410" s="103">
        <v>764</v>
      </c>
      <c r="V1410" s="103">
        <v>146</v>
      </c>
    </row>
    <row r="1411" spans="1:22" ht="16">
      <c r="A1411" s="104" t="s">
        <v>451</v>
      </c>
      <c r="B1411" s="20" t="str">
        <f>VLOOKUP(A1411,'Planning Periods'!$E$2:$N$540,10,FALSE)</f>
        <v>06/30/2014 - 06/30/2019</v>
      </c>
      <c r="C1411" s="103">
        <v>2016</v>
      </c>
      <c r="D1411" s="103" t="str">
        <f t="shared" si="20"/>
        <v>Nevada County - Unincorporated 2016</v>
      </c>
      <c r="E1411" s="103">
        <v>174</v>
      </c>
      <c r="F1411" s="101">
        <v>7</v>
      </c>
      <c r="G1411" s="103">
        <v>7</v>
      </c>
      <c r="H1411" s="103">
        <v>0</v>
      </c>
      <c r="I1411" s="102"/>
      <c r="J1411" s="103">
        <v>126</v>
      </c>
      <c r="K1411" s="101">
        <v>18</v>
      </c>
      <c r="L1411" s="103">
        <v>18</v>
      </c>
      <c r="M1411" s="103">
        <v>0</v>
      </c>
      <c r="N1411" s="102"/>
      <c r="O1411" s="103">
        <v>150</v>
      </c>
      <c r="P1411" s="103">
        <v>22</v>
      </c>
      <c r="Q1411" s="102"/>
      <c r="R1411" s="103">
        <v>314</v>
      </c>
      <c r="S1411" s="103">
        <v>54</v>
      </c>
      <c r="T1411" s="102">
        <v>0</v>
      </c>
      <c r="U1411" s="103">
        <v>764</v>
      </c>
      <c r="V1411" s="103">
        <v>101</v>
      </c>
    </row>
    <row r="1412" spans="1:22" ht="16">
      <c r="A1412" s="104" t="s">
        <v>451</v>
      </c>
      <c r="B1412" s="20" t="str">
        <f>VLOOKUP(A1412,'Planning Periods'!$E$2:$N$540,10,FALSE)</f>
        <v>06/30/2014 - 06/30/2019</v>
      </c>
      <c r="C1412" s="103">
        <v>2017</v>
      </c>
      <c r="D1412" s="103" t="str">
        <f t="shared" si="20"/>
        <v>Nevada County - Unincorporated 2017</v>
      </c>
      <c r="E1412" s="103">
        <v>174</v>
      </c>
      <c r="F1412" s="101">
        <v>8</v>
      </c>
      <c r="G1412" s="103">
        <v>0</v>
      </c>
      <c r="H1412" s="103">
        <v>8</v>
      </c>
      <c r="I1412" s="102"/>
      <c r="J1412" s="103">
        <v>126</v>
      </c>
      <c r="K1412" s="101">
        <v>18</v>
      </c>
      <c r="L1412" s="103">
        <v>0</v>
      </c>
      <c r="M1412" s="103">
        <v>18</v>
      </c>
      <c r="N1412" s="102"/>
      <c r="O1412" s="103">
        <v>150</v>
      </c>
      <c r="P1412" s="103">
        <v>27</v>
      </c>
      <c r="Q1412" s="102"/>
      <c r="R1412" s="103">
        <v>314</v>
      </c>
      <c r="S1412" s="103">
        <v>60</v>
      </c>
      <c r="T1412" s="102">
        <v>18</v>
      </c>
      <c r="U1412" s="103">
        <v>764</v>
      </c>
      <c r="V1412" s="103">
        <v>113</v>
      </c>
    </row>
    <row r="1413" spans="1:22" ht="16">
      <c r="A1413" s="104" t="s">
        <v>1230</v>
      </c>
      <c r="B1413" s="20" t="str">
        <f>VLOOKUP(A1413,'Planning Periods'!$E$2:$N$540,10,FALSE)</f>
        <v>01/31/2015 - 01/31/2023</v>
      </c>
      <c r="C1413" s="103">
        <v>2014</v>
      </c>
      <c r="D1413" s="103" t="str">
        <f t="shared" si="20"/>
        <v>Newark 2014</v>
      </c>
      <c r="E1413" s="103">
        <v>330</v>
      </c>
      <c r="F1413" s="101">
        <v>0</v>
      </c>
      <c r="G1413" s="103">
        <v>0</v>
      </c>
      <c r="H1413" s="103">
        <v>0</v>
      </c>
      <c r="I1413" s="102"/>
      <c r="J1413" s="103">
        <v>167</v>
      </c>
      <c r="K1413" s="101">
        <v>0</v>
      </c>
      <c r="L1413" s="103">
        <v>0</v>
      </c>
      <c r="M1413" s="103">
        <v>0</v>
      </c>
      <c r="N1413" s="102"/>
      <c r="O1413" s="103">
        <v>158</v>
      </c>
      <c r="P1413" s="103">
        <v>0</v>
      </c>
      <c r="Q1413" s="102"/>
      <c r="R1413" s="103">
        <v>423</v>
      </c>
      <c r="S1413" s="103">
        <v>14</v>
      </c>
      <c r="T1413" s="102">
        <v>0</v>
      </c>
      <c r="U1413" s="103">
        <v>1078</v>
      </c>
      <c r="V1413" s="103">
        <v>14</v>
      </c>
    </row>
    <row r="1414" spans="1:22" ht="16">
      <c r="A1414" s="104" t="s">
        <v>1230</v>
      </c>
      <c r="B1414" s="20" t="str">
        <f>VLOOKUP(A1414,'Planning Periods'!$E$2:$N$540,10,FALSE)</f>
        <v>01/31/2015 - 01/31/2023</v>
      </c>
      <c r="C1414" s="103">
        <v>2015</v>
      </c>
      <c r="D1414" s="103" t="str">
        <f t="shared" si="20"/>
        <v>Newark 2015</v>
      </c>
      <c r="E1414" s="103">
        <v>330</v>
      </c>
      <c r="F1414" s="101">
        <v>0</v>
      </c>
      <c r="G1414" s="103">
        <v>0</v>
      </c>
      <c r="H1414" s="103">
        <v>0</v>
      </c>
      <c r="I1414" s="102"/>
      <c r="J1414" s="103">
        <v>167</v>
      </c>
      <c r="K1414" s="101">
        <v>0</v>
      </c>
      <c r="L1414" s="103">
        <v>0</v>
      </c>
      <c r="M1414" s="103">
        <v>0</v>
      </c>
      <c r="N1414" s="102"/>
      <c r="O1414" s="103">
        <v>158</v>
      </c>
      <c r="P1414" s="103">
        <v>36</v>
      </c>
      <c r="Q1414" s="102"/>
      <c r="R1414" s="103">
        <v>423</v>
      </c>
      <c r="S1414" s="103">
        <v>40</v>
      </c>
      <c r="T1414" s="102">
        <v>0</v>
      </c>
      <c r="U1414" s="103">
        <v>1078</v>
      </c>
      <c r="V1414" s="103">
        <v>76</v>
      </c>
    </row>
    <row r="1415" spans="1:22" ht="16">
      <c r="A1415" s="104" t="s">
        <v>1230</v>
      </c>
      <c r="B1415" s="20" t="str">
        <f>VLOOKUP(A1415,'Planning Periods'!$E$2:$N$540,10,FALSE)</f>
        <v>01/31/2015 - 01/31/2023</v>
      </c>
      <c r="C1415" s="103">
        <v>2016</v>
      </c>
      <c r="D1415" s="103" t="str">
        <f t="shared" si="20"/>
        <v>Newark 2016</v>
      </c>
      <c r="E1415" s="103">
        <v>330</v>
      </c>
      <c r="F1415" s="101">
        <v>0</v>
      </c>
      <c r="G1415" s="103">
        <v>0</v>
      </c>
      <c r="H1415" s="103">
        <v>0</v>
      </c>
      <c r="I1415" s="102"/>
      <c r="J1415" s="103">
        <v>167</v>
      </c>
      <c r="K1415" s="101">
        <v>0</v>
      </c>
      <c r="L1415" s="103">
        <v>0</v>
      </c>
      <c r="M1415" s="103">
        <v>0</v>
      </c>
      <c r="N1415" s="102"/>
      <c r="O1415" s="103">
        <v>158</v>
      </c>
      <c r="P1415" s="103">
        <v>0</v>
      </c>
      <c r="Q1415" s="102"/>
      <c r="R1415" s="103">
        <v>423</v>
      </c>
      <c r="S1415" s="103">
        <v>0</v>
      </c>
      <c r="T1415" s="102">
        <v>0</v>
      </c>
      <c r="U1415" s="103">
        <v>1078</v>
      </c>
      <c r="V1415" s="103">
        <v>0</v>
      </c>
    </row>
    <row r="1416" spans="1:22" ht="16">
      <c r="A1416" s="104" t="s">
        <v>1230</v>
      </c>
      <c r="B1416" s="20" t="str">
        <f>VLOOKUP(A1416,'Planning Periods'!$E$2:$N$540,10,FALSE)</f>
        <v>01/31/2015 - 01/31/2023</v>
      </c>
      <c r="C1416" s="103">
        <v>2017</v>
      </c>
      <c r="D1416" s="103" t="str">
        <f t="shared" si="20"/>
        <v>Newark 2017</v>
      </c>
      <c r="E1416" s="103">
        <v>330</v>
      </c>
      <c r="F1416" s="101">
        <v>0</v>
      </c>
      <c r="G1416" s="103">
        <v>0</v>
      </c>
      <c r="H1416" s="103">
        <v>0</v>
      </c>
      <c r="I1416" s="102"/>
      <c r="J1416" s="103">
        <v>167</v>
      </c>
      <c r="K1416" s="101">
        <v>0</v>
      </c>
      <c r="L1416" s="103">
        <v>0</v>
      </c>
      <c r="M1416" s="103">
        <v>0</v>
      </c>
      <c r="N1416" s="102"/>
      <c r="O1416" s="103">
        <v>158</v>
      </c>
      <c r="P1416" s="103">
        <v>0</v>
      </c>
      <c r="Q1416" s="102"/>
      <c r="R1416" s="103">
        <v>423</v>
      </c>
      <c r="S1416" s="103">
        <v>0</v>
      </c>
      <c r="T1416" s="102">
        <v>0</v>
      </c>
      <c r="U1416" s="103">
        <v>1078</v>
      </c>
      <c r="V1416" s="103">
        <v>0</v>
      </c>
    </row>
    <row r="1417" spans="1:22" ht="16">
      <c r="A1417" t="s">
        <v>789</v>
      </c>
      <c r="B1417" s="20" t="str">
        <f>VLOOKUP(A1417,'Planning Periods'!$E$2:$N$540,10,FALSE)</f>
        <v>12/31/2015 - 12/31/2023</v>
      </c>
      <c r="C1417" s="103">
        <v>2014</v>
      </c>
      <c r="D1417" s="103" t="str">
        <f t="shared" si="20"/>
        <v>Newman 2014</v>
      </c>
      <c r="E1417" s="101" t="s">
        <v>1538</v>
      </c>
      <c r="F1417" s="101" t="s">
        <v>1538</v>
      </c>
      <c r="G1417" s="101" t="s">
        <v>1538</v>
      </c>
      <c r="H1417" s="101" t="s">
        <v>1538</v>
      </c>
      <c r="I1417" s="101">
        <v>0</v>
      </c>
      <c r="J1417" s="101" t="s">
        <v>1538</v>
      </c>
      <c r="K1417" s="101" t="s">
        <v>1538</v>
      </c>
      <c r="L1417" s="101" t="s">
        <v>1538</v>
      </c>
      <c r="M1417" s="101" t="s">
        <v>1538</v>
      </c>
      <c r="N1417" s="101">
        <v>0</v>
      </c>
      <c r="O1417" s="101" t="s">
        <v>1538</v>
      </c>
      <c r="P1417" s="101" t="s">
        <v>1538</v>
      </c>
      <c r="Q1417" s="101"/>
      <c r="R1417" s="101" t="s">
        <v>1538</v>
      </c>
      <c r="S1417" s="101" t="s">
        <v>1538</v>
      </c>
      <c r="T1417" s="101" t="s">
        <v>1538</v>
      </c>
      <c r="U1417" s="101" t="s">
        <v>1538</v>
      </c>
      <c r="V1417" s="101" t="s">
        <v>1538</v>
      </c>
    </row>
    <row r="1418" spans="1:22" ht="16">
      <c r="A1418" t="s">
        <v>789</v>
      </c>
      <c r="B1418" s="20" t="str">
        <f>VLOOKUP(A1418,'Planning Periods'!$E$2:$N$540,10,FALSE)</f>
        <v>12/31/2015 - 12/31/2023</v>
      </c>
      <c r="C1418" s="103">
        <v>2015</v>
      </c>
      <c r="D1418" s="103" t="str">
        <f t="shared" si="20"/>
        <v>Newman 2015</v>
      </c>
      <c r="E1418" t="s">
        <v>1538</v>
      </c>
      <c r="F1418" t="s">
        <v>1538</v>
      </c>
      <c r="G1418" t="s">
        <v>1538</v>
      </c>
      <c r="H1418" t="s">
        <v>1538</v>
      </c>
      <c r="J1418" t="s">
        <v>1538</v>
      </c>
      <c r="K1418" t="s">
        <v>1538</v>
      </c>
      <c r="L1418" t="s">
        <v>1538</v>
      </c>
      <c r="M1418" t="s">
        <v>1538</v>
      </c>
      <c r="O1418" t="s">
        <v>1538</v>
      </c>
      <c r="P1418" t="s">
        <v>1538</v>
      </c>
      <c r="R1418" t="s">
        <v>1538</v>
      </c>
      <c r="S1418" t="s">
        <v>1538</v>
      </c>
      <c r="T1418" t="s">
        <v>1538</v>
      </c>
      <c r="U1418" t="s">
        <v>1538</v>
      </c>
      <c r="V1418" t="s">
        <v>1538</v>
      </c>
    </row>
    <row r="1419" spans="1:22" ht="16">
      <c r="A1419" t="s">
        <v>789</v>
      </c>
      <c r="B1419" s="20" t="str">
        <f>VLOOKUP(A1419,'Planning Periods'!$E$2:$N$540,10,FALSE)</f>
        <v>12/31/2015 - 12/31/2023</v>
      </c>
      <c r="C1419" s="103">
        <v>2016</v>
      </c>
      <c r="D1419" s="103" t="str">
        <f t="shared" si="20"/>
        <v>Newman 2016</v>
      </c>
      <c r="E1419" t="s">
        <v>1538</v>
      </c>
      <c r="F1419" t="s">
        <v>1538</v>
      </c>
      <c r="G1419" t="s">
        <v>1538</v>
      </c>
      <c r="H1419" t="s">
        <v>1538</v>
      </c>
      <c r="J1419" t="s">
        <v>1538</v>
      </c>
      <c r="K1419" t="s">
        <v>1538</v>
      </c>
      <c r="L1419" t="s">
        <v>1538</v>
      </c>
      <c r="M1419" t="s">
        <v>1538</v>
      </c>
      <c r="O1419" t="s">
        <v>1538</v>
      </c>
      <c r="P1419" t="s">
        <v>1538</v>
      </c>
      <c r="R1419" t="s">
        <v>1538</v>
      </c>
      <c r="S1419" t="s">
        <v>1538</v>
      </c>
      <c r="T1419" t="s">
        <v>1538</v>
      </c>
      <c r="U1419" t="s">
        <v>1538</v>
      </c>
      <c r="V1419" t="s">
        <v>1538</v>
      </c>
    </row>
    <row r="1420" spans="1:22" ht="16">
      <c r="A1420" t="s">
        <v>789</v>
      </c>
      <c r="B1420" s="20" t="str">
        <f>VLOOKUP(A1420,'Planning Periods'!$E$2:$N$540,10,FALSE)</f>
        <v>12/31/2015 - 12/31/2023</v>
      </c>
      <c r="C1420" s="103">
        <v>2017</v>
      </c>
      <c r="D1420" s="103" t="str">
        <f t="shared" si="20"/>
        <v>Newman 2017</v>
      </c>
      <c r="E1420" t="s">
        <v>1538</v>
      </c>
      <c r="F1420" t="s">
        <v>1538</v>
      </c>
      <c r="G1420" t="s">
        <v>1538</v>
      </c>
      <c r="H1420" t="s">
        <v>1538</v>
      </c>
      <c r="J1420" t="s">
        <v>1538</v>
      </c>
      <c r="K1420" t="s">
        <v>1538</v>
      </c>
      <c r="L1420" t="s">
        <v>1538</v>
      </c>
      <c r="M1420" t="s">
        <v>1538</v>
      </c>
      <c r="O1420" t="s">
        <v>1538</v>
      </c>
      <c r="P1420" t="s">
        <v>1538</v>
      </c>
      <c r="R1420" t="s">
        <v>1538</v>
      </c>
      <c r="S1420" t="s">
        <v>1538</v>
      </c>
      <c r="T1420" t="s">
        <v>1538</v>
      </c>
      <c r="U1420" t="s">
        <v>1538</v>
      </c>
      <c r="V1420" t="s">
        <v>1538</v>
      </c>
    </row>
    <row r="1421" spans="1:22">
      <c r="A1421" s="104" t="s">
        <v>976</v>
      </c>
      <c r="B1421" s="20"/>
      <c r="C1421" s="103">
        <v>2013</v>
      </c>
      <c r="D1421" s="103" t="str">
        <f t="shared" si="20"/>
        <v>Newport Beach 2013</v>
      </c>
      <c r="E1421" t="s">
        <v>1538</v>
      </c>
      <c r="F1421" t="s">
        <v>1538</v>
      </c>
      <c r="G1421" t="s">
        <v>1538</v>
      </c>
      <c r="H1421" t="s">
        <v>1538</v>
      </c>
      <c r="J1421" t="s">
        <v>1538</v>
      </c>
      <c r="K1421" t="s">
        <v>1538</v>
      </c>
      <c r="L1421" t="s">
        <v>1538</v>
      </c>
      <c r="M1421" t="s">
        <v>1538</v>
      </c>
      <c r="O1421" t="s">
        <v>1538</v>
      </c>
      <c r="P1421" t="s">
        <v>1538</v>
      </c>
      <c r="R1421" t="s">
        <v>1538</v>
      </c>
      <c r="S1421" t="s">
        <v>1538</v>
      </c>
      <c r="T1421" t="s">
        <v>1538</v>
      </c>
      <c r="U1421" t="s">
        <v>1538</v>
      </c>
      <c r="V1421" t="s">
        <v>1538</v>
      </c>
    </row>
    <row r="1422" spans="1:22" ht="16">
      <c r="A1422" s="104" t="s">
        <v>976</v>
      </c>
      <c r="B1422" s="20" t="str">
        <f>VLOOKUP(A1422,'Planning Periods'!$E$2:$N$540,10,FALSE)</f>
        <v>10/15/2013 - 10/15/2021</v>
      </c>
      <c r="C1422" s="103">
        <v>2014</v>
      </c>
      <c r="D1422" s="103" t="str">
        <f t="shared" si="20"/>
        <v>Newport Beach 2014</v>
      </c>
      <c r="E1422" s="103">
        <v>1</v>
      </c>
      <c r="F1422" s="101">
        <v>0</v>
      </c>
      <c r="G1422" s="103">
        <v>0</v>
      </c>
      <c r="H1422" s="103">
        <v>0</v>
      </c>
      <c r="I1422" s="102"/>
      <c r="J1422" s="103">
        <v>1</v>
      </c>
      <c r="K1422" s="101">
        <v>0</v>
      </c>
      <c r="L1422" s="103">
        <v>0</v>
      </c>
      <c r="M1422" s="103">
        <v>0</v>
      </c>
      <c r="N1422" s="102"/>
      <c r="O1422" s="103">
        <v>1</v>
      </c>
      <c r="P1422" s="103">
        <v>0</v>
      </c>
      <c r="Q1422" s="102"/>
      <c r="R1422" s="103">
        <v>2</v>
      </c>
      <c r="S1422" s="103">
        <v>115</v>
      </c>
      <c r="T1422" s="102">
        <v>0</v>
      </c>
      <c r="U1422" s="103">
        <v>5</v>
      </c>
      <c r="V1422" s="103">
        <v>115</v>
      </c>
    </row>
    <row r="1423" spans="1:22" ht="16">
      <c r="A1423" s="104" t="s">
        <v>976</v>
      </c>
      <c r="B1423" s="20" t="str">
        <f>VLOOKUP(A1423,'Planning Periods'!$E$2:$N$540,10,FALSE)</f>
        <v>10/15/2013 - 10/15/2021</v>
      </c>
      <c r="C1423" s="103">
        <v>2015</v>
      </c>
      <c r="D1423" s="103" t="str">
        <f t="shared" si="20"/>
        <v>Newport Beach 2015</v>
      </c>
      <c r="E1423" s="103">
        <v>1</v>
      </c>
      <c r="F1423" s="101">
        <v>0</v>
      </c>
      <c r="G1423" s="103">
        <v>0</v>
      </c>
      <c r="H1423" s="103">
        <v>0</v>
      </c>
      <c r="I1423" s="102"/>
      <c r="J1423" s="103">
        <v>1</v>
      </c>
      <c r="K1423" s="101">
        <v>0</v>
      </c>
      <c r="L1423" s="103">
        <v>0</v>
      </c>
      <c r="M1423" s="103">
        <v>0</v>
      </c>
      <c r="N1423" s="102"/>
      <c r="O1423" s="103">
        <v>1</v>
      </c>
      <c r="P1423" s="103">
        <v>0</v>
      </c>
      <c r="Q1423" s="102"/>
      <c r="R1423" s="103">
        <v>2</v>
      </c>
      <c r="S1423" s="103">
        <v>197</v>
      </c>
      <c r="T1423" s="102">
        <v>0</v>
      </c>
      <c r="U1423" s="103">
        <v>5</v>
      </c>
      <c r="V1423" s="103">
        <v>197</v>
      </c>
    </row>
    <row r="1424" spans="1:22" ht="16">
      <c r="A1424" s="104" t="s">
        <v>976</v>
      </c>
      <c r="B1424" s="20" t="str">
        <f>VLOOKUP(A1424,'Planning Periods'!$E$2:$N$540,10,FALSE)</f>
        <v>10/15/2013 - 10/15/2021</v>
      </c>
      <c r="C1424" s="103">
        <v>2016</v>
      </c>
      <c r="D1424" s="103" t="str">
        <f t="shared" si="20"/>
        <v>Newport Beach 2016</v>
      </c>
      <c r="E1424" s="103">
        <v>1</v>
      </c>
      <c r="F1424" s="101">
        <v>0</v>
      </c>
      <c r="G1424" s="103">
        <v>0</v>
      </c>
      <c r="H1424" s="103">
        <v>0</v>
      </c>
      <c r="I1424" s="102"/>
      <c r="J1424" s="103">
        <v>1</v>
      </c>
      <c r="K1424" s="101">
        <v>0</v>
      </c>
      <c r="L1424" s="103">
        <v>0</v>
      </c>
      <c r="M1424" s="103">
        <v>0</v>
      </c>
      <c r="N1424" s="102"/>
      <c r="O1424" s="103">
        <v>1</v>
      </c>
      <c r="P1424" s="103">
        <v>0</v>
      </c>
      <c r="Q1424" s="102"/>
      <c r="R1424" s="103">
        <v>2</v>
      </c>
      <c r="S1424" s="103">
        <v>186</v>
      </c>
      <c r="T1424" s="102">
        <v>0</v>
      </c>
      <c r="U1424" s="103">
        <v>5</v>
      </c>
      <c r="V1424" s="103">
        <v>186</v>
      </c>
    </row>
    <row r="1425" spans="1:22" ht="16">
      <c r="A1425" s="104" t="s">
        <v>976</v>
      </c>
      <c r="B1425" s="20" t="str">
        <f>VLOOKUP(A1425,'Planning Periods'!$E$2:$N$540,10,FALSE)</f>
        <v>10/15/2013 - 10/15/2021</v>
      </c>
      <c r="C1425" s="103">
        <v>2017</v>
      </c>
      <c r="D1425" s="103" t="str">
        <f t="shared" si="20"/>
        <v>Newport Beach 2017</v>
      </c>
      <c r="E1425" s="103">
        <v>1</v>
      </c>
      <c r="F1425" s="101">
        <v>0</v>
      </c>
      <c r="G1425" s="103">
        <v>0</v>
      </c>
      <c r="H1425" s="103">
        <v>0</v>
      </c>
      <c r="I1425" s="102"/>
      <c r="J1425" s="103">
        <v>1</v>
      </c>
      <c r="K1425" s="101">
        <v>0</v>
      </c>
      <c r="L1425" s="103">
        <v>0</v>
      </c>
      <c r="M1425" s="103">
        <v>0</v>
      </c>
      <c r="N1425" s="102"/>
      <c r="O1425" s="103">
        <v>1</v>
      </c>
      <c r="P1425" s="103">
        <v>0</v>
      </c>
      <c r="Q1425" s="102"/>
      <c r="R1425" s="103">
        <v>2</v>
      </c>
      <c r="S1425" s="103">
        <v>716</v>
      </c>
      <c r="T1425" s="102">
        <v>0</v>
      </c>
      <c r="U1425" s="103">
        <v>5</v>
      </c>
      <c r="V1425" s="103">
        <v>716</v>
      </c>
    </row>
    <row r="1426" spans="1:22">
      <c r="A1426" s="104" t="s">
        <v>939</v>
      </c>
      <c r="B1426" s="20"/>
      <c r="C1426" s="103">
        <v>2013</v>
      </c>
      <c r="D1426" s="103" t="str">
        <f>CONCATENATE(A1426," ",C1426)</f>
        <v>Norco 2013</v>
      </c>
      <c r="E1426" s="103" t="s">
        <v>1538</v>
      </c>
      <c r="F1426" s="101" t="s">
        <v>1538</v>
      </c>
      <c r="G1426" s="103" t="s">
        <v>1538</v>
      </c>
      <c r="H1426" s="103" t="s">
        <v>1538</v>
      </c>
      <c r="I1426" s="102"/>
      <c r="J1426" s="103" t="s">
        <v>1538</v>
      </c>
      <c r="K1426" s="101" t="s">
        <v>1538</v>
      </c>
      <c r="L1426" s="103" t="s">
        <v>1538</v>
      </c>
      <c r="M1426" s="103" t="s">
        <v>1538</v>
      </c>
      <c r="N1426" s="102"/>
      <c r="O1426" s="103" t="s">
        <v>1538</v>
      </c>
      <c r="P1426" s="103" t="s">
        <v>1538</v>
      </c>
      <c r="Q1426" s="102"/>
      <c r="R1426" s="103" t="s">
        <v>1538</v>
      </c>
      <c r="S1426" s="103" t="s">
        <v>1538</v>
      </c>
      <c r="T1426" s="102" t="s">
        <v>1538</v>
      </c>
      <c r="U1426" s="103" t="s">
        <v>1538</v>
      </c>
      <c r="V1426" s="103" t="s">
        <v>1538</v>
      </c>
    </row>
    <row r="1427" spans="1:22" ht="16">
      <c r="A1427" s="104" t="s">
        <v>939</v>
      </c>
      <c r="B1427" s="20" t="str">
        <f>VLOOKUP(A1427,'Planning Periods'!$E$2:$N$540,10,FALSE)</f>
        <v>10/15/2013 - 10/15/2021</v>
      </c>
      <c r="C1427" s="103">
        <v>2014</v>
      </c>
      <c r="D1427" s="103" t="str">
        <f>CONCATENATE(A1427," ",C1427)</f>
        <v>Norco 2014</v>
      </c>
      <c r="E1427" s="103" t="s">
        <v>1538</v>
      </c>
      <c r="F1427" s="101" t="s">
        <v>1538</v>
      </c>
      <c r="G1427" s="103" t="s">
        <v>1538</v>
      </c>
      <c r="H1427" s="103" t="s">
        <v>1538</v>
      </c>
      <c r="I1427" s="102"/>
      <c r="J1427" s="103" t="s">
        <v>1538</v>
      </c>
      <c r="K1427" s="101" t="s">
        <v>1538</v>
      </c>
      <c r="L1427" s="103" t="s">
        <v>1538</v>
      </c>
      <c r="M1427" s="103" t="s">
        <v>1538</v>
      </c>
      <c r="N1427" s="102"/>
      <c r="O1427" s="103" t="s">
        <v>1538</v>
      </c>
      <c r="P1427" s="103" t="s">
        <v>1538</v>
      </c>
      <c r="Q1427" s="102"/>
      <c r="R1427" s="103" t="s">
        <v>1538</v>
      </c>
      <c r="S1427" s="103" t="s">
        <v>1538</v>
      </c>
      <c r="T1427" s="102" t="s">
        <v>1538</v>
      </c>
      <c r="U1427" s="103" t="s">
        <v>1538</v>
      </c>
      <c r="V1427" s="103" t="s">
        <v>1538</v>
      </c>
    </row>
    <row r="1428" spans="1:22" ht="16">
      <c r="A1428" s="104" t="s">
        <v>939</v>
      </c>
      <c r="B1428" s="20" t="str">
        <f>VLOOKUP(A1428,'Planning Periods'!$E$2:$N$540,10,FALSE)</f>
        <v>10/15/2013 - 10/15/2021</v>
      </c>
      <c r="C1428" s="103">
        <v>2015</v>
      </c>
      <c r="D1428" s="103" t="str">
        <f t="shared" ref="D1428:D1494" si="21">CONCATENATE(A1428," ",C1428)</f>
        <v>Norco 2015</v>
      </c>
      <c r="E1428" s="103" t="s">
        <v>1538</v>
      </c>
      <c r="F1428" s="101" t="s">
        <v>1538</v>
      </c>
      <c r="G1428" s="103" t="s">
        <v>1538</v>
      </c>
      <c r="H1428" s="103" t="s">
        <v>1538</v>
      </c>
      <c r="I1428" s="102"/>
      <c r="J1428" s="103" t="s">
        <v>1538</v>
      </c>
      <c r="K1428" s="101" t="s">
        <v>1538</v>
      </c>
      <c r="L1428" s="103" t="s">
        <v>1538</v>
      </c>
      <c r="M1428" s="103" t="s">
        <v>1538</v>
      </c>
      <c r="N1428" s="102"/>
      <c r="O1428" s="103" t="s">
        <v>1538</v>
      </c>
      <c r="P1428" s="103" t="s">
        <v>1538</v>
      </c>
      <c r="Q1428" s="102"/>
      <c r="R1428" s="103" t="s">
        <v>1538</v>
      </c>
      <c r="S1428" s="103" t="s">
        <v>1538</v>
      </c>
      <c r="T1428" s="102" t="s">
        <v>1538</v>
      </c>
      <c r="U1428" s="103" t="s">
        <v>1538</v>
      </c>
      <c r="V1428" s="103" t="s">
        <v>1538</v>
      </c>
    </row>
    <row r="1429" spans="1:22" ht="16">
      <c r="A1429" s="104" t="s">
        <v>939</v>
      </c>
      <c r="B1429" s="20" t="str">
        <f>VLOOKUP(A1429,'Planning Periods'!$E$2:$N$540,10,FALSE)</f>
        <v>10/15/2013 - 10/15/2021</v>
      </c>
      <c r="C1429" s="103">
        <v>2016</v>
      </c>
      <c r="D1429" s="103" t="str">
        <f t="shared" si="21"/>
        <v>Norco 2016</v>
      </c>
      <c r="E1429" s="103" t="s">
        <v>1538</v>
      </c>
      <c r="F1429" s="101" t="s">
        <v>1538</v>
      </c>
      <c r="G1429" s="103" t="s">
        <v>1538</v>
      </c>
      <c r="H1429" s="103" t="s">
        <v>1538</v>
      </c>
      <c r="I1429" s="102"/>
      <c r="J1429" s="103" t="s">
        <v>1538</v>
      </c>
      <c r="K1429" s="101" t="s">
        <v>1538</v>
      </c>
      <c r="L1429" s="103" t="s">
        <v>1538</v>
      </c>
      <c r="M1429" s="103" t="s">
        <v>1538</v>
      </c>
      <c r="N1429" s="102"/>
      <c r="O1429" s="103" t="s">
        <v>1538</v>
      </c>
      <c r="P1429" s="103" t="s">
        <v>1538</v>
      </c>
      <c r="Q1429" s="102"/>
      <c r="R1429" s="103" t="s">
        <v>1538</v>
      </c>
      <c r="S1429" s="103" t="s">
        <v>1538</v>
      </c>
      <c r="T1429" s="102" t="s">
        <v>1538</v>
      </c>
      <c r="U1429" s="103" t="s">
        <v>1538</v>
      </c>
      <c r="V1429" s="103" t="s">
        <v>1538</v>
      </c>
    </row>
    <row r="1430" spans="1:22" ht="16">
      <c r="A1430" s="104" t="s">
        <v>939</v>
      </c>
      <c r="B1430" s="20" t="str">
        <f>VLOOKUP(A1430,'Planning Periods'!$E$2:$N$540,10,FALSE)</f>
        <v>10/15/2013 - 10/15/2021</v>
      </c>
      <c r="C1430" s="103">
        <v>2017</v>
      </c>
      <c r="D1430" s="103" t="str">
        <f t="shared" si="21"/>
        <v>Norco 2017</v>
      </c>
      <c r="E1430" s="103">
        <v>103</v>
      </c>
      <c r="F1430" s="101">
        <v>0</v>
      </c>
      <c r="G1430" s="103">
        <v>0</v>
      </c>
      <c r="H1430" s="103">
        <v>0</v>
      </c>
      <c r="I1430" s="102"/>
      <c r="J1430" s="103">
        <v>102</v>
      </c>
      <c r="K1430" s="101">
        <v>0</v>
      </c>
      <c r="L1430" s="103">
        <v>0</v>
      </c>
      <c r="M1430" s="103">
        <v>0</v>
      </c>
      <c r="N1430" s="102"/>
      <c r="O1430" s="103">
        <v>136</v>
      </c>
      <c r="P1430" s="103">
        <v>0</v>
      </c>
      <c r="Q1430" s="102"/>
      <c r="R1430" s="103">
        <v>151</v>
      </c>
      <c r="S1430" s="103">
        <v>2</v>
      </c>
      <c r="T1430" s="102">
        <v>0</v>
      </c>
      <c r="U1430" s="103">
        <v>492</v>
      </c>
      <c r="V1430" s="103">
        <v>2</v>
      </c>
    </row>
    <row r="1431" spans="1:22">
      <c r="A1431" s="104" t="s">
        <v>1073</v>
      </c>
      <c r="B1431" s="20"/>
      <c r="C1431" s="103">
        <v>2013</v>
      </c>
      <c r="D1431" s="103" t="str">
        <f t="shared" si="21"/>
        <v>Norwalk 2013</v>
      </c>
      <c r="E1431" s="103" t="s">
        <v>1538</v>
      </c>
      <c r="F1431" s="101" t="s">
        <v>1538</v>
      </c>
      <c r="G1431" s="103" t="s">
        <v>1538</v>
      </c>
      <c r="H1431" s="103" t="s">
        <v>1538</v>
      </c>
      <c r="I1431" s="102"/>
      <c r="J1431" s="103" t="s">
        <v>1538</v>
      </c>
      <c r="K1431" s="101" t="s">
        <v>1538</v>
      </c>
      <c r="L1431" s="103" t="s">
        <v>1538</v>
      </c>
      <c r="M1431" s="103" t="s">
        <v>1538</v>
      </c>
      <c r="N1431" s="102"/>
      <c r="O1431" s="103" t="s">
        <v>1538</v>
      </c>
      <c r="P1431" s="103" t="s">
        <v>1538</v>
      </c>
      <c r="Q1431" s="102"/>
      <c r="R1431" s="103" t="s">
        <v>1538</v>
      </c>
      <c r="S1431" s="103" t="s">
        <v>1538</v>
      </c>
      <c r="T1431" s="102" t="s">
        <v>1538</v>
      </c>
      <c r="U1431" s="103" t="s">
        <v>1538</v>
      </c>
      <c r="V1431" s="103" t="s">
        <v>1538</v>
      </c>
    </row>
    <row r="1432" spans="1:22" ht="16">
      <c r="A1432" s="104" t="s">
        <v>1073</v>
      </c>
      <c r="B1432" s="20" t="str">
        <f>VLOOKUP(A1432,'Planning Periods'!$E$2:$N$540,10,FALSE)</f>
        <v>10/15/2013 - 10/15/2021</v>
      </c>
      <c r="C1432" s="103">
        <v>2014</v>
      </c>
      <c r="D1432" s="103" t="str">
        <f t="shared" si="21"/>
        <v>Norwalk 2014</v>
      </c>
      <c r="E1432" s="103">
        <v>52</v>
      </c>
      <c r="F1432" s="101">
        <v>0</v>
      </c>
      <c r="G1432" s="103">
        <v>0</v>
      </c>
      <c r="H1432" s="103">
        <v>0</v>
      </c>
      <c r="I1432" s="102"/>
      <c r="J1432" s="103">
        <v>31</v>
      </c>
      <c r="K1432" s="101">
        <v>0</v>
      </c>
      <c r="L1432" s="103">
        <v>0</v>
      </c>
      <c r="M1432" s="103">
        <v>0</v>
      </c>
      <c r="N1432" s="102"/>
      <c r="O1432" s="103">
        <v>33</v>
      </c>
      <c r="P1432" s="103">
        <v>0</v>
      </c>
      <c r="Q1432" s="102"/>
      <c r="R1432" s="103">
        <v>85</v>
      </c>
      <c r="S1432" s="103">
        <v>2</v>
      </c>
      <c r="T1432" s="102">
        <v>0</v>
      </c>
      <c r="U1432" s="103">
        <v>201</v>
      </c>
      <c r="V1432" s="103">
        <v>2</v>
      </c>
    </row>
    <row r="1433" spans="1:22" ht="16">
      <c r="A1433" s="104" t="s">
        <v>1073</v>
      </c>
      <c r="B1433" s="20" t="str">
        <f>VLOOKUP(A1433,'Planning Periods'!$E$2:$N$540,10,FALSE)</f>
        <v>10/15/2013 - 10/15/2021</v>
      </c>
      <c r="C1433" s="103">
        <v>2015</v>
      </c>
      <c r="D1433" s="103" t="str">
        <f t="shared" si="21"/>
        <v>Norwalk 2015</v>
      </c>
      <c r="E1433" s="103">
        <v>52</v>
      </c>
      <c r="F1433" s="101">
        <v>0</v>
      </c>
      <c r="G1433" s="103">
        <v>0</v>
      </c>
      <c r="H1433" s="103">
        <v>0</v>
      </c>
      <c r="I1433" s="102"/>
      <c r="J1433" s="103">
        <v>31</v>
      </c>
      <c r="K1433" s="101">
        <v>0</v>
      </c>
      <c r="L1433" s="103">
        <v>0</v>
      </c>
      <c r="M1433" s="103">
        <v>0</v>
      </c>
      <c r="N1433" s="102"/>
      <c r="O1433" s="103">
        <v>33</v>
      </c>
      <c r="P1433" s="103">
        <v>0</v>
      </c>
      <c r="Q1433" s="102"/>
      <c r="R1433" s="103">
        <v>85</v>
      </c>
      <c r="S1433" s="103">
        <v>4</v>
      </c>
      <c r="T1433" s="102">
        <v>0</v>
      </c>
      <c r="U1433" s="103">
        <v>201</v>
      </c>
      <c r="V1433" s="103">
        <v>4</v>
      </c>
    </row>
    <row r="1434" spans="1:22" ht="16">
      <c r="A1434" s="104" t="s">
        <v>1073</v>
      </c>
      <c r="B1434" s="20" t="str">
        <f>VLOOKUP(A1434,'Planning Periods'!$E$2:$N$540,10,FALSE)</f>
        <v>10/15/2013 - 10/15/2021</v>
      </c>
      <c r="C1434" s="103">
        <v>2016</v>
      </c>
      <c r="D1434" s="103" t="str">
        <f t="shared" si="21"/>
        <v>Norwalk 2016</v>
      </c>
      <c r="E1434" s="103">
        <v>52</v>
      </c>
      <c r="F1434" s="101">
        <v>0</v>
      </c>
      <c r="G1434" s="103">
        <v>0</v>
      </c>
      <c r="H1434" s="103">
        <v>0</v>
      </c>
      <c r="I1434" s="102"/>
      <c r="J1434" s="103">
        <v>31</v>
      </c>
      <c r="K1434" s="101">
        <v>0</v>
      </c>
      <c r="L1434" s="103">
        <v>0</v>
      </c>
      <c r="M1434" s="103">
        <v>0</v>
      </c>
      <c r="N1434" s="102"/>
      <c r="O1434" s="103">
        <v>33</v>
      </c>
      <c r="P1434" s="103">
        <v>8</v>
      </c>
      <c r="Q1434" s="102"/>
      <c r="R1434" s="103">
        <v>85</v>
      </c>
      <c r="S1434" s="103">
        <v>5</v>
      </c>
      <c r="T1434" s="102">
        <v>0</v>
      </c>
      <c r="U1434" s="103">
        <v>201</v>
      </c>
      <c r="V1434" s="103">
        <v>13</v>
      </c>
    </row>
    <row r="1435" spans="1:22" ht="16">
      <c r="A1435" s="104" t="s">
        <v>1073</v>
      </c>
      <c r="B1435" s="20" t="str">
        <f>VLOOKUP(A1435,'Planning Periods'!$E$2:$N$540,10,FALSE)</f>
        <v>10/15/2013 - 10/15/2021</v>
      </c>
      <c r="C1435" s="103">
        <v>2017</v>
      </c>
      <c r="D1435" s="103" t="str">
        <f t="shared" si="21"/>
        <v>Norwalk 2017</v>
      </c>
      <c r="E1435" s="103">
        <v>52</v>
      </c>
      <c r="F1435" s="101">
        <v>1</v>
      </c>
      <c r="G1435" s="103">
        <v>0</v>
      </c>
      <c r="H1435" s="103">
        <v>1</v>
      </c>
      <c r="I1435" s="102"/>
      <c r="J1435" s="103">
        <v>31</v>
      </c>
      <c r="K1435" s="101">
        <v>0</v>
      </c>
      <c r="L1435" s="103">
        <v>0</v>
      </c>
      <c r="M1435" s="103">
        <v>0</v>
      </c>
      <c r="N1435" s="102"/>
      <c r="O1435" s="103">
        <v>33</v>
      </c>
      <c r="P1435" s="103">
        <v>7</v>
      </c>
      <c r="Q1435" s="102"/>
      <c r="R1435" s="103">
        <v>85</v>
      </c>
      <c r="S1435" s="103">
        <v>49</v>
      </c>
      <c r="T1435" s="102">
        <v>0</v>
      </c>
      <c r="U1435" s="103">
        <v>201</v>
      </c>
      <c r="V1435" s="103">
        <v>57</v>
      </c>
    </row>
    <row r="1436" spans="1:22" ht="16">
      <c r="A1436" s="104" t="s">
        <v>1035</v>
      </c>
      <c r="B1436" s="20" t="str">
        <f>VLOOKUP(A1436,'Planning Periods'!$E$2:$N$540,10,FALSE)</f>
        <v>01/31/2015 - 01/31/2023</v>
      </c>
      <c r="C1436" s="103">
        <v>2014</v>
      </c>
      <c r="D1436" s="103" t="str">
        <f t="shared" si="21"/>
        <v>Novato 2014</v>
      </c>
      <c r="E1436" s="103">
        <v>111</v>
      </c>
      <c r="F1436" s="101">
        <v>1</v>
      </c>
      <c r="G1436" s="103">
        <v>1</v>
      </c>
      <c r="H1436" s="103">
        <v>0</v>
      </c>
      <c r="I1436" s="102"/>
      <c r="J1436" s="103">
        <v>65</v>
      </c>
      <c r="K1436" s="101">
        <v>10</v>
      </c>
      <c r="L1436" s="103">
        <v>10</v>
      </c>
      <c r="M1436" s="103">
        <v>0</v>
      </c>
      <c r="N1436" s="102"/>
      <c r="O1436" s="103">
        <v>72</v>
      </c>
      <c r="P1436" s="103">
        <v>1</v>
      </c>
      <c r="Q1436" s="102"/>
      <c r="R1436" s="103">
        <v>167</v>
      </c>
      <c r="S1436" s="103">
        <v>19</v>
      </c>
      <c r="T1436" s="102">
        <v>0</v>
      </c>
      <c r="U1436" s="103">
        <v>415</v>
      </c>
      <c r="V1436" s="103">
        <v>31</v>
      </c>
    </row>
    <row r="1437" spans="1:22" ht="16">
      <c r="A1437" s="104" t="s">
        <v>1035</v>
      </c>
      <c r="B1437" s="20" t="str">
        <f>VLOOKUP(A1437,'Planning Periods'!$E$2:$N$540,10,FALSE)</f>
        <v>01/31/2015 - 01/31/2023</v>
      </c>
      <c r="C1437" s="103">
        <v>2015</v>
      </c>
      <c r="D1437" s="103" t="str">
        <f t="shared" si="21"/>
        <v>Novato 2015</v>
      </c>
      <c r="E1437" s="103">
        <v>111</v>
      </c>
      <c r="F1437" s="101">
        <v>16</v>
      </c>
      <c r="G1437" s="103">
        <v>16</v>
      </c>
      <c r="H1437" s="103">
        <v>0</v>
      </c>
      <c r="I1437" s="102"/>
      <c r="J1437" s="103">
        <v>65</v>
      </c>
      <c r="K1437" s="101">
        <v>0</v>
      </c>
      <c r="L1437" s="103">
        <v>0</v>
      </c>
      <c r="M1437" s="103">
        <v>0</v>
      </c>
      <c r="N1437" s="102"/>
      <c r="O1437" s="103">
        <v>72</v>
      </c>
      <c r="P1437" s="103">
        <v>1</v>
      </c>
      <c r="Q1437" s="102"/>
      <c r="R1437" s="103">
        <v>167</v>
      </c>
      <c r="S1437" s="103">
        <v>15</v>
      </c>
      <c r="T1437" s="102">
        <v>0</v>
      </c>
      <c r="U1437" s="103">
        <v>415</v>
      </c>
      <c r="V1437" s="103">
        <v>32</v>
      </c>
    </row>
    <row r="1438" spans="1:22" ht="16">
      <c r="A1438" s="104" t="s">
        <v>1035</v>
      </c>
      <c r="B1438" s="20" t="str">
        <f>VLOOKUP(A1438,'Planning Periods'!$E$2:$N$540,10,FALSE)</f>
        <v>01/31/2015 - 01/31/2023</v>
      </c>
      <c r="C1438" s="103">
        <v>2016</v>
      </c>
      <c r="D1438" s="103" t="str">
        <f t="shared" si="21"/>
        <v>Novato 2016</v>
      </c>
      <c r="E1438" s="103">
        <v>111</v>
      </c>
      <c r="F1438" s="101">
        <v>1</v>
      </c>
      <c r="G1438" s="103">
        <v>1</v>
      </c>
      <c r="H1438" s="103">
        <v>0</v>
      </c>
      <c r="I1438" s="102"/>
      <c r="J1438" s="103">
        <v>65</v>
      </c>
      <c r="K1438" s="101">
        <v>2</v>
      </c>
      <c r="L1438" s="103">
        <v>2</v>
      </c>
      <c r="M1438" s="103">
        <v>0</v>
      </c>
      <c r="N1438" s="102"/>
      <c r="O1438" s="103">
        <v>72</v>
      </c>
      <c r="P1438" s="103">
        <v>0</v>
      </c>
      <c r="Q1438" s="102"/>
      <c r="R1438" s="103">
        <v>167</v>
      </c>
      <c r="S1438" s="103">
        <v>5</v>
      </c>
      <c r="T1438" s="102">
        <v>0</v>
      </c>
      <c r="U1438" s="103">
        <v>415</v>
      </c>
      <c r="V1438" s="103">
        <v>8</v>
      </c>
    </row>
    <row r="1439" spans="1:22" ht="16">
      <c r="A1439" s="104" t="s">
        <v>1035</v>
      </c>
      <c r="B1439" s="20" t="str">
        <f>VLOOKUP(A1439,'Planning Periods'!$E$2:$N$540,10,FALSE)</f>
        <v>01/31/2015 - 01/31/2023</v>
      </c>
      <c r="C1439" s="103">
        <v>2017</v>
      </c>
      <c r="D1439" s="103" t="str">
        <f t="shared" si="21"/>
        <v>Novato 2017</v>
      </c>
      <c r="E1439" s="103">
        <v>111</v>
      </c>
      <c r="F1439" s="101">
        <v>2</v>
      </c>
      <c r="G1439" s="103">
        <v>0</v>
      </c>
      <c r="H1439" s="103">
        <v>2</v>
      </c>
      <c r="I1439" s="102"/>
      <c r="J1439" s="103">
        <v>65</v>
      </c>
      <c r="K1439" s="101">
        <v>1</v>
      </c>
      <c r="L1439" s="103">
        <v>0</v>
      </c>
      <c r="M1439" s="103">
        <v>1</v>
      </c>
      <c r="N1439" s="102"/>
      <c r="O1439" s="103">
        <v>72</v>
      </c>
      <c r="P1439" s="103">
        <v>0</v>
      </c>
      <c r="Q1439" s="102"/>
      <c r="R1439" s="103">
        <v>167</v>
      </c>
      <c r="S1439" s="103">
        <v>6</v>
      </c>
      <c r="T1439" s="102">
        <v>1</v>
      </c>
      <c r="U1439" s="103">
        <v>415</v>
      </c>
      <c r="V1439" s="103">
        <v>9</v>
      </c>
    </row>
    <row r="1440" spans="1:22" ht="16">
      <c r="A1440" s="104" t="s">
        <v>788</v>
      </c>
      <c r="B1440" s="20" t="str">
        <f>VLOOKUP(A1440,'Planning Periods'!$E$2:$N$540,10,FALSE)</f>
        <v>12/31/2015 - 12/31/2023</v>
      </c>
      <c r="C1440" s="103">
        <v>2014</v>
      </c>
      <c r="D1440" s="103" t="str">
        <f t="shared" si="21"/>
        <v>Oakdale 2014</v>
      </c>
      <c r="E1440" s="103" t="s">
        <v>1538</v>
      </c>
      <c r="F1440" s="101" t="s">
        <v>1538</v>
      </c>
      <c r="G1440" s="103" t="s">
        <v>1538</v>
      </c>
      <c r="H1440" s="103" t="s">
        <v>1538</v>
      </c>
      <c r="I1440" s="102"/>
      <c r="J1440" s="103" t="s">
        <v>1538</v>
      </c>
      <c r="K1440" s="101" t="s">
        <v>1538</v>
      </c>
      <c r="L1440" s="103" t="s">
        <v>1538</v>
      </c>
      <c r="M1440" s="103" t="s">
        <v>1538</v>
      </c>
      <c r="N1440" s="102"/>
      <c r="O1440" s="103" t="s">
        <v>1538</v>
      </c>
      <c r="P1440" s="103" t="s">
        <v>1538</v>
      </c>
      <c r="Q1440" s="102"/>
      <c r="R1440" s="103" t="s">
        <v>1538</v>
      </c>
      <c r="S1440" s="103" t="s">
        <v>1538</v>
      </c>
      <c r="T1440" s="102" t="s">
        <v>1538</v>
      </c>
      <c r="U1440" s="103" t="s">
        <v>1538</v>
      </c>
      <c r="V1440" s="103" t="s">
        <v>1538</v>
      </c>
    </row>
    <row r="1441" spans="1:22" ht="16">
      <c r="A1441" s="104" t="s">
        <v>788</v>
      </c>
      <c r="B1441" s="20" t="str">
        <f>VLOOKUP(A1441,'Planning Periods'!$E$2:$N$540,10,FALSE)</f>
        <v>12/31/2015 - 12/31/2023</v>
      </c>
      <c r="C1441" s="103">
        <v>2015</v>
      </c>
      <c r="D1441" s="103" t="str">
        <f t="shared" si="21"/>
        <v>Oakdale 2015</v>
      </c>
      <c r="E1441" s="103" t="s">
        <v>1538</v>
      </c>
      <c r="F1441" s="101" t="s">
        <v>1538</v>
      </c>
      <c r="G1441" s="103" t="s">
        <v>1538</v>
      </c>
      <c r="H1441" s="103" t="s">
        <v>1538</v>
      </c>
      <c r="I1441" s="102"/>
      <c r="J1441" s="103" t="s">
        <v>1538</v>
      </c>
      <c r="K1441" s="101" t="s">
        <v>1538</v>
      </c>
      <c r="L1441" s="103" t="s">
        <v>1538</v>
      </c>
      <c r="M1441" s="103" t="s">
        <v>1538</v>
      </c>
      <c r="N1441" s="102"/>
      <c r="O1441" s="103" t="s">
        <v>1538</v>
      </c>
      <c r="P1441" s="103" t="s">
        <v>1538</v>
      </c>
      <c r="Q1441" s="102"/>
      <c r="R1441" s="103" t="s">
        <v>1538</v>
      </c>
      <c r="S1441" s="103" t="s">
        <v>1538</v>
      </c>
      <c r="T1441" s="102" t="s">
        <v>1538</v>
      </c>
      <c r="U1441" s="103" t="s">
        <v>1538</v>
      </c>
      <c r="V1441" s="103" t="s">
        <v>1538</v>
      </c>
    </row>
    <row r="1442" spans="1:22" ht="16">
      <c r="A1442" s="104" t="s">
        <v>788</v>
      </c>
      <c r="B1442" s="20" t="str">
        <f>VLOOKUP(A1442,'Planning Periods'!$E$2:$N$540,10,FALSE)</f>
        <v>12/31/2015 - 12/31/2023</v>
      </c>
      <c r="C1442" s="103">
        <v>2016</v>
      </c>
      <c r="D1442" s="103" t="str">
        <f t="shared" si="21"/>
        <v>Oakdale 2016</v>
      </c>
      <c r="E1442" s="103">
        <v>315</v>
      </c>
      <c r="F1442" s="101">
        <v>0</v>
      </c>
      <c r="G1442" s="103">
        <v>0</v>
      </c>
      <c r="H1442" s="103">
        <v>0</v>
      </c>
      <c r="I1442" s="102"/>
      <c r="J1442" s="103">
        <v>202</v>
      </c>
      <c r="K1442" s="101">
        <v>0</v>
      </c>
      <c r="L1442" s="103">
        <v>0</v>
      </c>
      <c r="M1442" s="103">
        <v>0</v>
      </c>
      <c r="N1442" s="102"/>
      <c r="O1442" s="103">
        <v>210</v>
      </c>
      <c r="P1442" s="103">
        <v>4</v>
      </c>
      <c r="Q1442" s="102"/>
      <c r="R1442" s="103">
        <v>520</v>
      </c>
      <c r="S1442" s="103">
        <v>101</v>
      </c>
      <c r="T1442" s="102">
        <v>0</v>
      </c>
      <c r="U1442" s="103">
        <v>1247</v>
      </c>
      <c r="V1442" s="103">
        <v>105</v>
      </c>
    </row>
    <row r="1443" spans="1:22" ht="16">
      <c r="A1443" s="104" t="s">
        <v>788</v>
      </c>
      <c r="B1443" s="20" t="str">
        <f>VLOOKUP(A1443,'Planning Periods'!$E$2:$N$540,10,FALSE)</f>
        <v>12/31/2015 - 12/31/2023</v>
      </c>
      <c r="C1443" s="103">
        <v>2017</v>
      </c>
      <c r="D1443" s="103" t="str">
        <f t="shared" si="21"/>
        <v>Oakdale 2017</v>
      </c>
      <c r="E1443" s="103">
        <v>315</v>
      </c>
      <c r="F1443" s="101">
        <v>0</v>
      </c>
      <c r="G1443" s="103">
        <v>0</v>
      </c>
      <c r="H1443" s="103">
        <v>0</v>
      </c>
      <c r="I1443" s="102"/>
      <c r="J1443" s="103">
        <v>202</v>
      </c>
      <c r="K1443" s="101">
        <v>0</v>
      </c>
      <c r="L1443" s="103">
        <v>0</v>
      </c>
      <c r="M1443" s="103">
        <v>0</v>
      </c>
      <c r="N1443" s="102"/>
      <c r="O1443" s="103">
        <v>210</v>
      </c>
      <c r="P1443" s="103">
        <v>76</v>
      </c>
      <c r="Q1443" s="102"/>
      <c r="R1443" s="103">
        <v>520</v>
      </c>
      <c r="S1443" s="103">
        <v>34</v>
      </c>
      <c r="T1443" s="102">
        <v>0</v>
      </c>
      <c r="U1443" s="103">
        <v>1247</v>
      </c>
      <c r="V1443" s="103">
        <v>110</v>
      </c>
    </row>
    <row r="1444" spans="1:22" ht="16">
      <c r="A1444" s="104" t="s">
        <v>1229</v>
      </c>
      <c r="B1444" s="20" t="str">
        <f>VLOOKUP(A1444,'Planning Periods'!$E$2:$N$540,10,FALSE)</f>
        <v>01/31/2015 - 01/31/2023</v>
      </c>
      <c r="C1444" s="103">
        <v>2014</v>
      </c>
      <c r="D1444" s="103" t="str">
        <f t="shared" si="21"/>
        <v>Oakland 2014</v>
      </c>
      <c r="E1444" s="103" t="s">
        <v>1538</v>
      </c>
      <c r="F1444" s="101" t="s">
        <v>1538</v>
      </c>
      <c r="G1444" s="103" t="s">
        <v>1538</v>
      </c>
      <c r="H1444" s="103" t="s">
        <v>1538</v>
      </c>
      <c r="I1444" s="102"/>
      <c r="J1444" s="103" t="s">
        <v>1538</v>
      </c>
      <c r="K1444" s="101" t="s">
        <v>1538</v>
      </c>
      <c r="L1444" s="103" t="s">
        <v>1538</v>
      </c>
      <c r="M1444" s="103" t="s">
        <v>1538</v>
      </c>
      <c r="N1444" s="102"/>
      <c r="O1444" s="103" t="s">
        <v>1538</v>
      </c>
      <c r="P1444" s="103" t="s">
        <v>1538</v>
      </c>
      <c r="Q1444" s="102"/>
      <c r="R1444" s="103" t="s">
        <v>1538</v>
      </c>
      <c r="S1444" s="103" t="s">
        <v>1538</v>
      </c>
      <c r="T1444" s="102" t="s">
        <v>1538</v>
      </c>
      <c r="U1444" s="103" t="s">
        <v>1538</v>
      </c>
      <c r="V1444" s="103" t="s">
        <v>1538</v>
      </c>
    </row>
    <row r="1445" spans="1:22" ht="16">
      <c r="A1445" s="104" t="s">
        <v>1229</v>
      </c>
      <c r="B1445" s="20" t="str">
        <f>VLOOKUP(A1445,'Planning Periods'!$E$2:$N$540,10,FALSE)</f>
        <v>01/31/2015 - 01/31/2023</v>
      </c>
      <c r="C1445" s="103">
        <v>2015</v>
      </c>
      <c r="D1445" s="103" t="str">
        <f t="shared" si="21"/>
        <v>Oakland 2015</v>
      </c>
      <c r="E1445" s="103">
        <v>2059</v>
      </c>
      <c r="F1445" s="101">
        <v>98</v>
      </c>
      <c r="G1445" s="103">
        <v>98</v>
      </c>
      <c r="H1445" s="103">
        <v>0</v>
      </c>
      <c r="I1445" s="102"/>
      <c r="J1445" s="103">
        <v>2075</v>
      </c>
      <c r="K1445" s="101">
        <v>30</v>
      </c>
      <c r="L1445" s="103">
        <v>30</v>
      </c>
      <c r="M1445" s="103">
        <v>0</v>
      </c>
      <c r="N1445" s="102"/>
      <c r="O1445" s="103">
        <v>2815</v>
      </c>
      <c r="P1445" s="103">
        <v>0</v>
      </c>
      <c r="Q1445" s="102"/>
      <c r="R1445" s="103">
        <v>7816</v>
      </c>
      <c r="S1445" s="103">
        <v>643</v>
      </c>
      <c r="T1445" s="102">
        <v>0</v>
      </c>
      <c r="U1445" s="103">
        <v>14765</v>
      </c>
      <c r="V1445" s="103">
        <v>771</v>
      </c>
    </row>
    <row r="1446" spans="1:22" ht="16">
      <c r="A1446" s="104" t="s">
        <v>1229</v>
      </c>
      <c r="B1446" s="20" t="str">
        <f>VLOOKUP(A1446,'Planning Periods'!$E$2:$N$540,10,FALSE)</f>
        <v>01/31/2015 - 01/31/2023</v>
      </c>
      <c r="C1446" s="103">
        <v>2016</v>
      </c>
      <c r="D1446" s="103" t="str">
        <f t="shared" si="21"/>
        <v>Oakland 2016</v>
      </c>
      <c r="E1446" s="103">
        <v>2059</v>
      </c>
      <c r="F1446" s="101">
        <v>26</v>
      </c>
      <c r="G1446" s="103">
        <v>26</v>
      </c>
      <c r="H1446" s="103">
        <v>0</v>
      </c>
      <c r="I1446" s="102"/>
      <c r="J1446" s="103">
        <v>2075</v>
      </c>
      <c r="K1446" s="101">
        <v>13</v>
      </c>
      <c r="L1446" s="103">
        <v>13</v>
      </c>
      <c r="M1446" s="103">
        <v>0</v>
      </c>
      <c r="N1446" s="102"/>
      <c r="O1446" s="103">
        <v>2815</v>
      </c>
      <c r="P1446" s="103">
        <v>0</v>
      </c>
      <c r="Q1446" s="102"/>
      <c r="R1446" s="103">
        <v>7816</v>
      </c>
      <c r="S1446" s="103">
        <v>2082</v>
      </c>
      <c r="T1446" s="102">
        <v>0</v>
      </c>
      <c r="U1446" s="103">
        <v>14765</v>
      </c>
      <c r="V1446" s="103">
        <v>2121</v>
      </c>
    </row>
    <row r="1447" spans="1:22" ht="16">
      <c r="A1447" s="104" t="s">
        <v>1229</v>
      </c>
      <c r="B1447" s="20" t="str">
        <f>VLOOKUP(A1447,'Planning Periods'!$E$2:$N$540,10,FALSE)</f>
        <v>01/31/2015 - 01/31/2023</v>
      </c>
      <c r="C1447" s="103">
        <v>2017</v>
      </c>
      <c r="D1447" s="103" t="str">
        <f t="shared" si="21"/>
        <v>Oakland 2017</v>
      </c>
      <c r="E1447" s="103">
        <v>2059</v>
      </c>
      <c r="F1447" s="101">
        <v>247</v>
      </c>
      <c r="G1447" s="103">
        <v>247</v>
      </c>
      <c r="H1447" s="103">
        <v>0</v>
      </c>
      <c r="I1447" s="102"/>
      <c r="J1447" s="103">
        <v>2075</v>
      </c>
      <c r="K1447" s="101">
        <v>66</v>
      </c>
      <c r="L1447" s="103">
        <v>66</v>
      </c>
      <c r="M1447" s="103">
        <v>0</v>
      </c>
      <c r="N1447" s="102"/>
      <c r="O1447" s="103">
        <v>2815</v>
      </c>
      <c r="P1447" s="103">
        <v>11</v>
      </c>
      <c r="Q1447" s="102"/>
      <c r="R1447" s="103">
        <v>7816</v>
      </c>
      <c r="S1447" s="103">
        <v>4019</v>
      </c>
      <c r="T1447" s="102">
        <v>0</v>
      </c>
      <c r="U1447" s="103">
        <v>14765</v>
      </c>
      <c r="V1447" s="103">
        <v>4343</v>
      </c>
    </row>
    <row r="1448" spans="1:22" ht="16">
      <c r="A1448" s="104" t="s">
        <v>1200</v>
      </c>
      <c r="B1448" s="20" t="str">
        <f>VLOOKUP(A1448,'Planning Periods'!$E$2:$N$540,10,FALSE)</f>
        <v>01/31/2015 - 01/31/2023</v>
      </c>
      <c r="C1448" s="103">
        <v>2014</v>
      </c>
      <c r="D1448" s="103" t="str">
        <f t="shared" si="21"/>
        <v>Oakley 2014</v>
      </c>
      <c r="E1448" s="103" t="s">
        <v>1538</v>
      </c>
      <c r="F1448" s="101" t="s">
        <v>1538</v>
      </c>
      <c r="G1448" s="103" t="s">
        <v>1538</v>
      </c>
      <c r="H1448" s="103" t="s">
        <v>1538</v>
      </c>
      <c r="I1448" s="102"/>
      <c r="J1448" s="103" t="s">
        <v>1538</v>
      </c>
      <c r="K1448" s="101" t="s">
        <v>1538</v>
      </c>
      <c r="L1448" s="103" t="s">
        <v>1538</v>
      </c>
      <c r="M1448" s="103" t="s">
        <v>1538</v>
      </c>
      <c r="N1448" s="102"/>
      <c r="O1448" s="103" t="s">
        <v>1538</v>
      </c>
      <c r="P1448" s="103" t="s">
        <v>1538</v>
      </c>
      <c r="Q1448" s="102"/>
      <c r="R1448" s="103" t="s">
        <v>1538</v>
      </c>
      <c r="S1448" s="103" t="s">
        <v>1538</v>
      </c>
      <c r="T1448" s="102" t="s">
        <v>1538</v>
      </c>
      <c r="U1448" s="103" t="s">
        <v>1538</v>
      </c>
      <c r="V1448" s="103" t="s">
        <v>1538</v>
      </c>
    </row>
    <row r="1449" spans="1:22" ht="16">
      <c r="A1449" s="104" t="s">
        <v>1200</v>
      </c>
      <c r="B1449" s="20" t="str">
        <f>VLOOKUP(A1449,'Planning Periods'!$E$2:$N$540,10,FALSE)</f>
        <v>01/31/2015 - 01/31/2023</v>
      </c>
      <c r="C1449" s="103">
        <v>2015</v>
      </c>
      <c r="D1449" s="103" t="str">
        <f t="shared" si="21"/>
        <v>Oakley 2015</v>
      </c>
      <c r="E1449" s="103">
        <v>297</v>
      </c>
      <c r="F1449" s="101">
        <v>0</v>
      </c>
      <c r="G1449" s="103">
        <v>0</v>
      </c>
      <c r="H1449" s="103">
        <v>0</v>
      </c>
      <c r="I1449" s="102"/>
      <c r="J1449" s="103">
        <v>163</v>
      </c>
      <c r="K1449" s="101">
        <v>0</v>
      </c>
      <c r="L1449" s="103">
        <v>0</v>
      </c>
      <c r="M1449" s="103">
        <v>0</v>
      </c>
      <c r="N1449" s="102"/>
      <c r="O1449" s="103">
        <v>142</v>
      </c>
      <c r="P1449" s="103">
        <v>70</v>
      </c>
      <c r="Q1449" s="102"/>
      <c r="R1449" s="103">
        <v>446</v>
      </c>
      <c r="S1449" s="103">
        <v>164</v>
      </c>
      <c r="T1449" s="102">
        <v>0</v>
      </c>
      <c r="U1449" s="103">
        <v>1048</v>
      </c>
      <c r="V1449" s="103">
        <v>234</v>
      </c>
    </row>
    <row r="1450" spans="1:22" ht="16">
      <c r="A1450" s="104" t="s">
        <v>1200</v>
      </c>
      <c r="B1450" s="20" t="str">
        <f>VLOOKUP(A1450,'Planning Periods'!$E$2:$N$540,10,FALSE)</f>
        <v>01/31/2015 - 01/31/2023</v>
      </c>
      <c r="C1450" s="103">
        <v>2016</v>
      </c>
      <c r="D1450" s="103" t="str">
        <f t="shared" si="21"/>
        <v>Oakley 2016</v>
      </c>
      <c r="E1450" s="103">
        <v>297</v>
      </c>
      <c r="F1450" s="101">
        <v>0</v>
      </c>
      <c r="G1450" s="103">
        <v>0</v>
      </c>
      <c r="H1450" s="103">
        <v>0</v>
      </c>
      <c r="I1450" s="102"/>
      <c r="J1450" s="103">
        <v>163</v>
      </c>
      <c r="K1450" s="101">
        <v>0</v>
      </c>
      <c r="L1450" s="103">
        <v>0</v>
      </c>
      <c r="M1450" s="103">
        <v>0</v>
      </c>
      <c r="N1450" s="102"/>
      <c r="O1450" s="103">
        <v>142</v>
      </c>
      <c r="P1450" s="103">
        <v>88</v>
      </c>
      <c r="Q1450" s="102"/>
      <c r="R1450" s="103">
        <v>446</v>
      </c>
      <c r="S1450" s="103">
        <v>208</v>
      </c>
      <c r="T1450" s="102">
        <v>0</v>
      </c>
      <c r="U1450" s="103">
        <v>1048</v>
      </c>
      <c r="V1450" s="103">
        <v>296</v>
      </c>
    </row>
    <row r="1451" spans="1:22" ht="16">
      <c r="A1451" s="104" t="s">
        <v>1200</v>
      </c>
      <c r="B1451" s="20" t="str">
        <f>VLOOKUP(A1451,'Planning Periods'!$E$2:$N$540,10,FALSE)</f>
        <v>01/31/2015 - 01/31/2023</v>
      </c>
      <c r="C1451" s="103">
        <v>2017</v>
      </c>
      <c r="D1451" s="103" t="str">
        <f t="shared" si="21"/>
        <v>Oakley 2017</v>
      </c>
      <c r="E1451" s="103">
        <v>297</v>
      </c>
      <c r="F1451" s="101">
        <v>8</v>
      </c>
      <c r="G1451" s="103">
        <v>8</v>
      </c>
      <c r="H1451" s="103">
        <v>0</v>
      </c>
      <c r="I1451" s="102"/>
      <c r="J1451" s="103">
        <v>163</v>
      </c>
      <c r="K1451" s="101">
        <v>66</v>
      </c>
      <c r="L1451" s="103">
        <v>66</v>
      </c>
      <c r="M1451" s="103">
        <v>0</v>
      </c>
      <c r="N1451" s="102"/>
      <c r="O1451" s="103">
        <v>142</v>
      </c>
      <c r="P1451" s="103">
        <v>51</v>
      </c>
      <c r="Q1451" s="102"/>
      <c r="R1451" s="103">
        <v>446</v>
      </c>
      <c r="S1451" s="103">
        <v>117</v>
      </c>
      <c r="T1451" s="102">
        <v>0</v>
      </c>
      <c r="U1451" s="103">
        <v>1048</v>
      </c>
      <c r="V1451" s="103">
        <v>242</v>
      </c>
    </row>
    <row r="1452" spans="1:22" ht="16">
      <c r="A1452" s="104" t="s">
        <v>887</v>
      </c>
      <c r="B1452" s="20" t="str">
        <f>VLOOKUP(A1452,'Planning Periods'!$E$2:$N$540,10,FALSE)</f>
        <v>04/30/2013 - 04/30/2021</v>
      </c>
      <c r="C1452" s="103">
        <v>2013</v>
      </c>
      <c r="D1452" s="103" t="str">
        <f t="shared" si="21"/>
        <v>Oceanside 2013</v>
      </c>
      <c r="E1452" s="103">
        <v>1549</v>
      </c>
      <c r="F1452" s="101">
        <v>267</v>
      </c>
      <c r="G1452" s="103">
        <v>244</v>
      </c>
      <c r="H1452" s="103">
        <v>23</v>
      </c>
      <c r="I1452" s="102"/>
      <c r="J1452" s="103">
        <v>1178</v>
      </c>
      <c r="K1452" s="101">
        <v>57</v>
      </c>
      <c r="L1452" s="103">
        <v>55</v>
      </c>
      <c r="M1452" s="103">
        <v>2</v>
      </c>
      <c r="N1452" s="102"/>
      <c r="O1452" s="103">
        <v>1090</v>
      </c>
      <c r="P1452" s="103">
        <v>102</v>
      </c>
      <c r="Q1452" s="102"/>
      <c r="R1452" s="103">
        <v>2393</v>
      </c>
      <c r="S1452" s="103">
        <v>362</v>
      </c>
      <c r="T1452" s="102">
        <v>2</v>
      </c>
      <c r="U1452" s="103">
        <v>6210</v>
      </c>
      <c r="V1452" s="103">
        <v>788</v>
      </c>
    </row>
    <row r="1453" spans="1:22" ht="16">
      <c r="A1453" s="104" t="s">
        <v>887</v>
      </c>
      <c r="B1453" s="20" t="str">
        <f>VLOOKUP(A1453,'Planning Periods'!$E$2:$N$540,10,FALSE)</f>
        <v>04/30/2013 - 04/30/2021</v>
      </c>
      <c r="C1453" s="103">
        <v>2014</v>
      </c>
      <c r="D1453" s="103" t="str">
        <f t="shared" si="21"/>
        <v>Oceanside 2014</v>
      </c>
      <c r="E1453" s="103">
        <v>1549</v>
      </c>
      <c r="F1453" s="101">
        <v>0</v>
      </c>
      <c r="G1453" s="103">
        <v>0</v>
      </c>
      <c r="H1453" s="103">
        <v>0</v>
      </c>
      <c r="I1453" s="102"/>
      <c r="J1453" s="103">
        <v>1178</v>
      </c>
      <c r="K1453" s="101">
        <v>0</v>
      </c>
      <c r="L1453" s="103">
        <v>0</v>
      </c>
      <c r="M1453" s="103">
        <v>0</v>
      </c>
      <c r="N1453" s="102"/>
      <c r="O1453" s="103">
        <v>1090</v>
      </c>
      <c r="P1453" s="103">
        <v>20</v>
      </c>
      <c r="Q1453" s="102"/>
      <c r="R1453" s="103">
        <v>2393</v>
      </c>
      <c r="S1453" s="103">
        <v>92</v>
      </c>
      <c r="T1453" s="102">
        <v>0</v>
      </c>
      <c r="U1453" s="103">
        <v>6210</v>
      </c>
      <c r="V1453" s="103">
        <v>112</v>
      </c>
    </row>
    <row r="1454" spans="1:22" ht="16">
      <c r="A1454" s="104" t="s">
        <v>887</v>
      </c>
      <c r="B1454" s="20" t="str">
        <f>VLOOKUP(A1454,'Planning Periods'!$E$2:$N$540,10,FALSE)</f>
        <v>04/30/2013 - 04/30/2021</v>
      </c>
      <c r="C1454" s="103">
        <v>2015</v>
      </c>
      <c r="D1454" s="103" t="str">
        <f t="shared" si="21"/>
        <v>Oceanside 2015</v>
      </c>
      <c r="E1454" s="103">
        <v>1549</v>
      </c>
      <c r="F1454" s="101">
        <v>0</v>
      </c>
      <c r="G1454" s="103">
        <v>0</v>
      </c>
      <c r="H1454" s="103">
        <v>0</v>
      </c>
      <c r="I1454" s="102"/>
      <c r="J1454" s="103">
        <v>1178</v>
      </c>
      <c r="K1454" s="101">
        <v>0</v>
      </c>
      <c r="L1454" s="103">
        <v>0</v>
      </c>
      <c r="M1454" s="103">
        <v>0</v>
      </c>
      <c r="N1454" s="102"/>
      <c r="O1454" s="103">
        <v>1090</v>
      </c>
      <c r="P1454" s="103">
        <v>27</v>
      </c>
      <c r="Q1454" s="102"/>
      <c r="R1454" s="103">
        <v>2393</v>
      </c>
      <c r="S1454" s="103">
        <v>73</v>
      </c>
      <c r="T1454" s="102">
        <v>0</v>
      </c>
      <c r="U1454" s="103">
        <v>6210</v>
      </c>
      <c r="V1454" s="103">
        <v>100</v>
      </c>
    </row>
    <row r="1455" spans="1:22" ht="16">
      <c r="A1455" s="105" t="s">
        <v>887</v>
      </c>
      <c r="B1455" s="20" t="str">
        <f>VLOOKUP(A1455,'Planning Periods'!$E$2:$N$540,10,FALSE)</f>
        <v>04/30/2013 - 04/30/2021</v>
      </c>
      <c r="C1455" s="106">
        <v>2016</v>
      </c>
      <c r="D1455" s="103" t="str">
        <f t="shared" si="21"/>
        <v>Oceanside 2016</v>
      </c>
      <c r="E1455" s="106">
        <v>1549</v>
      </c>
      <c r="F1455" s="101">
        <v>0</v>
      </c>
      <c r="G1455" s="106">
        <v>0</v>
      </c>
      <c r="H1455" s="106">
        <v>0</v>
      </c>
      <c r="I1455" s="90"/>
      <c r="J1455" s="106">
        <v>1178</v>
      </c>
      <c r="K1455" s="101">
        <v>0</v>
      </c>
      <c r="L1455" s="106">
        <v>0</v>
      </c>
      <c r="M1455" s="106">
        <v>0</v>
      </c>
      <c r="N1455" s="90"/>
      <c r="O1455" s="106">
        <v>1090</v>
      </c>
      <c r="P1455" s="106">
        <v>0</v>
      </c>
      <c r="Q1455" s="90"/>
      <c r="R1455" s="106">
        <v>2393</v>
      </c>
      <c r="S1455" s="106">
        <v>0</v>
      </c>
      <c r="T1455" s="90">
        <v>0</v>
      </c>
      <c r="U1455" s="106">
        <v>6210</v>
      </c>
      <c r="V1455" s="106">
        <v>0</v>
      </c>
    </row>
    <row r="1456" spans="1:22" ht="16">
      <c r="A1456" s="104" t="s">
        <v>887</v>
      </c>
      <c r="B1456" s="20" t="str">
        <f>VLOOKUP(A1456,'Planning Periods'!$E$2:$N$540,10,FALSE)</f>
        <v>04/30/2013 - 04/30/2021</v>
      </c>
      <c r="C1456" s="103">
        <v>2017</v>
      </c>
      <c r="D1456" s="103" t="str">
        <f t="shared" si="21"/>
        <v>Oceanside 2017</v>
      </c>
      <c r="E1456" s="103">
        <v>1549</v>
      </c>
      <c r="F1456" s="101">
        <v>43</v>
      </c>
      <c r="G1456" s="103">
        <v>43</v>
      </c>
      <c r="H1456" s="103">
        <v>0</v>
      </c>
      <c r="I1456" s="102"/>
      <c r="J1456" s="103">
        <v>1178</v>
      </c>
      <c r="K1456" s="101">
        <v>117</v>
      </c>
      <c r="L1456" s="103">
        <v>117</v>
      </c>
      <c r="M1456" s="103">
        <v>0</v>
      </c>
      <c r="N1456" s="102"/>
      <c r="O1456" s="103">
        <v>1090</v>
      </c>
      <c r="P1456" s="103">
        <v>0</v>
      </c>
      <c r="Q1456" s="102"/>
      <c r="R1456" s="103">
        <v>2393</v>
      </c>
      <c r="S1456" s="103">
        <v>39</v>
      </c>
      <c r="T1456" s="102">
        <v>0</v>
      </c>
      <c r="U1456" s="103">
        <v>6210</v>
      </c>
      <c r="V1456" s="103">
        <v>199</v>
      </c>
    </row>
    <row r="1457" spans="1:22">
      <c r="A1457" s="104" t="s">
        <v>763</v>
      </c>
      <c r="B1457" s="20"/>
      <c r="C1457" s="103">
        <v>2013</v>
      </c>
      <c r="D1457" s="103" t="str">
        <f t="shared" si="21"/>
        <v>Ojai 2013</v>
      </c>
      <c r="E1457" s="103">
        <v>87</v>
      </c>
      <c r="F1457" s="101">
        <v>0</v>
      </c>
      <c r="G1457" s="103">
        <v>0</v>
      </c>
      <c r="H1457" s="103">
        <v>0</v>
      </c>
      <c r="I1457" s="102"/>
      <c r="J1457" s="103">
        <v>59</v>
      </c>
      <c r="K1457" s="101">
        <v>0</v>
      </c>
      <c r="L1457" s="103">
        <v>0</v>
      </c>
      <c r="M1457" s="103">
        <v>0</v>
      </c>
      <c r="N1457" s="102"/>
      <c r="O1457" s="103">
        <v>70</v>
      </c>
      <c r="P1457" s="103">
        <v>0</v>
      </c>
      <c r="Q1457" s="102"/>
      <c r="R1457" s="103">
        <v>155</v>
      </c>
      <c r="S1457" s="103">
        <v>5</v>
      </c>
      <c r="T1457" s="102">
        <v>0</v>
      </c>
      <c r="U1457" s="103">
        <v>371</v>
      </c>
      <c r="V1457" s="103">
        <v>5</v>
      </c>
    </row>
    <row r="1458" spans="1:22" ht="16">
      <c r="A1458" s="104" t="s">
        <v>763</v>
      </c>
      <c r="B1458" s="20" t="str">
        <f>VLOOKUP(A1458,'Planning Periods'!$E$2:$N$540,10,FALSE)</f>
        <v>10/15/2013 - 10/15/2021</v>
      </c>
      <c r="C1458" s="103">
        <v>2014</v>
      </c>
      <c r="D1458" s="103" t="str">
        <f t="shared" si="21"/>
        <v>Ojai 2014</v>
      </c>
      <c r="E1458" s="103" t="s">
        <v>1538</v>
      </c>
      <c r="F1458" s="101" t="s">
        <v>1538</v>
      </c>
      <c r="G1458" s="103" t="s">
        <v>1538</v>
      </c>
      <c r="H1458" s="103" t="s">
        <v>1538</v>
      </c>
      <c r="I1458" s="102"/>
      <c r="J1458" s="103" t="s">
        <v>1538</v>
      </c>
      <c r="K1458" s="101" t="s">
        <v>1538</v>
      </c>
      <c r="L1458" s="103" t="s">
        <v>1538</v>
      </c>
      <c r="M1458" s="103" t="s">
        <v>1538</v>
      </c>
      <c r="N1458" s="102"/>
      <c r="O1458" s="103" t="s">
        <v>1538</v>
      </c>
      <c r="P1458" s="103" t="s">
        <v>1538</v>
      </c>
      <c r="Q1458" s="102"/>
      <c r="R1458" s="103" t="s">
        <v>1538</v>
      </c>
      <c r="S1458" s="103" t="s">
        <v>1538</v>
      </c>
      <c r="T1458" s="102" t="s">
        <v>1538</v>
      </c>
      <c r="U1458" s="103" t="s">
        <v>1538</v>
      </c>
      <c r="V1458" s="103" t="s">
        <v>1538</v>
      </c>
    </row>
    <row r="1459" spans="1:22" ht="16">
      <c r="A1459" s="104" t="s">
        <v>763</v>
      </c>
      <c r="B1459" s="20" t="str">
        <f>VLOOKUP(A1459,'Planning Periods'!$E$2:$N$540,10,FALSE)</f>
        <v>10/15/2013 - 10/15/2021</v>
      </c>
      <c r="C1459" s="103">
        <v>2015</v>
      </c>
      <c r="D1459" s="103" t="str">
        <f t="shared" si="21"/>
        <v>Ojai 2015</v>
      </c>
      <c r="E1459" s="103">
        <v>87</v>
      </c>
      <c r="F1459" s="101">
        <v>0</v>
      </c>
      <c r="G1459" s="103">
        <v>0</v>
      </c>
      <c r="H1459" s="103">
        <v>0</v>
      </c>
      <c r="I1459" s="102"/>
      <c r="J1459" s="103">
        <v>59</v>
      </c>
      <c r="K1459" s="101">
        <v>0</v>
      </c>
      <c r="L1459" s="103">
        <v>0</v>
      </c>
      <c r="M1459" s="103">
        <v>0</v>
      </c>
      <c r="N1459" s="102"/>
      <c r="O1459" s="103">
        <v>70</v>
      </c>
      <c r="P1459" s="103">
        <v>3</v>
      </c>
      <c r="Q1459" s="102"/>
      <c r="R1459" s="103">
        <v>155</v>
      </c>
      <c r="S1459" s="103">
        <v>1</v>
      </c>
      <c r="T1459" s="102">
        <v>0</v>
      </c>
      <c r="U1459" s="103">
        <v>371</v>
      </c>
      <c r="V1459" s="103">
        <v>4</v>
      </c>
    </row>
    <row r="1460" spans="1:22" ht="16">
      <c r="A1460" s="104" t="s">
        <v>763</v>
      </c>
      <c r="B1460" s="20" t="str">
        <f>VLOOKUP(A1460,'Planning Periods'!$E$2:$N$540,10,FALSE)</f>
        <v>10/15/2013 - 10/15/2021</v>
      </c>
      <c r="C1460" s="103">
        <v>2016</v>
      </c>
      <c r="D1460" s="103" t="str">
        <f t="shared" si="21"/>
        <v>Ojai 2016</v>
      </c>
      <c r="E1460" s="103">
        <v>87</v>
      </c>
      <c r="F1460" s="101">
        <v>0</v>
      </c>
      <c r="G1460" s="103">
        <v>0</v>
      </c>
      <c r="H1460" s="103">
        <v>0</v>
      </c>
      <c r="I1460" s="102"/>
      <c r="J1460" s="103">
        <v>59</v>
      </c>
      <c r="K1460" s="101">
        <v>0</v>
      </c>
      <c r="L1460" s="103">
        <v>0</v>
      </c>
      <c r="M1460" s="103">
        <v>0</v>
      </c>
      <c r="N1460" s="102"/>
      <c r="O1460" s="103">
        <v>70</v>
      </c>
      <c r="P1460" s="103">
        <v>8</v>
      </c>
      <c r="Q1460" s="102"/>
      <c r="R1460" s="103">
        <v>155</v>
      </c>
      <c r="S1460" s="103">
        <v>0</v>
      </c>
      <c r="T1460" s="102">
        <v>0</v>
      </c>
      <c r="U1460" s="103">
        <v>371</v>
      </c>
      <c r="V1460" s="103">
        <v>8</v>
      </c>
    </row>
    <row r="1461" spans="1:22" ht="16">
      <c r="A1461" s="104" t="s">
        <v>763</v>
      </c>
      <c r="B1461" s="20" t="str">
        <f>VLOOKUP(A1461,'Planning Periods'!$E$2:$N$540,10,FALSE)</f>
        <v>10/15/2013 - 10/15/2021</v>
      </c>
      <c r="C1461" s="103">
        <v>2017</v>
      </c>
      <c r="D1461" s="103" t="str">
        <f t="shared" si="21"/>
        <v>Ojai 2017</v>
      </c>
      <c r="E1461" s="103">
        <v>87</v>
      </c>
      <c r="F1461" s="101">
        <v>0</v>
      </c>
      <c r="G1461" s="103">
        <v>0</v>
      </c>
      <c r="H1461" s="103">
        <v>0</v>
      </c>
      <c r="I1461" s="102"/>
      <c r="J1461" s="103">
        <v>59</v>
      </c>
      <c r="K1461" s="101">
        <v>0</v>
      </c>
      <c r="L1461" s="103">
        <v>0</v>
      </c>
      <c r="M1461" s="103">
        <v>0</v>
      </c>
      <c r="N1461" s="102"/>
      <c r="O1461" s="103">
        <v>70</v>
      </c>
      <c r="P1461" s="103">
        <v>2</v>
      </c>
      <c r="Q1461" s="102"/>
      <c r="R1461" s="103">
        <v>155</v>
      </c>
      <c r="S1461" s="103">
        <v>9</v>
      </c>
      <c r="T1461" s="102">
        <v>0</v>
      </c>
      <c r="U1461" s="103">
        <v>371</v>
      </c>
      <c r="V1461" s="103">
        <v>11</v>
      </c>
    </row>
    <row r="1462" spans="1:22">
      <c r="A1462" s="104" t="s">
        <v>908</v>
      </c>
      <c r="B1462" s="20"/>
      <c r="C1462" s="103">
        <v>2013</v>
      </c>
      <c r="D1462" s="103" t="str">
        <f t="shared" si="21"/>
        <v>Ontario 2013</v>
      </c>
      <c r="E1462" s="103" t="s">
        <v>1538</v>
      </c>
      <c r="F1462" s="101" t="s">
        <v>1538</v>
      </c>
      <c r="G1462" s="103" t="s">
        <v>1538</v>
      </c>
      <c r="H1462" s="103" t="s">
        <v>1538</v>
      </c>
      <c r="I1462" s="102"/>
      <c r="J1462" s="103" t="s">
        <v>1538</v>
      </c>
      <c r="K1462" s="101" t="s">
        <v>1538</v>
      </c>
      <c r="L1462" s="103" t="s">
        <v>1538</v>
      </c>
      <c r="M1462" s="103" t="s">
        <v>1538</v>
      </c>
      <c r="N1462" s="102"/>
      <c r="O1462" s="103" t="s">
        <v>1538</v>
      </c>
      <c r="P1462" s="103" t="s">
        <v>1538</v>
      </c>
      <c r="Q1462" s="102"/>
      <c r="R1462" s="103" t="s">
        <v>1538</v>
      </c>
      <c r="S1462" s="103" t="s">
        <v>1538</v>
      </c>
      <c r="T1462" s="102" t="s">
        <v>1538</v>
      </c>
      <c r="U1462" s="103" t="s">
        <v>1538</v>
      </c>
      <c r="V1462" s="103" t="s">
        <v>1538</v>
      </c>
    </row>
    <row r="1463" spans="1:22" ht="16">
      <c r="A1463" s="104" t="s">
        <v>908</v>
      </c>
      <c r="B1463" s="20" t="str">
        <f>VLOOKUP(A1463,'Planning Periods'!$E$2:$N$540,10,FALSE)</f>
        <v>10/15/2013 - 10/15/2021</v>
      </c>
      <c r="C1463" s="103">
        <v>2014</v>
      </c>
      <c r="D1463" s="103" t="str">
        <f t="shared" si="21"/>
        <v>Ontario 2014</v>
      </c>
      <c r="E1463" s="103">
        <v>2592</v>
      </c>
      <c r="F1463" s="101">
        <v>0</v>
      </c>
      <c r="G1463" s="103">
        <v>0</v>
      </c>
      <c r="H1463" s="103">
        <v>0</v>
      </c>
      <c r="I1463" s="102"/>
      <c r="J1463" s="103">
        <v>1745</v>
      </c>
      <c r="K1463" s="101">
        <v>0</v>
      </c>
      <c r="L1463" s="103">
        <v>0</v>
      </c>
      <c r="M1463" s="103">
        <v>0</v>
      </c>
      <c r="N1463" s="102"/>
      <c r="O1463" s="103">
        <v>1977</v>
      </c>
      <c r="P1463" s="103">
        <v>364</v>
      </c>
      <c r="Q1463" s="102"/>
      <c r="R1463" s="103">
        <v>4547</v>
      </c>
      <c r="S1463" s="103">
        <v>163</v>
      </c>
      <c r="T1463" s="102">
        <v>0</v>
      </c>
      <c r="U1463" s="103">
        <v>10861</v>
      </c>
      <c r="V1463" s="103">
        <v>527</v>
      </c>
    </row>
    <row r="1464" spans="1:22" ht="16">
      <c r="A1464" s="104" t="s">
        <v>908</v>
      </c>
      <c r="B1464" s="20" t="str">
        <f>VLOOKUP(A1464,'Planning Periods'!$E$2:$N$540,10,FALSE)</f>
        <v>10/15/2013 - 10/15/2021</v>
      </c>
      <c r="C1464" s="103">
        <v>2015</v>
      </c>
      <c r="D1464" s="103" t="str">
        <f t="shared" si="21"/>
        <v>Ontario 2015</v>
      </c>
      <c r="E1464" s="103">
        <v>2592</v>
      </c>
      <c r="F1464" s="101">
        <v>0</v>
      </c>
      <c r="G1464" s="103">
        <v>0</v>
      </c>
      <c r="H1464" s="103">
        <v>0</v>
      </c>
      <c r="I1464" s="102"/>
      <c r="J1464" s="103">
        <v>1745</v>
      </c>
      <c r="K1464" s="101">
        <v>0</v>
      </c>
      <c r="L1464" s="103">
        <v>0</v>
      </c>
      <c r="M1464" s="103">
        <v>0</v>
      </c>
      <c r="N1464" s="102"/>
      <c r="O1464" s="103">
        <v>1977</v>
      </c>
      <c r="P1464" s="103">
        <v>138</v>
      </c>
      <c r="Q1464" s="102"/>
      <c r="R1464" s="103">
        <v>4547</v>
      </c>
      <c r="S1464" s="103">
        <v>420</v>
      </c>
      <c r="T1464" s="102">
        <v>0</v>
      </c>
      <c r="U1464" s="103">
        <v>10861</v>
      </c>
      <c r="V1464" s="103">
        <v>558</v>
      </c>
    </row>
    <row r="1465" spans="1:22" ht="16">
      <c r="A1465" s="104" t="s">
        <v>908</v>
      </c>
      <c r="B1465" s="20" t="str">
        <f>VLOOKUP(A1465,'Planning Periods'!$E$2:$N$540,10,FALSE)</f>
        <v>10/15/2013 - 10/15/2021</v>
      </c>
      <c r="C1465" s="103">
        <v>2016</v>
      </c>
      <c r="D1465" s="103" t="str">
        <f t="shared" si="21"/>
        <v>Ontario 2016</v>
      </c>
      <c r="E1465" s="103">
        <v>2592</v>
      </c>
      <c r="F1465" s="101">
        <v>0</v>
      </c>
      <c r="G1465" s="103">
        <v>0</v>
      </c>
      <c r="H1465" s="103">
        <v>0</v>
      </c>
      <c r="I1465" s="102"/>
      <c r="J1465" s="103">
        <v>1745</v>
      </c>
      <c r="K1465" s="101">
        <v>0</v>
      </c>
      <c r="L1465" s="103">
        <v>0</v>
      </c>
      <c r="M1465" s="103">
        <v>0</v>
      </c>
      <c r="N1465" s="102"/>
      <c r="O1465" s="103">
        <v>1977</v>
      </c>
      <c r="P1465" s="103">
        <v>340</v>
      </c>
      <c r="Q1465" s="102"/>
      <c r="R1465" s="103">
        <v>4547</v>
      </c>
      <c r="S1465" s="103">
        <v>287</v>
      </c>
      <c r="T1465" s="102">
        <v>0</v>
      </c>
      <c r="U1465" s="103">
        <v>10861</v>
      </c>
      <c r="V1465" s="103">
        <v>627</v>
      </c>
    </row>
    <row r="1466" spans="1:22" ht="16">
      <c r="A1466" s="104" t="s">
        <v>908</v>
      </c>
      <c r="B1466" s="20" t="str">
        <f>VLOOKUP(A1466,'Planning Periods'!$E$2:$N$540,10,FALSE)</f>
        <v>10/15/2013 - 10/15/2021</v>
      </c>
      <c r="C1466" s="103">
        <v>2017</v>
      </c>
      <c r="D1466" s="103" t="str">
        <f t="shared" si="21"/>
        <v>Ontario 2017</v>
      </c>
      <c r="E1466" s="103">
        <v>2592</v>
      </c>
      <c r="F1466" s="101">
        <v>0</v>
      </c>
      <c r="G1466" s="103">
        <v>0</v>
      </c>
      <c r="H1466" s="103">
        <v>0</v>
      </c>
      <c r="I1466" s="102"/>
      <c r="J1466" s="103">
        <v>1745</v>
      </c>
      <c r="K1466" s="101">
        <v>0</v>
      </c>
      <c r="L1466" s="103">
        <v>0</v>
      </c>
      <c r="M1466" s="103">
        <v>0</v>
      </c>
      <c r="N1466" s="102"/>
      <c r="O1466" s="103">
        <v>1977</v>
      </c>
      <c r="P1466" s="103">
        <v>520</v>
      </c>
      <c r="Q1466" s="102"/>
      <c r="R1466" s="103">
        <v>4547</v>
      </c>
      <c r="S1466" s="103">
        <v>1136</v>
      </c>
      <c r="T1466" s="102">
        <v>0</v>
      </c>
      <c r="U1466" s="103">
        <v>10861</v>
      </c>
      <c r="V1466" s="103">
        <v>1656</v>
      </c>
    </row>
    <row r="1467" spans="1:22">
      <c r="A1467" s="104" t="s">
        <v>965</v>
      </c>
      <c r="B1467" s="20"/>
      <c r="C1467" s="103">
        <v>2013</v>
      </c>
      <c r="D1467" s="103" t="str">
        <f t="shared" si="21"/>
        <v>Orange 2013</v>
      </c>
      <c r="E1467" s="103" t="s">
        <v>1538</v>
      </c>
      <c r="F1467" s="101" t="s">
        <v>1538</v>
      </c>
      <c r="G1467" s="103" t="s">
        <v>1538</v>
      </c>
      <c r="H1467" s="103" t="s">
        <v>1538</v>
      </c>
      <c r="I1467" s="102"/>
      <c r="J1467" s="103" t="s">
        <v>1538</v>
      </c>
      <c r="K1467" s="101" t="s">
        <v>1538</v>
      </c>
      <c r="L1467" s="103" t="s">
        <v>1538</v>
      </c>
      <c r="M1467" s="103" t="s">
        <v>1538</v>
      </c>
      <c r="N1467" s="102"/>
      <c r="O1467" s="103" t="s">
        <v>1538</v>
      </c>
      <c r="P1467" s="103" t="s">
        <v>1538</v>
      </c>
      <c r="Q1467" s="102"/>
      <c r="R1467" s="103" t="s">
        <v>1538</v>
      </c>
      <c r="S1467" s="103" t="s">
        <v>1538</v>
      </c>
      <c r="T1467" s="102" t="s">
        <v>1538</v>
      </c>
      <c r="U1467" s="103" t="s">
        <v>1538</v>
      </c>
      <c r="V1467" s="103" t="s">
        <v>1538</v>
      </c>
    </row>
    <row r="1468" spans="1:22" ht="16">
      <c r="A1468" s="104" t="s">
        <v>965</v>
      </c>
      <c r="B1468" s="20" t="str">
        <f>VLOOKUP(A1468,'Planning Periods'!$E$2:$N$540,10,FALSE)</f>
        <v>10/15/2013 - 10/15/2021</v>
      </c>
      <c r="C1468" s="103">
        <v>2014</v>
      </c>
      <c r="D1468" s="103" t="str">
        <f t="shared" si="21"/>
        <v>Orange 2014</v>
      </c>
      <c r="E1468" s="103">
        <v>83</v>
      </c>
      <c r="F1468" s="101">
        <v>0</v>
      </c>
      <c r="G1468" s="103">
        <v>0</v>
      </c>
      <c r="H1468" s="103">
        <v>0</v>
      </c>
      <c r="I1468" s="102"/>
      <c r="J1468" s="103">
        <v>59</v>
      </c>
      <c r="K1468" s="101">
        <v>0</v>
      </c>
      <c r="L1468" s="103">
        <v>0</v>
      </c>
      <c r="M1468" s="103">
        <v>0</v>
      </c>
      <c r="N1468" s="102"/>
      <c r="O1468" s="103">
        <v>66</v>
      </c>
      <c r="P1468" s="103">
        <v>2</v>
      </c>
      <c r="Q1468" s="102"/>
      <c r="R1468" s="103">
        <v>155</v>
      </c>
      <c r="S1468" s="103">
        <v>1</v>
      </c>
      <c r="T1468" s="102">
        <v>0</v>
      </c>
      <c r="U1468" s="103">
        <v>363</v>
      </c>
      <c r="V1468" s="103">
        <v>3</v>
      </c>
    </row>
    <row r="1469" spans="1:22" ht="16">
      <c r="A1469" s="104" t="s">
        <v>965</v>
      </c>
      <c r="B1469" s="20" t="str">
        <f>VLOOKUP(A1469,'Planning Periods'!$E$2:$N$540,10,FALSE)</f>
        <v>10/15/2013 - 10/15/2021</v>
      </c>
      <c r="C1469" s="103">
        <v>2015</v>
      </c>
      <c r="D1469" s="103" t="str">
        <f t="shared" si="21"/>
        <v>Orange 2015</v>
      </c>
      <c r="E1469" s="103">
        <v>83</v>
      </c>
      <c r="F1469" s="101">
        <v>0</v>
      </c>
      <c r="G1469" s="103">
        <v>0</v>
      </c>
      <c r="H1469" s="103">
        <v>0</v>
      </c>
      <c r="I1469" s="102"/>
      <c r="J1469" s="103">
        <v>59</v>
      </c>
      <c r="K1469" s="101">
        <v>1</v>
      </c>
      <c r="L1469" s="103">
        <v>1</v>
      </c>
      <c r="M1469" s="103">
        <v>0</v>
      </c>
      <c r="N1469" s="102"/>
      <c r="O1469" s="103">
        <v>66</v>
      </c>
      <c r="P1469" s="103">
        <v>7</v>
      </c>
      <c r="Q1469" s="102"/>
      <c r="R1469" s="103">
        <v>155</v>
      </c>
      <c r="S1469" s="103">
        <v>1</v>
      </c>
      <c r="T1469" s="102">
        <v>0</v>
      </c>
      <c r="U1469" s="103">
        <v>363</v>
      </c>
      <c r="V1469" s="103">
        <v>9</v>
      </c>
    </row>
    <row r="1470" spans="1:22" ht="16">
      <c r="A1470" s="104" t="s">
        <v>965</v>
      </c>
      <c r="B1470" s="20" t="str">
        <f>VLOOKUP(A1470,'Planning Periods'!$E$2:$N$540,10,FALSE)</f>
        <v>10/15/2013 - 10/15/2021</v>
      </c>
      <c r="C1470" s="103">
        <v>2016</v>
      </c>
      <c r="D1470" s="103" t="str">
        <f t="shared" si="21"/>
        <v>Orange 2016</v>
      </c>
      <c r="E1470" s="103">
        <v>83</v>
      </c>
      <c r="F1470" s="101">
        <v>0</v>
      </c>
      <c r="G1470" s="103">
        <v>0</v>
      </c>
      <c r="H1470" s="103">
        <v>0</v>
      </c>
      <c r="I1470" s="102"/>
      <c r="J1470" s="103">
        <v>59</v>
      </c>
      <c r="K1470" s="101">
        <v>0</v>
      </c>
      <c r="L1470" s="103">
        <v>0</v>
      </c>
      <c r="M1470" s="103">
        <v>0</v>
      </c>
      <c r="N1470" s="102"/>
      <c r="O1470" s="103">
        <v>66</v>
      </c>
      <c r="P1470" s="103">
        <v>0</v>
      </c>
      <c r="Q1470" s="102"/>
      <c r="R1470" s="103">
        <v>155</v>
      </c>
      <c r="S1470" s="103">
        <v>5</v>
      </c>
      <c r="T1470" s="102">
        <v>0</v>
      </c>
      <c r="U1470" s="103">
        <v>363</v>
      </c>
      <c r="V1470" s="103">
        <v>5</v>
      </c>
    </row>
    <row r="1471" spans="1:22" ht="16">
      <c r="A1471" s="104" t="s">
        <v>965</v>
      </c>
      <c r="B1471" s="20" t="str">
        <f>VLOOKUP(A1471,'Planning Periods'!$E$2:$N$540,10,FALSE)</f>
        <v>10/15/2013 - 10/15/2021</v>
      </c>
      <c r="C1471" s="103">
        <v>2017</v>
      </c>
      <c r="D1471" s="103" t="str">
        <f t="shared" si="21"/>
        <v>Orange 2017</v>
      </c>
      <c r="E1471" s="103">
        <v>83</v>
      </c>
      <c r="F1471" s="101">
        <v>7</v>
      </c>
      <c r="G1471" s="103">
        <v>7</v>
      </c>
      <c r="H1471" s="103">
        <v>0</v>
      </c>
      <c r="I1471" s="102"/>
      <c r="J1471" s="103">
        <v>59</v>
      </c>
      <c r="K1471" s="101">
        <v>2</v>
      </c>
      <c r="L1471" s="103">
        <v>2</v>
      </c>
      <c r="M1471" s="103">
        <v>0</v>
      </c>
      <c r="N1471" s="102"/>
      <c r="O1471" s="103">
        <v>66</v>
      </c>
      <c r="P1471" s="103">
        <v>72</v>
      </c>
      <c r="Q1471" s="102"/>
      <c r="R1471" s="103">
        <v>155</v>
      </c>
      <c r="S1471" s="103">
        <v>393</v>
      </c>
      <c r="T1471" s="102">
        <v>0</v>
      </c>
      <c r="U1471" s="103">
        <v>363</v>
      </c>
      <c r="V1471" s="103">
        <v>474</v>
      </c>
    </row>
    <row r="1472" spans="1:22">
      <c r="A1472" s="104" t="s">
        <v>425</v>
      </c>
      <c r="B1472" s="20"/>
      <c r="C1472" s="103">
        <v>2013</v>
      </c>
      <c r="D1472" s="103" t="str">
        <f t="shared" si="21"/>
        <v>Orange County - Unincorporated 2013</v>
      </c>
      <c r="E1472" s="103">
        <v>1240</v>
      </c>
      <c r="F1472" s="101">
        <v>227</v>
      </c>
      <c r="G1472" s="103">
        <v>227</v>
      </c>
      <c r="H1472" s="103">
        <v>0</v>
      </c>
      <c r="I1472" s="102"/>
      <c r="J1472" s="103">
        <v>879</v>
      </c>
      <c r="K1472" s="101">
        <v>82</v>
      </c>
      <c r="L1472" s="103">
        <v>82</v>
      </c>
      <c r="M1472" s="103">
        <v>0</v>
      </c>
      <c r="N1472" s="102"/>
      <c r="O1472" s="103">
        <v>979</v>
      </c>
      <c r="P1472" s="103">
        <v>0</v>
      </c>
      <c r="Q1472" s="102"/>
      <c r="R1472" s="103">
        <v>2174</v>
      </c>
      <c r="S1472" s="103">
        <v>1188</v>
      </c>
      <c r="T1472" s="102">
        <v>0</v>
      </c>
      <c r="U1472" s="103">
        <v>5272</v>
      </c>
      <c r="V1472" s="103">
        <v>1497</v>
      </c>
    </row>
    <row r="1473" spans="1:22" ht="16">
      <c r="A1473" s="104" t="s">
        <v>425</v>
      </c>
      <c r="B1473" s="20" t="str">
        <f>VLOOKUP(A1473,'Planning Periods'!$E$2:$N$540,10,FALSE)</f>
        <v>10/15/2013 - 10/15/2021</v>
      </c>
      <c r="C1473" s="103">
        <v>2014</v>
      </c>
      <c r="D1473" s="103" t="str">
        <f t="shared" si="21"/>
        <v>Orange County - Unincorporated 2014</v>
      </c>
      <c r="E1473" s="103">
        <v>1240</v>
      </c>
      <c r="F1473" s="101">
        <v>0</v>
      </c>
      <c r="G1473" s="103">
        <v>0</v>
      </c>
      <c r="H1473" s="103">
        <v>0</v>
      </c>
      <c r="I1473" s="102"/>
      <c r="J1473" s="103">
        <v>879</v>
      </c>
      <c r="K1473" s="101">
        <v>0</v>
      </c>
      <c r="L1473" s="103">
        <v>0</v>
      </c>
      <c r="M1473" s="103">
        <v>0</v>
      </c>
      <c r="N1473" s="102"/>
      <c r="O1473" s="103">
        <v>979</v>
      </c>
      <c r="P1473" s="103">
        <v>180</v>
      </c>
      <c r="Q1473" s="102"/>
      <c r="R1473" s="103">
        <v>2174</v>
      </c>
      <c r="S1473" s="103">
        <v>593</v>
      </c>
      <c r="T1473" s="102">
        <v>0</v>
      </c>
      <c r="U1473" s="103">
        <v>5272</v>
      </c>
      <c r="V1473" s="103">
        <v>773</v>
      </c>
    </row>
    <row r="1474" spans="1:22" ht="16">
      <c r="A1474" s="104" t="s">
        <v>425</v>
      </c>
      <c r="B1474" s="20" t="str">
        <f>VLOOKUP(A1474,'Planning Periods'!$E$2:$N$540,10,FALSE)</f>
        <v>10/15/2013 - 10/15/2021</v>
      </c>
      <c r="C1474" s="103">
        <v>2015</v>
      </c>
      <c r="D1474" s="103" t="str">
        <f t="shared" si="21"/>
        <v>Orange County - Unincorporated 2015</v>
      </c>
      <c r="E1474" s="103">
        <v>1240</v>
      </c>
      <c r="F1474" s="101">
        <v>0</v>
      </c>
      <c r="G1474" s="103">
        <v>0</v>
      </c>
      <c r="H1474" s="103">
        <v>0</v>
      </c>
      <c r="I1474" s="102"/>
      <c r="J1474" s="103">
        <v>879</v>
      </c>
      <c r="K1474" s="101">
        <v>0</v>
      </c>
      <c r="L1474" s="103">
        <v>0</v>
      </c>
      <c r="M1474" s="103">
        <v>0</v>
      </c>
      <c r="N1474" s="102"/>
      <c r="O1474" s="103">
        <v>979</v>
      </c>
      <c r="P1474" s="103">
        <v>0</v>
      </c>
      <c r="Q1474" s="102"/>
      <c r="R1474" s="103">
        <v>2174</v>
      </c>
      <c r="S1474" s="103">
        <v>513</v>
      </c>
      <c r="T1474" s="102">
        <v>0</v>
      </c>
      <c r="U1474" s="103">
        <v>5272</v>
      </c>
      <c r="V1474" s="103">
        <v>513</v>
      </c>
    </row>
    <row r="1475" spans="1:22" ht="16">
      <c r="A1475" s="104" t="s">
        <v>425</v>
      </c>
      <c r="B1475" s="20" t="str">
        <f>VLOOKUP(A1475,'Planning Periods'!$E$2:$N$540,10,FALSE)</f>
        <v>10/15/2013 - 10/15/2021</v>
      </c>
      <c r="C1475" s="103">
        <v>2016</v>
      </c>
      <c r="D1475" s="103" t="str">
        <f t="shared" si="21"/>
        <v>Orange County - Unincorporated 2016</v>
      </c>
      <c r="E1475" s="103">
        <v>1240</v>
      </c>
      <c r="F1475" s="101">
        <v>81</v>
      </c>
      <c r="G1475" s="103">
        <v>81</v>
      </c>
      <c r="H1475" s="103">
        <v>0</v>
      </c>
      <c r="I1475" s="102"/>
      <c r="J1475" s="103">
        <v>879</v>
      </c>
      <c r="K1475" s="101">
        <v>151</v>
      </c>
      <c r="L1475" s="103">
        <v>151</v>
      </c>
      <c r="M1475" s="103">
        <v>0</v>
      </c>
      <c r="N1475" s="102"/>
      <c r="O1475" s="103">
        <v>979</v>
      </c>
      <c r="P1475" s="103">
        <v>0</v>
      </c>
      <c r="Q1475" s="102"/>
      <c r="R1475" s="103">
        <v>2174</v>
      </c>
      <c r="S1475" s="103">
        <v>780</v>
      </c>
      <c r="T1475" s="102">
        <v>0</v>
      </c>
      <c r="U1475" s="103">
        <v>5272</v>
      </c>
      <c r="V1475" s="103">
        <v>1012</v>
      </c>
    </row>
    <row r="1476" spans="1:22" ht="16">
      <c r="A1476" s="104" t="s">
        <v>425</v>
      </c>
      <c r="B1476" s="20" t="str">
        <f>VLOOKUP(A1476,'Planning Periods'!$E$2:$N$540,10,FALSE)</f>
        <v>10/15/2013 - 10/15/2021</v>
      </c>
      <c r="C1476" s="103">
        <v>2017</v>
      </c>
      <c r="D1476" s="103" t="str">
        <f t="shared" si="21"/>
        <v>Orange County - Unincorporated 2017</v>
      </c>
      <c r="E1476" s="103">
        <v>1240</v>
      </c>
      <c r="F1476" s="101">
        <v>0</v>
      </c>
      <c r="G1476" s="103">
        <v>0</v>
      </c>
      <c r="H1476" s="103">
        <v>0</v>
      </c>
      <c r="I1476" s="102"/>
      <c r="J1476" s="103">
        <v>879</v>
      </c>
      <c r="K1476" s="101">
        <v>0</v>
      </c>
      <c r="L1476" s="103">
        <v>0</v>
      </c>
      <c r="M1476" s="103">
        <v>0</v>
      </c>
      <c r="N1476" s="102"/>
      <c r="O1476" s="103">
        <v>979</v>
      </c>
      <c r="P1476" s="103">
        <v>0</v>
      </c>
      <c r="Q1476" s="102"/>
      <c r="R1476" s="103">
        <v>2174</v>
      </c>
      <c r="S1476" s="103">
        <v>1388</v>
      </c>
      <c r="T1476" s="102">
        <v>0</v>
      </c>
      <c r="U1476" s="103">
        <v>5272</v>
      </c>
      <c r="V1476" s="103">
        <v>1388</v>
      </c>
    </row>
    <row r="1477" spans="1:22" ht="16">
      <c r="A1477" t="s">
        <v>1177</v>
      </c>
      <c r="B1477" s="20" t="str">
        <f>VLOOKUP(A1477,'Planning Periods'!$E$2:$N$540,10,FALSE)</f>
        <v>12/31/2015 - 12/31/2023</v>
      </c>
      <c r="C1477" s="103">
        <v>2013</v>
      </c>
      <c r="D1477" s="103" t="str">
        <f t="shared" si="21"/>
        <v>Orange Cove 2013</v>
      </c>
      <c r="E1477" s="103" t="s">
        <v>1538</v>
      </c>
      <c r="F1477" s="101" t="s">
        <v>1538</v>
      </c>
      <c r="G1477" s="103" t="s">
        <v>1538</v>
      </c>
      <c r="H1477" s="103" t="s">
        <v>1538</v>
      </c>
      <c r="I1477" s="102"/>
      <c r="J1477" s="103" t="s">
        <v>1538</v>
      </c>
      <c r="K1477" s="101" t="s">
        <v>1538</v>
      </c>
      <c r="L1477" s="103" t="s">
        <v>1538</v>
      </c>
      <c r="M1477" s="103" t="s">
        <v>1538</v>
      </c>
      <c r="N1477" s="102"/>
      <c r="O1477" s="103" t="s">
        <v>1538</v>
      </c>
      <c r="P1477" s="103" t="s">
        <v>1538</v>
      </c>
      <c r="Q1477" s="102"/>
      <c r="R1477" s="103" t="s">
        <v>1538</v>
      </c>
      <c r="S1477" s="103" t="s">
        <v>1538</v>
      </c>
      <c r="T1477" s="102" t="s">
        <v>1538</v>
      </c>
      <c r="U1477" s="103" t="s">
        <v>1538</v>
      </c>
      <c r="V1477" s="103" t="s">
        <v>1538</v>
      </c>
    </row>
    <row r="1478" spans="1:22" ht="16">
      <c r="A1478" t="s">
        <v>1177</v>
      </c>
      <c r="B1478" s="20" t="str">
        <f>VLOOKUP(A1478,'Planning Periods'!$E$2:$N$540,10,FALSE)</f>
        <v>12/31/2015 - 12/31/2023</v>
      </c>
      <c r="C1478" s="103">
        <v>2014</v>
      </c>
      <c r="D1478" s="103" t="str">
        <f t="shared" si="21"/>
        <v>Orange Cove 2014</v>
      </c>
      <c r="E1478" s="101" t="s">
        <v>1538</v>
      </c>
      <c r="F1478" s="101" t="s">
        <v>1538</v>
      </c>
      <c r="G1478" s="101" t="s">
        <v>1538</v>
      </c>
      <c r="H1478" s="101" t="s">
        <v>1538</v>
      </c>
      <c r="I1478" s="101">
        <v>0</v>
      </c>
      <c r="J1478" s="101" t="s">
        <v>1538</v>
      </c>
      <c r="K1478" s="101" t="s">
        <v>1538</v>
      </c>
      <c r="L1478" s="101" t="s">
        <v>1538</v>
      </c>
      <c r="M1478" s="101" t="s">
        <v>1538</v>
      </c>
      <c r="N1478" s="101">
        <v>0</v>
      </c>
      <c r="O1478" s="101" t="s">
        <v>1538</v>
      </c>
      <c r="P1478" s="101" t="s">
        <v>1538</v>
      </c>
      <c r="Q1478" s="101"/>
      <c r="R1478" s="101" t="s">
        <v>1538</v>
      </c>
      <c r="S1478" s="101" t="s">
        <v>1538</v>
      </c>
      <c r="T1478" s="101" t="s">
        <v>1538</v>
      </c>
      <c r="U1478" s="101" t="s">
        <v>1538</v>
      </c>
      <c r="V1478" s="101" t="s">
        <v>1538</v>
      </c>
    </row>
    <row r="1479" spans="1:22" ht="16">
      <c r="A1479" t="s">
        <v>1177</v>
      </c>
      <c r="B1479" s="20" t="str">
        <f>VLOOKUP(A1479,'Planning Periods'!$E$2:$N$540,10,FALSE)</f>
        <v>12/31/2015 - 12/31/2023</v>
      </c>
      <c r="C1479" s="103">
        <v>2015</v>
      </c>
      <c r="D1479" s="103" t="str">
        <f t="shared" si="21"/>
        <v>Orange Cove 2015</v>
      </c>
      <c r="E1479" t="s">
        <v>1538</v>
      </c>
      <c r="F1479" t="s">
        <v>1538</v>
      </c>
      <c r="G1479" t="s">
        <v>1538</v>
      </c>
      <c r="H1479" t="s">
        <v>1538</v>
      </c>
      <c r="J1479" t="s">
        <v>1538</v>
      </c>
      <c r="K1479" t="s">
        <v>1538</v>
      </c>
      <c r="L1479" t="s">
        <v>1538</v>
      </c>
      <c r="M1479" t="s">
        <v>1538</v>
      </c>
      <c r="O1479" t="s">
        <v>1538</v>
      </c>
      <c r="P1479" t="s">
        <v>1538</v>
      </c>
      <c r="R1479" t="s">
        <v>1538</v>
      </c>
      <c r="S1479" t="s">
        <v>1538</v>
      </c>
      <c r="T1479" t="s">
        <v>1538</v>
      </c>
      <c r="U1479" t="s">
        <v>1538</v>
      </c>
      <c r="V1479" t="s">
        <v>1538</v>
      </c>
    </row>
    <row r="1480" spans="1:22" ht="16">
      <c r="A1480" t="s">
        <v>1177</v>
      </c>
      <c r="B1480" s="20" t="str">
        <f>VLOOKUP(A1480,'Planning Periods'!$E$2:$N$540,10,FALSE)</f>
        <v>12/31/2015 - 12/31/2023</v>
      </c>
      <c r="C1480" s="103">
        <v>2016</v>
      </c>
      <c r="D1480" s="103" t="str">
        <f t="shared" si="21"/>
        <v>Orange Cove 2016</v>
      </c>
      <c r="E1480" t="s">
        <v>1538</v>
      </c>
      <c r="F1480" t="s">
        <v>1538</v>
      </c>
      <c r="G1480" t="s">
        <v>1538</v>
      </c>
      <c r="H1480" t="s">
        <v>1538</v>
      </c>
      <c r="J1480" t="s">
        <v>1538</v>
      </c>
      <c r="K1480" t="s">
        <v>1538</v>
      </c>
      <c r="L1480" t="s">
        <v>1538</v>
      </c>
      <c r="M1480" t="s">
        <v>1538</v>
      </c>
      <c r="O1480" t="s">
        <v>1538</v>
      </c>
      <c r="P1480" t="s">
        <v>1538</v>
      </c>
      <c r="R1480" t="s">
        <v>1538</v>
      </c>
      <c r="S1480" t="s">
        <v>1538</v>
      </c>
      <c r="T1480" t="s">
        <v>1538</v>
      </c>
      <c r="U1480" t="s">
        <v>1538</v>
      </c>
      <c r="V1480" t="s">
        <v>1538</v>
      </c>
    </row>
    <row r="1481" spans="1:22" ht="16">
      <c r="A1481" t="s">
        <v>1177</v>
      </c>
      <c r="B1481" s="20" t="str">
        <f>VLOOKUP(A1481,'Planning Periods'!$E$2:$N$540,10,FALSE)</f>
        <v>12/31/2015 - 12/31/2023</v>
      </c>
      <c r="C1481" s="103">
        <v>2017</v>
      </c>
      <c r="D1481" s="103" t="str">
        <f t="shared" si="21"/>
        <v>Orange Cove 2017</v>
      </c>
      <c r="E1481" t="s">
        <v>1538</v>
      </c>
      <c r="F1481" t="s">
        <v>1538</v>
      </c>
      <c r="G1481" t="s">
        <v>1538</v>
      </c>
      <c r="H1481" t="s">
        <v>1538</v>
      </c>
      <c r="J1481" t="s">
        <v>1538</v>
      </c>
      <c r="K1481" t="s">
        <v>1538</v>
      </c>
      <c r="L1481" t="s">
        <v>1538</v>
      </c>
      <c r="M1481" t="s">
        <v>1538</v>
      </c>
      <c r="O1481" t="s">
        <v>1538</v>
      </c>
      <c r="P1481" t="s">
        <v>1538</v>
      </c>
      <c r="R1481" t="s">
        <v>1538</v>
      </c>
      <c r="S1481" t="s">
        <v>1538</v>
      </c>
      <c r="T1481" t="s">
        <v>1538</v>
      </c>
      <c r="U1481" t="s">
        <v>1538</v>
      </c>
      <c r="V1481" t="s">
        <v>1538</v>
      </c>
    </row>
    <row r="1482" spans="1:22" ht="16">
      <c r="A1482" s="104" t="s">
        <v>1199</v>
      </c>
      <c r="B1482" s="20" t="str">
        <f>VLOOKUP(A1482,'Planning Periods'!$E$2:$N$540,10,FALSE)</f>
        <v>01/31/2015 - 01/31/2023</v>
      </c>
      <c r="C1482" s="103">
        <v>2014</v>
      </c>
      <c r="D1482" s="103" t="str">
        <f t="shared" si="21"/>
        <v>Orinda 2014</v>
      </c>
      <c r="E1482" s="103">
        <v>84</v>
      </c>
      <c r="F1482" s="101">
        <v>0</v>
      </c>
      <c r="G1482" s="103">
        <v>0</v>
      </c>
      <c r="H1482" s="103">
        <v>0</v>
      </c>
      <c r="I1482" s="102"/>
      <c r="J1482" s="103">
        <v>47</v>
      </c>
      <c r="K1482" s="101">
        <v>0</v>
      </c>
      <c r="L1482" s="103">
        <v>0</v>
      </c>
      <c r="M1482" s="103">
        <v>0</v>
      </c>
      <c r="N1482" s="102"/>
      <c r="O1482" s="103">
        <v>49</v>
      </c>
      <c r="P1482" s="103">
        <v>14</v>
      </c>
      <c r="Q1482" s="102"/>
      <c r="R1482" s="103">
        <v>116</v>
      </c>
      <c r="S1482" s="103">
        <v>41</v>
      </c>
      <c r="T1482" s="102">
        <v>0</v>
      </c>
      <c r="U1482" s="103">
        <v>296</v>
      </c>
      <c r="V1482" s="103">
        <v>55</v>
      </c>
    </row>
    <row r="1483" spans="1:22" ht="16">
      <c r="A1483" s="104" t="s">
        <v>1199</v>
      </c>
      <c r="B1483" s="20" t="str">
        <f>VLOOKUP(A1483,'Planning Periods'!$E$2:$N$540,10,FALSE)</f>
        <v>01/31/2015 - 01/31/2023</v>
      </c>
      <c r="C1483" s="103">
        <v>2015</v>
      </c>
      <c r="D1483" s="103" t="str">
        <f t="shared" si="21"/>
        <v>Orinda 2015</v>
      </c>
      <c r="E1483" s="103">
        <v>84</v>
      </c>
      <c r="F1483" s="101">
        <v>0</v>
      </c>
      <c r="G1483" s="103">
        <v>0</v>
      </c>
      <c r="H1483" s="103">
        <v>0</v>
      </c>
      <c r="I1483" s="102"/>
      <c r="J1483" s="103">
        <v>47</v>
      </c>
      <c r="K1483" s="101">
        <v>0</v>
      </c>
      <c r="L1483" s="103">
        <v>0</v>
      </c>
      <c r="M1483" s="103">
        <v>0</v>
      </c>
      <c r="N1483" s="102"/>
      <c r="O1483" s="103">
        <v>49</v>
      </c>
      <c r="P1483" s="103">
        <v>0</v>
      </c>
      <c r="Q1483" s="102"/>
      <c r="R1483" s="103">
        <v>116</v>
      </c>
      <c r="S1483" s="103">
        <v>44</v>
      </c>
      <c r="T1483" s="102">
        <v>0</v>
      </c>
      <c r="U1483" s="103">
        <v>296</v>
      </c>
      <c r="V1483" s="103">
        <v>44</v>
      </c>
    </row>
    <row r="1484" spans="1:22" ht="16">
      <c r="A1484" s="104" t="s">
        <v>1199</v>
      </c>
      <c r="B1484" s="20" t="str">
        <f>VLOOKUP(A1484,'Planning Periods'!$E$2:$N$540,10,FALSE)</f>
        <v>01/31/2015 - 01/31/2023</v>
      </c>
      <c r="C1484" s="103">
        <v>2016</v>
      </c>
      <c r="D1484" s="103" t="str">
        <f t="shared" si="21"/>
        <v>Orinda 2016</v>
      </c>
      <c r="E1484" s="103">
        <v>84</v>
      </c>
      <c r="F1484" s="101">
        <v>0</v>
      </c>
      <c r="G1484" s="103">
        <v>0</v>
      </c>
      <c r="H1484" s="103">
        <v>0</v>
      </c>
      <c r="I1484" s="102"/>
      <c r="J1484" s="103">
        <v>47</v>
      </c>
      <c r="K1484" s="101">
        <v>0</v>
      </c>
      <c r="L1484" s="103">
        <v>0</v>
      </c>
      <c r="M1484" s="103">
        <v>0</v>
      </c>
      <c r="N1484" s="102"/>
      <c r="O1484" s="103">
        <v>49</v>
      </c>
      <c r="P1484" s="103">
        <v>2</v>
      </c>
      <c r="Q1484" s="102"/>
      <c r="R1484" s="103">
        <v>116</v>
      </c>
      <c r="S1484" s="103">
        <v>53</v>
      </c>
      <c r="T1484" s="102">
        <v>0</v>
      </c>
      <c r="U1484" s="103">
        <v>296</v>
      </c>
      <c r="V1484" s="103">
        <v>55</v>
      </c>
    </row>
    <row r="1485" spans="1:22" ht="16">
      <c r="A1485" s="104" t="s">
        <v>1199</v>
      </c>
      <c r="B1485" s="20" t="str">
        <f>VLOOKUP(A1485,'Planning Periods'!$E$2:$N$540,10,FALSE)</f>
        <v>01/31/2015 - 01/31/2023</v>
      </c>
      <c r="C1485" s="103">
        <v>2017</v>
      </c>
      <c r="D1485" s="103" t="str">
        <f t="shared" si="21"/>
        <v>Orinda 2017</v>
      </c>
      <c r="E1485" s="103">
        <v>84</v>
      </c>
      <c r="F1485" s="101">
        <v>0</v>
      </c>
      <c r="G1485" s="103">
        <v>0</v>
      </c>
      <c r="H1485" s="103">
        <v>0</v>
      </c>
      <c r="I1485" s="102"/>
      <c r="J1485" s="103">
        <v>47</v>
      </c>
      <c r="K1485" s="101">
        <v>0</v>
      </c>
      <c r="L1485" s="103">
        <v>0</v>
      </c>
      <c r="M1485" s="103">
        <v>0</v>
      </c>
      <c r="N1485" s="102"/>
      <c r="O1485" s="103">
        <v>49</v>
      </c>
      <c r="P1485" s="103">
        <v>7</v>
      </c>
      <c r="Q1485" s="102"/>
      <c r="R1485" s="103">
        <v>116</v>
      </c>
      <c r="S1485" s="103">
        <v>37</v>
      </c>
      <c r="T1485" s="102">
        <v>0</v>
      </c>
      <c r="U1485" s="103">
        <v>296</v>
      </c>
      <c r="V1485" s="103">
        <v>44</v>
      </c>
    </row>
    <row r="1486" spans="1:22" ht="16">
      <c r="A1486" s="104" t="s">
        <v>1171</v>
      </c>
      <c r="B1486" s="20" t="str">
        <f>VLOOKUP(A1486,'Planning Periods'!$E$2:$N$540,10,FALSE)</f>
        <v>06/30/2014 - 06/30/2019</v>
      </c>
      <c r="C1486" s="103">
        <v>2014</v>
      </c>
      <c r="D1486" s="103" t="str">
        <f t="shared" si="21"/>
        <v>Orland 2014</v>
      </c>
      <c r="E1486" s="103">
        <v>20</v>
      </c>
      <c r="F1486" s="101">
        <v>0</v>
      </c>
      <c r="G1486" s="103">
        <v>0</v>
      </c>
      <c r="H1486" s="103">
        <v>0</v>
      </c>
      <c r="I1486" s="102"/>
      <c r="J1486" s="103">
        <v>10</v>
      </c>
      <c r="K1486" s="101">
        <v>0</v>
      </c>
      <c r="L1486" s="103">
        <v>0</v>
      </c>
      <c r="M1486" s="103">
        <v>0</v>
      </c>
      <c r="N1486" s="102"/>
      <c r="O1486" s="103">
        <v>14</v>
      </c>
      <c r="P1486" s="103">
        <v>0</v>
      </c>
      <c r="Q1486" s="102"/>
      <c r="R1486" s="103">
        <v>36</v>
      </c>
      <c r="S1486" s="103">
        <v>0</v>
      </c>
      <c r="T1486" s="102">
        <v>0</v>
      </c>
      <c r="U1486" s="103">
        <v>80</v>
      </c>
      <c r="V1486" s="103">
        <v>0</v>
      </c>
    </row>
    <row r="1487" spans="1:22" ht="16">
      <c r="A1487" s="104" t="s">
        <v>1171</v>
      </c>
      <c r="B1487" s="20" t="str">
        <f>VLOOKUP(A1487,'Planning Periods'!$E$2:$N$540,10,FALSE)</f>
        <v>06/30/2014 - 06/30/2019</v>
      </c>
      <c r="C1487" s="103">
        <v>2015</v>
      </c>
      <c r="D1487" s="103" t="str">
        <f t="shared" si="21"/>
        <v>Orland 2015</v>
      </c>
      <c r="E1487" s="103">
        <v>20</v>
      </c>
      <c r="F1487" s="101">
        <v>0</v>
      </c>
      <c r="G1487" s="103">
        <v>0</v>
      </c>
      <c r="H1487" s="103">
        <v>0</v>
      </c>
      <c r="I1487" s="102"/>
      <c r="J1487" s="103">
        <v>10</v>
      </c>
      <c r="K1487" s="101">
        <v>0</v>
      </c>
      <c r="L1487" s="103">
        <v>0</v>
      </c>
      <c r="M1487" s="103">
        <v>0</v>
      </c>
      <c r="N1487" s="102"/>
      <c r="O1487" s="103">
        <v>14</v>
      </c>
      <c r="P1487" s="103">
        <v>10</v>
      </c>
      <c r="Q1487" s="102"/>
      <c r="R1487" s="103">
        <v>36</v>
      </c>
      <c r="S1487" s="103">
        <v>0</v>
      </c>
      <c r="T1487" s="102">
        <v>0</v>
      </c>
      <c r="U1487" s="103">
        <v>80</v>
      </c>
      <c r="V1487" s="103">
        <v>10</v>
      </c>
    </row>
    <row r="1488" spans="1:22" ht="16">
      <c r="A1488" s="104" t="s">
        <v>1171</v>
      </c>
      <c r="B1488" s="20" t="str">
        <f>VLOOKUP(A1488,'Planning Periods'!$E$2:$N$540,10,FALSE)</f>
        <v>06/30/2014 - 06/30/2019</v>
      </c>
      <c r="C1488" s="103">
        <v>2016</v>
      </c>
      <c r="D1488" s="103" t="str">
        <f t="shared" si="21"/>
        <v>Orland 2016</v>
      </c>
      <c r="E1488" s="103">
        <v>20</v>
      </c>
      <c r="F1488" s="101">
        <v>0</v>
      </c>
      <c r="G1488" s="103">
        <v>0</v>
      </c>
      <c r="H1488" s="103">
        <v>0</v>
      </c>
      <c r="I1488" s="102"/>
      <c r="J1488" s="103">
        <v>10</v>
      </c>
      <c r="K1488" s="101">
        <v>39</v>
      </c>
      <c r="L1488" s="103">
        <v>39</v>
      </c>
      <c r="M1488" s="103">
        <v>0</v>
      </c>
      <c r="N1488" s="102"/>
      <c r="O1488" s="103">
        <v>14</v>
      </c>
      <c r="P1488" s="103">
        <v>5</v>
      </c>
      <c r="Q1488" s="102"/>
      <c r="R1488" s="103">
        <v>36</v>
      </c>
      <c r="S1488" s="103">
        <v>0</v>
      </c>
      <c r="T1488" s="102">
        <v>0</v>
      </c>
      <c r="U1488" s="103">
        <v>80</v>
      </c>
      <c r="V1488" s="103">
        <v>44</v>
      </c>
    </row>
    <row r="1489" spans="1:22" ht="16">
      <c r="A1489" s="104" t="s">
        <v>1171</v>
      </c>
      <c r="B1489" s="20" t="str">
        <f>VLOOKUP(A1489,'Planning Periods'!$E$2:$N$540,10,FALSE)</f>
        <v>06/30/2014 - 06/30/2019</v>
      </c>
      <c r="C1489" s="103">
        <v>2017</v>
      </c>
      <c r="D1489" s="103" t="str">
        <f t="shared" si="21"/>
        <v>Orland 2017</v>
      </c>
      <c r="E1489" s="103">
        <v>20</v>
      </c>
      <c r="F1489" s="101">
        <v>0</v>
      </c>
      <c r="G1489" s="103">
        <v>0</v>
      </c>
      <c r="H1489" s="103">
        <v>0</v>
      </c>
      <c r="I1489" s="102"/>
      <c r="J1489" s="103">
        <v>10</v>
      </c>
      <c r="K1489" s="101">
        <v>0</v>
      </c>
      <c r="L1489" s="103">
        <v>0</v>
      </c>
      <c r="M1489" s="103">
        <v>0</v>
      </c>
      <c r="N1489" s="102"/>
      <c r="O1489" s="103">
        <v>14</v>
      </c>
      <c r="P1489" s="103">
        <v>7</v>
      </c>
      <c r="Q1489" s="102"/>
      <c r="R1489" s="103">
        <v>36</v>
      </c>
      <c r="S1489" s="103">
        <v>0</v>
      </c>
      <c r="T1489" s="102">
        <v>0</v>
      </c>
      <c r="U1489" s="103">
        <v>80</v>
      </c>
      <c r="V1489" s="103">
        <v>7</v>
      </c>
    </row>
    <row r="1490" spans="1:22" ht="16">
      <c r="A1490" s="104" t="s">
        <v>1214</v>
      </c>
      <c r="B1490" s="20" t="str">
        <f>VLOOKUP(A1490,'Planning Periods'!$E$2:$N$540,10,FALSE)</f>
        <v>06/15/2014 - 06/15/2022</v>
      </c>
      <c r="C1490" s="103">
        <v>2014</v>
      </c>
      <c r="D1490" s="103" t="str">
        <f t="shared" si="21"/>
        <v>Oroville 2014</v>
      </c>
      <c r="E1490" s="103">
        <v>419</v>
      </c>
      <c r="F1490" s="101">
        <v>0</v>
      </c>
      <c r="G1490" s="103">
        <v>0</v>
      </c>
      <c r="H1490" s="103">
        <v>0</v>
      </c>
      <c r="I1490" s="102"/>
      <c r="J1490" s="103">
        <v>284</v>
      </c>
      <c r="K1490" s="101">
        <v>57</v>
      </c>
      <c r="L1490" s="103">
        <v>50</v>
      </c>
      <c r="M1490" s="103">
        <v>7</v>
      </c>
      <c r="N1490" s="102"/>
      <c r="O1490" s="103">
        <v>306</v>
      </c>
      <c r="P1490" s="103">
        <v>0</v>
      </c>
      <c r="Q1490" s="102"/>
      <c r="R1490" s="103">
        <v>784</v>
      </c>
      <c r="S1490" s="103">
        <v>14</v>
      </c>
      <c r="T1490" s="102">
        <v>7</v>
      </c>
      <c r="U1490" s="103">
        <v>1793</v>
      </c>
      <c r="V1490" s="103">
        <v>71</v>
      </c>
    </row>
    <row r="1491" spans="1:22" ht="16">
      <c r="A1491" s="104" t="s">
        <v>1214</v>
      </c>
      <c r="B1491" s="20" t="str">
        <f>VLOOKUP(A1491,'Planning Periods'!$E$2:$N$540,10,FALSE)</f>
        <v>06/15/2014 - 06/15/2022</v>
      </c>
      <c r="C1491" s="103">
        <v>2015</v>
      </c>
      <c r="D1491" s="103" t="str">
        <f t="shared" si="21"/>
        <v>Oroville 2015</v>
      </c>
      <c r="E1491" s="103">
        <v>419</v>
      </c>
      <c r="F1491" s="101">
        <v>2</v>
      </c>
      <c r="G1491" s="103">
        <v>0</v>
      </c>
      <c r="H1491" s="103">
        <v>2</v>
      </c>
      <c r="I1491" s="102"/>
      <c r="J1491" s="103">
        <v>284</v>
      </c>
      <c r="K1491" s="101">
        <v>4</v>
      </c>
      <c r="L1491" s="103">
        <v>0</v>
      </c>
      <c r="M1491" s="103">
        <v>4</v>
      </c>
      <c r="N1491" s="102"/>
      <c r="O1491" s="103">
        <v>306</v>
      </c>
      <c r="P1491" s="103">
        <v>0</v>
      </c>
      <c r="Q1491" s="102"/>
      <c r="R1491" s="103">
        <v>784</v>
      </c>
      <c r="S1491" s="103">
        <v>11</v>
      </c>
      <c r="T1491" s="102">
        <v>4</v>
      </c>
      <c r="U1491" s="103">
        <v>1793</v>
      </c>
      <c r="V1491" s="103">
        <v>17</v>
      </c>
    </row>
    <row r="1492" spans="1:22" ht="16">
      <c r="A1492" s="104" t="s">
        <v>1214</v>
      </c>
      <c r="B1492" s="20" t="str">
        <f>VLOOKUP(A1492,'Planning Periods'!$E$2:$N$540,10,FALSE)</f>
        <v>06/15/2014 - 06/15/2022</v>
      </c>
      <c r="C1492" s="103">
        <v>2016</v>
      </c>
      <c r="D1492" s="103" t="str">
        <f t="shared" si="21"/>
        <v>Oroville 2016</v>
      </c>
      <c r="E1492" s="103">
        <v>419</v>
      </c>
      <c r="F1492" s="101">
        <v>8</v>
      </c>
      <c r="G1492" s="103">
        <v>0</v>
      </c>
      <c r="H1492" s="103">
        <v>8</v>
      </c>
      <c r="I1492" s="102"/>
      <c r="J1492" s="103">
        <v>284</v>
      </c>
      <c r="K1492" s="101">
        <v>6</v>
      </c>
      <c r="L1492" s="103">
        <v>0</v>
      </c>
      <c r="M1492" s="103">
        <v>6</v>
      </c>
      <c r="N1492" s="102"/>
      <c r="O1492" s="103">
        <v>306</v>
      </c>
      <c r="P1492" s="103">
        <v>0</v>
      </c>
      <c r="Q1492" s="102"/>
      <c r="R1492" s="103">
        <v>784</v>
      </c>
      <c r="S1492" s="103">
        <v>1</v>
      </c>
      <c r="T1492" s="102">
        <v>6</v>
      </c>
      <c r="U1492" s="103">
        <v>1793</v>
      </c>
      <c r="V1492" s="103">
        <v>15</v>
      </c>
    </row>
    <row r="1493" spans="1:22" ht="16">
      <c r="A1493" s="104" t="s">
        <v>1214</v>
      </c>
      <c r="B1493" s="20" t="str">
        <f>VLOOKUP(A1493,'Planning Periods'!$E$2:$N$540,10,FALSE)</f>
        <v>06/15/2014 - 06/15/2022</v>
      </c>
      <c r="C1493" s="103">
        <v>2017</v>
      </c>
      <c r="D1493" s="103" t="str">
        <f t="shared" ref="D1493:D1564" si="22">CONCATENATE(A1493," ",C1493)</f>
        <v>Oroville 2017</v>
      </c>
      <c r="E1493" s="103">
        <v>419</v>
      </c>
      <c r="F1493" s="101">
        <v>0</v>
      </c>
      <c r="G1493" s="103">
        <v>0</v>
      </c>
      <c r="H1493" s="103">
        <v>0</v>
      </c>
      <c r="I1493" s="102"/>
      <c r="J1493" s="103">
        <v>284</v>
      </c>
      <c r="K1493" s="101">
        <v>0</v>
      </c>
      <c r="L1493" s="103">
        <v>0</v>
      </c>
      <c r="M1493" s="103">
        <v>0</v>
      </c>
      <c r="N1493" s="102"/>
      <c r="O1493" s="103">
        <v>306</v>
      </c>
      <c r="P1493" s="103">
        <v>0</v>
      </c>
      <c r="Q1493" s="102"/>
      <c r="R1493" s="103">
        <v>784</v>
      </c>
      <c r="S1493" s="103">
        <v>3</v>
      </c>
      <c r="T1493" s="102">
        <v>0</v>
      </c>
      <c r="U1493" s="103">
        <v>1793</v>
      </c>
      <c r="V1493" s="103">
        <v>3</v>
      </c>
    </row>
    <row r="1494" spans="1:22">
      <c r="A1494" s="104" t="s">
        <v>762</v>
      </c>
      <c r="B1494" s="20"/>
      <c r="C1494" s="103">
        <v>2013</v>
      </c>
      <c r="D1494" s="103" t="str">
        <f t="shared" si="21"/>
        <v>Oxnard 2013</v>
      </c>
      <c r="E1494" s="103" t="s">
        <v>1538</v>
      </c>
      <c r="F1494" s="101" t="s">
        <v>1538</v>
      </c>
      <c r="G1494" s="103" t="s">
        <v>1538</v>
      </c>
      <c r="H1494" s="103" t="s">
        <v>1538</v>
      </c>
      <c r="I1494" s="102"/>
      <c r="J1494" s="103" t="s">
        <v>1538</v>
      </c>
      <c r="K1494" s="101" t="s">
        <v>1538</v>
      </c>
      <c r="L1494" s="103" t="s">
        <v>1538</v>
      </c>
      <c r="M1494" s="103" t="s">
        <v>1538</v>
      </c>
      <c r="N1494" s="102"/>
      <c r="O1494" s="103" t="s">
        <v>1538</v>
      </c>
      <c r="P1494" s="103" t="s">
        <v>1538</v>
      </c>
      <c r="Q1494" s="102"/>
      <c r="R1494" s="103" t="s">
        <v>1538</v>
      </c>
      <c r="S1494" s="103" t="s">
        <v>1538</v>
      </c>
      <c r="T1494" s="102" t="s">
        <v>1538</v>
      </c>
      <c r="U1494" s="103" t="s">
        <v>1538</v>
      </c>
      <c r="V1494" s="103" t="s">
        <v>1538</v>
      </c>
    </row>
    <row r="1495" spans="1:22" ht="16">
      <c r="A1495" s="104" t="s">
        <v>762</v>
      </c>
      <c r="B1495" s="20" t="str">
        <f>VLOOKUP(A1495,'Planning Periods'!$E$2:$N$540,10,FALSE)</f>
        <v>10/15/2013 - 10/15/2021</v>
      </c>
      <c r="C1495" s="103">
        <v>2014</v>
      </c>
      <c r="D1495" s="103" t="str">
        <f>CONCATENATE(A1495," ",C1495)</f>
        <v>Oxnard 2014</v>
      </c>
      <c r="E1495" s="103">
        <v>844</v>
      </c>
      <c r="F1495" s="101">
        <v>48</v>
      </c>
      <c r="G1495" s="103">
        <v>48</v>
      </c>
      <c r="H1495" s="103">
        <v>0</v>
      </c>
      <c r="I1495" s="102"/>
      <c r="J1495" s="103">
        <v>1160</v>
      </c>
      <c r="K1495" s="101">
        <v>67</v>
      </c>
      <c r="L1495" s="103">
        <v>67</v>
      </c>
      <c r="M1495" s="103">
        <v>0</v>
      </c>
      <c r="N1495" s="102"/>
      <c r="O1495" s="103">
        <v>1351</v>
      </c>
      <c r="P1495" s="103">
        <v>2</v>
      </c>
      <c r="Q1495" s="102"/>
      <c r="R1495" s="103">
        <v>3102</v>
      </c>
      <c r="S1495" s="103">
        <v>39</v>
      </c>
      <c r="T1495" s="102">
        <v>0</v>
      </c>
      <c r="U1495" s="103">
        <v>6457</v>
      </c>
      <c r="V1495" s="103">
        <v>156</v>
      </c>
    </row>
    <row r="1496" spans="1:22" ht="16">
      <c r="A1496" s="104" t="s">
        <v>762</v>
      </c>
      <c r="B1496" s="20" t="str">
        <f>VLOOKUP(A1496,'Planning Periods'!$E$2:$N$540,10,FALSE)</f>
        <v>10/15/2013 - 10/15/2021</v>
      </c>
      <c r="C1496" s="103">
        <v>2015</v>
      </c>
      <c r="D1496" s="103" t="str">
        <f t="shared" si="22"/>
        <v>Oxnard 2015</v>
      </c>
      <c r="E1496" s="103">
        <v>844</v>
      </c>
      <c r="F1496" s="101">
        <v>0</v>
      </c>
      <c r="G1496" s="103">
        <v>0</v>
      </c>
      <c r="H1496" s="103">
        <v>0</v>
      </c>
      <c r="I1496" s="102"/>
      <c r="J1496" s="103">
        <v>1160</v>
      </c>
      <c r="K1496" s="101">
        <v>0</v>
      </c>
      <c r="L1496" s="103">
        <v>0</v>
      </c>
      <c r="M1496" s="103">
        <v>0</v>
      </c>
      <c r="N1496" s="102"/>
      <c r="O1496" s="103">
        <v>1351</v>
      </c>
      <c r="P1496" s="103">
        <v>0</v>
      </c>
      <c r="Q1496" s="102"/>
      <c r="R1496" s="103">
        <v>3102</v>
      </c>
      <c r="S1496" s="103">
        <v>5</v>
      </c>
      <c r="T1496" s="102">
        <v>0</v>
      </c>
      <c r="U1496" s="103">
        <v>6457</v>
      </c>
      <c r="V1496" s="103">
        <v>5</v>
      </c>
    </row>
    <row r="1497" spans="1:22" ht="16">
      <c r="A1497" s="104" t="s">
        <v>762</v>
      </c>
      <c r="B1497" s="20" t="str">
        <f>VLOOKUP(A1497,'Planning Periods'!$E$2:$N$540,10,FALSE)</f>
        <v>10/15/2013 - 10/15/2021</v>
      </c>
      <c r="C1497" s="103">
        <v>2016</v>
      </c>
      <c r="D1497" s="103" t="str">
        <f t="shared" si="22"/>
        <v>Oxnard 2016</v>
      </c>
      <c r="E1497" s="103">
        <v>844</v>
      </c>
      <c r="F1497" s="101">
        <v>50</v>
      </c>
      <c r="G1497" s="103">
        <v>50</v>
      </c>
      <c r="H1497" s="103">
        <v>0</v>
      </c>
      <c r="I1497" s="102"/>
      <c r="J1497" s="103">
        <v>1160</v>
      </c>
      <c r="K1497" s="101">
        <v>207</v>
      </c>
      <c r="L1497" s="103">
        <v>118</v>
      </c>
      <c r="M1497" s="103">
        <v>89</v>
      </c>
      <c r="N1497" s="102"/>
      <c r="O1497" s="103">
        <v>1351</v>
      </c>
      <c r="P1497" s="103">
        <v>2</v>
      </c>
      <c r="Q1497" s="102"/>
      <c r="R1497" s="103">
        <v>3102</v>
      </c>
      <c r="S1497" s="103">
        <v>80</v>
      </c>
      <c r="T1497" s="102">
        <v>89</v>
      </c>
      <c r="U1497" s="103">
        <v>6457</v>
      </c>
      <c r="V1497" s="103">
        <v>339</v>
      </c>
    </row>
    <row r="1498" spans="1:22" ht="16">
      <c r="A1498" s="104" t="s">
        <v>762</v>
      </c>
      <c r="B1498" s="20" t="str">
        <f>VLOOKUP(A1498,'Planning Periods'!$E$2:$N$540,10,FALSE)</f>
        <v>10/15/2013 - 10/15/2021</v>
      </c>
      <c r="C1498" s="103">
        <v>2017</v>
      </c>
      <c r="D1498" s="103" t="str">
        <f t="shared" si="22"/>
        <v>Oxnard 2017</v>
      </c>
      <c r="E1498" s="103">
        <v>844</v>
      </c>
      <c r="F1498" s="101">
        <v>30</v>
      </c>
      <c r="G1498" s="103">
        <v>30</v>
      </c>
      <c r="H1498" s="103">
        <v>0</v>
      </c>
      <c r="I1498" s="102"/>
      <c r="J1498" s="103">
        <v>1160</v>
      </c>
      <c r="K1498" s="101">
        <v>234</v>
      </c>
      <c r="L1498" s="103">
        <v>234</v>
      </c>
      <c r="M1498" s="103">
        <v>0</v>
      </c>
      <c r="N1498" s="102"/>
      <c r="O1498" s="103">
        <v>1351</v>
      </c>
      <c r="P1498" s="103">
        <v>371</v>
      </c>
      <c r="Q1498" s="102"/>
      <c r="R1498" s="103">
        <v>3102</v>
      </c>
      <c r="S1498" s="103">
        <v>138</v>
      </c>
      <c r="T1498" s="102">
        <v>0</v>
      </c>
      <c r="U1498" s="103">
        <v>6457</v>
      </c>
      <c r="V1498" s="103">
        <v>773</v>
      </c>
    </row>
    <row r="1499" spans="1:22" ht="16">
      <c r="A1499" s="104" t="s">
        <v>1011</v>
      </c>
      <c r="B1499" s="20" t="str">
        <f>VLOOKUP(A1499,'Planning Periods'!$E$2:$N$540,10,FALSE)</f>
        <v>12/31/2015 - 12/31/2023</v>
      </c>
      <c r="C1499" s="103">
        <v>2014</v>
      </c>
      <c r="D1499" s="103" t="str">
        <f t="shared" si="22"/>
        <v>Pacific Grove 2014</v>
      </c>
      <c r="E1499" s="103" t="s">
        <v>1538</v>
      </c>
      <c r="F1499" s="101" t="s">
        <v>1538</v>
      </c>
      <c r="G1499" s="103" t="s">
        <v>1538</v>
      </c>
      <c r="H1499" s="103" t="s">
        <v>1538</v>
      </c>
      <c r="I1499" s="102"/>
      <c r="J1499" s="103" t="s">
        <v>1538</v>
      </c>
      <c r="K1499" s="101" t="s">
        <v>1538</v>
      </c>
      <c r="L1499" s="103" t="s">
        <v>1538</v>
      </c>
      <c r="M1499" s="103" t="s">
        <v>1538</v>
      </c>
      <c r="N1499" s="102"/>
      <c r="O1499" s="103" t="s">
        <v>1538</v>
      </c>
      <c r="P1499" s="103" t="s">
        <v>1538</v>
      </c>
      <c r="Q1499" s="102"/>
      <c r="R1499" s="103" t="s">
        <v>1538</v>
      </c>
      <c r="S1499" s="103" t="s">
        <v>1538</v>
      </c>
      <c r="T1499" s="102" t="s">
        <v>1538</v>
      </c>
      <c r="U1499" s="103" t="s">
        <v>1538</v>
      </c>
      <c r="V1499" s="103" t="s">
        <v>1538</v>
      </c>
    </row>
    <row r="1500" spans="1:22" ht="16">
      <c r="A1500" s="104" t="s">
        <v>1011</v>
      </c>
      <c r="B1500" s="20" t="str">
        <f>VLOOKUP(A1500,'Planning Periods'!$E$2:$N$540,10,FALSE)</f>
        <v>12/31/2015 - 12/31/2023</v>
      </c>
      <c r="C1500" s="103">
        <v>2015</v>
      </c>
      <c r="D1500" s="103" t="str">
        <f t="shared" si="22"/>
        <v>Pacific Grove 2015</v>
      </c>
      <c r="E1500" s="103">
        <v>28</v>
      </c>
      <c r="F1500" s="101">
        <v>0</v>
      </c>
      <c r="G1500" s="103">
        <v>0</v>
      </c>
      <c r="H1500" s="103">
        <v>0</v>
      </c>
      <c r="I1500" s="102"/>
      <c r="J1500" s="103">
        <v>18</v>
      </c>
      <c r="K1500" s="101">
        <v>0</v>
      </c>
      <c r="L1500" s="103">
        <v>0</v>
      </c>
      <c r="M1500" s="103">
        <v>0</v>
      </c>
      <c r="N1500" s="102"/>
      <c r="O1500" s="103">
        <v>21</v>
      </c>
      <c r="P1500" s="103">
        <v>0</v>
      </c>
      <c r="Q1500" s="102"/>
      <c r="R1500" s="103">
        <v>48</v>
      </c>
      <c r="S1500" s="103">
        <v>0</v>
      </c>
      <c r="T1500" s="102">
        <v>0</v>
      </c>
      <c r="U1500" s="103">
        <v>115</v>
      </c>
      <c r="V1500" s="103">
        <v>0</v>
      </c>
    </row>
    <row r="1501" spans="1:22" ht="16">
      <c r="A1501" s="104" t="s">
        <v>1011</v>
      </c>
      <c r="B1501" s="20" t="str">
        <f>VLOOKUP(A1501,'Planning Periods'!$E$2:$N$540,10,FALSE)</f>
        <v>12/31/2015 - 12/31/2023</v>
      </c>
      <c r="C1501" s="103">
        <v>2016</v>
      </c>
      <c r="D1501" s="103" t="str">
        <f t="shared" si="22"/>
        <v>Pacific Grove 2016</v>
      </c>
      <c r="E1501" s="103">
        <v>28</v>
      </c>
      <c r="F1501" s="101">
        <v>0</v>
      </c>
      <c r="G1501" s="103">
        <v>0</v>
      </c>
      <c r="H1501" s="103">
        <v>0</v>
      </c>
      <c r="I1501" s="102"/>
      <c r="J1501" s="103">
        <v>18</v>
      </c>
      <c r="K1501" s="101">
        <v>0</v>
      </c>
      <c r="L1501" s="103">
        <v>0</v>
      </c>
      <c r="M1501" s="103">
        <v>0</v>
      </c>
      <c r="N1501" s="102"/>
      <c r="O1501" s="103">
        <v>21</v>
      </c>
      <c r="P1501" s="103">
        <v>0</v>
      </c>
      <c r="Q1501" s="102"/>
      <c r="R1501" s="103">
        <v>48</v>
      </c>
      <c r="S1501" s="103">
        <v>4</v>
      </c>
      <c r="T1501" s="102">
        <v>0</v>
      </c>
      <c r="U1501" s="103">
        <v>115</v>
      </c>
      <c r="V1501" s="103">
        <v>4</v>
      </c>
    </row>
    <row r="1502" spans="1:22" ht="16">
      <c r="A1502" s="104" t="s">
        <v>1011</v>
      </c>
      <c r="B1502" s="20" t="str">
        <f>VLOOKUP(A1502,'Planning Periods'!$E$2:$N$540,10,FALSE)</f>
        <v>12/31/2015 - 12/31/2023</v>
      </c>
      <c r="C1502" s="103">
        <v>2017</v>
      </c>
      <c r="D1502" s="103" t="str">
        <f t="shared" si="22"/>
        <v>Pacific Grove 2017</v>
      </c>
      <c r="E1502" s="103">
        <v>28</v>
      </c>
      <c r="F1502" s="101">
        <v>0</v>
      </c>
      <c r="G1502" s="103">
        <v>0</v>
      </c>
      <c r="H1502" s="103">
        <v>0</v>
      </c>
      <c r="I1502" s="102"/>
      <c r="J1502" s="103">
        <v>18</v>
      </c>
      <c r="K1502" s="101">
        <v>0</v>
      </c>
      <c r="L1502" s="103">
        <v>0</v>
      </c>
      <c r="M1502" s="103">
        <v>0</v>
      </c>
      <c r="N1502" s="102"/>
      <c r="O1502" s="103">
        <v>21</v>
      </c>
      <c r="P1502" s="103">
        <v>0</v>
      </c>
      <c r="Q1502" s="102"/>
      <c r="R1502" s="103">
        <v>48</v>
      </c>
      <c r="S1502" s="103">
        <v>1</v>
      </c>
      <c r="T1502" s="102">
        <v>0</v>
      </c>
      <c r="U1502" s="103">
        <v>115</v>
      </c>
      <c r="V1502" s="103">
        <v>1</v>
      </c>
    </row>
    <row r="1503" spans="1:22" ht="16">
      <c r="A1503" s="104" t="s">
        <v>855</v>
      </c>
      <c r="B1503" s="20" t="str">
        <f>VLOOKUP(A1503,'Planning Periods'!$E$2:$N$540,10,FALSE)</f>
        <v>01/31/2015 - 01/31/2023</v>
      </c>
      <c r="C1503" s="103">
        <v>2014</v>
      </c>
      <c r="D1503" s="103" t="str">
        <f t="shared" si="22"/>
        <v>Pacifica 2014</v>
      </c>
      <c r="E1503" s="103" t="s">
        <v>1538</v>
      </c>
      <c r="F1503" s="101" t="s">
        <v>1538</v>
      </c>
      <c r="G1503" s="103" t="s">
        <v>1538</v>
      </c>
      <c r="H1503" s="103" t="s">
        <v>1538</v>
      </c>
      <c r="I1503" s="102"/>
      <c r="J1503" s="103" t="s">
        <v>1538</v>
      </c>
      <c r="K1503" s="101" t="s">
        <v>1538</v>
      </c>
      <c r="L1503" s="103" t="s">
        <v>1538</v>
      </c>
      <c r="M1503" s="103" t="s">
        <v>1538</v>
      </c>
      <c r="N1503" s="102"/>
      <c r="O1503" s="103" t="s">
        <v>1538</v>
      </c>
      <c r="P1503" s="103" t="s">
        <v>1538</v>
      </c>
      <c r="Q1503" s="102"/>
      <c r="R1503" s="103" t="s">
        <v>1538</v>
      </c>
      <c r="S1503" s="103" t="s">
        <v>1538</v>
      </c>
      <c r="T1503" s="102" t="s">
        <v>1538</v>
      </c>
      <c r="U1503" s="103" t="s">
        <v>1538</v>
      </c>
      <c r="V1503" s="103" t="s">
        <v>1538</v>
      </c>
    </row>
    <row r="1504" spans="1:22" ht="16">
      <c r="A1504" s="104" t="s">
        <v>855</v>
      </c>
      <c r="B1504" s="20" t="str">
        <f>VLOOKUP(A1504,'Planning Periods'!$E$2:$N$540,10,FALSE)</f>
        <v>01/31/2015 - 01/31/2023</v>
      </c>
      <c r="C1504" s="103">
        <v>2015</v>
      </c>
      <c r="D1504" s="103" t="str">
        <f t="shared" si="22"/>
        <v>Pacifica 2015</v>
      </c>
      <c r="E1504" s="103">
        <v>121</v>
      </c>
      <c r="F1504" s="101">
        <v>0</v>
      </c>
      <c r="G1504" s="103">
        <v>0</v>
      </c>
      <c r="H1504" s="103">
        <v>0</v>
      </c>
      <c r="I1504" s="102"/>
      <c r="J1504" s="103">
        <v>68</v>
      </c>
      <c r="K1504" s="101">
        <v>0</v>
      </c>
      <c r="L1504" s="103">
        <v>0</v>
      </c>
      <c r="M1504" s="103">
        <v>0</v>
      </c>
      <c r="N1504" s="102"/>
      <c r="O1504" s="103">
        <v>70</v>
      </c>
      <c r="P1504" s="103">
        <v>1</v>
      </c>
      <c r="Q1504" s="102"/>
      <c r="R1504" s="103">
        <v>154</v>
      </c>
      <c r="S1504" s="103">
        <v>7</v>
      </c>
      <c r="T1504" s="102">
        <v>0</v>
      </c>
      <c r="U1504" s="103">
        <v>413</v>
      </c>
      <c r="V1504" s="103">
        <v>8</v>
      </c>
    </row>
    <row r="1505" spans="1:22" ht="16">
      <c r="A1505" s="104" t="s">
        <v>855</v>
      </c>
      <c r="B1505" s="20" t="str">
        <f>VLOOKUP(A1505,'Planning Periods'!$E$2:$N$540,10,FALSE)</f>
        <v>01/31/2015 - 01/31/2023</v>
      </c>
      <c r="C1505" s="103">
        <v>2016</v>
      </c>
      <c r="D1505" s="103" t="str">
        <f t="shared" si="22"/>
        <v>Pacifica 2016</v>
      </c>
      <c r="E1505" s="103">
        <v>121</v>
      </c>
      <c r="F1505" s="101">
        <v>0</v>
      </c>
      <c r="G1505" s="103">
        <v>0</v>
      </c>
      <c r="H1505" s="103">
        <v>0</v>
      </c>
      <c r="I1505" s="102"/>
      <c r="J1505" s="103">
        <v>68</v>
      </c>
      <c r="K1505" s="101">
        <v>0</v>
      </c>
      <c r="L1505" s="103">
        <v>0</v>
      </c>
      <c r="M1505" s="103">
        <v>0</v>
      </c>
      <c r="N1505" s="102"/>
      <c r="O1505" s="103">
        <v>70</v>
      </c>
      <c r="P1505" s="103">
        <v>1</v>
      </c>
      <c r="Q1505" s="102"/>
      <c r="R1505" s="103">
        <v>154</v>
      </c>
      <c r="S1505" s="103">
        <v>12</v>
      </c>
      <c r="T1505" s="102">
        <v>0</v>
      </c>
      <c r="U1505" s="103">
        <v>413</v>
      </c>
      <c r="V1505" s="103">
        <v>13</v>
      </c>
    </row>
    <row r="1506" spans="1:22" ht="16">
      <c r="A1506" s="104" t="s">
        <v>855</v>
      </c>
      <c r="B1506" s="20" t="str">
        <f>VLOOKUP(A1506,'Planning Periods'!$E$2:$N$540,10,FALSE)</f>
        <v>01/31/2015 - 01/31/2023</v>
      </c>
      <c r="C1506" s="103">
        <v>2017</v>
      </c>
      <c r="D1506" s="103" t="str">
        <f t="shared" si="22"/>
        <v>Pacifica 2017</v>
      </c>
      <c r="E1506" s="103">
        <v>121</v>
      </c>
      <c r="F1506" s="101">
        <v>0</v>
      </c>
      <c r="G1506" s="103">
        <v>0</v>
      </c>
      <c r="H1506" s="103">
        <v>0</v>
      </c>
      <c r="I1506" s="102"/>
      <c r="J1506" s="103">
        <v>68</v>
      </c>
      <c r="K1506" s="101">
        <v>0</v>
      </c>
      <c r="L1506" s="103">
        <v>0</v>
      </c>
      <c r="M1506" s="103">
        <v>0</v>
      </c>
      <c r="N1506" s="102"/>
      <c r="O1506" s="103">
        <v>70</v>
      </c>
      <c r="P1506" s="103">
        <v>4</v>
      </c>
      <c r="Q1506" s="102"/>
      <c r="R1506" s="103">
        <v>154</v>
      </c>
      <c r="S1506" s="103">
        <v>5</v>
      </c>
      <c r="T1506" s="102">
        <v>0</v>
      </c>
      <c r="U1506" s="103">
        <v>413</v>
      </c>
      <c r="V1506" s="103">
        <v>9</v>
      </c>
    </row>
    <row r="1507" spans="1:22">
      <c r="A1507" s="104" t="s">
        <v>938</v>
      </c>
      <c r="B1507" s="20"/>
      <c r="C1507" s="103">
        <v>2013</v>
      </c>
      <c r="D1507" s="103" t="str">
        <f t="shared" si="22"/>
        <v>Palm Desert 2013</v>
      </c>
      <c r="E1507" s="103" t="s">
        <v>1538</v>
      </c>
      <c r="F1507" s="101" t="s">
        <v>1538</v>
      </c>
      <c r="G1507" s="103" t="s">
        <v>1538</v>
      </c>
      <c r="H1507" s="103" t="s">
        <v>1538</v>
      </c>
      <c r="I1507" s="102"/>
      <c r="J1507" s="103" t="s">
        <v>1538</v>
      </c>
      <c r="K1507" s="101" t="s">
        <v>1538</v>
      </c>
      <c r="L1507" s="103" t="s">
        <v>1538</v>
      </c>
      <c r="M1507" s="103" t="s">
        <v>1538</v>
      </c>
      <c r="N1507" s="102"/>
      <c r="O1507" s="103" t="s">
        <v>1538</v>
      </c>
      <c r="P1507" s="103" t="s">
        <v>1538</v>
      </c>
      <c r="Q1507" s="102"/>
      <c r="R1507" s="103" t="s">
        <v>1538</v>
      </c>
      <c r="S1507" s="103" t="s">
        <v>1538</v>
      </c>
      <c r="T1507" s="102" t="s">
        <v>1538</v>
      </c>
      <c r="U1507" s="103" t="s">
        <v>1538</v>
      </c>
      <c r="V1507" s="103" t="s">
        <v>1538</v>
      </c>
    </row>
    <row r="1508" spans="1:22" ht="16">
      <c r="A1508" s="104" t="s">
        <v>938</v>
      </c>
      <c r="B1508" s="20" t="str">
        <f>VLOOKUP(A1508,'Planning Periods'!$E$2:$N$540,10,FALSE)</f>
        <v>10/15/2013 - 10/15/2021</v>
      </c>
      <c r="C1508" s="103">
        <v>2014</v>
      </c>
      <c r="D1508" s="103" t="str">
        <f t="shared" si="22"/>
        <v>Palm Desert 2014</v>
      </c>
      <c r="E1508" s="103">
        <v>1105</v>
      </c>
      <c r="F1508" s="101">
        <v>0</v>
      </c>
      <c r="G1508" s="103">
        <v>0</v>
      </c>
      <c r="H1508" s="103">
        <v>0</v>
      </c>
      <c r="I1508" s="102"/>
      <c r="J1508" s="103">
        <v>759</v>
      </c>
      <c r="K1508" s="101">
        <v>0</v>
      </c>
      <c r="L1508" s="103">
        <v>0</v>
      </c>
      <c r="M1508" s="103">
        <v>0</v>
      </c>
      <c r="N1508" s="102"/>
      <c r="O1508" s="103">
        <v>847</v>
      </c>
      <c r="P1508" s="103">
        <v>0</v>
      </c>
      <c r="Q1508" s="102"/>
      <c r="R1508" s="103">
        <v>1875</v>
      </c>
      <c r="S1508" s="103">
        <v>220</v>
      </c>
      <c r="T1508" s="102">
        <v>0</v>
      </c>
      <c r="U1508" s="103">
        <v>4586</v>
      </c>
      <c r="V1508" s="103">
        <v>220</v>
      </c>
    </row>
    <row r="1509" spans="1:22" ht="16">
      <c r="A1509" s="104" t="s">
        <v>938</v>
      </c>
      <c r="B1509" s="20" t="str">
        <f>VLOOKUP(A1509,'Planning Periods'!$E$2:$N$540,10,FALSE)</f>
        <v>10/15/2013 - 10/15/2021</v>
      </c>
      <c r="C1509" s="103">
        <v>2015</v>
      </c>
      <c r="D1509" s="103" t="str">
        <f t="shared" si="22"/>
        <v>Palm Desert 2015</v>
      </c>
      <c r="E1509" s="103">
        <v>1105</v>
      </c>
      <c r="F1509" s="101">
        <v>38</v>
      </c>
      <c r="G1509" s="103">
        <v>38</v>
      </c>
      <c r="H1509" s="103">
        <v>0</v>
      </c>
      <c r="I1509" s="102"/>
      <c r="J1509" s="103">
        <v>759</v>
      </c>
      <c r="K1509" s="101">
        <v>36</v>
      </c>
      <c r="L1509" s="103">
        <v>36</v>
      </c>
      <c r="M1509" s="103">
        <v>0</v>
      </c>
      <c r="N1509" s="102"/>
      <c r="O1509" s="103">
        <v>847</v>
      </c>
      <c r="P1509" s="103">
        <v>0</v>
      </c>
      <c r="Q1509" s="102"/>
      <c r="R1509" s="103">
        <v>1875</v>
      </c>
      <c r="S1509" s="103">
        <v>0</v>
      </c>
      <c r="T1509" s="102">
        <v>0</v>
      </c>
      <c r="U1509" s="103">
        <v>4586</v>
      </c>
      <c r="V1509" s="103">
        <v>74</v>
      </c>
    </row>
    <row r="1510" spans="1:22" ht="16">
      <c r="A1510" s="104" t="s">
        <v>938</v>
      </c>
      <c r="B1510" s="20" t="str">
        <f>VLOOKUP(A1510,'Planning Periods'!$E$2:$N$540,10,FALSE)</f>
        <v>10/15/2013 - 10/15/2021</v>
      </c>
      <c r="C1510" s="103">
        <v>2016</v>
      </c>
      <c r="D1510" s="103" t="str">
        <f t="shared" si="22"/>
        <v>Palm Desert 2016</v>
      </c>
      <c r="E1510" s="103">
        <v>1105</v>
      </c>
      <c r="F1510" s="101">
        <v>0</v>
      </c>
      <c r="G1510" s="103">
        <v>0</v>
      </c>
      <c r="H1510" s="103">
        <v>0</v>
      </c>
      <c r="I1510" s="102"/>
      <c r="J1510" s="103">
        <v>759</v>
      </c>
      <c r="K1510" s="101">
        <v>0</v>
      </c>
      <c r="L1510" s="103">
        <v>0</v>
      </c>
      <c r="M1510" s="103">
        <v>0</v>
      </c>
      <c r="N1510" s="102"/>
      <c r="O1510" s="103">
        <v>847</v>
      </c>
      <c r="P1510" s="103">
        <v>0</v>
      </c>
      <c r="Q1510" s="102"/>
      <c r="R1510" s="103">
        <v>1875</v>
      </c>
      <c r="S1510" s="103">
        <v>80</v>
      </c>
      <c r="T1510" s="102">
        <v>0</v>
      </c>
      <c r="U1510" s="103">
        <v>4586</v>
      </c>
      <c r="V1510" s="103">
        <v>80</v>
      </c>
    </row>
    <row r="1511" spans="1:22" ht="16">
      <c r="A1511" s="104" t="s">
        <v>938</v>
      </c>
      <c r="B1511" s="20" t="str">
        <f>VLOOKUP(A1511,'Planning Periods'!$E$2:$N$540,10,FALSE)</f>
        <v>10/15/2013 - 10/15/2021</v>
      </c>
      <c r="C1511" s="103">
        <v>2017</v>
      </c>
      <c r="D1511" s="103" t="str">
        <f t="shared" si="22"/>
        <v>Palm Desert 2017</v>
      </c>
      <c r="E1511" s="103">
        <v>1105</v>
      </c>
      <c r="F1511" s="101">
        <v>0</v>
      </c>
      <c r="G1511" s="103">
        <v>0</v>
      </c>
      <c r="H1511" s="103">
        <v>0</v>
      </c>
      <c r="I1511" s="102"/>
      <c r="J1511" s="103">
        <v>759</v>
      </c>
      <c r="K1511" s="101">
        <v>0</v>
      </c>
      <c r="L1511" s="103">
        <v>0</v>
      </c>
      <c r="M1511" s="103">
        <v>0</v>
      </c>
      <c r="N1511" s="102"/>
      <c r="O1511" s="103">
        <v>847</v>
      </c>
      <c r="P1511" s="103">
        <v>0</v>
      </c>
      <c r="Q1511" s="102"/>
      <c r="R1511" s="103">
        <v>1875</v>
      </c>
      <c r="S1511" s="103">
        <v>95</v>
      </c>
      <c r="T1511" s="102">
        <v>0</v>
      </c>
      <c r="U1511" s="103">
        <v>4586</v>
      </c>
      <c r="V1511" s="103">
        <v>95</v>
      </c>
    </row>
    <row r="1512" spans="1:22">
      <c r="A1512" s="104" t="s">
        <v>937</v>
      </c>
      <c r="B1512" s="20"/>
      <c r="C1512" s="103">
        <v>2013</v>
      </c>
      <c r="D1512" s="103" t="str">
        <f t="shared" si="22"/>
        <v>Palm Springs 2013</v>
      </c>
      <c r="E1512" s="103" t="s">
        <v>1538</v>
      </c>
      <c r="F1512" s="101" t="s">
        <v>1538</v>
      </c>
      <c r="G1512" s="103" t="s">
        <v>1538</v>
      </c>
      <c r="H1512" s="103" t="s">
        <v>1538</v>
      </c>
      <c r="I1512" s="102"/>
      <c r="J1512" s="103" t="s">
        <v>1538</v>
      </c>
      <c r="K1512" s="101" t="s">
        <v>1538</v>
      </c>
      <c r="L1512" s="103" t="s">
        <v>1538</v>
      </c>
      <c r="M1512" s="103" t="s">
        <v>1538</v>
      </c>
      <c r="N1512" s="102"/>
      <c r="O1512" s="103" t="s">
        <v>1538</v>
      </c>
      <c r="P1512" s="103" t="s">
        <v>1538</v>
      </c>
      <c r="Q1512" s="102"/>
      <c r="R1512" s="103" t="s">
        <v>1538</v>
      </c>
      <c r="S1512" s="103" t="s">
        <v>1538</v>
      </c>
      <c r="T1512" s="102" t="s">
        <v>1538</v>
      </c>
      <c r="U1512" s="103" t="s">
        <v>1538</v>
      </c>
      <c r="V1512" s="103" t="s">
        <v>1538</v>
      </c>
    </row>
    <row r="1513" spans="1:22" ht="16">
      <c r="A1513" s="104" t="s">
        <v>937</v>
      </c>
      <c r="B1513" s="20" t="str">
        <f>VLOOKUP(A1513,'Planning Periods'!$E$2:$N$540,10,FALSE)</f>
        <v>10/15/2013 - 10/15/2021</v>
      </c>
      <c r="C1513" s="103">
        <v>2014</v>
      </c>
      <c r="D1513" s="103" t="str">
        <f t="shared" si="22"/>
        <v>Palm Springs 2014</v>
      </c>
      <c r="E1513" s="103">
        <v>523</v>
      </c>
      <c r="F1513" s="101">
        <v>0</v>
      </c>
      <c r="G1513" s="103">
        <v>0</v>
      </c>
      <c r="H1513" s="103">
        <v>0</v>
      </c>
      <c r="I1513" s="102"/>
      <c r="J1513" s="103">
        <v>366</v>
      </c>
      <c r="K1513" s="101">
        <v>0</v>
      </c>
      <c r="L1513" s="103">
        <v>0</v>
      </c>
      <c r="M1513" s="103">
        <v>0</v>
      </c>
      <c r="N1513" s="102"/>
      <c r="O1513" s="103">
        <v>421</v>
      </c>
      <c r="P1513" s="103">
        <v>0</v>
      </c>
      <c r="Q1513" s="102"/>
      <c r="R1513" s="103">
        <v>951</v>
      </c>
      <c r="S1513" s="103">
        <v>188</v>
      </c>
      <c r="T1513" s="102">
        <v>0</v>
      </c>
      <c r="U1513" s="103">
        <v>2261</v>
      </c>
      <c r="V1513" s="103">
        <v>188</v>
      </c>
    </row>
    <row r="1514" spans="1:22" ht="16">
      <c r="A1514" s="104" t="s">
        <v>937</v>
      </c>
      <c r="B1514" s="20" t="str">
        <f>VLOOKUP(A1514,'Planning Periods'!$E$2:$N$540,10,FALSE)</f>
        <v>10/15/2013 - 10/15/2021</v>
      </c>
      <c r="C1514" s="103">
        <v>2015</v>
      </c>
      <c r="D1514" s="103" t="str">
        <f t="shared" si="22"/>
        <v>Palm Springs 2015</v>
      </c>
      <c r="E1514" s="103">
        <v>523</v>
      </c>
      <c r="F1514" s="101">
        <v>0</v>
      </c>
      <c r="G1514" s="103">
        <v>0</v>
      </c>
      <c r="H1514" s="103">
        <v>0</v>
      </c>
      <c r="I1514" s="102"/>
      <c r="J1514" s="103">
        <v>366</v>
      </c>
      <c r="K1514" s="101">
        <v>0</v>
      </c>
      <c r="L1514" s="103">
        <v>0</v>
      </c>
      <c r="M1514" s="103">
        <v>0</v>
      </c>
      <c r="N1514" s="102"/>
      <c r="O1514" s="103">
        <v>421</v>
      </c>
      <c r="P1514" s="103">
        <v>0</v>
      </c>
      <c r="Q1514" s="102"/>
      <c r="R1514" s="103">
        <v>951</v>
      </c>
      <c r="S1514" s="103">
        <v>188</v>
      </c>
      <c r="T1514" s="102">
        <v>0</v>
      </c>
      <c r="U1514" s="103">
        <v>2261</v>
      </c>
      <c r="V1514" s="103">
        <v>188</v>
      </c>
    </row>
    <row r="1515" spans="1:22" ht="16">
      <c r="A1515" s="104" t="s">
        <v>937</v>
      </c>
      <c r="B1515" s="20" t="str">
        <f>VLOOKUP(A1515,'Planning Periods'!$E$2:$N$540,10,FALSE)</f>
        <v>10/15/2013 - 10/15/2021</v>
      </c>
      <c r="C1515" s="103">
        <v>2016</v>
      </c>
      <c r="D1515" s="103" t="str">
        <f t="shared" si="22"/>
        <v>Palm Springs 2016</v>
      </c>
      <c r="E1515" s="103">
        <v>523</v>
      </c>
      <c r="F1515" s="101">
        <v>0</v>
      </c>
      <c r="G1515" s="103">
        <v>0</v>
      </c>
      <c r="H1515" s="103">
        <v>0</v>
      </c>
      <c r="I1515" s="102"/>
      <c r="J1515" s="103">
        <v>366</v>
      </c>
      <c r="K1515" s="101">
        <v>0</v>
      </c>
      <c r="L1515" s="103">
        <v>0</v>
      </c>
      <c r="M1515" s="103">
        <v>0</v>
      </c>
      <c r="N1515" s="102"/>
      <c r="O1515" s="103">
        <v>421</v>
      </c>
      <c r="P1515" s="103">
        <v>0</v>
      </c>
      <c r="Q1515" s="102"/>
      <c r="R1515" s="103">
        <v>951</v>
      </c>
      <c r="S1515" s="103">
        <v>0</v>
      </c>
      <c r="T1515" s="102">
        <v>0</v>
      </c>
      <c r="U1515" s="103">
        <v>2261</v>
      </c>
      <c r="V1515" s="103">
        <v>0</v>
      </c>
    </row>
    <row r="1516" spans="1:22" ht="16">
      <c r="A1516" s="104" t="s">
        <v>937</v>
      </c>
      <c r="B1516" s="20" t="str">
        <f>VLOOKUP(A1516,'Planning Periods'!$E$2:$N$540,10,FALSE)</f>
        <v>10/15/2013 - 10/15/2021</v>
      </c>
      <c r="C1516" s="103">
        <v>2017</v>
      </c>
      <c r="D1516" s="103" t="str">
        <f t="shared" si="22"/>
        <v>Palm Springs 2017</v>
      </c>
      <c r="E1516" s="103">
        <v>523</v>
      </c>
      <c r="F1516" s="101">
        <v>0</v>
      </c>
      <c r="G1516" s="103">
        <v>0</v>
      </c>
      <c r="H1516" s="103">
        <v>0</v>
      </c>
      <c r="I1516" s="102"/>
      <c r="J1516" s="103">
        <v>366</v>
      </c>
      <c r="K1516" s="101">
        <v>0</v>
      </c>
      <c r="L1516" s="103">
        <v>0</v>
      </c>
      <c r="M1516" s="103">
        <v>0</v>
      </c>
      <c r="N1516" s="102"/>
      <c r="O1516" s="103">
        <v>421</v>
      </c>
      <c r="P1516" s="103">
        <v>0</v>
      </c>
      <c r="Q1516" s="102"/>
      <c r="R1516" s="103">
        <v>951</v>
      </c>
      <c r="S1516" s="103">
        <v>394</v>
      </c>
      <c r="T1516" s="102">
        <v>0</v>
      </c>
      <c r="U1516" s="103">
        <v>2261</v>
      </c>
      <c r="V1516" s="103">
        <v>394</v>
      </c>
    </row>
    <row r="1517" spans="1:22">
      <c r="A1517" s="104" t="s">
        <v>1072</v>
      </c>
      <c r="B1517" s="20"/>
      <c r="C1517" s="103">
        <v>2013</v>
      </c>
      <c r="D1517" s="103" t="str">
        <f t="shared" si="22"/>
        <v>Palmdale 2013</v>
      </c>
      <c r="E1517" s="103" t="s">
        <v>1538</v>
      </c>
      <c r="F1517" s="101" t="s">
        <v>1538</v>
      </c>
      <c r="G1517" s="103" t="s">
        <v>1538</v>
      </c>
      <c r="H1517" s="103" t="s">
        <v>1538</v>
      </c>
      <c r="I1517" s="102"/>
      <c r="J1517" s="103" t="s">
        <v>1538</v>
      </c>
      <c r="K1517" s="101" t="s">
        <v>1538</v>
      </c>
      <c r="L1517" s="103" t="s">
        <v>1538</v>
      </c>
      <c r="M1517" s="103" t="s">
        <v>1538</v>
      </c>
      <c r="N1517" s="102"/>
      <c r="O1517" s="103" t="s">
        <v>1538</v>
      </c>
      <c r="P1517" s="103" t="s">
        <v>1538</v>
      </c>
      <c r="Q1517" s="102"/>
      <c r="R1517" s="103" t="s">
        <v>1538</v>
      </c>
      <c r="S1517" s="103" t="s">
        <v>1538</v>
      </c>
      <c r="T1517" s="102" t="s">
        <v>1538</v>
      </c>
      <c r="U1517" s="103" t="s">
        <v>1538</v>
      </c>
      <c r="V1517" s="103" t="s">
        <v>1538</v>
      </c>
    </row>
    <row r="1518" spans="1:22" ht="16">
      <c r="A1518" s="104" t="s">
        <v>1072</v>
      </c>
      <c r="B1518" s="20" t="str">
        <f>VLOOKUP(A1518,'Planning Periods'!$E$2:$N$540,10,FALSE)</f>
        <v>10/15/2013 - 10/15/2021</v>
      </c>
      <c r="C1518" s="103">
        <v>2014</v>
      </c>
      <c r="D1518" s="103" t="str">
        <f t="shared" si="22"/>
        <v>Palmdale 2014</v>
      </c>
      <c r="E1518" s="103">
        <v>1395</v>
      </c>
      <c r="F1518" s="101">
        <v>0</v>
      </c>
      <c r="G1518" s="103">
        <v>0</v>
      </c>
      <c r="H1518" s="103">
        <v>0</v>
      </c>
      <c r="I1518" s="102"/>
      <c r="J1518" s="103">
        <v>827</v>
      </c>
      <c r="K1518" s="101">
        <v>0</v>
      </c>
      <c r="L1518" s="103">
        <v>0</v>
      </c>
      <c r="M1518" s="103">
        <v>0</v>
      </c>
      <c r="N1518" s="102"/>
      <c r="O1518" s="103">
        <v>898</v>
      </c>
      <c r="P1518" s="103">
        <v>0</v>
      </c>
      <c r="Q1518" s="102"/>
      <c r="R1518" s="103">
        <v>2332</v>
      </c>
      <c r="S1518" s="103">
        <v>42</v>
      </c>
      <c r="T1518" s="102">
        <v>0</v>
      </c>
      <c r="U1518" s="103">
        <v>5452</v>
      </c>
      <c r="V1518" s="103">
        <v>42</v>
      </c>
    </row>
    <row r="1519" spans="1:22" ht="16">
      <c r="A1519" s="104" t="s">
        <v>1072</v>
      </c>
      <c r="B1519" s="20" t="str">
        <f>VLOOKUP(A1519,'Planning Periods'!$E$2:$N$540,10,FALSE)</f>
        <v>10/15/2013 - 10/15/2021</v>
      </c>
      <c r="C1519" s="103">
        <v>2015</v>
      </c>
      <c r="D1519" s="103" t="str">
        <f t="shared" si="22"/>
        <v>Palmdale 2015</v>
      </c>
      <c r="E1519" s="103">
        <v>1395</v>
      </c>
      <c r="F1519" s="101">
        <v>0</v>
      </c>
      <c r="G1519" s="103">
        <v>0</v>
      </c>
      <c r="H1519" s="103">
        <v>0</v>
      </c>
      <c r="I1519" s="102"/>
      <c r="J1519" s="103">
        <v>827</v>
      </c>
      <c r="K1519" s="101">
        <v>0</v>
      </c>
      <c r="L1519" s="103">
        <v>0</v>
      </c>
      <c r="M1519" s="103">
        <v>0</v>
      </c>
      <c r="N1519" s="102"/>
      <c r="O1519" s="103">
        <v>898</v>
      </c>
      <c r="P1519" s="103">
        <v>0</v>
      </c>
      <c r="Q1519" s="102"/>
      <c r="R1519" s="103">
        <v>2332</v>
      </c>
      <c r="S1519" s="103">
        <v>95</v>
      </c>
      <c r="T1519" s="102">
        <v>0</v>
      </c>
      <c r="U1519" s="103">
        <v>5452</v>
      </c>
      <c r="V1519" s="103">
        <v>95</v>
      </c>
    </row>
    <row r="1520" spans="1:22" ht="16">
      <c r="A1520" s="104" t="s">
        <v>1072</v>
      </c>
      <c r="B1520" s="20" t="str">
        <f>VLOOKUP(A1520,'Planning Periods'!$E$2:$N$540,10,FALSE)</f>
        <v>10/15/2013 - 10/15/2021</v>
      </c>
      <c r="C1520" s="103">
        <v>2016</v>
      </c>
      <c r="D1520" s="103" t="str">
        <f t="shared" si="22"/>
        <v>Palmdale 2016</v>
      </c>
      <c r="E1520" s="103" t="s">
        <v>1538</v>
      </c>
      <c r="F1520" s="101" t="s">
        <v>1538</v>
      </c>
      <c r="G1520" s="103" t="s">
        <v>1538</v>
      </c>
      <c r="H1520" s="103" t="s">
        <v>1538</v>
      </c>
      <c r="I1520" s="102"/>
      <c r="J1520" s="103" t="s">
        <v>1538</v>
      </c>
      <c r="K1520" s="101" t="s">
        <v>1538</v>
      </c>
      <c r="L1520" s="103" t="s">
        <v>1538</v>
      </c>
      <c r="M1520" s="103" t="s">
        <v>1538</v>
      </c>
      <c r="N1520" s="102"/>
      <c r="O1520" s="103" t="s">
        <v>1538</v>
      </c>
      <c r="P1520" s="103" t="s">
        <v>1538</v>
      </c>
      <c r="Q1520" s="102"/>
      <c r="R1520" s="103" t="s">
        <v>1538</v>
      </c>
      <c r="S1520" s="103" t="s">
        <v>1538</v>
      </c>
      <c r="T1520" s="102" t="s">
        <v>1538</v>
      </c>
      <c r="U1520" s="103" t="s">
        <v>1538</v>
      </c>
      <c r="V1520" s="103" t="s">
        <v>1538</v>
      </c>
    </row>
    <row r="1521" spans="1:22" ht="16">
      <c r="A1521" s="104" t="s">
        <v>1072</v>
      </c>
      <c r="B1521" s="20" t="str">
        <f>VLOOKUP(A1521,'Planning Periods'!$E$2:$N$540,10,FALSE)</f>
        <v>10/15/2013 - 10/15/2021</v>
      </c>
      <c r="C1521" s="103">
        <v>2017</v>
      </c>
      <c r="D1521" s="103" t="str">
        <f t="shared" si="22"/>
        <v>Palmdale 2017</v>
      </c>
      <c r="E1521" s="103">
        <v>1395</v>
      </c>
      <c r="F1521" s="101">
        <v>91</v>
      </c>
      <c r="G1521" s="103">
        <v>91</v>
      </c>
      <c r="H1521" s="103">
        <v>0</v>
      </c>
      <c r="I1521" s="102"/>
      <c r="J1521" s="103">
        <v>827</v>
      </c>
      <c r="K1521" s="101">
        <v>70</v>
      </c>
      <c r="L1521" s="103">
        <v>70</v>
      </c>
      <c r="M1521" s="103">
        <v>0</v>
      </c>
      <c r="N1521" s="102"/>
      <c r="O1521" s="103">
        <v>898</v>
      </c>
      <c r="P1521" s="103">
        <v>86</v>
      </c>
      <c r="Q1521" s="102"/>
      <c r="R1521" s="103">
        <v>2332</v>
      </c>
      <c r="S1521" s="103">
        <v>0</v>
      </c>
      <c r="T1521" s="102">
        <v>0</v>
      </c>
      <c r="U1521" s="103">
        <v>5452</v>
      </c>
      <c r="V1521" s="103">
        <v>247</v>
      </c>
    </row>
    <row r="1522" spans="1:22" ht="16">
      <c r="A1522" s="104" t="s">
        <v>833</v>
      </c>
      <c r="B1522" s="20" t="str">
        <f>VLOOKUP(A1522,'Planning Periods'!$E$2:$N$540,10,FALSE)</f>
        <v>01/31/2015 - 01/31/2023</v>
      </c>
      <c r="C1522" s="103">
        <v>2014</v>
      </c>
      <c r="D1522" s="103" t="str">
        <f t="shared" si="22"/>
        <v>Palo Alto 2014</v>
      </c>
      <c r="E1522" s="103" t="s">
        <v>1538</v>
      </c>
      <c r="F1522" s="101" t="s">
        <v>1538</v>
      </c>
      <c r="G1522" s="103" t="s">
        <v>1538</v>
      </c>
      <c r="H1522" s="103" t="s">
        <v>1538</v>
      </c>
      <c r="I1522" s="102"/>
      <c r="J1522" s="103" t="s">
        <v>1538</v>
      </c>
      <c r="K1522" s="101" t="s">
        <v>1538</v>
      </c>
      <c r="L1522" s="103" t="s">
        <v>1538</v>
      </c>
      <c r="M1522" s="103" t="s">
        <v>1538</v>
      </c>
      <c r="N1522" s="102"/>
      <c r="O1522" s="103" t="s">
        <v>1538</v>
      </c>
      <c r="P1522" s="103" t="s">
        <v>1538</v>
      </c>
      <c r="Q1522" s="102"/>
      <c r="R1522" s="103" t="s">
        <v>1538</v>
      </c>
      <c r="S1522" s="103" t="s">
        <v>1538</v>
      </c>
      <c r="T1522" s="102" t="s">
        <v>1538</v>
      </c>
      <c r="U1522" s="103" t="s">
        <v>1538</v>
      </c>
      <c r="V1522" s="103" t="s">
        <v>1538</v>
      </c>
    </row>
    <row r="1523" spans="1:22" ht="16">
      <c r="A1523" s="104" t="s">
        <v>833</v>
      </c>
      <c r="B1523" s="20" t="str">
        <f>VLOOKUP(A1523,'Planning Periods'!$E$2:$N$540,10,FALSE)</f>
        <v>01/31/2015 - 01/31/2023</v>
      </c>
      <c r="C1523" s="103">
        <v>2015</v>
      </c>
      <c r="D1523" s="103" t="str">
        <f t="shared" si="22"/>
        <v>Palo Alto 2015</v>
      </c>
      <c r="E1523" s="103">
        <v>691</v>
      </c>
      <c r="F1523" s="101">
        <v>43</v>
      </c>
      <c r="G1523" s="103">
        <v>43</v>
      </c>
      <c r="H1523" s="103">
        <v>0</v>
      </c>
      <c r="I1523" s="102"/>
      <c r="J1523" s="103">
        <v>432</v>
      </c>
      <c r="K1523" s="101">
        <v>58</v>
      </c>
      <c r="L1523" s="103">
        <v>58</v>
      </c>
      <c r="M1523" s="103">
        <v>0</v>
      </c>
      <c r="N1523" s="102"/>
      <c r="O1523" s="103">
        <v>278</v>
      </c>
      <c r="P1523" s="103">
        <v>11</v>
      </c>
      <c r="Q1523" s="102"/>
      <c r="R1523" s="103">
        <v>587</v>
      </c>
      <c r="S1523" s="103">
        <v>174</v>
      </c>
      <c r="T1523" s="102">
        <v>0</v>
      </c>
      <c r="U1523" s="103">
        <v>1988</v>
      </c>
      <c r="V1523" s="103">
        <v>286</v>
      </c>
    </row>
    <row r="1524" spans="1:22" ht="16">
      <c r="A1524" s="104" t="s">
        <v>833</v>
      </c>
      <c r="B1524" s="20" t="str">
        <f>VLOOKUP(A1524,'Planning Periods'!$E$2:$N$540,10,FALSE)</f>
        <v>01/31/2015 - 01/31/2023</v>
      </c>
      <c r="C1524" s="103">
        <v>2016</v>
      </c>
      <c r="D1524" s="103" t="str">
        <f t="shared" si="22"/>
        <v>Palo Alto 2016</v>
      </c>
      <c r="E1524" s="103">
        <v>691</v>
      </c>
      <c r="F1524" s="101">
        <v>0</v>
      </c>
      <c r="G1524" s="103">
        <v>0</v>
      </c>
      <c r="H1524" s="103">
        <v>0</v>
      </c>
      <c r="I1524" s="102"/>
      <c r="J1524" s="103">
        <v>432</v>
      </c>
      <c r="K1524" s="101">
        <v>0</v>
      </c>
      <c r="L1524" s="103">
        <v>0</v>
      </c>
      <c r="M1524" s="103">
        <v>0</v>
      </c>
      <c r="N1524" s="102"/>
      <c r="O1524" s="103">
        <v>278</v>
      </c>
      <c r="P1524" s="103">
        <v>3</v>
      </c>
      <c r="Q1524" s="102"/>
      <c r="R1524" s="103">
        <v>587</v>
      </c>
      <c r="S1524" s="103">
        <v>15</v>
      </c>
      <c r="T1524" s="102">
        <v>0</v>
      </c>
      <c r="U1524" s="103">
        <v>1988</v>
      </c>
      <c r="V1524" s="103">
        <v>18</v>
      </c>
    </row>
    <row r="1525" spans="1:22" ht="16">
      <c r="A1525" s="104" t="s">
        <v>833</v>
      </c>
      <c r="B1525" s="20" t="str">
        <f>VLOOKUP(A1525,'Planning Periods'!$E$2:$N$540,10,FALSE)</f>
        <v>01/31/2015 - 01/31/2023</v>
      </c>
      <c r="C1525" s="103">
        <v>2017</v>
      </c>
      <c r="D1525" s="103" t="str">
        <f t="shared" si="22"/>
        <v>Palo Alto 2017</v>
      </c>
      <c r="E1525" s="103">
        <v>691</v>
      </c>
      <c r="F1525" s="101">
        <v>0</v>
      </c>
      <c r="G1525" s="103">
        <v>0</v>
      </c>
      <c r="H1525" s="103">
        <v>0</v>
      </c>
      <c r="I1525" s="102"/>
      <c r="J1525" s="103">
        <v>432</v>
      </c>
      <c r="K1525" s="101">
        <v>0</v>
      </c>
      <c r="L1525" s="103">
        <v>0</v>
      </c>
      <c r="M1525" s="103">
        <v>0</v>
      </c>
      <c r="N1525" s="102"/>
      <c r="O1525" s="103">
        <v>278</v>
      </c>
      <c r="P1525" s="103">
        <v>28</v>
      </c>
      <c r="Q1525" s="102"/>
      <c r="R1525" s="103">
        <v>587</v>
      </c>
      <c r="S1525" s="103">
        <v>61</v>
      </c>
      <c r="T1525" s="102">
        <v>0</v>
      </c>
      <c r="U1525" s="103">
        <v>1988</v>
      </c>
      <c r="V1525" s="103">
        <v>89</v>
      </c>
    </row>
    <row r="1526" spans="1:22">
      <c r="A1526" t="s">
        <v>1071</v>
      </c>
      <c r="B1526" s="20"/>
      <c r="C1526" s="103">
        <v>2013</v>
      </c>
      <c r="D1526" s="103" t="str">
        <f t="shared" si="22"/>
        <v>Palos Verdes Estates 2013</v>
      </c>
      <c r="E1526" s="103" t="s">
        <v>1538</v>
      </c>
      <c r="F1526" s="101" t="s">
        <v>1538</v>
      </c>
      <c r="G1526" s="103" t="s">
        <v>1538</v>
      </c>
      <c r="H1526" s="103" t="s">
        <v>1538</v>
      </c>
      <c r="I1526" s="102"/>
      <c r="J1526" s="103" t="s">
        <v>1538</v>
      </c>
      <c r="K1526" s="101" t="s">
        <v>1538</v>
      </c>
      <c r="L1526" s="103" t="s">
        <v>1538</v>
      </c>
      <c r="M1526" s="103" t="s">
        <v>1538</v>
      </c>
      <c r="N1526" s="102"/>
      <c r="O1526" s="103" t="s">
        <v>1538</v>
      </c>
      <c r="P1526" s="103" t="s">
        <v>1538</v>
      </c>
      <c r="Q1526" s="102"/>
      <c r="R1526" s="103" t="s">
        <v>1538</v>
      </c>
      <c r="S1526" s="103" t="s">
        <v>1538</v>
      </c>
      <c r="T1526" s="102" t="s">
        <v>1538</v>
      </c>
      <c r="U1526" s="103" t="s">
        <v>1538</v>
      </c>
      <c r="V1526" s="103" t="s">
        <v>1538</v>
      </c>
    </row>
    <row r="1527" spans="1:22" ht="16">
      <c r="A1527" t="s">
        <v>1071</v>
      </c>
      <c r="B1527" s="20" t="str">
        <f>VLOOKUP(A1527,'Planning Periods'!$E$2:$N$540,10,FALSE)</f>
        <v>10/15/2013 - 10/15/2021</v>
      </c>
      <c r="C1527" s="103">
        <v>2014</v>
      </c>
      <c r="D1527" s="103" t="str">
        <f t="shared" si="22"/>
        <v>Palos Verdes Estates 2014</v>
      </c>
      <c r="E1527" s="101" t="s">
        <v>1538</v>
      </c>
      <c r="F1527" s="101" t="s">
        <v>1538</v>
      </c>
      <c r="G1527" s="101" t="s">
        <v>1538</v>
      </c>
      <c r="H1527" s="101" t="s">
        <v>1538</v>
      </c>
      <c r="I1527" s="101">
        <v>0</v>
      </c>
      <c r="J1527" s="101" t="s">
        <v>1538</v>
      </c>
      <c r="K1527" s="101" t="s">
        <v>1538</v>
      </c>
      <c r="L1527" s="101" t="s">
        <v>1538</v>
      </c>
      <c r="M1527" s="101" t="s">
        <v>1538</v>
      </c>
      <c r="N1527" s="101">
        <v>0</v>
      </c>
      <c r="O1527" s="101" t="s">
        <v>1538</v>
      </c>
      <c r="P1527" s="101" t="s">
        <v>1538</v>
      </c>
      <c r="Q1527" s="101"/>
      <c r="R1527" s="101" t="s">
        <v>1538</v>
      </c>
      <c r="S1527" s="101" t="s">
        <v>1538</v>
      </c>
      <c r="T1527" s="101" t="s">
        <v>1538</v>
      </c>
      <c r="U1527" s="101" t="s">
        <v>1538</v>
      </c>
      <c r="V1527" s="101" t="s">
        <v>1538</v>
      </c>
    </row>
    <row r="1528" spans="1:22" ht="16">
      <c r="A1528" t="s">
        <v>1071</v>
      </c>
      <c r="B1528" s="20" t="str">
        <f>VLOOKUP(A1528,'Planning Periods'!$E$2:$N$540,10,FALSE)</f>
        <v>10/15/2013 - 10/15/2021</v>
      </c>
      <c r="C1528" s="103">
        <v>2015</v>
      </c>
      <c r="D1528" s="103" t="str">
        <f t="shared" si="22"/>
        <v>Palos Verdes Estates 2015</v>
      </c>
      <c r="E1528" t="s">
        <v>1538</v>
      </c>
      <c r="F1528" t="s">
        <v>1538</v>
      </c>
      <c r="G1528" t="s">
        <v>1538</v>
      </c>
      <c r="H1528" t="s">
        <v>1538</v>
      </c>
      <c r="J1528" t="s">
        <v>1538</v>
      </c>
      <c r="K1528" t="s">
        <v>1538</v>
      </c>
      <c r="L1528" t="s">
        <v>1538</v>
      </c>
      <c r="M1528" t="s">
        <v>1538</v>
      </c>
      <c r="O1528" t="s">
        <v>1538</v>
      </c>
      <c r="P1528" t="s">
        <v>1538</v>
      </c>
      <c r="R1528" t="s">
        <v>1538</v>
      </c>
      <c r="S1528" t="s">
        <v>1538</v>
      </c>
      <c r="T1528" t="s">
        <v>1538</v>
      </c>
      <c r="U1528" t="s">
        <v>1538</v>
      </c>
      <c r="V1528" t="s">
        <v>1538</v>
      </c>
    </row>
    <row r="1529" spans="1:22" ht="16">
      <c r="A1529" t="s">
        <v>1071</v>
      </c>
      <c r="B1529" s="20" t="str">
        <f>VLOOKUP(A1529,'Planning Periods'!$E$2:$N$540,10,FALSE)</f>
        <v>10/15/2013 - 10/15/2021</v>
      </c>
      <c r="C1529" s="103">
        <v>2016</v>
      </c>
      <c r="D1529" s="103" t="str">
        <f t="shared" si="22"/>
        <v>Palos Verdes Estates 2016</v>
      </c>
      <c r="E1529" t="s">
        <v>1538</v>
      </c>
      <c r="F1529" t="s">
        <v>1538</v>
      </c>
      <c r="G1529" t="s">
        <v>1538</v>
      </c>
      <c r="H1529" t="s">
        <v>1538</v>
      </c>
      <c r="J1529" t="s">
        <v>1538</v>
      </c>
      <c r="K1529" t="s">
        <v>1538</v>
      </c>
      <c r="L1529" t="s">
        <v>1538</v>
      </c>
      <c r="M1529" t="s">
        <v>1538</v>
      </c>
      <c r="O1529" t="s">
        <v>1538</v>
      </c>
      <c r="P1529" t="s">
        <v>1538</v>
      </c>
      <c r="R1529" t="s">
        <v>1538</v>
      </c>
      <c r="S1529" t="s">
        <v>1538</v>
      </c>
      <c r="T1529" t="s">
        <v>1538</v>
      </c>
      <c r="U1529" t="s">
        <v>1538</v>
      </c>
      <c r="V1529" t="s">
        <v>1538</v>
      </c>
    </row>
    <row r="1530" spans="1:22" ht="16">
      <c r="A1530" t="s">
        <v>1071</v>
      </c>
      <c r="B1530" s="20" t="str">
        <f>VLOOKUP(A1530,'Planning Periods'!$E$2:$N$540,10,FALSE)</f>
        <v>10/15/2013 - 10/15/2021</v>
      </c>
      <c r="C1530" s="103">
        <v>2017</v>
      </c>
      <c r="D1530" s="103" t="str">
        <f t="shared" si="22"/>
        <v>Palos Verdes Estates 2017</v>
      </c>
      <c r="E1530" t="s">
        <v>1538</v>
      </c>
      <c r="F1530" t="s">
        <v>1538</v>
      </c>
      <c r="G1530" t="s">
        <v>1538</v>
      </c>
      <c r="H1530" t="s">
        <v>1538</v>
      </c>
      <c r="J1530" t="s">
        <v>1538</v>
      </c>
      <c r="K1530" t="s">
        <v>1538</v>
      </c>
      <c r="L1530" t="s">
        <v>1538</v>
      </c>
      <c r="M1530" t="s">
        <v>1538</v>
      </c>
      <c r="O1530" t="s">
        <v>1538</v>
      </c>
      <c r="P1530" t="s">
        <v>1538</v>
      </c>
      <c r="R1530" t="s">
        <v>1538</v>
      </c>
      <c r="S1530" t="s">
        <v>1538</v>
      </c>
      <c r="T1530" t="s">
        <v>1538</v>
      </c>
      <c r="U1530" t="s">
        <v>1538</v>
      </c>
      <c r="V1530" t="s">
        <v>1538</v>
      </c>
    </row>
    <row r="1531" spans="1:22" ht="16">
      <c r="A1531" s="104" t="s">
        <v>1311</v>
      </c>
      <c r="B1531" s="20" t="str">
        <f>VLOOKUP(A1531,'Planning Periods'!$E$2:$N$540,10,FALSE)</f>
        <v>06/15/2014 - 06/15/2022</v>
      </c>
      <c r="C1531" s="103">
        <v>2014</v>
      </c>
      <c r="D1531" s="103" t="str">
        <f t="shared" si="22"/>
        <v>Paradise 2014</v>
      </c>
      <c r="E1531" s="103">
        <v>141</v>
      </c>
      <c r="F1531" s="101">
        <v>0</v>
      </c>
      <c r="G1531" s="103">
        <v>0</v>
      </c>
      <c r="H1531" s="103">
        <v>0</v>
      </c>
      <c r="I1531" s="102"/>
      <c r="J1531" s="103">
        <v>100</v>
      </c>
      <c r="K1531" s="101">
        <v>1</v>
      </c>
      <c r="L1531" s="103">
        <v>1</v>
      </c>
      <c r="M1531" s="103">
        <v>0</v>
      </c>
      <c r="N1531" s="102"/>
      <c r="O1531" s="103">
        <v>93</v>
      </c>
      <c r="P1531" s="103">
        <v>4</v>
      </c>
      <c r="Q1531" s="102"/>
      <c r="R1531" s="103">
        <v>303</v>
      </c>
      <c r="S1531" s="103">
        <v>9</v>
      </c>
      <c r="T1531" s="102">
        <v>0</v>
      </c>
      <c r="U1531" s="103">
        <v>637</v>
      </c>
      <c r="V1531" s="103">
        <v>14</v>
      </c>
    </row>
    <row r="1532" spans="1:22" ht="16">
      <c r="A1532" s="104" t="s">
        <v>1311</v>
      </c>
      <c r="B1532" s="20" t="str">
        <f>VLOOKUP(A1532,'Planning Periods'!$E$2:$N$540,10,FALSE)</f>
        <v>06/15/2014 - 06/15/2022</v>
      </c>
      <c r="C1532" s="103">
        <v>2015</v>
      </c>
      <c r="D1532" s="103" t="str">
        <f t="shared" si="22"/>
        <v>Paradise 2015</v>
      </c>
      <c r="E1532" s="103" t="s">
        <v>1538</v>
      </c>
      <c r="F1532" s="101" t="s">
        <v>1538</v>
      </c>
      <c r="G1532" s="103" t="s">
        <v>1538</v>
      </c>
      <c r="H1532" s="103" t="s">
        <v>1538</v>
      </c>
      <c r="I1532" s="102"/>
      <c r="J1532" s="103" t="s">
        <v>1538</v>
      </c>
      <c r="K1532" s="101" t="s">
        <v>1538</v>
      </c>
      <c r="L1532" s="103" t="s">
        <v>1538</v>
      </c>
      <c r="M1532" s="103" t="s">
        <v>1538</v>
      </c>
      <c r="N1532" s="102"/>
      <c r="O1532" s="103" t="s">
        <v>1538</v>
      </c>
      <c r="P1532" s="103" t="s">
        <v>1538</v>
      </c>
      <c r="Q1532" s="102"/>
      <c r="R1532" s="103" t="s">
        <v>1538</v>
      </c>
      <c r="S1532" s="103" t="s">
        <v>1538</v>
      </c>
      <c r="T1532" s="102" t="s">
        <v>1538</v>
      </c>
      <c r="U1532" s="103" t="s">
        <v>1538</v>
      </c>
      <c r="V1532" s="103" t="s">
        <v>1538</v>
      </c>
    </row>
    <row r="1533" spans="1:22" ht="16">
      <c r="A1533" s="104" t="s">
        <v>1311</v>
      </c>
      <c r="B1533" s="20" t="str">
        <f>VLOOKUP(A1533,'Planning Periods'!$E$2:$N$540,10,FALSE)</f>
        <v>06/15/2014 - 06/15/2022</v>
      </c>
      <c r="C1533" s="103">
        <v>2016</v>
      </c>
      <c r="D1533" s="103" t="str">
        <f t="shared" si="22"/>
        <v>Paradise 2016</v>
      </c>
      <c r="E1533" s="103">
        <v>141</v>
      </c>
      <c r="F1533" s="101">
        <v>0</v>
      </c>
      <c r="G1533" s="103">
        <v>0</v>
      </c>
      <c r="H1533" s="103">
        <v>0</v>
      </c>
      <c r="I1533" s="102"/>
      <c r="J1533" s="103">
        <v>100</v>
      </c>
      <c r="K1533" s="101">
        <v>7</v>
      </c>
      <c r="L1533" s="103">
        <v>7</v>
      </c>
      <c r="M1533" s="103">
        <v>0</v>
      </c>
      <c r="N1533" s="102"/>
      <c r="O1533" s="103">
        <v>93</v>
      </c>
      <c r="P1533" s="103">
        <v>3</v>
      </c>
      <c r="Q1533" s="102"/>
      <c r="R1533" s="103">
        <v>303</v>
      </c>
      <c r="S1533" s="103">
        <v>17</v>
      </c>
      <c r="T1533" s="102">
        <v>0</v>
      </c>
      <c r="U1533" s="103">
        <v>637</v>
      </c>
      <c r="V1533" s="103">
        <v>27</v>
      </c>
    </row>
    <row r="1534" spans="1:22" ht="16">
      <c r="A1534" s="104" t="s">
        <v>1311</v>
      </c>
      <c r="B1534" s="20" t="str">
        <f>VLOOKUP(A1534,'Planning Periods'!$E$2:$N$540,10,FALSE)</f>
        <v>06/15/2014 - 06/15/2022</v>
      </c>
      <c r="C1534" s="103">
        <v>2017</v>
      </c>
      <c r="D1534" s="103" t="str">
        <f t="shared" si="22"/>
        <v>Paradise 2017</v>
      </c>
      <c r="E1534" s="103">
        <v>141</v>
      </c>
      <c r="F1534" s="101">
        <v>0</v>
      </c>
      <c r="G1534" s="103">
        <v>0</v>
      </c>
      <c r="H1534" s="103">
        <v>0</v>
      </c>
      <c r="I1534" s="102"/>
      <c r="J1534" s="103">
        <v>100</v>
      </c>
      <c r="K1534" s="101">
        <v>2</v>
      </c>
      <c r="L1534" s="103">
        <v>2</v>
      </c>
      <c r="M1534" s="103">
        <v>0</v>
      </c>
      <c r="N1534" s="102"/>
      <c r="O1534" s="103">
        <v>93</v>
      </c>
      <c r="P1534" s="103">
        <v>1</v>
      </c>
      <c r="Q1534" s="102"/>
      <c r="R1534" s="103">
        <v>303</v>
      </c>
      <c r="S1534" s="103">
        <v>16</v>
      </c>
      <c r="T1534" s="102">
        <v>0</v>
      </c>
      <c r="U1534" s="103">
        <v>637</v>
      </c>
      <c r="V1534" s="103">
        <v>19</v>
      </c>
    </row>
    <row r="1535" spans="1:22">
      <c r="A1535" s="104" t="s">
        <v>1070</v>
      </c>
      <c r="B1535" s="20"/>
      <c r="C1535" s="103">
        <v>2013</v>
      </c>
      <c r="D1535" s="103" t="str">
        <f t="shared" si="22"/>
        <v>Paramount 2013</v>
      </c>
      <c r="E1535" s="103" t="s">
        <v>1538</v>
      </c>
      <c r="F1535" s="101" t="s">
        <v>1538</v>
      </c>
      <c r="G1535" s="103" t="s">
        <v>1538</v>
      </c>
      <c r="H1535" s="103" t="s">
        <v>1538</v>
      </c>
      <c r="I1535" s="102"/>
      <c r="J1535" s="103" t="s">
        <v>1538</v>
      </c>
      <c r="K1535" s="101" t="s">
        <v>1538</v>
      </c>
      <c r="L1535" s="103" t="s">
        <v>1538</v>
      </c>
      <c r="M1535" s="103" t="s">
        <v>1538</v>
      </c>
      <c r="N1535" s="102"/>
      <c r="O1535" s="103" t="s">
        <v>1538</v>
      </c>
      <c r="P1535" s="103" t="s">
        <v>1538</v>
      </c>
      <c r="Q1535" s="102"/>
      <c r="R1535" s="103" t="s">
        <v>1538</v>
      </c>
      <c r="S1535" s="103" t="s">
        <v>1538</v>
      </c>
      <c r="T1535" s="102" t="s">
        <v>1538</v>
      </c>
      <c r="U1535" s="103" t="s">
        <v>1538</v>
      </c>
      <c r="V1535" s="103" t="s">
        <v>1538</v>
      </c>
    </row>
    <row r="1536" spans="1:22" ht="16">
      <c r="A1536" s="104" t="s">
        <v>1070</v>
      </c>
      <c r="B1536" s="20" t="str">
        <f>VLOOKUP(A1536,'Planning Periods'!$E$2:$N$540,10,FALSE)</f>
        <v>10/15/2013 - 10/15/2021</v>
      </c>
      <c r="C1536" s="103">
        <v>2014</v>
      </c>
      <c r="D1536" s="103" t="str">
        <f t="shared" si="22"/>
        <v>Paramount 2014</v>
      </c>
      <c r="E1536" s="103">
        <v>26</v>
      </c>
      <c r="F1536" s="101">
        <v>0</v>
      </c>
      <c r="G1536" s="103">
        <v>0</v>
      </c>
      <c r="H1536" s="103">
        <v>0</v>
      </c>
      <c r="I1536" s="102"/>
      <c r="J1536" s="103">
        <v>16</v>
      </c>
      <c r="K1536" s="101">
        <v>0</v>
      </c>
      <c r="L1536" s="103">
        <v>0</v>
      </c>
      <c r="M1536" s="103">
        <v>0</v>
      </c>
      <c r="N1536" s="102"/>
      <c r="O1536" s="103">
        <v>17</v>
      </c>
      <c r="P1536" s="103">
        <v>0</v>
      </c>
      <c r="Q1536" s="102"/>
      <c r="R1536" s="103">
        <v>46</v>
      </c>
      <c r="S1536" s="103">
        <v>5</v>
      </c>
      <c r="T1536" s="102">
        <v>0</v>
      </c>
      <c r="U1536" s="103">
        <v>105</v>
      </c>
      <c r="V1536" s="103">
        <v>5</v>
      </c>
    </row>
    <row r="1537" spans="1:22" ht="16">
      <c r="A1537" s="104" t="s">
        <v>1070</v>
      </c>
      <c r="B1537" s="20" t="str">
        <f>VLOOKUP(A1537,'Planning Periods'!$E$2:$N$540,10,FALSE)</f>
        <v>10/15/2013 - 10/15/2021</v>
      </c>
      <c r="C1537" s="103">
        <v>2015</v>
      </c>
      <c r="D1537" s="103" t="str">
        <f t="shared" si="22"/>
        <v>Paramount 2015</v>
      </c>
      <c r="E1537" s="103">
        <v>26</v>
      </c>
      <c r="F1537" s="101">
        <v>0</v>
      </c>
      <c r="G1537" s="103">
        <v>0</v>
      </c>
      <c r="H1537" s="103">
        <v>0</v>
      </c>
      <c r="I1537" s="102"/>
      <c r="J1537" s="103">
        <v>16</v>
      </c>
      <c r="K1537" s="101">
        <v>0</v>
      </c>
      <c r="L1537" s="103">
        <v>0</v>
      </c>
      <c r="M1537" s="103">
        <v>0</v>
      </c>
      <c r="N1537" s="102"/>
      <c r="O1537" s="103">
        <v>17</v>
      </c>
      <c r="P1537" s="103">
        <v>0</v>
      </c>
      <c r="Q1537" s="102"/>
      <c r="R1537" s="103">
        <v>46</v>
      </c>
      <c r="S1537" s="103">
        <v>4</v>
      </c>
      <c r="T1537" s="102">
        <v>0</v>
      </c>
      <c r="U1537" s="103">
        <v>105</v>
      </c>
      <c r="V1537" s="103">
        <v>4</v>
      </c>
    </row>
    <row r="1538" spans="1:22" ht="16">
      <c r="A1538" s="104" t="s">
        <v>1070</v>
      </c>
      <c r="B1538" s="20" t="str">
        <f>VLOOKUP(A1538,'Planning Periods'!$E$2:$N$540,10,FALSE)</f>
        <v>10/15/2013 - 10/15/2021</v>
      </c>
      <c r="C1538" s="103">
        <v>2016</v>
      </c>
      <c r="D1538" s="103" t="str">
        <f t="shared" si="22"/>
        <v>Paramount 2016</v>
      </c>
      <c r="E1538" s="103">
        <v>26</v>
      </c>
      <c r="F1538" s="101">
        <v>0</v>
      </c>
      <c r="G1538" s="103">
        <v>0</v>
      </c>
      <c r="H1538" s="103">
        <v>0</v>
      </c>
      <c r="I1538" s="102"/>
      <c r="J1538" s="103">
        <v>16</v>
      </c>
      <c r="K1538" s="101">
        <v>0</v>
      </c>
      <c r="L1538" s="103">
        <v>0</v>
      </c>
      <c r="M1538" s="103">
        <v>0</v>
      </c>
      <c r="N1538" s="102"/>
      <c r="O1538" s="103">
        <v>17</v>
      </c>
      <c r="P1538" s="103">
        <v>0</v>
      </c>
      <c r="Q1538" s="102"/>
      <c r="R1538" s="103">
        <v>46</v>
      </c>
      <c r="S1538" s="103">
        <v>1</v>
      </c>
      <c r="T1538" s="102">
        <v>0</v>
      </c>
      <c r="U1538" s="103">
        <v>105</v>
      </c>
      <c r="V1538" s="103">
        <v>1</v>
      </c>
    </row>
    <row r="1539" spans="1:22" ht="16">
      <c r="A1539" s="104" t="s">
        <v>1070</v>
      </c>
      <c r="B1539" s="20" t="str">
        <f>VLOOKUP(A1539,'Planning Periods'!$E$2:$N$540,10,FALSE)</f>
        <v>10/15/2013 - 10/15/2021</v>
      </c>
      <c r="C1539" s="103">
        <v>2017</v>
      </c>
      <c r="D1539" s="103" t="str">
        <f t="shared" si="22"/>
        <v>Paramount 2017</v>
      </c>
      <c r="E1539" s="103">
        <v>26</v>
      </c>
      <c r="F1539" s="101">
        <v>0</v>
      </c>
      <c r="G1539" s="103">
        <v>0</v>
      </c>
      <c r="H1539" s="103">
        <v>0</v>
      </c>
      <c r="I1539" s="102"/>
      <c r="J1539" s="103">
        <v>16</v>
      </c>
      <c r="K1539" s="101">
        <v>0</v>
      </c>
      <c r="L1539" s="103">
        <v>0</v>
      </c>
      <c r="M1539" s="103">
        <v>0</v>
      </c>
      <c r="N1539" s="102"/>
      <c r="O1539" s="103">
        <v>17</v>
      </c>
      <c r="P1539" s="103">
        <v>0</v>
      </c>
      <c r="Q1539" s="102"/>
      <c r="R1539" s="103">
        <v>46</v>
      </c>
      <c r="S1539" s="103">
        <v>1</v>
      </c>
      <c r="T1539" s="102">
        <v>0</v>
      </c>
      <c r="U1539" s="103">
        <v>105</v>
      </c>
      <c r="V1539" s="103">
        <v>1</v>
      </c>
    </row>
    <row r="1540" spans="1:22" ht="16">
      <c r="A1540" s="104" t="s">
        <v>1176</v>
      </c>
      <c r="B1540" s="20" t="str">
        <f>VLOOKUP(A1540,'Planning Periods'!$E$2:$N$540,10,FALSE)</f>
        <v>12/31/2015 - 12/31/2023</v>
      </c>
      <c r="C1540" s="103">
        <v>2013</v>
      </c>
      <c r="D1540" s="103" t="str">
        <f t="shared" si="22"/>
        <v>Parlier 2013</v>
      </c>
      <c r="E1540" s="103" t="s">
        <v>1538</v>
      </c>
      <c r="F1540" s="101" t="s">
        <v>1538</v>
      </c>
      <c r="G1540" s="103" t="s">
        <v>1538</v>
      </c>
      <c r="H1540" s="103" t="s">
        <v>1538</v>
      </c>
      <c r="I1540" s="102"/>
      <c r="J1540" s="103" t="s">
        <v>1538</v>
      </c>
      <c r="K1540" s="101" t="s">
        <v>1538</v>
      </c>
      <c r="L1540" s="103" t="s">
        <v>1538</v>
      </c>
      <c r="M1540" s="103" t="s">
        <v>1538</v>
      </c>
      <c r="N1540" s="102"/>
      <c r="O1540" s="103" t="s">
        <v>1538</v>
      </c>
      <c r="P1540" s="103" t="s">
        <v>1538</v>
      </c>
      <c r="Q1540" s="102"/>
      <c r="R1540" s="103" t="s">
        <v>1538</v>
      </c>
      <c r="S1540" s="103" t="s">
        <v>1538</v>
      </c>
      <c r="T1540" s="102" t="s">
        <v>1538</v>
      </c>
      <c r="U1540" s="103" t="s">
        <v>1538</v>
      </c>
      <c r="V1540" s="103" t="s">
        <v>1538</v>
      </c>
    </row>
    <row r="1541" spans="1:22" ht="16">
      <c r="A1541" s="104" t="s">
        <v>1176</v>
      </c>
      <c r="B1541" s="20" t="str">
        <f>VLOOKUP(A1541,'Planning Periods'!$E$2:$N$540,10,FALSE)</f>
        <v>12/31/2015 - 12/31/2023</v>
      </c>
      <c r="C1541" s="103">
        <v>2014</v>
      </c>
      <c r="D1541" s="103" t="str">
        <f t="shared" si="22"/>
        <v>Parlier 2014</v>
      </c>
      <c r="E1541" s="103" t="s">
        <v>1538</v>
      </c>
      <c r="F1541" s="101" t="s">
        <v>1538</v>
      </c>
      <c r="G1541" s="103" t="s">
        <v>1538</v>
      </c>
      <c r="H1541" s="103" t="s">
        <v>1538</v>
      </c>
      <c r="I1541" s="102"/>
      <c r="J1541" s="103" t="s">
        <v>1538</v>
      </c>
      <c r="K1541" s="101" t="s">
        <v>1538</v>
      </c>
      <c r="L1541" s="103" t="s">
        <v>1538</v>
      </c>
      <c r="M1541" s="103" t="s">
        <v>1538</v>
      </c>
      <c r="N1541" s="102"/>
      <c r="O1541" s="103" t="s">
        <v>1538</v>
      </c>
      <c r="P1541" s="103" t="s">
        <v>1538</v>
      </c>
      <c r="Q1541" s="102"/>
      <c r="R1541" s="103" t="s">
        <v>1538</v>
      </c>
      <c r="S1541" s="103" t="s">
        <v>1538</v>
      </c>
      <c r="T1541" s="102" t="s">
        <v>1538</v>
      </c>
      <c r="U1541" s="103" t="s">
        <v>1538</v>
      </c>
      <c r="V1541" s="103" t="s">
        <v>1538</v>
      </c>
    </row>
    <row r="1542" spans="1:22" ht="16">
      <c r="A1542" s="104" t="s">
        <v>1176</v>
      </c>
      <c r="B1542" s="20" t="str">
        <f>VLOOKUP(A1542,'Planning Periods'!$E$2:$N$540,10,FALSE)</f>
        <v>12/31/2015 - 12/31/2023</v>
      </c>
      <c r="C1542" s="103">
        <v>2015</v>
      </c>
      <c r="D1542" s="103" t="str">
        <f t="shared" si="22"/>
        <v>Parlier 2015</v>
      </c>
      <c r="E1542" s="103">
        <v>110</v>
      </c>
      <c r="F1542" s="101">
        <v>53</v>
      </c>
      <c r="G1542" s="103">
        <v>43</v>
      </c>
      <c r="H1542" s="103">
        <v>10</v>
      </c>
      <c r="I1542" s="102"/>
      <c r="J1542" s="103">
        <v>82</v>
      </c>
      <c r="K1542" s="101">
        <v>2</v>
      </c>
      <c r="L1542" s="103">
        <v>0</v>
      </c>
      <c r="M1542" s="103">
        <v>2</v>
      </c>
      <c r="N1542" s="102"/>
      <c r="O1542" s="103">
        <v>77</v>
      </c>
      <c r="P1542" s="103">
        <v>0</v>
      </c>
      <c r="Q1542" s="102"/>
      <c r="R1542" s="103">
        <v>0</v>
      </c>
      <c r="S1542" s="103">
        <v>0</v>
      </c>
      <c r="T1542" s="102">
        <v>2</v>
      </c>
      <c r="U1542" s="103">
        <v>269</v>
      </c>
      <c r="V1542" s="103">
        <v>55</v>
      </c>
    </row>
    <row r="1543" spans="1:22" ht="16">
      <c r="A1543" s="104" t="s">
        <v>1176</v>
      </c>
      <c r="B1543" s="20" t="str">
        <f>VLOOKUP(A1543,'Planning Periods'!$E$2:$N$540,10,FALSE)</f>
        <v>12/31/2015 - 12/31/2023</v>
      </c>
      <c r="C1543" s="103">
        <v>2016</v>
      </c>
      <c r="D1543" s="103" t="str">
        <f t="shared" si="22"/>
        <v>Parlier 2016</v>
      </c>
      <c r="E1543" s="103">
        <v>110</v>
      </c>
      <c r="F1543" s="101">
        <v>56</v>
      </c>
      <c r="G1543" s="103">
        <v>48</v>
      </c>
      <c r="H1543" s="103">
        <v>8</v>
      </c>
      <c r="I1543" s="102"/>
      <c r="J1543" s="103">
        <v>82</v>
      </c>
      <c r="K1543" s="101">
        <v>4</v>
      </c>
      <c r="L1543" s="103">
        <v>2</v>
      </c>
      <c r="M1543" s="103">
        <v>2</v>
      </c>
      <c r="N1543" s="102"/>
      <c r="O1543" s="103">
        <v>77</v>
      </c>
      <c r="P1543" s="103">
        <v>3</v>
      </c>
      <c r="Q1543" s="102"/>
      <c r="R1543" s="103">
        <v>0</v>
      </c>
      <c r="S1543" s="103">
        <v>0</v>
      </c>
      <c r="T1543" s="102">
        <v>2</v>
      </c>
      <c r="U1543" s="103">
        <v>269</v>
      </c>
      <c r="V1543" s="103">
        <v>63</v>
      </c>
    </row>
    <row r="1544" spans="1:22" ht="16">
      <c r="A1544" s="104" t="s">
        <v>1176</v>
      </c>
      <c r="B1544" s="20" t="str">
        <f>VLOOKUP(A1544,'Planning Periods'!$E$2:$N$540,10,FALSE)</f>
        <v>12/31/2015 - 12/31/2023</v>
      </c>
      <c r="C1544" s="103">
        <v>2017</v>
      </c>
      <c r="D1544" s="103" t="str">
        <f t="shared" si="22"/>
        <v>Parlier 2017</v>
      </c>
      <c r="E1544" s="103">
        <v>110</v>
      </c>
      <c r="F1544" s="101">
        <v>7</v>
      </c>
      <c r="G1544" s="103">
        <v>4</v>
      </c>
      <c r="H1544" s="103">
        <v>3</v>
      </c>
      <c r="I1544" s="102"/>
      <c r="J1544" s="103">
        <v>82</v>
      </c>
      <c r="K1544" s="101">
        <v>27</v>
      </c>
      <c r="L1544" s="103">
        <v>17</v>
      </c>
      <c r="M1544" s="103">
        <v>10</v>
      </c>
      <c r="N1544" s="102"/>
      <c r="O1544" s="103">
        <v>77</v>
      </c>
      <c r="P1544" s="103">
        <v>0</v>
      </c>
      <c r="Q1544" s="102"/>
      <c r="R1544" s="103">
        <v>0</v>
      </c>
      <c r="S1544" s="103">
        <v>0</v>
      </c>
      <c r="T1544" s="102">
        <v>10</v>
      </c>
      <c r="U1544" s="103">
        <v>269</v>
      </c>
      <c r="V1544" s="103">
        <v>34</v>
      </c>
    </row>
    <row r="1545" spans="1:22">
      <c r="A1545" s="104" t="s">
        <v>1069</v>
      </c>
      <c r="B1545" s="20"/>
      <c r="C1545" s="103">
        <v>2013</v>
      </c>
      <c r="D1545" s="103" t="str">
        <f t="shared" si="22"/>
        <v>Pasadena 2013</v>
      </c>
      <c r="E1545" s="103" t="s">
        <v>1538</v>
      </c>
      <c r="F1545" s="101" t="s">
        <v>1538</v>
      </c>
      <c r="G1545" s="103" t="s">
        <v>1538</v>
      </c>
      <c r="H1545" s="103" t="s">
        <v>1538</v>
      </c>
      <c r="I1545" s="102"/>
      <c r="J1545" s="103" t="s">
        <v>1538</v>
      </c>
      <c r="K1545" s="101" t="s">
        <v>1538</v>
      </c>
      <c r="L1545" s="103" t="s">
        <v>1538</v>
      </c>
      <c r="M1545" s="103" t="s">
        <v>1538</v>
      </c>
      <c r="N1545" s="102"/>
      <c r="O1545" s="103" t="s">
        <v>1538</v>
      </c>
      <c r="P1545" s="103" t="s">
        <v>1538</v>
      </c>
      <c r="Q1545" s="102"/>
      <c r="R1545" s="103" t="s">
        <v>1538</v>
      </c>
      <c r="S1545" s="103" t="s">
        <v>1538</v>
      </c>
      <c r="T1545" s="102" t="s">
        <v>1538</v>
      </c>
      <c r="U1545" s="103" t="s">
        <v>1538</v>
      </c>
      <c r="V1545" s="103" t="s">
        <v>1538</v>
      </c>
    </row>
    <row r="1546" spans="1:22" ht="16">
      <c r="A1546" s="104" t="s">
        <v>1069</v>
      </c>
      <c r="B1546" s="20" t="str">
        <f>VLOOKUP(A1546,'Planning Periods'!$E$2:$N$540,10,FALSE)</f>
        <v>10/15/2013 - 10/15/2021</v>
      </c>
      <c r="C1546" s="103">
        <v>2014</v>
      </c>
      <c r="D1546" s="103" t="str">
        <f t="shared" si="22"/>
        <v>Pasadena 2014</v>
      </c>
      <c r="E1546" s="103">
        <v>340</v>
      </c>
      <c r="F1546" s="101">
        <v>30</v>
      </c>
      <c r="G1546" s="103">
        <v>30</v>
      </c>
      <c r="H1546" s="103">
        <v>0</v>
      </c>
      <c r="I1546" s="102"/>
      <c r="J1546" s="103">
        <v>207</v>
      </c>
      <c r="K1546" s="101">
        <v>4</v>
      </c>
      <c r="L1546" s="103">
        <v>4</v>
      </c>
      <c r="M1546" s="103">
        <v>0</v>
      </c>
      <c r="N1546" s="102"/>
      <c r="O1546" s="103">
        <v>224</v>
      </c>
      <c r="P1546" s="103">
        <v>17</v>
      </c>
      <c r="Q1546" s="102"/>
      <c r="R1546" s="103">
        <v>561</v>
      </c>
      <c r="S1546" s="103">
        <v>487</v>
      </c>
      <c r="T1546" s="102">
        <v>0</v>
      </c>
      <c r="U1546" s="103">
        <v>1332</v>
      </c>
      <c r="V1546" s="103">
        <v>538</v>
      </c>
    </row>
    <row r="1547" spans="1:22" ht="16">
      <c r="A1547" s="104" t="s">
        <v>1069</v>
      </c>
      <c r="B1547" s="20" t="str">
        <f>VLOOKUP(A1547,'Planning Periods'!$E$2:$N$540,10,FALSE)</f>
        <v>10/15/2013 - 10/15/2021</v>
      </c>
      <c r="C1547" s="103">
        <v>2015</v>
      </c>
      <c r="D1547" s="103" t="str">
        <f t="shared" si="22"/>
        <v>Pasadena 2015</v>
      </c>
      <c r="E1547" s="103">
        <v>340</v>
      </c>
      <c r="F1547" s="101">
        <v>104</v>
      </c>
      <c r="G1547" s="103">
        <v>104</v>
      </c>
      <c r="H1547" s="103">
        <v>0</v>
      </c>
      <c r="I1547" s="102"/>
      <c r="J1547" s="103">
        <v>207</v>
      </c>
      <c r="K1547" s="101">
        <v>0</v>
      </c>
      <c r="L1547" s="103">
        <v>0</v>
      </c>
      <c r="M1547" s="103">
        <v>0</v>
      </c>
      <c r="N1547" s="102"/>
      <c r="O1547" s="103">
        <v>224</v>
      </c>
      <c r="P1547" s="103">
        <v>10</v>
      </c>
      <c r="Q1547" s="102"/>
      <c r="R1547" s="103">
        <v>561</v>
      </c>
      <c r="S1547" s="103">
        <v>508</v>
      </c>
      <c r="T1547" s="102">
        <v>0</v>
      </c>
      <c r="U1547" s="103">
        <v>1332</v>
      </c>
      <c r="V1547" s="103">
        <v>622</v>
      </c>
    </row>
    <row r="1548" spans="1:22" ht="16">
      <c r="A1548" s="104" t="s">
        <v>1069</v>
      </c>
      <c r="B1548" s="20" t="str">
        <f>VLOOKUP(A1548,'Planning Periods'!$E$2:$N$540,10,FALSE)</f>
        <v>10/15/2013 - 10/15/2021</v>
      </c>
      <c r="C1548" s="103">
        <v>2016</v>
      </c>
      <c r="D1548" s="103" t="str">
        <f t="shared" si="22"/>
        <v>Pasadena 2016</v>
      </c>
      <c r="E1548" s="103">
        <v>340</v>
      </c>
      <c r="F1548" s="101">
        <v>1</v>
      </c>
      <c r="G1548" s="103">
        <v>1</v>
      </c>
      <c r="H1548" s="103">
        <v>0</v>
      </c>
      <c r="I1548" s="102"/>
      <c r="J1548" s="103">
        <v>207</v>
      </c>
      <c r="K1548" s="101">
        <v>34</v>
      </c>
      <c r="L1548" s="103">
        <v>34</v>
      </c>
      <c r="M1548" s="103">
        <v>0</v>
      </c>
      <c r="N1548" s="102"/>
      <c r="O1548" s="103">
        <v>224</v>
      </c>
      <c r="P1548" s="103">
        <v>18</v>
      </c>
      <c r="Q1548" s="102"/>
      <c r="R1548" s="103">
        <v>561</v>
      </c>
      <c r="S1548" s="103">
        <v>357</v>
      </c>
      <c r="T1548" s="102">
        <v>0</v>
      </c>
      <c r="U1548" s="103">
        <v>1332</v>
      </c>
      <c r="V1548" s="103">
        <v>410</v>
      </c>
    </row>
    <row r="1549" spans="1:22" ht="16">
      <c r="A1549" s="104" t="s">
        <v>1069</v>
      </c>
      <c r="B1549" s="20" t="str">
        <f>VLOOKUP(A1549,'Planning Periods'!$E$2:$N$540,10,FALSE)</f>
        <v>10/15/2013 - 10/15/2021</v>
      </c>
      <c r="C1549" s="103">
        <v>2017</v>
      </c>
      <c r="D1549" s="103" t="str">
        <f t="shared" si="22"/>
        <v>Pasadena 2017</v>
      </c>
      <c r="E1549" s="103">
        <v>340</v>
      </c>
      <c r="F1549" s="101">
        <v>9</v>
      </c>
      <c r="G1549" s="103">
        <v>9</v>
      </c>
      <c r="H1549" s="103">
        <v>0</v>
      </c>
      <c r="I1549" s="102"/>
      <c r="J1549" s="103">
        <v>207</v>
      </c>
      <c r="K1549" s="101">
        <v>0</v>
      </c>
      <c r="L1549" s="103">
        <v>0</v>
      </c>
      <c r="M1549" s="103">
        <v>0</v>
      </c>
      <c r="N1549" s="102"/>
      <c r="O1549" s="103">
        <v>224</v>
      </c>
      <c r="P1549" s="103">
        <v>0</v>
      </c>
      <c r="Q1549" s="102"/>
      <c r="R1549" s="103">
        <v>561</v>
      </c>
      <c r="S1549" s="103">
        <v>213</v>
      </c>
      <c r="T1549" s="102">
        <v>0</v>
      </c>
      <c r="U1549" s="103">
        <v>1332</v>
      </c>
      <c r="V1549" s="103">
        <v>222</v>
      </c>
    </row>
    <row r="1550" spans="1:22" ht="16">
      <c r="A1550" s="104" t="s">
        <v>867</v>
      </c>
      <c r="B1550" s="20" t="str">
        <f>VLOOKUP(A1550,'Planning Periods'!$E$2:$N$540,10,FALSE)</f>
        <v>06/30/2014 - 06/30/2019</v>
      </c>
      <c r="C1550" s="103">
        <v>2014</v>
      </c>
      <c r="D1550" s="103" t="str">
        <f t="shared" si="22"/>
        <v>Paso Robles 2014</v>
      </c>
      <c r="E1550" s="103">
        <v>123</v>
      </c>
      <c r="F1550" s="101">
        <v>56</v>
      </c>
      <c r="G1550" s="103">
        <v>56</v>
      </c>
      <c r="H1550" s="103">
        <v>0</v>
      </c>
      <c r="I1550" s="102"/>
      <c r="J1550" s="103">
        <v>77</v>
      </c>
      <c r="K1550" s="101">
        <v>24</v>
      </c>
      <c r="L1550" s="103">
        <v>24</v>
      </c>
      <c r="M1550" s="103">
        <v>0</v>
      </c>
      <c r="N1550" s="102"/>
      <c r="O1550" s="103">
        <v>87</v>
      </c>
      <c r="P1550" s="103">
        <v>2</v>
      </c>
      <c r="Q1550" s="102"/>
      <c r="R1550" s="103">
        <v>205</v>
      </c>
      <c r="S1550" s="103">
        <v>54</v>
      </c>
      <c r="T1550" s="102">
        <v>0</v>
      </c>
      <c r="U1550" s="103">
        <v>492</v>
      </c>
      <c r="V1550" s="103">
        <v>136</v>
      </c>
    </row>
    <row r="1551" spans="1:22" ht="16">
      <c r="A1551" s="104" t="s">
        <v>867</v>
      </c>
      <c r="B1551" s="20" t="str">
        <f>VLOOKUP(A1551,'Planning Periods'!$E$2:$N$540,10,FALSE)</f>
        <v>06/30/2014 - 06/30/2019</v>
      </c>
      <c r="C1551" s="103">
        <v>2015</v>
      </c>
      <c r="D1551" s="103" t="str">
        <f t="shared" si="22"/>
        <v>Paso Robles 2015</v>
      </c>
      <c r="E1551" s="103">
        <v>123</v>
      </c>
      <c r="F1551" s="101">
        <v>49</v>
      </c>
      <c r="G1551" s="103">
        <v>49</v>
      </c>
      <c r="H1551" s="103">
        <v>0</v>
      </c>
      <c r="I1551" s="102"/>
      <c r="J1551" s="103">
        <v>77</v>
      </c>
      <c r="K1551" s="101">
        <v>20</v>
      </c>
      <c r="L1551" s="103">
        <v>20</v>
      </c>
      <c r="M1551" s="103">
        <v>0</v>
      </c>
      <c r="N1551" s="102"/>
      <c r="O1551" s="103">
        <v>87</v>
      </c>
      <c r="P1551" s="103">
        <v>23</v>
      </c>
      <c r="Q1551" s="102"/>
      <c r="R1551" s="103">
        <v>205</v>
      </c>
      <c r="S1551" s="103">
        <v>61</v>
      </c>
      <c r="T1551" s="102">
        <v>0</v>
      </c>
      <c r="U1551" s="103">
        <v>492</v>
      </c>
      <c r="V1551" s="103">
        <v>153</v>
      </c>
    </row>
    <row r="1552" spans="1:22" ht="16">
      <c r="A1552" s="104" t="s">
        <v>867</v>
      </c>
      <c r="B1552" s="20" t="str">
        <f>VLOOKUP(A1552,'Planning Periods'!$E$2:$N$540,10,FALSE)</f>
        <v>06/30/2014 - 06/30/2019</v>
      </c>
      <c r="C1552" s="103">
        <v>2016</v>
      </c>
      <c r="D1552" s="103" t="str">
        <f t="shared" si="22"/>
        <v>Paso Robles 2016</v>
      </c>
      <c r="E1552" s="103">
        <v>123</v>
      </c>
      <c r="F1552" s="101">
        <v>0</v>
      </c>
      <c r="G1552" s="103">
        <v>0</v>
      </c>
      <c r="H1552" s="103">
        <v>0</v>
      </c>
      <c r="I1552" s="102"/>
      <c r="J1552" s="103">
        <v>77</v>
      </c>
      <c r="K1552" s="101">
        <v>0</v>
      </c>
      <c r="L1552" s="103">
        <v>0</v>
      </c>
      <c r="M1552" s="103">
        <v>0</v>
      </c>
      <c r="N1552" s="102"/>
      <c r="O1552" s="103">
        <v>87</v>
      </c>
      <c r="P1552" s="103">
        <v>21</v>
      </c>
      <c r="Q1552" s="102"/>
      <c r="R1552" s="103">
        <v>205</v>
      </c>
      <c r="S1552" s="103">
        <v>44</v>
      </c>
      <c r="T1552" s="102">
        <v>0</v>
      </c>
      <c r="U1552" s="103">
        <v>492</v>
      </c>
      <c r="V1552" s="103">
        <v>65</v>
      </c>
    </row>
    <row r="1553" spans="1:22" ht="16">
      <c r="A1553" s="104" t="s">
        <v>867</v>
      </c>
      <c r="B1553" s="20" t="str">
        <f>VLOOKUP(A1553,'Planning Periods'!$E$2:$N$540,10,FALSE)</f>
        <v>06/30/2014 - 06/30/2019</v>
      </c>
      <c r="C1553" s="103">
        <v>2017</v>
      </c>
      <c r="D1553" s="103" t="str">
        <f t="shared" si="22"/>
        <v>Paso Robles 2017</v>
      </c>
      <c r="E1553" s="103">
        <v>123</v>
      </c>
      <c r="F1553" s="101">
        <v>52</v>
      </c>
      <c r="G1553" s="103">
        <v>52</v>
      </c>
      <c r="H1553" s="103">
        <v>0</v>
      </c>
      <c r="I1553" s="102"/>
      <c r="J1553" s="103">
        <v>77</v>
      </c>
      <c r="K1553" s="101">
        <v>23</v>
      </c>
      <c r="L1553" s="103">
        <v>23</v>
      </c>
      <c r="M1553" s="103">
        <v>0</v>
      </c>
      <c r="N1553" s="102"/>
      <c r="O1553" s="103">
        <v>87</v>
      </c>
      <c r="P1553" s="103">
        <v>150</v>
      </c>
      <c r="Q1553" s="102"/>
      <c r="R1553" s="103">
        <v>205</v>
      </c>
      <c r="S1553" s="103">
        <v>17</v>
      </c>
      <c r="T1553" s="102">
        <v>0</v>
      </c>
      <c r="U1553" s="103">
        <v>492</v>
      </c>
      <c r="V1553" s="103">
        <v>242</v>
      </c>
    </row>
    <row r="1554" spans="1:22" ht="16">
      <c r="A1554" t="s">
        <v>787</v>
      </c>
      <c r="B1554" s="20" t="str">
        <f>VLOOKUP(A1554,'Planning Periods'!$E$2:$N$540,10,FALSE)</f>
        <v>12/31/2015 - 12/31/2023</v>
      </c>
      <c r="C1554" s="103">
        <v>2014</v>
      </c>
      <c r="D1554" s="103" t="str">
        <f t="shared" si="22"/>
        <v>Patterson 2014</v>
      </c>
      <c r="E1554" s="101" t="s">
        <v>1538</v>
      </c>
      <c r="F1554" s="101" t="s">
        <v>1538</v>
      </c>
      <c r="G1554" s="101" t="s">
        <v>1538</v>
      </c>
      <c r="H1554" s="101" t="s">
        <v>1538</v>
      </c>
      <c r="I1554" s="101">
        <v>0</v>
      </c>
      <c r="J1554" s="101" t="s">
        <v>1538</v>
      </c>
      <c r="K1554" s="101" t="s">
        <v>1538</v>
      </c>
      <c r="L1554" s="101" t="s">
        <v>1538</v>
      </c>
      <c r="M1554" s="101" t="s">
        <v>1538</v>
      </c>
      <c r="N1554" s="101">
        <v>0</v>
      </c>
      <c r="O1554" s="101" t="s">
        <v>1538</v>
      </c>
      <c r="P1554" s="101" t="s">
        <v>1538</v>
      </c>
      <c r="Q1554" s="101"/>
      <c r="R1554" s="101" t="s">
        <v>1538</v>
      </c>
      <c r="S1554" s="101" t="s">
        <v>1538</v>
      </c>
      <c r="T1554" s="101" t="s">
        <v>1538</v>
      </c>
      <c r="U1554" s="101" t="s">
        <v>1538</v>
      </c>
      <c r="V1554" s="101" t="s">
        <v>1538</v>
      </c>
    </row>
    <row r="1555" spans="1:22" ht="16">
      <c r="A1555" t="s">
        <v>787</v>
      </c>
      <c r="B1555" s="20" t="str">
        <f>VLOOKUP(A1555,'Planning Periods'!$E$2:$N$540,10,FALSE)</f>
        <v>12/31/2015 - 12/31/2023</v>
      </c>
      <c r="C1555" s="103">
        <v>2015</v>
      </c>
      <c r="D1555" s="103" t="str">
        <f t="shared" si="22"/>
        <v>Patterson 2015</v>
      </c>
      <c r="E1555" t="s">
        <v>1538</v>
      </c>
      <c r="F1555" t="s">
        <v>1538</v>
      </c>
      <c r="G1555" t="s">
        <v>1538</v>
      </c>
      <c r="H1555" t="s">
        <v>1538</v>
      </c>
      <c r="J1555" t="s">
        <v>1538</v>
      </c>
      <c r="K1555" t="s">
        <v>1538</v>
      </c>
      <c r="L1555" t="s">
        <v>1538</v>
      </c>
      <c r="M1555" t="s">
        <v>1538</v>
      </c>
      <c r="O1555" t="s">
        <v>1538</v>
      </c>
      <c r="P1555" t="s">
        <v>1538</v>
      </c>
      <c r="R1555" t="s">
        <v>1538</v>
      </c>
      <c r="S1555" t="s">
        <v>1538</v>
      </c>
      <c r="T1555" t="s">
        <v>1538</v>
      </c>
      <c r="U1555" t="s">
        <v>1538</v>
      </c>
      <c r="V1555" t="s">
        <v>1538</v>
      </c>
    </row>
    <row r="1556" spans="1:22" ht="16">
      <c r="A1556" t="s">
        <v>787</v>
      </c>
      <c r="B1556" s="20" t="str">
        <f>VLOOKUP(A1556,'Planning Periods'!$E$2:$N$540,10,FALSE)</f>
        <v>12/31/2015 - 12/31/2023</v>
      </c>
      <c r="C1556" s="103">
        <v>2016</v>
      </c>
      <c r="D1556" s="103" t="str">
        <f t="shared" si="22"/>
        <v>Patterson 2016</v>
      </c>
      <c r="E1556" t="s">
        <v>1538</v>
      </c>
      <c r="F1556" t="s">
        <v>1538</v>
      </c>
      <c r="G1556" t="s">
        <v>1538</v>
      </c>
      <c r="H1556" t="s">
        <v>1538</v>
      </c>
      <c r="J1556" t="s">
        <v>1538</v>
      </c>
      <c r="K1556" t="s">
        <v>1538</v>
      </c>
      <c r="L1556" t="s">
        <v>1538</v>
      </c>
      <c r="M1556" t="s">
        <v>1538</v>
      </c>
      <c r="O1556" t="s">
        <v>1538</v>
      </c>
      <c r="P1556" t="s">
        <v>1538</v>
      </c>
      <c r="R1556" t="s">
        <v>1538</v>
      </c>
      <c r="S1556" t="s">
        <v>1538</v>
      </c>
      <c r="T1556" t="s">
        <v>1538</v>
      </c>
      <c r="U1556" t="s">
        <v>1538</v>
      </c>
      <c r="V1556" t="s">
        <v>1538</v>
      </c>
    </row>
    <row r="1557" spans="1:22" ht="16">
      <c r="A1557" t="s">
        <v>787</v>
      </c>
      <c r="B1557" s="20" t="str">
        <f>VLOOKUP(A1557,'Planning Periods'!$E$2:$N$540,10,FALSE)</f>
        <v>12/31/2015 - 12/31/2023</v>
      </c>
      <c r="C1557" s="103">
        <v>2017</v>
      </c>
      <c r="D1557" s="103" t="str">
        <f t="shared" si="22"/>
        <v>Patterson 2017</v>
      </c>
      <c r="E1557" t="s">
        <v>1538</v>
      </c>
      <c r="F1557" t="s">
        <v>1538</v>
      </c>
      <c r="G1557" t="s">
        <v>1538</v>
      </c>
      <c r="H1557" t="s">
        <v>1538</v>
      </c>
      <c r="J1557" t="s">
        <v>1538</v>
      </c>
      <c r="K1557" t="s">
        <v>1538</v>
      </c>
      <c r="L1557" t="s">
        <v>1538</v>
      </c>
      <c r="M1557" t="s">
        <v>1538</v>
      </c>
      <c r="O1557" t="s">
        <v>1538</v>
      </c>
      <c r="P1557" t="s">
        <v>1538</v>
      </c>
      <c r="R1557" t="s">
        <v>1538</v>
      </c>
      <c r="S1557" t="s">
        <v>1538</v>
      </c>
      <c r="T1557" t="s">
        <v>1538</v>
      </c>
      <c r="U1557" t="s">
        <v>1538</v>
      </c>
      <c r="V1557" t="s">
        <v>1538</v>
      </c>
    </row>
    <row r="1558" spans="1:22">
      <c r="A1558" s="104" t="s">
        <v>936</v>
      </c>
      <c r="B1558" s="20"/>
      <c r="C1558" s="103">
        <v>2013</v>
      </c>
      <c r="D1558" s="103" t="str">
        <f t="shared" si="22"/>
        <v>Perris 2013</v>
      </c>
      <c r="E1558" t="s">
        <v>1538</v>
      </c>
      <c r="F1558" t="s">
        <v>1538</v>
      </c>
      <c r="G1558" t="s">
        <v>1538</v>
      </c>
      <c r="H1558" t="s">
        <v>1538</v>
      </c>
      <c r="J1558" t="s">
        <v>1538</v>
      </c>
      <c r="K1558" t="s">
        <v>1538</v>
      </c>
      <c r="L1558" t="s">
        <v>1538</v>
      </c>
      <c r="M1558" t="s">
        <v>1538</v>
      </c>
      <c r="O1558" t="s">
        <v>1538</v>
      </c>
      <c r="P1558" t="s">
        <v>1538</v>
      </c>
      <c r="R1558" t="s">
        <v>1538</v>
      </c>
      <c r="S1558" t="s">
        <v>1538</v>
      </c>
      <c r="T1558" t="s">
        <v>1538</v>
      </c>
      <c r="U1558" t="s">
        <v>1538</v>
      </c>
      <c r="V1558" t="s">
        <v>1538</v>
      </c>
    </row>
    <row r="1559" spans="1:22" ht="16">
      <c r="A1559" s="104" t="s">
        <v>936</v>
      </c>
      <c r="B1559" s="20" t="str">
        <f>VLOOKUP(A1559,'Planning Periods'!$E$2:$N$540,10,FALSE)</f>
        <v>10/15/2013 - 10/15/2021</v>
      </c>
      <c r="C1559" s="103">
        <v>2014</v>
      </c>
      <c r="D1559" s="103" t="str">
        <f t="shared" si="22"/>
        <v>Perris 2014</v>
      </c>
      <c r="E1559" s="103">
        <v>1026</v>
      </c>
      <c r="F1559" s="101">
        <v>359</v>
      </c>
      <c r="G1559" s="103">
        <v>359</v>
      </c>
      <c r="H1559" s="103">
        <v>0</v>
      </c>
      <c r="I1559" s="102"/>
      <c r="J1559" s="103">
        <v>681</v>
      </c>
      <c r="K1559" s="101">
        <v>0</v>
      </c>
      <c r="L1559" s="103">
        <v>0</v>
      </c>
      <c r="M1559" s="103">
        <v>0</v>
      </c>
      <c r="N1559" s="102"/>
      <c r="O1559" s="103">
        <v>759</v>
      </c>
      <c r="P1559" s="103">
        <v>222</v>
      </c>
      <c r="Q1559" s="102"/>
      <c r="R1559" s="103">
        <v>1814</v>
      </c>
      <c r="S1559" s="103">
        <v>0</v>
      </c>
      <c r="T1559" s="102">
        <v>0</v>
      </c>
      <c r="U1559" s="103">
        <v>4280</v>
      </c>
      <c r="V1559" s="103">
        <v>581</v>
      </c>
    </row>
    <row r="1560" spans="1:22" ht="16">
      <c r="A1560" s="104" t="s">
        <v>936</v>
      </c>
      <c r="B1560" s="20" t="str">
        <f>VLOOKUP(A1560,'Planning Periods'!$E$2:$N$540,10,FALSE)</f>
        <v>10/15/2013 - 10/15/2021</v>
      </c>
      <c r="C1560" s="103">
        <v>2015</v>
      </c>
      <c r="D1560" s="103" t="str">
        <f t="shared" si="22"/>
        <v>Perris 2015</v>
      </c>
      <c r="E1560" s="103">
        <v>1026</v>
      </c>
      <c r="F1560" s="101">
        <v>0</v>
      </c>
      <c r="G1560" s="103">
        <v>0</v>
      </c>
      <c r="H1560" s="103">
        <v>0</v>
      </c>
      <c r="I1560" s="102"/>
      <c r="J1560" s="103">
        <v>681</v>
      </c>
      <c r="K1560" s="101">
        <v>0</v>
      </c>
      <c r="L1560" s="103">
        <v>0</v>
      </c>
      <c r="M1560" s="103">
        <v>0</v>
      </c>
      <c r="N1560" s="102"/>
      <c r="O1560" s="103">
        <v>759</v>
      </c>
      <c r="P1560" s="103">
        <v>0</v>
      </c>
      <c r="Q1560" s="102"/>
      <c r="R1560" s="103">
        <v>1814</v>
      </c>
      <c r="S1560" s="103">
        <v>222</v>
      </c>
      <c r="T1560" s="102">
        <v>0</v>
      </c>
      <c r="U1560" s="103">
        <v>4280</v>
      </c>
      <c r="V1560" s="103">
        <v>222</v>
      </c>
    </row>
    <row r="1561" spans="1:22" ht="16">
      <c r="A1561" s="104" t="s">
        <v>936</v>
      </c>
      <c r="B1561" s="20" t="str">
        <f>VLOOKUP(A1561,'Planning Periods'!$E$2:$N$540,10,FALSE)</f>
        <v>10/15/2013 - 10/15/2021</v>
      </c>
      <c r="C1561" s="103">
        <v>2016</v>
      </c>
      <c r="D1561" s="103" t="str">
        <f t="shared" si="22"/>
        <v>Perris 2016</v>
      </c>
      <c r="E1561" s="103">
        <v>1026</v>
      </c>
      <c r="F1561" s="101">
        <v>0</v>
      </c>
      <c r="G1561" s="103">
        <v>0</v>
      </c>
      <c r="H1561" s="103">
        <v>0</v>
      </c>
      <c r="I1561" s="102"/>
      <c r="J1561" s="103">
        <v>681</v>
      </c>
      <c r="K1561" s="101">
        <v>0</v>
      </c>
      <c r="L1561" s="103">
        <v>0</v>
      </c>
      <c r="M1561" s="103">
        <v>0</v>
      </c>
      <c r="N1561" s="102"/>
      <c r="O1561" s="103">
        <v>759</v>
      </c>
      <c r="P1561" s="103">
        <v>0</v>
      </c>
      <c r="Q1561" s="102"/>
      <c r="R1561" s="103">
        <v>1814</v>
      </c>
      <c r="S1561" s="103">
        <v>701</v>
      </c>
      <c r="T1561" s="102">
        <v>0</v>
      </c>
      <c r="U1561" s="103">
        <v>4280</v>
      </c>
      <c r="V1561" s="103">
        <v>701</v>
      </c>
    </row>
    <row r="1562" spans="1:22" ht="16">
      <c r="A1562" s="104" t="s">
        <v>936</v>
      </c>
      <c r="B1562" s="20" t="str">
        <f>VLOOKUP(A1562,'Planning Periods'!$E$2:$N$540,10,FALSE)</f>
        <v>10/15/2013 - 10/15/2021</v>
      </c>
      <c r="C1562" s="103">
        <v>2017</v>
      </c>
      <c r="D1562" s="103" t="str">
        <f t="shared" si="22"/>
        <v>Perris 2017</v>
      </c>
      <c r="E1562" s="103">
        <v>1026</v>
      </c>
      <c r="F1562" s="101">
        <v>0</v>
      </c>
      <c r="G1562" s="103">
        <v>0</v>
      </c>
      <c r="H1562" s="103">
        <v>0</v>
      </c>
      <c r="I1562" s="102"/>
      <c r="J1562" s="103">
        <v>681</v>
      </c>
      <c r="K1562" s="101">
        <v>0</v>
      </c>
      <c r="L1562" s="103">
        <v>0</v>
      </c>
      <c r="M1562" s="103">
        <v>0</v>
      </c>
      <c r="N1562" s="102"/>
      <c r="O1562" s="103">
        <v>759</v>
      </c>
      <c r="P1562" s="103">
        <v>0</v>
      </c>
      <c r="Q1562" s="102"/>
      <c r="R1562" s="103">
        <v>1814</v>
      </c>
      <c r="S1562" s="103">
        <v>0</v>
      </c>
      <c r="T1562" s="102">
        <v>0</v>
      </c>
      <c r="U1562" s="103">
        <v>4280</v>
      </c>
      <c r="V1562" s="103">
        <v>0</v>
      </c>
    </row>
    <row r="1563" spans="1:22" ht="16">
      <c r="A1563" s="104" t="s">
        <v>797</v>
      </c>
      <c r="B1563" s="20" t="str">
        <f>VLOOKUP(A1563,'Planning Periods'!$E$2:$N$540,10,FALSE)</f>
        <v>01/31/2015 - 01/31/2023</v>
      </c>
      <c r="C1563" s="103">
        <v>2014</v>
      </c>
      <c r="D1563" s="103" t="str">
        <f t="shared" si="22"/>
        <v>Petaluma 2014</v>
      </c>
      <c r="E1563" s="103" t="s">
        <v>1538</v>
      </c>
      <c r="F1563" s="101" t="s">
        <v>1538</v>
      </c>
      <c r="G1563" s="103" t="s">
        <v>1538</v>
      </c>
      <c r="H1563" s="103" t="s">
        <v>1538</v>
      </c>
      <c r="I1563" s="102"/>
      <c r="J1563" s="103" t="s">
        <v>1538</v>
      </c>
      <c r="K1563" s="101" t="s">
        <v>1538</v>
      </c>
      <c r="L1563" s="103" t="s">
        <v>1538</v>
      </c>
      <c r="M1563" s="103" t="s">
        <v>1538</v>
      </c>
      <c r="N1563" s="102"/>
      <c r="O1563" s="103" t="s">
        <v>1538</v>
      </c>
      <c r="P1563" s="103" t="s">
        <v>1538</v>
      </c>
      <c r="Q1563" s="102"/>
      <c r="R1563" s="103" t="s">
        <v>1538</v>
      </c>
      <c r="S1563" s="103" t="s">
        <v>1538</v>
      </c>
      <c r="T1563" s="102" t="s">
        <v>1538</v>
      </c>
      <c r="U1563" s="103" t="s">
        <v>1538</v>
      </c>
      <c r="V1563" s="103" t="s">
        <v>1538</v>
      </c>
    </row>
    <row r="1564" spans="1:22" ht="16">
      <c r="A1564" s="104" t="s">
        <v>797</v>
      </c>
      <c r="B1564" s="20" t="str">
        <f>VLOOKUP(A1564,'Planning Periods'!$E$2:$N$540,10,FALSE)</f>
        <v>01/31/2015 - 01/31/2023</v>
      </c>
      <c r="C1564" s="103">
        <v>2015</v>
      </c>
      <c r="D1564" s="103" t="str">
        <f t="shared" si="22"/>
        <v>Petaluma 2015</v>
      </c>
      <c r="E1564" s="103">
        <v>199</v>
      </c>
      <c r="F1564" s="101">
        <v>0</v>
      </c>
      <c r="G1564" s="103">
        <v>0</v>
      </c>
      <c r="H1564" s="103">
        <v>0</v>
      </c>
      <c r="I1564" s="102"/>
      <c r="J1564" s="103">
        <v>103</v>
      </c>
      <c r="K1564" s="101">
        <v>0</v>
      </c>
      <c r="L1564" s="103">
        <v>0</v>
      </c>
      <c r="M1564" s="103">
        <v>0</v>
      </c>
      <c r="N1564" s="102"/>
      <c r="O1564" s="103">
        <v>121</v>
      </c>
      <c r="P1564" s="103">
        <v>7</v>
      </c>
      <c r="Q1564" s="102"/>
      <c r="R1564" s="103">
        <v>322</v>
      </c>
      <c r="S1564" s="103">
        <v>235</v>
      </c>
      <c r="T1564" s="102">
        <v>0</v>
      </c>
      <c r="U1564" s="103">
        <v>745</v>
      </c>
      <c r="V1564" s="103">
        <v>242</v>
      </c>
    </row>
    <row r="1565" spans="1:22" ht="16">
      <c r="A1565" s="104" t="s">
        <v>797</v>
      </c>
      <c r="B1565" s="20" t="str">
        <f>VLOOKUP(A1565,'Planning Periods'!$E$2:$N$540,10,FALSE)</f>
        <v>01/31/2015 - 01/31/2023</v>
      </c>
      <c r="C1565" s="103">
        <v>2016</v>
      </c>
      <c r="D1565" s="103" t="str">
        <f t="shared" ref="D1565:D1632" si="23">CONCATENATE(A1565," ",C1565)</f>
        <v>Petaluma 2016</v>
      </c>
      <c r="E1565" s="103">
        <v>199</v>
      </c>
      <c r="F1565" s="101">
        <v>0</v>
      </c>
      <c r="G1565" s="103">
        <v>0</v>
      </c>
      <c r="H1565" s="103">
        <v>0</v>
      </c>
      <c r="I1565" s="102"/>
      <c r="J1565" s="103">
        <v>103</v>
      </c>
      <c r="K1565" s="101">
        <v>0</v>
      </c>
      <c r="L1565" s="103">
        <v>0</v>
      </c>
      <c r="M1565" s="103">
        <v>0</v>
      </c>
      <c r="N1565" s="102"/>
      <c r="O1565" s="103">
        <v>121</v>
      </c>
      <c r="P1565" s="103">
        <v>8</v>
      </c>
      <c r="Q1565" s="102"/>
      <c r="R1565" s="103">
        <v>322</v>
      </c>
      <c r="S1565" s="103">
        <v>206</v>
      </c>
      <c r="T1565" s="102">
        <v>0</v>
      </c>
      <c r="U1565" s="103">
        <v>745</v>
      </c>
      <c r="V1565" s="103">
        <v>214</v>
      </c>
    </row>
    <row r="1566" spans="1:22" ht="16">
      <c r="A1566" s="104" t="s">
        <v>797</v>
      </c>
      <c r="B1566" s="20" t="str">
        <f>VLOOKUP(A1566,'Planning Periods'!$E$2:$N$540,10,FALSE)</f>
        <v>01/31/2015 - 01/31/2023</v>
      </c>
      <c r="C1566" s="103">
        <v>2017</v>
      </c>
      <c r="D1566" s="103" t="str">
        <f t="shared" si="23"/>
        <v>Petaluma 2017</v>
      </c>
      <c r="E1566" s="103">
        <v>199</v>
      </c>
      <c r="F1566" s="101">
        <v>9</v>
      </c>
      <c r="G1566" s="103">
        <v>9</v>
      </c>
      <c r="H1566" s="103">
        <v>0</v>
      </c>
      <c r="I1566" s="102"/>
      <c r="J1566" s="103">
        <v>103</v>
      </c>
      <c r="K1566" s="101">
        <v>14</v>
      </c>
      <c r="L1566" s="103">
        <v>14</v>
      </c>
      <c r="M1566" s="103">
        <v>0</v>
      </c>
      <c r="N1566" s="102"/>
      <c r="O1566" s="103">
        <v>121</v>
      </c>
      <c r="P1566" s="103">
        <v>9</v>
      </c>
      <c r="Q1566" s="102"/>
      <c r="R1566" s="103">
        <v>322</v>
      </c>
      <c r="S1566" s="103">
        <v>150</v>
      </c>
      <c r="T1566" s="102">
        <v>0</v>
      </c>
      <c r="U1566" s="103">
        <v>745</v>
      </c>
      <c r="V1566" s="103">
        <v>182</v>
      </c>
    </row>
    <row r="1567" spans="1:22">
      <c r="A1567" t="s">
        <v>1068</v>
      </c>
      <c r="B1567" s="20"/>
      <c r="C1567" s="103">
        <v>2013</v>
      </c>
      <c r="D1567" s="103" t="str">
        <f t="shared" si="23"/>
        <v>Pico Rivera 2013</v>
      </c>
      <c r="E1567" s="103" t="s">
        <v>1538</v>
      </c>
      <c r="F1567" s="101" t="s">
        <v>1538</v>
      </c>
      <c r="G1567" s="103" t="s">
        <v>1538</v>
      </c>
      <c r="H1567" s="103" t="s">
        <v>1538</v>
      </c>
      <c r="I1567" s="102"/>
      <c r="J1567" s="103" t="s">
        <v>1538</v>
      </c>
      <c r="K1567" s="101" t="s">
        <v>1538</v>
      </c>
      <c r="L1567" s="103" t="s">
        <v>1538</v>
      </c>
      <c r="M1567" s="103" t="s">
        <v>1538</v>
      </c>
      <c r="N1567" s="102"/>
      <c r="O1567" s="103" t="s">
        <v>1538</v>
      </c>
      <c r="P1567" s="103" t="s">
        <v>1538</v>
      </c>
      <c r="Q1567" s="102"/>
      <c r="R1567" s="103" t="s">
        <v>1538</v>
      </c>
      <c r="S1567" s="103" t="s">
        <v>1538</v>
      </c>
      <c r="T1567" s="102" t="s">
        <v>1538</v>
      </c>
      <c r="U1567" s="103" t="s">
        <v>1538</v>
      </c>
      <c r="V1567" s="103" t="s">
        <v>1538</v>
      </c>
    </row>
    <row r="1568" spans="1:22" ht="16">
      <c r="A1568" t="s">
        <v>1068</v>
      </c>
      <c r="B1568" s="20" t="str">
        <f>VLOOKUP(A1568,'Planning Periods'!$E$2:$N$540,10,FALSE)</f>
        <v>10/15/2013 - 10/15/2021</v>
      </c>
      <c r="C1568" s="103">
        <v>2014</v>
      </c>
      <c r="D1568" s="103" t="str">
        <f t="shared" si="23"/>
        <v>Pico Rivera 2014</v>
      </c>
      <c r="E1568" s="101" t="s">
        <v>1538</v>
      </c>
      <c r="F1568" s="101" t="s">
        <v>1538</v>
      </c>
      <c r="G1568" s="101" t="s">
        <v>1538</v>
      </c>
      <c r="H1568" s="101" t="s">
        <v>1538</v>
      </c>
      <c r="I1568" s="101">
        <v>0</v>
      </c>
      <c r="J1568" s="101" t="s">
        <v>1538</v>
      </c>
      <c r="K1568" s="101" t="s">
        <v>1538</v>
      </c>
      <c r="L1568" s="101" t="s">
        <v>1538</v>
      </c>
      <c r="M1568" s="101" t="s">
        <v>1538</v>
      </c>
      <c r="N1568" s="101">
        <v>0</v>
      </c>
      <c r="O1568" s="101" t="s">
        <v>1538</v>
      </c>
      <c r="P1568" s="101" t="s">
        <v>1538</v>
      </c>
      <c r="Q1568" s="101"/>
      <c r="R1568" s="101" t="s">
        <v>1538</v>
      </c>
      <c r="S1568" s="101" t="s">
        <v>1538</v>
      </c>
      <c r="T1568" s="101" t="s">
        <v>1538</v>
      </c>
      <c r="U1568" s="101" t="s">
        <v>1538</v>
      </c>
      <c r="V1568" s="101" t="s">
        <v>1538</v>
      </c>
    </row>
    <row r="1569" spans="1:22" ht="16">
      <c r="A1569" t="s">
        <v>1068</v>
      </c>
      <c r="B1569" s="20" t="str">
        <f>VLOOKUP(A1569,'Planning Periods'!$E$2:$N$540,10,FALSE)</f>
        <v>10/15/2013 - 10/15/2021</v>
      </c>
      <c r="C1569" s="103">
        <v>2015</v>
      </c>
      <c r="D1569" s="103" t="str">
        <f t="shared" si="23"/>
        <v>Pico Rivera 2015</v>
      </c>
      <c r="E1569" t="s">
        <v>1538</v>
      </c>
      <c r="F1569" t="s">
        <v>1538</v>
      </c>
      <c r="G1569" t="s">
        <v>1538</v>
      </c>
      <c r="H1569" t="s">
        <v>1538</v>
      </c>
      <c r="J1569" t="s">
        <v>1538</v>
      </c>
      <c r="K1569" t="s">
        <v>1538</v>
      </c>
      <c r="L1569" t="s">
        <v>1538</v>
      </c>
      <c r="M1569" t="s">
        <v>1538</v>
      </c>
      <c r="O1569" t="s">
        <v>1538</v>
      </c>
      <c r="P1569" t="s">
        <v>1538</v>
      </c>
      <c r="R1569" t="s">
        <v>1538</v>
      </c>
      <c r="S1569" t="s">
        <v>1538</v>
      </c>
      <c r="T1569" t="s">
        <v>1538</v>
      </c>
      <c r="U1569" t="s">
        <v>1538</v>
      </c>
      <c r="V1569" t="s">
        <v>1538</v>
      </c>
    </row>
    <row r="1570" spans="1:22" ht="16">
      <c r="A1570" t="s">
        <v>1068</v>
      </c>
      <c r="B1570" s="20" t="str">
        <f>VLOOKUP(A1570,'Planning Periods'!$E$2:$N$540,10,FALSE)</f>
        <v>10/15/2013 - 10/15/2021</v>
      </c>
      <c r="C1570" s="103">
        <v>2016</v>
      </c>
      <c r="D1570" s="103" t="str">
        <f t="shared" si="23"/>
        <v>Pico Rivera 2016</v>
      </c>
      <c r="E1570" t="s">
        <v>1538</v>
      </c>
      <c r="F1570" t="s">
        <v>1538</v>
      </c>
      <c r="G1570" t="s">
        <v>1538</v>
      </c>
      <c r="H1570" t="s">
        <v>1538</v>
      </c>
      <c r="J1570" t="s">
        <v>1538</v>
      </c>
      <c r="K1570" t="s">
        <v>1538</v>
      </c>
      <c r="L1570" t="s">
        <v>1538</v>
      </c>
      <c r="M1570" t="s">
        <v>1538</v>
      </c>
      <c r="O1570" t="s">
        <v>1538</v>
      </c>
      <c r="P1570" t="s">
        <v>1538</v>
      </c>
      <c r="R1570" t="s">
        <v>1538</v>
      </c>
      <c r="S1570" t="s">
        <v>1538</v>
      </c>
      <c r="T1570" t="s">
        <v>1538</v>
      </c>
      <c r="U1570" t="s">
        <v>1538</v>
      </c>
      <c r="V1570" t="s">
        <v>1538</v>
      </c>
    </row>
    <row r="1571" spans="1:22" ht="16">
      <c r="A1571" t="s">
        <v>1068</v>
      </c>
      <c r="B1571" s="20" t="str">
        <f>VLOOKUP(A1571,'Planning Periods'!$E$2:$N$540,10,FALSE)</f>
        <v>10/15/2013 - 10/15/2021</v>
      </c>
      <c r="C1571" s="103">
        <v>2017</v>
      </c>
      <c r="D1571" s="103" t="str">
        <f t="shared" si="23"/>
        <v>Pico Rivera 2017</v>
      </c>
      <c r="E1571" t="s">
        <v>1538</v>
      </c>
      <c r="F1571" t="s">
        <v>1538</v>
      </c>
      <c r="G1571" t="s">
        <v>1538</v>
      </c>
      <c r="H1571" t="s">
        <v>1538</v>
      </c>
      <c r="J1571" t="s">
        <v>1538</v>
      </c>
      <c r="K1571" t="s">
        <v>1538</v>
      </c>
      <c r="L1571" t="s">
        <v>1538</v>
      </c>
      <c r="M1571" t="s">
        <v>1538</v>
      </c>
      <c r="O1571" t="s">
        <v>1538</v>
      </c>
      <c r="P1571" t="s">
        <v>1538</v>
      </c>
      <c r="R1571" t="s">
        <v>1538</v>
      </c>
      <c r="S1571" t="s">
        <v>1538</v>
      </c>
      <c r="T1571" t="s">
        <v>1538</v>
      </c>
      <c r="U1571" t="s">
        <v>1538</v>
      </c>
      <c r="V1571" t="s">
        <v>1538</v>
      </c>
    </row>
    <row r="1572" spans="1:22" ht="16">
      <c r="A1572" s="104" t="s">
        <v>1228</v>
      </c>
      <c r="B1572" s="20" t="str">
        <f>VLOOKUP(A1572,'Planning Periods'!$E$2:$N$540,10,FALSE)</f>
        <v>01/31/2015 - 01/31/2023</v>
      </c>
      <c r="C1572" s="103">
        <v>2015</v>
      </c>
      <c r="D1572" s="103" t="str">
        <f t="shared" si="23"/>
        <v>Piedmont 2015</v>
      </c>
      <c r="E1572" s="103" t="s">
        <v>1538</v>
      </c>
      <c r="F1572" s="101" t="s">
        <v>1538</v>
      </c>
      <c r="G1572" s="103" t="s">
        <v>1538</v>
      </c>
      <c r="H1572" s="103" t="s">
        <v>1538</v>
      </c>
      <c r="I1572" s="102"/>
      <c r="J1572" s="103" t="s">
        <v>1538</v>
      </c>
      <c r="K1572" s="101" t="s">
        <v>1538</v>
      </c>
      <c r="L1572" s="103" t="s">
        <v>1538</v>
      </c>
      <c r="M1572" s="103" t="s">
        <v>1538</v>
      </c>
      <c r="N1572" s="102"/>
      <c r="O1572" s="103" t="s">
        <v>1538</v>
      </c>
      <c r="P1572" s="103" t="s">
        <v>1538</v>
      </c>
      <c r="Q1572" s="102"/>
      <c r="R1572" s="103" t="s">
        <v>1538</v>
      </c>
      <c r="S1572" s="103" t="s">
        <v>1538</v>
      </c>
      <c r="T1572" s="102" t="s">
        <v>1538</v>
      </c>
      <c r="U1572" s="103" t="s">
        <v>1538</v>
      </c>
      <c r="V1572" s="103" t="s">
        <v>1538</v>
      </c>
    </row>
    <row r="1573" spans="1:22" ht="16">
      <c r="A1573" s="104" t="s">
        <v>1228</v>
      </c>
      <c r="B1573" s="20" t="str">
        <f>VLOOKUP(A1573,'Planning Periods'!$E$2:$N$540,10,FALSE)</f>
        <v>01/31/2015 - 01/31/2023</v>
      </c>
      <c r="C1573" s="103">
        <v>2014</v>
      </c>
      <c r="D1573" s="103" t="str">
        <f t="shared" si="23"/>
        <v>Piedmont 2014</v>
      </c>
      <c r="E1573" s="103" t="s">
        <v>1538</v>
      </c>
      <c r="F1573" s="101" t="s">
        <v>1538</v>
      </c>
      <c r="G1573" s="103" t="s">
        <v>1538</v>
      </c>
      <c r="H1573" s="103" t="s">
        <v>1538</v>
      </c>
      <c r="I1573" s="102"/>
      <c r="J1573" s="103" t="s">
        <v>1538</v>
      </c>
      <c r="K1573" s="101" t="s">
        <v>1538</v>
      </c>
      <c r="L1573" s="103" t="s">
        <v>1538</v>
      </c>
      <c r="M1573" s="103" t="s">
        <v>1538</v>
      </c>
      <c r="N1573" s="102"/>
      <c r="O1573" s="103" t="s">
        <v>1538</v>
      </c>
      <c r="P1573" s="103" t="s">
        <v>1538</v>
      </c>
      <c r="Q1573" s="102"/>
      <c r="R1573" s="103" t="s">
        <v>1538</v>
      </c>
      <c r="S1573" s="103" t="s">
        <v>1538</v>
      </c>
      <c r="T1573" s="102" t="s">
        <v>1538</v>
      </c>
      <c r="U1573" s="103" t="s">
        <v>1538</v>
      </c>
      <c r="V1573" s="103" t="s">
        <v>1538</v>
      </c>
    </row>
    <row r="1574" spans="1:22" ht="16">
      <c r="A1574" s="104" t="s">
        <v>1228</v>
      </c>
      <c r="B1574" s="20" t="str">
        <f>VLOOKUP(A1574,'Planning Periods'!$E$2:$N$540,10,FALSE)</f>
        <v>01/31/2015 - 01/31/2023</v>
      </c>
      <c r="C1574" s="103">
        <v>2016</v>
      </c>
      <c r="D1574" s="103" t="str">
        <f t="shared" si="23"/>
        <v>Piedmont 2016</v>
      </c>
      <c r="E1574" s="103">
        <v>24</v>
      </c>
      <c r="F1574" s="101">
        <v>2</v>
      </c>
      <c r="G1574" s="103">
        <v>2</v>
      </c>
      <c r="H1574" s="103">
        <v>0</v>
      </c>
      <c r="I1574" s="102"/>
      <c r="J1574" s="103">
        <v>14</v>
      </c>
      <c r="K1574" s="101">
        <v>0</v>
      </c>
      <c r="L1574" s="103">
        <v>0</v>
      </c>
      <c r="M1574" s="103">
        <v>0</v>
      </c>
      <c r="N1574" s="102"/>
      <c r="O1574" s="103">
        <v>15</v>
      </c>
      <c r="P1574" s="103">
        <v>0</v>
      </c>
      <c r="Q1574" s="102"/>
      <c r="R1574" s="103">
        <v>7</v>
      </c>
      <c r="S1574" s="103">
        <v>3</v>
      </c>
      <c r="T1574" s="102">
        <v>0</v>
      </c>
      <c r="U1574" s="103">
        <v>60</v>
      </c>
      <c r="V1574" s="103">
        <v>5</v>
      </c>
    </row>
    <row r="1575" spans="1:22" ht="16">
      <c r="A1575" s="104" t="s">
        <v>1228</v>
      </c>
      <c r="B1575" s="20" t="str">
        <f>VLOOKUP(A1575,'Planning Periods'!$E$2:$N$540,10,FALSE)</f>
        <v>01/31/2015 - 01/31/2023</v>
      </c>
      <c r="C1575" s="103">
        <v>2017</v>
      </c>
      <c r="D1575" s="103" t="str">
        <f t="shared" si="23"/>
        <v>Piedmont 2017</v>
      </c>
      <c r="E1575" s="103">
        <v>24</v>
      </c>
      <c r="F1575" s="101">
        <v>1</v>
      </c>
      <c r="G1575" s="103">
        <v>1</v>
      </c>
      <c r="H1575" s="103">
        <v>0</v>
      </c>
      <c r="I1575" s="102"/>
      <c r="J1575" s="103">
        <v>14</v>
      </c>
      <c r="K1575" s="101">
        <v>2</v>
      </c>
      <c r="L1575" s="103">
        <v>0</v>
      </c>
      <c r="M1575" s="103">
        <v>2</v>
      </c>
      <c r="N1575" s="102"/>
      <c r="O1575" s="103">
        <v>15</v>
      </c>
      <c r="P1575" s="103">
        <v>3</v>
      </c>
      <c r="Q1575" s="102"/>
      <c r="R1575" s="103">
        <v>7</v>
      </c>
      <c r="S1575" s="103">
        <v>1</v>
      </c>
      <c r="T1575" s="102">
        <v>2</v>
      </c>
      <c r="U1575" s="103">
        <v>60</v>
      </c>
      <c r="V1575" s="103">
        <v>7</v>
      </c>
    </row>
    <row r="1576" spans="1:22" ht="16">
      <c r="A1576" s="104" t="s">
        <v>1198</v>
      </c>
      <c r="B1576" s="20" t="str">
        <f>VLOOKUP(A1576,'Planning Periods'!$E$2:$N$540,10,FALSE)</f>
        <v>01/31/2015 - 01/31/2023</v>
      </c>
      <c r="C1576" s="103">
        <v>2014</v>
      </c>
      <c r="D1576" s="103" t="str">
        <f t="shared" si="23"/>
        <v>Pinole 2014</v>
      </c>
      <c r="E1576" s="103" t="s">
        <v>1538</v>
      </c>
      <c r="F1576" s="101" t="s">
        <v>1538</v>
      </c>
      <c r="G1576" s="103" t="s">
        <v>1538</v>
      </c>
      <c r="H1576" s="103" t="s">
        <v>1538</v>
      </c>
      <c r="I1576" s="102"/>
      <c r="J1576" s="103" t="s">
        <v>1538</v>
      </c>
      <c r="K1576" s="101" t="s">
        <v>1538</v>
      </c>
      <c r="L1576" s="103" t="s">
        <v>1538</v>
      </c>
      <c r="M1576" s="103" t="s">
        <v>1538</v>
      </c>
      <c r="N1576" s="102"/>
      <c r="O1576" s="103" t="s">
        <v>1538</v>
      </c>
      <c r="P1576" s="103" t="s">
        <v>1538</v>
      </c>
      <c r="Q1576" s="102"/>
      <c r="R1576" s="103" t="s">
        <v>1538</v>
      </c>
      <c r="S1576" s="103" t="s">
        <v>1538</v>
      </c>
      <c r="T1576" s="102" t="s">
        <v>1538</v>
      </c>
      <c r="U1576" s="103" t="s">
        <v>1538</v>
      </c>
      <c r="V1576" s="103" t="s">
        <v>1538</v>
      </c>
    </row>
    <row r="1577" spans="1:22" ht="16">
      <c r="A1577" s="104" t="s">
        <v>1198</v>
      </c>
      <c r="B1577" s="20" t="str">
        <f>VLOOKUP(A1577,'Planning Periods'!$E$2:$N$540,10,FALSE)</f>
        <v>01/31/2015 - 01/31/2023</v>
      </c>
      <c r="C1577" s="103">
        <v>2015</v>
      </c>
      <c r="D1577" s="103" t="str">
        <f t="shared" si="23"/>
        <v>Pinole 2015</v>
      </c>
      <c r="E1577" s="103">
        <v>80</v>
      </c>
      <c r="F1577" s="101">
        <v>0</v>
      </c>
      <c r="G1577" s="103">
        <v>0</v>
      </c>
      <c r="H1577" s="103">
        <v>0</v>
      </c>
      <c r="I1577" s="102"/>
      <c r="J1577" s="103">
        <v>48</v>
      </c>
      <c r="K1577" s="101">
        <v>0</v>
      </c>
      <c r="L1577" s="103">
        <v>0</v>
      </c>
      <c r="M1577" s="103">
        <v>0</v>
      </c>
      <c r="N1577" s="102"/>
      <c r="O1577" s="103">
        <v>43</v>
      </c>
      <c r="P1577" s="103">
        <v>0</v>
      </c>
      <c r="Q1577" s="102"/>
      <c r="R1577" s="103">
        <v>126</v>
      </c>
      <c r="S1577" s="103">
        <v>0</v>
      </c>
      <c r="T1577" s="102">
        <v>0</v>
      </c>
      <c r="U1577" s="103">
        <v>297</v>
      </c>
      <c r="V1577" s="103">
        <v>0</v>
      </c>
    </row>
    <row r="1578" spans="1:22" ht="16">
      <c r="A1578" s="104" t="s">
        <v>1198</v>
      </c>
      <c r="B1578" s="20" t="str">
        <f>VLOOKUP(A1578,'Planning Periods'!$E$2:$N$540,10,FALSE)</f>
        <v>01/31/2015 - 01/31/2023</v>
      </c>
      <c r="C1578" s="103">
        <v>2016</v>
      </c>
      <c r="D1578" s="103" t="str">
        <f t="shared" si="23"/>
        <v>Pinole 2016</v>
      </c>
      <c r="E1578" s="103">
        <v>80</v>
      </c>
      <c r="F1578" s="101">
        <v>0</v>
      </c>
      <c r="G1578" s="103">
        <v>0</v>
      </c>
      <c r="H1578" s="103">
        <v>0</v>
      </c>
      <c r="I1578" s="102"/>
      <c r="J1578" s="103">
        <v>48</v>
      </c>
      <c r="K1578" s="101">
        <v>0</v>
      </c>
      <c r="L1578" s="103">
        <v>0</v>
      </c>
      <c r="M1578" s="103">
        <v>0</v>
      </c>
      <c r="N1578" s="102"/>
      <c r="O1578" s="103">
        <v>43</v>
      </c>
      <c r="P1578" s="103">
        <v>1</v>
      </c>
      <c r="Q1578" s="102"/>
      <c r="R1578" s="103">
        <v>126</v>
      </c>
      <c r="S1578" s="103">
        <v>2</v>
      </c>
      <c r="T1578" s="102">
        <v>0</v>
      </c>
      <c r="U1578" s="103">
        <v>297</v>
      </c>
      <c r="V1578" s="103">
        <v>3</v>
      </c>
    </row>
    <row r="1579" spans="1:22" ht="16">
      <c r="A1579" s="104" t="s">
        <v>1198</v>
      </c>
      <c r="B1579" s="20" t="str">
        <f>VLOOKUP(A1579,'Planning Periods'!$E$2:$N$540,10,FALSE)</f>
        <v>01/31/2015 - 01/31/2023</v>
      </c>
      <c r="C1579" s="103">
        <v>2017</v>
      </c>
      <c r="D1579" s="103" t="str">
        <f t="shared" si="23"/>
        <v>Pinole 2017</v>
      </c>
      <c r="E1579" s="103">
        <v>80</v>
      </c>
      <c r="F1579" s="101">
        <v>0</v>
      </c>
      <c r="G1579" s="103">
        <v>0</v>
      </c>
      <c r="H1579" s="103">
        <v>0</v>
      </c>
      <c r="I1579" s="102"/>
      <c r="J1579" s="103">
        <v>48</v>
      </c>
      <c r="K1579" s="101">
        <v>0</v>
      </c>
      <c r="L1579" s="103">
        <v>0</v>
      </c>
      <c r="M1579" s="103">
        <v>0</v>
      </c>
      <c r="N1579" s="102"/>
      <c r="O1579" s="103">
        <v>43</v>
      </c>
      <c r="P1579" s="103">
        <v>0</v>
      </c>
      <c r="Q1579" s="102"/>
      <c r="R1579" s="103">
        <v>126</v>
      </c>
      <c r="S1579" s="103">
        <v>2</v>
      </c>
      <c r="T1579" s="102">
        <v>0</v>
      </c>
      <c r="U1579" s="103">
        <v>297</v>
      </c>
      <c r="V1579" s="103">
        <v>2</v>
      </c>
    </row>
    <row r="1580" spans="1:22" ht="16">
      <c r="A1580" t="s">
        <v>866</v>
      </c>
      <c r="B1580" s="20" t="str">
        <f>VLOOKUP(A1580,'Planning Periods'!$E$2:$N$540,10,FALSE)</f>
        <v>06/30/2014 - 06/30/2019</v>
      </c>
      <c r="C1580" s="103">
        <v>2014</v>
      </c>
      <c r="D1580" s="103" t="str">
        <f t="shared" si="23"/>
        <v>Pismo Beach 2014</v>
      </c>
      <c r="E1580" s="101">
        <v>38</v>
      </c>
      <c r="F1580" s="101">
        <v>0</v>
      </c>
      <c r="G1580" s="101">
        <v>0</v>
      </c>
      <c r="H1580" s="101">
        <v>0</v>
      </c>
      <c r="I1580" s="101">
        <v>0</v>
      </c>
      <c r="J1580" s="101">
        <v>24</v>
      </c>
      <c r="K1580" s="101">
        <v>12</v>
      </c>
      <c r="L1580" s="101">
        <v>12</v>
      </c>
      <c r="M1580" s="101">
        <v>0</v>
      </c>
      <c r="N1580" s="101">
        <v>0</v>
      </c>
      <c r="O1580" s="101">
        <v>27</v>
      </c>
      <c r="P1580" s="101">
        <v>0</v>
      </c>
      <c r="Q1580" s="101"/>
      <c r="R1580" s="101">
        <v>64</v>
      </c>
      <c r="S1580" s="101">
        <v>91</v>
      </c>
      <c r="T1580" s="101">
        <v>0</v>
      </c>
      <c r="U1580" s="101">
        <v>153</v>
      </c>
      <c r="V1580" s="101">
        <v>103</v>
      </c>
    </row>
    <row r="1581" spans="1:22" ht="16">
      <c r="A1581" t="s">
        <v>866</v>
      </c>
      <c r="B1581" s="20" t="str">
        <f>VLOOKUP(A1581,'Planning Periods'!$E$2:$N$540,10,FALSE)</f>
        <v>06/30/2014 - 06/30/2019</v>
      </c>
      <c r="C1581" s="103">
        <v>2015</v>
      </c>
      <c r="D1581" s="103" t="str">
        <f t="shared" si="23"/>
        <v>Pismo Beach 2015</v>
      </c>
      <c r="E1581">
        <v>38</v>
      </c>
      <c r="F1581">
        <v>0</v>
      </c>
      <c r="G1581">
        <v>0</v>
      </c>
      <c r="H1581">
        <v>0</v>
      </c>
      <c r="J1581">
        <v>24</v>
      </c>
      <c r="K1581">
        <v>0</v>
      </c>
      <c r="L1581">
        <v>0</v>
      </c>
      <c r="M1581">
        <v>0</v>
      </c>
      <c r="O1581">
        <v>27</v>
      </c>
      <c r="P1581">
        <v>0</v>
      </c>
      <c r="R1581">
        <v>64</v>
      </c>
      <c r="S1581">
        <v>55</v>
      </c>
      <c r="T1581">
        <v>0</v>
      </c>
      <c r="U1581">
        <v>153</v>
      </c>
      <c r="V1581">
        <v>55</v>
      </c>
    </row>
    <row r="1582" spans="1:22" ht="16">
      <c r="A1582" t="s">
        <v>866</v>
      </c>
      <c r="B1582" s="20" t="str">
        <f>VLOOKUP(A1582,'Planning Periods'!$E$2:$N$540,10,FALSE)</f>
        <v>06/30/2014 - 06/30/2019</v>
      </c>
      <c r="C1582" s="103">
        <v>2016</v>
      </c>
      <c r="D1582" s="103" t="str">
        <f t="shared" si="23"/>
        <v>Pismo Beach 2016</v>
      </c>
      <c r="E1582">
        <v>38</v>
      </c>
      <c r="F1582">
        <v>0</v>
      </c>
      <c r="G1582">
        <v>0</v>
      </c>
      <c r="H1582">
        <v>0</v>
      </c>
      <c r="J1582">
        <v>24</v>
      </c>
      <c r="K1582">
        <v>0</v>
      </c>
      <c r="L1582">
        <v>0</v>
      </c>
      <c r="M1582">
        <v>0</v>
      </c>
      <c r="O1582">
        <v>27</v>
      </c>
      <c r="P1582">
        <v>0</v>
      </c>
      <c r="R1582">
        <v>64</v>
      </c>
      <c r="S1582">
        <v>65</v>
      </c>
      <c r="T1582">
        <v>0</v>
      </c>
      <c r="U1582">
        <v>153</v>
      </c>
      <c r="V1582">
        <v>65</v>
      </c>
    </row>
    <row r="1583" spans="1:22" ht="16">
      <c r="A1583" t="s">
        <v>866</v>
      </c>
      <c r="B1583" s="20" t="str">
        <f>VLOOKUP(A1583,'Planning Periods'!$E$2:$N$540,10,FALSE)</f>
        <v>06/30/2014 - 06/30/2019</v>
      </c>
      <c r="C1583" s="103">
        <v>2017</v>
      </c>
      <c r="D1583" s="103" t="str">
        <f t="shared" si="23"/>
        <v>Pismo Beach 2017</v>
      </c>
      <c r="E1583">
        <v>38</v>
      </c>
      <c r="F1583">
        <v>0</v>
      </c>
      <c r="G1583">
        <v>0</v>
      </c>
      <c r="H1583">
        <v>0</v>
      </c>
      <c r="J1583">
        <v>24</v>
      </c>
      <c r="K1583">
        <v>0</v>
      </c>
      <c r="L1583">
        <v>0</v>
      </c>
      <c r="M1583">
        <v>0</v>
      </c>
      <c r="O1583">
        <v>27</v>
      </c>
      <c r="P1583">
        <v>0</v>
      </c>
      <c r="R1583">
        <v>64</v>
      </c>
      <c r="S1583">
        <v>32</v>
      </c>
      <c r="T1583">
        <v>0</v>
      </c>
      <c r="U1583">
        <v>153</v>
      </c>
      <c r="V1583">
        <v>32</v>
      </c>
    </row>
    <row r="1584" spans="1:22" ht="16">
      <c r="A1584" s="104" t="s">
        <v>1197</v>
      </c>
      <c r="B1584" s="20" t="str">
        <f>VLOOKUP(A1584,'Planning Periods'!$E$2:$N$540,10,FALSE)</f>
        <v>01/31/2015 - 01/31/2023</v>
      </c>
      <c r="C1584" s="103">
        <v>2014</v>
      </c>
      <c r="D1584" s="103" t="str">
        <f t="shared" si="23"/>
        <v>Pittsburg 2014</v>
      </c>
      <c r="E1584" s="103">
        <v>392</v>
      </c>
      <c r="F1584" s="101">
        <v>0</v>
      </c>
      <c r="G1584" s="103">
        <v>0</v>
      </c>
      <c r="H1584" s="103">
        <v>0</v>
      </c>
      <c r="I1584" s="102"/>
      <c r="J1584" s="103">
        <v>254</v>
      </c>
      <c r="K1584" s="101">
        <v>0</v>
      </c>
      <c r="L1584" s="103">
        <v>0</v>
      </c>
      <c r="M1584" s="103">
        <v>0</v>
      </c>
      <c r="N1584" s="102"/>
      <c r="O1584" s="103">
        <v>316</v>
      </c>
      <c r="P1584" s="103">
        <v>216</v>
      </c>
      <c r="Q1584" s="102"/>
      <c r="R1584" s="103">
        <v>1063</v>
      </c>
      <c r="S1584" s="103">
        <v>0</v>
      </c>
      <c r="T1584" s="102">
        <v>0</v>
      </c>
      <c r="U1584" s="103">
        <v>2025</v>
      </c>
      <c r="V1584" s="103">
        <v>216</v>
      </c>
    </row>
    <row r="1585" spans="1:22" ht="16">
      <c r="A1585" s="104" t="s">
        <v>1197</v>
      </c>
      <c r="B1585" s="20" t="str">
        <f>VLOOKUP(A1585,'Planning Periods'!$E$2:$N$540,10,FALSE)</f>
        <v>01/31/2015 - 01/31/2023</v>
      </c>
      <c r="C1585" s="103">
        <v>2015</v>
      </c>
      <c r="D1585" s="103" t="str">
        <f t="shared" si="23"/>
        <v>Pittsburg 2015</v>
      </c>
      <c r="E1585" s="103">
        <v>392</v>
      </c>
      <c r="F1585" s="101">
        <v>0</v>
      </c>
      <c r="G1585" s="103">
        <v>0</v>
      </c>
      <c r="H1585" s="103">
        <v>0</v>
      </c>
      <c r="I1585" s="102"/>
      <c r="J1585" s="103">
        <v>254</v>
      </c>
      <c r="K1585" s="101">
        <v>2</v>
      </c>
      <c r="L1585" s="103">
        <v>2</v>
      </c>
      <c r="M1585" s="103">
        <v>0</v>
      </c>
      <c r="N1585" s="102"/>
      <c r="O1585" s="103">
        <v>316</v>
      </c>
      <c r="P1585" s="103">
        <v>150</v>
      </c>
      <c r="Q1585" s="102"/>
      <c r="R1585" s="103">
        <v>1063</v>
      </c>
      <c r="S1585" s="103">
        <v>252</v>
      </c>
      <c r="T1585" s="102">
        <v>0</v>
      </c>
      <c r="U1585" s="103">
        <v>2025</v>
      </c>
      <c r="V1585" s="103">
        <v>404</v>
      </c>
    </row>
    <row r="1586" spans="1:22" ht="16">
      <c r="A1586" s="104" t="s">
        <v>1197</v>
      </c>
      <c r="B1586" s="20" t="str">
        <f>VLOOKUP(A1586,'Planning Periods'!$E$2:$N$540,10,FALSE)</f>
        <v>01/31/2015 - 01/31/2023</v>
      </c>
      <c r="C1586" s="103">
        <v>2016</v>
      </c>
      <c r="D1586" s="103" t="str">
        <f t="shared" si="23"/>
        <v>Pittsburg 2016</v>
      </c>
      <c r="E1586" s="103">
        <v>392</v>
      </c>
      <c r="F1586" s="101">
        <v>23</v>
      </c>
      <c r="G1586" s="103">
        <v>23</v>
      </c>
      <c r="H1586" s="103">
        <v>0</v>
      </c>
      <c r="I1586" s="102"/>
      <c r="J1586" s="103">
        <v>254</v>
      </c>
      <c r="K1586" s="101">
        <v>209</v>
      </c>
      <c r="L1586" s="103">
        <v>209</v>
      </c>
      <c r="M1586" s="103">
        <v>0</v>
      </c>
      <c r="N1586" s="102"/>
      <c r="O1586" s="103">
        <v>316</v>
      </c>
      <c r="P1586" s="103">
        <v>0</v>
      </c>
      <c r="Q1586" s="102"/>
      <c r="R1586" s="103">
        <v>1063</v>
      </c>
      <c r="S1586" s="103">
        <v>171</v>
      </c>
      <c r="T1586" s="102">
        <v>0</v>
      </c>
      <c r="U1586" s="103">
        <v>2025</v>
      </c>
      <c r="V1586" s="103">
        <v>403</v>
      </c>
    </row>
    <row r="1587" spans="1:22" ht="16">
      <c r="A1587" s="104" t="s">
        <v>1197</v>
      </c>
      <c r="B1587" s="20" t="str">
        <f>VLOOKUP(A1587,'Planning Periods'!$E$2:$N$540,10,FALSE)</f>
        <v>01/31/2015 - 01/31/2023</v>
      </c>
      <c r="C1587" s="103">
        <v>2017</v>
      </c>
      <c r="D1587" s="103" t="str">
        <f t="shared" si="23"/>
        <v>Pittsburg 2017</v>
      </c>
      <c r="E1587" s="103">
        <v>392</v>
      </c>
      <c r="F1587" s="101">
        <v>0</v>
      </c>
      <c r="G1587" s="103">
        <v>0</v>
      </c>
      <c r="H1587" s="103">
        <v>0</v>
      </c>
      <c r="I1587" s="102"/>
      <c r="J1587" s="103">
        <v>254</v>
      </c>
      <c r="K1587" s="101">
        <v>6</v>
      </c>
      <c r="L1587" s="103">
        <v>6</v>
      </c>
      <c r="M1587" s="103">
        <v>0</v>
      </c>
      <c r="N1587" s="102"/>
      <c r="O1587" s="103">
        <v>316</v>
      </c>
      <c r="P1587" s="103">
        <v>0</v>
      </c>
      <c r="Q1587" s="102"/>
      <c r="R1587" s="103">
        <v>1063</v>
      </c>
      <c r="S1587" s="103">
        <v>147</v>
      </c>
      <c r="T1587" s="102">
        <v>0</v>
      </c>
      <c r="U1587" s="103">
        <v>2025</v>
      </c>
      <c r="V1587" s="103">
        <v>153</v>
      </c>
    </row>
    <row r="1588" spans="1:22">
      <c r="A1588" s="104" t="s">
        <v>975</v>
      </c>
      <c r="B1588" s="20"/>
      <c r="C1588" s="103">
        <v>2013</v>
      </c>
      <c r="D1588" s="103" t="str">
        <f t="shared" si="23"/>
        <v>Placentia 2013</v>
      </c>
      <c r="E1588" s="103">
        <v>112</v>
      </c>
      <c r="F1588" s="101">
        <v>0</v>
      </c>
      <c r="G1588" s="103">
        <v>0</v>
      </c>
      <c r="H1588" s="103">
        <v>0</v>
      </c>
      <c r="I1588" s="102"/>
      <c r="J1588" s="103">
        <v>81</v>
      </c>
      <c r="K1588" s="101">
        <v>0</v>
      </c>
      <c r="L1588" s="103">
        <v>0</v>
      </c>
      <c r="M1588" s="103">
        <v>0</v>
      </c>
      <c r="N1588" s="102"/>
      <c r="O1588" s="103">
        <v>90</v>
      </c>
      <c r="P1588" s="103">
        <v>0</v>
      </c>
      <c r="Q1588" s="102"/>
      <c r="R1588" s="103">
        <v>209</v>
      </c>
      <c r="S1588" s="103">
        <v>2</v>
      </c>
      <c r="T1588" s="102">
        <v>0</v>
      </c>
      <c r="U1588" s="103">
        <v>492</v>
      </c>
      <c r="V1588" s="103">
        <v>2</v>
      </c>
    </row>
    <row r="1589" spans="1:22" ht="16">
      <c r="A1589" s="104" t="s">
        <v>975</v>
      </c>
      <c r="B1589" s="20" t="str">
        <f>VLOOKUP(A1589,'Planning Periods'!$E$2:$N$540,10,FALSE)</f>
        <v>10/15/2013 - 10/15/2021</v>
      </c>
      <c r="C1589" s="103">
        <v>2014</v>
      </c>
      <c r="D1589" s="103" t="str">
        <f t="shared" si="23"/>
        <v>Placentia 2014</v>
      </c>
      <c r="E1589" s="103">
        <v>112</v>
      </c>
      <c r="F1589" s="101">
        <v>0</v>
      </c>
      <c r="G1589" s="103">
        <v>0</v>
      </c>
      <c r="H1589" s="103">
        <v>0</v>
      </c>
      <c r="I1589" s="102"/>
      <c r="J1589" s="103">
        <v>81</v>
      </c>
      <c r="K1589" s="101">
        <v>0</v>
      </c>
      <c r="L1589" s="103">
        <v>0</v>
      </c>
      <c r="M1589" s="103">
        <v>0</v>
      </c>
      <c r="N1589" s="102"/>
      <c r="O1589" s="103">
        <v>90</v>
      </c>
      <c r="P1589" s="103">
        <v>11</v>
      </c>
      <c r="Q1589" s="102"/>
      <c r="R1589" s="103">
        <v>209</v>
      </c>
      <c r="S1589" s="103">
        <v>35</v>
      </c>
      <c r="T1589" s="102">
        <v>0</v>
      </c>
      <c r="U1589" s="103">
        <v>492</v>
      </c>
      <c r="V1589" s="103">
        <v>46</v>
      </c>
    </row>
    <row r="1590" spans="1:22" ht="16">
      <c r="A1590" s="104" t="s">
        <v>975</v>
      </c>
      <c r="B1590" s="20" t="str">
        <f>VLOOKUP(A1590,'Planning Periods'!$E$2:$N$540,10,FALSE)</f>
        <v>10/15/2013 - 10/15/2021</v>
      </c>
      <c r="C1590" s="103">
        <v>2015</v>
      </c>
      <c r="D1590" s="103" t="str">
        <f t="shared" si="23"/>
        <v>Placentia 2015</v>
      </c>
      <c r="E1590" s="103">
        <v>112</v>
      </c>
      <c r="F1590" s="101">
        <v>0</v>
      </c>
      <c r="G1590" s="103">
        <v>0</v>
      </c>
      <c r="H1590" s="103">
        <v>0</v>
      </c>
      <c r="I1590" s="102"/>
      <c r="J1590" s="103">
        <v>81</v>
      </c>
      <c r="K1590" s="101">
        <v>0</v>
      </c>
      <c r="L1590" s="103">
        <v>0</v>
      </c>
      <c r="M1590" s="103">
        <v>0</v>
      </c>
      <c r="N1590" s="102"/>
      <c r="O1590" s="103">
        <v>90</v>
      </c>
      <c r="P1590" s="103">
        <v>10</v>
      </c>
      <c r="Q1590" s="102"/>
      <c r="R1590" s="103">
        <v>209</v>
      </c>
      <c r="S1590" s="103">
        <v>45</v>
      </c>
      <c r="T1590" s="102">
        <v>0</v>
      </c>
      <c r="U1590" s="103">
        <v>492</v>
      </c>
      <c r="V1590" s="103">
        <v>55</v>
      </c>
    </row>
    <row r="1591" spans="1:22" ht="16">
      <c r="A1591" s="104" t="s">
        <v>975</v>
      </c>
      <c r="B1591" s="20" t="str">
        <f>VLOOKUP(A1591,'Planning Periods'!$E$2:$N$540,10,FALSE)</f>
        <v>10/15/2013 - 10/15/2021</v>
      </c>
      <c r="C1591" s="103">
        <v>2016</v>
      </c>
      <c r="D1591" s="103" t="str">
        <f t="shared" si="23"/>
        <v>Placentia 2016</v>
      </c>
      <c r="E1591" s="103">
        <v>112</v>
      </c>
      <c r="F1591" s="101">
        <v>0</v>
      </c>
      <c r="G1591" s="103">
        <v>0</v>
      </c>
      <c r="H1591" s="103">
        <v>0</v>
      </c>
      <c r="I1591" s="102"/>
      <c r="J1591" s="103">
        <v>81</v>
      </c>
      <c r="K1591" s="101">
        <v>0</v>
      </c>
      <c r="L1591" s="103">
        <v>0</v>
      </c>
      <c r="M1591" s="103">
        <v>0</v>
      </c>
      <c r="N1591" s="102"/>
      <c r="O1591" s="103">
        <v>90</v>
      </c>
      <c r="P1591" s="103">
        <v>10</v>
      </c>
      <c r="Q1591" s="102"/>
      <c r="R1591" s="103">
        <v>209</v>
      </c>
      <c r="S1591" s="103">
        <v>23</v>
      </c>
      <c r="T1591" s="102">
        <v>0</v>
      </c>
      <c r="U1591" s="103">
        <v>492</v>
      </c>
      <c r="V1591" s="103">
        <v>33</v>
      </c>
    </row>
    <row r="1592" spans="1:22" ht="16">
      <c r="A1592" s="104" t="s">
        <v>975</v>
      </c>
      <c r="B1592" s="20" t="str">
        <f>VLOOKUP(A1592,'Planning Periods'!$E$2:$N$540,10,FALSE)</f>
        <v>10/15/2013 - 10/15/2021</v>
      </c>
      <c r="C1592" s="103">
        <v>2017</v>
      </c>
      <c r="D1592" s="103" t="str">
        <f t="shared" si="23"/>
        <v>Placentia 2017</v>
      </c>
      <c r="E1592" s="103">
        <v>112</v>
      </c>
      <c r="F1592" s="101">
        <v>0</v>
      </c>
      <c r="G1592" s="103">
        <v>0</v>
      </c>
      <c r="H1592" s="103">
        <v>0</v>
      </c>
      <c r="I1592" s="102"/>
      <c r="J1592" s="103">
        <v>81</v>
      </c>
      <c r="K1592" s="101">
        <v>0</v>
      </c>
      <c r="L1592" s="103">
        <v>0</v>
      </c>
      <c r="M1592" s="103">
        <v>0</v>
      </c>
      <c r="N1592" s="102"/>
      <c r="O1592" s="103">
        <v>90</v>
      </c>
      <c r="P1592" s="103">
        <v>0</v>
      </c>
      <c r="Q1592" s="102"/>
      <c r="R1592" s="103">
        <v>209</v>
      </c>
      <c r="S1592" s="103">
        <v>9</v>
      </c>
      <c r="T1592" s="102">
        <v>0</v>
      </c>
      <c r="U1592" s="103">
        <v>492</v>
      </c>
      <c r="V1592" s="103">
        <v>9</v>
      </c>
    </row>
    <row r="1593" spans="1:22" ht="16">
      <c r="A1593" s="104" t="s">
        <v>409</v>
      </c>
      <c r="B1593" s="20" t="str">
        <f>VLOOKUP(A1593,'Planning Periods'!$E$2:$N$540,10,FALSE)</f>
        <v>10/31/2013 - 10/31/2021</v>
      </c>
      <c r="C1593" s="103">
        <v>2013</v>
      </c>
      <c r="D1593" s="103" t="str">
        <f t="shared" si="23"/>
        <v>Placer County - Unincorporated 2013</v>
      </c>
      <c r="E1593" s="103">
        <v>1365</v>
      </c>
      <c r="F1593" s="101">
        <v>0</v>
      </c>
      <c r="G1593" s="103">
        <v>0</v>
      </c>
      <c r="H1593" s="103">
        <v>0</v>
      </c>
      <c r="I1593" s="102"/>
      <c r="J1593" s="103">
        <v>957</v>
      </c>
      <c r="K1593" s="101">
        <v>18</v>
      </c>
      <c r="L1593" s="103">
        <v>4</v>
      </c>
      <c r="M1593" s="103">
        <v>14</v>
      </c>
      <c r="N1593" s="102"/>
      <c r="O1593" s="103">
        <v>936</v>
      </c>
      <c r="P1593" s="103">
        <v>2</v>
      </c>
      <c r="Q1593" s="102"/>
      <c r="R1593" s="103">
        <v>1773</v>
      </c>
      <c r="S1593" s="103">
        <v>241</v>
      </c>
      <c r="T1593" s="102">
        <v>14</v>
      </c>
      <c r="U1593" s="103">
        <v>5031</v>
      </c>
      <c r="V1593" s="103">
        <v>261</v>
      </c>
    </row>
    <row r="1594" spans="1:22" ht="16">
      <c r="A1594" s="104" t="s">
        <v>409</v>
      </c>
      <c r="B1594" s="20" t="str">
        <f>VLOOKUP(A1594,'Planning Periods'!$E$2:$N$540,10,FALSE)</f>
        <v>10/31/2013 - 10/31/2021</v>
      </c>
      <c r="C1594" s="103">
        <v>2014</v>
      </c>
      <c r="D1594" s="103" t="str">
        <f t="shared" si="23"/>
        <v>Placer County - Unincorporated 2014</v>
      </c>
      <c r="E1594" s="103">
        <v>1365</v>
      </c>
      <c r="F1594" s="101">
        <v>0</v>
      </c>
      <c r="G1594" s="103">
        <v>0</v>
      </c>
      <c r="H1594" s="103">
        <v>0</v>
      </c>
      <c r="I1594" s="102"/>
      <c r="J1594" s="103">
        <v>957</v>
      </c>
      <c r="K1594" s="101">
        <v>17</v>
      </c>
      <c r="L1594" s="103">
        <v>2</v>
      </c>
      <c r="M1594" s="103">
        <v>15</v>
      </c>
      <c r="N1594" s="102"/>
      <c r="O1594" s="103">
        <v>936</v>
      </c>
      <c r="P1594" s="103">
        <v>0</v>
      </c>
      <c r="Q1594" s="102"/>
      <c r="R1594" s="103">
        <v>1773</v>
      </c>
      <c r="S1594" s="103">
        <v>326</v>
      </c>
      <c r="T1594" s="102">
        <v>15</v>
      </c>
      <c r="U1594" s="103">
        <v>5031</v>
      </c>
      <c r="V1594" s="103">
        <v>343</v>
      </c>
    </row>
    <row r="1595" spans="1:22" ht="16">
      <c r="A1595" s="104" t="s">
        <v>409</v>
      </c>
      <c r="B1595" s="20" t="str">
        <f>VLOOKUP(A1595,'Planning Periods'!$E$2:$N$540,10,FALSE)</f>
        <v>10/31/2013 - 10/31/2021</v>
      </c>
      <c r="C1595" s="103">
        <v>2015</v>
      </c>
      <c r="D1595" s="103" t="str">
        <f t="shared" si="23"/>
        <v>Placer County - Unincorporated 2015</v>
      </c>
      <c r="E1595" s="103">
        <v>1365</v>
      </c>
      <c r="F1595" s="101">
        <v>0</v>
      </c>
      <c r="G1595" s="103">
        <v>0</v>
      </c>
      <c r="H1595" s="103">
        <v>0</v>
      </c>
      <c r="I1595" s="102"/>
      <c r="J1595" s="103">
        <v>957</v>
      </c>
      <c r="K1595" s="101">
        <v>16</v>
      </c>
      <c r="L1595" s="103">
        <v>1</v>
      </c>
      <c r="M1595" s="103">
        <v>15</v>
      </c>
      <c r="N1595" s="102"/>
      <c r="O1595" s="103">
        <v>936</v>
      </c>
      <c r="P1595" s="103">
        <v>0</v>
      </c>
      <c r="Q1595" s="102"/>
      <c r="R1595" s="103">
        <v>1773</v>
      </c>
      <c r="S1595" s="103">
        <v>282</v>
      </c>
      <c r="T1595" s="102">
        <v>15</v>
      </c>
      <c r="U1595" s="103">
        <v>5031</v>
      </c>
      <c r="V1595" s="103">
        <v>298</v>
      </c>
    </row>
    <row r="1596" spans="1:22" ht="16">
      <c r="A1596" s="104" t="s">
        <v>409</v>
      </c>
      <c r="B1596" s="20" t="str">
        <f>VLOOKUP(A1596,'Planning Periods'!$E$2:$N$540,10,FALSE)</f>
        <v>10/31/2013 - 10/31/2021</v>
      </c>
      <c r="C1596" s="103">
        <v>2016</v>
      </c>
      <c r="D1596" s="103" t="str">
        <f t="shared" si="23"/>
        <v>Placer County - Unincorporated 2016</v>
      </c>
      <c r="E1596" s="103">
        <v>1365</v>
      </c>
      <c r="F1596" s="101">
        <v>36</v>
      </c>
      <c r="G1596" s="103">
        <v>36</v>
      </c>
      <c r="H1596" s="103">
        <v>0</v>
      </c>
      <c r="I1596" s="102"/>
      <c r="J1596" s="103">
        <v>957</v>
      </c>
      <c r="K1596" s="101">
        <v>31</v>
      </c>
      <c r="L1596" s="103">
        <v>31</v>
      </c>
      <c r="M1596" s="103">
        <v>0</v>
      </c>
      <c r="N1596" s="102"/>
      <c r="O1596" s="103">
        <v>936</v>
      </c>
      <c r="P1596" s="103">
        <v>15</v>
      </c>
      <c r="Q1596" s="102"/>
      <c r="R1596" s="103">
        <v>1773</v>
      </c>
      <c r="S1596" s="103">
        <v>334</v>
      </c>
      <c r="T1596" s="102">
        <v>0</v>
      </c>
      <c r="U1596" s="103">
        <v>5031</v>
      </c>
      <c r="V1596" s="103">
        <v>416</v>
      </c>
    </row>
    <row r="1597" spans="1:22" ht="16">
      <c r="A1597" s="104" t="s">
        <v>409</v>
      </c>
      <c r="B1597" s="20" t="str">
        <f>VLOOKUP(A1597,'Planning Periods'!$E$2:$N$540,10,FALSE)</f>
        <v>10/31/2013 - 10/31/2021</v>
      </c>
      <c r="C1597" s="103">
        <v>2017</v>
      </c>
      <c r="D1597" s="103" t="str">
        <f t="shared" si="23"/>
        <v>Placer County - Unincorporated 2017</v>
      </c>
      <c r="E1597" s="103">
        <v>1365</v>
      </c>
      <c r="F1597" s="101">
        <v>0</v>
      </c>
      <c r="G1597" s="103">
        <v>0</v>
      </c>
      <c r="H1597" s="103">
        <v>0</v>
      </c>
      <c r="I1597" s="102"/>
      <c r="J1597" s="103">
        <v>957</v>
      </c>
      <c r="K1597" s="101">
        <v>3</v>
      </c>
      <c r="L1597" s="103">
        <v>3</v>
      </c>
      <c r="M1597" s="103">
        <v>0</v>
      </c>
      <c r="N1597" s="102"/>
      <c r="O1597" s="103">
        <v>936</v>
      </c>
      <c r="P1597" s="103">
        <v>50</v>
      </c>
      <c r="Q1597" s="102"/>
      <c r="R1597" s="103">
        <v>1773</v>
      </c>
      <c r="S1597" s="103">
        <v>283</v>
      </c>
      <c r="T1597" s="102">
        <v>0</v>
      </c>
      <c r="U1597" s="103">
        <v>5031</v>
      </c>
      <c r="V1597" s="103">
        <v>336</v>
      </c>
    </row>
    <row r="1598" spans="1:22" ht="16">
      <c r="A1598" s="104" t="s">
        <v>1188</v>
      </c>
      <c r="B1598" s="20" t="str">
        <f>VLOOKUP(A1598,'Planning Periods'!$E$2:$N$540,10,FALSE)</f>
        <v>10/31/2013 - 10/31/2021</v>
      </c>
      <c r="C1598" s="103">
        <v>2013</v>
      </c>
      <c r="D1598" s="103" t="str">
        <f t="shared" si="23"/>
        <v>Placerville 2013</v>
      </c>
      <c r="E1598" s="103">
        <v>78</v>
      </c>
      <c r="F1598" s="101">
        <v>0</v>
      </c>
      <c r="G1598" s="103">
        <v>0</v>
      </c>
      <c r="H1598" s="103">
        <v>0</v>
      </c>
      <c r="I1598" s="102"/>
      <c r="J1598" s="103">
        <v>55</v>
      </c>
      <c r="K1598" s="101">
        <v>0</v>
      </c>
      <c r="L1598" s="103">
        <v>0</v>
      </c>
      <c r="M1598" s="103">
        <v>0</v>
      </c>
      <c r="N1598" s="102"/>
      <c r="O1598" s="103">
        <v>69</v>
      </c>
      <c r="P1598" s="103">
        <v>5</v>
      </c>
      <c r="Q1598" s="102"/>
      <c r="R1598" s="103">
        <v>170</v>
      </c>
      <c r="S1598" s="103">
        <v>47</v>
      </c>
      <c r="T1598" s="102">
        <v>0</v>
      </c>
      <c r="U1598" s="103">
        <v>372</v>
      </c>
      <c r="V1598" s="103">
        <v>52</v>
      </c>
    </row>
    <row r="1599" spans="1:22" ht="16">
      <c r="A1599" s="104" t="s">
        <v>1188</v>
      </c>
      <c r="B1599" s="20" t="str">
        <f>VLOOKUP(A1599,'Planning Periods'!$E$2:$N$540,10,FALSE)</f>
        <v>10/31/2013 - 10/31/2021</v>
      </c>
      <c r="C1599" s="103">
        <v>2014</v>
      </c>
      <c r="D1599" s="103" t="str">
        <f t="shared" si="23"/>
        <v>Placerville 2014</v>
      </c>
      <c r="E1599" s="103">
        <v>78</v>
      </c>
      <c r="F1599" s="101">
        <v>0</v>
      </c>
      <c r="G1599" s="103">
        <v>0</v>
      </c>
      <c r="H1599" s="103">
        <v>0</v>
      </c>
      <c r="I1599" s="102"/>
      <c r="J1599" s="103">
        <v>55</v>
      </c>
      <c r="K1599" s="101">
        <v>0</v>
      </c>
      <c r="L1599" s="103">
        <v>0</v>
      </c>
      <c r="M1599" s="103">
        <v>0</v>
      </c>
      <c r="N1599" s="102"/>
      <c r="O1599" s="103">
        <v>69</v>
      </c>
      <c r="P1599" s="103">
        <v>9</v>
      </c>
      <c r="Q1599" s="102"/>
      <c r="R1599" s="103">
        <v>170</v>
      </c>
      <c r="S1599" s="103">
        <v>1</v>
      </c>
      <c r="T1599" s="102">
        <v>0</v>
      </c>
      <c r="U1599" s="103">
        <v>372</v>
      </c>
      <c r="V1599" s="103">
        <v>10</v>
      </c>
    </row>
    <row r="1600" spans="1:22" ht="16">
      <c r="A1600" s="104" t="s">
        <v>1188</v>
      </c>
      <c r="B1600" s="20" t="str">
        <f>VLOOKUP(A1600,'Planning Periods'!$E$2:$N$540,10,FALSE)</f>
        <v>10/31/2013 - 10/31/2021</v>
      </c>
      <c r="C1600" s="103">
        <v>2015</v>
      </c>
      <c r="D1600" s="103" t="str">
        <f t="shared" si="23"/>
        <v>Placerville 2015</v>
      </c>
      <c r="E1600" s="103">
        <v>78</v>
      </c>
      <c r="F1600" s="101">
        <v>0</v>
      </c>
      <c r="G1600" s="103">
        <v>0</v>
      </c>
      <c r="H1600" s="103">
        <v>0</v>
      </c>
      <c r="I1600" s="102"/>
      <c r="J1600" s="103">
        <v>55</v>
      </c>
      <c r="K1600" s="101">
        <v>0</v>
      </c>
      <c r="L1600" s="103">
        <v>0</v>
      </c>
      <c r="M1600" s="103">
        <v>0</v>
      </c>
      <c r="N1600" s="102"/>
      <c r="O1600" s="103">
        <v>69</v>
      </c>
      <c r="P1600" s="103">
        <v>4</v>
      </c>
      <c r="Q1600" s="102"/>
      <c r="R1600" s="103">
        <v>170</v>
      </c>
      <c r="S1600" s="103">
        <v>20</v>
      </c>
      <c r="T1600" s="102">
        <v>0</v>
      </c>
      <c r="U1600" s="103">
        <v>372</v>
      </c>
      <c r="V1600" s="103">
        <v>24</v>
      </c>
    </row>
    <row r="1601" spans="1:22" ht="16">
      <c r="A1601" s="104" t="s">
        <v>1188</v>
      </c>
      <c r="B1601" s="20" t="str">
        <f>VLOOKUP(A1601,'Planning Periods'!$E$2:$N$540,10,FALSE)</f>
        <v>10/31/2013 - 10/31/2021</v>
      </c>
      <c r="C1601" s="103">
        <v>2016</v>
      </c>
      <c r="D1601" s="103" t="str">
        <f t="shared" si="23"/>
        <v>Placerville 2016</v>
      </c>
      <c r="E1601" s="103">
        <v>78</v>
      </c>
      <c r="F1601" s="101">
        <v>0</v>
      </c>
      <c r="G1601" s="103">
        <v>0</v>
      </c>
      <c r="H1601" s="103">
        <v>0</v>
      </c>
      <c r="I1601" s="102"/>
      <c r="J1601" s="103">
        <v>55</v>
      </c>
      <c r="K1601" s="101">
        <v>0</v>
      </c>
      <c r="L1601" s="103">
        <v>0</v>
      </c>
      <c r="M1601" s="103">
        <v>0</v>
      </c>
      <c r="N1601" s="102"/>
      <c r="O1601" s="103">
        <v>69</v>
      </c>
      <c r="P1601" s="103">
        <v>15</v>
      </c>
      <c r="Q1601" s="102"/>
      <c r="R1601" s="103">
        <v>170</v>
      </c>
      <c r="S1601" s="103">
        <v>53</v>
      </c>
      <c r="T1601" s="102">
        <v>0</v>
      </c>
      <c r="U1601" s="103">
        <v>372</v>
      </c>
      <c r="V1601" s="103">
        <v>68</v>
      </c>
    </row>
    <row r="1602" spans="1:22" ht="16">
      <c r="A1602" s="104" t="s">
        <v>1188</v>
      </c>
      <c r="B1602" s="20" t="str">
        <f>VLOOKUP(A1602,'Planning Periods'!$E$2:$N$540,10,FALSE)</f>
        <v>10/31/2013 - 10/31/2021</v>
      </c>
      <c r="C1602" s="103">
        <v>2017</v>
      </c>
      <c r="D1602" s="103" t="str">
        <f t="shared" si="23"/>
        <v>Placerville 2017</v>
      </c>
      <c r="E1602" s="103">
        <v>78</v>
      </c>
      <c r="F1602" s="101">
        <v>0</v>
      </c>
      <c r="G1602" s="103">
        <v>0</v>
      </c>
      <c r="H1602" s="103">
        <v>0</v>
      </c>
      <c r="I1602" s="102"/>
      <c r="J1602" s="103">
        <v>55</v>
      </c>
      <c r="K1602" s="101">
        <v>0</v>
      </c>
      <c r="L1602" s="103">
        <v>0</v>
      </c>
      <c r="M1602" s="103">
        <v>0</v>
      </c>
      <c r="N1602" s="102"/>
      <c r="O1602" s="103">
        <v>69</v>
      </c>
      <c r="P1602" s="103">
        <v>18</v>
      </c>
      <c r="Q1602" s="102"/>
      <c r="R1602" s="103">
        <v>170</v>
      </c>
      <c r="S1602" s="103">
        <v>1</v>
      </c>
      <c r="T1602" s="102">
        <v>0</v>
      </c>
      <c r="U1602" s="103">
        <v>372</v>
      </c>
      <c r="V1602" s="103">
        <v>19</v>
      </c>
    </row>
    <row r="1603" spans="1:22" ht="16">
      <c r="A1603" s="104" t="s">
        <v>1196</v>
      </c>
      <c r="B1603" s="20" t="str">
        <f>VLOOKUP(A1603,'Planning Periods'!$E$2:$N$540,10,FALSE)</f>
        <v>01/31/2015 - 01/31/2023</v>
      </c>
      <c r="C1603" s="103">
        <v>2014</v>
      </c>
      <c r="D1603" s="103" t="str">
        <f t="shared" si="23"/>
        <v>Pleasant Hill 2014</v>
      </c>
      <c r="E1603" s="103">
        <v>118</v>
      </c>
      <c r="F1603" s="101">
        <v>0</v>
      </c>
      <c r="G1603" s="103">
        <v>0</v>
      </c>
      <c r="H1603" s="103">
        <v>0</v>
      </c>
      <c r="I1603" s="102"/>
      <c r="J1603" s="103">
        <v>69</v>
      </c>
      <c r="K1603" s="101">
        <v>0</v>
      </c>
      <c r="L1603" s="103">
        <v>0</v>
      </c>
      <c r="M1603" s="103">
        <v>0</v>
      </c>
      <c r="N1603" s="102"/>
      <c r="O1603" s="103">
        <v>84</v>
      </c>
      <c r="P1603" s="103">
        <v>0</v>
      </c>
      <c r="Q1603" s="102"/>
      <c r="R1603" s="103">
        <v>177</v>
      </c>
      <c r="S1603" s="103">
        <v>4</v>
      </c>
      <c r="T1603" s="102">
        <v>0</v>
      </c>
      <c r="U1603" s="103">
        <v>448</v>
      </c>
      <c r="V1603" s="103">
        <v>4</v>
      </c>
    </row>
    <row r="1604" spans="1:22" ht="16">
      <c r="A1604" s="104" t="s">
        <v>1196</v>
      </c>
      <c r="B1604" s="20" t="str">
        <f>VLOOKUP(A1604,'Planning Periods'!$E$2:$N$540,10,FALSE)</f>
        <v>01/31/2015 - 01/31/2023</v>
      </c>
      <c r="C1604" s="103">
        <v>2015</v>
      </c>
      <c r="D1604" s="103" t="str">
        <f t="shared" si="23"/>
        <v>Pleasant Hill 2015</v>
      </c>
      <c r="E1604" s="103">
        <v>118</v>
      </c>
      <c r="F1604" s="101">
        <v>0</v>
      </c>
      <c r="G1604" s="103">
        <v>0</v>
      </c>
      <c r="H1604" s="103">
        <v>0</v>
      </c>
      <c r="I1604" s="102"/>
      <c r="J1604" s="103">
        <v>69</v>
      </c>
      <c r="K1604" s="101">
        <v>0</v>
      </c>
      <c r="L1604" s="103">
        <v>0</v>
      </c>
      <c r="M1604" s="103">
        <v>0</v>
      </c>
      <c r="N1604" s="102"/>
      <c r="O1604" s="103">
        <v>84</v>
      </c>
      <c r="P1604" s="103">
        <v>2</v>
      </c>
      <c r="Q1604" s="102"/>
      <c r="R1604" s="103">
        <v>177</v>
      </c>
      <c r="S1604" s="103">
        <v>6</v>
      </c>
      <c r="T1604" s="102">
        <v>0</v>
      </c>
      <c r="U1604" s="103">
        <v>448</v>
      </c>
      <c r="V1604" s="103">
        <v>8</v>
      </c>
    </row>
    <row r="1605" spans="1:22" ht="16">
      <c r="A1605" s="104" t="s">
        <v>1196</v>
      </c>
      <c r="B1605" s="20" t="str">
        <f>VLOOKUP(A1605,'Planning Periods'!$E$2:$N$540,10,FALSE)</f>
        <v>01/31/2015 - 01/31/2023</v>
      </c>
      <c r="C1605" s="103">
        <v>2016</v>
      </c>
      <c r="D1605" s="103" t="str">
        <f t="shared" si="23"/>
        <v>Pleasant Hill 2016</v>
      </c>
      <c r="E1605" s="103">
        <v>118</v>
      </c>
      <c r="F1605" s="101">
        <v>0</v>
      </c>
      <c r="G1605" s="103">
        <v>0</v>
      </c>
      <c r="H1605" s="103">
        <v>0</v>
      </c>
      <c r="I1605" s="102"/>
      <c r="J1605" s="103">
        <v>69</v>
      </c>
      <c r="K1605" s="101">
        <v>0</v>
      </c>
      <c r="L1605" s="103">
        <v>0</v>
      </c>
      <c r="M1605" s="103">
        <v>0</v>
      </c>
      <c r="N1605" s="102"/>
      <c r="O1605" s="103">
        <v>84</v>
      </c>
      <c r="P1605" s="103">
        <v>0</v>
      </c>
      <c r="Q1605" s="102"/>
      <c r="R1605" s="103">
        <v>177</v>
      </c>
      <c r="S1605" s="103">
        <v>6</v>
      </c>
      <c r="T1605" s="102">
        <v>0</v>
      </c>
      <c r="U1605" s="103">
        <v>448</v>
      </c>
      <c r="V1605" s="103">
        <v>6</v>
      </c>
    </row>
    <row r="1606" spans="1:22" ht="16">
      <c r="A1606" s="104" t="s">
        <v>1196</v>
      </c>
      <c r="B1606" s="20" t="str">
        <f>VLOOKUP(A1606,'Planning Periods'!$E$2:$N$540,10,FALSE)</f>
        <v>01/31/2015 - 01/31/2023</v>
      </c>
      <c r="C1606" s="103">
        <v>2017</v>
      </c>
      <c r="D1606" s="103" t="str">
        <f t="shared" si="23"/>
        <v>Pleasant Hill 2017</v>
      </c>
      <c r="E1606" s="103">
        <v>118</v>
      </c>
      <c r="F1606" s="101">
        <v>0</v>
      </c>
      <c r="G1606" s="103">
        <v>0</v>
      </c>
      <c r="H1606" s="103">
        <v>0</v>
      </c>
      <c r="I1606" s="102"/>
      <c r="J1606" s="103">
        <v>69</v>
      </c>
      <c r="K1606" s="101">
        <v>0</v>
      </c>
      <c r="L1606" s="103">
        <v>0</v>
      </c>
      <c r="M1606" s="103">
        <v>0</v>
      </c>
      <c r="N1606" s="102"/>
      <c r="O1606" s="103">
        <v>84</v>
      </c>
      <c r="P1606" s="103">
        <v>2</v>
      </c>
      <c r="Q1606" s="102"/>
      <c r="R1606" s="103">
        <v>177</v>
      </c>
      <c r="S1606" s="103">
        <v>5</v>
      </c>
      <c r="T1606" s="102">
        <v>0</v>
      </c>
      <c r="U1606" s="103">
        <v>448</v>
      </c>
      <c r="V1606" s="103">
        <v>7</v>
      </c>
    </row>
    <row r="1607" spans="1:22" ht="16">
      <c r="A1607" s="104" t="s">
        <v>1227</v>
      </c>
      <c r="B1607" s="20" t="str">
        <f>VLOOKUP(A1607,'Planning Periods'!$E$2:$N$540,10,FALSE)</f>
        <v>01/31/2015 - 01/31/2023</v>
      </c>
      <c r="C1607" s="103">
        <v>2014</v>
      </c>
      <c r="D1607" s="103" t="str">
        <f t="shared" si="23"/>
        <v>Pleasanton 2014</v>
      </c>
      <c r="E1607" s="103">
        <v>716</v>
      </c>
      <c r="F1607" s="101">
        <v>38</v>
      </c>
      <c r="G1607" s="103">
        <v>38</v>
      </c>
      <c r="H1607" s="103">
        <v>0</v>
      </c>
      <c r="I1607" s="102"/>
      <c r="J1607" s="103">
        <v>391</v>
      </c>
      <c r="K1607" s="101">
        <v>0</v>
      </c>
      <c r="L1607" s="103">
        <v>0</v>
      </c>
      <c r="M1607" s="103">
        <v>0</v>
      </c>
      <c r="N1607" s="102"/>
      <c r="O1607" s="103">
        <v>407</v>
      </c>
      <c r="P1607" s="103">
        <v>2</v>
      </c>
      <c r="Q1607" s="102"/>
      <c r="R1607" s="103">
        <v>553</v>
      </c>
      <c r="S1607" s="103">
        <v>283</v>
      </c>
      <c r="T1607" s="102">
        <v>0</v>
      </c>
      <c r="U1607" s="103">
        <v>2067</v>
      </c>
      <c r="V1607" s="103">
        <v>323</v>
      </c>
    </row>
    <row r="1608" spans="1:22" ht="16">
      <c r="A1608" s="104" t="s">
        <v>1227</v>
      </c>
      <c r="B1608" s="20" t="str">
        <f>VLOOKUP(A1608,'Planning Periods'!$E$2:$N$540,10,FALSE)</f>
        <v>01/31/2015 - 01/31/2023</v>
      </c>
      <c r="C1608" s="103">
        <v>2015</v>
      </c>
      <c r="D1608" s="103" t="str">
        <f t="shared" si="23"/>
        <v>Pleasanton 2015</v>
      </c>
      <c r="E1608" s="103">
        <v>716</v>
      </c>
      <c r="F1608" s="101">
        <v>54</v>
      </c>
      <c r="G1608" s="103">
        <v>54</v>
      </c>
      <c r="H1608" s="103">
        <v>0</v>
      </c>
      <c r="I1608" s="102"/>
      <c r="J1608" s="103">
        <v>391</v>
      </c>
      <c r="K1608" s="101">
        <v>16</v>
      </c>
      <c r="L1608" s="103">
        <v>16</v>
      </c>
      <c r="M1608" s="103">
        <v>0</v>
      </c>
      <c r="N1608" s="102"/>
      <c r="O1608" s="103">
        <v>407</v>
      </c>
      <c r="P1608" s="103">
        <v>2</v>
      </c>
      <c r="Q1608" s="102"/>
      <c r="R1608" s="103">
        <v>553</v>
      </c>
      <c r="S1608" s="103">
        <v>819</v>
      </c>
      <c r="T1608" s="102">
        <v>0</v>
      </c>
      <c r="U1608" s="103">
        <v>2067</v>
      </c>
      <c r="V1608" s="103">
        <v>891</v>
      </c>
    </row>
    <row r="1609" spans="1:22" ht="16">
      <c r="A1609" s="104" t="s">
        <v>1227</v>
      </c>
      <c r="B1609" s="20" t="str">
        <f>VLOOKUP(A1609,'Planning Periods'!$E$2:$N$540,10,FALSE)</f>
        <v>01/31/2015 - 01/31/2023</v>
      </c>
      <c r="C1609" s="103">
        <v>2016</v>
      </c>
      <c r="D1609" s="103" t="str">
        <f t="shared" si="23"/>
        <v>Pleasanton 2016</v>
      </c>
      <c r="E1609" s="103">
        <v>716</v>
      </c>
      <c r="F1609" s="101">
        <v>128</v>
      </c>
      <c r="G1609" s="103">
        <v>128</v>
      </c>
      <c r="H1609" s="103">
        <v>0</v>
      </c>
      <c r="I1609" s="102"/>
      <c r="J1609" s="103">
        <v>391</v>
      </c>
      <c r="K1609" s="101">
        <v>21</v>
      </c>
      <c r="L1609" s="103">
        <v>21</v>
      </c>
      <c r="M1609" s="103">
        <v>0</v>
      </c>
      <c r="N1609" s="102"/>
      <c r="O1609" s="103">
        <v>407</v>
      </c>
      <c r="P1609" s="103">
        <v>10</v>
      </c>
      <c r="Q1609" s="102"/>
      <c r="R1609" s="103">
        <v>553</v>
      </c>
      <c r="S1609" s="103">
        <v>228</v>
      </c>
      <c r="T1609" s="102">
        <v>0</v>
      </c>
      <c r="U1609" s="103">
        <v>2067</v>
      </c>
      <c r="V1609" s="103">
        <v>387</v>
      </c>
    </row>
    <row r="1610" spans="1:22" ht="16">
      <c r="A1610" s="104" t="s">
        <v>1227</v>
      </c>
      <c r="B1610" s="20" t="str">
        <f>VLOOKUP(A1610,'Planning Periods'!$E$2:$N$540,10,FALSE)</f>
        <v>01/31/2015 - 01/31/2023</v>
      </c>
      <c r="C1610" s="103">
        <v>2017</v>
      </c>
      <c r="D1610" s="103" t="str">
        <f t="shared" si="23"/>
        <v>Pleasanton 2017</v>
      </c>
      <c r="E1610" s="103">
        <v>716</v>
      </c>
      <c r="F1610" s="101">
        <v>0</v>
      </c>
      <c r="G1610" s="103">
        <v>0</v>
      </c>
      <c r="H1610" s="103">
        <v>0</v>
      </c>
      <c r="I1610" s="102"/>
      <c r="J1610" s="103">
        <v>391</v>
      </c>
      <c r="K1610" s="101">
        <v>7</v>
      </c>
      <c r="L1610" s="103">
        <v>6</v>
      </c>
      <c r="M1610" s="103">
        <v>1</v>
      </c>
      <c r="N1610" s="102"/>
      <c r="O1610" s="103">
        <v>407</v>
      </c>
      <c r="P1610" s="103">
        <v>6</v>
      </c>
      <c r="Q1610" s="102"/>
      <c r="R1610" s="103">
        <v>553</v>
      </c>
      <c r="S1610" s="103">
        <v>102</v>
      </c>
      <c r="T1610" s="102">
        <v>1</v>
      </c>
      <c r="U1610" s="103">
        <v>2067</v>
      </c>
      <c r="V1610" s="103">
        <v>115</v>
      </c>
    </row>
    <row r="1611" spans="1:22" ht="16">
      <c r="A1611" s="104" t="s">
        <v>405</v>
      </c>
      <c r="B1611" s="20" t="str">
        <f>VLOOKUP(A1611,'Planning Periods'!$E$2:$N$540,10,FALSE)</f>
        <v>06/30/2014 - 06/30/2019</v>
      </c>
      <c r="C1611" s="103">
        <v>2014</v>
      </c>
      <c r="D1611" s="103" t="str">
        <f t="shared" si="23"/>
        <v>Plumas County - Unincorporated 2014</v>
      </c>
      <c r="E1611" s="103" t="s">
        <v>1538</v>
      </c>
      <c r="F1611" s="101" t="s">
        <v>1538</v>
      </c>
      <c r="G1611" s="103" t="s">
        <v>1538</v>
      </c>
      <c r="H1611" s="103" t="s">
        <v>1538</v>
      </c>
      <c r="I1611" s="102"/>
      <c r="J1611" s="103" t="s">
        <v>1538</v>
      </c>
      <c r="K1611" s="101" t="s">
        <v>1538</v>
      </c>
      <c r="L1611" s="103" t="s">
        <v>1538</v>
      </c>
      <c r="M1611" s="103" t="s">
        <v>1538</v>
      </c>
      <c r="N1611" s="102"/>
      <c r="O1611" s="103" t="s">
        <v>1538</v>
      </c>
      <c r="P1611" s="103" t="s">
        <v>1538</v>
      </c>
      <c r="Q1611" s="102"/>
      <c r="R1611" s="103" t="s">
        <v>1538</v>
      </c>
      <c r="S1611" s="103" t="s">
        <v>1538</v>
      </c>
      <c r="T1611" s="102" t="s">
        <v>1538</v>
      </c>
      <c r="U1611" s="103" t="s">
        <v>1538</v>
      </c>
      <c r="V1611" s="103" t="s">
        <v>1538</v>
      </c>
    </row>
    <row r="1612" spans="1:22" ht="16">
      <c r="A1612" s="104" t="s">
        <v>405</v>
      </c>
      <c r="B1612" s="20" t="str">
        <f>VLOOKUP(A1612,'Planning Periods'!$E$2:$N$540,10,FALSE)</f>
        <v>06/30/2014 - 06/30/2019</v>
      </c>
      <c r="C1612" s="103">
        <v>2015</v>
      </c>
      <c r="D1612" s="103" t="str">
        <f t="shared" si="23"/>
        <v>Plumas County - Unincorporated 2015</v>
      </c>
      <c r="E1612" s="103" t="s">
        <v>1538</v>
      </c>
      <c r="F1612" s="101" t="s">
        <v>1538</v>
      </c>
      <c r="G1612" s="103" t="s">
        <v>1538</v>
      </c>
      <c r="H1612" s="103" t="s">
        <v>1538</v>
      </c>
      <c r="I1612" s="102"/>
      <c r="J1612" s="103" t="s">
        <v>1538</v>
      </c>
      <c r="K1612" s="101" t="s">
        <v>1538</v>
      </c>
      <c r="L1612" s="103" t="s">
        <v>1538</v>
      </c>
      <c r="M1612" s="103" t="s">
        <v>1538</v>
      </c>
      <c r="N1612" s="102"/>
      <c r="O1612" s="103" t="s">
        <v>1538</v>
      </c>
      <c r="P1612" s="103" t="s">
        <v>1538</v>
      </c>
      <c r="Q1612" s="102"/>
      <c r="R1612" s="103" t="s">
        <v>1538</v>
      </c>
      <c r="S1612" s="103" t="s">
        <v>1538</v>
      </c>
      <c r="T1612" s="102" t="s">
        <v>1538</v>
      </c>
      <c r="U1612" s="103" t="s">
        <v>1538</v>
      </c>
      <c r="V1612" s="103" t="s">
        <v>1538</v>
      </c>
    </row>
    <row r="1613" spans="1:22" ht="16">
      <c r="A1613" s="104" t="s">
        <v>405</v>
      </c>
      <c r="B1613" s="20" t="str">
        <f>VLOOKUP(A1613,'Planning Periods'!$E$2:$N$540,10,FALSE)</f>
        <v>06/30/2014 - 06/30/2019</v>
      </c>
      <c r="C1613" s="103">
        <v>2016</v>
      </c>
      <c r="D1613" s="103" t="str">
        <f t="shared" si="23"/>
        <v>Plumas County - Unincorporated 2016</v>
      </c>
      <c r="E1613" s="103">
        <v>12</v>
      </c>
      <c r="F1613" s="101">
        <v>0</v>
      </c>
      <c r="G1613" s="103">
        <v>0</v>
      </c>
      <c r="H1613" s="103">
        <v>0</v>
      </c>
      <c r="I1613" s="102"/>
      <c r="J1613" s="103">
        <v>8</v>
      </c>
      <c r="K1613" s="101">
        <v>0</v>
      </c>
      <c r="L1613" s="103">
        <v>0</v>
      </c>
      <c r="M1613" s="103">
        <v>0</v>
      </c>
      <c r="N1613" s="102"/>
      <c r="O1613" s="103">
        <v>12</v>
      </c>
      <c r="P1613" s="103">
        <v>4</v>
      </c>
      <c r="Q1613" s="102"/>
      <c r="R1613" s="103">
        <v>25</v>
      </c>
      <c r="S1613" s="103">
        <v>34</v>
      </c>
      <c r="T1613" s="102">
        <v>0</v>
      </c>
      <c r="U1613" s="103">
        <v>57</v>
      </c>
      <c r="V1613" s="103">
        <v>38</v>
      </c>
    </row>
    <row r="1614" spans="1:22" ht="16">
      <c r="A1614" s="104" t="s">
        <v>405</v>
      </c>
      <c r="B1614" s="20" t="str">
        <f>VLOOKUP(A1614,'Planning Periods'!$E$2:$N$540,10,FALSE)</f>
        <v>06/30/2014 - 06/30/2019</v>
      </c>
      <c r="C1614" s="103">
        <v>2017</v>
      </c>
      <c r="D1614" s="103" t="str">
        <f t="shared" si="23"/>
        <v>Plumas County - Unincorporated 2017</v>
      </c>
      <c r="E1614" s="103">
        <v>12</v>
      </c>
      <c r="F1614" s="101">
        <v>0</v>
      </c>
      <c r="G1614" s="103">
        <v>0</v>
      </c>
      <c r="H1614" s="103">
        <v>0</v>
      </c>
      <c r="I1614" s="102"/>
      <c r="J1614" s="103">
        <v>8</v>
      </c>
      <c r="K1614" s="101">
        <v>0</v>
      </c>
      <c r="L1614" s="103">
        <v>0</v>
      </c>
      <c r="M1614" s="103">
        <v>0</v>
      </c>
      <c r="N1614" s="102"/>
      <c r="O1614" s="103">
        <v>12</v>
      </c>
      <c r="P1614" s="103">
        <v>15</v>
      </c>
      <c r="Q1614" s="102"/>
      <c r="R1614" s="103">
        <v>25</v>
      </c>
      <c r="S1614" s="103">
        <v>25</v>
      </c>
      <c r="T1614" s="102">
        <v>0</v>
      </c>
      <c r="U1614" s="103">
        <v>57</v>
      </c>
      <c r="V1614" s="103">
        <v>40</v>
      </c>
    </row>
    <row r="1615" spans="1:22" ht="16">
      <c r="A1615" s="104" t="s">
        <v>1220</v>
      </c>
      <c r="B1615" s="20" t="str">
        <f>VLOOKUP(A1615,'Planning Periods'!$E$2:$N$540,10,FALSE)</f>
        <v>06/30/2014 - 06/30/2019</v>
      </c>
      <c r="C1615" s="103">
        <v>2014</v>
      </c>
      <c r="D1615" s="103" t="str">
        <f t="shared" si="23"/>
        <v>Plymouth 2014</v>
      </c>
      <c r="E1615" s="103" t="s">
        <v>1538</v>
      </c>
      <c r="F1615" s="101" t="s">
        <v>1538</v>
      </c>
      <c r="G1615" s="103" t="s">
        <v>1538</v>
      </c>
      <c r="H1615" s="103" t="s">
        <v>1538</v>
      </c>
      <c r="I1615" s="102"/>
      <c r="J1615" s="103" t="s">
        <v>1538</v>
      </c>
      <c r="K1615" s="101" t="s">
        <v>1538</v>
      </c>
      <c r="L1615" s="103" t="s">
        <v>1538</v>
      </c>
      <c r="M1615" s="103" t="s">
        <v>1538</v>
      </c>
      <c r="N1615" s="102"/>
      <c r="O1615" s="103" t="s">
        <v>1538</v>
      </c>
      <c r="P1615" s="103" t="s">
        <v>1538</v>
      </c>
      <c r="Q1615" s="102"/>
      <c r="R1615" s="103" t="s">
        <v>1538</v>
      </c>
      <c r="S1615" s="103" t="s">
        <v>1538</v>
      </c>
      <c r="T1615" s="102" t="s">
        <v>1538</v>
      </c>
      <c r="U1615" s="103" t="s">
        <v>1538</v>
      </c>
      <c r="V1615" s="103" t="s">
        <v>1538</v>
      </c>
    </row>
    <row r="1616" spans="1:22" ht="16">
      <c r="A1616" s="104" t="s">
        <v>1220</v>
      </c>
      <c r="B1616" s="20" t="str">
        <f>VLOOKUP(A1616,'Planning Periods'!$E$2:$N$540,10,FALSE)</f>
        <v>06/30/2014 - 06/30/2019</v>
      </c>
      <c r="C1616" s="103">
        <v>2015</v>
      </c>
      <c r="D1616" s="103" t="str">
        <f t="shared" si="23"/>
        <v>Plymouth 2015</v>
      </c>
      <c r="E1616" s="103" t="s">
        <v>1538</v>
      </c>
      <c r="F1616" s="101" t="s">
        <v>1538</v>
      </c>
      <c r="G1616" s="103" t="s">
        <v>1538</v>
      </c>
      <c r="H1616" s="103" t="s">
        <v>1538</v>
      </c>
      <c r="I1616" s="102"/>
      <c r="J1616" s="103" t="s">
        <v>1538</v>
      </c>
      <c r="K1616" s="101" t="s">
        <v>1538</v>
      </c>
      <c r="L1616" s="103" t="s">
        <v>1538</v>
      </c>
      <c r="M1616" s="103" t="s">
        <v>1538</v>
      </c>
      <c r="N1616" s="102"/>
      <c r="O1616" s="103" t="s">
        <v>1538</v>
      </c>
      <c r="P1616" s="103" t="s">
        <v>1538</v>
      </c>
      <c r="Q1616" s="102"/>
      <c r="R1616" s="103" t="s">
        <v>1538</v>
      </c>
      <c r="S1616" s="103" t="s">
        <v>1538</v>
      </c>
      <c r="T1616" s="102" t="s">
        <v>1538</v>
      </c>
      <c r="U1616" s="103" t="s">
        <v>1538</v>
      </c>
      <c r="V1616" s="103" t="s">
        <v>1538</v>
      </c>
    </row>
    <row r="1617" spans="1:22" ht="16">
      <c r="A1617" s="104" t="s">
        <v>1220</v>
      </c>
      <c r="B1617" s="20" t="str">
        <f>VLOOKUP(A1617,'Planning Periods'!$E$2:$N$540,10,FALSE)</f>
        <v>06/30/2014 - 06/30/2019</v>
      </c>
      <c r="C1617" s="103">
        <v>2016</v>
      </c>
      <c r="D1617" s="103" t="str">
        <f t="shared" si="23"/>
        <v>Plymouth 2016</v>
      </c>
      <c r="E1617" s="103" t="s">
        <v>1538</v>
      </c>
      <c r="F1617" s="101" t="s">
        <v>1538</v>
      </c>
      <c r="G1617" s="103" t="s">
        <v>1538</v>
      </c>
      <c r="H1617" s="103" t="s">
        <v>1538</v>
      </c>
      <c r="I1617" s="102"/>
      <c r="J1617" s="103" t="s">
        <v>1538</v>
      </c>
      <c r="K1617" s="101" t="s">
        <v>1538</v>
      </c>
      <c r="L1617" s="103" t="s">
        <v>1538</v>
      </c>
      <c r="M1617" s="103" t="s">
        <v>1538</v>
      </c>
      <c r="N1617" s="102"/>
      <c r="O1617" s="103" t="s">
        <v>1538</v>
      </c>
      <c r="P1617" s="103" t="s">
        <v>1538</v>
      </c>
      <c r="Q1617" s="102"/>
      <c r="R1617" s="103" t="s">
        <v>1538</v>
      </c>
      <c r="S1617" s="103" t="s">
        <v>1538</v>
      </c>
      <c r="T1617" s="102" t="s">
        <v>1538</v>
      </c>
      <c r="U1617" s="103" t="s">
        <v>1538</v>
      </c>
      <c r="V1617" s="103" t="s">
        <v>1538</v>
      </c>
    </row>
    <row r="1618" spans="1:22" ht="16">
      <c r="A1618" s="104" t="s">
        <v>1220</v>
      </c>
      <c r="B1618" s="20" t="str">
        <f>VLOOKUP(A1618,'Planning Periods'!$E$2:$N$540,10,FALSE)</f>
        <v>06/30/2014 - 06/30/2019</v>
      </c>
      <c r="C1618" s="103">
        <v>2017</v>
      </c>
      <c r="D1618" s="103" t="str">
        <f t="shared" si="23"/>
        <v>Plymouth 2017</v>
      </c>
      <c r="E1618" s="103">
        <v>1</v>
      </c>
      <c r="F1618" s="101">
        <v>0</v>
      </c>
      <c r="G1618" s="103">
        <v>0</v>
      </c>
      <c r="H1618" s="103">
        <v>0</v>
      </c>
      <c r="I1618" s="102"/>
      <c r="J1618" s="103">
        <v>1</v>
      </c>
      <c r="K1618" s="101">
        <v>0</v>
      </c>
      <c r="L1618" s="103">
        <v>0</v>
      </c>
      <c r="M1618" s="103">
        <v>0</v>
      </c>
      <c r="N1618" s="102"/>
      <c r="O1618" s="103">
        <v>1</v>
      </c>
      <c r="P1618" s="103">
        <v>0</v>
      </c>
      <c r="Q1618" s="102"/>
      <c r="R1618" s="103">
        <v>1</v>
      </c>
      <c r="S1618" s="103">
        <v>18</v>
      </c>
      <c r="T1618" s="102">
        <v>0</v>
      </c>
      <c r="U1618" s="103">
        <v>4</v>
      </c>
      <c r="V1618" s="103">
        <v>18</v>
      </c>
    </row>
    <row r="1619" spans="1:22" ht="16">
      <c r="A1619" s="104" t="s">
        <v>1030</v>
      </c>
      <c r="B1619" s="20" t="str">
        <f>VLOOKUP(A1619,'Planning Periods'!$E$2:$N$540,10,FALSE)</f>
        <v>06/30/2014 - 06/30/2019</v>
      </c>
      <c r="C1619" s="103">
        <v>2014</v>
      </c>
      <c r="D1619" s="103" t="str">
        <f t="shared" si="23"/>
        <v>Point Arena 2014</v>
      </c>
      <c r="E1619" s="103">
        <v>1</v>
      </c>
      <c r="F1619" s="101">
        <v>0</v>
      </c>
      <c r="G1619" s="103">
        <v>0</v>
      </c>
      <c r="H1619" s="103">
        <v>0</v>
      </c>
      <c r="I1619" s="102"/>
      <c r="J1619" s="103">
        <v>1</v>
      </c>
      <c r="K1619" s="101">
        <v>0</v>
      </c>
      <c r="L1619" s="103">
        <v>0</v>
      </c>
      <c r="M1619" s="103">
        <v>0</v>
      </c>
      <c r="N1619" s="102"/>
      <c r="O1619" s="103">
        <v>1</v>
      </c>
      <c r="P1619" s="103">
        <v>1</v>
      </c>
      <c r="Q1619" s="102"/>
      <c r="R1619" s="103">
        <v>1</v>
      </c>
      <c r="S1619" s="103">
        <v>0</v>
      </c>
      <c r="T1619" s="102">
        <v>0</v>
      </c>
      <c r="U1619" s="103">
        <v>4</v>
      </c>
      <c r="V1619" s="103">
        <v>1</v>
      </c>
    </row>
    <row r="1620" spans="1:22" ht="16">
      <c r="A1620" s="104" t="s">
        <v>1030</v>
      </c>
      <c r="B1620" s="20" t="str">
        <f>VLOOKUP(A1620,'Planning Periods'!$E$2:$N$540,10,FALSE)</f>
        <v>06/30/2014 - 06/30/2019</v>
      </c>
      <c r="C1620" s="103">
        <v>2015</v>
      </c>
      <c r="D1620" s="103" t="str">
        <f t="shared" si="23"/>
        <v>Point Arena 2015</v>
      </c>
      <c r="E1620" s="103">
        <v>1</v>
      </c>
      <c r="F1620" s="101">
        <v>0</v>
      </c>
      <c r="G1620" s="103">
        <v>0</v>
      </c>
      <c r="H1620" s="103">
        <v>0</v>
      </c>
      <c r="I1620" s="102"/>
      <c r="J1620" s="103">
        <v>1</v>
      </c>
      <c r="K1620" s="101">
        <v>0</v>
      </c>
      <c r="L1620" s="103">
        <v>0</v>
      </c>
      <c r="M1620" s="103">
        <v>0</v>
      </c>
      <c r="N1620" s="102"/>
      <c r="O1620" s="103">
        <v>1</v>
      </c>
      <c r="P1620" s="103">
        <v>1</v>
      </c>
      <c r="Q1620" s="102"/>
      <c r="R1620" s="103">
        <v>1</v>
      </c>
      <c r="S1620" s="103">
        <v>0</v>
      </c>
      <c r="T1620" s="102">
        <v>0</v>
      </c>
      <c r="U1620" s="103">
        <v>4</v>
      </c>
      <c r="V1620" s="103">
        <v>1</v>
      </c>
    </row>
    <row r="1621" spans="1:22" ht="16">
      <c r="A1621" s="104" t="s">
        <v>1030</v>
      </c>
      <c r="B1621" s="20" t="str">
        <f>VLOOKUP(A1621,'Planning Periods'!$E$2:$N$540,10,FALSE)</f>
        <v>06/30/2014 - 06/30/2019</v>
      </c>
      <c r="C1621" s="103">
        <v>2016</v>
      </c>
      <c r="D1621" s="103" t="str">
        <f t="shared" si="23"/>
        <v>Point Arena 2016</v>
      </c>
      <c r="E1621" s="103">
        <v>1</v>
      </c>
      <c r="F1621" s="101">
        <v>0</v>
      </c>
      <c r="G1621" s="103">
        <v>0</v>
      </c>
      <c r="H1621" s="103">
        <v>0</v>
      </c>
      <c r="I1621" s="102"/>
      <c r="J1621" s="103">
        <v>1</v>
      </c>
      <c r="K1621" s="101">
        <v>0</v>
      </c>
      <c r="L1621" s="103">
        <v>0</v>
      </c>
      <c r="M1621" s="103">
        <v>0</v>
      </c>
      <c r="N1621" s="102"/>
      <c r="O1621" s="103">
        <v>1</v>
      </c>
      <c r="P1621" s="103">
        <v>0</v>
      </c>
      <c r="Q1621" s="102"/>
      <c r="R1621" s="103">
        <v>1</v>
      </c>
      <c r="S1621" s="103">
        <v>0</v>
      </c>
      <c r="T1621" s="102">
        <v>0</v>
      </c>
      <c r="U1621" s="103">
        <v>4</v>
      </c>
      <c r="V1621" s="103">
        <v>0</v>
      </c>
    </row>
    <row r="1622" spans="1:22" ht="16">
      <c r="A1622" s="104" t="s">
        <v>1030</v>
      </c>
      <c r="B1622" s="20" t="str">
        <f>VLOOKUP(A1622,'Planning Periods'!$E$2:$N$540,10,FALSE)</f>
        <v>06/30/2014 - 06/30/2019</v>
      </c>
      <c r="C1622" s="103">
        <v>2017</v>
      </c>
      <c r="D1622" s="103" t="str">
        <f t="shared" si="23"/>
        <v>Point Arena 2017</v>
      </c>
      <c r="E1622" s="103">
        <v>1</v>
      </c>
      <c r="F1622" s="101">
        <v>0</v>
      </c>
      <c r="G1622" s="103">
        <v>0</v>
      </c>
      <c r="H1622" s="103">
        <v>0</v>
      </c>
      <c r="I1622" s="102"/>
      <c r="J1622" s="103">
        <v>1</v>
      </c>
      <c r="K1622" s="101">
        <v>0</v>
      </c>
      <c r="L1622" s="103">
        <v>0</v>
      </c>
      <c r="M1622" s="103">
        <v>0</v>
      </c>
      <c r="N1622" s="102"/>
      <c r="O1622" s="103">
        <v>1</v>
      </c>
      <c r="P1622" s="103">
        <v>0</v>
      </c>
      <c r="Q1622" s="102"/>
      <c r="R1622" s="103">
        <v>1</v>
      </c>
      <c r="S1622" s="103">
        <v>0</v>
      </c>
      <c r="T1622" s="102">
        <v>0</v>
      </c>
      <c r="U1622" s="103">
        <v>4</v>
      </c>
      <c r="V1622" s="103">
        <v>0</v>
      </c>
    </row>
    <row r="1623" spans="1:22">
      <c r="A1623" t="s">
        <v>1067</v>
      </c>
      <c r="B1623" s="20"/>
      <c r="C1623" s="103">
        <v>2013</v>
      </c>
      <c r="D1623" s="103" t="str">
        <f t="shared" si="23"/>
        <v>Pomona 2013</v>
      </c>
      <c r="E1623" s="103" t="s">
        <v>1538</v>
      </c>
      <c r="F1623" s="101" t="s">
        <v>1538</v>
      </c>
      <c r="G1623" s="103" t="s">
        <v>1538</v>
      </c>
      <c r="H1623" s="103" t="s">
        <v>1538</v>
      </c>
      <c r="I1623" s="102"/>
      <c r="J1623" s="103" t="s">
        <v>1538</v>
      </c>
      <c r="K1623" s="101" t="s">
        <v>1538</v>
      </c>
      <c r="L1623" s="103" t="s">
        <v>1538</v>
      </c>
      <c r="M1623" s="103" t="s">
        <v>1538</v>
      </c>
      <c r="N1623" s="102"/>
      <c r="O1623" s="103" t="s">
        <v>1538</v>
      </c>
      <c r="P1623" s="103" t="s">
        <v>1538</v>
      </c>
      <c r="Q1623" s="102"/>
      <c r="R1623" s="103" t="s">
        <v>1538</v>
      </c>
      <c r="S1623" s="103" t="s">
        <v>1538</v>
      </c>
      <c r="T1623" s="102" t="s">
        <v>1538</v>
      </c>
      <c r="U1623" s="103" t="s">
        <v>1538</v>
      </c>
      <c r="V1623" s="103" t="s">
        <v>1538</v>
      </c>
    </row>
    <row r="1624" spans="1:22" ht="16">
      <c r="A1624" t="s">
        <v>1067</v>
      </c>
      <c r="B1624" s="20" t="str">
        <f>VLOOKUP(A1624,'Planning Periods'!$E$2:$N$540,10,FALSE)</f>
        <v>10/15/2013 - 10/15/2021</v>
      </c>
      <c r="C1624" s="103">
        <v>2014</v>
      </c>
      <c r="D1624" s="103" t="str">
        <f t="shared" si="23"/>
        <v>Pomona 2014</v>
      </c>
      <c r="E1624" s="101" t="s">
        <v>1538</v>
      </c>
      <c r="F1624" s="101" t="s">
        <v>1538</v>
      </c>
      <c r="G1624" s="101" t="s">
        <v>1538</v>
      </c>
      <c r="H1624" s="101" t="s">
        <v>1538</v>
      </c>
      <c r="I1624" s="101">
        <v>0</v>
      </c>
      <c r="J1624" s="101" t="s">
        <v>1538</v>
      </c>
      <c r="K1624" s="101" t="s">
        <v>1538</v>
      </c>
      <c r="L1624" s="101" t="s">
        <v>1538</v>
      </c>
      <c r="M1624" s="101" t="s">
        <v>1538</v>
      </c>
      <c r="N1624" s="101">
        <v>0</v>
      </c>
      <c r="O1624" s="101" t="s">
        <v>1538</v>
      </c>
      <c r="P1624" s="101" t="s">
        <v>1538</v>
      </c>
      <c r="Q1624" s="101"/>
      <c r="R1624" s="101" t="s">
        <v>1538</v>
      </c>
      <c r="S1624" s="101" t="s">
        <v>1538</v>
      </c>
      <c r="T1624" s="101" t="s">
        <v>1538</v>
      </c>
      <c r="U1624" s="101" t="s">
        <v>1538</v>
      </c>
      <c r="V1624" s="101" t="s">
        <v>1538</v>
      </c>
    </row>
    <row r="1625" spans="1:22" ht="16">
      <c r="A1625" t="s">
        <v>1067</v>
      </c>
      <c r="B1625" s="20" t="str">
        <f>VLOOKUP(A1625,'Planning Periods'!$E$2:$N$540,10,FALSE)</f>
        <v>10/15/2013 - 10/15/2021</v>
      </c>
      <c r="C1625" s="103">
        <v>2015</v>
      </c>
      <c r="D1625" s="103" t="str">
        <f t="shared" si="23"/>
        <v>Pomona 2015</v>
      </c>
      <c r="E1625" t="s">
        <v>1538</v>
      </c>
      <c r="F1625" t="s">
        <v>1538</v>
      </c>
      <c r="G1625" t="s">
        <v>1538</v>
      </c>
      <c r="H1625" t="s">
        <v>1538</v>
      </c>
      <c r="J1625" t="s">
        <v>1538</v>
      </c>
      <c r="K1625" t="s">
        <v>1538</v>
      </c>
      <c r="L1625" t="s">
        <v>1538</v>
      </c>
      <c r="M1625" t="s">
        <v>1538</v>
      </c>
      <c r="O1625" t="s">
        <v>1538</v>
      </c>
      <c r="P1625" t="s">
        <v>1538</v>
      </c>
      <c r="R1625" t="s">
        <v>1538</v>
      </c>
      <c r="S1625" t="s">
        <v>1538</v>
      </c>
      <c r="T1625" t="s">
        <v>1538</v>
      </c>
      <c r="U1625" t="s">
        <v>1538</v>
      </c>
      <c r="V1625" t="s">
        <v>1538</v>
      </c>
    </row>
    <row r="1626" spans="1:22" ht="16">
      <c r="A1626" t="s">
        <v>1067</v>
      </c>
      <c r="B1626" s="20" t="str">
        <f>VLOOKUP(A1626,'Planning Periods'!$E$2:$N$540,10,FALSE)</f>
        <v>10/15/2013 - 10/15/2021</v>
      </c>
      <c r="C1626" s="103">
        <v>2016</v>
      </c>
      <c r="D1626" s="103" t="str">
        <f t="shared" si="23"/>
        <v>Pomona 2016</v>
      </c>
      <c r="E1626" t="s">
        <v>1538</v>
      </c>
      <c r="F1626" t="s">
        <v>1538</v>
      </c>
      <c r="G1626" t="s">
        <v>1538</v>
      </c>
      <c r="H1626" t="s">
        <v>1538</v>
      </c>
      <c r="J1626" t="s">
        <v>1538</v>
      </c>
      <c r="K1626" t="s">
        <v>1538</v>
      </c>
      <c r="L1626" t="s">
        <v>1538</v>
      </c>
      <c r="M1626" t="s">
        <v>1538</v>
      </c>
      <c r="O1626" t="s">
        <v>1538</v>
      </c>
      <c r="P1626" t="s">
        <v>1538</v>
      </c>
      <c r="R1626" t="s">
        <v>1538</v>
      </c>
      <c r="S1626" t="s">
        <v>1538</v>
      </c>
      <c r="T1626" t="s">
        <v>1538</v>
      </c>
      <c r="U1626" t="s">
        <v>1538</v>
      </c>
      <c r="V1626" t="s">
        <v>1538</v>
      </c>
    </row>
    <row r="1627" spans="1:22" ht="16">
      <c r="A1627" t="s">
        <v>1067</v>
      </c>
      <c r="B1627" s="20" t="str">
        <f>VLOOKUP(A1627,'Planning Periods'!$E$2:$N$540,10,FALSE)</f>
        <v>10/15/2013 - 10/15/2021</v>
      </c>
      <c r="C1627" s="103">
        <v>2017</v>
      </c>
      <c r="D1627" s="103" t="str">
        <f t="shared" si="23"/>
        <v>Pomona 2017</v>
      </c>
      <c r="E1627" t="s">
        <v>1538</v>
      </c>
      <c r="F1627" t="s">
        <v>1538</v>
      </c>
      <c r="G1627" t="s">
        <v>1538</v>
      </c>
      <c r="H1627" t="s">
        <v>1538</v>
      </c>
      <c r="J1627" t="s">
        <v>1538</v>
      </c>
      <c r="K1627" t="s">
        <v>1538</v>
      </c>
      <c r="L1627" t="s">
        <v>1538</v>
      </c>
      <c r="M1627" t="s">
        <v>1538</v>
      </c>
      <c r="O1627" t="s">
        <v>1538</v>
      </c>
      <c r="P1627" t="s">
        <v>1538</v>
      </c>
      <c r="R1627" t="s">
        <v>1538</v>
      </c>
      <c r="S1627" t="s">
        <v>1538</v>
      </c>
      <c r="T1627" t="s">
        <v>1538</v>
      </c>
      <c r="U1627" t="s">
        <v>1538</v>
      </c>
      <c r="V1627" t="s">
        <v>1538</v>
      </c>
    </row>
    <row r="1628" spans="1:22">
      <c r="A1628" s="104" t="s">
        <v>761</v>
      </c>
      <c r="B1628" s="20"/>
      <c r="C1628" s="103">
        <v>2013</v>
      </c>
      <c r="D1628" s="103" t="str">
        <f t="shared" si="23"/>
        <v>Port Hueneme 2013</v>
      </c>
      <c r="E1628" t="s">
        <v>1538</v>
      </c>
      <c r="F1628" t="s">
        <v>1538</v>
      </c>
      <c r="G1628" t="s">
        <v>1538</v>
      </c>
      <c r="H1628" t="s">
        <v>1538</v>
      </c>
      <c r="J1628" t="s">
        <v>1538</v>
      </c>
      <c r="K1628" t="s">
        <v>1538</v>
      </c>
      <c r="L1628" t="s">
        <v>1538</v>
      </c>
      <c r="M1628" t="s">
        <v>1538</v>
      </c>
      <c r="O1628" t="s">
        <v>1538</v>
      </c>
      <c r="P1628" t="s">
        <v>1538</v>
      </c>
      <c r="R1628" t="s">
        <v>1538</v>
      </c>
      <c r="S1628" t="s">
        <v>1538</v>
      </c>
      <c r="T1628" t="s">
        <v>1538</v>
      </c>
      <c r="U1628" t="s">
        <v>1538</v>
      </c>
      <c r="V1628" t="s">
        <v>1538</v>
      </c>
    </row>
    <row r="1629" spans="1:22" ht="16">
      <c r="A1629" s="104" t="s">
        <v>761</v>
      </c>
      <c r="B1629" s="20" t="str">
        <f>VLOOKUP(A1629,'Planning Periods'!$E$2:$N$540,10,FALSE)</f>
        <v>10/15/2013 - 10/15/2021</v>
      </c>
      <c r="C1629" s="103">
        <v>2014</v>
      </c>
      <c r="D1629" s="103" t="str">
        <f t="shared" si="23"/>
        <v>Port Hueneme 2014</v>
      </c>
      <c r="E1629" s="103" t="s">
        <v>1538</v>
      </c>
      <c r="F1629" s="101" t="s">
        <v>1538</v>
      </c>
      <c r="G1629" s="103" t="s">
        <v>1538</v>
      </c>
      <c r="H1629" s="103" t="s">
        <v>1538</v>
      </c>
      <c r="I1629" s="102"/>
      <c r="J1629" s="103" t="s">
        <v>1538</v>
      </c>
      <c r="K1629" s="101" t="s">
        <v>1538</v>
      </c>
      <c r="L1629" s="103" t="s">
        <v>1538</v>
      </c>
      <c r="M1629" s="103" t="s">
        <v>1538</v>
      </c>
      <c r="N1629" s="102"/>
      <c r="O1629" s="103" t="s">
        <v>1538</v>
      </c>
      <c r="P1629" s="103" t="s">
        <v>1538</v>
      </c>
      <c r="Q1629" s="102"/>
      <c r="R1629" s="103" t="s">
        <v>1538</v>
      </c>
      <c r="S1629" s="103" t="s">
        <v>1538</v>
      </c>
      <c r="T1629" s="102" t="s">
        <v>1538</v>
      </c>
      <c r="U1629" s="103" t="s">
        <v>1538</v>
      </c>
      <c r="V1629" s="103" t="s">
        <v>1538</v>
      </c>
    </row>
    <row r="1630" spans="1:22" ht="16">
      <c r="A1630" s="104" t="s">
        <v>761</v>
      </c>
      <c r="B1630" s="20" t="str">
        <f>VLOOKUP(A1630,'Planning Periods'!$E$2:$N$540,10,FALSE)</f>
        <v>10/15/2013 - 10/15/2021</v>
      </c>
      <c r="C1630" s="103">
        <v>2015</v>
      </c>
      <c r="D1630" s="103" t="str">
        <f t="shared" si="23"/>
        <v>Port Hueneme 2015</v>
      </c>
      <c r="E1630" s="103" t="s">
        <v>1538</v>
      </c>
      <c r="F1630" s="101" t="s">
        <v>1538</v>
      </c>
      <c r="G1630" s="103" t="s">
        <v>1538</v>
      </c>
      <c r="H1630" s="103" t="s">
        <v>1538</v>
      </c>
      <c r="I1630" s="102"/>
      <c r="J1630" s="103" t="s">
        <v>1538</v>
      </c>
      <c r="K1630" s="101" t="s">
        <v>1538</v>
      </c>
      <c r="L1630" s="103" t="s">
        <v>1538</v>
      </c>
      <c r="M1630" s="103" t="s">
        <v>1538</v>
      </c>
      <c r="N1630" s="102"/>
      <c r="O1630" s="103" t="s">
        <v>1538</v>
      </c>
      <c r="P1630" s="103" t="s">
        <v>1538</v>
      </c>
      <c r="Q1630" s="102"/>
      <c r="R1630" s="103" t="s">
        <v>1538</v>
      </c>
      <c r="S1630" s="103" t="s">
        <v>1538</v>
      </c>
      <c r="T1630" s="102" t="s">
        <v>1538</v>
      </c>
      <c r="U1630" s="103" t="s">
        <v>1538</v>
      </c>
      <c r="V1630" s="103" t="s">
        <v>1538</v>
      </c>
    </row>
    <row r="1631" spans="1:22" ht="16">
      <c r="A1631" s="104" t="s">
        <v>761</v>
      </c>
      <c r="B1631" s="20" t="str">
        <f>VLOOKUP(A1631,'Planning Periods'!$E$2:$N$540,10,FALSE)</f>
        <v>10/15/2013 - 10/15/2021</v>
      </c>
      <c r="C1631" s="103">
        <v>2016</v>
      </c>
      <c r="D1631" s="103" t="str">
        <f t="shared" si="23"/>
        <v>Port Hueneme 2016</v>
      </c>
      <c r="E1631" s="103" t="s">
        <v>1538</v>
      </c>
      <c r="F1631" s="101" t="s">
        <v>1538</v>
      </c>
      <c r="G1631" s="103" t="s">
        <v>1538</v>
      </c>
      <c r="H1631" s="103" t="s">
        <v>1538</v>
      </c>
      <c r="I1631" s="102"/>
      <c r="J1631" s="103" t="s">
        <v>1538</v>
      </c>
      <c r="K1631" s="101" t="s">
        <v>1538</v>
      </c>
      <c r="L1631" s="103" t="s">
        <v>1538</v>
      </c>
      <c r="M1631" s="103" t="s">
        <v>1538</v>
      </c>
      <c r="N1631" s="102"/>
      <c r="O1631" s="103" t="s">
        <v>1538</v>
      </c>
      <c r="P1631" s="103" t="s">
        <v>1538</v>
      </c>
      <c r="Q1631" s="102"/>
      <c r="R1631" s="103" t="s">
        <v>1538</v>
      </c>
      <c r="S1631" s="103" t="s">
        <v>1538</v>
      </c>
      <c r="T1631" s="102" t="s">
        <v>1538</v>
      </c>
      <c r="U1631" s="103" t="s">
        <v>1538</v>
      </c>
      <c r="V1631" s="103" t="s">
        <v>1538</v>
      </c>
    </row>
    <row r="1632" spans="1:22" ht="16">
      <c r="A1632" s="104" t="s">
        <v>761</v>
      </c>
      <c r="B1632" s="20" t="str">
        <f>VLOOKUP(A1632,'Planning Periods'!$E$2:$N$540,10,FALSE)</f>
        <v>10/15/2013 - 10/15/2021</v>
      </c>
      <c r="C1632" s="103">
        <v>2017</v>
      </c>
      <c r="D1632" s="103" t="str">
        <f t="shared" si="23"/>
        <v>Port Hueneme 2017</v>
      </c>
      <c r="E1632" s="103">
        <v>1</v>
      </c>
      <c r="F1632" s="101">
        <v>0</v>
      </c>
      <c r="G1632" s="103">
        <v>0</v>
      </c>
      <c r="H1632" s="103">
        <v>0</v>
      </c>
      <c r="I1632" s="102"/>
      <c r="J1632" s="103">
        <v>1</v>
      </c>
      <c r="K1632" s="101">
        <v>0</v>
      </c>
      <c r="L1632" s="103">
        <v>0</v>
      </c>
      <c r="M1632" s="103">
        <v>0</v>
      </c>
      <c r="N1632" s="102"/>
      <c r="O1632" s="103">
        <v>0</v>
      </c>
      <c r="P1632" s="103">
        <v>0</v>
      </c>
      <c r="Q1632" s="102"/>
      <c r="R1632" s="103">
        <v>0</v>
      </c>
      <c r="S1632" s="103">
        <v>0</v>
      </c>
      <c r="T1632" s="102">
        <v>0</v>
      </c>
      <c r="U1632" s="103">
        <v>2</v>
      </c>
      <c r="V1632" s="103">
        <v>0</v>
      </c>
    </row>
    <row r="1633" spans="1:22" ht="16">
      <c r="A1633" s="104" t="s">
        <v>772</v>
      </c>
      <c r="B1633" s="20" t="str">
        <f>VLOOKUP(A1633,'Planning Periods'!$E$2:$N$540,10,FALSE)</f>
        <v>12/31/2015 - 12/31/2023</v>
      </c>
      <c r="C1633" s="103">
        <v>2014</v>
      </c>
      <c r="D1633" s="103" t="str">
        <f t="shared" ref="D1633:D1699" si="24">CONCATENATE(A1633," ",C1633)</f>
        <v>Porterville 2014</v>
      </c>
      <c r="E1633" s="103" t="s">
        <v>1538</v>
      </c>
      <c r="F1633" s="101" t="s">
        <v>1538</v>
      </c>
      <c r="G1633" s="103" t="s">
        <v>1538</v>
      </c>
      <c r="H1633" s="103" t="s">
        <v>1538</v>
      </c>
      <c r="I1633" s="102"/>
      <c r="J1633" s="103" t="s">
        <v>1538</v>
      </c>
      <c r="K1633" s="101" t="s">
        <v>1538</v>
      </c>
      <c r="L1633" s="103" t="s">
        <v>1538</v>
      </c>
      <c r="M1633" s="103" t="s">
        <v>1538</v>
      </c>
      <c r="N1633" s="102"/>
      <c r="O1633" s="103" t="s">
        <v>1538</v>
      </c>
      <c r="P1633" s="103" t="s">
        <v>1538</v>
      </c>
      <c r="Q1633" s="102"/>
      <c r="R1633" s="103" t="s">
        <v>1538</v>
      </c>
      <c r="S1633" s="103" t="s">
        <v>1538</v>
      </c>
      <c r="T1633" s="102" t="s">
        <v>1538</v>
      </c>
      <c r="U1633" s="103" t="s">
        <v>1538</v>
      </c>
      <c r="V1633" s="103" t="s">
        <v>1538</v>
      </c>
    </row>
    <row r="1634" spans="1:22" ht="16">
      <c r="A1634" s="104" t="s">
        <v>772</v>
      </c>
      <c r="B1634" s="20" t="str">
        <f>VLOOKUP(A1634,'Planning Periods'!$E$2:$N$540,10,FALSE)</f>
        <v>12/31/2015 - 12/31/2023</v>
      </c>
      <c r="C1634" s="103">
        <v>2015</v>
      </c>
      <c r="D1634" s="103" t="str">
        <f t="shared" si="24"/>
        <v>Porterville 2015</v>
      </c>
      <c r="E1634" s="103">
        <v>1224</v>
      </c>
      <c r="F1634" s="101">
        <v>0</v>
      </c>
      <c r="G1634" s="103">
        <v>0</v>
      </c>
      <c r="H1634" s="103">
        <v>0</v>
      </c>
      <c r="I1634" s="102"/>
      <c r="J1634" s="103">
        <v>862</v>
      </c>
      <c r="K1634" s="101">
        <v>3</v>
      </c>
      <c r="L1634" s="103">
        <v>3</v>
      </c>
      <c r="M1634" s="103">
        <v>0</v>
      </c>
      <c r="N1634" s="102"/>
      <c r="O1634" s="103">
        <v>979</v>
      </c>
      <c r="P1634" s="103">
        <v>97</v>
      </c>
      <c r="Q1634" s="102"/>
      <c r="R1634" s="103">
        <v>2409</v>
      </c>
      <c r="S1634" s="103">
        <v>8</v>
      </c>
      <c r="T1634" s="102">
        <v>0</v>
      </c>
      <c r="U1634" s="103">
        <v>5474</v>
      </c>
      <c r="V1634" s="103">
        <v>108</v>
      </c>
    </row>
    <row r="1635" spans="1:22" ht="16">
      <c r="A1635" s="104" t="s">
        <v>772</v>
      </c>
      <c r="B1635" s="20" t="str">
        <f>VLOOKUP(A1635,'Planning Periods'!$E$2:$N$540,10,FALSE)</f>
        <v>12/31/2015 - 12/31/2023</v>
      </c>
      <c r="C1635" s="103">
        <v>2016</v>
      </c>
      <c r="D1635" s="103" t="str">
        <f t="shared" si="24"/>
        <v>Porterville 2016</v>
      </c>
      <c r="E1635" s="103">
        <v>1224</v>
      </c>
      <c r="F1635" s="101">
        <v>0</v>
      </c>
      <c r="G1635" s="103">
        <v>0</v>
      </c>
      <c r="H1635" s="103">
        <v>0</v>
      </c>
      <c r="I1635" s="102"/>
      <c r="J1635" s="103">
        <v>862</v>
      </c>
      <c r="K1635" s="101">
        <v>2</v>
      </c>
      <c r="L1635" s="103">
        <v>2</v>
      </c>
      <c r="M1635" s="103">
        <v>0</v>
      </c>
      <c r="N1635" s="102"/>
      <c r="O1635" s="103">
        <v>979</v>
      </c>
      <c r="P1635" s="103">
        <v>40</v>
      </c>
      <c r="Q1635" s="102"/>
      <c r="R1635" s="103">
        <v>2409</v>
      </c>
      <c r="S1635" s="103">
        <v>1</v>
      </c>
      <c r="T1635" s="102">
        <v>0</v>
      </c>
      <c r="U1635" s="103">
        <v>5474</v>
      </c>
      <c r="V1635" s="103">
        <v>43</v>
      </c>
    </row>
    <row r="1636" spans="1:22" ht="16">
      <c r="A1636" s="104" t="s">
        <v>772</v>
      </c>
      <c r="B1636" s="20" t="str">
        <f>VLOOKUP(A1636,'Planning Periods'!$E$2:$N$540,10,FALSE)</f>
        <v>12/31/2015 - 12/31/2023</v>
      </c>
      <c r="C1636" s="103">
        <v>2017</v>
      </c>
      <c r="D1636" s="103" t="str">
        <f t="shared" si="24"/>
        <v>Porterville 2017</v>
      </c>
      <c r="E1636" s="103">
        <v>1224</v>
      </c>
      <c r="F1636" s="101">
        <v>0</v>
      </c>
      <c r="G1636" s="103">
        <v>0</v>
      </c>
      <c r="H1636" s="103">
        <v>0</v>
      </c>
      <c r="I1636" s="102"/>
      <c r="J1636" s="103">
        <v>862</v>
      </c>
      <c r="K1636" s="101">
        <v>2</v>
      </c>
      <c r="L1636" s="103">
        <v>2</v>
      </c>
      <c r="M1636" s="103">
        <v>0</v>
      </c>
      <c r="N1636" s="102"/>
      <c r="O1636" s="103">
        <v>979</v>
      </c>
      <c r="P1636" s="103">
        <v>15</v>
      </c>
      <c r="Q1636" s="102"/>
      <c r="R1636" s="103">
        <v>2409</v>
      </c>
      <c r="S1636" s="103">
        <v>2</v>
      </c>
      <c r="T1636" s="102">
        <v>0</v>
      </c>
      <c r="U1636" s="103">
        <v>5474</v>
      </c>
      <c r="V1636" s="103">
        <v>19</v>
      </c>
    </row>
    <row r="1637" spans="1:22" ht="16">
      <c r="A1637" t="s">
        <v>956</v>
      </c>
      <c r="B1637" s="20" t="str">
        <f>VLOOKUP(A1637,'Planning Periods'!$E$2:$N$540,10,FALSE)</f>
        <v>06/30/2014 - 06/30/2019</v>
      </c>
      <c r="C1637" s="103">
        <v>2014</v>
      </c>
      <c r="D1637" s="103" t="str">
        <f t="shared" si="24"/>
        <v>Portola 2014</v>
      </c>
      <c r="E1637" s="101" t="s">
        <v>1538</v>
      </c>
      <c r="F1637" s="101" t="s">
        <v>1538</v>
      </c>
      <c r="G1637" s="101" t="s">
        <v>1538</v>
      </c>
      <c r="H1637" s="101" t="s">
        <v>1538</v>
      </c>
      <c r="I1637" s="101">
        <v>0</v>
      </c>
      <c r="J1637" s="101" t="s">
        <v>1538</v>
      </c>
      <c r="K1637" s="101" t="s">
        <v>1538</v>
      </c>
      <c r="L1637" s="101" t="s">
        <v>1538</v>
      </c>
      <c r="M1637" s="101" t="s">
        <v>1538</v>
      </c>
      <c r="N1637" s="101">
        <v>0</v>
      </c>
      <c r="O1637" s="101" t="s">
        <v>1538</v>
      </c>
      <c r="P1637" s="101" t="s">
        <v>1538</v>
      </c>
      <c r="Q1637" s="101"/>
      <c r="R1637" s="101" t="s">
        <v>1538</v>
      </c>
      <c r="S1637" s="101" t="s">
        <v>1538</v>
      </c>
      <c r="T1637" s="101" t="s">
        <v>1538</v>
      </c>
      <c r="U1637" s="101" t="s">
        <v>1538</v>
      </c>
      <c r="V1637" s="101" t="s">
        <v>1538</v>
      </c>
    </row>
    <row r="1638" spans="1:22" ht="16">
      <c r="A1638" t="s">
        <v>956</v>
      </c>
      <c r="B1638" s="20" t="str">
        <f>VLOOKUP(A1638,'Planning Periods'!$E$2:$N$540,10,FALSE)</f>
        <v>06/30/2014 - 06/30/2019</v>
      </c>
      <c r="C1638" s="103">
        <v>2015</v>
      </c>
      <c r="D1638" s="103" t="str">
        <f t="shared" si="24"/>
        <v>Portola 2015</v>
      </c>
      <c r="E1638" t="s">
        <v>1538</v>
      </c>
      <c r="F1638" t="s">
        <v>1538</v>
      </c>
      <c r="G1638" t="s">
        <v>1538</v>
      </c>
      <c r="H1638" t="s">
        <v>1538</v>
      </c>
      <c r="J1638" t="s">
        <v>1538</v>
      </c>
      <c r="K1638" t="s">
        <v>1538</v>
      </c>
      <c r="L1638" t="s">
        <v>1538</v>
      </c>
      <c r="M1638" t="s">
        <v>1538</v>
      </c>
      <c r="O1638" t="s">
        <v>1538</v>
      </c>
      <c r="P1638" t="s">
        <v>1538</v>
      </c>
      <c r="R1638" t="s">
        <v>1538</v>
      </c>
      <c r="S1638" t="s">
        <v>1538</v>
      </c>
      <c r="T1638" t="s">
        <v>1538</v>
      </c>
      <c r="U1638" t="s">
        <v>1538</v>
      </c>
      <c r="V1638" t="s">
        <v>1538</v>
      </c>
    </row>
    <row r="1639" spans="1:22" ht="16">
      <c r="A1639" t="s">
        <v>956</v>
      </c>
      <c r="B1639" s="20" t="str">
        <f>VLOOKUP(A1639,'Planning Periods'!$E$2:$N$540,10,FALSE)</f>
        <v>06/30/2014 - 06/30/2019</v>
      </c>
      <c r="C1639" s="103">
        <v>2016</v>
      </c>
      <c r="D1639" s="103" t="str">
        <f t="shared" si="24"/>
        <v>Portola 2016</v>
      </c>
      <c r="E1639" t="s">
        <v>1538</v>
      </c>
      <c r="F1639" t="s">
        <v>1538</v>
      </c>
      <c r="G1639" t="s">
        <v>1538</v>
      </c>
      <c r="H1639" t="s">
        <v>1538</v>
      </c>
      <c r="J1639" t="s">
        <v>1538</v>
      </c>
      <c r="K1639" t="s">
        <v>1538</v>
      </c>
      <c r="L1639" t="s">
        <v>1538</v>
      </c>
      <c r="M1639" t="s">
        <v>1538</v>
      </c>
      <c r="O1639" t="s">
        <v>1538</v>
      </c>
      <c r="P1639" t="s">
        <v>1538</v>
      </c>
      <c r="R1639" t="s">
        <v>1538</v>
      </c>
      <c r="S1639" t="s">
        <v>1538</v>
      </c>
      <c r="T1639" t="s">
        <v>1538</v>
      </c>
      <c r="U1639" t="s">
        <v>1538</v>
      </c>
      <c r="V1639" t="s">
        <v>1538</v>
      </c>
    </row>
    <row r="1640" spans="1:22" ht="16">
      <c r="A1640" t="s">
        <v>956</v>
      </c>
      <c r="B1640" s="20" t="str">
        <f>VLOOKUP(A1640,'Planning Periods'!$E$2:$N$540,10,FALSE)</f>
        <v>06/30/2014 - 06/30/2019</v>
      </c>
      <c r="C1640" s="103">
        <v>2017</v>
      </c>
      <c r="D1640" s="103" t="str">
        <f t="shared" si="24"/>
        <v>Portola 2017</v>
      </c>
      <c r="E1640" t="s">
        <v>1538</v>
      </c>
      <c r="F1640" t="s">
        <v>1538</v>
      </c>
      <c r="G1640" t="s">
        <v>1538</v>
      </c>
      <c r="H1640" t="s">
        <v>1538</v>
      </c>
      <c r="J1640" t="s">
        <v>1538</v>
      </c>
      <c r="K1640" t="s">
        <v>1538</v>
      </c>
      <c r="L1640" t="s">
        <v>1538</v>
      </c>
      <c r="M1640" t="s">
        <v>1538</v>
      </c>
      <c r="O1640" t="s">
        <v>1538</v>
      </c>
      <c r="P1640" t="s">
        <v>1538</v>
      </c>
      <c r="R1640" t="s">
        <v>1538</v>
      </c>
      <c r="S1640" t="s">
        <v>1538</v>
      </c>
      <c r="T1640" t="s">
        <v>1538</v>
      </c>
      <c r="U1640" t="s">
        <v>1538</v>
      </c>
      <c r="V1640" t="s">
        <v>1538</v>
      </c>
    </row>
    <row r="1641" spans="1:22" ht="16">
      <c r="A1641" s="104" t="s">
        <v>1329</v>
      </c>
      <c r="B1641" s="20" t="str">
        <f>VLOOKUP(A1641,'Planning Periods'!$E$2:$N$540,10,FALSE)</f>
        <v>01/31/2015 - 01/31/2023</v>
      </c>
      <c r="C1641" s="103">
        <v>2014</v>
      </c>
      <c r="D1641" s="103" t="str">
        <f t="shared" si="24"/>
        <v>Portola Valley 2014</v>
      </c>
      <c r="E1641" t="s">
        <v>1538</v>
      </c>
      <c r="F1641" t="s">
        <v>1538</v>
      </c>
      <c r="G1641" t="s">
        <v>1538</v>
      </c>
      <c r="H1641" t="s">
        <v>1538</v>
      </c>
      <c r="J1641" t="s">
        <v>1538</v>
      </c>
      <c r="K1641" t="s">
        <v>1538</v>
      </c>
      <c r="L1641" t="s">
        <v>1538</v>
      </c>
      <c r="M1641" t="s">
        <v>1538</v>
      </c>
      <c r="O1641" t="s">
        <v>1538</v>
      </c>
      <c r="P1641" t="s">
        <v>1538</v>
      </c>
      <c r="R1641" t="s">
        <v>1538</v>
      </c>
      <c r="S1641" t="s">
        <v>1538</v>
      </c>
      <c r="T1641" t="s">
        <v>1538</v>
      </c>
      <c r="U1641" t="s">
        <v>1538</v>
      </c>
      <c r="V1641" t="s">
        <v>1538</v>
      </c>
    </row>
    <row r="1642" spans="1:22" ht="16">
      <c r="A1642" s="104" t="s">
        <v>1329</v>
      </c>
      <c r="B1642" s="20" t="str">
        <f>VLOOKUP(A1642,'Planning Periods'!$E$2:$N$540,10,FALSE)</f>
        <v>01/31/2015 - 01/31/2023</v>
      </c>
      <c r="C1642" s="103">
        <v>2015</v>
      </c>
      <c r="D1642" s="103" t="str">
        <f t="shared" si="24"/>
        <v>Portola Valley 2015</v>
      </c>
      <c r="E1642" s="103">
        <v>21</v>
      </c>
      <c r="F1642" s="101">
        <v>0</v>
      </c>
      <c r="G1642" s="103">
        <v>0</v>
      </c>
      <c r="H1642" s="103">
        <v>0</v>
      </c>
      <c r="I1642" s="102"/>
      <c r="J1642" s="103">
        <v>15</v>
      </c>
      <c r="K1642" s="101">
        <v>0</v>
      </c>
      <c r="L1642" s="103">
        <v>0</v>
      </c>
      <c r="M1642" s="103">
        <v>0</v>
      </c>
      <c r="N1642" s="102"/>
      <c r="O1642" s="103">
        <v>15</v>
      </c>
      <c r="P1642" s="103">
        <v>0</v>
      </c>
      <c r="Q1642" s="102"/>
      <c r="R1642" s="103">
        <v>13</v>
      </c>
      <c r="S1642" s="103">
        <v>8</v>
      </c>
      <c r="T1642" s="102">
        <v>0</v>
      </c>
      <c r="U1642" s="103">
        <v>64</v>
      </c>
      <c r="V1642" s="103">
        <v>8</v>
      </c>
    </row>
    <row r="1643" spans="1:22" ht="16">
      <c r="A1643" s="104" t="s">
        <v>1329</v>
      </c>
      <c r="B1643" s="20" t="str">
        <f>VLOOKUP(A1643,'Planning Periods'!$E$2:$N$540,10,FALSE)</f>
        <v>01/31/2015 - 01/31/2023</v>
      </c>
      <c r="C1643" s="103">
        <v>2016</v>
      </c>
      <c r="D1643" s="103" t="str">
        <f t="shared" si="24"/>
        <v>Portola Valley 2016</v>
      </c>
      <c r="E1643" s="103">
        <v>21</v>
      </c>
      <c r="F1643" s="101">
        <v>0</v>
      </c>
      <c r="G1643" s="103">
        <v>0</v>
      </c>
      <c r="H1643" s="103">
        <v>0</v>
      </c>
      <c r="I1643" s="102"/>
      <c r="J1643" s="103">
        <v>15</v>
      </c>
      <c r="K1643" s="101">
        <v>0</v>
      </c>
      <c r="L1643" s="103">
        <v>0</v>
      </c>
      <c r="M1643" s="103">
        <v>0</v>
      </c>
      <c r="N1643" s="102"/>
      <c r="O1643" s="103">
        <v>15</v>
      </c>
      <c r="P1643" s="103">
        <v>1</v>
      </c>
      <c r="Q1643" s="102"/>
      <c r="R1643" s="103">
        <v>13</v>
      </c>
      <c r="S1643" s="103">
        <v>8</v>
      </c>
      <c r="T1643" s="102">
        <v>0</v>
      </c>
      <c r="U1643" s="103">
        <v>64</v>
      </c>
      <c r="V1643" s="103">
        <v>9</v>
      </c>
    </row>
    <row r="1644" spans="1:22" ht="16">
      <c r="A1644" s="104" t="s">
        <v>1329</v>
      </c>
      <c r="B1644" s="20" t="str">
        <f>VLOOKUP(A1644,'Planning Periods'!$E$2:$N$540,10,FALSE)</f>
        <v>01/31/2015 - 01/31/2023</v>
      </c>
      <c r="C1644" s="103">
        <v>2017</v>
      </c>
      <c r="D1644" s="103" t="str">
        <f t="shared" si="24"/>
        <v>Portola Valley 2017</v>
      </c>
      <c r="E1644" s="103">
        <v>21</v>
      </c>
      <c r="F1644" s="101">
        <v>0</v>
      </c>
      <c r="G1644" s="103">
        <v>0</v>
      </c>
      <c r="H1644" s="103">
        <v>0</v>
      </c>
      <c r="I1644" s="102"/>
      <c r="J1644" s="103">
        <v>15</v>
      </c>
      <c r="K1644" s="101">
        <v>0</v>
      </c>
      <c r="L1644" s="103">
        <v>0</v>
      </c>
      <c r="M1644" s="103">
        <v>0</v>
      </c>
      <c r="N1644" s="102"/>
      <c r="O1644" s="103">
        <v>15</v>
      </c>
      <c r="P1644" s="103">
        <v>2</v>
      </c>
      <c r="Q1644" s="102"/>
      <c r="R1644" s="103">
        <v>13</v>
      </c>
      <c r="S1644" s="103">
        <v>6</v>
      </c>
      <c r="T1644" s="102">
        <v>0</v>
      </c>
      <c r="U1644" s="103">
        <v>64</v>
      </c>
      <c r="V1644" s="103">
        <v>8</v>
      </c>
    </row>
    <row r="1645" spans="1:22" ht="16">
      <c r="A1645" s="104" t="s">
        <v>886</v>
      </c>
      <c r="B1645" s="20" t="str">
        <f>VLOOKUP(A1645,'Planning Periods'!$E$2:$N$540,10,FALSE)</f>
        <v>04/30/2013 - 04/30/2021</v>
      </c>
      <c r="C1645" s="103">
        <v>2013</v>
      </c>
      <c r="D1645" s="103" t="str">
        <f t="shared" si="24"/>
        <v>Poway 2013</v>
      </c>
      <c r="E1645" s="103">
        <v>201</v>
      </c>
      <c r="F1645" s="101">
        <v>26</v>
      </c>
      <c r="G1645" s="103">
        <v>26</v>
      </c>
      <c r="H1645" s="103">
        <v>0</v>
      </c>
      <c r="I1645" s="102"/>
      <c r="J1645" s="103">
        <v>152</v>
      </c>
      <c r="K1645" s="101">
        <v>26</v>
      </c>
      <c r="L1645" s="103">
        <v>26</v>
      </c>
      <c r="M1645" s="103">
        <v>0</v>
      </c>
      <c r="N1645" s="102"/>
      <c r="O1645" s="103">
        <v>282</v>
      </c>
      <c r="P1645" s="103">
        <v>0</v>
      </c>
      <c r="Q1645" s="102"/>
      <c r="R1645" s="103">
        <v>618</v>
      </c>
      <c r="S1645" s="103">
        <v>64</v>
      </c>
      <c r="T1645" s="102">
        <v>0</v>
      </c>
      <c r="U1645" s="103">
        <v>1253</v>
      </c>
      <c r="V1645" s="103">
        <v>116</v>
      </c>
    </row>
    <row r="1646" spans="1:22" ht="16">
      <c r="A1646" s="104" t="s">
        <v>886</v>
      </c>
      <c r="B1646" s="20" t="str">
        <f>VLOOKUP(A1646,'Planning Periods'!$E$2:$N$540,10,FALSE)</f>
        <v>04/30/2013 - 04/30/2021</v>
      </c>
      <c r="C1646" s="103">
        <v>2014</v>
      </c>
      <c r="D1646" s="103" t="str">
        <f t="shared" si="24"/>
        <v>Poway 2014</v>
      </c>
      <c r="E1646" s="103">
        <v>201</v>
      </c>
      <c r="F1646" s="101">
        <v>0</v>
      </c>
      <c r="G1646" s="103">
        <v>0</v>
      </c>
      <c r="H1646" s="103">
        <v>0</v>
      </c>
      <c r="I1646" s="102"/>
      <c r="J1646" s="103">
        <v>152</v>
      </c>
      <c r="K1646" s="101">
        <v>0</v>
      </c>
      <c r="L1646" s="103">
        <v>0</v>
      </c>
      <c r="M1646" s="103">
        <v>0</v>
      </c>
      <c r="N1646" s="102"/>
      <c r="O1646" s="103">
        <v>282</v>
      </c>
      <c r="P1646" s="103">
        <v>0</v>
      </c>
      <c r="Q1646" s="102"/>
      <c r="R1646" s="103">
        <v>618</v>
      </c>
      <c r="S1646" s="103">
        <v>11</v>
      </c>
      <c r="T1646" s="102">
        <v>0</v>
      </c>
      <c r="U1646" s="103">
        <v>1253</v>
      </c>
      <c r="V1646" s="103">
        <v>11</v>
      </c>
    </row>
    <row r="1647" spans="1:22" ht="16">
      <c r="A1647" s="104" t="s">
        <v>886</v>
      </c>
      <c r="B1647" s="20" t="str">
        <f>VLOOKUP(A1647,'Planning Periods'!$E$2:$N$540,10,FALSE)</f>
        <v>04/30/2013 - 04/30/2021</v>
      </c>
      <c r="C1647" s="103">
        <v>2015</v>
      </c>
      <c r="D1647" s="103" t="str">
        <f t="shared" si="24"/>
        <v>Poway 2015</v>
      </c>
      <c r="E1647" s="103">
        <v>201</v>
      </c>
      <c r="F1647" s="101">
        <v>0</v>
      </c>
      <c r="G1647" s="103">
        <v>0</v>
      </c>
      <c r="H1647" s="103">
        <v>0</v>
      </c>
      <c r="I1647" s="102"/>
      <c r="J1647" s="103">
        <v>152</v>
      </c>
      <c r="K1647" s="101">
        <v>0</v>
      </c>
      <c r="L1647" s="103">
        <v>0</v>
      </c>
      <c r="M1647" s="103">
        <v>0</v>
      </c>
      <c r="N1647" s="102"/>
      <c r="O1647" s="103">
        <v>282</v>
      </c>
      <c r="P1647" s="103">
        <v>0</v>
      </c>
      <c r="Q1647" s="102"/>
      <c r="R1647" s="103">
        <v>618</v>
      </c>
      <c r="S1647" s="103">
        <v>11</v>
      </c>
      <c r="T1647" s="102">
        <v>0</v>
      </c>
      <c r="U1647" s="103">
        <v>1253</v>
      </c>
      <c r="V1647" s="103">
        <v>11</v>
      </c>
    </row>
    <row r="1648" spans="1:22" ht="16">
      <c r="A1648" s="104" t="s">
        <v>886</v>
      </c>
      <c r="B1648" s="20" t="str">
        <f>VLOOKUP(A1648,'Planning Periods'!$E$2:$N$540,10,FALSE)</f>
        <v>04/30/2013 - 04/30/2021</v>
      </c>
      <c r="C1648" s="103">
        <v>2016</v>
      </c>
      <c r="D1648" s="103" t="str">
        <f t="shared" si="24"/>
        <v>Poway 2016</v>
      </c>
      <c r="E1648" s="103">
        <v>201</v>
      </c>
      <c r="F1648" s="101">
        <v>0</v>
      </c>
      <c r="G1648" s="103">
        <v>0</v>
      </c>
      <c r="H1648" s="103">
        <v>0</v>
      </c>
      <c r="I1648" s="102"/>
      <c r="J1648" s="103">
        <v>152</v>
      </c>
      <c r="K1648" s="101">
        <v>0</v>
      </c>
      <c r="L1648" s="103">
        <v>0</v>
      </c>
      <c r="M1648" s="103">
        <v>0</v>
      </c>
      <c r="N1648" s="102"/>
      <c r="O1648" s="103">
        <v>282</v>
      </c>
      <c r="P1648" s="103">
        <v>0</v>
      </c>
      <c r="Q1648" s="102"/>
      <c r="R1648" s="103">
        <v>618</v>
      </c>
      <c r="S1648" s="103">
        <v>17</v>
      </c>
      <c r="T1648" s="102">
        <v>0</v>
      </c>
      <c r="U1648" s="103">
        <v>1253</v>
      </c>
      <c r="V1648" s="103">
        <v>17</v>
      </c>
    </row>
    <row r="1649" spans="1:22" ht="16">
      <c r="A1649" s="104" t="s">
        <v>886</v>
      </c>
      <c r="B1649" s="20" t="str">
        <f>VLOOKUP(A1649,'Planning Periods'!$E$2:$N$540,10,FALSE)</f>
        <v>04/30/2013 - 04/30/2021</v>
      </c>
      <c r="C1649" s="103">
        <v>2017</v>
      </c>
      <c r="D1649" s="103" t="str">
        <f t="shared" si="24"/>
        <v>Poway 2017</v>
      </c>
      <c r="E1649" s="103">
        <v>201</v>
      </c>
      <c r="F1649" s="101">
        <v>0</v>
      </c>
      <c r="G1649" s="103">
        <v>0</v>
      </c>
      <c r="H1649" s="103">
        <v>0</v>
      </c>
      <c r="I1649" s="102"/>
      <c r="J1649" s="103">
        <v>152</v>
      </c>
      <c r="K1649" s="101">
        <v>0</v>
      </c>
      <c r="L1649" s="103">
        <v>0</v>
      </c>
      <c r="M1649" s="103">
        <v>0</v>
      </c>
      <c r="N1649" s="102"/>
      <c r="O1649" s="103">
        <v>282</v>
      </c>
      <c r="P1649" s="103">
        <v>0</v>
      </c>
      <c r="Q1649" s="102"/>
      <c r="R1649" s="103">
        <v>618</v>
      </c>
      <c r="S1649" s="103">
        <v>24</v>
      </c>
      <c r="T1649" s="102">
        <v>0</v>
      </c>
      <c r="U1649" s="103">
        <v>1253</v>
      </c>
      <c r="V1649" s="103">
        <v>24</v>
      </c>
    </row>
    <row r="1650" spans="1:22" ht="16">
      <c r="A1650" s="104" t="s">
        <v>926</v>
      </c>
      <c r="B1650" s="20" t="str">
        <f>VLOOKUP(A1650,'Planning Periods'!$E$2:$N$540,10,FALSE)</f>
        <v>10/31/2013 - 10/31/2021</v>
      </c>
      <c r="C1650" s="103">
        <v>2013</v>
      </c>
      <c r="D1650" s="103" t="str">
        <f t="shared" si="24"/>
        <v>Rancho Cordova 2013</v>
      </c>
      <c r="E1650" s="103">
        <v>1539</v>
      </c>
      <c r="F1650" s="101">
        <v>0</v>
      </c>
      <c r="G1650" s="103">
        <v>0</v>
      </c>
      <c r="H1650" s="103">
        <v>0</v>
      </c>
      <c r="I1650" s="102"/>
      <c r="J1650" s="103">
        <v>1079</v>
      </c>
      <c r="K1650" s="101">
        <v>0</v>
      </c>
      <c r="L1650" s="103">
        <v>0</v>
      </c>
      <c r="M1650" s="103">
        <v>0</v>
      </c>
      <c r="N1650" s="102"/>
      <c r="O1650" s="103">
        <v>1303</v>
      </c>
      <c r="P1650" s="103">
        <v>0</v>
      </c>
      <c r="Q1650" s="102"/>
      <c r="R1650" s="103">
        <v>3087</v>
      </c>
      <c r="S1650" s="103">
        <v>331</v>
      </c>
      <c r="T1650" s="102">
        <v>0</v>
      </c>
      <c r="U1650" s="103">
        <v>7008</v>
      </c>
      <c r="V1650" s="103">
        <v>331</v>
      </c>
    </row>
    <row r="1651" spans="1:22" ht="16">
      <c r="A1651" s="104" t="s">
        <v>926</v>
      </c>
      <c r="B1651" s="20" t="str">
        <f>VLOOKUP(A1651,'Planning Periods'!$E$2:$N$540,10,FALSE)</f>
        <v>10/31/2013 - 10/31/2021</v>
      </c>
      <c r="C1651" s="103">
        <v>2014</v>
      </c>
      <c r="D1651" s="103" t="str">
        <f t="shared" si="24"/>
        <v>Rancho Cordova 2014</v>
      </c>
      <c r="E1651" s="103">
        <v>1539</v>
      </c>
      <c r="F1651" s="101">
        <v>0</v>
      </c>
      <c r="G1651" s="103">
        <v>0</v>
      </c>
      <c r="H1651" s="103">
        <v>0</v>
      </c>
      <c r="I1651" s="102"/>
      <c r="J1651" s="103">
        <v>1079</v>
      </c>
      <c r="K1651" s="101">
        <v>0</v>
      </c>
      <c r="L1651" s="103">
        <v>0</v>
      </c>
      <c r="M1651" s="103">
        <v>0</v>
      </c>
      <c r="N1651" s="102"/>
      <c r="O1651" s="103">
        <v>1303</v>
      </c>
      <c r="P1651" s="103">
        <v>0</v>
      </c>
      <c r="Q1651" s="102"/>
      <c r="R1651" s="103">
        <v>3087</v>
      </c>
      <c r="S1651" s="103">
        <v>254</v>
      </c>
      <c r="T1651" s="102">
        <v>0</v>
      </c>
      <c r="U1651" s="103">
        <v>7008</v>
      </c>
      <c r="V1651" s="103">
        <v>254</v>
      </c>
    </row>
    <row r="1652" spans="1:22" ht="16">
      <c r="A1652" s="104" t="s">
        <v>926</v>
      </c>
      <c r="B1652" s="20" t="str">
        <f>VLOOKUP(A1652,'Planning Periods'!$E$2:$N$540,10,FALSE)</f>
        <v>10/31/2013 - 10/31/2021</v>
      </c>
      <c r="C1652" s="103">
        <v>2015</v>
      </c>
      <c r="D1652" s="103" t="str">
        <f t="shared" si="24"/>
        <v>Rancho Cordova 2015</v>
      </c>
      <c r="E1652" s="103">
        <v>1539</v>
      </c>
      <c r="F1652" s="101">
        <v>50</v>
      </c>
      <c r="G1652" s="103">
        <v>50</v>
      </c>
      <c r="H1652" s="103">
        <v>0</v>
      </c>
      <c r="I1652" s="102"/>
      <c r="J1652" s="103">
        <v>1079</v>
      </c>
      <c r="K1652" s="101">
        <v>0</v>
      </c>
      <c r="L1652" s="103">
        <v>0</v>
      </c>
      <c r="M1652" s="103">
        <v>0</v>
      </c>
      <c r="N1652" s="102"/>
      <c r="O1652" s="103">
        <v>1303</v>
      </c>
      <c r="P1652" s="103">
        <v>0</v>
      </c>
      <c r="Q1652" s="102"/>
      <c r="R1652" s="103">
        <v>3087</v>
      </c>
      <c r="S1652" s="103">
        <v>402</v>
      </c>
      <c r="T1652" s="102">
        <v>0</v>
      </c>
      <c r="U1652" s="103">
        <v>7008</v>
      </c>
      <c r="V1652" s="103">
        <v>452</v>
      </c>
    </row>
    <row r="1653" spans="1:22" ht="16">
      <c r="A1653" s="104" t="s">
        <v>926</v>
      </c>
      <c r="B1653" s="20" t="str">
        <f>VLOOKUP(A1653,'Planning Periods'!$E$2:$N$540,10,FALSE)</f>
        <v>10/31/2013 - 10/31/2021</v>
      </c>
      <c r="C1653" s="103">
        <v>2016</v>
      </c>
      <c r="D1653" s="103" t="str">
        <f t="shared" si="24"/>
        <v>Rancho Cordova 2016</v>
      </c>
      <c r="E1653" s="103">
        <v>1539</v>
      </c>
      <c r="F1653" s="101">
        <v>0</v>
      </c>
      <c r="G1653" s="103">
        <v>0</v>
      </c>
      <c r="H1653" s="103">
        <v>0</v>
      </c>
      <c r="I1653" s="102"/>
      <c r="J1653" s="103">
        <v>1079</v>
      </c>
      <c r="K1653" s="101">
        <v>0</v>
      </c>
      <c r="L1653" s="103">
        <v>0</v>
      </c>
      <c r="M1653" s="103">
        <v>0</v>
      </c>
      <c r="N1653" s="102"/>
      <c r="O1653" s="103">
        <v>1303</v>
      </c>
      <c r="P1653" s="103">
        <v>0</v>
      </c>
      <c r="Q1653" s="102"/>
      <c r="R1653" s="103">
        <v>3087</v>
      </c>
      <c r="S1653" s="103">
        <v>330</v>
      </c>
      <c r="T1653" s="102">
        <v>0</v>
      </c>
      <c r="U1653" s="103">
        <v>7008</v>
      </c>
      <c r="V1653" s="103">
        <v>330</v>
      </c>
    </row>
    <row r="1654" spans="1:22" ht="16">
      <c r="A1654" s="104" t="s">
        <v>926</v>
      </c>
      <c r="B1654" s="20" t="str">
        <f>VLOOKUP(A1654,'Planning Periods'!$E$2:$N$540,10,FALSE)</f>
        <v>10/31/2013 - 10/31/2021</v>
      </c>
      <c r="C1654" s="103">
        <v>2017</v>
      </c>
      <c r="D1654" s="103" t="str">
        <f t="shared" si="24"/>
        <v>Rancho Cordova 2017</v>
      </c>
      <c r="E1654" s="103">
        <v>1539</v>
      </c>
      <c r="F1654" s="101">
        <v>50</v>
      </c>
      <c r="G1654" s="103">
        <v>50</v>
      </c>
      <c r="H1654" s="103">
        <v>0</v>
      </c>
      <c r="I1654" s="102"/>
      <c r="J1654" s="103">
        <v>1079</v>
      </c>
      <c r="K1654" s="101">
        <v>0</v>
      </c>
      <c r="L1654" s="103">
        <v>0</v>
      </c>
      <c r="M1654" s="103">
        <v>0</v>
      </c>
      <c r="N1654" s="102"/>
      <c r="O1654" s="103">
        <v>1303</v>
      </c>
      <c r="P1654" s="103">
        <v>110</v>
      </c>
      <c r="Q1654" s="102"/>
      <c r="R1654" s="103">
        <v>3087</v>
      </c>
      <c r="S1654" s="103">
        <v>306</v>
      </c>
      <c r="T1654" s="102">
        <v>0</v>
      </c>
      <c r="U1654" s="103">
        <v>7008</v>
      </c>
      <c r="V1654" s="103">
        <v>466</v>
      </c>
    </row>
    <row r="1655" spans="1:22">
      <c r="A1655" s="104" t="s">
        <v>907</v>
      </c>
      <c r="B1655" s="20"/>
      <c r="C1655" s="103">
        <v>2013</v>
      </c>
      <c r="D1655" s="103" t="str">
        <f t="shared" si="24"/>
        <v>Rancho Cucamonga 2013</v>
      </c>
      <c r="E1655" s="103" t="s">
        <v>1538</v>
      </c>
      <c r="F1655" s="101" t="s">
        <v>1538</v>
      </c>
      <c r="G1655" s="103" t="s">
        <v>1538</v>
      </c>
      <c r="H1655" s="103" t="s">
        <v>1538</v>
      </c>
      <c r="I1655" s="102"/>
      <c r="J1655" s="103" t="s">
        <v>1538</v>
      </c>
      <c r="K1655" s="101" t="s">
        <v>1538</v>
      </c>
      <c r="L1655" s="103" t="s">
        <v>1538</v>
      </c>
      <c r="M1655" s="103" t="s">
        <v>1538</v>
      </c>
      <c r="N1655" s="102"/>
      <c r="O1655" s="103" t="s">
        <v>1538</v>
      </c>
      <c r="P1655" s="103" t="s">
        <v>1538</v>
      </c>
      <c r="Q1655" s="102"/>
      <c r="R1655" s="103" t="s">
        <v>1538</v>
      </c>
      <c r="S1655" s="103" t="s">
        <v>1538</v>
      </c>
      <c r="T1655" s="102" t="s">
        <v>1538</v>
      </c>
      <c r="U1655" s="103" t="s">
        <v>1538</v>
      </c>
      <c r="V1655" s="103" t="s">
        <v>1538</v>
      </c>
    </row>
    <row r="1656" spans="1:22" ht="16">
      <c r="A1656" s="104" t="s">
        <v>907</v>
      </c>
      <c r="B1656" s="20" t="str">
        <f>VLOOKUP(A1656,'Planning Periods'!$E$2:$N$540,10,FALSE)</f>
        <v>10/15/2013 - 10/15/2021</v>
      </c>
      <c r="C1656" s="103">
        <v>2014</v>
      </c>
      <c r="D1656" s="103" t="str">
        <f t="shared" si="24"/>
        <v>Rancho Cucamonga 2014</v>
      </c>
      <c r="E1656" s="103">
        <v>209</v>
      </c>
      <c r="F1656" s="101">
        <v>0</v>
      </c>
      <c r="G1656" s="103">
        <v>0</v>
      </c>
      <c r="H1656" s="103">
        <v>0</v>
      </c>
      <c r="I1656" s="102"/>
      <c r="J1656" s="103">
        <v>141</v>
      </c>
      <c r="K1656" s="101">
        <v>0</v>
      </c>
      <c r="L1656" s="103">
        <v>0</v>
      </c>
      <c r="M1656" s="103">
        <v>0</v>
      </c>
      <c r="N1656" s="102"/>
      <c r="O1656" s="103">
        <v>158</v>
      </c>
      <c r="P1656" s="103">
        <v>0</v>
      </c>
      <c r="Q1656" s="102"/>
      <c r="R1656" s="103">
        <v>340</v>
      </c>
      <c r="S1656" s="103">
        <v>388</v>
      </c>
      <c r="T1656" s="102">
        <v>0</v>
      </c>
      <c r="U1656" s="103">
        <v>848</v>
      </c>
      <c r="V1656" s="103">
        <v>388</v>
      </c>
    </row>
    <row r="1657" spans="1:22" ht="16">
      <c r="A1657" s="104" t="s">
        <v>907</v>
      </c>
      <c r="B1657" s="20" t="str">
        <f>VLOOKUP(A1657,'Planning Periods'!$E$2:$N$540,10,FALSE)</f>
        <v>10/15/2013 - 10/15/2021</v>
      </c>
      <c r="C1657" s="103">
        <v>2015</v>
      </c>
      <c r="D1657" s="103" t="str">
        <f t="shared" si="24"/>
        <v>Rancho Cucamonga 2015</v>
      </c>
      <c r="E1657" s="103">
        <v>209</v>
      </c>
      <c r="F1657" s="101">
        <v>0</v>
      </c>
      <c r="G1657" s="103">
        <v>0</v>
      </c>
      <c r="H1657" s="103">
        <v>0</v>
      </c>
      <c r="I1657" s="102"/>
      <c r="J1657" s="103">
        <v>141</v>
      </c>
      <c r="K1657" s="101">
        <v>0</v>
      </c>
      <c r="L1657" s="103">
        <v>0</v>
      </c>
      <c r="M1657" s="103">
        <v>0</v>
      </c>
      <c r="N1657" s="102"/>
      <c r="O1657" s="103">
        <v>158</v>
      </c>
      <c r="P1657" s="103">
        <v>0</v>
      </c>
      <c r="Q1657" s="102"/>
      <c r="R1657" s="103">
        <v>340</v>
      </c>
      <c r="S1657" s="103">
        <v>425</v>
      </c>
      <c r="T1657" s="102">
        <v>0</v>
      </c>
      <c r="U1657" s="103">
        <v>848</v>
      </c>
      <c r="V1657" s="103">
        <v>425</v>
      </c>
    </row>
    <row r="1658" spans="1:22" ht="16">
      <c r="A1658" s="104" t="s">
        <v>907</v>
      </c>
      <c r="B1658" s="20" t="str">
        <f>VLOOKUP(A1658,'Planning Periods'!$E$2:$N$540,10,FALSE)</f>
        <v>10/15/2013 - 10/15/2021</v>
      </c>
      <c r="C1658" s="103">
        <v>2016</v>
      </c>
      <c r="D1658" s="103" t="str">
        <f t="shared" si="24"/>
        <v>Rancho Cucamonga 2016</v>
      </c>
      <c r="E1658" s="103">
        <v>209</v>
      </c>
      <c r="F1658" s="101">
        <v>0</v>
      </c>
      <c r="G1658" s="103">
        <v>0</v>
      </c>
      <c r="H1658" s="103">
        <v>0</v>
      </c>
      <c r="I1658" s="102"/>
      <c r="J1658" s="103">
        <v>141</v>
      </c>
      <c r="K1658" s="101">
        <v>0</v>
      </c>
      <c r="L1658" s="103">
        <v>0</v>
      </c>
      <c r="M1658" s="103">
        <v>0</v>
      </c>
      <c r="N1658" s="102"/>
      <c r="O1658" s="103">
        <v>158</v>
      </c>
      <c r="P1658" s="103">
        <v>0</v>
      </c>
      <c r="Q1658" s="102"/>
      <c r="R1658" s="103">
        <v>340</v>
      </c>
      <c r="S1658" s="103">
        <v>171</v>
      </c>
      <c r="T1658" s="102">
        <v>0</v>
      </c>
      <c r="U1658" s="103">
        <v>848</v>
      </c>
      <c r="V1658" s="103">
        <v>171</v>
      </c>
    </row>
    <row r="1659" spans="1:22" ht="16">
      <c r="A1659" s="104" t="s">
        <v>907</v>
      </c>
      <c r="B1659" s="20" t="str">
        <f>VLOOKUP(A1659,'Planning Periods'!$E$2:$N$540,10,FALSE)</f>
        <v>10/15/2013 - 10/15/2021</v>
      </c>
      <c r="C1659" s="103">
        <v>2017</v>
      </c>
      <c r="D1659" s="103" t="str">
        <f t="shared" si="24"/>
        <v>Rancho Cucamonga 2017</v>
      </c>
      <c r="E1659" s="103">
        <v>209</v>
      </c>
      <c r="F1659" s="101">
        <v>18</v>
      </c>
      <c r="G1659" s="103">
        <v>18</v>
      </c>
      <c r="H1659" s="103">
        <v>0</v>
      </c>
      <c r="I1659" s="102"/>
      <c r="J1659" s="103">
        <v>141</v>
      </c>
      <c r="K1659" s="101">
        <v>11</v>
      </c>
      <c r="L1659" s="103">
        <v>11</v>
      </c>
      <c r="M1659" s="103">
        <v>0</v>
      </c>
      <c r="N1659" s="102"/>
      <c r="O1659" s="103">
        <v>158</v>
      </c>
      <c r="P1659" s="103">
        <v>31</v>
      </c>
      <c r="Q1659" s="102"/>
      <c r="R1659" s="103">
        <v>340</v>
      </c>
      <c r="S1659" s="103">
        <v>296</v>
      </c>
      <c r="T1659" s="102">
        <v>0</v>
      </c>
      <c r="U1659" s="103">
        <v>848</v>
      </c>
      <c r="V1659" s="103">
        <v>356</v>
      </c>
    </row>
    <row r="1660" spans="1:22">
      <c r="A1660" s="104" t="s">
        <v>935</v>
      </c>
      <c r="B1660" s="20"/>
      <c r="C1660" s="103">
        <v>2013</v>
      </c>
      <c r="D1660" s="103" t="str">
        <f t="shared" si="24"/>
        <v>Rancho Mirage 2013</v>
      </c>
      <c r="E1660" s="103" t="s">
        <v>1538</v>
      </c>
      <c r="F1660" s="101" t="s">
        <v>1538</v>
      </c>
      <c r="G1660" s="103" t="s">
        <v>1538</v>
      </c>
      <c r="H1660" s="103" t="s">
        <v>1538</v>
      </c>
      <c r="I1660" s="102"/>
      <c r="J1660" s="103" t="s">
        <v>1538</v>
      </c>
      <c r="K1660" s="101" t="s">
        <v>1538</v>
      </c>
      <c r="L1660" s="103" t="s">
        <v>1538</v>
      </c>
      <c r="M1660" s="103" t="s">
        <v>1538</v>
      </c>
      <c r="N1660" s="102"/>
      <c r="O1660" s="103" t="s">
        <v>1538</v>
      </c>
      <c r="P1660" s="103" t="s">
        <v>1538</v>
      </c>
      <c r="Q1660" s="102"/>
      <c r="R1660" s="103" t="s">
        <v>1538</v>
      </c>
      <c r="S1660" s="103" t="s">
        <v>1538</v>
      </c>
      <c r="T1660" s="102" t="s">
        <v>1538</v>
      </c>
      <c r="U1660" s="103" t="s">
        <v>1538</v>
      </c>
      <c r="V1660" s="103" t="s">
        <v>1538</v>
      </c>
    </row>
    <row r="1661" spans="1:22" ht="16">
      <c r="A1661" s="104" t="s">
        <v>935</v>
      </c>
      <c r="B1661" s="20" t="str">
        <f>VLOOKUP(A1661,'Planning Periods'!$E$2:$N$540,10,FALSE)</f>
        <v>10/15/2013 - 10/15/2021</v>
      </c>
      <c r="C1661" s="103">
        <v>2014</v>
      </c>
      <c r="D1661" s="103" t="str">
        <f t="shared" si="24"/>
        <v>Rancho Mirage 2014</v>
      </c>
      <c r="E1661" s="103" t="s">
        <v>1538</v>
      </c>
      <c r="F1661" s="101" t="s">
        <v>1538</v>
      </c>
      <c r="G1661" s="103" t="s">
        <v>1538</v>
      </c>
      <c r="H1661" s="103" t="s">
        <v>1538</v>
      </c>
      <c r="I1661" s="102"/>
      <c r="J1661" s="103" t="s">
        <v>1538</v>
      </c>
      <c r="K1661" s="101" t="s">
        <v>1538</v>
      </c>
      <c r="L1661" s="103" t="s">
        <v>1538</v>
      </c>
      <c r="M1661" s="103" t="s">
        <v>1538</v>
      </c>
      <c r="N1661" s="102"/>
      <c r="O1661" s="103" t="s">
        <v>1538</v>
      </c>
      <c r="P1661" s="103" t="s">
        <v>1538</v>
      </c>
      <c r="Q1661" s="102"/>
      <c r="R1661" s="103" t="s">
        <v>1538</v>
      </c>
      <c r="S1661" s="103" t="s">
        <v>1538</v>
      </c>
      <c r="T1661" s="102" t="s">
        <v>1538</v>
      </c>
      <c r="U1661" s="103" t="s">
        <v>1538</v>
      </c>
      <c r="V1661" s="103" t="s">
        <v>1538</v>
      </c>
    </row>
    <row r="1662" spans="1:22" ht="16">
      <c r="A1662" s="104" t="s">
        <v>935</v>
      </c>
      <c r="B1662" s="20" t="str">
        <f>VLOOKUP(A1662,'Planning Periods'!$E$2:$N$540,10,FALSE)</f>
        <v>10/15/2013 - 10/15/2021</v>
      </c>
      <c r="C1662" s="103">
        <v>2015</v>
      </c>
      <c r="D1662" s="103" t="str">
        <f t="shared" si="24"/>
        <v>Rancho Mirage 2015</v>
      </c>
      <c r="E1662" s="103" t="s">
        <v>1538</v>
      </c>
      <c r="F1662" s="101" t="s">
        <v>1538</v>
      </c>
      <c r="G1662" s="103" t="s">
        <v>1538</v>
      </c>
      <c r="H1662" s="103" t="s">
        <v>1538</v>
      </c>
      <c r="I1662" s="102"/>
      <c r="J1662" s="103" t="s">
        <v>1538</v>
      </c>
      <c r="K1662" s="101" t="s">
        <v>1538</v>
      </c>
      <c r="L1662" s="103" t="s">
        <v>1538</v>
      </c>
      <c r="M1662" s="103" t="s">
        <v>1538</v>
      </c>
      <c r="N1662" s="102"/>
      <c r="O1662" s="103" t="s">
        <v>1538</v>
      </c>
      <c r="P1662" s="103" t="s">
        <v>1538</v>
      </c>
      <c r="Q1662" s="102"/>
      <c r="R1662" s="103" t="s">
        <v>1538</v>
      </c>
      <c r="S1662" s="103" t="s">
        <v>1538</v>
      </c>
      <c r="T1662" s="102" t="s">
        <v>1538</v>
      </c>
      <c r="U1662" s="103" t="s">
        <v>1538</v>
      </c>
      <c r="V1662" s="103" t="s">
        <v>1538</v>
      </c>
    </row>
    <row r="1663" spans="1:22" ht="16">
      <c r="A1663" s="104" t="s">
        <v>935</v>
      </c>
      <c r="B1663" s="20" t="str">
        <f>VLOOKUP(A1663,'Planning Periods'!$E$2:$N$540,10,FALSE)</f>
        <v>10/15/2013 - 10/15/2021</v>
      </c>
      <c r="C1663" s="103">
        <v>2016</v>
      </c>
      <c r="D1663" s="103" t="str">
        <f t="shared" si="24"/>
        <v>Rancho Mirage 2016</v>
      </c>
      <c r="E1663" s="103" t="s">
        <v>1538</v>
      </c>
      <c r="F1663" s="101" t="s">
        <v>1538</v>
      </c>
      <c r="G1663" s="103" t="s">
        <v>1538</v>
      </c>
      <c r="H1663" s="103" t="s">
        <v>1538</v>
      </c>
      <c r="I1663" s="102"/>
      <c r="J1663" s="103" t="s">
        <v>1538</v>
      </c>
      <c r="K1663" s="101" t="s">
        <v>1538</v>
      </c>
      <c r="L1663" s="103" t="s">
        <v>1538</v>
      </c>
      <c r="M1663" s="103" t="s">
        <v>1538</v>
      </c>
      <c r="N1663" s="102"/>
      <c r="O1663" s="103" t="s">
        <v>1538</v>
      </c>
      <c r="P1663" s="103" t="s">
        <v>1538</v>
      </c>
      <c r="Q1663" s="102"/>
      <c r="R1663" s="103" t="s">
        <v>1538</v>
      </c>
      <c r="S1663" s="103" t="s">
        <v>1538</v>
      </c>
      <c r="T1663" s="102" t="s">
        <v>1538</v>
      </c>
      <c r="U1663" s="103" t="s">
        <v>1538</v>
      </c>
      <c r="V1663" s="103" t="s">
        <v>1538</v>
      </c>
    </row>
    <row r="1664" spans="1:22" ht="16">
      <c r="A1664" s="104" t="s">
        <v>935</v>
      </c>
      <c r="B1664" s="20" t="str">
        <f>VLOOKUP(A1664,'Planning Periods'!$E$2:$N$540,10,FALSE)</f>
        <v>10/15/2013 - 10/15/2021</v>
      </c>
      <c r="C1664" s="103">
        <v>2017</v>
      </c>
      <c r="D1664" s="103" t="str">
        <f t="shared" si="24"/>
        <v>Rancho Mirage 2017</v>
      </c>
      <c r="E1664" s="103">
        <v>23</v>
      </c>
      <c r="F1664" s="101">
        <v>0</v>
      </c>
      <c r="G1664" s="103">
        <v>0</v>
      </c>
      <c r="H1664" s="103">
        <v>0</v>
      </c>
      <c r="I1664" s="102"/>
      <c r="J1664" s="103">
        <v>15</v>
      </c>
      <c r="K1664" s="101">
        <v>0</v>
      </c>
      <c r="L1664" s="103">
        <v>0</v>
      </c>
      <c r="M1664" s="103">
        <v>0</v>
      </c>
      <c r="N1664" s="102"/>
      <c r="O1664" s="103">
        <v>18</v>
      </c>
      <c r="P1664" s="103">
        <v>1</v>
      </c>
      <c r="Q1664" s="102"/>
      <c r="R1664" s="103">
        <v>39</v>
      </c>
      <c r="S1664" s="103">
        <v>36</v>
      </c>
      <c r="T1664" s="102">
        <v>0</v>
      </c>
      <c r="U1664" s="103">
        <v>95</v>
      </c>
      <c r="V1664" s="103">
        <v>37</v>
      </c>
    </row>
    <row r="1665" spans="1:22">
      <c r="A1665" s="104" t="s">
        <v>1066</v>
      </c>
      <c r="B1665" s="20"/>
      <c r="C1665" s="103">
        <v>2013</v>
      </c>
      <c r="D1665" s="103" t="str">
        <f t="shared" si="24"/>
        <v>Rancho Palos Verdes 2013</v>
      </c>
      <c r="E1665" s="103" t="s">
        <v>1538</v>
      </c>
      <c r="F1665" s="101" t="s">
        <v>1538</v>
      </c>
      <c r="G1665" s="103" t="s">
        <v>1538</v>
      </c>
      <c r="H1665" s="103" t="s">
        <v>1538</v>
      </c>
      <c r="I1665" s="102"/>
      <c r="J1665" s="103" t="s">
        <v>1538</v>
      </c>
      <c r="K1665" s="101" t="s">
        <v>1538</v>
      </c>
      <c r="L1665" s="103" t="s">
        <v>1538</v>
      </c>
      <c r="M1665" s="103" t="s">
        <v>1538</v>
      </c>
      <c r="N1665" s="102"/>
      <c r="O1665" s="103" t="s">
        <v>1538</v>
      </c>
      <c r="P1665" s="103" t="s">
        <v>1538</v>
      </c>
      <c r="Q1665" s="102"/>
      <c r="R1665" s="103" t="s">
        <v>1538</v>
      </c>
      <c r="S1665" s="103" t="s">
        <v>1538</v>
      </c>
      <c r="T1665" s="102" t="s">
        <v>1538</v>
      </c>
      <c r="U1665" s="103" t="s">
        <v>1538</v>
      </c>
      <c r="V1665" s="103" t="s">
        <v>1538</v>
      </c>
    </row>
    <row r="1666" spans="1:22" ht="16">
      <c r="A1666" s="104" t="s">
        <v>1066</v>
      </c>
      <c r="B1666" s="20" t="str">
        <f>VLOOKUP(A1666,'Planning Periods'!$E$2:$N$540,10,FALSE)</f>
        <v>10/15/2013 - 10/15/2021</v>
      </c>
      <c r="C1666" s="103">
        <v>2014</v>
      </c>
      <c r="D1666" s="103" t="str">
        <f t="shared" si="24"/>
        <v>Rancho Palos Verdes 2014</v>
      </c>
      <c r="E1666" s="103">
        <v>8</v>
      </c>
      <c r="F1666" s="101">
        <v>0</v>
      </c>
      <c r="G1666" s="103">
        <v>0</v>
      </c>
      <c r="H1666" s="103">
        <v>0</v>
      </c>
      <c r="I1666" s="102"/>
      <c r="J1666" s="103">
        <v>5</v>
      </c>
      <c r="K1666" s="101">
        <v>0</v>
      </c>
      <c r="L1666" s="103">
        <v>0</v>
      </c>
      <c r="M1666" s="103">
        <v>0</v>
      </c>
      <c r="N1666" s="102"/>
      <c r="O1666" s="103">
        <v>5</v>
      </c>
      <c r="P1666" s="103">
        <v>0</v>
      </c>
      <c r="Q1666" s="102"/>
      <c r="R1666" s="103">
        <v>13</v>
      </c>
      <c r="S1666" s="103">
        <v>4</v>
      </c>
      <c r="T1666" s="102">
        <v>0</v>
      </c>
      <c r="U1666" s="103">
        <v>31</v>
      </c>
      <c r="V1666" s="103">
        <v>4</v>
      </c>
    </row>
    <row r="1667" spans="1:22" ht="16">
      <c r="A1667" s="104" t="s">
        <v>1066</v>
      </c>
      <c r="B1667" s="20" t="str">
        <f>VLOOKUP(A1667,'Planning Periods'!$E$2:$N$540,10,FALSE)</f>
        <v>10/15/2013 - 10/15/2021</v>
      </c>
      <c r="C1667" s="103">
        <v>2015</v>
      </c>
      <c r="D1667" s="103" t="str">
        <f t="shared" si="24"/>
        <v>Rancho Palos Verdes 2015</v>
      </c>
      <c r="E1667" s="103">
        <v>8</v>
      </c>
      <c r="F1667" s="101">
        <v>0</v>
      </c>
      <c r="G1667" s="103">
        <v>0</v>
      </c>
      <c r="H1667" s="103">
        <v>0</v>
      </c>
      <c r="I1667" s="102"/>
      <c r="J1667" s="103">
        <v>5</v>
      </c>
      <c r="K1667" s="101">
        <v>0</v>
      </c>
      <c r="L1667" s="103">
        <v>0</v>
      </c>
      <c r="M1667" s="103">
        <v>0</v>
      </c>
      <c r="N1667" s="102"/>
      <c r="O1667" s="103">
        <v>5</v>
      </c>
      <c r="P1667" s="103">
        <v>0</v>
      </c>
      <c r="Q1667" s="102"/>
      <c r="R1667" s="103">
        <v>13</v>
      </c>
      <c r="S1667" s="103">
        <v>4</v>
      </c>
      <c r="T1667" s="102">
        <v>0</v>
      </c>
      <c r="U1667" s="103">
        <v>31</v>
      </c>
      <c r="V1667" s="103">
        <v>4</v>
      </c>
    </row>
    <row r="1668" spans="1:22" ht="16">
      <c r="A1668" s="104" t="s">
        <v>1066</v>
      </c>
      <c r="B1668" s="20" t="str">
        <f>VLOOKUP(A1668,'Planning Periods'!$E$2:$N$540,10,FALSE)</f>
        <v>10/15/2013 - 10/15/2021</v>
      </c>
      <c r="C1668" s="103">
        <v>2016</v>
      </c>
      <c r="D1668" s="103" t="str">
        <f t="shared" si="24"/>
        <v>Rancho Palos Verdes 2016</v>
      </c>
      <c r="E1668" s="103">
        <v>8</v>
      </c>
      <c r="F1668" s="101">
        <v>4</v>
      </c>
      <c r="G1668" s="103">
        <v>4</v>
      </c>
      <c r="H1668" s="103">
        <v>0</v>
      </c>
      <c r="I1668" s="102"/>
      <c r="J1668" s="103">
        <v>5</v>
      </c>
      <c r="K1668" s="101">
        <v>0</v>
      </c>
      <c r="L1668" s="103">
        <v>0</v>
      </c>
      <c r="M1668" s="103">
        <v>0</v>
      </c>
      <c r="N1668" s="102"/>
      <c r="O1668" s="103">
        <v>5</v>
      </c>
      <c r="P1668" s="103">
        <v>0</v>
      </c>
      <c r="Q1668" s="102"/>
      <c r="R1668" s="103">
        <v>13</v>
      </c>
      <c r="S1668" s="103">
        <v>48</v>
      </c>
      <c r="T1668" s="102">
        <v>0</v>
      </c>
      <c r="U1668" s="103">
        <v>31</v>
      </c>
      <c r="V1668" s="103">
        <v>52</v>
      </c>
    </row>
    <row r="1669" spans="1:22" ht="16">
      <c r="A1669" s="104" t="s">
        <v>1066</v>
      </c>
      <c r="B1669" s="20" t="str">
        <f>VLOOKUP(A1669,'Planning Periods'!$E$2:$N$540,10,FALSE)</f>
        <v>10/15/2013 - 10/15/2021</v>
      </c>
      <c r="C1669" s="103">
        <v>2017</v>
      </c>
      <c r="D1669" s="103" t="str">
        <f t="shared" si="24"/>
        <v>Rancho Palos Verdes 2017</v>
      </c>
      <c r="E1669" s="103">
        <v>8</v>
      </c>
      <c r="F1669" s="101">
        <v>1</v>
      </c>
      <c r="G1669" s="103">
        <v>1</v>
      </c>
      <c r="H1669" s="103">
        <v>0</v>
      </c>
      <c r="I1669" s="102"/>
      <c r="J1669" s="103">
        <v>5</v>
      </c>
      <c r="K1669" s="101">
        <v>0</v>
      </c>
      <c r="L1669" s="103">
        <v>0</v>
      </c>
      <c r="M1669" s="103">
        <v>0</v>
      </c>
      <c r="N1669" s="102"/>
      <c r="O1669" s="103">
        <v>5</v>
      </c>
      <c r="P1669" s="103">
        <v>0</v>
      </c>
      <c r="Q1669" s="102"/>
      <c r="R1669" s="103">
        <v>13</v>
      </c>
      <c r="S1669" s="103">
        <v>26</v>
      </c>
      <c r="T1669" s="102">
        <v>0</v>
      </c>
      <c r="U1669" s="103">
        <v>31</v>
      </c>
      <c r="V1669" s="103">
        <v>27</v>
      </c>
    </row>
    <row r="1670" spans="1:22">
      <c r="A1670" s="104" t="s">
        <v>974</v>
      </c>
      <c r="B1670" s="20"/>
      <c r="C1670" s="103">
        <v>2013</v>
      </c>
      <c r="D1670" s="103" t="str">
        <f t="shared" si="24"/>
        <v>Rancho Santa Margarita 2013</v>
      </c>
      <c r="E1670" s="103" t="s">
        <v>1538</v>
      </c>
      <c r="F1670" s="101" t="s">
        <v>1538</v>
      </c>
      <c r="G1670" s="103" t="s">
        <v>1538</v>
      </c>
      <c r="H1670" s="103" t="s">
        <v>1538</v>
      </c>
      <c r="I1670" s="102"/>
      <c r="J1670" s="103" t="s">
        <v>1538</v>
      </c>
      <c r="K1670" s="101" t="s">
        <v>1538</v>
      </c>
      <c r="L1670" s="103" t="s">
        <v>1538</v>
      </c>
      <c r="M1670" s="103" t="s">
        <v>1538</v>
      </c>
      <c r="N1670" s="102"/>
      <c r="O1670" s="103" t="s">
        <v>1538</v>
      </c>
      <c r="P1670" s="103" t="s">
        <v>1538</v>
      </c>
      <c r="Q1670" s="102"/>
      <c r="R1670" s="103" t="s">
        <v>1538</v>
      </c>
      <c r="S1670" s="103" t="s">
        <v>1538</v>
      </c>
      <c r="T1670" s="102" t="s">
        <v>1538</v>
      </c>
      <c r="U1670" s="103" t="s">
        <v>1538</v>
      </c>
      <c r="V1670" s="103" t="s">
        <v>1538</v>
      </c>
    </row>
    <row r="1671" spans="1:22" ht="16">
      <c r="A1671" s="104" t="s">
        <v>974</v>
      </c>
      <c r="B1671" s="20" t="str">
        <f>VLOOKUP(A1671,'Planning Periods'!$E$2:$N$540,10,FALSE)</f>
        <v>10/15/2013 - 10/15/2021</v>
      </c>
      <c r="C1671" s="103">
        <v>2014</v>
      </c>
      <c r="D1671" s="103" t="str">
        <f t="shared" si="24"/>
        <v>Rancho Santa Margarita 2014</v>
      </c>
      <c r="E1671" s="103" t="s">
        <v>1538</v>
      </c>
      <c r="F1671" s="101" t="s">
        <v>1538</v>
      </c>
      <c r="G1671" s="103" t="s">
        <v>1538</v>
      </c>
      <c r="H1671" s="103" t="s">
        <v>1538</v>
      </c>
      <c r="I1671" s="102"/>
      <c r="J1671" s="103" t="s">
        <v>1538</v>
      </c>
      <c r="K1671" s="101" t="s">
        <v>1538</v>
      </c>
      <c r="L1671" s="103" t="s">
        <v>1538</v>
      </c>
      <c r="M1671" s="103" t="s">
        <v>1538</v>
      </c>
      <c r="N1671" s="102"/>
      <c r="O1671" s="103" t="s">
        <v>1538</v>
      </c>
      <c r="P1671" s="103" t="s">
        <v>1538</v>
      </c>
      <c r="Q1671" s="102"/>
      <c r="R1671" s="103" t="s">
        <v>1538</v>
      </c>
      <c r="S1671" s="103" t="s">
        <v>1538</v>
      </c>
      <c r="T1671" s="102" t="s">
        <v>1538</v>
      </c>
      <c r="U1671" s="103" t="s">
        <v>1538</v>
      </c>
      <c r="V1671" s="103" t="s">
        <v>1538</v>
      </c>
    </row>
    <row r="1672" spans="1:22" ht="16">
      <c r="A1672" s="104" t="s">
        <v>974</v>
      </c>
      <c r="B1672" s="20" t="str">
        <f>VLOOKUP(A1672,'Planning Periods'!$E$2:$N$540,10,FALSE)</f>
        <v>10/15/2013 - 10/15/2021</v>
      </c>
      <c r="C1672" s="103">
        <v>2015</v>
      </c>
      <c r="D1672" s="103" t="str">
        <f t="shared" si="24"/>
        <v>Rancho Santa Margarita 2015</v>
      </c>
      <c r="E1672" s="103" t="s">
        <v>1538</v>
      </c>
      <c r="F1672" s="101" t="s">
        <v>1538</v>
      </c>
      <c r="G1672" s="103" t="s">
        <v>1538</v>
      </c>
      <c r="H1672" s="103" t="s">
        <v>1538</v>
      </c>
      <c r="I1672" s="102"/>
      <c r="J1672" s="103" t="s">
        <v>1538</v>
      </c>
      <c r="K1672" s="101" t="s">
        <v>1538</v>
      </c>
      <c r="L1672" s="103" t="s">
        <v>1538</v>
      </c>
      <c r="M1672" s="103" t="s">
        <v>1538</v>
      </c>
      <c r="N1672" s="102"/>
      <c r="O1672" s="103" t="s">
        <v>1538</v>
      </c>
      <c r="P1672" s="103" t="s">
        <v>1538</v>
      </c>
      <c r="Q1672" s="102"/>
      <c r="R1672" s="103" t="s">
        <v>1538</v>
      </c>
      <c r="S1672" s="103" t="s">
        <v>1538</v>
      </c>
      <c r="T1672" s="102" t="s">
        <v>1538</v>
      </c>
      <c r="U1672" s="103" t="s">
        <v>1538</v>
      </c>
      <c r="V1672" s="103" t="s">
        <v>1538</v>
      </c>
    </row>
    <row r="1673" spans="1:22" ht="16">
      <c r="A1673" s="104" t="s">
        <v>974</v>
      </c>
      <c r="B1673" s="20" t="str">
        <f>VLOOKUP(A1673,'Planning Periods'!$E$2:$N$540,10,FALSE)</f>
        <v>10/15/2013 - 10/15/2021</v>
      </c>
      <c r="C1673" s="103">
        <v>2016</v>
      </c>
      <c r="D1673" s="103" t="str">
        <f t="shared" si="24"/>
        <v>Rancho Santa Margarita 2016</v>
      </c>
      <c r="E1673" s="103" t="s">
        <v>1538</v>
      </c>
      <c r="F1673" s="101" t="s">
        <v>1538</v>
      </c>
      <c r="G1673" s="103" t="s">
        <v>1538</v>
      </c>
      <c r="H1673" s="103" t="s">
        <v>1538</v>
      </c>
      <c r="I1673" s="102"/>
      <c r="J1673" s="103" t="s">
        <v>1538</v>
      </c>
      <c r="K1673" s="101" t="s">
        <v>1538</v>
      </c>
      <c r="L1673" s="103" t="s">
        <v>1538</v>
      </c>
      <c r="M1673" s="103" t="s">
        <v>1538</v>
      </c>
      <c r="N1673" s="102"/>
      <c r="O1673" s="103" t="s">
        <v>1538</v>
      </c>
      <c r="P1673" s="103" t="s">
        <v>1538</v>
      </c>
      <c r="Q1673" s="102"/>
      <c r="R1673" s="103" t="s">
        <v>1538</v>
      </c>
      <c r="S1673" s="103" t="s">
        <v>1538</v>
      </c>
      <c r="T1673" s="102" t="s">
        <v>1538</v>
      </c>
      <c r="U1673" s="103" t="s">
        <v>1538</v>
      </c>
      <c r="V1673" s="103" t="s">
        <v>1538</v>
      </c>
    </row>
    <row r="1674" spans="1:22" ht="16">
      <c r="A1674" s="104" t="s">
        <v>974</v>
      </c>
      <c r="B1674" s="20" t="str">
        <f>VLOOKUP(A1674,'Planning Periods'!$E$2:$N$540,10,FALSE)</f>
        <v>10/15/2013 - 10/15/2021</v>
      </c>
      <c r="C1674" s="103">
        <v>2017</v>
      </c>
      <c r="D1674" s="103" t="str">
        <f t="shared" si="24"/>
        <v>Rancho Santa Margarita 2017</v>
      </c>
      <c r="E1674" s="103" t="s">
        <v>1538</v>
      </c>
      <c r="F1674" s="101" t="s">
        <v>1538</v>
      </c>
      <c r="G1674" s="103" t="s">
        <v>1538</v>
      </c>
      <c r="H1674" s="103" t="s">
        <v>1538</v>
      </c>
      <c r="I1674" s="102"/>
      <c r="J1674" s="103" t="s">
        <v>1538</v>
      </c>
      <c r="K1674" s="101" t="s">
        <v>1538</v>
      </c>
      <c r="L1674" s="103" t="s">
        <v>1538</v>
      </c>
      <c r="M1674" s="103" t="s">
        <v>1538</v>
      </c>
      <c r="N1674" s="102"/>
      <c r="O1674" s="103" t="s">
        <v>1538</v>
      </c>
      <c r="P1674" s="103" t="s">
        <v>1538</v>
      </c>
      <c r="Q1674" s="102"/>
      <c r="R1674" s="103" t="s">
        <v>1538</v>
      </c>
      <c r="S1674" s="103" t="s">
        <v>1538</v>
      </c>
      <c r="T1674" s="102" t="s">
        <v>1538</v>
      </c>
      <c r="U1674" s="103" t="s">
        <v>1538</v>
      </c>
      <c r="V1674" s="103" t="s">
        <v>1538</v>
      </c>
    </row>
    <row r="1675" spans="1:22" ht="16">
      <c r="A1675" s="104" t="s">
        <v>778</v>
      </c>
      <c r="B1675" s="20" t="str">
        <f>VLOOKUP(A1675,'Planning Periods'!$E$2:$N$540,10,FALSE)</f>
        <v>06/30/2014 - 06/30/2019</v>
      </c>
      <c r="C1675" s="103">
        <v>2014</v>
      </c>
      <c r="D1675" s="103" t="str">
        <f t="shared" si="24"/>
        <v>Red Bluff 2014</v>
      </c>
      <c r="E1675" s="103">
        <v>73</v>
      </c>
      <c r="F1675" s="101">
        <v>0</v>
      </c>
      <c r="G1675" s="103">
        <v>0</v>
      </c>
      <c r="H1675" s="103">
        <v>0</v>
      </c>
      <c r="I1675" s="102"/>
      <c r="J1675" s="103">
        <v>52</v>
      </c>
      <c r="K1675" s="101">
        <v>26</v>
      </c>
      <c r="L1675" s="103">
        <v>26</v>
      </c>
      <c r="M1675" s="103">
        <v>0</v>
      </c>
      <c r="N1675" s="102"/>
      <c r="O1675" s="103">
        <v>61</v>
      </c>
      <c r="P1675" s="103">
        <v>1</v>
      </c>
      <c r="Q1675" s="102"/>
      <c r="R1675" s="103">
        <v>137</v>
      </c>
      <c r="S1675" s="103">
        <v>0</v>
      </c>
      <c r="T1675" s="102">
        <v>0</v>
      </c>
      <c r="U1675" s="103">
        <v>323</v>
      </c>
      <c r="V1675" s="103">
        <v>27</v>
      </c>
    </row>
    <row r="1676" spans="1:22" ht="16">
      <c r="A1676" s="104" t="s">
        <v>778</v>
      </c>
      <c r="B1676" s="20" t="str">
        <f>VLOOKUP(A1676,'Planning Periods'!$E$2:$N$540,10,FALSE)</f>
        <v>06/30/2014 - 06/30/2019</v>
      </c>
      <c r="C1676" s="103">
        <v>2015</v>
      </c>
      <c r="D1676" s="103" t="str">
        <f t="shared" si="24"/>
        <v>Red Bluff 2015</v>
      </c>
      <c r="E1676" s="103">
        <v>73</v>
      </c>
      <c r="F1676" s="101">
        <v>0</v>
      </c>
      <c r="G1676" s="103">
        <v>0</v>
      </c>
      <c r="H1676" s="103">
        <v>0</v>
      </c>
      <c r="I1676" s="102"/>
      <c r="J1676" s="103">
        <v>52</v>
      </c>
      <c r="K1676" s="101">
        <v>0</v>
      </c>
      <c r="L1676" s="103">
        <v>0</v>
      </c>
      <c r="M1676" s="103">
        <v>0</v>
      </c>
      <c r="N1676" s="102"/>
      <c r="O1676" s="103">
        <v>61</v>
      </c>
      <c r="P1676" s="103">
        <v>1</v>
      </c>
      <c r="Q1676" s="102"/>
      <c r="R1676" s="103">
        <v>137</v>
      </c>
      <c r="S1676" s="103">
        <v>0</v>
      </c>
      <c r="T1676" s="102">
        <v>0</v>
      </c>
      <c r="U1676" s="103">
        <v>323</v>
      </c>
      <c r="V1676" s="103">
        <v>1</v>
      </c>
    </row>
    <row r="1677" spans="1:22" ht="16">
      <c r="A1677" s="104" t="s">
        <v>778</v>
      </c>
      <c r="B1677" s="20" t="str">
        <f>VLOOKUP(A1677,'Planning Periods'!$E$2:$N$540,10,FALSE)</f>
        <v>06/30/2014 - 06/30/2019</v>
      </c>
      <c r="C1677" s="103">
        <v>2016</v>
      </c>
      <c r="D1677" s="103" t="str">
        <f t="shared" si="24"/>
        <v>Red Bluff 2016</v>
      </c>
      <c r="E1677" s="103">
        <v>73</v>
      </c>
      <c r="F1677" s="101">
        <v>0</v>
      </c>
      <c r="G1677" s="103">
        <v>0</v>
      </c>
      <c r="H1677" s="103">
        <v>0</v>
      </c>
      <c r="I1677" s="102"/>
      <c r="J1677" s="103">
        <v>52</v>
      </c>
      <c r="K1677" s="101">
        <v>0</v>
      </c>
      <c r="L1677" s="103">
        <v>0</v>
      </c>
      <c r="M1677" s="103">
        <v>0</v>
      </c>
      <c r="N1677" s="102"/>
      <c r="O1677" s="103">
        <v>61</v>
      </c>
      <c r="P1677" s="103">
        <v>4</v>
      </c>
      <c r="Q1677" s="102"/>
      <c r="R1677" s="103">
        <v>137</v>
      </c>
      <c r="S1677" s="103">
        <v>0</v>
      </c>
      <c r="T1677" s="102">
        <v>0</v>
      </c>
      <c r="U1677" s="103">
        <v>323</v>
      </c>
      <c r="V1677" s="103">
        <v>4</v>
      </c>
    </row>
    <row r="1678" spans="1:22" ht="16">
      <c r="A1678" s="104" t="s">
        <v>778</v>
      </c>
      <c r="B1678" s="20" t="str">
        <f>VLOOKUP(A1678,'Planning Periods'!$E$2:$N$540,10,FALSE)</f>
        <v>06/30/2014 - 06/30/2019</v>
      </c>
      <c r="C1678" s="103">
        <v>2017</v>
      </c>
      <c r="D1678" s="103" t="str">
        <f t="shared" si="24"/>
        <v>Red Bluff 2017</v>
      </c>
      <c r="E1678" s="103">
        <v>73</v>
      </c>
      <c r="F1678" s="101">
        <v>0</v>
      </c>
      <c r="G1678" s="103">
        <v>0</v>
      </c>
      <c r="H1678" s="103">
        <v>0</v>
      </c>
      <c r="I1678" s="102"/>
      <c r="J1678" s="103">
        <v>52</v>
      </c>
      <c r="K1678" s="101">
        <v>18</v>
      </c>
      <c r="L1678" s="103">
        <v>0</v>
      </c>
      <c r="M1678" s="103">
        <v>18</v>
      </c>
      <c r="N1678" s="102"/>
      <c r="O1678" s="103">
        <v>61</v>
      </c>
      <c r="P1678" s="103">
        <v>20</v>
      </c>
      <c r="Q1678" s="102"/>
      <c r="R1678" s="103">
        <v>137</v>
      </c>
      <c r="S1678" s="103">
        <v>0</v>
      </c>
      <c r="T1678" s="102">
        <v>18</v>
      </c>
      <c r="U1678" s="103">
        <v>323</v>
      </c>
      <c r="V1678" s="103">
        <v>38</v>
      </c>
    </row>
    <row r="1679" spans="1:22" ht="16">
      <c r="A1679" s="104" t="s">
        <v>823</v>
      </c>
      <c r="B1679" s="20" t="str">
        <f>VLOOKUP(A1679,'Planning Periods'!$E$2:$N$540,10,FALSE)</f>
        <v>06/30/2014 - 06/30/2019</v>
      </c>
      <c r="C1679" s="103">
        <v>2014</v>
      </c>
      <c r="D1679" s="103" t="str">
        <f t="shared" si="24"/>
        <v>Redding 2014</v>
      </c>
      <c r="E1679" s="103">
        <v>1785</v>
      </c>
      <c r="F1679" s="101">
        <v>0</v>
      </c>
      <c r="G1679" s="103">
        <v>0</v>
      </c>
      <c r="H1679" s="103">
        <v>0</v>
      </c>
      <c r="I1679" s="102"/>
      <c r="J1679" s="103">
        <v>1240</v>
      </c>
      <c r="K1679" s="101">
        <v>2</v>
      </c>
      <c r="L1679" s="103">
        <v>2</v>
      </c>
      <c r="M1679" s="103">
        <v>0</v>
      </c>
      <c r="N1679" s="102"/>
      <c r="O1679" s="103">
        <v>1298</v>
      </c>
      <c r="P1679" s="103">
        <v>17</v>
      </c>
      <c r="Q1679" s="102"/>
      <c r="R1679" s="103">
        <v>2761</v>
      </c>
      <c r="S1679" s="103">
        <v>83</v>
      </c>
      <c r="T1679" s="102">
        <v>0</v>
      </c>
      <c r="U1679" s="103">
        <v>7084</v>
      </c>
      <c r="V1679" s="103">
        <v>102</v>
      </c>
    </row>
    <row r="1680" spans="1:22" ht="16">
      <c r="A1680" s="104" t="s">
        <v>823</v>
      </c>
      <c r="B1680" s="20" t="str">
        <f>VLOOKUP(A1680,'Planning Periods'!$E$2:$N$540,10,FALSE)</f>
        <v>06/30/2014 - 06/30/2019</v>
      </c>
      <c r="C1680" s="103">
        <v>2015</v>
      </c>
      <c r="D1680" s="103" t="str">
        <f t="shared" si="24"/>
        <v>Redding 2015</v>
      </c>
      <c r="E1680" s="103">
        <v>1785</v>
      </c>
      <c r="F1680" s="101">
        <v>35</v>
      </c>
      <c r="G1680" s="103">
        <v>35</v>
      </c>
      <c r="H1680" s="103">
        <v>0</v>
      </c>
      <c r="I1680" s="102"/>
      <c r="J1680" s="103">
        <v>1240</v>
      </c>
      <c r="K1680" s="101">
        <v>48</v>
      </c>
      <c r="L1680" s="103">
        <v>48</v>
      </c>
      <c r="M1680" s="103">
        <v>0</v>
      </c>
      <c r="N1680" s="102"/>
      <c r="O1680" s="103">
        <v>1298</v>
      </c>
      <c r="P1680" s="103">
        <v>63</v>
      </c>
      <c r="Q1680" s="102"/>
      <c r="R1680" s="103">
        <v>2761</v>
      </c>
      <c r="S1680" s="103">
        <v>174</v>
      </c>
      <c r="T1680" s="102">
        <v>0</v>
      </c>
      <c r="U1680" s="103">
        <v>7084</v>
      </c>
      <c r="V1680" s="103">
        <v>320</v>
      </c>
    </row>
    <row r="1681" spans="1:22" ht="16">
      <c r="A1681" s="104" t="s">
        <v>823</v>
      </c>
      <c r="B1681" s="20" t="str">
        <f>VLOOKUP(A1681,'Planning Periods'!$E$2:$N$540,10,FALSE)</f>
        <v>06/30/2014 - 06/30/2019</v>
      </c>
      <c r="C1681" s="103">
        <v>2016</v>
      </c>
      <c r="D1681" s="103" t="str">
        <f t="shared" si="24"/>
        <v>Redding 2016</v>
      </c>
      <c r="E1681" s="103">
        <v>1785</v>
      </c>
      <c r="F1681" s="101">
        <v>0</v>
      </c>
      <c r="G1681" s="103">
        <v>0</v>
      </c>
      <c r="H1681" s="103">
        <v>0</v>
      </c>
      <c r="I1681" s="102"/>
      <c r="J1681" s="103">
        <v>1240</v>
      </c>
      <c r="K1681" s="101">
        <v>0</v>
      </c>
      <c r="L1681" s="103">
        <v>0</v>
      </c>
      <c r="M1681" s="103">
        <v>0</v>
      </c>
      <c r="N1681" s="102"/>
      <c r="O1681" s="103">
        <v>1298</v>
      </c>
      <c r="P1681" s="103">
        <v>6</v>
      </c>
      <c r="Q1681" s="102"/>
      <c r="R1681" s="103">
        <v>2761</v>
      </c>
      <c r="S1681" s="103">
        <v>128</v>
      </c>
      <c r="T1681" s="102">
        <v>0</v>
      </c>
      <c r="U1681" s="103">
        <v>7084</v>
      </c>
      <c r="V1681" s="103">
        <v>134</v>
      </c>
    </row>
    <row r="1682" spans="1:22" ht="16">
      <c r="A1682" s="104" t="s">
        <v>823</v>
      </c>
      <c r="B1682" s="20" t="str">
        <f>VLOOKUP(A1682,'Planning Periods'!$E$2:$N$540,10,FALSE)</f>
        <v>06/30/2014 - 06/30/2019</v>
      </c>
      <c r="C1682" s="103">
        <v>2017</v>
      </c>
      <c r="D1682" s="103" t="str">
        <f t="shared" si="24"/>
        <v>Redding 2017</v>
      </c>
      <c r="E1682" s="103">
        <v>1785</v>
      </c>
      <c r="F1682" s="101">
        <v>0</v>
      </c>
      <c r="G1682" s="103">
        <v>0</v>
      </c>
      <c r="H1682" s="103">
        <v>0</v>
      </c>
      <c r="I1682" s="102"/>
      <c r="J1682" s="103">
        <v>1240</v>
      </c>
      <c r="K1682" s="101">
        <v>0</v>
      </c>
      <c r="L1682" s="103">
        <v>0</v>
      </c>
      <c r="M1682" s="103">
        <v>0</v>
      </c>
      <c r="N1682" s="102"/>
      <c r="O1682" s="103">
        <v>1298</v>
      </c>
      <c r="P1682" s="103">
        <v>17</v>
      </c>
      <c r="Q1682" s="102"/>
      <c r="R1682" s="103">
        <v>2761</v>
      </c>
      <c r="S1682" s="103">
        <v>135</v>
      </c>
      <c r="T1682" s="102">
        <v>0</v>
      </c>
      <c r="U1682" s="103">
        <v>7084</v>
      </c>
      <c r="V1682" s="103">
        <v>152</v>
      </c>
    </row>
    <row r="1683" spans="1:22">
      <c r="A1683" s="104" t="s">
        <v>906</v>
      </c>
      <c r="B1683" s="20"/>
      <c r="C1683" s="103">
        <v>2013</v>
      </c>
      <c r="D1683" s="103" t="str">
        <f t="shared" si="24"/>
        <v>Redlands 2013</v>
      </c>
      <c r="E1683" s="103" t="s">
        <v>1538</v>
      </c>
      <c r="F1683" s="101" t="s">
        <v>1538</v>
      </c>
      <c r="G1683" s="103" t="s">
        <v>1538</v>
      </c>
      <c r="H1683" s="103" t="s">
        <v>1538</v>
      </c>
      <c r="I1683" s="102"/>
      <c r="J1683" s="103" t="s">
        <v>1538</v>
      </c>
      <c r="K1683" s="101" t="s">
        <v>1538</v>
      </c>
      <c r="L1683" s="103" t="s">
        <v>1538</v>
      </c>
      <c r="M1683" s="103" t="s">
        <v>1538</v>
      </c>
      <c r="N1683" s="102"/>
      <c r="O1683" s="103" t="s">
        <v>1538</v>
      </c>
      <c r="P1683" s="103" t="s">
        <v>1538</v>
      </c>
      <c r="Q1683" s="102"/>
      <c r="R1683" s="103" t="s">
        <v>1538</v>
      </c>
      <c r="S1683" s="103" t="s">
        <v>1538</v>
      </c>
      <c r="T1683" s="102" t="s">
        <v>1538</v>
      </c>
      <c r="U1683" s="103" t="s">
        <v>1538</v>
      </c>
      <c r="V1683" s="103" t="s">
        <v>1538</v>
      </c>
    </row>
    <row r="1684" spans="1:22" ht="16">
      <c r="A1684" s="104" t="s">
        <v>906</v>
      </c>
      <c r="B1684" s="20" t="str">
        <f>VLOOKUP(A1684,'Planning Periods'!$E$2:$N$540,10,FALSE)</f>
        <v>10/15/2013 - 10/15/2021</v>
      </c>
      <c r="C1684" s="103">
        <v>2014</v>
      </c>
      <c r="D1684" s="103" t="str">
        <f t="shared" si="24"/>
        <v>Redlands 2014</v>
      </c>
      <c r="E1684" s="103">
        <v>579</v>
      </c>
      <c r="F1684" s="101">
        <v>0</v>
      </c>
      <c r="G1684" s="103">
        <v>0</v>
      </c>
      <c r="H1684" s="103">
        <v>0</v>
      </c>
      <c r="I1684" s="102"/>
      <c r="J1684" s="103">
        <v>396</v>
      </c>
      <c r="K1684" s="101">
        <v>0</v>
      </c>
      <c r="L1684" s="103">
        <v>0</v>
      </c>
      <c r="M1684" s="103">
        <v>0</v>
      </c>
      <c r="N1684" s="102"/>
      <c r="O1684" s="103">
        <v>453</v>
      </c>
      <c r="P1684" s="103">
        <v>0</v>
      </c>
      <c r="Q1684" s="102"/>
      <c r="R1684" s="103">
        <v>1001</v>
      </c>
      <c r="S1684" s="103">
        <v>57</v>
      </c>
      <c r="T1684" s="102">
        <v>0</v>
      </c>
      <c r="U1684" s="103">
        <v>2429</v>
      </c>
      <c r="V1684" s="103">
        <v>57</v>
      </c>
    </row>
    <row r="1685" spans="1:22" ht="16">
      <c r="A1685" s="104" t="s">
        <v>906</v>
      </c>
      <c r="B1685" s="20" t="str">
        <f>VLOOKUP(A1685,'Planning Periods'!$E$2:$N$540,10,FALSE)</f>
        <v>10/15/2013 - 10/15/2021</v>
      </c>
      <c r="C1685" s="103">
        <v>2015</v>
      </c>
      <c r="D1685" s="103" t="str">
        <f t="shared" si="24"/>
        <v>Redlands 2015</v>
      </c>
      <c r="E1685" s="103">
        <v>579</v>
      </c>
      <c r="F1685" s="101">
        <v>0</v>
      </c>
      <c r="G1685" s="103">
        <v>0</v>
      </c>
      <c r="H1685" s="103">
        <v>0</v>
      </c>
      <c r="I1685" s="102"/>
      <c r="J1685" s="103">
        <v>396</v>
      </c>
      <c r="K1685" s="101">
        <v>0</v>
      </c>
      <c r="L1685" s="103">
        <v>0</v>
      </c>
      <c r="M1685" s="103">
        <v>0</v>
      </c>
      <c r="N1685" s="102"/>
      <c r="O1685" s="103">
        <v>453</v>
      </c>
      <c r="P1685" s="103">
        <v>2</v>
      </c>
      <c r="Q1685" s="102"/>
      <c r="R1685" s="103">
        <v>1001</v>
      </c>
      <c r="S1685" s="103">
        <v>68</v>
      </c>
      <c r="T1685" s="102">
        <v>0</v>
      </c>
      <c r="U1685" s="103">
        <v>2429</v>
      </c>
      <c r="V1685" s="103">
        <v>70</v>
      </c>
    </row>
    <row r="1686" spans="1:22" ht="16">
      <c r="A1686" s="104" t="s">
        <v>906</v>
      </c>
      <c r="B1686" s="20" t="str">
        <f>VLOOKUP(A1686,'Planning Periods'!$E$2:$N$540,10,FALSE)</f>
        <v>10/15/2013 - 10/15/2021</v>
      </c>
      <c r="C1686" s="103">
        <v>2016</v>
      </c>
      <c r="D1686" s="103" t="str">
        <f t="shared" si="24"/>
        <v>Redlands 2016</v>
      </c>
      <c r="E1686" s="103">
        <v>579</v>
      </c>
      <c r="F1686" s="101">
        <v>0</v>
      </c>
      <c r="G1686" s="103">
        <v>0</v>
      </c>
      <c r="H1686" s="103">
        <v>0</v>
      </c>
      <c r="I1686" s="102"/>
      <c r="J1686" s="103">
        <v>396</v>
      </c>
      <c r="K1686" s="101">
        <v>0</v>
      </c>
      <c r="L1686" s="103">
        <v>0</v>
      </c>
      <c r="M1686" s="103">
        <v>0</v>
      </c>
      <c r="N1686" s="102"/>
      <c r="O1686" s="103">
        <v>453</v>
      </c>
      <c r="P1686" s="103">
        <v>2</v>
      </c>
      <c r="Q1686" s="102"/>
      <c r="R1686" s="103">
        <v>1001</v>
      </c>
      <c r="S1686" s="103">
        <v>42</v>
      </c>
      <c r="T1686" s="102">
        <v>0</v>
      </c>
      <c r="U1686" s="103">
        <v>2429</v>
      </c>
      <c r="V1686" s="103">
        <v>44</v>
      </c>
    </row>
    <row r="1687" spans="1:22" ht="16">
      <c r="A1687" s="104" t="s">
        <v>906</v>
      </c>
      <c r="B1687" s="20" t="str">
        <f>VLOOKUP(A1687,'Planning Periods'!$E$2:$N$540,10,FALSE)</f>
        <v>10/15/2013 - 10/15/2021</v>
      </c>
      <c r="C1687" s="103">
        <v>2017</v>
      </c>
      <c r="D1687" s="103" t="str">
        <f t="shared" si="24"/>
        <v>Redlands 2017</v>
      </c>
      <c r="E1687" s="103">
        <v>579</v>
      </c>
      <c r="F1687" s="101">
        <v>0</v>
      </c>
      <c r="G1687" s="103">
        <v>0</v>
      </c>
      <c r="H1687" s="103">
        <v>0</v>
      </c>
      <c r="I1687" s="102"/>
      <c r="J1687" s="103">
        <v>396</v>
      </c>
      <c r="K1687" s="101">
        <v>0</v>
      </c>
      <c r="L1687" s="103">
        <v>0</v>
      </c>
      <c r="M1687" s="103">
        <v>0</v>
      </c>
      <c r="N1687" s="102"/>
      <c r="O1687" s="103">
        <v>453</v>
      </c>
      <c r="P1687" s="103">
        <v>0</v>
      </c>
      <c r="Q1687" s="102"/>
      <c r="R1687" s="103">
        <v>1001</v>
      </c>
      <c r="S1687" s="103">
        <v>96</v>
      </c>
      <c r="T1687" s="102">
        <v>0</v>
      </c>
      <c r="U1687" s="103">
        <v>2429</v>
      </c>
      <c r="V1687" s="103">
        <v>96</v>
      </c>
    </row>
    <row r="1688" spans="1:22">
      <c r="A1688" s="104" t="s">
        <v>1065</v>
      </c>
      <c r="B1688" s="20"/>
      <c r="C1688" s="103">
        <v>2013</v>
      </c>
      <c r="D1688" s="103" t="str">
        <f t="shared" si="24"/>
        <v>Redondo Beach 2013</v>
      </c>
      <c r="E1688" s="103">
        <v>372</v>
      </c>
      <c r="F1688" s="101">
        <v>0</v>
      </c>
      <c r="G1688" s="103">
        <v>0</v>
      </c>
      <c r="H1688" s="103">
        <v>0</v>
      </c>
      <c r="I1688" s="102"/>
      <c r="J1688" s="103">
        <v>223</v>
      </c>
      <c r="K1688" s="101">
        <v>0</v>
      </c>
      <c r="L1688" s="103">
        <v>0</v>
      </c>
      <c r="M1688" s="103">
        <v>0</v>
      </c>
      <c r="N1688" s="102"/>
      <c r="O1688" s="103">
        <v>238</v>
      </c>
      <c r="P1688" s="103">
        <v>0</v>
      </c>
      <c r="Q1688" s="102"/>
      <c r="R1688" s="103">
        <v>564</v>
      </c>
      <c r="S1688" s="103">
        <v>-5</v>
      </c>
      <c r="T1688" s="102">
        <v>0</v>
      </c>
      <c r="U1688" s="103">
        <v>1397</v>
      </c>
      <c r="V1688" s="103">
        <v>-5</v>
      </c>
    </row>
    <row r="1689" spans="1:22" ht="16">
      <c r="A1689" s="104" t="s">
        <v>1065</v>
      </c>
      <c r="B1689" s="20" t="str">
        <f>VLOOKUP(A1689,'Planning Periods'!$E$2:$N$540,10,FALSE)</f>
        <v>10/15/2013 - 10/15/2021</v>
      </c>
      <c r="C1689" s="103">
        <v>2014</v>
      </c>
      <c r="D1689" s="103" t="str">
        <f t="shared" si="24"/>
        <v>Redondo Beach 2014</v>
      </c>
      <c r="E1689" s="103">
        <v>372</v>
      </c>
      <c r="F1689" s="101">
        <v>0</v>
      </c>
      <c r="G1689" s="103">
        <v>0</v>
      </c>
      <c r="H1689" s="103">
        <v>0</v>
      </c>
      <c r="I1689" s="102"/>
      <c r="J1689" s="103">
        <v>223</v>
      </c>
      <c r="K1689" s="101">
        <v>0</v>
      </c>
      <c r="L1689" s="103">
        <v>0</v>
      </c>
      <c r="M1689" s="103">
        <v>0</v>
      </c>
      <c r="N1689" s="102"/>
      <c r="O1689" s="103">
        <v>238</v>
      </c>
      <c r="P1689" s="103">
        <v>0</v>
      </c>
      <c r="Q1689" s="102"/>
      <c r="R1689" s="103">
        <v>564</v>
      </c>
      <c r="S1689" s="103">
        <v>35</v>
      </c>
      <c r="T1689" s="102">
        <v>0</v>
      </c>
      <c r="U1689" s="103">
        <v>1397</v>
      </c>
      <c r="V1689" s="103">
        <v>35</v>
      </c>
    </row>
    <row r="1690" spans="1:22" ht="16">
      <c r="A1690" s="104" t="s">
        <v>1065</v>
      </c>
      <c r="B1690" s="20" t="str">
        <f>VLOOKUP(A1690,'Planning Periods'!$E$2:$N$540,10,FALSE)</f>
        <v>10/15/2013 - 10/15/2021</v>
      </c>
      <c r="C1690" s="103">
        <v>2015</v>
      </c>
      <c r="D1690" s="103" t="str">
        <f t="shared" si="24"/>
        <v>Redondo Beach 2015</v>
      </c>
      <c r="E1690" s="103">
        <v>372</v>
      </c>
      <c r="F1690" s="101">
        <v>0</v>
      </c>
      <c r="G1690" s="103">
        <v>0</v>
      </c>
      <c r="H1690" s="103">
        <v>0</v>
      </c>
      <c r="I1690" s="102"/>
      <c r="J1690" s="103">
        <v>223</v>
      </c>
      <c r="K1690" s="101">
        <v>0</v>
      </c>
      <c r="L1690" s="103">
        <v>0</v>
      </c>
      <c r="M1690" s="103">
        <v>0</v>
      </c>
      <c r="N1690" s="102"/>
      <c r="O1690" s="103">
        <v>238</v>
      </c>
      <c r="P1690" s="103">
        <v>0</v>
      </c>
      <c r="Q1690" s="102"/>
      <c r="R1690" s="103">
        <v>564</v>
      </c>
      <c r="S1690" s="103">
        <v>68</v>
      </c>
      <c r="T1690" s="102">
        <v>0</v>
      </c>
      <c r="U1690" s="103">
        <v>1397</v>
      </c>
      <c r="V1690" s="103">
        <v>68</v>
      </c>
    </row>
    <row r="1691" spans="1:22" ht="16">
      <c r="A1691" s="104" t="s">
        <v>1065</v>
      </c>
      <c r="B1691" s="20" t="str">
        <f>VLOOKUP(A1691,'Planning Periods'!$E$2:$N$540,10,FALSE)</f>
        <v>10/15/2013 - 10/15/2021</v>
      </c>
      <c r="C1691" s="103">
        <v>2016</v>
      </c>
      <c r="D1691" s="103" t="str">
        <f t="shared" si="24"/>
        <v>Redondo Beach 2016</v>
      </c>
      <c r="E1691" s="103">
        <v>372</v>
      </c>
      <c r="F1691" s="101">
        <v>0</v>
      </c>
      <c r="G1691" s="103">
        <v>0</v>
      </c>
      <c r="H1691" s="103">
        <v>0</v>
      </c>
      <c r="I1691" s="102"/>
      <c r="J1691" s="103">
        <v>223</v>
      </c>
      <c r="K1691" s="101">
        <v>0</v>
      </c>
      <c r="L1691" s="103">
        <v>0</v>
      </c>
      <c r="M1691" s="103">
        <v>0</v>
      </c>
      <c r="N1691" s="102"/>
      <c r="O1691" s="103">
        <v>238</v>
      </c>
      <c r="P1691" s="103">
        <v>0</v>
      </c>
      <c r="Q1691" s="102"/>
      <c r="R1691" s="103">
        <v>564</v>
      </c>
      <c r="S1691" s="103">
        <v>21</v>
      </c>
      <c r="T1691" s="102">
        <v>0</v>
      </c>
      <c r="U1691" s="103">
        <v>1397</v>
      </c>
      <c r="V1691" s="103">
        <v>21</v>
      </c>
    </row>
    <row r="1692" spans="1:22" ht="16">
      <c r="A1692" s="104" t="s">
        <v>1065</v>
      </c>
      <c r="B1692" s="20" t="str">
        <f>VLOOKUP(A1692,'Planning Periods'!$E$2:$N$540,10,FALSE)</f>
        <v>10/15/2013 - 10/15/2021</v>
      </c>
      <c r="C1692" s="103">
        <v>2017</v>
      </c>
      <c r="D1692" s="103" t="str">
        <f t="shared" si="24"/>
        <v>Redondo Beach 2017</v>
      </c>
      <c r="E1692" s="103">
        <v>372</v>
      </c>
      <c r="F1692" s="101">
        <v>0</v>
      </c>
      <c r="G1692" s="103">
        <v>0</v>
      </c>
      <c r="H1692" s="103">
        <v>0</v>
      </c>
      <c r="I1692" s="102"/>
      <c r="J1692" s="103">
        <v>223</v>
      </c>
      <c r="K1692" s="101">
        <v>0</v>
      </c>
      <c r="L1692" s="103">
        <v>0</v>
      </c>
      <c r="M1692" s="103">
        <v>0</v>
      </c>
      <c r="N1692" s="102"/>
      <c r="O1692" s="103">
        <v>238</v>
      </c>
      <c r="P1692" s="103">
        <v>0</v>
      </c>
      <c r="Q1692" s="102"/>
      <c r="R1692" s="103">
        <v>564</v>
      </c>
      <c r="S1692" s="103">
        <v>0</v>
      </c>
      <c r="T1692" s="102">
        <v>0</v>
      </c>
      <c r="U1692" s="103">
        <v>1397</v>
      </c>
      <c r="V1692" s="103">
        <v>0</v>
      </c>
    </row>
    <row r="1693" spans="1:22" ht="16">
      <c r="A1693" s="104" t="s">
        <v>854</v>
      </c>
      <c r="B1693" s="20" t="str">
        <f>VLOOKUP(A1693,'Planning Periods'!$E$2:$N$540,10,FALSE)</f>
        <v>01/31/2015 - 01/31/2023</v>
      </c>
      <c r="C1693" s="103">
        <v>2014</v>
      </c>
      <c r="D1693" s="103" t="str">
        <f t="shared" si="24"/>
        <v>Redwood City 2014</v>
      </c>
      <c r="E1693" s="103" t="s">
        <v>1538</v>
      </c>
      <c r="F1693" s="101" t="s">
        <v>1538</v>
      </c>
      <c r="G1693" s="103" t="s">
        <v>1538</v>
      </c>
      <c r="H1693" s="103" t="s">
        <v>1538</v>
      </c>
      <c r="I1693" s="102"/>
      <c r="J1693" s="103" t="s">
        <v>1538</v>
      </c>
      <c r="K1693" s="101" t="s">
        <v>1538</v>
      </c>
      <c r="L1693" s="103" t="s">
        <v>1538</v>
      </c>
      <c r="M1693" s="103" t="s">
        <v>1538</v>
      </c>
      <c r="N1693" s="102"/>
      <c r="O1693" s="103" t="s">
        <v>1538</v>
      </c>
      <c r="P1693" s="103" t="s">
        <v>1538</v>
      </c>
      <c r="Q1693" s="102"/>
      <c r="R1693" s="103" t="s">
        <v>1538</v>
      </c>
      <c r="S1693" s="103" t="s">
        <v>1538</v>
      </c>
      <c r="T1693" s="102" t="s">
        <v>1538</v>
      </c>
      <c r="U1693" s="103" t="s">
        <v>1538</v>
      </c>
      <c r="V1693" s="103" t="s">
        <v>1538</v>
      </c>
    </row>
    <row r="1694" spans="1:22" ht="16">
      <c r="A1694" s="104" t="s">
        <v>854</v>
      </c>
      <c r="B1694" s="20" t="str">
        <f>VLOOKUP(A1694,'Planning Periods'!$E$2:$N$540,10,FALSE)</f>
        <v>01/31/2015 - 01/31/2023</v>
      </c>
      <c r="C1694" s="103">
        <v>2015</v>
      </c>
      <c r="D1694" s="103" t="str">
        <f t="shared" si="24"/>
        <v>Redwood City 2015</v>
      </c>
      <c r="E1694" s="103">
        <v>706</v>
      </c>
      <c r="F1694" s="101">
        <v>0</v>
      </c>
      <c r="G1694" s="103">
        <v>0</v>
      </c>
      <c r="H1694" s="103">
        <v>0</v>
      </c>
      <c r="I1694" s="102"/>
      <c r="J1694" s="103">
        <v>429</v>
      </c>
      <c r="K1694" s="101">
        <v>2</v>
      </c>
      <c r="L1694" s="103">
        <v>0</v>
      </c>
      <c r="M1694" s="103">
        <v>2</v>
      </c>
      <c r="N1694" s="102"/>
      <c r="O1694" s="103">
        <v>502</v>
      </c>
      <c r="P1694" s="103">
        <v>0</v>
      </c>
      <c r="Q1694" s="102"/>
      <c r="R1694" s="103">
        <v>1152</v>
      </c>
      <c r="S1694" s="103">
        <v>1126</v>
      </c>
      <c r="T1694" s="102">
        <v>2</v>
      </c>
      <c r="U1694" s="103">
        <v>2789</v>
      </c>
      <c r="V1694" s="103">
        <v>1128</v>
      </c>
    </row>
    <row r="1695" spans="1:22" ht="16">
      <c r="A1695" s="104" t="s">
        <v>854</v>
      </c>
      <c r="B1695" s="20" t="str">
        <f>VLOOKUP(A1695,'Planning Periods'!$E$2:$N$540,10,FALSE)</f>
        <v>01/31/2015 - 01/31/2023</v>
      </c>
      <c r="C1695" s="103">
        <v>2016</v>
      </c>
      <c r="D1695" s="103" t="str">
        <f t="shared" si="24"/>
        <v>Redwood City 2016</v>
      </c>
      <c r="E1695" s="103">
        <v>706</v>
      </c>
      <c r="F1695" s="101">
        <v>7</v>
      </c>
      <c r="G1695" s="103">
        <v>7</v>
      </c>
      <c r="H1695" s="103">
        <v>0</v>
      </c>
      <c r="I1695" s="102"/>
      <c r="J1695" s="103">
        <v>429</v>
      </c>
      <c r="K1695" s="101">
        <v>16</v>
      </c>
      <c r="L1695" s="103">
        <v>0</v>
      </c>
      <c r="M1695" s="103">
        <v>16</v>
      </c>
      <c r="N1695" s="102"/>
      <c r="O1695" s="103">
        <v>502</v>
      </c>
      <c r="P1695" s="103">
        <v>0</v>
      </c>
      <c r="Q1695" s="102"/>
      <c r="R1695" s="103">
        <v>1152</v>
      </c>
      <c r="S1695" s="103">
        <v>240</v>
      </c>
      <c r="T1695" s="102">
        <v>16</v>
      </c>
      <c r="U1695" s="103">
        <v>2789</v>
      </c>
      <c r="V1695" s="103">
        <v>263</v>
      </c>
    </row>
    <row r="1696" spans="1:22" ht="16">
      <c r="A1696" s="104" t="s">
        <v>854</v>
      </c>
      <c r="B1696" s="20" t="str">
        <f>VLOOKUP(A1696,'Planning Periods'!$E$2:$N$540,10,FALSE)</f>
        <v>01/31/2015 - 01/31/2023</v>
      </c>
      <c r="C1696" s="103">
        <v>2017</v>
      </c>
      <c r="D1696" s="103" t="str">
        <f t="shared" si="24"/>
        <v>Redwood City 2017</v>
      </c>
      <c r="E1696" s="103">
        <v>706</v>
      </c>
      <c r="F1696" s="101">
        <v>0</v>
      </c>
      <c r="G1696" s="103">
        <v>0</v>
      </c>
      <c r="H1696" s="103">
        <v>0</v>
      </c>
      <c r="I1696" s="102"/>
      <c r="J1696" s="103">
        <v>429</v>
      </c>
      <c r="K1696" s="101">
        <v>36</v>
      </c>
      <c r="L1696" s="103">
        <v>36</v>
      </c>
      <c r="M1696" s="103">
        <v>0</v>
      </c>
      <c r="N1696" s="102"/>
      <c r="O1696" s="103">
        <v>502</v>
      </c>
      <c r="P1696" s="103">
        <v>0</v>
      </c>
      <c r="Q1696" s="102"/>
      <c r="R1696" s="103">
        <v>1152</v>
      </c>
      <c r="S1696" s="103">
        <v>8</v>
      </c>
      <c r="T1696" s="102">
        <v>0</v>
      </c>
      <c r="U1696" s="103">
        <v>2789</v>
      </c>
      <c r="V1696" s="103">
        <v>44</v>
      </c>
    </row>
    <row r="1697" spans="1:22" ht="16">
      <c r="A1697" s="104" t="s">
        <v>1175</v>
      </c>
      <c r="B1697" s="20" t="str">
        <f>VLOOKUP(A1697,'Planning Periods'!$E$2:$N$540,10,FALSE)</f>
        <v>12/31/2015 - 12/31/2023</v>
      </c>
      <c r="C1697" s="103">
        <v>2013</v>
      </c>
      <c r="D1697" s="103" t="str">
        <f t="shared" si="24"/>
        <v>Reedley 2013</v>
      </c>
      <c r="E1697" s="103" t="s">
        <v>1538</v>
      </c>
      <c r="F1697" s="101" t="s">
        <v>1538</v>
      </c>
      <c r="G1697" s="103" t="s">
        <v>1538</v>
      </c>
      <c r="H1697" s="103" t="s">
        <v>1538</v>
      </c>
      <c r="I1697" s="102"/>
      <c r="J1697" s="103" t="s">
        <v>1538</v>
      </c>
      <c r="K1697" s="101" t="s">
        <v>1538</v>
      </c>
      <c r="L1697" s="103" t="s">
        <v>1538</v>
      </c>
      <c r="M1697" s="103" t="s">
        <v>1538</v>
      </c>
      <c r="N1697" s="102"/>
      <c r="O1697" s="103" t="s">
        <v>1538</v>
      </c>
      <c r="P1697" s="103" t="s">
        <v>1538</v>
      </c>
      <c r="Q1697" s="102"/>
      <c r="R1697" s="103" t="s">
        <v>1538</v>
      </c>
      <c r="S1697" s="103" t="s">
        <v>1538</v>
      </c>
      <c r="T1697" s="102" t="s">
        <v>1538</v>
      </c>
      <c r="U1697" s="103" t="s">
        <v>1538</v>
      </c>
      <c r="V1697" s="103" t="s">
        <v>1538</v>
      </c>
    </row>
    <row r="1698" spans="1:22" ht="16">
      <c r="A1698" s="104" t="s">
        <v>1175</v>
      </c>
      <c r="B1698" s="20" t="str">
        <f>VLOOKUP(A1698,'Planning Periods'!$E$2:$N$540,10,FALSE)</f>
        <v>12/31/2015 - 12/31/2023</v>
      </c>
      <c r="C1698" s="103">
        <v>2014</v>
      </c>
      <c r="D1698" s="103" t="str">
        <f t="shared" si="24"/>
        <v>Reedley 2014</v>
      </c>
      <c r="E1698" s="103" t="s">
        <v>1538</v>
      </c>
      <c r="F1698" s="101" t="s">
        <v>1538</v>
      </c>
      <c r="G1698" s="103" t="s">
        <v>1538</v>
      </c>
      <c r="H1698" s="103" t="s">
        <v>1538</v>
      </c>
      <c r="I1698" s="102"/>
      <c r="J1698" s="103" t="s">
        <v>1538</v>
      </c>
      <c r="K1698" s="101" t="s">
        <v>1538</v>
      </c>
      <c r="L1698" s="103" t="s">
        <v>1538</v>
      </c>
      <c r="M1698" s="103" t="s">
        <v>1538</v>
      </c>
      <c r="N1698" s="102"/>
      <c r="O1698" s="103" t="s">
        <v>1538</v>
      </c>
      <c r="P1698" s="103" t="s">
        <v>1538</v>
      </c>
      <c r="Q1698" s="102"/>
      <c r="R1698" s="103" t="s">
        <v>1538</v>
      </c>
      <c r="S1698" s="103" t="s">
        <v>1538</v>
      </c>
      <c r="T1698" s="102" t="s">
        <v>1538</v>
      </c>
      <c r="U1698" s="103" t="s">
        <v>1538</v>
      </c>
      <c r="V1698" s="103" t="s">
        <v>1538</v>
      </c>
    </row>
    <row r="1699" spans="1:22" ht="16">
      <c r="A1699" s="104" t="s">
        <v>1175</v>
      </c>
      <c r="B1699" s="20" t="str">
        <f>VLOOKUP(A1699,'Planning Periods'!$E$2:$N$540,10,FALSE)</f>
        <v>12/31/2015 - 12/31/2023</v>
      </c>
      <c r="C1699" s="103">
        <v>2015</v>
      </c>
      <c r="D1699" s="103" t="str">
        <f t="shared" si="24"/>
        <v>Reedley 2015</v>
      </c>
      <c r="E1699" s="103">
        <v>393</v>
      </c>
      <c r="F1699" s="101">
        <v>55</v>
      </c>
      <c r="G1699" s="103">
        <v>55</v>
      </c>
      <c r="H1699" s="103">
        <v>0</v>
      </c>
      <c r="I1699" s="102"/>
      <c r="J1699" s="103">
        <v>204</v>
      </c>
      <c r="K1699" s="101">
        <v>0</v>
      </c>
      <c r="L1699" s="103">
        <v>0</v>
      </c>
      <c r="M1699" s="103">
        <v>0</v>
      </c>
      <c r="N1699" s="102"/>
      <c r="O1699" s="103">
        <v>161</v>
      </c>
      <c r="P1699" s="103">
        <v>3</v>
      </c>
      <c r="Q1699" s="102"/>
      <c r="R1699" s="103">
        <v>553</v>
      </c>
      <c r="S1699" s="103">
        <v>5</v>
      </c>
      <c r="T1699" s="102">
        <v>0</v>
      </c>
      <c r="U1699" s="103">
        <v>1311</v>
      </c>
      <c r="V1699" s="103">
        <v>63</v>
      </c>
    </row>
    <row r="1700" spans="1:22" ht="16">
      <c r="A1700" s="104" t="s">
        <v>1175</v>
      </c>
      <c r="B1700" s="20" t="str">
        <f>VLOOKUP(A1700,'Planning Periods'!$E$2:$N$540,10,FALSE)</f>
        <v>12/31/2015 - 12/31/2023</v>
      </c>
      <c r="C1700" s="103">
        <v>2016</v>
      </c>
      <c r="D1700" s="103" t="str">
        <f t="shared" ref="D1700:D1769" si="25">CONCATENATE(A1700," ",C1700)</f>
        <v>Reedley 2016</v>
      </c>
      <c r="E1700" s="103">
        <v>393</v>
      </c>
      <c r="F1700" s="101">
        <v>0</v>
      </c>
      <c r="G1700" s="103">
        <v>0</v>
      </c>
      <c r="H1700" s="103">
        <v>0</v>
      </c>
      <c r="I1700" s="102"/>
      <c r="J1700" s="103">
        <v>204</v>
      </c>
      <c r="K1700" s="101">
        <v>0</v>
      </c>
      <c r="L1700" s="103">
        <v>0</v>
      </c>
      <c r="M1700" s="103">
        <v>0</v>
      </c>
      <c r="N1700" s="102"/>
      <c r="O1700" s="103">
        <v>161</v>
      </c>
      <c r="P1700" s="103">
        <v>9</v>
      </c>
      <c r="Q1700" s="102"/>
      <c r="R1700" s="103">
        <v>553</v>
      </c>
      <c r="S1700" s="103">
        <v>0</v>
      </c>
      <c r="T1700" s="102">
        <v>0</v>
      </c>
      <c r="U1700" s="103">
        <v>1311</v>
      </c>
      <c r="V1700" s="103">
        <v>9</v>
      </c>
    </row>
    <row r="1701" spans="1:22" ht="16">
      <c r="A1701" s="104" t="s">
        <v>1175</v>
      </c>
      <c r="B1701" s="20" t="str">
        <f>VLOOKUP(A1701,'Planning Periods'!$E$2:$N$540,10,FALSE)</f>
        <v>12/31/2015 - 12/31/2023</v>
      </c>
      <c r="C1701" s="103">
        <v>2017</v>
      </c>
      <c r="D1701" s="103" t="str">
        <f t="shared" si="25"/>
        <v>Reedley 2017</v>
      </c>
      <c r="E1701" s="103">
        <v>393</v>
      </c>
      <c r="F1701" s="101">
        <v>0</v>
      </c>
      <c r="G1701" s="103">
        <v>0</v>
      </c>
      <c r="H1701" s="103">
        <v>0</v>
      </c>
      <c r="I1701" s="102"/>
      <c r="J1701" s="103">
        <v>204</v>
      </c>
      <c r="K1701" s="101">
        <v>0</v>
      </c>
      <c r="L1701" s="103">
        <v>0</v>
      </c>
      <c r="M1701" s="103">
        <v>0</v>
      </c>
      <c r="N1701" s="102"/>
      <c r="O1701" s="103">
        <v>161</v>
      </c>
      <c r="P1701" s="103">
        <v>3</v>
      </c>
      <c r="Q1701" s="102"/>
      <c r="R1701" s="103">
        <v>553</v>
      </c>
      <c r="S1701" s="103">
        <v>1</v>
      </c>
      <c r="T1701" s="102">
        <v>0</v>
      </c>
      <c r="U1701" s="103">
        <v>1311</v>
      </c>
      <c r="V1701" s="103">
        <v>4</v>
      </c>
    </row>
    <row r="1702" spans="1:22">
      <c r="A1702" s="104" t="s">
        <v>905</v>
      </c>
      <c r="B1702" s="20"/>
      <c r="C1702" s="103">
        <v>2013</v>
      </c>
      <c r="D1702" s="103" t="str">
        <f t="shared" si="25"/>
        <v>Rialto 2013</v>
      </c>
      <c r="E1702" s="103">
        <v>1023</v>
      </c>
      <c r="F1702" s="101">
        <v>0</v>
      </c>
      <c r="G1702" s="103">
        <v>0</v>
      </c>
      <c r="H1702" s="103">
        <v>0</v>
      </c>
      <c r="I1702" s="102"/>
      <c r="J1702" s="103">
        <v>700</v>
      </c>
      <c r="K1702" s="101">
        <v>0</v>
      </c>
      <c r="L1702" s="103">
        <v>0</v>
      </c>
      <c r="M1702" s="103">
        <v>0</v>
      </c>
      <c r="N1702" s="102"/>
      <c r="O1702" s="103">
        <v>812</v>
      </c>
      <c r="P1702" s="103">
        <v>0</v>
      </c>
      <c r="Q1702" s="102"/>
      <c r="R1702" s="103">
        <v>1788</v>
      </c>
      <c r="S1702" s="103">
        <v>0</v>
      </c>
      <c r="T1702" s="102">
        <v>0</v>
      </c>
      <c r="U1702" s="103">
        <v>4323</v>
      </c>
      <c r="V1702" s="103">
        <v>0</v>
      </c>
    </row>
    <row r="1703" spans="1:22" ht="16">
      <c r="A1703" s="104" t="s">
        <v>905</v>
      </c>
      <c r="B1703" s="20" t="str">
        <f>VLOOKUP(A1703,'Planning Periods'!$E$2:$N$540,10,FALSE)</f>
        <v>10/15/2013 - 10/15/2021</v>
      </c>
      <c r="C1703" s="103">
        <v>2014</v>
      </c>
      <c r="D1703" s="103" t="str">
        <f t="shared" si="25"/>
        <v>Rialto 2014</v>
      </c>
      <c r="E1703" s="103">
        <v>1023</v>
      </c>
      <c r="F1703" s="101">
        <v>0</v>
      </c>
      <c r="G1703" s="103">
        <v>0</v>
      </c>
      <c r="H1703" s="103">
        <v>0</v>
      </c>
      <c r="I1703" s="102"/>
      <c r="J1703" s="103">
        <v>700</v>
      </c>
      <c r="K1703" s="101">
        <v>0</v>
      </c>
      <c r="L1703" s="103">
        <v>0</v>
      </c>
      <c r="M1703" s="103">
        <v>0</v>
      </c>
      <c r="N1703" s="102"/>
      <c r="O1703" s="103">
        <v>812</v>
      </c>
      <c r="P1703" s="103">
        <v>0</v>
      </c>
      <c r="Q1703" s="102"/>
      <c r="R1703" s="103">
        <v>1788</v>
      </c>
      <c r="S1703" s="103">
        <v>76</v>
      </c>
      <c r="T1703" s="102">
        <v>0</v>
      </c>
      <c r="U1703" s="103">
        <v>4323</v>
      </c>
      <c r="V1703" s="103">
        <v>76</v>
      </c>
    </row>
    <row r="1704" spans="1:22" ht="16">
      <c r="A1704" s="104" t="s">
        <v>905</v>
      </c>
      <c r="B1704" s="20" t="str">
        <f>VLOOKUP(A1704,'Planning Periods'!$E$2:$N$540,10,FALSE)</f>
        <v>10/15/2013 - 10/15/2021</v>
      </c>
      <c r="C1704" s="103">
        <v>2015</v>
      </c>
      <c r="D1704" s="103" t="str">
        <f t="shared" si="25"/>
        <v>Rialto 2015</v>
      </c>
      <c r="E1704" s="103">
        <v>1023</v>
      </c>
      <c r="F1704" s="101">
        <v>0</v>
      </c>
      <c r="G1704" s="103">
        <v>0</v>
      </c>
      <c r="H1704" s="103">
        <v>0</v>
      </c>
      <c r="I1704" s="102"/>
      <c r="J1704" s="103">
        <v>700</v>
      </c>
      <c r="K1704" s="101">
        <v>0</v>
      </c>
      <c r="L1704" s="103">
        <v>0</v>
      </c>
      <c r="M1704" s="103">
        <v>0</v>
      </c>
      <c r="N1704" s="102"/>
      <c r="O1704" s="103">
        <v>812</v>
      </c>
      <c r="P1704" s="103">
        <v>0</v>
      </c>
      <c r="Q1704" s="102"/>
      <c r="R1704" s="103">
        <v>1788</v>
      </c>
      <c r="S1704" s="103">
        <v>8</v>
      </c>
      <c r="T1704" s="102">
        <v>0</v>
      </c>
      <c r="U1704" s="103">
        <v>4323</v>
      </c>
      <c r="V1704" s="103">
        <v>8</v>
      </c>
    </row>
    <row r="1705" spans="1:22" ht="16">
      <c r="A1705" s="104" t="s">
        <v>905</v>
      </c>
      <c r="B1705" s="20" t="str">
        <f>VLOOKUP(A1705,'Planning Periods'!$E$2:$N$540,10,FALSE)</f>
        <v>10/15/2013 - 10/15/2021</v>
      </c>
      <c r="C1705" s="103">
        <v>2016</v>
      </c>
      <c r="D1705" s="103" t="str">
        <f t="shared" si="25"/>
        <v>Rialto 2016</v>
      </c>
      <c r="E1705" s="103">
        <v>1023</v>
      </c>
      <c r="F1705" s="101">
        <v>0</v>
      </c>
      <c r="G1705" s="103">
        <v>0</v>
      </c>
      <c r="H1705" s="103">
        <v>0</v>
      </c>
      <c r="I1705" s="102"/>
      <c r="J1705" s="103">
        <v>700</v>
      </c>
      <c r="K1705" s="101">
        <v>0</v>
      </c>
      <c r="L1705" s="103">
        <v>0</v>
      </c>
      <c r="M1705" s="103">
        <v>0</v>
      </c>
      <c r="N1705" s="102"/>
      <c r="O1705" s="103">
        <v>812</v>
      </c>
      <c r="P1705" s="103">
        <v>0</v>
      </c>
      <c r="Q1705" s="102"/>
      <c r="R1705" s="103">
        <v>1788</v>
      </c>
      <c r="S1705" s="103">
        <v>5</v>
      </c>
      <c r="T1705" s="102">
        <v>0</v>
      </c>
      <c r="U1705" s="103">
        <v>4323</v>
      </c>
      <c r="V1705" s="103">
        <v>5</v>
      </c>
    </row>
    <row r="1706" spans="1:22" ht="16">
      <c r="A1706" s="104" t="s">
        <v>905</v>
      </c>
      <c r="B1706" s="20" t="str">
        <f>VLOOKUP(A1706,'Planning Periods'!$E$2:$N$540,10,FALSE)</f>
        <v>10/15/2013 - 10/15/2021</v>
      </c>
      <c r="C1706" s="103">
        <v>2017</v>
      </c>
      <c r="D1706" s="103" t="str">
        <f t="shared" si="25"/>
        <v>Rialto 2017</v>
      </c>
      <c r="E1706" s="103">
        <v>1023</v>
      </c>
      <c r="F1706" s="101">
        <v>0</v>
      </c>
      <c r="G1706" s="103">
        <v>0</v>
      </c>
      <c r="H1706" s="103">
        <v>0</v>
      </c>
      <c r="I1706" s="102"/>
      <c r="J1706" s="103">
        <v>700</v>
      </c>
      <c r="K1706" s="101">
        <v>0</v>
      </c>
      <c r="L1706" s="103">
        <v>0</v>
      </c>
      <c r="M1706" s="103">
        <v>0</v>
      </c>
      <c r="N1706" s="102"/>
      <c r="O1706" s="103">
        <v>812</v>
      </c>
      <c r="P1706" s="103">
        <v>0</v>
      </c>
      <c r="Q1706" s="102"/>
      <c r="R1706" s="103">
        <v>1788</v>
      </c>
      <c r="S1706" s="103">
        <v>7</v>
      </c>
      <c r="T1706" s="102">
        <v>0</v>
      </c>
      <c r="U1706" s="103">
        <v>4323</v>
      </c>
      <c r="V1706" s="103">
        <v>7</v>
      </c>
    </row>
    <row r="1707" spans="1:22" ht="16">
      <c r="A1707" s="104" t="s">
        <v>1195</v>
      </c>
      <c r="B1707" s="20" t="str">
        <f>VLOOKUP(A1707,'Planning Periods'!$E$2:$N$540,10,FALSE)</f>
        <v>01/31/2015 - 01/31/2023</v>
      </c>
      <c r="C1707" s="103">
        <v>2014</v>
      </c>
      <c r="D1707" s="103" t="str">
        <f t="shared" si="25"/>
        <v>Richmond 2014</v>
      </c>
      <c r="E1707" s="103" t="s">
        <v>1538</v>
      </c>
      <c r="F1707" s="101" t="s">
        <v>1538</v>
      </c>
      <c r="G1707" s="103" t="s">
        <v>1538</v>
      </c>
      <c r="H1707" s="103" t="s">
        <v>1538</v>
      </c>
      <c r="I1707" s="102"/>
      <c r="J1707" s="103" t="s">
        <v>1538</v>
      </c>
      <c r="K1707" s="101" t="s">
        <v>1538</v>
      </c>
      <c r="L1707" s="103" t="s">
        <v>1538</v>
      </c>
      <c r="M1707" s="103" t="s">
        <v>1538</v>
      </c>
      <c r="N1707" s="102"/>
      <c r="O1707" s="103" t="s">
        <v>1538</v>
      </c>
      <c r="P1707" s="103" t="s">
        <v>1538</v>
      </c>
      <c r="Q1707" s="102"/>
      <c r="R1707" s="103" t="s">
        <v>1538</v>
      </c>
      <c r="S1707" s="103" t="s">
        <v>1538</v>
      </c>
      <c r="T1707" s="102" t="s">
        <v>1538</v>
      </c>
      <c r="U1707" s="103" t="s">
        <v>1538</v>
      </c>
      <c r="V1707" s="103" t="s">
        <v>1538</v>
      </c>
    </row>
    <row r="1708" spans="1:22" ht="16">
      <c r="A1708" s="104" t="s">
        <v>1195</v>
      </c>
      <c r="B1708" s="20" t="str">
        <f>VLOOKUP(A1708,'Planning Periods'!$E$2:$N$540,10,FALSE)</f>
        <v>01/31/2015 - 01/31/2023</v>
      </c>
      <c r="C1708" s="103">
        <v>2015</v>
      </c>
      <c r="D1708" s="103" t="str">
        <f t="shared" si="25"/>
        <v>Richmond 2015</v>
      </c>
      <c r="E1708" s="103">
        <v>438</v>
      </c>
      <c r="F1708" s="101">
        <v>0</v>
      </c>
      <c r="G1708" s="103">
        <v>0</v>
      </c>
      <c r="H1708" s="103">
        <v>0</v>
      </c>
      <c r="I1708" s="102"/>
      <c r="J1708" s="103">
        <v>305</v>
      </c>
      <c r="K1708" s="101">
        <v>79</v>
      </c>
      <c r="L1708" s="103">
        <v>79</v>
      </c>
      <c r="M1708" s="103">
        <v>0</v>
      </c>
      <c r="N1708" s="102"/>
      <c r="O1708" s="103">
        <v>410</v>
      </c>
      <c r="P1708" s="103">
        <v>0</v>
      </c>
      <c r="Q1708" s="102"/>
      <c r="R1708" s="103">
        <v>1282</v>
      </c>
      <c r="S1708" s="103">
        <v>112</v>
      </c>
      <c r="T1708" s="102">
        <v>0</v>
      </c>
      <c r="U1708" s="103">
        <v>2435</v>
      </c>
      <c r="V1708" s="103">
        <v>191</v>
      </c>
    </row>
    <row r="1709" spans="1:22" ht="16">
      <c r="A1709" s="104" t="s">
        <v>1195</v>
      </c>
      <c r="B1709" s="20" t="str">
        <f>VLOOKUP(A1709,'Planning Periods'!$E$2:$N$540,10,FALSE)</f>
        <v>01/31/2015 - 01/31/2023</v>
      </c>
      <c r="C1709" s="103">
        <v>2016</v>
      </c>
      <c r="D1709" s="103" t="str">
        <f t="shared" si="25"/>
        <v>Richmond 2016</v>
      </c>
      <c r="E1709" s="103">
        <v>438</v>
      </c>
      <c r="F1709" s="101">
        <v>0</v>
      </c>
      <c r="G1709" s="103">
        <v>0</v>
      </c>
      <c r="H1709" s="103">
        <v>0</v>
      </c>
      <c r="I1709" s="102"/>
      <c r="J1709" s="103">
        <v>305</v>
      </c>
      <c r="K1709" s="101">
        <v>0</v>
      </c>
      <c r="L1709" s="103">
        <v>0</v>
      </c>
      <c r="M1709" s="103">
        <v>0</v>
      </c>
      <c r="N1709" s="102"/>
      <c r="O1709" s="103">
        <v>410</v>
      </c>
      <c r="P1709" s="103">
        <v>0</v>
      </c>
      <c r="Q1709" s="102"/>
      <c r="R1709" s="103">
        <v>1282</v>
      </c>
      <c r="S1709" s="103">
        <v>56</v>
      </c>
      <c r="T1709" s="102">
        <v>0</v>
      </c>
      <c r="U1709" s="103">
        <v>2435</v>
      </c>
      <c r="V1709" s="103">
        <v>56</v>
      </c>
    </row>
    <row r="1710" spans="1:22" ht="16">
      <c r="A1710" s="104" t="s">
        <v>1195</v>
      </c>
      <c r="B1710" s="20" t="str">
        <f>VLOOKUP(A1710,'Planning Periods'!$E$2:$N$540,10,FALSE)</f>
        <v>01/31/2015 - 01/31/2023</v>
      </c>
      <c r="C1710" s="103">
        <v>2017</v>
      </c>
      <c r="D1710" s="103" t="str">
        <f t="shared" si="25"/>
        <v>Richmond 2017</v>
      </c>
      <c r="E1710" s="103">
        <v>438</v>
      </c>
      <c r="F1710" s="101">
        <v>79</v>
      </c>
      <c r="G1710" s="103">
        <v>79</v>
      </c>
      <c r="H1710" s="103">
        <v>0</v>
      </c>
      <c r="I1710" s="102"/>
      <c r="J1710" s="103">
        <v>305</v>
      </c>
      <c r="K1710" s="101">
        <v>0</v>
      </c>
      <c r="L1710" s="103">
        <v>0</v>
      </c>
      <c r="M1710" s="103">
        <v>0</v>
      </c>
      <c r="N1710" s="102"/>
      <c r="O1710" s="103">
        <v>410</v>
      </c>
      <c r="P1710" s="103">
        <v>0</v>
      </c>
      <c r="Q1710" s="102"/>
      <c r="R1710" s="103">
        <v>1282</v>
      </c>
      <c r="S1710" s="103">
        <v>59</v>
      </c>
      <c r="T1710" s="102">
        <v>0</v>
      </c>
      <c r="U1710" s="103">
        <v>2435</v>
      </c>
      <c r="V1710" s="103">
        <v>138</v>
      </c>
    </row>
    <row r="1711" spans="1:22" ht="16">
      <c r="A1711" t="s">
        <v>1144</v>
      </c>
      <c r="B1711" s="20" t="str">
        <f>VLOOKUP(A1711,'Planning Periods'!$E$2:$N$540,10,FALSE)</f>
        <v>12/31/2015 - 12/31/2023</v>
      </c>
      <c r="C1711" s="103">
        <v>2013</v>
      </c>
      <c r="D1711" s="103" t="str">
        <f t="shared" si="25"/>
        <v>Ridgecrest 2013</v>
      </c>
      <c r="E1711" s="103" t="s">
        <v>1538</v>
      </c>
      <c r="F1711" s="101" t="s">
        <v>1538</v>
      </c>
      <c r="G1711" s="103" t="s">
        <v>1538</v>
      </c>
      <c r="H1711" s="103" t="s">
        <v>1538</v>
      </c>
      <c r="I1711" s="102"/>
      <c r="J1711" s="103" t="s">
        <v>1538</v>
      </c>
      <c r="K1711" s="101" t="s">
        <v>1538</v>
      </c>
      <c r="L1711" s="103" t="s">
        <v>1538</v>
      </c>
      <c r="M1711" s="103" t="s">
        <v>1538</v>
      </c>
      <c r="N1711" s="102"/>
      <c r="O1711" s="103" t="s">
        <v>1538</v>
      </c>
      <c r="P1711" s="103" t="s">
        <v>1538</v>
      </c>
      <c r="Q1711" s="102"/>
      <c r="R1711" s="103" t="s">
        <v>1538</v>
      </c>
      <c r="S1711" s="103" t="s">
        <v>1538</v>
      </c>
      <c r="T1711" s="102" t="s">
        <v>1538</v>
      </c>
      <c r="U1711" s="103" t="s">
        <v>1538</v>
      </c>
      <c r="V1711" s="103" t="s">
        <v>1538</v>
      </c>
    </row>
    <row r="1712" spans="1:22" ht="16">
      <c r="A1712" t="s">
        <v>1144</v>
      </c>
      <c r="B1712" s="20" t="str">
        <f>VLOOKUP(A1712,'Planning Periods'!$E$2:$N$540,10,FALSE)</f>
        <v>12/31/2015 - 12/31/2023</v>
      </c>
      <c r="C1712" s="103">
        <v>2014</v>
      </c>
      <c r="D1712" s="103" t="str">
        <f t="shared" si="25"/>
        <v>Ridgecrest 2014</v>
      </c>
      <c r="E1712" s="101" t="s">
        <v>1538</v>
      </c>
      <c r="F1712" s="101" t="s">
        <v>1538</v>
      </c>
      <c r="G1712" s="101" t="s">
        <v>1538</v>
      </c>
      <c r="H1712" s="101" t="s">
        <v>1538</v>
      </c>
      <c r="I1712" s="101">
        <v>0</v>
      </c>
      <c r="J1712" s="101" t="s">
        <v>1538</v>
      </c>
      <c r="K1712" s="101" t="s">
        <v>1538</v>
      </c>
      <c r="L1712" s="101" t="s">
        <v>1538</v>
      </c>
      <c r="M1712" s="101" t="s">
        <v>1538</v>
      </c>
      <c r="N1712" s="101">
        <v>0</v>
      </c>
      <c r="O1712" s="101" t="s">
        <v>1538</v>
      </c>
      <c r="P1712" s="101" t="s">
        <v>1538</v>
      </c>
      <c r="Q1712" s="101"/>
      <c r="R1712" s="101" t="s">
        <v>1538</v>
      </c>
      <c r="S1712" s="101" t="s">
        <v>1538</v>
      </c>
      <c r="T1712" s="101" t="s">
        <v>1538</v>
      </c>
      <c r="U1712" s="101" t="s">
        <v>1538</v>
      </c>
      <c r="V1712" s="101" t="s">
        <v>1538</v>
      </c>
    </row>
    <row r="1713" spans="1:22" ht="16">
      <c r="A1713" t="s">
        <v>1144</v>
      </c>
      <c r="B1713" s="20" t="str">
        <f>VLOOKUP(A1713,'Planning Periods'!$E$2:$N$540,10,FALSE)</f>
        <v>12/31/2015 - 12/31/2023</v>
      </c>
      <c r="C1713" s="103">
        <v>2015</v>
      </c>
      <c r="D1713" s="103" t="str">
        <f t="shared" si="25"/>
        <v>Ridgecrest 2015</v>
      </c>
      <c r="E1713" t="s">
        <v>1538</v>
      </c>
      <c r="F1713" t="s">
        <v>1538</v>
      </c>
      <c r="G1713" t="s">
        <v>1538</v>
      </c>
      <c r="H1713" t="s">
        <v>1538</v>
      </c>
      <c r="J1713" t="s">
        <v>1538</v>
      </c>
      <c r="K1713" t="s">
        <v>1538</v>
      </c>
      <c r="L1713" t="s">
        <v>1538</v>
      </c>
      <c r="M1713" t="s">
        <v>1538</v>
      </c>
      <c r="O1713" t="s">
        <v>1538</v>
      </c>
      <c r="P1713" t="s">
        <v>1538</v>
      </c>
      <c r="R1713" t="s">
        <v>1538</v>
      </c>
      <c r="S1713" t="s">
        <v>1538</v>
      </c>
      <c r="T1713" t="s">
        <v>1538</v>
      </c>
      <c r="U1713" t="s">
        <v>1538</v>
      </c>
      <c r="V1713" t="s">
        <v>1538</v>
      </c>
    </row>
    <row r="1714" spans="1:22" ht="16">
      <c r="A1714" t="s">
        <v>1144</v>
      </c>
      <c r="B1714" s="20" t="str">
        <f>VLOOKUP(A1714,'Planning Periods'!$E$2:$N$540,10,FALSE)</f>
        <v>12/31/2015 - 12/31/2023</v>
      </c>
      <c r="C1714" s="103">
        <v>2016</v>
      </c>
      <c r="D1714" s="103" t="str">
        <f t="shared" si="25"/>
        <v>Ridgecrest 2016</v>
      </c>
      <c r="E1714" t="s">
        <v>1538</v>
      </c>
      <c r="F1714" t="s">
        <v>1538</v>
      </c>
      <c r="G1714" t="s">
        <v>1538</v>
      </c>
      <c r="H1714" t="s">
        <v>1538</v>
      </c>
      <c r="J1714" t="s">
        <v>1538</v>
      </c>
      <c r="K1714" t="s">
        <v>1538</v>
      </c>
      <c r="L1714" t="s">
        <v>1538</v>
      </c>
      <c r="M1714" t="s">
        <v>1538</v>
      </c>
      <c r="O1714" t="s">
        <v>1538</v>
      </c>
      <c r="P1714" t="s">
        <v>1538</v>
      </c>
      <c r="R1714" t="s">
        <v>1538</v>
      </c>
      <c r="S1714" t="s">
        <v>1538</v>
      </c>
      <c r="T1714" t="s">
        <v>1538</v>
      </c>
      <c r="U1714" t="s">
        <v>1538</v>
      </c>
      <c r="V1714" t="s">
        <v>1538</v>
      </c>
    </row>
    <row r="1715" spans="1:22" ht="16">
      <c r="A1715" t="s">
        <v>1144</v>
      </c>
      <c r="B1715" s="20" t="str">
        <f>VLOOKUP(A1715,'Planning Periods'!$E$2:$N$540,10,FALSE)</f>
        <v>12/31/2015 - 12/31/2023</v>
      </c>
      <c r="C1715" s="103">
        <v>2017</v>
      </c>
      <c r="D1715" s="103" t="str">
        <f t="shared" si="25"/>
        <v>Ridgecrest 2017</v>
      </c>
      <c r="E1715" t="s">
        <v>1538</v>
      </c>
      <c r="F1715" t="s">
        <v>1538</v>
      </c>
      <c r="G1715" t="s">
        <v>1538</v>
      </c>
      <c r="H1715" t="s">
        <v>1538</v>
      </c>
      <c r="J1715" t="s">
        <v>1538</v>
      </c>
      <c r="K1715" t="s">
        <v>1538</v>
      </c>
      <c r="L1715" t="s">
        <v>1538</v>
      </c>
      <c r="M1715" t="s">
        <v>1538</v>
      </c>
      <c r="O1715" t="s">
        <v>1538</v>
      </c>
      <c r="P1715" t="s">
        <v>1538</v>
      </c>
      <c r="R1715" t="s">
        <v>1538</v>
      </c>
      <c r="S1715" t="s">
        <v>1538</v>
      </c>
      <c r="T1715" t="s">
        <v>1538</v>
      </c>
      <c r="U1715" t="s">
        <v>1538</v>
      </c>
      <c r="V1715" t="s">
        <v>1538</v>
      </c>
    </row>
    <row r="1716" spans="1:22" ht="16">
      <c r="A1716" t="s">
        <v>1163</v>
      </c>
      <c r="B1716" s="20" t="str">
        <f>VLOOKUP(A1716,'Planning Periods'!$E$2:$N$540,10,FALSE)</f>
        <v>06/30/2014 - 06/30/2019</v>
      </c>
      <c r="C1716" s="103">
        <v>2014</v>
      </c>
      <c r="D1716" s="103" t="str">
        <f t="shared" si="25"/>
        <v>Rio Dell 2014</v>
      </c>
      <c r="E1716" s="101" t="s">
        <v>1538</v>
      </c>
      <c r="F1716" s="101" t="s">
        <v>1538</v>
      </c>
      <c r="G1716" s="101" t="s">
        <v>1538</v>
      </c>
      <c r="H1716" s="101" t="s">
        <v>1538</v>
      </c>
      <c r="I1716" s="101">
        <v>0</v>
      </c>
      <c r="J1716" s="101" t="s">
        <v>1538</v>
      </c>
      <c r="K1716" s="101" t="s">
        <v>1538</v>
      </c>
      <c r="L1716" s="101" t="s">
        <v>1538</v>
      </c>
      <c r="M1716" s="101" t="s">
        <v>1538</v>
      </c>
      <c r="N1716" s="101">
        <v>0</v>
      </c>
      <c r="O1716" s="101" t="s">
        <v>1538</v>
      </c>
      <c r="P1716" s="101" t="s">
        <v>1538</v>
      </c>
      <c r="Q1716" s="101"/>
      <c r="R1716" s="101" t="s">
        <v>1538</v>
      </c>
      <c r="S1716" s="101" t="s">
        <v>1538</v>
      </c>
      <c r="T1716" s="101" t="s">
        <v>1538</v>
      </c>
      <c r="U1716" s="101" t="s">
        <v>1538</v>
      </c>
      <c r="V1716" s="101" t="s">
        <v>1538</v>
      </c>
    </row>
    <row r="1717" spans="1:22" ht="16">
      <c r="A1717" t="s">
        <v>1163</v>
      </c>
      <c r="B1717" s="20" t="str">
        <f>VLOOKUP(A1717,'Planning Periods'!$E$2:$N$540,10,FALSE)</f>
        <v>06/30/2014 - 06/30/2019</v>
      </c>
      <c r="C1717" s="103">
        <v>2015</v>
      </c>
      <c r="D1717" s="103" t="str">
        <f t="shared" si="25"/>
        <v>Rio Dell 2015</v>
      </c>
      <c r="E1717" t="s">
        <v>1538</v>
      </c>
      <c r="F1717" t="s">
        <v>1538</v>
      </c>
      <c r="G1717" t="s">
        <v>1538</v>
      </c>
      <c r="H1717" t="s">
        <v>1538</v>
      </c>
      <c r="J1717" t="s">
        <v>1538</v>
      </c>
      <c r="K1717" t="s">
        <v>1538</v>
      </c>
      <c r="L1717" t="s">
        <v>1538</v>
      </c>
      <c r="M1717" t="s">
        <v>1538</v>
      </c>
      <c r="O1717" t="s">
        <v>1538</v>
      </c>
      <c r="P1717" t="s">
        <v>1538</v>
      </c>
      <c r="R1717" t="s">
        <v>1538</v>
      </c>
      <c r="S1717" t="s">
        <v>1538</v>
      </c>
      <c r="T1717" t="s">
        <v>1538</v>
      </c>
      <c r="U1717" t="s">
        <v>1538</v>
      </c>
      <c r="V1717" t="s">
        <v>1538</v>
      </c>
    </row>
    <row r="1718" spans="1:22" ht="16">
      <c r="A1718" t="s">
        <v>1163</v>
      </c>
      <c r="B1718" s="20" t="str">
        <f>VLOOKUP(A1718,'Planning Periods'!$E$2:$N$540,10,FALSE)</f>
        <v>06/30/2014 - 06/30/2019</v>
      </c>
      <c r="C1718" s="103">
        <v>2016</v>
      </c>
      <c r="D1718" s="103" t="str">
        <f t="shared" si="25"/>
        <v>Rio Dell 2016</v>
      </c>
      <c r="E1718" t="s">
        <v>1538</v>
      </c>
      <c r="F1718" t="s">
        <v>1538</v>
      </c>
      <c r="G1718" t="s">
        <v>1538</v>
      </c>
      <c r="H1718" t="s">
        <v>1538</v>
      </c>
      <c r="J1718" t="s">
        <v>1538</v>
      </c>
      <c r="K1718" t="s">
        <v>1538</v>
      </c>
      <c r="L1718" t="s">
        <v>1538</v>
      </c>
      <c r="M1718" t="s">
        <v>1538</v>
      </c>
      <c r="O1718" t="s">
        <v>1538</v>
      </c>
      <c r="P1718" t="s">
        <v>1538</v>
      </c>
      <c r="R1718" t="s">
        <v>1538</v>
      </c>
      <c r="S1718" t="s">
        <v>1538</v>
      </c>
      <c r="T1718" t="s">
        <v>1538</v>
      </c>
      <c r="U1718" t="s">
        <v>1538</v>
      </c>
      <c r="V1718" t="s">
        <v>1538</v>
      </c>
    </row>
    <row r="1719" spans="1:22" ht="16">
      <c r="A1719" t="s">
        <v>1163</v>
      </c>
      <c r="B1719" s="20" t="str">
        <f>VLOOKUP(A1719,'Planning Periods'!$E$2:$N$540,10,FALSE)</f>
        <v>06/30/2014 - 06/30/2019</v>
      </c>
      <c r="C1719" s="103">
        <v>2017</v>
      </c>
      <c r="D1719" s="103" t="str">
        <f t="shared" si="25"/>
        <v>Rio Dell 2017</v>
      </c>
      <c r="E1719" t="s">
        <v>1538</v>
      </c>
      <c r="F1719" t="s">
        <v>1538</v>
      </c>
      <c r="G1719" t="s">
        <v>1538</v>
      </c>
      <c r="H1719" t="s">
        <v>1538</v>
      </c>
      <c r="J1719" t="s">
        <v>1538</v>
      </c>
      <c r="K1719" t="s">
        <v>1538</v>
      </c>
      <c r="L1719" t="s">
        <v>1538</v>
      </c>
      <c r="M1719" t="s">
        <v>1538</v>
      </c>
      <c r="O1719" t="s">
        <v>1538</v>
      </c>
      <c r="P1719" t="s">
        <v>1538</v>
      </c>
      <c r="R1719" t="s">
        <v>1538</v>
      </c>
      <c r="S1719" t="s">
        <v>1538</v>
      </c>
      <c r="T1719" t="s">
        <v>1538</v>
      </c>
      <c r="U1719" t="s">
        <v>1538</v>
      </c>
      <c r="V1719" t="s">
        <v>1538</v>
      </c>
    </row>
    <row r="1720" spans="1:22" ht="16">
      <c r="A1720" t="s">
        <v>805</v>
      </c>
      <c r="B1720" s="20" t="str">
        <f>VLOOKUP(A1720,'Planning Periods'!$E$2:$N$540,10,FALSE)</f>
        <v>01/31/2015 - 01/31/2023</v>
      </c>
      <c r="C1720" s="103">
        <v>2014</v>
      </c>
      <c r="D1720" s="103" t="str">
        <f t="shared" si="25"/>
        <v>Rio Vista 2014</v>
      </c>
      <c r="E1720" s="101" t="s">
        <v>1538</v>
      </c>
      <c r="F1720" s="101" t="s">
        <v>1538</v>
      </c>
      <c r="G1720" s="101" t="s">
        <v>1538</v>
      </c>
      <c r="H1720" s="101" t="s">
        <v>1538</v>
      </c>
      <c r="I1720" s="101">
        <v>0</v>
      </c>
      <c r="J1720" s="101" t="s">
        <v>1538</v>
      </c>
      <c r="K1720" s="101" t="s">
        <v>1538</v>
      </c>
      <c r="L1720" s="101" t="s">
        <v>1538</v>
      </c>
      <c r="M1720" s="101" t="s">
        <v>1538</v>
      </c>
      <c r="N1720" s="101">
        <v>0</v>
      </c>
      <c r="O1720" s="101" t="s">
        <v>1538</v>
      </c>
      <c r="P1720" s="101" t="s">
        <v>1538</v>
      </c>
      <c r="Q1720" s="101"/>
      <c r="R1720" s="101" t="s">
        <v>1538</v>
      </c>
      <c r="S1720" s="101" t="s">
        <v>1538</v>
      </c>
      <c r="T1720" s="101" t="s">
        <v>1538</v>
      </c>
      <c r="U1720" s="101" t="s">
        <v>1538</v>
      </c>
      <c r="V1720" s="101" t="s">
        <v>1538</v>
      </c>
    </row>
    <row r="1721" spans="1:22" ht="16">
      <c r="A1721" t="s">
        <v>805</v>
      </c>
      <c r="B1721" s="20" t="str">
        <f>VLOOKUP(A1721,'Planning Periods'!$E$2:$N$540,10,FALSE)</f>
        <v>01/31/2015 - 01/31/2023</v>
      </c>
      <c r="C1721" s="103">
        <v>2015</v>
      </c>
      <c r="D1721" s="103" t="str">
        <f t="shared" si="25"/>
        <v>Rio Vista 2015</v>
      </c>
      <c r="E1721">
        <v>45</v>
      </c>
      <c r="F1721">
        <v>0</v>
      </c>
      <c r="G1721">
        <v>0</v>
      </c>
      <c r="H1721">
        <v>0</v>
      </c>
      <c r="J1721">
        <v>36</v>
      </c>
      <c r="K1721">
        <v>0</v>
      </c>
      <c r="L1721">
        <v>0</v>
      </c>
      <c r="M1721">
        <v>0</v>
      </c>
      <c r="O1721">
        <v>48</v>
      </c>
      <c r="P1721">
        <v>67</v>
      </c>
      <c r="R1721">
        <v>170</v>
      </c>
      <c r="S1721">
        <v>80</v>
      </c>
      <c r="T1721">
        <v>0</v>
      </c>
      <c r="U1721">
        <v>299</v>
      </c>
      <c r="V1721">
        <v>147</v>
      </c>
    </row>
    <row r="1722" spans="1:22" ht="16">
      <c r="A1722" t="s">
        <v>805</v>
      </c>
      <c r="B1722" s="20" t="str">
        <f>VLOOKUP(A1722,'Planning Periods'!$E$2:$N$540,10,FALSE)</f>
        <v>01/31/2015 - 01/31/2023</v>
      </c>
      <c r="C1722" s="103">
        <v>2016</v>
      </c>
      <c r="D1722" s="103" t="str">
        <f t="shared" si="25"/>
        <v>Rio Vista 2016</v>
      </c>
      <c r="E1722">
        <v>45</v>
      </c>
      <c r="F1722">
        <v>0</v>
      </c>
      <c r="G1722">
        <v>0</v>
      </c>
      <c r="H1722">
        <v>0</v>
      </c>
      <c r="J1722">
        <v>36</v>
      </c>
      <c r="K1722">
        <v>0</v>
      </c>
      <c r="L1722">
        <v>0</v>
      </c>
      <c r="M1722">
        <v>0</v>
      </c>
      <c r="O1722">
        <v>48</v>
      </c>
      <c r="P1722">
        <v>12</v>
      </c>
      <c r="R1722">
        <v>170</v>
      </c>
      <c r="S1722">
        <v>156</v>
      </c>
      <c r="T1722">
        <v>0</v>
      </c>
      <c r="U1722">
        <v>299</v>
      </c>
      <c r="V1722">
        <v>168</v>
      </c>
    </row>
    <row r="1723" spans="1:22" ht="16">
      <c r="A1723" t="s">
        <v>805</v>
      </c>
      <c r="B1723" s="20" t="str">
        <f>VLOOKUP(A1723,'Planning Periods'!$E$2:$N$540,10,FALSE)</f>
        <v>01/31/2015 - 01/31/2023</v>
      </c>
      <c r="C1723" s="103">
        <v>2017</v>
      </c>
      <c r="D1723" s="103" t="str">
        <f t="shared" si="25"/>
        <v>Rio Vista 2017</v>
      </c>
      <c r="E1723">
        <v>45</v>
      </c>
      <c r="F1723">
        <v>0</v>
      </c>
      <c r="G1723">
        <v>0</v>
      </c>
      <c r="H1723">
        <v>0</v>
      </c>
      <c r="J1723">
        <v>36</v>
      </c>
      <c r="K1723">
        <v>4</v>
      </c>
      <c r="L1723">
        <v>0</v>
      </c>
      <c r="M1723">
        <v>4</v>
      </c>
      <c r="O1723">
        <v>48</v>
      </c>
      <c r="P1723">
        <v>73</v>
      </c>
      <c r="R1723">
        <v>170</v>
      </c>
      <c r="S1723">
        <v>75</v>
      </c>
      <c r="T1723">
        <v>4</v>
      </c>
      <c r="U1723">
        <v>299</v>
      </c>
      <c r="V1723">
        <v>152</v>
      </c>
    </row>
    <row r="1724" spans="1:22" ht="16">
      <c r="A1724" t="s">
        <v>876</v>
      </c>
      <c r="B1724" s="20" t="str">
        <f>VLOOKUP(A1724,'Planning Periods'!$E$2:$N$540,10,FALSE)</f>
        <v>12/31/2015 - 12/31/2023</v>
      </c>
      <c r="C1724" s="103">
        <v>2014</v>
      </c>
      <c r="D1724" s="103" t="str">
        <f t="shared" si="25"/>
        <v>Ripon 2014</v>
      </c>
      <c r="E1724" s="101" t="s">
        <v>1538</v>
      </c>
      <c r="F1724" s="101" t="s">
        <v>1538</v>
      </c>
      <c r="G1724" s="101" t="s">
        <v>1538</v>
      </c>
      <c r="H1724" s="101" t="s">
        <v>1538</v>
      </c>
      <c r="I1724" s="101">
        <v>0</v>
      </c>
      <c r="J1724" s="101" t="s">
        <v>1538</v>
      </c>
      <c r="K1724" s="101" t="s">
        <v>1538</v>
      </c>
      <c r="L1724" s="101" t="s">
        <v>1538</v>
      </c>
      <c r="M1724" s="101" t="s">
        <v>1538</v>
      </c>
      <c r="N1724" s="101">
        <v>0</v>
      </c>
      <c r="O1724" s="101" t="s">
        <v>1538</v>
      </c>
      <c r="P1724" s="101" t="s">
        <v>1538</v>
      </c>
      <c r="Q1724" s="101"/>
      <c r="R1724" s="101" t="s">
        <v>1538</v>
      </c>
      <c r="S1724" s="101" t="s">
        <v>1538</v>
      </c>
      <c r="T1724" s="101" t="s">
        <v>1538</v>
      </c>
      <c r="U1724" s="101" t="s">
        <v>1538</v>
      </c>
      <c r="V1724" s="101" t="s">
        <v>1538</v>
      </c>
    </row>
    <row r="1725" spans="1:22" ht="16">
      <c r="A1725" t="s">
        <v>876</v>
      </c>
      <c r="B1725" s="20" t="str">
        <f>VLOOKUP(A1725,'Planning Periods'!$E$2:$N$540,10,FALSE)</f>
        <v>12/31/2015 - 12/31/2023</v>
      </c>
      <c r="C1725" s="103">
        <v>2015</v>
      </c>
      <c r="D1725" s="103" t="str">
        <f t="shared" si="25"/>
        <v>Ripon 2015</v>
      </c>
      <c r="E1725" t="s">
        <v>1538</v>
      </c>
      <c r="F1725" t="s">
        <v>1538</v>
      </c>
      <c r="G1725" t="s">
        <v>1538</v>
      </c>
      <c r="H1725" t="s">
        <v>1538</v>
      </c>
      <c r="J1725" t="s">
        <v>1538</v>
      </c>
      <c r="K1725" t="s">
        <v>1538</v>
      </c>
      <c r="L1725" t="s">
        <v>1538</v>
      </c>
      <c r="M1725" t="s">
        <v>1538</v>
      </c>
      <c r="O1725" t="s">
        <v>1538</v>
      </c>
      <c r="P1725" t="s">
        <v>1538</v>
      </c>
      <c r="R1725" t="s">
        <v>1538</v>
      </c>
      <c r="S1725" t="s">
        <v>1538</v>
      </c>
      <c r="T1725" t="s">
        <v>1538</v>
      </c>
      <c r="U1725" t="s">
        <v>1538</v>
      </c>
      <c r="V1725" t="s">
        <v>1538</v>
      </c>
    </row>
    <row r="1726" spans="1:22" ht="16">
      <c r="A1726" t="s">
        <v>876</v>
      </c>
      <c r="B1726" s="20" t="str">
        <f>VLOOKUP(A1726,'Planning Periods'!$E$2:$N$540,10,FALSE)</f>
        <v>12/31/2015 - 12/31/2023</v>
      </c>
      <c r="C1726" s="103">
        <v>2016</v>
      </c>
      <c r="D1726" s="103" t="str">
        <f t="shared" si="25"/>
        <v>Ripon 2016</v>
      </c>
      <c r="E1726" t="s">
        <v>1538</v>
      </c>
      <c r="F1726" t="s">
        <v>1538</v>
      </c>
      <c r="G1726" t="s">
        <v>1538</v>
      </c>
      <c r="H1726" t="s">
        <v>1538</v>
      </c>
      <c r="J1726" t="s">
        <v>1538</v>
      </c>
      <c r="K1726" t="s">
        <v>1538</v>
      </c>
      <c r="L1726" t="s">
        <v>1538</v>
      </c>
      <c r="M1726" t="s">
        <v>1538</v>
      </c>
      <c r="O1726" t="s">
        <v>1538</v>
      </c>
      <c r="P1726" t="s">
        <v>1538</v>
      </c>
      <c r="R1726" t="s">
        <v>1538</v>
      </c>
      <c r="S1726" t="s">
        <v>1538</v>
      </c>
      <c r="T1726" t="s">
        <v>1538</v>
      </c>
      <c r="U1726" t="s">
        <v>1538</v>
      </c>
      <c r="V1726" t="s">
        <v>1538</v>
      </c>
    </row>
    <row r="1727" spans="1:22" ht="16">
      <c r="A1727" t="s">
        <v>876</v>
      </c>
      <c r="B1727" s="20" t="str">
        <f>VLOOKUP(A1727,'Planning Periods'!$E$2:$N$540,10,FALSE)</f>
        <v>12/31/2015 - 12/31/2023</v>
      </c>
      <c r="C1727" s="103">
        <v>2017</v>
      </c>
      <c r="D1727" s="103" t="str">
        <f t="shared" si="25"/>
        <v>Ripon 2017</v>
      </c>
      <c r="E1727" t="s">
        <v>1538</v>
      </c>
      <c r="F1727" t="s">
        <v>1538</v>
      </c>
      <c r="G1727" t="s">
        <v>1538</v>
      </c>
      <c r="H1727" t="s">
        <v>1538</v>
      </c>
      <c r="J1727" t="s">
        <v>1538</v>
      </c>
      <c r="K1727" t="s">
        <v>1538</v>
      </c>
      <c r="L1727" t="s">
        <v>1538</v>
      </c>
      <c r="M1727" t="s">
        <v>1538</v>
      </c>
      <c r="O1727" t="s">
        <v>1538</v>
      </c>
      <c r="P1727" t="s">
        <v>1538</v>
      </c>
      <c r="R1727" t="s">
        <v>1538</v>
      </c>
      <c r="S1727" t="s">
        <v>1538</v>
      </c>
      <c r="T1727" t="s">
        <v>1538</v>
      </c>
      <c r="U1727" t="s">
        <v>1538</v>
      </c>
      <c r="V1727" t="s">
        <v>1538</v>
      </c>
    </row>
    <row r="1728" spans="1:22" ht="16">
      <c r="A1728" s="104" t="s">
        <v>786</v>
      </c>
      <c r="B1728" s="20" t="str">
        <f>VLOOKUP(A1728,'Planning Periods'!$E$2:$N$540,10,FALSE)</f>
        <v>12/31/2015 - 12/31/2023</v>
      </c>
      <c r="C1728" s="103">
        <v>2014</v>
      </c>
      <c r="D1728" s="103" t="str">
        <f t="shared" si="25"/>
        <v>Riverbank 2014</v>
      </c>
      <c r="E1728" t="s">
        <v>1538</v>
      </c>
      <c r="F1728" t="s">
        <v>1538</v>
      </c>
      <c r="G1728" t="s">
        <v>1538</v>
      </c>
      <c r="H1728" t="s">
        <v>1538</v>
      </c>
      <c r="J1728" t="s">
        <v>1538</v>
      </c>
      <c r="K1728" t="s">
        <v>1538</v>
      </c>
      <c r="L1728" t="s">
        <v>1538</v>
      </c>
      <c r="M1728" t="s">
        <v>1538</v>
      </c>
      <c r="O1728" t="s">
        <v>1538</v>
      </c>
      <c r="P1728" t="s">
        <v>1538</v>
      </c>
      <c r="R1728" t="s">
        <v>1538</v>
      </c>
      <c r="S1728" t="s">
        <v>1538</v>
      </c>
      <c r="T1728" t="s">
        <v>1538</v>
      </c>
      <c r="U1728" t="s">
        <v>1538</v>
      </c>
      <c r="V1728" t="s">
        <v>1538</v>
      </c>
    </row>
    <row r="1729" spans="1:22" ht="16">
      <c r="A1729" s="104" t="s">
        <v>786</v>
      </c>
      <c r="B1729" s="20" t="str">
        <f>VLOOKUP(A1729,'Planning Periods'!$E$2:$N$540,10,FALSE)</f>
        <v>12/31/2015 - 12/31/2023</v>
      </c>
      <c r="C1729" s="103">
        <v>2015</v>
      </c>
      <c r="D1729" s="103" t="str">
        <f t="shared" si="25"/>
        <v>Riverbank 2015</v>
      </c>
      <c r="E1729" s="103">
        <v>321</v>
      </c>
      <c r="F1729" s="101">
        <v>0</v>
      </c>
      <c r="G1729" s="103">
        <v>0</v>
      </c>
      <c r="H1729" s="103">
        <v>0</v>
      </c>
      <c r="I1729" s="102"/>
      <c r="J1729" s="103">
        <v>206</v>
      </c>
      <c r="K1729" s="101">
        <v>0</v>
      </c>
      <c r="L1729" s="103">
        <v>0</v>
      </c>
      <c r="M1729" s="103">
        <v>0</v>
      </c>
      <c r="N1729" s="102"/>
      <c r="O1729" s="103">
        <v>217</v>
      </c>
      <c r="P1729" s="103">
        <v>0</v>
      </c>
      <c r="Q1729" s="102"/>
      <c r="R1729" s="103">
        <v>536</v>
      </c>
      <c r="S1729" s="103">
        <v>52</v>
      </c>
      <c r="T1729" s="102">
        <v>0</v>
      </c>
      <c r="U1729" s="103">
        <v>1280</v>
      </c>
      <c r="V1729" s="103">
        <v>52</v>
      </c>
    </row>
    <row r="1730" spans="1:22" ht="16">
      <c r="A1730" s="104" t="s">
        <v>786</v>
      </c>
      <c r="B1730" s="20" t="str">
        <f>VLOOKUP(A1730,'Planning Periods'!$E$2:$N$540,10,FALSE)</f>
        <v>12/31/2015 - 12/31/2023</v>
      </c>
      <c r="C1730" s="103">
        <v>2016</v>
      </c>
      <c r="D1730" s="103" t="str">
        <f t="shared" si="25"/>
        <v>Riverbank 2016</v>
      </c>
      <c r="E1730" s="103">
        <v>321</v>
      </c>
      <c r="F1730" s="101">
        <v>33</v>
      </c>
      <c r="G1730" s="103">
        <v>33</v>
      </c>
      <c r="H1730" s="103">
        <v>0</v>
      </c>
      <c r="I1730" s="102"/>
      <c r="J1730" s="103">
        <v>206</v>
      </c>
      <c r="K1730" s="101">
        <v>38</v>
      </c>
      <c r="L1730" s="103">
        <v>38</v>
      </c>
      <c r="M1730" s="103">
        <v>0</v>
      </c>
      <c r="N1730" s="102"/>
      <c r="O1730" s="103">
        <v>217</v>
      </c>
      <c r="P1730" s="103">
        <v>0</v>
      </c>
      <c r="Q1730" s="102"/>
      <c r="R1730" s="103">
        <v>536</v>
      </c>
      <c r="S1730" s="103">
        <v>0</v>
      </c>
      <c r="T1730" s="102">
        <v>0</v>
      </c>
      <c r="U1730" s="103">
        <v>1280</v>
      </c>
      <c r="V1730" s="103">
        <v>71</v>
      </c>
    </row>
    <row r="1731" spans="1:22" ht="16">
      <c r="A1731" s="104" t="s">
        <v>786</v>
      </c>
      <c r="B1731" s="20" t="str">
        <f>VLOOKUP(A1731,'Planning Periods'!$E$2:$N$540,10,FALSE)</f>
        <v>12/31/2015 - 12/31/2023</v>
      </c>
      <c r="C1731" s="103">
        <v>2017</v>
      </c>
      <c r="D1731" s="103" t="str">
        <f t="shared" si="25"/>
        <v>Riverbank 2017</v>
      </c>
      <c r="E1731" s="103">
        <v>321</v>
      </c>
      <c r="F1731" s="101">
        <v>0</v>
      </c>
      <c r="G1731" s="103">
        <v>0</v>
      </c>
      <c r="H1731" s="103">
        <v>0</v>
      </c>
      <c r="I1731" s="102"/>
      <c r="J1731" s="103">
        <v>206</v>
      </c>
      <c r="K1731" s="101">
        <v>0</v>
      </c>
      <c r="L1731" s="103">
        <v>0</v>
      </c>
      <c r="M1731" s="103">
        <v>0</v>
      </c>
      <c r="N1731" s="102"/>
      <c r="O1731" s="103">
        <v>217</v>
      </c>
      <c r="P1731" s="103">
        <v>0</v>
      </c>
      <c r="Q1731" s="102"/>
      <c r="R1731" s="103">
        <v>536</v>
      </c>
      <c r="S1731" s="103">
        <v>13</v>
      </c>
      <c r="T1731" s="102">
        <v>0</v>
      </c>
      <c r="U1731" s="103">
        <v>1280</v>
      </c>
      <c r="V1731" s="103">
        <v>13</v>
      </c>
    </row>
    <row r="1732" spans="1:22">
      <c r="A1732" s="104" t="s">
        <v>932</v>
      </c>
      <c r="B1732" s="20"/>
      <c r="C1732" s="103">
        <v>2013</v>
      </c>
      <c r="D1732" s="103" t="str">
        <f t="shared" si="25"/>
        <v>Riverside 2013</v>
      </c>
      <c r="E1732" s="103" t="s">
        <v>1538</v>
      </c>
      <c r="F1732" s="101" t="s">
        <v>1538</v>
      </c>
      <c r="G1732" s="103" t="s">
        <v>1538</v>
      </c>
      <c r="H1732" s="103" t="s">
        <v>1538</v>
      </c>
      <c r="I1732" s="102"/>
      <c r="J1732" s="103" t="s">
        <v>1538</v>
      </c>
      <c r="K1732" s="101" t="s">
        <v>1538</v>
      </c>
      <c r="L1732" s="103" t="s">
        <v>1538</v>
      </c>
      <c r="M1732" s="103" t="s">
        <v>1538</v>
      </c>
      <c r="N1732" s="102"/>
      <c r="O1732" s="103" t="s">
        <v>1538</v>
      </c>
      <c r="P1732" s="103" t="s">
        <v>1538</v>
      </c>
      <c r="Q1732" s="102"/>
      <c r="R1732" s="103" t="s">
        <v>1538</v>
      </c>
      <c r="S1732" s="103" t="s">
        <v>1538</v>
      </c>
      <c r="T1732" s="102" t="s">
        <v>1538</v>
      </c>
      <c r="U1732" s="103" t="s">
        <v>1538</v>
      </c>
      <c r="V1732" s="103" t="s">
        <v>1538</v>
      </c>
    </row>
    <row r="1733" spans="1:22" ht="16">
      <c r="A1733" s="104" t="s">
        <v>932</v>
      </c>
      <c r="B1733" s="20" t="str">
        <f>VLOOKUP(A1733,'Planning Periods'!$E$2:$N$540,10,FALSE)</f>
        <v>10/15/2013 - 10/15/2021</v>
      </c>
      <c r="C1733" s="103">
        <v>2014</v>
      </c>
      <c r="D1733" s="103" t="str">
        <f t="shared" si="25"/>
        <v>Riverside 2014</v>
      </c>
      <c r="E1733" s="103" t="s">
        <v>1538</v>
      </c>
      <c r="F1733" s="101" t="s">
        <v>1538</v>
      </c>
      <c r="G1733" s="103" t="s">
        <v>1538</v>
      </c>
      <c r="H1733" s="103" t="s">
        <v>1538</v>
      </c>
      <c r="I1733" s="102"/>
      <c r="J1733" s="103" t="s">
        <v>1538</v>
      </c>
      <c r="K1733" s="101" t="s">
        <v>1538</v>
      </c>
      <c r="L1733" s="103" t="s">
        <v>1538</v>
      </c>
      <c r="M1733" s="103" t="s">
        <v>1538</v>
      </c>
      <c r="N1733" s="102"/>
      <c r="O1733" s="103" t="s">
        <v>1538</v>
      </c>
      <c r="P1733" s="103" t="s">
        <v>1538</v>
      </c>
      <c r="Q1733" s="102"/>
      <c r="R1733" s="103" t="s">
        <v>1538</v>
      </c>
      <c r="S1733" s="103" t="s">
        <v>1538</v>
      </c>
      <c r="T1733" s="102" t="s">
        <v>1538</v>
      </c>
      <c r="U1733" s="103" t="s">
        <v>1538</v>
      </c>
      <c r="V1733" s="103" t="s">
        <v>1538</v>
      </c>
    </row>
    <row r="1734" spans="1:22" ht="16">
      <c r="A1734" s="104" t="s">
        <v>932</v>
      </c>
      <c r="B1734" s="20" t="str">
        <f>VLOOKUP(A1734,'Planning Periods'!$E$2:$N$540,10,FALSE)</f>
        <v>10/15/2013 - 10/15/2021</v>
      </c>
      <c r="C1734" s="103">
        <v>2015</v>
      </c>
      <c r="D1734" s="103" t="str">
        <f t="shared" si="25"/>
        <v>Riverside 2015</v>
      </c>
      <c r="E1734" s="103" t="s">
        <v>1538</v>
      </c>
      <c r="F1734" s="101" t="s">
        <v>1538</v>
      </c>
      <c r="G1734" s="103" t="s">
        <v>1538</v>
      </c>
      <c r="H1734" s="103" t="s">
        <v>1538</v>
      </c>
      <c r="I1734" s="102"/>
      <c r="J1734" s="103" t="s">
        <v>1538</v>
      </c>
      <c r="K1734" s="101" t="s">
        <v>1538</v>
      </c>
      <c r="L1734" s="103" t="s">
        <v>1538</v>
      </c>
      <c r="M1734" s="103" t="s">
        <v>1538</v>
      </c>
      <c r="N1734" s="102"/>
      <c r="O1734" s="103" t="s">
        <v>1538</v>
      </c>
      <c r="P1734" s="103" t="s">
        <v>1538</v>
      </c>
      <c r="Q1734" s="102"/>
      <c r="R1734" s="103" t="s">
        <v>1538</v>
      </c>
      <c r="S1734" s="103" t="s">
        <v>1538</v>
      </c>
      <c r="T1734" s="102" t="s">
        <v>1538</v>
      </c>
      <c r="U1734" s="103" t="s">
        <v>1538</v>
      </c>
      <c r="V1734" s="103" t="s">
        <v>1538</v>
      </c>
    </row>
    <row r="1735" spans="1:22" ht="16">
      <c r="A1735" s="104" t="s">
        <v>932</v>
      </c>
      <c r="B1735" s="20" t="str">
        <f>VLOOKUP(A1735,'Planning Periods'!$E$2:$N$540,10,FALSE)</f>
        <v>10/15/2013 - 10/15/2021</v>
      </c>
      <c r="C1735" s="103">
        <v>2016</v>
      </c>
      <c r="D1735" s="103" t="str">
        <f t="shared" si="25"/>
        <v>Riverside 2016</v>
      </c>
      <c r="E1735" s="103" t="s">
        <v>1538</v>
      </c>
      <c r="F1735" s="101" t="s">
        <v>1538</v>
      </c>
      <c r="G1735" s="103" t="s">
        <v>1538</v>
      </c>
      <c r="H1735" s="103" t="s">
        <v>1538</v>
      </c>
      <c r="I1735" s="102"/>
      <c r="J1735" s="103" t="s">
        <v>1538</v>
      </c>
      <c r="K1735" s="101" t="s">
        <v>1538</v>
      </c>
      <c r="L1735" s="103" t="s">
        <v>1538</v>
      </c>
      <c r="M1735" s="103" t="s">
        <v>1538</v>
      </c>
      <c r="N1735" s="102"/>
      <c r="O1735" s="103" t="s">
        <v>1538</v>
      </c>
      <c r="P1735" s="103" t="s">
        <v>1538</v>
      </c>
      <c r="Q1735" s="102"/>
      <c r="R1735" s="103" t="s">
        <v>1538</v>
      </c>
      <c r="S1735" s="103" t="s">
        <v>1538</v>
      </c>
      <c r="T1735" s="102" t="s">
        <v>1538</v>
      </c>
      <c r="U1735" s="103" t="s">
        <v>1538</v>
      </c>
      <c r="V1735" s="103" t="s">
        <v>1538</v>
      </c>
    </row>
    <row r="1736" spans="1:22" ht="16">
      <c r="A1736" s="104" t="s">
        <v>932</v>
      </c>
      <c r="B1736" s="20" t="str">
        <f>VLOOKUP(A1736,'Planning Periods'!$E$2:$N$540,10,FALSE)</f>
        <v>10/15/2013 - 10/15/2021</v>
      </c>
      <c r="C1736" s="103">
        <v>2017</v>
      </c>
      <c r="D1736" s="103" t="str">
        <f t="shared" si="25"/>
        <v>Riverside 2017</v>
      </c>
      <c r="E1736" s="103">
        <v>2002</v>
      </c>
      <c r="F1736" s="101">
        <v>0</v>
      </c>
      <c r="G1736" s="103">
        <v>0</v>
      </c>
      <c r="H1736" s="103">
        <v>0</v>
      </c>
      <c r="I1736" s="102"/>
      <c r="J1736" s="103">
        <v>1336</v>
      </c>
      <c r="K1736" s="101">
        <v>0</v>
      </c>
      <c r="L1736" s="103">
        <v>0</v>
      </c>
      <c r="M1736" s="103">
        <v>0</v>
      </c>
      <c r="N1736" s="102"/>
      <c r="O1736" s="103">
        <v>1503</v>
      </c>
      <c r="P1736" s="103">
        <v>12</v>
      </c>
      <c r="Q1736" s="102"/>
      <c r="R1736" s="103">
        <v>3442</v>
      </c>
      <c r="S1736" s="103">
        <v>70</v>
      </c>
      <c r="T1736" s="102">
        <v>0</v>
      </c>
      <c r="U1736" s="103">
        <v>8283</v>
      </c>
      <c r="V1736" s="103">
        <v>82</v>
      </c>
    </row>
    <row r="1737" spans="1:22">
      <c r="A1737" s="104" t="s">
        <v>377</v>
      </c>
      <c r="B1737" s="20"/>
      <c r="C1737" s="103">
        <v>2013</v>
      </c>
      <c r="D1737" s="103" t="str">
        <f t="shared" si="25"/>
        <v>Riverside County - Unincorporated 2013</v>
      </c>
      <c r="E1737" s="103" t="s">
        <v>1538</v>
      </c>
      <c r="F1737" s="101" t="s">
        <v>1538</v>
      </c>
      <c r="G1737" s="103" t="s">
        <v>1538</v>
      </c>
      <c r="H1737" s="103" t="s">
        <v>1538</v>
      </c>
      <c r="I1737" s="102"/>
      <c r="J1737" s="103" t="s">
        <v>1538</v>
      </c>
      <c r="K1737" s="101" t="s">
        <v>1538</v>
      </c>
      <c r="L1737" s="103" t="s">
        <v>1538</v>
      </c>
      <c r="M1737" s="103" t="s">
        <v>1538</v>
      </c>
      <c r="N1737" s="102"/>
      <c r="O1737" s="103" t="s">
        <v>1538</v>
      </c>
      <c r="P1737" s="103" t="s">
        <v>1538</v>
      </c>
      <c r="Q1737" s="102"/>
      <c r="R1737" s="103" t="s">
        <v>1538</v>
      </c>
      <c r="S1737" s="103" t="s">
        <v>1538</v>
      </c>
      <c r="T1737" s="102" t="s">
        <v>1538</v>
      </c>
      <c r="U1737" s="103" t="s">
        <v>1538</v>
      </c>
      <c r="V1737" s="103" t="s">
        <v>1538</v>
      </c>
    </row>
    <row r="1738" spans="1:22" ht="16">
      <c r="A1738" s="104" t="s">
        <v>377</v>
      </c>
      <c r="B1738" s="20" t="str">
        <f>VLOOKUP(A1738,'Planning Periods'!$E$2:$N$540,10,FALSE)</f>
        <v>10/15/2013 - 10/15/2021</v>
      </c>
      <c r="C1738" s="103">
        <v>2014</v>
      </c>
      <c r="D1738" s="103" t="str">
        <f t="shared" si="25"/>
        <v>Riverside County - Unincorporated 2014</v>
      </c>
      <c r="E1738" s="103">
        <v>7173</v>
      </c>
      <c r="F1738" s="101">
        <v>43</v>
      </c>
      <c r="G1738" s="103">
        <v>43</v>
      </c>
      <c r="H1738" s="103">
        <v>0</v>
      </c>
      <c r="I1738" s="102"/>
      <c r="J1738" s="103">
        <v>4871</v>
      </c>
      <c r="K1738" s="101">
        <v>45</v>
      </c>
      <c r="L1738" s="103">
        <v>45</v>
      </c>
      <c r="M1738" s="103">
        <v>0</v>
      </c>
      <c r="N1738" s="102"/>
      <c r="O1738" s="103">
        <v>5534</v>
      </c>
      <c r="P1738" s="103">
        <v>430</v>
      </c>
      <c r="Q1738" s="102"/>
      <c r="R1738" s="103">
        <v>12725</v>
      </c>
      <c r="S1738" s="103">
        <v>630</v>
      </c>
      <c r="T1738" s="102">
        <v>0</v>
      </c>
      <c r="U1738" s="103">
        <v>30303</v>
      </c>
      <c r="V1738" s="103">
        <v>1148</v>
      </c>
    </row>
    <row r="1739" spans="1:22" ht="16">
      <c r="A1739" s="104" t="s">
        <v>377</v>
      </c>
      <c r="B1739" s="20" t="str">
        <f>VLOOKUP(A1739,'Planning Periods'!$E$2:$N$540,10,FALSE)</f>
        <v>10/15/2013 - 10/15/2021</v>
      </c>
      <c r="C1739" s="103">
        <v>2015</v>
      </c>
      <c r="D1739" s="103" t="str">
        <f t="shared" si="25"/>
        <v>Riverside County - Unincorporated 2015</v>
      </c>
      <c r="E1739" s="103">
        <v>7173</v>
      </c>
      <c r="F1739" s="101">
        <v>12</v>
      </c>
      <c r="G1739" s="103">
        <v>3</v>
      </c>
      <c r="H1739" s="103">
        <v>9</v>
      </c>
      <c r="I1739" s="102"/>
      <c r="J1739" s="103">
        <v>4871</v>
      </c>
      <c r="K1739" s="101">
        <v>8</v>
      </c>
      <c r="L1739" s="103">
        <v>8</v>
      </c>
      <c r="M1739" s="103">
        <v>0</v>
      </c>
      <c r="N1739" s="102"/>
      <c r="O1739" s="103">
        <v>5534</v>
      </c>
      <c r="P1739" s="103">
        <v>98</v>
      </c>
      <c r="Q1739" s="102"/>
      <c r="R1739" s="103">
        <v>12725</v>
      </c>
      <c r="S1739" s="103">
        <v>914</v>
      </c>
      <c r="T1739" s="102">
        <v>0</v>
      </c>
      <c r="U1739" s="103">
        <v>30303</v>
      </c>
      <c r="V1739" s="103">
        <v>1032</v>
      </c>
    </row>
    <row r="1740" spans="1:22" ht="16">
      <c r="A1740" s="104" t="s">
        <v>377</v>
      </c>
      <c r="B1740" s="20" t="str">
        <f>VLOOKUP(A1740,'Planning Periods'!$E$2:$N$540,10,FALSE)</f>
        <v>10/15/2013 - 10/15/2021</v>
      </c>
      <c r="C1740" s="103">
        <v>2016</v>
      </c>
      <c r="D1740" s="103" t="str">
        <f t="shared" si="25"/>
        <v>Riverside County - Unincorporated 2016</v>
      </c>
      <c r="E1740" s="103">
        <v>7173</v>
      </c>
      <c r="F1740" s="101">
        <v>23</v>
      </c>
      <c r="G1740" s="103">
        <v>23</v>
      </c>
      <c r="H1740" s="103">
        <v>0</v>
      </c>
      <c r="I1740" s="102"/>
      <c r="J1740" s="103">
        <v>4871</v>
      </c>
      <c r="K1740" s="101">
        <v>2</v>
      </c>
      <c r="L1740" s="103">
        <v>2</v>
      </c>
      <c r="M1740" s="103">
        <v>0</v>
      </c>
      <c r="N1740" s="102"/>
      <c r="O1740" s="103">
        <v>5534</v>
      </c>
      <c r="P1740" s="103">
        <v>0</v>
      </c>
      <c r="Q1740" s="102"/>
      <c r="R1740" s="103">
        <v>12725</v>
      </c>
      <c r="S1740" s="103">
        <v>394</v>
      </c>
      <c r="T1740" s="102">
        <v>0</v>
      </c>
      <c r="U1740" s="103">
        <v>30303</v>
      </c>
      <c r="V1740" s="103">
        <v>419</v>
      </c>
    </row>
    <row r="1741" spans="1:22" ht="16">
      <c r="A1741" s="104" t="s">
        <v>377</v>
      </c>
      <c r="B1741" s="20" t="str">
        <f>VLOOKUP(A1741,'Planning Periods'!$E$2:$N$540,10,FALSE)</f>
        <v>10/15/2013 - 10/15/2021</v>
      </c>
      <c r="C1741" s="103">
        <v>2017</v>
      </c>
      <c r="D1741" s="103" t="str">
        <f t="shared" si="25"/>
        <v>Riverside County - Unincorporated 2017</v>
      </c>
      <c r="E1741" s="103">
        <v>7173</v>
      </c>
      <c r="F1741" s="101">
        <v>86</v>
      </c>
      <c r="G1741" s="103">
        <v>86</v>
      </c>
      <c r="H1741" s="103">
        <v>0</v>
      </c>
      <c r="I1741" s="102"/>
      <c r="J1741" s="103">
        <v>4871</v>
      </c>
      <c r="K1741" s="101">
        <v>27</v>
      </c>
      <c r="L1741" s="103">
        <v>27</v>
      </c>
      <c r="M1741" s="103">
        <v>0</v>
      </c>
      <c r="N1741" s="102"/>
      <c r="O1741" s="103">
        <v>5534</v>
      </c>
      <c r="P1741" s="103">
        <v>505</v>
      </c>
      <c r="Q1741" s="102"/>
      <c r="R1741" s="103">
        <v>12725</v>
      </c>
      <c r="S1741" s="103">
        <v>62</v>
      </c>
      <c r="T1741" s="102">
        <v>0</v>
      </c>
      <c r="U1741" s="103">
        <v>30303</v>
      </c>
      <c r="V1741" s="103">
        <v>680</v>
      </c>
    </row>
    <row r="1742" spans="1:22" ht="16">
      <c r="A1742" s="104" t="s">
        <v>960</v>
      </c>
      <c r="B1742" s="20" t="str">
        <f>VLOOKUP(A1742,'Planning Periods'!$E$2:$N$540,10,FALSE)</f>
        <v>10/31/2013 - 10/31/2021</v>
      </c>
      <c r="C1742" s="103">
        <v>2013</v>
      </c>
      <c r="D1742" s="103" t="str">
        <f t="shared" si="25"/>
        <v>Rocklin 2013</v>
      </c>
      <c r="E1742" s="103">
        <v>1040</v>
      </c>
      <c r="F1742" s="101">
        <v>0</v>
      </c>
      <c r="G1742" s="103">
        <v>0</v>
      </c>
      <c r="H1742" s="103">
        <v>0</v>
      </c>
      <c r="I1742" s="102"/>
      <c r="J1742" s="103">
        <v>729</v>
      </c>
      <c r="K1742" s="101">
        <v>0</v>
      </c>
      <c r="L1742" s="103">
        <v>0</v>
      </c>
      <c r="M1742" s="103">
        <v>0</v>
      </c>
      <c r="N1742" s="102"/>
      <c r="O1742" s="103">
        <v>709</v>
      </c>
      <c r="P1742" s="103">
        <v>0</v>
      </c>
      <c r="Q1742" s="102"/>
      <c r="R1742" s="103">
        <v>1335</v>
      </c>
      <c r="S1742" s="103">
        <v>0</v>
      </c>
      <c r="T1742" s="102">
        <v>0</v>
      </c>
      <c r="U1742" s="103">
        <v>3813</v>
      </c>
      <c r="V1742" s="103">
        <v>0</v>
      </c>
    </row>
    <row r="1743" spans="1:22" ht="16">
      <c r="A1743" s="104" t="s">
        <v>960</v>
      </c>
      <c r="B1743" s="20" t="str">
        <f>VLOOKUP(A1743,'Planning Periods'!$E$2:$N$540,10,FALSE)</f>
        <v>10/31/2013 - 10/31/2021</v>
      </c>
      <c r="C1743" s="103">
        <v>2014</v>
      </c>
      <c r="D1743" s="103" t="str">
        <f t="shared" si="25"/>
        <v>Rocklin 2014</v>
      </c>
      <c r="E1743" s="103">
        <v>1040</v>
      </c>
      <c r="F1743" s="101">
        <v>0</v>
      </c>
      <c r="G1743" s="103">
        <v>0</v>
      </c>
      <c r="H1743" s="103">
        <v>0</v>
      </c>
      <c r="I1743" s="102"/>
      <c r="J1743" s="103">
        <v>729</v>
      </c>
      <c r="K1743" s="101">
        <v>0</v>
      </c>
      <c r="L1743" s="103">
        <v>0</v>
      </c>
      <c r="M1743" s="103">
        <v>0</v>
      </c>
      <c r="N1743" s="102"/>
      <c r="O1743" s="103">
        <v>709</v>
      </c>
      <c r="P1743" s="103">
        <v>37</v>
      </c>
      <c r="Q1743" s="102"/>
      <c r="R1743" s="103">
        <v>1335</v>
      </c>
      <c r="S1743" s="103">
        <v>360</v>
      </c>
      <c r="T1743" s="102">
        <v>0</v>
      </c>
      <c r="U1743" s="103">
        <v>3813</v>
      </c>
      <c r="V1743" s="103">
        <v>397</v>
      </c>
    </row>
    <row r="1744" spans="1:22" ht="16">
      <c r="A1744" s="104" t="s">
        <v>960</v>
      </c>
      <c r="B1744" s="20" t="str">
        <f>VLOOKUP(A1744,'Planning Periods'!$E$2:$N$540,10,FALSE)</f>
        <v>10/31/2013 - 10/31/2021</v>
      </c>
      <c r="C1744" s="103">
        <v>2015</v>
      </c>
      <c r="D1744" s="103" t="str">
        <f t="shared" si="25"/>
        <v>Rocklin 2015</v>
      </c>
      <c r="E1744" s="103">
        <v>1040</v>
      </c>
      <c r="F1744" s="101">
        <v>0</v>
      </c>
      <c r="G1744" s="103">
        <v>0</v>
      </c>
      <c r="H1744" s="103">
        <v>0</v>
      </c>
      <c r="I1744" s="102"/>
      <c r="J1744" s="103">
        <v>729</v>
      </c>
      <c r="K1744" s="101">
        <v>0</v>
      </c>
      <c r="L1744" s="103">
        <v>0</v>
      </c>
      <c r="M1744" s="103">
        <v>0</v>
      </c>
      <c r="N1744" s="102"/>
      <c r="O1744" s="103">
        <v>709</v>
      </c>
      <c r="P1744" s="103">
        <v>385</v>
      </c>
      <c r="Q1744" s="102"/>
      <c r="R1744" s="103">
        <v>1335</v>
      </c>
      <c r="S1744" s="103">
        <v>312</v>
      </c>
      <c r="T1744" s="102">
        <v>0</v>
      </c>
      <c r="U1744" s="103">
        <v>3813</v>
      </c>
      <c r="V1744" s="103">
        <v>697</v>
      </c>
    </row>
    <row r="1745" spans="1:22" ht="16">
      <c r="A1745" s="104" t="s">
        <v>960</v>
      </c>
      <c r="B1745" s="20" t="str">
        <f>VLOOKUP(A1745,'Planning Periods'!$E$2:$N$540,10,FALSE)</f>
        <v>10/31/2013 - 10/31/2021</v>
      </c>
      <c r="C1745" s="103">
        <v>2016</v>
      </c>
      <c r="D1745" s="103" t="str">
        <f t="shared" si="25"/>
        <v>Rocklin 2016</v>
      </c>
      <c r="E1745" s="103">
        <v>1040</v>
      </c>
      <c r="F1745" s="101">
        <v>0</v>
      </c>
      <c r="G1745" s="103">
        <v>0</v>
      </c>
      <c r="H1745" s="103">
        <v>0</v>
      </c>
      <c r="I1745" s="102"/>
      <c r="J1745" s="103">
        <v>729</v>
      </c>
      <c r="K1745" s="101">
        <v>0</v>
      </c>
      <c r="L1745" s="103">
        <v>0</v>
      </c>
      <c r="M1745" s="103">
        <v>0</v>
      </c>
      <c r="N1745" s="102"/>
      <c r="O1745" s="103">
        <v>709</v>
      </c>
      <c r="P1745" s="103">
        <v>184</v>
      </c>
      <c r="Q1745" s="102"/>
      <c r="R1745" s="103">
        <v>1335</v>
      </c>
      <c r="S1745" s="103">
        <v>352</v>
      </c>
      <c r="T1745" s="102">
        <v>0</v>
      </c>
      <c r="U1745" s="103">
        <v>3813</v>
      </c>
      <c r="V1745" s="103">
        <v>536</v>
      </c>
    </row>
    <row r="1746" spans="1:22" ht="16">
      <c r="A1746" s="104" t="s">
        <v>960</v>
      </c>
      <c r="B1746" s="20" t="str">
        <f>VLOOKUP(A1746,'Planning Periods'!$E$2:$N$540,10,FALSE)</f>
        <v>10/31/2013 - 10/31/2021</v>
      </c>
      <c r="C1746" s="103">
        <v>2017</v>
      </c>
      <c r="D1746" s="103" t="str">
        <f t="shared" si="25"/>
        <v>Rocklin 2017</v>
      </c>
      <c r="E1746" s="103">
        <v>1040</v>
      </c>
      <c r="F1746" s="101">
        <v>0</v>
      </c>
      <c r="G1746" s="103">
        <v>0</v>
      </c>
      <c r="H1746" s="103">
        <v>0</v>
      </c>
      <c r="I1746" s="102"/>
      <c r="J1746" s="103">
        <v>729</v>
      </c>
      <c r="K1746" s="101">
        <v>0</v>
      </c>
      <c r="L1746" s="103">
        <v>0</v>
      </c>
      <c r="M1746" s="103">
        <v>0</v>
      </c>
      <c r="N1746" s="102"/>
      <c r="O1746" s="103">
        <v>709</v>
      </c>
      <c r="P1746" s="103">
        <v>181</v>
      </c>
      <c r="Q1746" s="102"/>
      <c r="R1746" s="103">
        <v>1335</v>
      </c>
      <c r="S1746" s="103">
        <v>643</v>
      </c>
      <c r="T1746" s="102">
        <v>0</v>
      </c>
      <c r="U1746" s="103">
        <v>3813</v>
      </c>
      <c r="V1746" s="103">
        <v>824</v>
      </c>
    </row>
    <row r="1747" spans="1:22" ht="16">
      <c r="A1747" s="104" t="s">
        <v>796</v>
      </c>
      <c r="B1747" s="20" t="str">
        <f>VLOOKUP(A1747,'Planning Periods'!$E$2:$N$540,10,FALSE)</f>
        <v>01/31/2015 - 01/31/2023</v>
      </c>
      <c r="C1747" s="103">
        <v>2014</v>
      </c>
      <c r="D1747" s="103" t="str">
        <f t="shared" si="25"/>
        <v>Rohnert Park 2014</v>
      </c>
      <c r="E1747" s="103">
        <v>181</v>
      </c>
      <c r="F1747" s="101">
        <v>0</v>
      </c>
      <c r="G1747" s="103">
        <v>0</v>
      </c>
      <c r="H1747" s="103">
        <v>0</v>
      </c>
      <c r="I1747" s="102"/>
      <c r="J1747" s="103">
        <v>107</v>
      </c>
      <c r="K1747" s="101">
        <v>0</v>
      </c>
      <c r="L1747" s="103">
        <v>0</v>
      </c>
      <c r="M1747" s="103">
        <v>0</v>
      </c>
      <c r="N1747" s="102"/>
      <c r="O1747" s="103">
        <v>127</v>
      </c>
      <c r="P1747" s="103">
        <v>0</v>
      </c>
      <c r="Q1747" s="102"/>
      <c r="R1747" s="103">
        <v>484</v>
      </c>
      <c r="S1747" s="103">
        <v>0</v>
      </c>
      <c r="T1747" s="102">
        <v>0</v>
      </c>
      <c r="U1747" s="103">
        <v>899</v>
      </c>
      <c r="V1747" s="103">
        <v>0</v>
      </c>
    </row>
    <row r="1748" spans="1:22" ht="16">
      <c r="A1748" s="104" t="s">
        <v>796</v>
      </c>
      <c r="B1748" s="20" t="str">
        <f>VLOOKUP(A1748,'Planning Periods'!$E$2:$N$540,10,FALSE)</f>
        <v>01/31/2015 - 01/31/2023</v>
      </c>
      <c r="C1748" s="103">
        <v>2015</v>
      </c>
      <c r="D1748" s="103" t="str">
        <f t="shared" si="25"/>
        <v>Rohnert Park 2015</v>
      </c>
      <c r="E1748" s="103">
        <v>181</v>
      </c>
      <c r="F1748" s="101">
        <v>0</v>
      </c>
      <c r="G1748" s="103">
        <v>0</v>
      </c>
      <c r="H1748" s="103">
        <v>0</v>
      </c>
      <c r="I1748" s="102"/>
      <c r="J1748" s="103">
        <v>107</v>
      </c>
      <c r="K1748" s="101">
        <v>0</v>
      </c>
      <c r="L1748" s="103">
        <v>0</v>
      </c>
      <c r="M1748" s="103">
        <v>0</v>
      </c>
      <c r="N1748" s="102"/>
      <c r="O1748" s="103">
        <v>127</v>
      </c>
      <c r="P1748" s="103">
        <v>0</v>
      </c>
      <c r="Q1748" s="102"/>
      <c r="R1748" s="103">
        <v>484</v>
      </c>
      <c r="S1748" s="103">
        <v>244</v>
      </c>
      <c r="T1748" s="102">
        <v>0</v>
      </c>
      <c r="U1748" s="103">
        <v>899</v>
      </c>
      <c r="V1748" s="103">
        <v>244</v>
      </c>
    </row>
    <row r="1749" spans="1:22" ht="16">
      <c r="A1749" s="104" t="s">
        <v>796</v>
      </c>
      <c r="B1749" s="20" t="str">
        <f>VLOOKUP(A1749,'Planning Periods'!$E$2:$N$540,10,FALSE)</f>
        <v>01/31/2015 - 01/31/2023</v>
      </c>
      <c r="C1749" s="103">
        <v>2016</v>
      </c>
      <c r="D1749" s="103" t="str">
        <f t="shared" si="25"/>
        <v>Rohnert Park 2016</v>
      </c>
      <c r="E1749" s="103">
        <v>181</v>
      </c>
      <c r="F1749" s="101">
        <v>0</v>
      </c>
      <c r="G1749" s="103">
        <v>0</v>
      </c>
      <c r="H1749" s="103">
        <v>0</v>
      </c>
      <c r="I1749" s="102"/>
      <c r="J1749" s="103">
        <v>107</v>
      </c>
      <c r="K1749" s="101">
        <v>0</v>
      </c>
      <c r="L1749" s="103">
        <v>0</v>
      </c>
      <c r="M1749" s="103">
        <v>0</v>
      </c>
      <c r="N1749" s="102"/>
      <c r="O1749" s="103">
        <v>127</v>
      </c>
      <c r="P1749" s="103">
        <v>1</v>
      </c>
      <c r="Q1749" s="102"/>
      <c r="R1749" s="103">
        <v>484</v>
      </c>
      <c r="S1749" s="103">
        <v>161</v>
      </c>
      <c r="T1749" s="102">
        <v>0</v>
      </c>
      <c r="U1749" s="103">
        <v>899</v>
      </c>
      <c r="V1749" s="103">
        <v>162</v>
      </c>
    </row>
    <row r="1750" spans="1:22" ht="16">
      <c r="A1750" s="104" t="s">
        <v>796</v>
      </c>
      <c r="B1750" s="20" t="str">
        <f>VLOOKUP(A1750,'Planning Periods'!$E$2:$N$540,10,FALSE)</f>
        <v>01/31/2015 - 01/31/2023</v>
      </c>
      <c r="C1750" s="103">
        <v>2017</v>
      </c>
      <c r="D1750" s="103" t="str">
        <f t="shared" si="25"/>
        <v>Rohnert Park 2017</v>
      </c>
      <c r="E1750" s="103">
        <v>181</v>
      </c>
      <c r="F1750" s="101">
        <v>0</v>
      </c>
      <c r="G1750" s="103">
        <v>0</v>
      </c>
      <c r="H1750" s="103">
        <v>0</v>
      </c>
      <c r="I1750" s="102"/>
      <c r="J1750" s="103">
        <v>107</v>
      </c>
      <c r="K1750" s="101">
        <v>0</v>
      </c>
      <c r="L1750" s="103">
        <v>0</v>
      </c>
      <c r="M1750" s="103">
        <v>0</v>
      </c>
      <c r="N1750" s="102"/>
      <c r="O1750" s="103">
        <v>127</v>
      </c>
      <c r="P1750" s="103">
        <v>13</v>
      </c>
      <c r="Q1750" s="102"/>
      <c r="R1750" s="103">
        <v>484</v>
      </c>
      <c r="S1750" s="103">
        <v>165</v>
      </c>
      <c r="T1750" s="102">
        <v>0</v>
      </c>
      <c r="U1750" s="103">
        <v>899</v>
      </c>
      <c r="V1750" s="103">
        <v>178</v>
      </c>
    </row>
    <row r="1751" spans="1:22">
      <c r="A1751" t="s">
        <v>1064</v>
      </c>
      <c r="B1751" s="20"/>
      <c r="C1751" s="103">
        <v>2013</v>
      </c>
      <c r="D1751" s="103" t="str">
        <f t="shared" si="25"/>
        <v>Rolling Hills 2013</v>
      </c>
      <c r="E1751" s="103" t="s">
        <v>1538</v>
      </c>
      <c r="F1751" s="101" t="s">
        <v>1538</v>
      </c>
      <c r="G1751" s="103" t="s">
        <v>1538</v>
      </c>
      <c r="H1751" s="103" t="s">
        <v>1538</v>
      </c>
      <c r="I1751" s="102"/>
      <c r="J1751" s="103" t="s">
        <v>1538</v>
      </c>
      <c r="K1751" s="101" t="s">
        <v>1538</v>
      </c>
      <c r="L1751" s="103" t="s">
        <v>1538</v>
      </c>
      <c r="M1751" s="103" t="s">
        <v>1538</v>
      </c>
      <c r="N1751" s="102"/>
      <c r="O1751" s="103" t="s">
        <v>1538</v>
      </c>
      <c r="P1751" s="103" t="s">
        <v>1538</v>
      </c>
      <c r="Q1751" s="102"/>
      <c r="R1751" s="103" t="s">
        <v>1538</v>
      </c>
      <c r="S1751" s="103" t="s">
        <v>1538</v>
      </c>
      <c r="T1751" s="102" t="s">
        <v>1538</v>
      </c>
      <c r="U1751" s="103" t="s">
        <v>1538</v>
      </c>
      <c r="V1751" s="103" t="s">
        <v>1538</v>
      </c>
    </row>
    <row r="1752" spans="1:22" ht="16">
      <c r="A1752" t="s">
        <v>1064</v>
      </c>
      <c r="B1752" s="20" t="str">
        <f>VLOOKUP(A1752,'Planning Periods'!$E$2:$N$540,10,FALSE)</f>
        <v>10/15/2013 - 10/15/2021</v>
      </c>
      <c r="C1752" s="103">
        <v>2014</v>
      </c>
      <c r="D1752" s="103" t="str">
        <f t="shared" si="25"/>
        <v>Rolling Hills 2014</v>
      </c>
      <c r="E1752" s="101" t="s">
        <v>1538</v>
      </c>
      <c r="F1752" s="101" t="s">
        <v>1538</v>
      </c>
      <c r="G1752" s="101" t="s">
        <v>1538</v>
      </c>
      <c r="H1752" s="101" t="s">
        <v>1538</v>
      </c>
      <c r="I1752" s="101">
        <v>0</v>
      </c>
      <c r="J1752" s="101" t="s">
        <v>1538</v>
      </c>
      <c r="K1752" s="101" t="s">
        <v>1538</v>
      </c>
      <c r="L1752" s="101" t="s">
        <v>1538</v>
      </c>
      <c r="M1752" s="101" t="s">
        <v>1538</v>
      </c>
      <c r="N1752" s="101">
        <v>0</v>
      </c>
      <c r="O1752" s="101" t="s">
        <v>1538</v>
      </c>
      <c r="P1752" s="101" t="s">
        <v>1538</v>
      </c>
      <c r="Q1752" s="101"/>
      <c r="R1752" s="101" t="s">
        <v>1538</v>
      </c>
      <c r="S1752" s="101" t="s">
        <v>1538</v>
      </c>
      <c r="T1752" s="101" t="s">
        <v>1538</v>
      </c>
      <c r="U1752" s="101" t="s">
        <v>1538</v>
      </c>
      <c r="V1752" s="101" t="s">
        <v>1538</v>
      </c>
    </row>
    <row r="1753" spans="1:22" ht="16">
      <c r="A1753" t="s">
        <v>1064</v>
      </c>
      <c r="B1753" s="20" t="str">
        <f>VLOOKUP(A1753,'Planning Periods'!$E$2:$N$540,10,FALSE)</f>
        <v>10/15/2013 - 10/15/2021</v>
      </c>
      <c r="C1753" s="103">
        <v>2015</v>
      </c>
      <c r="D1753" s="103" t="str">
        <f t="shared" si="25"/>
        <v>Rolling Hills 2015</v>
      </c>
      <c r="E1753" t="s">
        <v>1538</v>
      </c>
      <c r="F1753" t="s">
        <v>1538</v>
      </c>
      <c r="G1753" t="s">
        <v>1538</v>
      </c>
      <c r="H1753" t="s">
        <v>1538</v>
      </c>
      <c r="J1753" t="s">
        <v>1538</v>
      </c>
      <c r="K1753" t="s">
        <v>1538</v>
      </c>
      <c r="L1753" t="s">
        <v>1538</v>
      </c>
      <c r="M1753" t="s">
        <v>1538</v>
      </c>
      <c r="O1753" t="s">
        <v>1538</v>
      </c>
      <c r="P1753" t="s">
        <v>1538</v>
      </c>
      <c r="R1753" t="s">
        <v>1538</v>
      </c>
      <c r="S1753" t="s">
        <v>1538</v>
      </c>
      <c r="T1753" t="s">
        <v>1538</v>
      </c>
      <c r="U1753" t="s">
        <v>1538</v>
      </c>
      <c r="V1753" t="s">
        <v>1538</v>
      </c>
    </row>
    <row r="1754" spans="1:22" ht="16">
      <c r="A1754" t="s">
        <v>1064</v>
      </c>
      <c r="B1754" s="20" t="str">
        <f>VLOOKUP(A1754,'Planning Periods'!$E$2:$N$540,10,FALSE)</f>
        <v>10/15/2013 - 10/15/2021</v>
      </c>
      <c r="C1754" s="103">
        <v>2016</v>
      </c>
      <c r="D1754" s="103" t="str">
        <f t="shared" si="25"/>
        <v>Rolling Hills 2016</v>
      </c>
      <c r="E1754" t="s">
        <v>1538</v>
      </c>
      <c r="F1754" t="s">
        <v>1538</v>
      </c>
      <c r="G1754" t="s">
        <v>1538</v>
      </c>
      <c r="H1754" t="s">
        <v>1538</v>
      </c>
      <c r="J1754" t="s">
        <v>1538</v>
      </c>
      <c r="K1754" t="s">
        <v>1538</v>
      </c>
      <c r="L1754" t="s">
        <v>1538</v>
      </c>
      <c r="M1754" t="s">
        <v>1538</v>
      </c>
      <c r="O1754" t="s">
        <v>1538</v>
      </c>
      <c r="P1754" t="s">
        <v>1538</v>
      </c>
      <c r="R1754" t="s">
        <v>1538</v>
      </c>
      <c r="S1754" t="s">
        <v>1538</v>
      </c>
      <c r="T1754" t="s">
        <v>1538</v>
      </c>
      <c r="U1754" t="s">
        <v>1538</v>
      </c>
      <c r="V1754" t="s">
        <v>1538</v>
      </c>
    </row>
    <row r="1755" spans="1:22" ht="16">
      <c r="A1755" t="s">
        <v>1064</v>
      </c>
      <c r="B1755" s="20" t="str">
        <f>VLOOKUP(A1755,'Planning Periods'!$E$2:$N$540,10,FALSE)</f>
        <v>10/15/2013 - 10/15/2021</v>
      </c>
      <c r="C1755" s="103">
        <v>2017</v>
      </c>
      <c r="D1755" s="103" t="str">
        <f t="shared" si="25"/>
        <v>Rolling Hills 2017</v>
      </c>
      <c r="E1755" t="s">
        <v>1538</v>
      </c>
      <c r="F1755" t="s">
        <v>1538</v>
      </c>
      <c r="G1755" t="s">
        <v>1538</v>
      </c>
      <c r="H1755" t="s">
        <v>1538</v>
      </c>
      <c r="J1755" t="s">
        <v>1538</v>
      </c>
      <c r="K1755" t="s">
        <v>1538</v>
      </c>
      <c r="L1755" t="s">
        <v>1538</v>
      </c>
      <c r="M1755" t="s">
        <v>1538</v>
      </c>
      <c r="O1755" t="s">
        <v>1538</v>
      </c>
      <c r="P1755" t="s">
        <v>1538</v>
      </c>
      <c r="R1755" t="s">
        <v>1538</v>
      </c>
      <c r="S1755" t="s">
        <v>1538</v>
      </c>
      <c r="T1755" t="s">
        <v>1538</v>
      </c>
      <c r="U1755" t="s">
        <v>1538</v>
      </c>
      <c r="V1755" t="s">
        <v>1538</v>
      </c>
    </row>
    <row r="1756" spans="1:22">
      <c r="A1756" s="104" t="s">
        <v>1063</v>
      </c>
      <c r="B1756" s="20"/>
      <c r="C1756" s="103">
        <v>2013</v>
      </c>
      <c r="D1756" s="103" t="str">
        <f t="shared" si="25"/>
        <v>Rolling Hills Estates 2013</v>
      </c>
      <c r="E1756" t="s">
        <v>1538</v>
      </c>
      <c r="F1756" t="s">
        <v>1538</v>
      </c>
      <c r="G1756" t="s">
        <v>1538</v>
      </c>
      <c r="H1756" t="s">
        <v>1538</v>
      </c>
      <c r="J1756" t="s">
        <v>1538</v>
      </c>
      <c r="K1756" t="s">
        <v>1538</v>
      </c>
      <c r="L1756" t="s">
        <v>1538</v>
      </c>
      <c r="M1756" t="s">
        <v>1538</v>
      </c>
      <c r="O1756" t="s">
        <v>1538</v>
      </c>
      <c r="P1756" t="s">
        <v>1538</v>
      </c>
      <c r="R1756" t="s">
        <v>1538</v>
      </c>
      <c r="S1756" t="s">
        <v>1538</v>
      </c>
      <c r="T1756" t="s">
        <v>1538</v>
      </c>
      <c r="U1756" t="s">
        <v>1538</v>
      </c>
      <c r="V1756" t="s">
        <v>1538</v>
      </c>
    </row>
    <row r="1757" spans="1:22" ht="16">
      <c r="A1757" s="104" t="s">
        <v>1063</v>
      </c>
      <c r="B1757" s="20" t="str">
        <f>VLOOKUP(A1757,'Planning Periods'!$E$2:$N$540,10,FALSE)</f>
        <v>10/15/2013 - 10/15/2021</v>
      </c>
      <c r="C1757" s="103">
        <v>2014</v>
      </c>
      <c r="D1757" s="103" t="str">
        <f t="shared" si="25"/>
        <v>Rolling Hills Estates 2014</v>
      </c>
      <c r="E1757" s="103" t="s">
        <v>1538</v>
      </c>
      <c r="F1757" s="101" t="s">
        <v>1538</v>
      </c>
      <c r="G1757" s="103" t="s">
        <v>1538</v>
      </c>
      <c r="H1757" s="103" t="s">
        <v>1538</v>
      </c>
      <c r="I1757" s="102"/>
      <c r="J1757" s="103" t="s">
        <v>1538</v>
      </c>
      <c r="K1757" s="101" t="s">
        <v>1538</v>
      </c>
      <c r="L1757" s="103" t="s">
        <v>1538</v>
      </c>
      <c r="M1757" s="103" t="s">
        <v>1538</v>
      </c>
      <c r="N1757" s="102"/>
      <c r="O1757" s="103" t="s">
        <v>1538</v>
      </c>
      <c r="P1757" s="103" t="s">
        <v>1538</v>
      </c>
      <c r="Q1757" s="102"/>
      <c r="R1757" s="103" t="s">
        <v>1538</v>
      </c>
      <c r="S1757" s="103" t="s">
        <v>1538</v>
      </c>
      <c r="T1757" s="102" t="s">
        <v>1538</v>
      </c>
      <c r="U1757" s="103" t="s">
        <v>1538</v>
      </c>
      <c r="V1757" s="103" t="s">
        <v>1538</v>
      </c>
    </row>
    <row r="1758" spans="1:22" ht="16">
      <c r="A1758" s="104" t="s">
        <v>1063</v>
      </c>
      <c r="B1758" s="20" t="str">
        <f>VLOOKUP(A1758,'Planning Periods'!$E$2:$N$540,10,FALSE)</f>
        <v>10/15/2013 - 10/15/2021</v>
      </c>
      <c r="C1758" s="103">
        <v>2015</v>
      </c>
      <c r="D1758" s="103" t="str">
        <f t="shared" si="25"/>
        <v>Rolling Hills Estates 2015</v>
      </c>
      <c r="E1758" s="103" t="s">
        <v>1538</v>
      </c>
      <c r="F1758" s="101" t="s">
        <v>1538</v>
      </c>
      <c r="G1758" s="103" t="s">
        <v>1538</v>
      </c>
      <c r="H1758" s="103" t="s">
        <v>1538</v>
      </c>
      <c r="I1758" s="102"/>
      <c r="J1758" s="103" t="s">
        <v>1538</v>
      </c>
      <c r="K1758" s="101" t="s">
        <v>1538</v>
      </c>
      <c r="L1758" s="103" t="s">
        <v>1538</v>
      </c>
      <c r="M1758" s="103" t="s">
        <v>1538</v>
      </c>
      <c r="N1758" s="102"/>
      <c r="O1758" s="103" t="s">
        <v>1538</v>
      </c>
      <c r="P1758" s="103" t="s">
        <v>1538</v>
      </c>
      <c r="Q1758" s="102"/>
      <c r="R1758" s="103" t="s">
        <v>1538</v>
      </c>
      <c r="S1758" s="103" t="s">
        <v>1538</v>
      </c>
      <c r="T1758" s="102" t="s">
        <v>1538</v>
      </c>
      <c r="U1758" s="103" t="s">
        <v>1538</v>
      </c>
      <c r="V1758" s="103" t="s">
        <v>1538</v>
      </c>
    </row>
    <row r="1759" spans="1:22" ht="16">
      <c r="A1759" s="104" t="s">
        <v>1063</v>
      </c>
      <c r="B1759" s="20" t="str">
        <f>VLOOKUP(A1759,'Planning Periods'!$E$2:$N$540,10,FALSE)</f>
        <v>10/15/2013 - 10/15/2021</v>
      </c>
      <c r="C1759" s="103">
        <v>2016</v>
      </c>
      <c r="D1759" s="103" t="str">
        <f t="shared" si="25"/>
        <v>Rolling Hills Estates 2016</v>
      </c>
      <c r="E1759" s="103" t="s">
        <v>1538</v>
      </c>
      <c r="F1759" s="101" t="s">
        <v>1538</v>
      </c>
      <c r="G1759" s="103" t="s">
        <v>1538</v>
      </c>
      <c r="H1759" s="103" t="s">
        <v>1538</v>
      </c>
      <c r="I1759" s="102"/>
      <c r="J1759" s="103" t="s">
        <v>1538</v>
      </c>
      <c r="K1759" s="101" t="s">
        <v>1538</v>
      </c>
      <c r="L1759" s="103" t="s">
        <v>1538</v>
      </c>
      <c r="M1759" s="103" t="s">
        <v>1538</v>
      </c>
      <c r="N1759" s="102"/>
      <c r="O1759" s="103" t="s">
        <v>1538</v>
      </c>
      <c r="P1759" s="103" t="s">
        <v>1538</v>
      </c>
      <c r="Q1759" s="102"/>
      <c r="R1759" s="103" t="s">
        <v>1538</v>
      </c>
      <c r="S1759" s="103" t="s">
        <v>1538</v>
      </c>
      <c r="T1759" s="102" t="s">
        <v>1538</v>
      </c>
      <c r="U1759" s="103" t="s">
        <v>1538</v>
      </c>
      <c r="V1759" s="103" t="s">
        <v>1538</v>
      </c>
    </row>
    <row r="1760" spans="1:22" ht="16">
      <c r="A1760" s="104" t="s">
        <v>1063</v>
      </c>
      <c r="B1760" s="20" t="str">
        <f>VLOOKUP(A1760,'Planning Periods'!$E$2:$N$540,10,FALSE)</f>
        <v>10/15/2013 - 10/15/2021</v>
      </c>
      <c r="C1760" s="103">
        <v>2017</v>
      </c>
      <c r="D1760" s="103" t="str">
        <f t="shared" si="25"/>
        <v>Rolling Hills Estates 2017</v>
      </c>
      <c r="E1760" s="103">
        <v>1</v>
      </c>
      <c r="F1760" s="101">
        <v>0</v>
      </c>
      <c r="G1760" s="103">
        <v>0</v>
      </c>
      <c r="H1760" s="103">
        <v>0</v>
      </c>
      <c r="I1760" s="102"/>
      <c r="J1760" s="103">
        <v>1</v>
      </c>
      <c r="K1760" s="101">
        <v>0</v>
      </c>
      <c r="L1760" s="103">
        <v>0</v>
      </c>
      <c r="M1760" s="103">
        <v>0</v>
      </c>
      <c r="N1760" s="102"/>
      <c r="O1760" s="103">
        <v>1</v>
      </c>
      <c r="P1760" s="103">
        <v>1</v>
      </c>
      <c r="Q1760" s="102"/>
      <c r="R1760" s="103">
        <v>2</v>
      </c>
      <c r="S1760" s="103">
        <v>4</v>
      </c>
      <c r="T1760" s="102">
        <v>0</v>
      </c>
      <c r="U1760" s="103">
        <v>5</v>
      </c>
      <c r="V1760" s="103">
        <v>5</v>
      </c>
    </row>
    <row r="1761" spans="1:22">
      <c r="A1761" s="104" t="s">
        <v>1062</v>
      </c>
      <c r="B1761" s="20"/>
      <c r="C1761" s="103">
        <v>2013</v>
      </c>
      <c r="D1761" s="103" t="str">
        <f t="shared" si="25"/>
        <v>Rosemead 2013</v>
      </c>
      <c r="E1761" s="103">
        <v>153</v>
      </c>
      <c r="F1761" s="101">
        <v>0</v>
      </c>
      <c r="G1761" s="103">
        <v>0</v>
      </c>
      <c r="H1761" s="103">
        <v>0</v>
      </c>
      <c r="I1761" s="102"/>
      <c r="J1761" s="103">
        <v>88</v>
      </c>
      <c r="K1761" s="101">
        <v>0</v>
      </c>
      <c r="L1761" s="103">
        <v>0</v>
      </c>
      <c r="M1761" s="103">
        <v>0</v>
      </c>
      <c r="N1761" s="102"/>
      <c r="O1761" s="103">
        <v>99</v>
      </c>
      <c r="P1761" s="103">
        <v>0</v>
      </c>
      <c r="Q1761" s="102"/>
      <c r="R1761" s="103">
        <v>262</v>
      </c>
      <c r="S1761" s="103">
        <v>0</v>
      </c>
      <c r="T1761" s="102">
        <v>0</v>
      </c>
      <c r="U1761" s="103">
        <v>602</v>
      </c>
      <c r="V1761" s="103">
        <v>0</v>
      </c>
    </row>
    <row r="1762" spans="1:22" ht="16">
      <c r="A1762" s="104" t="s">
        <v>1062</v>
      </c>
      <c r="B1762" s="20" t="str">
        <f>VLOOKUP(A1762,'Planning Periods'!$E$2:$N$540,10,FALSE)</f>
        <v>10/15/2013 - 10/15/2021</v>
      </c>
      <c r="C1762" s="103">
        <v>2014</v>
      </c>
      <c r="D1762" s="103" t="str">
        <f t="shared" si="25"/>
        <v>Rosemead 2014</v>
      </c>
      <c r="E1762" s="103">
        <v>153</v>
      </c>
      <c r="F1762" s="101">
        <v>0</v>
      </c>
      <c r="G1762" s="103">
        <v>0</v>
      </c>
      <c r="H1762" s="103">
        <v>0</v>
      </c>
      <c r="I1762" s="102"/>
      <c r="J1762" s="103">
        <v>88</v>
      </c>
      <c r="K1762" s="101">
        <v>0</v>
      </c>
      <c r="L1762" s="103">
        <v>0</v>
      </c>
      <c r="M1762" s="103">
        <v>0</v>
      </c>
      <c r="N1762" s="102"/>
      <c r="O1762" s="103">
        <v>99</v>
      </c>
      <c r="P1762" s="103">
        <v>0</v>
      </c>
      <c r="Q1762" s="102"/>
      <c r="R1762" s="103">
        <v>262</v>
      </c>
      <c r="S1762" s="103">
        <v>0</v>
      </c>
      <c r="T1762" s="102">
        <v>0</v>
      </c>
      <c r="U1762" s="103">
        <v>602</v>
      </c>
      <c r="V1762" s="103">
        <v>0</v>
      </c>
    </row>
    <row r="1763" spans="1:22" ht="16">
      <c r="A1763" s="104" t="s">
        <v>1062</v>
      </c>
      <c r="B1763" s="20" t="str">
        <f>VLOOKUP(A1763,'Planning Periods'!$E$2:$N$540,10,FALSE)</f>
        <v>10/15/2013 - 10/15/2021</v>
      </c>
      <c r="C1763" s="103">
        <v>2015</v>
      </c>
      <c r="D1763" s="103" t="str">
        <f t="shared" si="25"/>
        <v>Rosemead 2015</v>
      </c>
      <c r="E1763" s="103">
        <v>153</v>
      </c>
      <c r="F1763" s="101">
        <v>0</v>
      </c>
      <c r="G1763" s="103">
        <v>0</v>
      </c>
      <c r="H1763" s="103">
        <v>0</v>
      </c>
      <c r="I1763" s="102"/>
      <c r="J1763" s="103">
        <v>88</v>
      </c>
      <c r="K1763" s="101">
        <v>0</v>
      </c>
      <c r="L1763" s="103">
        <v>0</v>
      </c>
      <c r="M1763" s="103">
        <v>0</v>
      </c>
      <c r="N1763" s="102"/>
      <c r="O1763" s="103">
        <v>99</v>
      </c>
      <c r="P1763" s="103">
        <v>0</v>
      </c>
      <c r="Q1763" s="102"/>
      <c r="R1763" s="103">
        <v>262</v>
      </c>
      <c r="S1763" s="103">
        <v>0</v>
      </c>
      <c r="T1763" s="102">
        <v>0</v>
      </c>
      <c r="U1763" s="103">
        <v>602</v>
      </c>
      <c r="V1763" s="103">
        <v>0</v>
      </c>
    </row>
    <row r="1764" spans="1:22" ht="16">
      <c r="A1764" s="104" t="s">
        <v>1062</v>
      </c>
      <c r="B1764" s="20" t="str">
        <f>VLOOKUP(A1764,'Planning Periods'!$E$2:$N$540,10,FALSE)</f>
        <v>10/15/2013 - 10/15/2021</v>
      </c>
      <c r="C1764" s="103">
        <v>2016</v>
      </c>
      <c r="D1764" s="103" t="str">
        <f t="shared" si="25"/>
        <v>Rosemead 2016</v>
      </c>
      <c r="E1764" s="103">
        <v>153</v>
      </c>
      <c r="F1764" s="101">
        <v>0</v>
      </c>
      <c r="G1764" s="103">
        <v>0</v>
      </c>
      <c r="H1764" s="103">
        <v>0</v>
      </c>
      <c r="I1764" s="102"/>
      <c r="J1764" s="103">
        <v>88</v>
      </c>
      <c r="K1764" s="101">
        <v>0</v>
      </c>
      <c r="L1764" s="103">
        <v>0</v>
      </c>
      <c r="M1764" s="103">
        <v>0</v>
      </c>
      <c r="N1764" s="102"/>
      <c r="O1764" s="103">
        <v>99</v>
      </c>
      <c r="P1764" s="103">
        <v>0</v>
      </c>
      <c r="Q1764" s="102"/>
      <c r="R1764" s="103">
        <v>262</v>
      </c>
      <c r="S1764" s="103">
        <v>0</v>
      </c>
      <c r="T1764" s="102">
        <v>0</v>
      </c>
      <c r="U1764" s="103">
        <v>602</v>
      </c>
      <c r="V1764" s="103">
        <v>0</v>
      </c>
    </row>
    <row r="1765" spans="1:22" ht="16">
      <c r="A1765" s="104" t="s">
        <v>1062</v>
      </c>
      <c r="B1765" s="20" t="str">
        <f>VLOOKUP(A1765,'Planning Periods'!$E$2:$N$540,10,FALSE)</f>
        <v>10/15/2013 - 10/15/2021</v>
      </c>
      <c r="C1765" s="103">
        <v>2017</v>
      </c>
      <c r="D1765" s="103" t="str">
        <f t="shared" si="25"/>
        <v>Rosemead 2017</v>
      </c>
      <c r="E1765" s="103">
        <v>153</v>
      </c>
      <c r="F1765" s="101">
        <v>0</v>
      </c>
      <c r="G1765" s="103">
        <v>0</v>
      </c>
      <c r="H1765" s="103">
        <v>0</v>
      </c>
      <c r="I1765" s="102"/>
      <c r="J1765" s="103">
        <v>88</v>
      </c>
      <c r="K1765" s="101">
        <v>0</v>
      </c>
      <c r="L1765" s="103">
        <v>0</v>
      </c>
      <c r="M1765" s="103">
        <v>0</v>
      </c>
      <c r="N1765" s="102"/>
      <c r="O1765" s="103">
        <v>99</v>
      </c>
      <c r="P1765" s="103">
        <v>0</v>
      </c>
      <c r="Q1765" s="102"/>
      <c r="R1765" s="103">
        <v>262</v>
      </c>
      <c r="S1765" s="103">
        <v>0</v>
      </c>
      <c r="T1765" s="102">
        <v>0</v>
      </c>
      <c r="U1765" s="103">
        <v>602</v>
      </c>
      <c r="V1765" s="103">
        <v>0</v>
      </c>
    </row>
    <row r="1766" spans="1:22" ht="16">
      <c r="A1766" s="104" t="s">
        <v>958</v>
      </c>
      <c r="B1766" s="20" t="str">
        <f>VLOOKUP(A1766,'Planning Periods'!$E$2:$N$540,10,FALSE)</f>
        <v>10/31/2013 - 10/31/2021</v>
      </c>
      <c r="C1766" s="103">
        <v>2013</v>
      </c>
      <c r="D1766" s="103" t="str">
        <f t="shared" si="25"/>
        <v>Roseville 2013</v>
      </c>
      <c r="E1766" s="103">
        <v>2268</v>
      </c>
      <c r="F1766" s="101">
        <v>0</v>
      </c>
      <c r="G1766" s="103">
        <v>0</v>
      </c>
      <c r="H1766" s="103">
        <v>0</v>
      </c>
      <c r="I1766" s="102"/>
      <c r="J1766" s="103">
        <v>1590</v>
      </c>
      <c r="K1766" s="101">
        <v>0</v>
      </c>
      <c r="L1766" s="103">
        <v>0</v>
      </c>
      <c r="M1766" s="103">
        <v>0</v>
      </c>
      <c r="N1766" s="102"/>
      <c r="O1766" s="103">
        <v>1577</v>
      </c>
      <c r="P1766" s="103">
        <v>142</v>
      </c>
      <c r="Q1766" s="102"/>
      <c r="R1766" s="103">
        <v>3043</v>
      </c>
      <c r="S1766" s="103">
        <v>384</v>
      </c>
      <c r="T1766" s="102">
        <v>0</v>
      </c>
      <c r="U1766" s="103">
        <v>8478</v>
      </c>
      <c r="V1766" s="103">
        <v>526</v>
      </c>
    </row>
    <row r="1767" spans="1:22" ht="16">
      <c r="A1767" s="104" t="s">
        <v>958</v>
      </c>
      <c r="B1767" s="20" t="str">
        <f>VLOOKUP(A1767,'Planning Periods'!$E$2:$N$540,10,FALSE)</f>
        <v>10/31/2013 - 10/31/2021</v>
      </c>
      <c r="C1767" s="103">
        <v>2014</v>
      </c>
      <c r="D1767" s="103" t="str">
        <f t="shared" si="25"/>
        <v>Roseville 2014</v>
      </c>
      <c r="E1767" s="103">
        <v>2268</v>
      </c>
      <c r="F1767" s="101">
        <v>9</v>
      </c>
      <c r="G1767" s="103">
        <v>9</v>
      </c>
      <c r="H1767" s="103">
        <v>0</v>
      </c>
      <c r="I1767" s="102"/>
      <c r="J1767" s="103">
        <v>1590</v>
      </c>
      <c r="K1767" s="101">
        <v>14</v>
      </c>
      <c r="L1767" s="103">
        <v>14</v>
      </c>
      <c r="M1767" s="103">
        <v>0</v>
      </c>
      <c r="N1767" s="102"/>
      <c r="O1767" s="103">
        <v>1577</v>
      </c>
      <c r="P1767" s="103">
        <v>438</v>
      </c>
      <c r="Q1767" s="102"/>
      <c r="R1767" s="103">
        <v>3043</v>
      </c>
      <c r="S1767" s="103">
        <v>333</v>
      </c>
      <c r="T1767" s="102">
        <v>0</v>
      </c>
      <c r="U1767" s="103">
        <v>8478</v>
      </c>
      <c r="V1767" s="103">
        <v>794</v>
      </c>
    </row>
    <row r="1768" spans="1:22" ht="16">
      <c r="A1768" s="104" t="s">
        <v>958</v>
      </c>
      <c r="B1768" s="20" t="str">
        <f>VLOOKUP(A1768,'Planning Periods'!$E$2:$N$540,10,FALSE)</f>
        <v>10/31/2013 - 10/31/2021</v>
      </c>
      <c r="C1768" s="103">
        <v>2015</v>
      </c>
      <c r="D1768" s="103" t="str">
        <f t="shared" si="25"/>
        <v>Roseville 2015</v>
      </c>
      <c r="E1768" s="103">
        <v>2268</v>
      </c>
      <c r="F1768" s="101">
        <v>0</v>
      </c>
      <c r="G1768" s="103">
        <v>0</v>
      </c>
      <c r="H1768" s="103">
        <v>0</v>
      </c>
      <c r="I1768" s="102"/>
      <c r="J1768" s="103">
        <v>1590</v>
      </c>
      <c r="K1768" s="101">
        <v>0</v>
      </c>
      <c r="L1768" s="103">
        <v>0</v>
      </c>
      <c r="M1768" s="103">
        <v>0</v>
      </c>
      <c r="N1768" s="102"/>
      <c r="O1768" s="103">
        <v>1577</v>
      </c>
      <c r="P1768" s="103">
        <v>378</v>
      </c>
      <c r="Q1768" s="102"/>
      <c r="R1768" s="103">
        <v>3043</v>
      </c>
      <c r="S1768" s="103">
        <v>544</v>
      </c>
      <c r="T1768" s="102">
        <v>0</v>
      </c>
      <c r="U1768" s="103">
        <v>8478</v>
      </c>
      <c r="V1768" s="103">
        <v>922</v>
      </c>
    </row>
    <row r="1769" spans="1:22" ht="16">
      <c r="A1769" s="104" t="s">
        <v>958</v>
      </c>
      <c r="B1769" s="20" t="str">
        <f>VLOOKUP(A1769,'Planning Periods'!$E$2:$N$540,10,FALSE)</f>
        <v>10/31/2013 - 10/31/2021</v>
      </c>
      <c r="C1769" s="103">
        <v>2016</v>
      </c>
      <c r="D1769" s="103" t="str">
        <f t="shared" si="25"/>
        <v>Roseville 2016</v>
      </c>
      <c r="E1769" s="103">
        <v>2268</v>
      </c>
      <c r="F1769" s="101">
        <v>42</v>
      </c>
      <c r="G1769" s="103">
        <v>42</v>
      </c>
      <c r="H1769" s="103">
        <v>0</v>
      </c>
      <c r="I1769" s="102"/>
      <c r="J1769" s="103">
        <v>1590</v>
      </c>
      <c r="K1769" s="101">
        <v>15</v>
      </c>
      <c r="L1769" s="103">
        <v>15</v>
      </c>
      <c r="M1769" s="103">
        <v>0</v>
      </c>
      <c r="N1769" s="102"/>
      <c r="O1769" s="103">
        <v>1577</v>
      </c>
      <c r="P1769" s="103">
        <v>216</v>
      </c>
      <c r="Q1769" s="102"/>
      <c r="R1769" s="103">
        <v>3043</v>
      </c>
      <c r="S1769" s="103">
        <v>584</v>
      </c>
      <c r="T1769" s="102">
        <v>0</v>
      </c>
      <c r="U1769" s="103">
        <v>8478</v>
      </c>
      <c r="V1769" s="103">
        <v>857</v>
      </c>
    </row>
    <row r="1770" spans="1:22" ht="16">
      <c r="A1770" s="104" t="s">
        <v>958</v>
      </c>
      <c r="B1770" s="20" t="str">
        <f>VLOOKUP(A1770,'Planning Periods'!$E$2:$N$540,10,FALSE)</f>
        <v>10/31/2013 - 10/31/2021</v>
      </c>
      <c r="C1770" s="103">
        <v>2017</v>
      </c>
      <c r="D1770" s="103" t="str">
        <f t="shared" ref="D1770:D1831" si="26">CONCATENATE(A1770," ",C1770)</f>
        <v>Roseville 2017</v>
      </c>
      <c r="E1770" s="103">
        <v>2268</v>
      </c>
      <c r="F1770" s="101">
        <v>43</v>
      </c>
      <c r="G1770" s="103">
        <v>43</v>
      </c>
      <c r="H1770" s="103">
        <v>0</v>
      </c>
      <c r="I1770" s="102"/>
      <c r="J1770" s="103">
        <v>1590</v>
      </c>
      <c r="K1770" s="101">
        <v>0</v>
      </c>
      <c r="L1770" s="103">
        <v>0</v>
      </c>
      <c r="M1770" s="103">
        <v>0</v>
      </c>
      <c r="N1770" s="102"/>
      <c r="O1770" s="103">
        <v>1577</v>
      </c>
      <c r="P1770" s="103">
        <v>1000</v>
      </c>
      <c r="Q1770" s="102"/>
      <c r="R1770" s="103">
        <v>3043</v>
      </c>
      <c r="S1770" s="103">
        <v>644</v>
      </c>
      <c r="T1770" s="102">
        <v>0</v>
      </c>
      <c r="U1770" s="103">
        <v>8478</v>
      </c>
      <c r="V1770" s="103">
        <v>1687</v>
      </c>
    </row>
    <row r="1771" spans="1:22" ht="16">
      <c r="A1771" s="104" t="s">
        <v>1316</v>
      </c>
      <c r="B1771" s="20" t="str">
        <f>VLOOKUP(A1771,'Planning Periods'!$E$2:$N$540,10,FALSE)</f>
        <v>01/31/2015 - 01/31/2023</v>
      </c>
      <c r="C1771" s="103">
        <v>2014</v>
      </c>
      <c r="D1771" s="103" t="str">
        <f t="shared" si="26"/>
        <v>Ross 2014</v>
      </c>
      <c r="E1771" s="103" t="s">
        <v>1538</v>
      </c>
      <c r="F1771" s="101" t="s">
        <v>1538</v>
      </c>
      <c r="G1771" s="103" t="s">
        <v>1538</v>
      </c>
      <c r="H1771" s="103" t="s">
        <v>1538</v>
      </c>
      <c r="I1771" s="102"/>
      <c r="J1771" s="103" t="s">
        <v>1538</v>
      </c>
      <c r="K1771" s="101" t="s">
        <v>1538</v>
      </c>
      <c r="L1771" s="103" t="s">
        <v>1538</v>
      </c>
      <c r="M1771" s="103" t="s">
        <v>1538</v>
      </c>
      <c r="N1771" s="102"/>
      <c r="O1771" s="103" t="s">
        <v>1538</v>
      </c>
      <c r="P1771" s="103" t="s">
        <v>1538</v>
      </c>
      <c r="Q1771" s="102"/>
      <c r="R1771" s="103" t="s">
        <v>1538</v>
      </c>
      <c r="S1771" s="103" t="s">
        <v>1538</v>
      </c>
      <c r="T1771" s="102" t="s">
        <v>1538</v>
      </c>
      <c r="U1771" s="103" t="s">
        <v>1538</v>
      </c>
      <c r="V1771" s="103" t="s">
        <v>1538</v>
      </c>
    </row>
    <row r="1772" spans="1:22" ht="16">
      <c r="A1772" s="104" t="s">
        <v>1316</v>
      </c>
      <c r="B1772" s="20" t="str">
        <f>VLOOKUP(A1772,'Planning Periods'!$E$2:$N$540,10,FALSE)</f>
        <v>01/31/2015 - 01/31/2023</v>
      </c>
      <c r="C1772" s="103">
        <v>2015</v>
      </c>
      <c r="D1772" s="103" t="str">
        <f t="shared" si="26"/>
        <v>Ross 2015</v>
      </c>
      <c r="E1772" s="103">
        <v>6</v>
      </c>
      <c r="F1772" s="101">
        <v>1</v>
      </c>
      <c r="G1772" s="103">
        <v>1</v>
      </c>
      <c r="H1772" s="103">
        <v>0</v>
      </c>
      <c r="I1772" s="102"/>
      <c r="J1772" s="103">
        <v>4</v>
      </c>
      <c r="K1772" s="101">
        <v>0</v>
      </c>
      <c r="L1772" s="103">
        <v>0</v>
      </c>
      <c r="M1772" s="103">
        <v>0</v>
      </c>
      <c r="N1772" s="102"/>
      <c r="O1772" s="103">
        <v>4</v>
      </c>
      <c r="P1772" s="103">
        <v>1</v>
      </c>
      <c r="Q1772" s="102"/>
      <c r="R1772" s="103">
        <v>4</v>
      </c>
      <c r="S1772" s="103">
        <v>0</v>
      </c>
      <c r="T1772" s="102">
        <v>0</v>
      </c>
      <c r="U1772" s="103">
        <v>18</v>
      </c>
      <c r="V1772" s="103">
        <v>2</v>
      </c>
    </row>
    <row r="1773" spans="1:22" ht="16">
      <c r="A1773" s="104" t="s">
        <v>1316</v>
      </c>
      <c r="B1773" s="20" t="str">
        <f>VLOOKUP(A1773,'Planning Periods'!$E$2:$N$540,10,FALSE)</f>
        <v>01/31/2015 - 01/31/2023</v>
      </c>
      <c r="C1773" s="103">
        <v>2016</v>
      </c>
      <c r="D1773" s="103" t="str">
        <f t="shared" si="26"/>
        <v>Ross 2016</v>
      </c>
      <c r="E1773" s="103">
        <v>6</v>
      </c>
      <c r="F1773" s="101">
        <v>1</v>
      </c>
      <c r="G1773" s="103">
        <v>1</v>
      </c>
      <c r="H1773" s="103">
        <v>0</v>
      </c>
      <c r="I1773" s="102"/>
      <c r="J1773" s="103">
        <v>4</v>
      </c>
      <c r="K1773" s="101">
        <v>0</v>
      </c>
      <c r="L1773" s="103">
        <v>0</v>
      </c>
      <c r="M1773" s="103">
        <v>0</v>
      </c>
      <c r="N1773" s="102"/>
      <c r="O1773" s="103">
        <v>4</v>
      </c>
      <c r="P1773" s="103">
        <v>0</v>
      </c>
      <c r="Q1773" s="102"/>
      <c r="R1773" s="103">
        <v>4</v>
      </c>
      <c r="S1773" s="103">
        <v>1</v>
      </c>
      <c r="T1773" s="102">
        <v>0</v>
      </c>
      <c r="U1773" s="103">
        <v>18</v>
      </c>
      <c r="V1773" s="103">
        <v>2</v>
      </c>
    </row>
    <row r="1774" spans="1:22" ht="16">
      <c r="A1774" s="104" t="s">
        <v>1316</v>
      </c>
      <c r="B1774" s="20" t="str">
        <f>VLOOKUP(A1774,'Planning Periods'!$E$2:$N$540,10,FALSE)</f>
        <v>01/31/2015 - 01/31/2023</v>
      </c>
      <c r="C1774" s="103">
        <v>2017</v>
      </c>
      <c r="D1774" s="103" t="str">
        <f t="shared" si="26"/>
        <v>Ross 2017</v>
      </c>
      <c r="E1774" s="103">
        <v>6</v>
      </c>
      <c r="F1774" s="101">
        <v>0</v>
      </c>
      <c r="G1774" s="103">
        <v>0</v>
      </c>
      <c r="H1774" s="103">
        <v>0</v>
      </c>
      <c r="I1774" s="102"/>
      <c r="J1774" s="103">
        <v>4</v>
      </c>
      <c r="K1774" s="101">
        <v>0</v>
      </c>
      <c r="L1774" s="103">
        <v>0</v>
      </c>
      <c r="M1774" s="103">
        <v>0</v>
      </c>
      <c r="N1774" s="102"/>
      <c r="O1774" s="103">
        <v>4</v>
      </c>
      <c r="P1774" s="103">
        <v>1</v>
      </c>
      <c r="Q1774" s="102"/>
      <c r="R1774" s="103">
        <v>4</v>
      </c>
      <c r="S1774" s="103">
        <v>0</v>
      </c>
      <c r="T1774" s="102">
        <v>0</v>
      </c>
      <c r="U1774" s="103">
        <v>18</v>
      </c>
      <c r="V1774" s="103">
        <v>1</v>
      </c>
    </row>
    <row r="1775" spans="1:22" ht="16">
      <c r="A1775" s="104" t="s">
        <v>925</v>
      </c>
      <c r="B1775" s="20" t="str">
        <f>VLOOKUP(A1775,'Planning Periods'!$E$2:$N$540,10,FALSE)</f>
        <v>10/31/2013 - 10/31/2021</v>
      </c>
      <c r="C1775" s="103">
        <v>2013</v>
      </c>
      <c r="D1775" s="103" t="str">
        <f t="shared" si="26"/>
        <v>Sacramento 2013</v>
      </c>
      <c r="E1775" s="103">
        <v>4944</v>
      </c>
      <c r="F1775" s="101">
        <v>95</v>
      </c>
      <c r="G1775" s="103">
        <v>62</v>
      </c>
      <c r="H1775" s="103">
        <v>33</v>
      </c>
      <c r="I1775" s="102"/>
      <c r="J1775" s="103">
        <v>3467</v>
      </c>
      <c r="K1775" s="101">
        <v>137</v>
      </c>
      <c r="L1775" s="103">
        <v>24</v>
      </c>
      <c r="M1775" s="103">
        <v>113</v>
      </c>
      <c r="N1775" s="102"/>
      <c r="O1775" s="103">
        <v>4482</v>
      </c>
      <c r="P1775" s="103">
        <v>34</v>
      </c>
      <c r="Q1775" s="102"/>
      <c r="R1775" s="103">
        <v>11208</v>
      </c>
      <c r="S1775" s="103">
        <v>153</v>
      </c>
      <c r="T1775" s="102">
        <v>113</v>
      </c>
      <c r="U1775" s="103">
        <v>24101</v>
      </c>
      <c r="V1775" s="103">
        <v>419</v>
      </c>
    </row>
    <row r="1776" spans="1:22" ht="16">
      <c r="A1776" s="104" t="s">
        <v>925</v>
      </c>
      <c r="B1776" s="20" t="str">
        <f>VLOOKUP(A1776,'Planning Periods'!$E$2:$N$540,10,FALSE)</f>
        <v>10/31/2013 - 10/31/2021</v>
      </c>
      <c r="C1776" s="103">
        <v>2014</v>
      </c>
      <c r="D1776" s="103" t="str">
        <f t="shared" si="26"/>
        <v>Sacramento 2014</v>
      </c>
      <c r="E1776" s="103">
        <v>4944</v>
      </c>
      <c r="F1776" s="101">
        <v>102</v>
      </c>
      <c r="G1776" s="103">
        <v>78</v>
      </c>
      <c r="H1776" s="103">
        <v>24</v>
      </c>
      <c r="I1776" s="102"/>
      <c r="J1776" s="103">
        <v>3467</v>
      </c>
      <c r="K1776" s="101">
        <v>123</v>
      </c>
      <c r="L1776" s="103">
        <v>95</v>
      </c>
      <c r="M1776" s="103">
        <v>28</v>
      </c>
      <c r="N1776" s="102"/>
      <c r="O1776" s="103">
        <v>4482</v>
      </c>
      <c r="P1776" s="103">
        <v>21</v>
      </c>
      <c r="Q1776" s="102"/>
      <c r="R1776" s="103">
        <v>11208</v>
      </c>
      <c r="S1776" s="103">
        <v>95</v>
      </c>
      <c r="T1776" s="102">
        <v>28</v>
      </c>
      <c r="U1776" s="103">
        <v>24101</v>
      </c>
      <c r="V1776" s="103">
        <v>341</v>
      </c>
    </row>
    <row r="1777" spans="1:22" ht="16">
      <c r="A1777" s="104" t="s">
        <v>925</v>
      </c>
      <c r="B1777" s="20" t="str">
        <f>VLOOKUP(A1777,'Planning Periods'!$E$2:$N$540,10,FALSE)</f>
        <v>10/31/2013 - 10/31/2021</v>
      </c>
      <c r="C1777" s="103">
        <v>2015</v>
      </c>
      <c r="D1777" s="103" t="str">
        <f t="shared" si="26"/>
        <v>Sacramento 2015</v>
      </c>
      <c r="E1777" s="103">
        <v>4944</v>
      </c>
      <c r="F1777" s="101">
        <v>0</v>
      </c>
      <c r="G1777" s="103">
        <v>0</v>
      </c>
      <c r="H1777" s="103">
        <v>0</v>
      </c>
      <c r="I1777" s="102"/>
      <c r="J1777" s="103">
        <v>3467</v>
      </c>
      <c r="K1777" s="101">
        <v>68</v>
      </c>
      <c r="L1777" s="103">
        <v>0</v>
      </c>
      <c r="M1777" s="103">
        <v>68</v>
      </c>
      <c r="N1777" s="102"/>
      <c r="O1777" s="103">
        <v>4482</v>
      </c>
      <c r="P1777" s="103">
        <v>851</v>
      </c>
      <c r="Q1777" s="102"/>
      <c r="R1777" s="103">
        <v>11208</v>
      </c>
      <c r="S1777" s="103">
        <v>104</v>
      </c>
      <c r="T1777" s="102">
        <v>68</v>
      </c>
      <c r="U1777" s="103">
        <v>24101</v>
      </c>
      <c r="V1777" s="103">
        <v>1023</v>
      </c>
    </row>
    <row r="1778" spans="1:22" ht="16">
      <c r="A1778" s="104" t="s">
        <v>925</v>
      </c>
      <c r="B1778" s="20" t="str">
        <f>VLOOKUP(A1778,'Planning Periods'!$E$2:$N$540,10,FALSE)</f>
        <v>10/31/2013 - 10/31/2021</v>
      </c>
      <c r="C1778" s="103">
        <v>2016</v>
      </c>
      <c r="D1778" s="103" t="str">
        <f t="shared" si="26"/>
        <v>Sacramento 2016</v>
      </c>
      <c r="E1778" s="103">
        <v>4944</v>
      </c>
      <c r="F1778" s="101">
        <v>0</v>
      </c>
      <c r="G1778" s="103">
        <v>0</v>
      </c>
      <c r="H1778" s="103">
        <v>0</v>
      </c>
      <c r="I1778" s="102"/>
      <c r="J1778" s="103">
        <v>3467</v>
      </c>
      <c r="K1778" s="101">
        <v>27</v>
      </c>
      <c r="L1778" s="103">
        <v>27</v>
      </c>
      <c r="M1778" s="103">
        <v>0</v>
      </c>
      <c r="N1778" s="102"/>
      <c r="O1778" s="103">
        <v>4482</v>
      </c>
      <c r="P1778" s="103">
        <v>820</v>
      </c>
      <c r="Q1778" s="102"/>
      <c r="R1778" s="103">
        <v>11208</v>
      </c>
      <c r="S1778" s="103">
        <v>730</v>
      </c>
      <c r="T1778" s="102">
        <v>0</v>
      </c>
      <c r="U1778" s="103">
        <v>24101</v>
      </c>
      <c r="V1778" s="103">
        <v>1577</v>
      </c>
    </row>
    <row r="1779" spans="1:22" ht="16">
      <c r="A1779" s="104" t="s">
        <v>925</v>
      </c>
      <c r="B1779" s="20" t="str">
        <f>VLOOKUP(A1779,'Planning Periods'!$E$2:$N$540,10,FALSE)</f>
        <v>10/31/2013 - 10/31/2021</v>
      </c>
      <c r="C1779" s="103">
        <v>2017</v>
      </c>
      <c r="D1779" s="103" t="str">
        <f t="shared" si="26"/>
        <v>Sacramento 2017</v>
      </c>
      <c r="E1779" s="103">
        <v>4944</v>
      </c>
      <c r="F1779" s="101">
        <v>0</v>
      </c>
      <c r="G1779" s="103">
        <v>0</v>
      </c>
      <c r="H1779" s="103">
        <v>0</v>
      </c>
      <c r="I1779" s="102"/>
      <c r="J1779" s="103">
        <v>3467</v>
      </c>
      <c r="K1779" s="101">
        <v>3</v>
      </c>
      <c r="L1779" s="103">
        <v>0</v>
      </c>
      <c r="M1779" s="103">
        <v>3</v>
      </c>
      <c r="N1779" s="102"/>
      <c r="O1779" s="103">
        <v>4482</v>
      </c>
      <c r="P1779" s="103">
        <v>1757</v>
      </c>
      <c r="Q1779" s="102"/>
      <c r="R1779" s="103">
        <v>11208</v>
      </c>
      <c r="S1779" s="103">
        <v>1121</v>
      </c>
      <c r="T1779" s="102">
        <v>3</v>
      </c>
      <c r="U1779" s="103">
        <v>24101</v>
      </c>
      <c r="V1779" s="103">
        <v>2881</v>
      </c>
    </row>
    <row r="1780" spans="1:22" ht="16">
      <c r="A1780" s="104" t="s">
        <v>364</v>
      </c>
      <c r="B1780" s="20" t="str">
        <f>VLOOKUP(A1780,'Planning Periods'!$E$2:$N$540,10,FALSE)</f>
        <v>10/31/2013 - 10/31/2021</v>
      </c>
      <c r="C1780" s="103">
        <v>2013</v>
      </c>
      <c r="D1780" s="103" t="str">
        <f t="shared" si="26"/>
        <v>Sacramento County - Unincorporated 2013</v>
      </c>
      <c r="E1780" s="103">
        <v>3149</v>
      </c>
      <c r="F1780" s="101">
        <v>0</v>
      </c>
      <c r="G1780" s="103">
        <v>0</v>
      </c>
      <c r="H1780" s="103">
        <v>0</v>
      </c>
      <c r="I1780" s="102"/>
      <c r="J1780" s="103">
        <v>2208</v>
      </c>
      <c r="K1780" s="101">
        <v>0</v>
      </c>
      <c r="L1780" s="103">
        <v>0</v>
      </c>
      <c r="M1780" s="103">
        <v>0</v>
      </c>
      <c r="N1780" s="102"/>
      <c r="O1780" s="103">
        <v>2574</v>
      </c>
      <c r="P1780" s="103">
        <v>137</v>
      </c>
      <c r="Q1780" s="102"/>
      <c r="R1780" s="103">
        <v>5913</v>
      </c>
      <c r="S1780" s="103">
        <v>268</v>
      </c>
      <c r="T1780" s="102">
        <v>0</v>
      </c>
      <c r="U1780" s="103">
        <v>13844</v>
      </c>
      <c r="V1780" s="103">
        <v>405</v>
      </c>
    </row>
    <row r="1781" spans="1:22" ht="16">
      <c r="A1781" s="104" t="s">
        <v>364</v>
      </c>
      <c r="B1781" s="20" t="str">
        <f>VLOOKUP(A1781,'Planning Periods'!$E$2:$N$540,10,FALSE)</f>
        <v>10/31/2013 - 10/31/2021</v>
      </c>
      <c r="C1781" s="103">
        <v>2014</v>
      </c>
      <c r="D1781" s="103" t="str">
        <f t="shared" si="26"/>
        <v>Sacramento County - Unincorporated 2014</v>
      </c>
      <c r="E1781" s="103">
        <v>3149</v>
      </c>
      <c r="F1781" s="101">
        <v>0</v>
      </c>
      <c r="G1781" s="103">
        <v>0</v>
      </c>
      <c r="H1781" s="103">
        <v>0</v>
      </c>
      <c r="I1781" s="102"/>
      <c r="J1781" s="103">
        <v>2208</v>
      </c>
      <c r="K1781" s="101">
        <v>0</v>
      </c>
      <c r="L1781" s="103">
        <v>0</v>
      </c>
      <c r="M1781" s="103">
        <v>0</v>
      </c>
      <c r="N1781" s="102"/>
      <c r="O1781" s="103">
        <v>2574</v>
      </c>
      <c r="P1781" s="103">
        <v>97</v>
      </c>
      <c r="Q1781" s="102"/>
      <c r="R1781" s="103">
        <v>5913</v>
      </c>
      <c r="S1781" s="103">
        <v>228</v>
      </c>
      <c r="T1781" s="102">
        <v>0</v>
      </c>
      <c r="U1781" s="103">
        <v>13844</v>
      </c>
      <c r="V1781" s="103">
        <v>325</v>
      </c>
    </row>
    <row r="1782" spans="1:22" ht="16">
      <c r="A1782" s="104" t="s">
        <v>364</v>
      </c>
      <c r="B1782" s="20" t="str">
        <f>VLOOKUP(A1782,'Planning Periods'!$E$2:$N$540,10,FALSE)</f>
        <v>10/31/2013 - 10/31/2021</v>
      </c>
      <c r="C1782" s="103">
        <v>2015</v>
      </c>
      <c r="D1782" s="103" t="str">
        <f t="shared" si="26"/>
        <v>Sacramento County - Unincorporated 2015</v>
      </c>
      <c r="E1782" s="103">
        <v>3149</v>
      </c>
      <c r="F1782" s="101">
        <v>30</v>
      </c>
      <c r="G1782" s="103">
        <v>30</v>
      </c>
      <c r="H1782" s="103">
        <v>0</v>
      </c>
      <c r="I1782" s="102"/>
      <c r="J1782" s="103">
        <v>2208</v>
      </c>
      <c r="K1782" s="101">
        <v>117</v>
      </c>
      <c r="L1782" s="103">
        <v>117</v>
      </c>
      <c r="M1782" s="103">
        <v>0</v>
      </c>
      <c r="N1782" s="102"/>
      <c r="O1782" s="103">
        <v>2574</v>
      </c>
      <c r="P1782" s="103">
        <v>135</v>
      </c>
      <c r="Q1782" s="102"/>
      <c r="R1782" s="103">
        <v>5913</v>
      </c>
      <c r="S1782" s="103">
        <v>264</v>
      </c>
      <c r="T1782" s="102">
        <v>0</v>
      </c>
      <c r="U1782" s="103">
        <v>13844</v>
      </c>
      <c r="V1782" s="103">
        <v>546</v>
      </c>
    </row>
    <row r="1783" spans="1:22" ht="16">
      <c r="A1783" s="104" t="s">
        <v>364</v>
      </c>
      <c r="B1783" s="20" t="str">
        <f>VLOOKUP(A1783,'Planning Periods'!$E$2:$N$540,10,FALSE)</f>
        <v>10/31/2013 - 10/31/2021</v>
      </c>
      <c r="C1783" s="103">
        <v>2016</v>
      </c>
      <c r="D1783" s="103" t="str">
        <f t="shared" si="26"/>
        <v>Sacramento County - Unincorporated 2016</v>
      </c>
      <c r="E1783" s="103">
        <v>3149</v>
      </c>
      <c r="F1783" s="101">
        <v>46</v>
      </c>
      <c r="G1783" s="103">
        <v>46</v>
      </c>
      <c r="H1783" s="103">
        <v>0</v>
      </c>
      <c r="I1783" s="102"/>
      <c r="J1783" s="103">
        <v>2208</v>
      </c>
      <c r="K1783" s="101">
        <v>0</v>
      </c>
      <c r="L1783" s="103">
        <v>0</v>
      </c>
      <c r="M1783" s="103">
        <v>0</v>
      </c>
      <c r="N1783" s="102"/>
      <c r="O1783" s="103">
        <v>2574</v>
      </c>
      <c r="P1783" s="103">
        <v>274</v>
      </c>
      <c r="Q1783" s="102"/>
      <c r="R1783" s="103">
        <v>5913</v>
      </c>
      <c r="S1783" s="103">
        <v>353</v>
      </c>
      <c r="T1783" s="102">
        <v>0</v>
      </c>
      <c r="U1783" s="103">
        <v>13844</v>
      </c>
      <c r="V1783" s="103">
        <v>673</v>
      </c>
    </row>
    <row r="1784" spans="1:22" ht="16">
      <c r="A1784" s="104" t="s">
        <v>364</v>
      </c>
      <c r="B1784" s="20" t="str">
        <f>VLOOKUP(A1784,'Planning Periods'!$E$2:$N$540,10,FALSE)</f>
        <v>10/31/2013 - 10/31/2021</v>
      </c>
      <c r="C1784" s="103">
        <v>2017</v>
      </c>
      <c r="D1784" s="103" t="str">
        <f t="shared" si="26"/>
        <v>Sacramento County - Unincorporated 2017</v>
      </c>
      <c r="E1784" s="103">
        <v>3149</v>
      </c>
      <c r="F1784" s="101">
        <v>0</v>
      </c>
      <c r="G1784" s="103">
        <v>0</v>
      </c>
      <c r="H1784" s="103">
        <v>0</v>
      </c>
      <c r="I1784" s="102"/>
      <c r="J1784" s="103">
        <v>2208</v>
      </c>
      <c r="K1784" s="101">
        <v>0</v>
      </c>
      <c r="L1784" s="103">
        <v>0</v>
      </c>
      <c r="M1784" s="103">
        <v>0</v>
      </c>
      <c r="N1784" s="102"/>
      <c r="O1784" s="103">
        <v>2574</v>
      </c>
      <c r="P1784" s="103">
        <v>247</v>
      </c>
      <c r="Q1784" s="102"/>
      <c r="R1784" s="103">
        <v>5913</v>
      </c>
      <c r="S1784" s="103">
        <v>414</v>
      </c>
      <c r="T1784" s="102">
        <v>0</v>
      </c>
      <c r="U1784" s="103">
        <v>13844</v>
      </c>
      <c r="V1784" s="103">
        <v>661</v>
      </c>
    </row>
    <row r="1785" spans="1:22" ht="16">
      <c r="A1785" s="104" t="s">
        <v>1010</v>
      </c>
      <c r="B1785" s="20" t="str">
        <f>VLOOKUP(A1785,'Planning Periods'!$E$2:$N$540,10,FALSE)</f>
        <v>12/31/2015 - 12/31/2023</v>
      </c>
      <c r="C1785" s="103">
        <v>2014</v>
      </c>
      <c r="D1785" s="103" t="str">
        <f t="shared" si="26"/>
        <v>Salinas 2014</v>
      </c>
      <c r="E1785" s="103" t="s">
        <v>1538</v>
      </c>
      <c r="F1785" s="101" t="s">
        <v>1538</v>
      </c>
      <c r="G1785" s="103" t="s">
        <v>1538</v>
      </c>
      <c r="H1785" s="103" t="s">
        <v>1538</v>
      </c>
      <c r="I1785" s="102"/>
      <c r="J1785" s="103" t="s">
        <v>1538</v>
      </c>
      <c r="K1785" s="101" t="s">
        <v>1538</v>
      </c>
      <c r="L1785" s="103" t="s">
        <v>1538</v>
      </c>
      <c r="M1785" s="103" t="s">
        <v>1538</v>
      </c>
      <c r="N1785" s="102"/>
      <c r="O1785" s="103" t="s">
        <v>1538</v>
      </c>
      <c r="P1785" s="103" t="s">
        <v>1538</v>
      </c>
      <c r="Q1785" s="102"/>
      <c r="R1785" s="103" t="s">
        <v>1538</v>
      </c>
      <c r="S1785" s="103" t="s">
        <v>1538</v>
      </c>
      <c r="T1785" s="102" t="s">
        <v>1538</v>
      </c>
      <c r="U1785" s="103" t="s">
        <v>1538</v>
      </c>
      <c r="V1785" s="103" t="s">
        <v>1538</v>
      </c>
    </row>
    <row r="1786" spans="1:22" ht="16">
      <c r="A1786" s="104" t="s">
        <v>1010</v>
      </c>
      <c r="B1786" s="20" t="str">
        <f>VLOOKUP(A1786,'Planning Periods'!$E$2:$N$540,10,FALSE)</f>
        <v>12/31/2015 - 12/31/2023</v>
      </c>
      <c r="C1786" s="103">
        <v>2015</v>
      </c>
      <c r="D1786" s="103" t="str">
        <f t="shared" si="26"/>
        <v>Salinas 2015</v>
      </c>
      <c r="E1786" s="103">
        <v>517</v>
      </c>
      <c r="F1786" s="101">
        <v>0</v>
      </c>
      <c r="G1786" s="103">
        <v>0</v>
      </c>
      <c r="H1786" s="103">
        <v>0</v>
      </c>
      <c r="I1786" s="102"/>
      <c r="J1786" s="103">
        <v>330</v>
      </c>
      <c r="K1786" s="101">
        <v>0</v>
      </c>
      <c r="L1786" s="103">
        <v>0</v>
      </c>
      <c r="M1786" s="103">
        <v>0</v>
      </c>
      <c r="N1786" s="102"/>
      <c r="O1786" s="103">
        <v>400</v>
      </c>
      <c r="P1786" s="103">
        <v>0</v>
      </c>
      <c r="Q1786" s="102"/>
      <c r="R1786" s="103">
        <v>846</v>
      </c>
      <c r="S1786" s="103">
        <v>53</v>
      </c>
      <c r="T1786" s="102">
        <v>0</v>
      </c>
      <c r="U1786" s="103">
        <v>2093</v>
      </c>
      <c r="V1786" s="103">
        <v>53</v>
      </c>
    </row>
    <row r="1787" spans="1:22" ht="16">
      <c r="A1787" s="104" t="s">
        <v>1010</v>
      </c>
      <c r="B1787" s="20" t="str">
        <f>VLOOKUP(A1787,'Planning Periods'!$E$2:$N$540,10,FALSE)</f>
        <v>12/31/2015 - 12/31/2023</v>
      </c>
      <c r="C1787" s="103">
        <v>2016</v>
      </c>
      <c r="D1787" s="103" t="str">
        <f t="shared" si="26"/>
        <v>Salinas 2016</v>
      </c>
      <c r="E1787" s="103">
        <v>517</v>
      </c>
      <c r="F1787" s="101">
        <v>24</v>
      </c>
      <c r="G1787" s="103">
        <v>24</v>
      </c>
      <c r="H1787" s="103">
        <v>0</v>
      </c>
      <c r="I1787" s="102"/>
      <c r="J1787" s="103">
        <v>330</v>
      </c>
      <c r="K1787" s="101">
        <v>16</v>
      </c>
      <c r="L1787" s="103">
        <v>16</v>
      </c>
      <c r="M1787" s="103">
        <v>0</v>
      </c>
      <c r="N1787" s="102"/>
      <c r="O1787" s="103">
        <v>400</v>
      </c>
      <c r="P1787" s="103">
        <v>1</v>
      </c>
      <c r="Q1787" s="102"/>
      <c r="R1787" s="103">
        <v>846</v>
      </c>
      <c r="S1787" s="103">
        <v>52</v>
      </c>
      <c r="T1787" s="102">
        <v>0</v>
      </c>
      <c r="U1787" s="103">
        <v>2093</v>
      </c>
      <c r="V1787" s="103">
        <v>93</v>
      </c>
    </row>
    <row r="1788" spans="1:22" ht="16">
      <c r="A1788" s="104" t="s">
        <v>1010</v>
      </c>
      <c r="B1788" s="20" t="str">
        <f>VLOOKUP(A1788,'Planning Periods'!$E$2:$N$540,10,FALSE)</f>
        <v>12/31/2015 - 12/31/2023</v>
      </c>
      <c r="C1788" s="103">
        <v>2017</v>
      </c>
      <c r="D1788" s="103" t="str">
        <f t="shared" si="26"/>
        <v>Salinas 2017</v>
      </c>
      <c r="E1788" s="103">
        <v>517</v>
      </c>
      <c r="F1788" s="101">
        <v>50</v>
      </c>
      <c r="G1788" s="103">
        <v>50</v>
      </c>
      <c r="H1788" s="103">
        <v>0</v>
      </c>
      <c r="I1788" s="102"/>
      <c r="J1788" s="103">
        <v>330</v>
      </c>
      <c r="K1788" s="101">
        <v>0</v>
      </c>
      <c r="L1788" s="103">
        <v>0</v>
      </c>
      <c r="M1788" s="103">
        <v>0</v>
      </c>
      <c r="N1788" s="102"/>
      <c r="O1788" s="103">
        <v>400</v>
      </c>
      <c r="P1788" s="103">
        <v>3</v>
      </c>
      <c r="Q1788" s="102"/>
      <c r="R1788" s="103">
        <v>846</v>
      </c>
      <c r="S1788" s="103">
        <v>25</v>
      </c>
      <c r="T1788" s="102">
        <v>0</v>
      </c>
      <c r="U1788" s="103">
        <v>2093</v>
      </c>
      <c r="V1788" s="103">
        <v>78</v>
      </c>
    </row>
    <row r="1789" spans="1:22" ht="16">
      <c r="A1789" s="104" t="s">
        <v>1317</v>
      </c>
      <c r="B1789" s="20" t="str">
        <f>VLOOKUP(A1789,'Planning Periods'!$E$2:$N$540,10,FALSE)</f>
        <v>01/31/2015 - 01/31/2023</v>
      </c>
      <c r="C1789" s="103">
        <v>2014</v>
      </c>
      <c r="D1789" s="103" t="str">
        <f t="shared" si="26"/>
        <v>San Anselmo 2014</v>
      </c>
      <c r="E1789" s="106">
        <v>33</v>
      </c>
      <c r="F1789" s="101">
        <v>9</v>
      </c>
      <c r="G1789" s="106">
        <v>9</v>
      </c>
      <c r="H1789" s="106">
        <v>0</v>
      </c>
      <c r="I1789" s="90"/>
      <c r="J1789" s="106">
        <v>17</v>
      </c>
      <c r="K1789" s="101">
        <v>16</v>
      </c>
      <c r="L1789" s="106">
        <v>16</v>
      </c>
      <c r="M1789" s="106">
        <v>0</v>
      </c>
      <c r="N1789" s="90"/>
      <c r="O1789" s="106">
        <v>19</v>
      </c>
      <c r="P1789" s="106">
        <v>2</v>
      </c>
      <c r="Q1789" s="90"/>
      <c r="R1789" s="106">
        <v>37</v>
      </c>
      <c r="S1789" s="106">
        <v>1</v>
      </c>
      <c r="T1789" s="90">
        <v>0</v>
      </c>
      <c r="U1789" s="106">
        <v>106</v>
      </c>
      <c r="V1789" s="106">
        <v>28</v>
      </c>
    </row>
    <row r="1790" spans="1:22" ht="16">
      <c r="A1790" s="104" t="s">
        <v>1317</v>
      </c>
      <c r="B1790" s="20" t="str">
        <f>VLOOKUP(A1790,'Planning Periods'!$E$2:$N$540,10,FALSE)</f>
        <v>01/31/2015 - 01/31/2023</v>
      </c>
      <c r="C1790" s="103">
        <v>2015</v>
      </c>
      <c r="D1790" s="103" t="str">
        <f t="shared" si="26"/>
        <v>San Anselmo 2015</v>
      </c>
      <c r="E1790" s="106">
        <v>33</v>
      </c>
      <c r="F1790" s="101">
        <v>2</v>
      </c>
      <c r="G1790" s="106">
        <v>0</v>
      </c>
      <c r="H1790" s="106">
        <v>2</v>
      </c>
      <c r="I1790" s="90"/>
      <c r="J1790" s="106">
        <v>17</v>
      </c>
      <c r="K1790" s="101">
        <v>0</v>
      </c>
      <c r="L1790" s="106">
        <v>0</v>
      </c>
      <c r="M1790" s="106">
        <v>0</v>
      </c>
      <c r="N1790" s="90"/>
      <c r="O1790" s="106">
        <v>19</v>
      </c>
      <c r="P1790" s="106">
        <v>2</v>
      </c>
      <c r="Q1790" s="90"/>
      <c r="R1790" s="106">
        <v>37</v>
      </c>
      <c r="S1790" s="106">
        <v>1</v>
      </c>
      <c r="T1790" s="90">
        <v>0</v>
      </c>
      <c r="U1790" s="106">
        <v>106</v>
      </c>
      <c r="V1790" s="106">
        <v>5</v>
      </c>
    </row>
    <row r="1791" spans="1:22" ht="16">
      <c r="A1791" s="104" t="s">
        <v>1317</v>
      </c>
      <c r="B1791" s="20" t="str">
        <f>VLOOKUP(A1791,'Planning Periods'!$E$2:$N$540,10,FALSE)</f>
        <v>01/31/2015 - 01/31/2023</v>
      </c>
      <c r="C1791" s="103">
        <v>2016</v>
      </c>
      <c r="D1791" s="103" t="str">
        <f t="shared" si="26"/>
        <v>San Anselmo 2016</v>
      </c>
      <c r="E1791" s="106">
        <v>33</v>
      </c>
      <c r="F1791" s="101">
        <v>1</v>
      </c>
      <c r="G1791" s="106">
        <v>1</v>
      </c>
      <c r="H1791" s="106">
        <v>0</v>
      </c>
      <c r="I1791" s="90"/>
      <c r="J1791" s="106">
        <v>17</v>
      </c>
      <c r="K1791" s="101">
        <v>0</v>
      </c>
      <c r="L1791" s="106">
        <v>0</v>
      </c>
      <c r="M1791" s="106">
        <v>0</v>
      </c>
      <c r="N1791" s="90"/>
      <c r="O1791" s="106">
        <v>19</v>
      </c>
      <c r="P1791" s="106">
        <v>1</v>
      </c>
      <c r="Q1791" s="90"/>
      <c r="R1791" s="106">
        <v>37</v>
      </c>
      <c r="S1791" s="106">
        <v>4</v>
      </c>
      <c r="T1791" s="90">
        <v>0</v>
      </c>
      <c r="U1791" s="106">
        <v>106</v>
      </c>
      <c r="V1791" s="106">
        <v>6</v>
      </c>
    </row>
    <row r="1792" spans="1:22" ht="16">
      <c r="A1792" s="104" t="s">
        <v>1317</v>
      </c>
      <c r="B1792" s="20" t="str">
        <f>VLOOKUP(A1792,'Planning Periods'!$E$2:$N$540,10,FALSE)</f>
        <v>01/31/2015 - 01/31/2023</v>
      </c>
      <c r="C1792" s="103">
        <v>2017</v>
      </c>
      <c r="D1792" s="103" t="str">
        <f t="shared" si="26"/>
        <v>San Anselmo 2017</v>
      </c>
      <c r="E1792" s="106">
        <v>33</v>
      </c>
      <c r="F1792" s="101">
        <v>1</v>
      </c>
      <c r="G1792" s="106">
        <v>0</v>
      </c>
      <c r="H1792" s="106">
        <v>1</v>
      </c>
      <c r="I1792" s="90"/>
      <c r="J1792" s="106">
        <v>17</v>
      </c>
      <c r="K1792" s="101">
        <v>2</v>
      </c>
      <c r="L1792" s="106">
        <v>2</v>
      </c>
      <c r="M1792" s="106">
        <v>0</v>
      </c>
      <c r="N1792" s="90"/>
      <c r="O1792" s="106">
        <v>19</v>
      </c>
      <c r="P1792" s="106">
        <v>4</v>
      </c>
      <c r="Q1792" s="90"/>
      <c r="R1792" s="106">
        <v>37</v>
      </c>
      <c r="S1792" s="106">
        <v>5</v>
      </c>
      <c r="T1792" s="90">
        <v>0</v>
      </c>
      <c r="U1792" s="106">
        <v>106</v>
      </c>
      <c r="V1792" s="106">
        <v>12</v>
      </c>
    </row>
    <row r="1793" spans="1:22" ht="16">
      <c r="A1793" s="104" t="s">
        <v>362</v>
      </c>
      <c r="B1793" s="20" t="str">
        <f>VLOOKUP(A1793,'Planning Periods'!$E$2:$N$540,10,FALSE)</f>
        <v>12/31/2015 - 12/31/2023</v>
      </c>
      <c r="C1793" s="103">
        <v>2014</v>
      </c>
      <c r="D1793" s="103" t="str">
        <f t="shared" si="26"/>
        <v>San Benito County - Unincorporated 2014</v>
      </c>
      <c r="E1793" s="106" t="s">
        <v>1538</v>
      </c>
      <c r="F1793" s="101" t="s">
        <v>1538</v>
      </c>
      <c r="G1793" s="106" t="s">
        <v>1538</v>
      </c>
      <c r="H1793" s="106" t="s">
        <v>1538</v>
      </c>
      <c r="I1793" s="90"/>
      <c r="J1793" s="106" t="s">
        <v>1538</v>
      </c>
      <c r="K1793" s="101" t="s">
        <v>1538</v>
      </c>
      <c r="L1793" s="106" t="s">
        <v>1538</v>
      </c>
      <c r="M1793" s="106" t="s">
        <v>1538</v>
      </c>
      <c r="N1793" s="90"/>
      <c r="O1793" s="106" t="s">
        <v>1538</v>
      </c>
      <c r="P1793" s="106" t="s">
        <v>1538</v>
      </c>
      <c r="Q1793" s="90"/>
      <c r="R1793" s="106" t="s">
        <v>1538</v>
      </c>
      <c r="S1793" s="106" t="s">
        <v>1538</v>
      </c>
      <c r="T1793" s="90" t="s">
        <v>1538</v>
      </c>
      <c r="U1793" s="106" t="s">
        <v>1538</v>
      </c>
      <c r="V1793" s="106" t="s">
        <v>1538</v>
      </c>
    </row>
    <row r="1794" spans="1:22" ht="16">
      <c r="A1794" s="104" t="s">
        <v>362</v>
      </c>
      <c r="B1794" s="20" t="str">
        <f>VLOOKUP(A1794,'Planning Periods'!$E$2:$N$540,10,FALSE)</f>
        <v>12/31/2015 - 12/31/2023</v>
      </c>
      <c r="C1794" s="103">
        <v>2015</v>
      </c>
      <c r="D1794" s="103" t="str">
        <f t="shared" si="26"/>
        <v>San Benito County - Unincorporated 2015</v>
      </c>
      <c r="E1794" s="103">
        <v>10</v>
      </c>
      <c r="F1794" s="101">
        <v>0</v>
      </c>
      <c r="G1794" s="103">
        <v>0</v>
      </c>
      <c r="H1794" s="103">
        <v>0</v>
      </c>
      <c r="I1794" s="102"/>
      <c r="J1794" s="103">
        <v>6</v>
      </c>
      <c r="K1794" s="101">
        <v>0</v>
      </c>
      <c r="L1794" s="103">
        <v>0</v>
      </c>
      <c r="M1794" s="103">
        <v>0</v>
      </c>
      <c r="N1794" s="102"/>
      <c r="O1794" s="103">
        <v>8</v>
      </c>
      <c r="P1794" s="103">
        <v>2</v>
      </c>
      <c r="Q1794" s="102"/>
      <c r="R1794" s="103">
        <v>17</v>
      </c>
      <c r="S1794" s="103">
        <v>17</v>
      </c>
      <c r="T1794" s="102">
        <v>0</v>
      </c>
      <c r="U1794" s="103">
        <v>41</v>
      </c>
      <c r="V1794" s="103">
        <v>19</v>
      </c>
    </row>
    <row r="1795" spans="1:22" ht="16">
      <c r="A1795" s="104" t="s">
        <v>362</v>
      </c>
      <c r="B1795" s="20" t="str">
        <f>VLOOKUP(A1795,'Planning Periods'!$E$2:$N$540,10,FALSE)</f>
        <v>12/31/2015 - 12/31/2023</v>
      </c>
      <c r="C1795" s="103">
        <v>2016</v>
      </c>
      <c r="D1795" s="103" t="str">
        <f t="shared" si="26"/>
        <v>San Benito County - Unincorporated 2016</v>
      </c>
      <c r="E1795" s="103">
        <v>10</v>
      </c>
      <c r="F1795" s="101">
        <v>0</v>
      </c>
      <c r="G1795" s="103">
        <v>0</v>
      </c>
      <c r="H1795" s="103">
        <v>0</v>
      </c>
      <c r="I1795" s="102"/>
      <c r="J1795" s="103">
        <v>6</v>
      </c>
      <c r="K1795" s="101">
        <v>0</v>
      </c>
      <c r="L1795" s="103">
        <v>0</v>
      </c>
      <c r="M1795" s="103">
        <v>0</v>
      </c>
      <c r="N1795" s="102"/>
      <c r="O1795" s="103">
        <v>8</v>
      </c>
      <c r="P1795" s="103">
        <v>0</v>
      </c>
      <c r="Q1795" s="102"/>
      <c r="R1795" s="103">
        <v>17</v>
      </c>
      <c r="S1795" s="103">
        <v>61</v>
      </c>
      <c r="T1795" s="102">
        <v>0</v>
      </c>
      <c r="U1795" s="103">
        <v>41</v>
      </c>
      <c r="V1795" s="103">
        <v>61</v>
      </c>
    </row>
    <row r="1796" spans="1:22" ht="16">
      <c r="A1796" s="104" t="s">
        <v>362</v>
      </c>
      <c r="B1796" s="20" t="str">
        <f>VLOOKUP(A1796,'Planning Periods'!$E$2:$N$540,10,FALSE)</f>
        <v>12/31/2015 - 12/31/2023</v>
      </c>
      <c r="C1796" s="103">
        <v>2017</v>
      </c>
      <c r="D1796" s="103" t="str">
        <f t="shared" si="26"/>
        <v>San Benito County - Unincorporated 2017</v>
      </c>
      <c r="E1796" s="103">
        <v>10</v>
      </c>
      <c r="F1796" s="101">
        <v>0</v>
      </c>
      <c r="G1796" s="103">
        <v>0</v>
      </c>
      <c r="H1796" s="103">
        <v>0</v>
      </c>
      <c r="I1796" s="102"/>
      <c r="J1796" s="103">
        <v>6</v>
      </c>
      <c r="K1796" s="101">
        <v>0</v>
      </c>
      <c r="L1796" s="103">
        <v>0</v>
      </c>
      <c r="M1796" s="103">
        <v>0</v>
      </c>
      <c r="N1796" s="102"/>
      <c r="O1796" s="103">
        <v>8</v>
      </c>
      <c r="P1796" s="103">
        <v>0</v>
      </c>
      <c r="Q1796" s="102"/>
      <c r="R1796" s="103">
        <v>17</v>
      </c>
      <c r="S1796" s="103">
        <v>96</v>
      </c>
      <c r="T1796" s="102">
        <v>0</v>
      </c>
      <c r="U1796" s="103">
        <v>41</v>
      </c>
      <c r="V1796" s="103">
        <v>96</v>
      </c>
    </row>
    <row r="1797" spans="1:22">
      <c r="A1797" s="104" t="s">
        <v>900</v>
      </c>
      <c r="B1797" s="20"/>
      <c r="C1797" s="103">
        <v>2013</v>
      </c>
      <c r="D1797" s="103" t="str">
        <f t="shared" si="26"/>
        <v>San Bernardino 2013</v>
      </c>
      <c r="E1797" s="103" t="s">
        <v>1538</v>
      </c>
      <c r="F1797" s="101" t="s">
        <v>1538</v>
      </c>
      <c r="G1797" s="103" t="s">
        <v>1538</v>
      </c>
      <c r="H1797" s="103" t="s">
        <v>1538</v>
      </c>
      <c r="I1797" s="102"/>
      <c r="J1797" s="103" t="s">
        <v>1538</v>
      </c>
      <c r="K1797" s="101" t="s">
        <v>1538</v>
      </c>
      <c r="L1797" s="103" t="s">
        <v>1538</v>
      </c>
      <c r="M1797" s="103" t="s">
        <v>1538</v>
      </c>
      <c r="N1797" s="102"/>
      <c r="O1797" s="103" t="s">
        <v>1538</v>
      </c>
      <c r="P1797" s="103" t="s">
        <v>1538</v>
      </c>
      <c r="Q1797" s="102"/>
      <c r="R1797" s="103" t="s">
        <v>1538</v>
      </c>
      <c r="S1797" s="103" t="s">
        <v>1538</v>
      </c>
      <c r="T1797" s="102" t="s">
        <v>1538</v>
      </c>
      <c r="U1797" s="103" t="s">
        <v>1538</v>
      </c>
      <c r="V1797" s="103" t="s">
        <v>1538</v>
      </c>
    </row>
    <row r="1798" spans="1:22" ht="16">
      <c r="A1798" s="104" t="s">
        <v>900</v>
      </c>
      <c r="B1798" s="20" t="str">
        <f>VLOOKUP(A1798,'Planning Periods'!$E$2:$N$540,10,FALSE)</f>
        <v>10/15/2013 - 10/15/2021</v>
      </c>
      <c r="C1798" s="103">
        <v>2014</v>
      </c>
      <c r="D1798" s="103" t="str">
        <f t="shared" si="26"/>
        <v>San Bernardino 2014</v>
      </c>
      <c r="E1798" s="103">
        <v>980</v>
      </c>
      <c r="F1798" s="101">
        <v>57</v>
      </c>
      <c r="G1798" s="103">
        <v>57</v>
      </c>
      <c r="H1798" s="103">
        <v>0</v>
      </c>
      <c r="I1798" s="102"/>
      <c r="J1798" s="103">
        <v>696</v>
      </c>
      <c r="K1798" s="101">
        <v>18</v>
      </c>
      <c r="L1798" s="103">
        <v>18</v>
      </c>
      <c r="M1798" s="103">
        <v>0</v>
      </c>
      <c r="N1798" s="102"/>
      <c r="O1798" s="103">
        <v>808</v>
      </c>
      <c r="P1798" s="103">
        <v>0</v>
      </c>
      <c r="Q1798" s="102"/>
      <c r="R1798" s="103">
        <v>1900</v>
      </c>
      <c r="S1798" s="103">
        <v>90</v>
      </c>
      <c r="T1798" s="102">
        <v>0</v>
      </c>
      <c r="U1798" s="103">
        <v>4384</v>
      </c>
      <c r="V1798" s="103">
        <v>165</v>
      </c>
    </row>
    <row r="1799" spans="1:22" ht="16">
      <c r="A1799" s="104" t="s">
        <v>900</v>
      </c>
      <c r="B1799" s="20" t="str">
        <f>VLOOKUP(A1799,'Planning Periods'!$E$2:$N$540,10,FALSE)</f>
        <v>10/15/2013 - 10/15/2021</v>
      </c>
      <c r="C1799" s="103">
        <v>2015</v>
      </c>
      <c r="D1799" s="103" t="str">
        <f t="shared" si="26"/>
        <v>San Bernardino 2015</v>
      </c>
      <c r="E1799" s="103" t="s">
        <v>1538</v>
      </c>
      <c r="F1799" s="101" t="s">
        <v>1538</v>
      </c>
      <c r="G1799" s="103" t="s">
        <v>1538</v>
      </c>
      <c r="H1799" s="103" t="s">
        <v>1538</v>
      </c>
      <c r="I1799" s="102"/>
      <c r="J1799" s="103" t="s">
        <v>1538</v>
      </c>
      <c r="K1799" s="101" t="s">
        <v>1538</v>
      </c>
      <c r="L1799" s="103" t="s">
        <v>1538</v>
      </c>
      <c r="M1799" s="103" t="s">
        <v>1538</v>
      </c>
      <c r="N1799" s="102"/>
      <c r="O1799" s="103" t="s">
        <v>1538</v>
      </c>
      <c r="P1799" s="103" t="s">
        <v>1538</v>
      </c>
      <c r="Q1799" s="102"/>
      <c r="R1799" s="103" t="s">
        <v>1538</v>
      </c>
      <c r="S1799" s="103" t="s">
        <v>1538</v>
      </c>
      <c r="T1799" s="102" t="s">
        <v>1538</v>
      </c>
      <c r="U1799" s="103" t="s">
        <v>1538</v>
      </c>
      <c r="V1799" s="103" t="s">
        <v>1538</v>
      </c>
    </row>
    <row r="1800" spans="1:22" ht="16">
      <c r="A1800" s="104" t="s">
        <v>900</v>
      </c>
      <c r="B1800" s="20" t="str">
        <f>VLOOKUP(A1800,'Planning Periods'!$E$2:$N$540,10,FALSE)</f>
        <v>10/15/2013 - 10/15/2021</v>
      </c>
      <c r="C1800" s="103">
        <v>2016</v>
      </c>
      <c r="D1800" s="103" t="str">
        <f t="shared" si="26"/>
        <v>San Bernardino 2016</v>
      </c>
      <c r="E1800" s="103" t="s">
        <v>1538</v>
      </c>
      <c r="F1800" s="101" t="s">
        <v>1538</v>
      </c>
      <c r="G1800" s="103" t="s">
        <v>1538</v>
      </c>
      <c r="H1800" s="103" t="s">
        <v>1538</v>
      </c>
      <c r="I1800" s="102"/>
      <c r="J1800" s="103" t="s">
        <v>1538</v>
      </c>
      <c r="K1800" s="101" t="s">
        <v>1538</v>
      </c>
      <c r="L1800" s="103" t="s">
        <v>1538</v>
      </c>
      <c r="M1800" s="103" t="s">
        <v>1538</v>
      </c>
      <c r="N1800" s="102"/>
      <c r="O1800" s="103" t="s">
        <v>1538</v>
      </c>
      <c r="P1800" s="103" t="s">
        <v>1538</v>
      </c>
      <c r="Q1800" s="102"/>
      <c r="R1800" s="103" t="s">
        <v>1538</v>
      </c>
      <c r="S1800" s="103" t="s">
        <v>1538</v>
      </c>
      <c r="T1800" s="102" t="s">
        <v>1538</v>
      </c>
      <c r="U1800" s="103" t="s">
        <v>1538</v>
      </c>
      <c r="V1800" s="103" t="s">
        <v>1538</v>
      </c>
    </row>
    <row r="1801" spans="1:22" ht="16">
      <c r="A1801" s="104" t="s">
        <v>900</v>
      </c>
      <c r="B1801" s="20" t="str">
        <f>VLOOKUP(A1801,'Planning Periods'!$E$2:$N$540,10,FALSE)</f>
        <v>10/15/2013 - 10/15/2021</v>
      </c>
      <c r="C1801" s="103">
        <v>2017</v>
      </c>
      <c r="D1801" s="103" t="str">
        <f t="shared" si="26"/>
        <v>San Bernardino 2017</v>
      </c>
      <c r="E1801" s="103">
        <v>980</v>
      </c>
      <c r="F1801" s="101">
        <v>0</v>
      </c>
      <c r="G1801" s="103">
        <v>0</v>
      </c>
      <c r="H1801" s="103">
        <v>0</v>
      </c>
      <c r="I1801" s="102"/>
      <c r="J1801" s="103">
        <v>696</v>
      </c>
      <c r="K1801" s="101">
        <v>0</v>
      </c>
      <c r="L1801" s="103">
        <v>0</v>
      </c>
      <c r="M1801" s="103">
        <v>0</v>
      </c>
      <c r="N1801" s="102"/>
      <c r="O1801" s="103">
        <v>808</v>
      </c>
      <c r="P1801" s="103">
        <v>12</v>
      </c>
      <c r="Q1801" s="102"/>
      <c r="R1801" s="103">
        <v>1900</v>
      </c>
      <c r="S1801" s="103">
        <v>0</v>
      </c>
      <c r="T1801" s="102">
        <v>0</v>
      </c>
      <c r="U1801" s="103">
        <v>4384</v>
      </c>
      <c r="V1801" s="103">
        <v>12</v>
      </c>
    </row>
    <row r="1802" spans="1:22">
      <c r="A1802" s="104" t="s">
        <v>340</v>
      </c>
      <c r="B1802" s="20"/>
      <c r="C1802" s="103">
        <v>2013</v>
      </c>
      <c r="D1802" s="103" t="str">
        <f t="shared" si="26"/>
        <v>San Bernardino County - Unincorporated 2013</v>
      </c>
      <c r="E1802" s="103" t="s">
        <v>1538</v>
      </c>
      <c r="F1802" s="101" t="s">
        <v>1538</v>
      </c>
      <c r="G1802" s="103" t="s">
        <v>1538</v>
      </c>
      <c r="H1802" s="103" t="s">
        <v>1538</v>
      </c>
      <c r="I1802" s="102"/>
      <c r="J1802" s="103" t="s">
        <v>1538</v>
      </c>
      <c r="K1802" s="101" t="s">
        <v>1538</v>
      </c>
      <c r="L1802" s="103" t="s">
        <v>1538</v>
      </c>
      <c r="M1802" s="103" t="s">
        <v>1538</v>
      </c>
      <c r="N1802" s="102"/>
      <c r="O1802" s="103" t="s">
        <v>1538</v>
      </c>
      <c r="P1802" s="103" t="s">
        <v>1538</v>
      </c>
      <c r="Q1802" s="102"/>
      <c r="R1802" s="103" t="s">
        <v>1538</v>
      </c>
      <c r="S1802" s="103" t="s">
        <v>1538</v>
      </c>
      <c r="T1802" s="102" t="s">
        <v>1538</v>
      </c>
      <c r="U1802" s="103" t="s">
        <v>1538</v>
      </c>
      <c r="V1802" s="103" t="s">
        <v>1538</v>
      </c>
    </row>
    <row r="1803" spans="1:22" ht="16">
      <c r="A1803" s="104" t="s">
        <v>340</v>
      </c>
      <c r="B1803" s="20" t="str">
        <f>VLOOKUP(A1803,'Planning Periods'!$E$2:$N$540,10,FALSE)</f>
        <v>10/15/2013 - 10/15/2021</v>
      </c>
      <c r="C1803" s="103">
        <v>2014</v>
      </c>
      <c r="D1803" s="103" t="str">
        <f t="shared" si="26"/>
        <v>San Bernardino County - Unincorporated 2014</v>
      </c>
      <c r="E1803" s="103">
        <v>9</v>
      </c>
      <c r="F1803" s="101">
        <v>16</v>
      </c>
      <c r="G1803" s="103">
        <v>0</v>
      </c>
      <c r="H1803" s="103">
        <v>16</v>
      </c>
      <c r="I1803" s="102"/>
      <c r="J1803" s="103">
        <v>6</v>
      </c>
      <c r="K1803" s="101">
        <v>31</v>
      </c>
      <c r="L1803" s="103">
        <v>0</v>
      </c>
      <c r="M1803" s="103">
        <v>31</v>
      </c>
      <c r="N1803" s="102"/>
      <c r="O1803" s="103">
        <v>7</v>
      </c>
      <c r="P1803" s="103">
        <v>185</v>
      </c>
      <c r="Q1803" s="102"/>
      <c r="R1803" s="103">
        <v>17</v>
      </c>
      <c r="S1803" s="103">
        <v>160</v>
      </c>
      <c r="T1803" s="102">
        <v>31</v>
      </c>
      <c r="U1803" s="103">
        <v>39</v>
      </c>
      <c r="V1803" s="103">
        <v>392</v>
      </c>
    </row>
    <row r="1804" spans="1:22" ht="16">
      <c r="A1804" s="104" t="s">
        <v>340</v>
      </c>
      <c r="B1804" s="20" t="str">
        <f>VLOOKUP(A1804,'Planning Periods'!$E$2:$N$540,10,FALSE)</f>
        <v>10/15/2013 - 10/15/2021</v>
      </c>
      <c r="C1804" s="103">
        <v>2015</v>
      </c>
      <c r="D1804" s="103" t="str">
        <f t="shared" si="26"/>
        <v>San Bernardino County - Unincorporated 2015</v>
      </c>
      <c r="E1804" s="103">
        <v>9</v>
      </c>
      <c r="F1804" s="101">
        <v>16</v>
      </c>
      <c r="G1804" s="103">
        <v>0</v>
      </c>
      <c r="H1804" s="103">
        <v>16</v>
      </c>
      <c r="I1804" s="102"/>
      <c r="J1804" s="103">
        <v>6</v>
      </c>
      <c r="K1804" s="101">
        <v>236</v>
      </c>
      <c r="L1804" s="103">
        <v>0</v>
      </c>
      <c r="M1804" s="103">
        <v>236</v>
      </c>
      <c r="N1804" s="102"/>
      <c r="O1804" s="103">
        <v>7</v>
      </c>
      <c r="P1804" s="103">
        <v>86</v>
      </c>
      <c r="Q1804" s="102"/>
      <c r="R1804" s="103">
        <v>17</v>
      </c>
      <c r="S1804" s="103">
        <v>126</v>
      </c>
      <c r="T1804" s="102">
        <v>236</v>
      </c>
      <c r="U1804" s="103">
        <v>39</v>
      </c>
      <c r="V1804" s="103">
        <v>464</v>
      </c>
    </row>
    <row r="1805" spans="1:22" ht="16">
      <c r="A1805" s="104" t="s">
        <v>340</v>
      </c>
      <c r="B1805" s="20" t="str">
        <f>VLOOKUP(A1805,'Planning Periods'!$E$2:$N$540,10,FALSE)</f>
        <v>10/15/2013 - 10/15/2021</v>
      </c>
      <c r="C1805" s="103">
        <v>2016</v>
      </c>
      <c r="D1805" s="103" t="str">
        <f t="shared" si="26"/>
        <v>San Bernardino County - Unincorporated 2016</v>
      </c>
      <c r="E1805" s="103">
        <v>9</v>
      </c>
      <c r="F1805" s="101">
        <v>33</v>
      </c>
      <c r="G1805" s="103">
        <v>0</v>
      </c>
      <c r="H1805" s="103">
        <v>33</v>
      </c>
      <c r="I1805" s="102"/>
      <c r="J1805" s="103">
        <v>6</v>
      </c>
      <c r="K1805" s="101">
        <v>142</v>
      </c>
      <c r="L1805" s="103">
        <v>0</v>
      </c>
      <c r="M1805" s="103">
        <v>142</v>
      </c>
      <c r="N1805" s="102"/>
      <c r="O1805" s="103">
        <v>7</v>
      </c>
      <c r="P1805" s="103">
        <v>123</v>
      </c>
      <c r="Q1805" s="102"/>
      <c r="R1805" s="103">
        <v>17</v>
      </c>
      <c r="S1805" s="103">
        <v>200</v>
      </c>
      <c r="T1805" s="102">
        <v>142</v>
      </c>
      <c r="U1805" s="103">
        <v>39</v>
      </c>
      <c r="V1805" s="103">
        <v>498</v>
      </c>
    </row>
    <row r="1806" spans="1:22" ht="16">
      <c r="A1806" s="104" t="s">
        <v>340</v>
      </c>
      <c r="B1806" s="20" t="str">
        <f>VLOOKUP(A1806,'Planning Periods'!$E$2:$N$540,10,FALSE)</f>
        <v>10/15/2013 - 10/15/2021</v>
      </c>
      <c r="C1806" s="103">
        <v>2017</v>
      </c>
      <c r="D1806" s="103" t="str">
        <f t="shared" si="26"/>
        <v>San Bernardino County - Unincorporated 2017</v>
      </c>
      <c r="E1806" s="103">
        <v>9</v>
      </c>
      <c r="F1806" s="101">
        <v>51</v>
      </c>
      <c r="G1806" s="103">
        <v>51</v>
      </c>
      <c r="H1806" s="103">
        <v>0</v>
      </c>
      <c r="I1806" s="102"/>
      <c r="J1806" s="103">
        <v>6</v>
      </c>
      <c r="K1806" s="101">
        <v>23</v>
      </c>
      <c r="L1806" s="103">
        <v>23</v>
      </c>
      <c r="M1806" s="103">
        <v>0</v>
      </c>
      <c r="N1806" s="102"/>
      <c r="O1806" s="103">
        <v>7</v>
      </c>
      <c r="P1806" s="103">
        <v>9</v>
      </c>
      <c r="Q1806" s="102"/>
      <c r="R1806" s="103">
        <v>17</v>
      </c>
      <c r="S1806" s="103">
        <v>1</v>
      </c>
      <c r="T1806" s="102">
        <v>0</v>
      </c>
      <c r="U1806" s="103">
        <v>39</v>
      </c>
      <c r="V1806" s="103">
        <v>84</v>
      </c>
    </row>
    <row r="1807" spans="1:22" ht="16">
      <c r="A1807" s="104" t="s">
        <v>853</v>
      </c>
      <c r="B1807" s="20" t="str">
        <f>VLOOKUP(A1807,'Planning Periods'!$E$2:$N$540,10,FALSE)</f>
        <v>01/31/2015 - 01/31/2023</v>
      </c>
      <c r="C1807" s="103">
        <v>2014</v>
      </c>
      <c r="D1807" s="103" t="str">
        <f t="shared" si="26"/>
        <v>San Bruno 2014</v>
      </c>
      <c r="E1807" s="103">
        <v>358</v>
      </c>
      <c r="F1807" s="101">
        <v>0</v>
      </c>
      <c r="G1807" s="103">
        <v>0</v>
      </c>
      <c r="H1807" s="103">
        <v>0</v>
      </c>
      <c r="I1807" s="102"/>
      <c r="J1807" s="103">
        <v>161</v>
      </c>
      <c r="K1807" s="101">
        <v>0</v>
      </c>
      <c r="L1807" s="103">
        <v>0</v>
      </c>
      <c r="M1807" s="103">
        <v>0</v>
      </c>
      <c r="N1807" s="102"/>
      <c r="O1807" s="103">
        <v>205</v>
      </c>
      <c r="P1807" s="103">
        <v>0</v>
      </c>
      <c r="Q1807" s="102"/>
      <c r="R1807" s="103">
        <v>431</v>
      </c>
      <c r="S1807" s="103">
        <v>1</v>
      </c>
      <c r="T1807" s="102">
        <v>0</v>
      </c>
      <c r="U1807" s="103">
        <v>1155</v>
      </c>
      <c r="V1807" s="103">
        <v>1</v>
      </c>
    </row>
    <row r="1808" spans="1:22" ht="16">
      <c r="A1808" s="104" t="s">
        <v>853</v>
      </c>
      <c r="B1808" s="20" t="str">
        <f>VLOOKUP(A1808,'Planning Periods'!$E$2:$N$540,10,FALSE)</f>
        <v>01/31/2015 - 01/31/2023</v>
      </c>
      <c r="C1808" s="103">
        <v>2015</v>
      </c>
      <c r="D1808" s="103" t="str">
        <f t="shared" si="26"/>
        <v>San Bruno 2015</v>
      </c>
      <c r="E1808" s="103">
        <v>358</v>
      </c>
      <c r="F1808" s="101">
        <v>0</v>
      </c>
      <c r="G1808" s="103">
        <v>0</v>
      </c>
      <c r="H1808" s="103">
        <v>0</v>
      </c>
      <c r="I1808" s="102"/>
      <c r="J1808" s="103">
        <v>161</v>
      </c>
      <c r="K1808" s="101">
        <v>0</v>
      </c>
      <c r="L1808" s="103">
        <v>0</v>
      </c>
      <c r="M1808" s="103">
        <v>0</v>
      </c>
      <c r="N1808" s="102"/>
      <c r="O1808" s="103">
        <v>205</v>
      </c>
      <c r="P1808" s="103">
        <v>1</v>
      </c>
      <c r="Q1808" s="102"/>
      <c r="R1808" s="103">
        <v>431</v>
      </c>
      <c r="S1808" s="103">
        <v>9</v>
      </c>
      <c r="T1808" s="102">
        <v>0</v>
      </c>
      <c r="U1808" s="103">
        <v>1155</v>
      </c>
      <c r="V1808" s="103">
        <v>10</v>
      </c>
    </row>
    <row r="1809" spans="1:22" ht="16">
      <c r="A1809" s="104" t="s">
        <v>853</v>
      </c>
      <c r="B1809" s="20" t="str">
        <f>VLOOKUP(A1809,'Planning Periods'!$E$2:$N$540,10,FALSE)</f>
        <v>01/31/2015 - 01/31/2023</v>
      </c>
      <c r="C1809" s="103">
        <v>2016</v>
      </c>
      <c r="D1809" s="103" t="str">
        <f t="shared" si="26"/>
        <v>San Bruno 2016</v>
      </c>
      <c r="E1809" s="103">
        <v>358</v>
      </c>
      <c r="F1809" s="101">
        <v>0</v>
      </c>
      <c r="G1809" s="103">
        <v>0</v>
      </c>
      <c r="H1809" s="103">
        <v>0</v>
      </c>
      <c r="I1809" s="102"/>
      <c r="J1809" s="103">
        <v>161</v>
      </c>
      <c r="K1809" s="101">
        <v>4</v>
      </c>
      <c r="L1809" s="103">
        <v>4</v>
      </c>
      <c r="M1809" s="103">
        <v>0</v>
      </c>
      <c r="N1809" s="102"/>
      <c r="O1809" s="103">
        <v>205</v>
      </c>
      <c r="P1809" s="103">
        <v>41</v>
      </c>
      <c r="Q1809" s="102"/>
      <c r="R1809" s="103">
        <v>431</v>
      </c>
      <c r="S1809" s="103">
        <v>42</v>
      </c>
      <c r="T1809" s="102">
        <v>0</v>
      </c>
      <c r="U1809" s="103">
        <v>1155</v>
      </c>
      <c r="V1809" s="103">
        <v>87</v>
      </c>
    </row>
    <row r="1810" spans="1:22" ht="16">
      <c r="A1810" s="104" t="s">
        <v>853</v>
      </c>
      <c r="B1810" s="20" t="str">
        <f>VLOOKUP(A1810,'Planning Periods'!$E$2:$N$540,10,FALSE)</f>
        <v>01/31/2015 - 01/31/2023</v>
      </c>
      <c r="C1810" s="103">
        <v>2017</v>
      </c>
      <c r="D1810" s="103" t="str">
        <f t="shared" si="26"/>
        <v>San Bruno 2017</v>
      </c>
      <c r="E1810" s="103">
        <v>358</v>
      </c>
      <c r="F1810" s="101">
        <v>0</v>
      </c>
      <c r="G1810" s="103">
        <v>0</v>
      </c>
      <c r="H1810" s="103">
        <v>0</v>
      </c>
      <c r="I1810" s="102"/>
      <c r="J1810" s="103">
        <v>161</v>
      </c>
      <c r="K1810" s="101">
        <v>14</v>
      </c>
      <c r="L1810" s="103">
        <v>14</v>
      </c>
      <c r="M1810" s="103">
        <v>0</v>
      </c>
      <c r="N1810" s="102"/>
      <c r="O1810" s="103">
        <v>205</v>
      </c>
      <c r="P1810" s="103">
        <v>0</v>
      </c>
      <c r="Q1810" s="102"/>
      <c r="R1810" s="103">
        <v>431</v>
      </c>
      <c r="S1810" s="103">
        <v>1</v>
      </c>
      <c r="T1810" s="102">
        <v>0</v>
      </c>
      <c r="U1810" s="103">
        <v>1155</v>
      </c>
      <c r="V1810" s="103">
        <v>15</v>
      </c>
    </row>
    <row r="1811" spans="1:22">
      <c r="A1811" s="104" t="s">
        <v>760</v>
      </c>
      <c r="B1811" s="20"/>
      <c r="C1811" s="103">
        <v>2013</v>
      </c>
      <c r="D1811" s="103" t="str">
        <f t="shared" si="26"/>
        <v>San Buenaventura 2013</v>
      </c>
      <c r="E1811" s="103" t="s">
        <v>1538</v>
      </c>
      <c r="F1811" s="101" t="s">
        <v>1538</v>
      </c>
      <c r="G1811" s="103" t="s">
        <v>1538</v>
      </c>
      <c r="H1811" s="103" t="s">
        <v>1538</v>
      </c>
      <c r="I1811" s="102"/>
      <c r="J1811" s="103" t="s">
        <v>1538</v>
      </c>
      <c r="K1811" s="101" t="s">
        <v>1538</v>
      </c>
      <c r="L1811" s="103" t="s">
        <v>1538</v>
      </c>
      <c r="M1811" s="103" t="s">
        <v>1538</v>
      </c>
      <c r="N1811" s="102"/>
      <c r="O1811" s="103" t="s">
        <v>1538</v>
      </c>
      <c r="P1811" s="103" t="s">
        <v>1538</v>
      </c>
      <c r="Q1811" s="102"/>
      <c r="R1811" s="103" t="s">
        <v>1538</v>
      </c>
      <c r="S1811" s="103" t="s">
        <v>1538</v>
      </c>
      <c r="T1811" s="102" t="s">
        <v>1538</v>
      </c>
      <c r="U1811" s="103" t="s">
        <v>1538</v>
      </c>
      <c r="V1811" s="103" t="s">
        <v>1538</v>
      </c>
    </row>
    <row r="1812" spans="1:22" ht="16">
      <c r="A1812" s="104" t="s">
        <v>760</v>
      </c>
      <c r="B1812" s="20" t="str">
        <f>VLOOKUP(A1812,'Planning Periods'!$E$2:$N$540,10,FALSE)</f>
        <v>10/15/2013 - 10/15/2021</v>
      </c>
      <c r="C1812" s="103">
        <v>2014</v>
      </c>
      <c r="D1812" s="103" t="str">
        <f t="shared" si="26"/>
        <v>San Buenaventura 2014</v>
      </c>
      <c r="E1812" s="103">
        <v>861</v>
      </c>
      <c r="F1812" s="101">
        <v>28</v>
      </c>
      <c r="G1812" s="103">
        <v>28</v>
      </c>
      <c r="H1812" s="103">
        <v>0</v>
      </c>
      <c r="I1812" s="102"/>
      <c r="J1812" s="103">
        <v>591</v>
      </c>
      <c r="K1812" s="101">
        <v>0</v>
      </c>
      <c r="L1812" s="103">
        <v>0</v>
      </c>
      <c r="M1812" s="103">
        <v>0</v>
      </c>
      <c r="N1812" s="102"/>
      <c r="O1812" s="103">
        <v>673</v>
      </c>
      <c r="P1812" s="103">
        <v>2</v>
      </c>
      <c r="Q1812" s="102"/>
      <c r="R1812" s="103">
        <v>1529</v>
      </c>
      <c r="S1812" s="103">
        <v>89</v>
      </c>
      <c r="T1812" s="102">
        <v>0</v>
      </c>
      <c r="U1812" s="103">
        <v>3654</v>
      </c>
      <c r="V1812" s="103">
        <v>119</v>
      </c>
    </row>
    <row r="1813" spans="1:22" ht="16">
      <c r="A1813" s="104" t="s">
        <v>760</v>
      </c>
      <c r="B1813" s="20" t="str">
        <f>VLOOKUP(A1813,'Planning Periods'!$E$2:$N$540,10,FALSE)</f>
        <v>10/15/2013 - 10/15/2021</v>
      </c>
      <c r="C1813" s="103">
        <v>2015</v>
      </c>
      <c r="D1813" s="103" t="str">
        <f t="shared" si="26"/>
        <v>San Buenaventura 2015</v>
      </c>
      <c r="E1813" s="103">
        <v>861</v>
      </c>
      <c r="F1813" s="101">
        <v>49</v>
      </c>
      <c r="G1813" s="103">
        <v>49</v>
      </c>
      <c r="H1813" s="103">
        <v>0</v>
      </c>
      <c r="I1813" s="102"/>
      <c r="J1813" s="103">
        <v>591</v>
      </c>
      <c r="K1813" s="101">
        <v>0</v>
      </c>
      <c r="L1813" s="103">
        <v>0</v>
      </c>
      <c r="M1813" s="103">
        <v>0</v>
      </c>
      <c r="N1813" s="102"/>
      <c r="O1813" s="103">
        <v>673</v>
      </c>
      <c r="P1813" s="103">
        <v>41</v>
      </c>
      <c r="Q1813" s="102"/>
      <c r="R1813" s="103">
        <v>1529</v>
      </c>
      <c r="S1813" s="103">
        <v>55</v>
      </c>
      <c r="T1813" s="102">
        <v>0</v>
      </c>
      <c r="U1813" s="103">
        <v>3654</v>
      </c>
      <c r="V1813" s="103">
        <v>145</v>
      </c>
    </row>
    <row r="1814" spans="1:22" ht="16">
      <c r="A1814" s="104" t="s">
        <v>760</v>
      </c>
      <c r="B1814" s="20" t="str">
        <f>VLOOKUP(A1814,'Planning Periods'!$E$2:$N$540,10,FALSE)</f>
        <v>10/15/2013 - 10/15/2021</v>
      </c>
      <c r="C1814" s="103">
        <v>2016</v>
      </c>
      <c r="D1814" s="103" t="str">
        <f t="shared" si="26"/>
        <v>San Buenaventura 2016</v>
      </c>
      <c r="E1814" s="103">
        <v>861</v>
      </c>
      <c r="F1814" s="101">
        <v>0</v>
      </c>
      <c r="G1814" s="103">
        <v>0</v>
      </c>
      <c r="H1814" s="103">
        <v>0</v>
      </c>
      <c r="I1814" s="102"/>
      <c r="J1814" s="103">
        <v>591</v>
      </c>
      <c r="K1814" s="101">
        <v>12</v>
      </c>
      <c r="L1814" s="103">
        <v>12</v>
      </c>
      <c r="M1814" s="103">
        <v>0</v>
      </c>
      <c r="N1814" s="102"/>
      <c r="O1814" s="103">
        <v>673</v>
      </c>
      <c r="P1814" s="103">
        <v>0</v>
      </c>
      <c r="Q1814" s="102"/>
      <c r="R1814" s="103">
        <v>1529</v>
      </c>
      <c r="S1814" s="103">
        <v>223</v>
      </c>
      <c r="T1814" s="102">
        <v>0</v>
      </c>
      <c r="U1814" s="103">
        <v>3654</v>
      </c>
      <c r="V1814" s="103">
        <v>235</v>
      </c>
    </row>
    <row r="1815" spans="1:22" ht="16">
      <c r="A1815" s="104" t="s">
        <v>760</v>
      </c>
      <c r="B1815" s="20" t="str">
        <f>VLOOKUP(A1815,'Planning Periods'!$E$2:$N$540,10,FALSE)</f>
        <v>10/15/2013 - 10/15/2021</v>
      </c>
      <c r="C1815" s="103">
        <v>2017</v>
      </c>
      <c r="D1815" s="103" t="str">
        <f t="shared" si="26"/>
        <v>San Buenaventura 2017</v>
      </c>
      <c r="E1815" s="103">
        <v>861</v>
      </c>
      <c r="F1815" s="101">
        <v>36</v>
      </c>
      <c r="G1815" s="103">
        <v>36</v>
      </c>
      <c r="H1815" s="103">
        <v>0</v>
      </c>
      <c r="I1815" s="102"/>
      <c r="J1815" s="103">
        <v>591</v>
      </c>
      <c r="K1815" s="101">
        <v>34</v>
      </c>
      <c r="L1815" s="103">
        <v>34</v>
      </c>
      <c r="M1815" s="103">
        <v>0</v>
      </c>
      <c r="N1815" s="102"/>
      <c r="O1815" s="103">
        <v>673</v>
      </c>
      <c r="P1815" s="103">
        <v>19</v>
      </c>
      <c r="Q1815" s="102"/>
      <c r="R1815" s="103">
        <v>1529</v>
      </c>
      <c r="S1815" s="103">
        <v>646</v>
      </c>
      <c r="T1815" s="102">
        <v>0</v>
      </c>
      <c r="U1815" s="103">
        <v>3654</v>
      </c>
      <c r="V1815" s="103">
        <v>735</v>
      </c>
    </row>
    <row r="1816" spans="1:22" ht="16">
      <c r="A1816" s="104" t="s">
        <v>852</v>
      </c>
      <c r="B1816" s="20" t="str">
        <f>VLOOKUP(A1816,'Planning Periods'!$E$2:$N$540,10,FALSE)</f>
        <v>01/31/2015 - 01/31/2023</v>
      </c>
      <c r="C1816" s="103">
        <v>2014</v>
      </c>
      <c r="D1816" s="103" t="str">
        <f t="shared" si="26"/>
        <v>San Carlos 2014</v>
      </c>
      <c r="E1816" s="103" t="s">
        <v>1538</v>
      </c>
      <c r="F1816" s="101" t="s">
        <v>1538</v>
      </c>
      <c r="G1816" s="103" t="s">
        <v>1538</v>
      </c>
      <c r="H1816" s="103" t="s">
        <v>1538</v>
      </c>
      <c r="I1816" s="102"/>
      <c r="J1816" s="103" t="s">
        <v>1538</v>
      </c>
      <c r="K1816" s="101" t="s">
        <v>1538</v>
      </c>
      <c r="L1816" s="103" t="s">
        <v>1538</v>
      </c>
      <c r="M1816" s="103" t="s">
        <v>1538</v>
      </c>
      <c r="N1816" s="102"/>
      <c r="O1816" s="103" t="s">
        <v>1538</v>
      </c>
      <c r="P1816" s="103" t="s">
        <v>1538</v>
      </c>
      <c r="Q1816" s="102"/>
      <c r="R1816" s="103" t="s">
        <v>1538</v>
      </c>
      <c r="S1816" s="103" t="s">
        <v>1538</v>
      </c>
      <c r="T1816" s="102" t="s">
        <v>1538</v>
      </c>
      <c r="U1816" s="103" t="s">
        <v>1538</v>
      </c>
      <c r="V1816" s="103" t="s">
        <v>1538</v>
      </c>
    </row>
    <row r="1817" spans="1:22" ht="16">
      <c r="A1817" s="104" t="s">
        <v>852</v>
      </c>
      <c r="B1817" s="20" t="str">
        <f>VLOOKUP(A1817,'Planning Periods'!$E$2:$N$540,10,FALSE)</f>
        <v>01/31/2015 - 01/31/2023</v>
      </c>
      <c r="C1817" s="103">
        <v>2015</v>
      </c>
      <c r="D1817" s="103" t="str">
        <f t="shared" si="26"/>
        <v>San Carlos 2015</v>
      </c>
      <c r="E1817" s="103" t="s">
        <v>1538</v>
      </c>
      <c r="F1817" s="101" t="s">
        <v>1538</v>
      </c>
      <c r="G1817" s="103" t="s">
        <v>1538</v>
      </c>
      <c r="H1817" s="103" t="s">
        <v>1538</v>
      </c>
      <c r="I1817" s="102"/>
      <c r="J1817" s="103" t="s">
        <v>1538</v>
      </c>
      <c r="K1817" s="101" t="s">
        <v>1538</v>
      </c>
      <c r="L1817" s="103" t="s">
        <v>1538</v>
      </c>
      <c r="M1817" s="103" t="s">
        <v>1538</v>
      </c>
      <c r="N1817" s="102"/>
      <c r="O1817" s="103" t="s">
        <v>1538</v>
      </c>
      <c r="P1817" s="103" t="s">
        <v>1538</v>
      </c>
      <c r="Q1817" s="102"/>
      <c r="R1817" s="103" t="s">
        <v>1538</v>
      </c>
      <c r="S1817" s="103" t="s">
        <v>1538</v>
      </c>
      <c r="T1817" s="102" t="s">
        <v>1538</v>
      </c>
      <c r="U1817" s="103" t="s">
        <v>1538</v>
      </c>
      <c r="V1817" s="103" t="s">
        <v>1538</v>
      </c>
    </row>
    <row r="1818" spans="1:22" ht="16">
      <c r="A1818" s="104" t="s">
        <v>852</v>
      </c>
      <c r="B1818" s="20" t="str">
        <f>VLOOKUP(A1818,'Planning Periods'!$E$2:$N$540,10,FALSE)</f>
        <v>01/31/2015 - 01/31/2023</v>
      </c>
      <c r="C1818" s="103">
        <v>2016</v>
      </c>
      <c r="D1818" s="103" t="str">
        <f t="shared" si="26"/>
        <v>San Carlos 2016</v>
      </c>
      <c r="E1818" s="103">
        <v>195</v>
      </c>
      <c r="F1818" s="101">
        <v>4</v>
      </c>
      <c r="G1818" s="103">
        <v>4</v>
      </c>
      <c r="H1818" s="103">
        <v>0</v>
      </c>
      <c r="I1818" s="102"/>
      <c r="J1818" s="103">
        <v>107</v>
      </c>
      <c r="K1818" s="101">
        <v>13</v>
      </c>
      <c r="L1818" s="103">
        <v>13</v>
      </c>
      <c r="M1818" s="103">
        <v>0</v>
      </c>
      <c r="N1818" s="102"/>
      <c r="O1818" s="103">
        <v>111</v>
      </c>
      <c r="P1818" s="103">
        <v>10</v>
      </c>
      <c r="Q1818" s="102"/>
      <c r="R1818" s="103">
        <v>183</v>
      </c>
      <c r="S1818" s="103">
        <v>358</v>
      </c>
      <c r="T1818" s="102">
        <v>0</v>
      </c>
      <c r="U1818" s="103">
        <v>596</v>
      </c>
      <c r="V1818" s="103">
        <v>385</v>
      </c>
    </row>
    <row r="1819" spans="1:22" ht="16">
      <c r="A1819" s="104" t="s">
        <v>852</v>
      </c>
      <c r="B1819" s="20" t="str">
        <f>VLOOKUP(A1819,'Planning Periods'!$E$2:$N$540,10,FALSE)</f>
        <v>01/31/2015 - 01/31/2023</v>
      </c>
      <c r="C1819" s="103">
        <v>2017</v>
      </c>
      <c r="D1819" s="103" t="str">
        <f t="shared" si="26"/>
        <v>San Carlos 2017</v>
      </c>
      <c r="E1819" s="103">
        <v>195</v>
      </c>
      <c r="F1819" s="101">
        <v>1</v>
      </c>
      <c r="G1819" s="103">
        <v>1</v>
      </c>
      <c r="H1819" s="103">
        <v>0</v>
      </c>
      <c r="I1819" s="102"/>
      <c r="J1819" s="103">
        <v>107</v>
      </c>
      <c r="K1819" s="101">
        <v>0</v>
      </c>
      <c r="L1819" s="103">
        <v>0</v>
      </c>
      <c r="M1819" s="103">
        <v>0</v>
      </c>
      <c r="N1819" s="102"/>
      <c r="O1819" s="103">
        <v>111</v>
      </c>
      <c r="P1819" s="103">
        <v>1</v>
      </c>
      <c r="Q1819" s="102"/>
      <c r="R1819" s="103">
        <v>183</v>
      </c>
      <c r="S1819" s="103">
        <v>44</v>
      </c>
      <c r="T1819" s="102">
        <v>0</v>
      </c>
      <c r="U1819" s="103">
        <v>596</v>
      </c>
      <c r="V1819" s="103">
        <v>46</v>
      </c>
    </row>
    <row r="1820" spans="1:22">
      <c r="A1820" s="104" t="s">
        <v>973</v>
      </c>
      <c r="B1820" s="20"/>
      <c r="C1820" s="103">
        <v>2013</v>
      </c>
      <c r="D1820" s="103" t="str">
        <f t="shared" si="26"/>
        <v>San Clemente 2013</v>
      </c>
      <c r="E1820" s="103" t="s">
        <v>1538</v>
      </c>
      <c r="F1820" s="101" t="s">
        <v>1538</v>
      </c>
      <c r="G1820" s="103" t="s">
        <v>1538</v>
      </c>
      <c r="H1820" s="103" t="s">
        <v>1538</v>
      </c>
      <c r="I1820" s="102"/>
      <c r="J1820" s="103" t="s">
        <v>1538</v>
      </c>
      <c r="K1820" s="101" t="s">
        <v>1538</v>
      </c>
      <c r="L1820" s="103" t="s">
        <v>1538</v>
      </c>
      <c r="M1820" s="103" t="s">
        <v>1538</v>
      </c>
      <c r="N1820" s="102"/>
      <c r="O1820" s="103" t="s">
        <v>1538</v>
      </c>
      <c r="P1820" s="103" t="s">
        <v>1538</v>
      </c>
      <c r="Q1820" s="102"/>
      <c r="R1820" s="103" t="s">
        <v>1538</v>
      </c>
      <c r="S1820" s="103" t="s">
        <v>1538</v>
      </c>
      <c r="T1820" s="102" t="s">
        <v>1538</v>
      </c>
      <c r="U1820" s="103" t="s">
        <v>1538</v>
      </c>
      <c r="V1820" s="103" t="s">
        <v>1538</v>
      </c>
    </row>
    <row r="1821" spans="1:22" ht="16">
      <c r="A1821" s="104" t="s">
        <v>973</v>
      </c>
      <c r="B1821" s="20" t="str">
        <f>VLOOKUP(A1821,'Planning Periods'!$E$2:$N$540,10,FALSE)</f>
        <v>10/15/2013 - 10/15/2021</v>
      </c>
      <c r="C1821" s="103">
        <v>2014</v>
      </c>
      <c r="D1821" s="103" t="str">
        <f t="shared" si="26"/>
        <v>San Clemente 2014</v>
      </c>
      <c r="E1821" s="103">
        <v>134</v>
      </c>
      <c r="F1821" s="101">
        <v>65</v>
      </c>
      <c r="G1821" s="103">
        <v>65</v>
      </c>
      <c r="H1821" s="103">
        <v>0</v>
      </c>
      <c r="I1821" s="102"/>
      <c r="J1821" s="103">
        <v>95</v>
      </c>
      <c r="K1821" s="101">
        <v>28</v>
      </c>
      <c r="L1821" s="103">
        <v>28</v>
      </c>
      <c r="M1821" s="103">
        <v>0</v>
      </c>
      <c r="N1821" s="102"/>
      <c r="O1821" s="103">
        <v>108</v>
      </c>
      <c r="P1821" s="103">
        <v>2</v>
      </c>
      <c r="Q1821" s="102"/>
      <c r="R1821" s="103">
        <v>244</v>
      </c>
      <c r="S1821" s="103">
        <v>84</v>
      </c>
      <c r="T1821" s="102">
        <v>0</v>
      </c>
      <c r="U1821" s="103">
        <v>581</v>
      </c>
      <c r="V1821" s="103">
        <v>179</v>
      </c>
    </row>
    <row r="1822" spans="1:22" ht="16">
      <c r="A1822" s="104" t="s">
        <v>973</v>
      </c>
      <c r="B1822" s="20" t="str">
        <f>VLOOKUP(A1822,'Planning Periods'!$E$2:$N$540,10,FALSE)</f>
        <v>10/15/2013 - 10/15/2021</v>
      </c>
      <c r="C1822" s="103">
        <v>2015</v>
      </c>
      <c r="D1822" s="103" t="str">
        <f t="shared" si="26"/>
        <v>San Clemente 2015</v>
      </c>
      <c r="E1822" s="103">
        <v>134</v>
      </c>
      <c r="F1822" s="101">
        <v>0</v>
      </c>
      <c r="G1822" s="103">
        <v>0</v>
      </c>
      <c r="H1822" s="103">
        <v>0</v>
      </c>
      <c r="I1822" s="102"/>
      <c r="J1822" s="103">
        <v>95</v>
      </c>
      <c r="K1822" s="101">
        <v>0</v>
      </c>
      <c r="L1822" s="103">
        <v>0</v>
      </c>
      <c r="M1822" s="103">
        <v>0</v>
      </c>
      <c r="N1822" s="102"/>
      <c r="O1822" s="103">
        <v>108</v>
      </c>
      <c r="P1822" s="103">
        <v>1</v>
      </c>
      <c r="Q1822" s="102"/>
      <c r="R1822" s="103">
        <v>244</v>
      </c>
      <c r="S1822" s="103">
        <v>129</v>
      </c>
      <c r="T1822" s="102">
        <v>0</v>
      </c>
      <c r="U1822" s="103">
        <v>581</v>
      </c>
      <c r="V1822" s="103">
        <v>130</v>
      </c>
    </row>
    <row r="1823" spans="1:22" ht="16">
      <c r="A1823" s="104" t="s">
        <v>973</v>
      </c>
      <c r="B1823" s="20" t="str">
        <f>VLOOKUP(A1823,'Planning Periods'!$E$2:$N$540,10,FALSE)</f>
        <v>10/15/2013 - 10/15/2021</v>
      </c>
      <c r="C1823" s="103">
        <v>2016</v>
      </c>
      <c r="D1823" s="103" t="str">
        <f t="shared" si="26"/>
        <v>San Clemente 2016</v>
      </c>
      <c r="E1823" s="103">
        <v>134</v>
      </c>
      <c r="F1823" s="101">
        <v>0</v>
      </c>
      <c r="G1823" s="103">
        <v>0</v>
      </c>
      <c r="H1823" s="103">
        <v>0</v>
      </c>
      <c r="I1823" s="102"/>
      <c r="J1823" s="103">
        <v>95</v>
      </c>
      <c r="K1823" s="101">
        <v>0</v>
      </c>
      <c r="L1823" s="103">
        <v>0</v>
      </c>
      <c r="M1823" s="103">
        <v>0</v>
      </c>
      <c r="N1823" s="102"/>
      <c r="O1823" s="103">
        <v>108</v>
      </c>
      <c r="P1823" s="103">
        <v>0</v>
      </c>
      <c r="Q1823" s="102"/>
      <c r="R1823" s="103">
        <v>244</v>
      </c>
      <c r="S1823" s="103">
        <v>107</v>
      </c>
      <c r="T1823" s="102">
        <v>0</v>
      </c>
      <c r="U1823" s="103">
        <v>581</v>
      </c>
      <c r="V1823" s="103">
        <v>107</v>
      </c>
    </row>
    <row r="1824" spans="1:22" ht="16">
      <c r="A1824" s="104" t="s">
        <v>973</v>
      </c>
      <c r="B1824" s="20" t="str">
        <f>VLOOKUP(A1824,'Planning Periods'!$E$2:$N$540,10,FALSE)</f>
        <v>10/15/2013 - 10/15/2021</v>
      </c>
      <c r="C1824" s="103">
        <v>2017</v>
      </c>
      <c r="D1824" s="103" t="str">
        <f t="shared" si="26"/>
        <v>San Clemente 2017</v>
      </c>
      <c r="E1824" s="103">
        <v>134</v>
      </c>
      <c r="F1824" s="101">
        <v>0</v>
      </c>
      <c r="G1824" s="103">
        <v>0</v>
      </c>
      <c r="H1824" s="103">
        <v>0</v>
      </c>
      <c r="I1824" s="102"/>
      <c r="J1824" s="103">
        <v>95</v>
      </c>
      <c r="K1824" s="101">
        <v>0</v>
      </c>
      <c r="L1824" s="103">
        <v>0</v>
      </c>
      <c r="M1824" s="103">
        <v>0</v>
      </c>
      <c r="N1824" s="102"/>
      <c r="O1824" s="103">
        <v>108</v>
      </c>
      <c r="P1824" s="103">
        <v>4</v>
      </c>
      <c r="Q1824" s="102"/>
      <c r="R1824" s="103">
        <v>244</v>
      </c>
      <c r="S1824" s="103">
        <v>96</v>
      </c>
      <c r="T1824" s="102">
        <v>0</v>
      </c>
      <c r="U1824" s="103">
        <v>581</v>
      </c>
      <c r="V1824" s="103">
        <v>100</v>
      </c>
    </row>
    <row r="1825" spans="1:22" ht="16">
      <c r="A1825" s="104" t="s">
        <v>882</v>
      </c>
      <c r="B1825" s="20" t="str">
        <f>VLOOKUP(A1825,'Planning Periods'!$E$2:$N$540,10,FALSE)</f>
        <v>04/30/2013 - 04/30/2021</v>
      </c>
      <c r="C1825" s="103">
        <v>2013</v>
      </c>
      <c r="D1825" s="103" t="str">
        <f t="shared" si="26"/>
        <v>San Diego 2013</v>
      </c>
      <c r="E1825" s="103">
        <v>21977</v>
      </c>
      <c r="F1825" s="101">
        <v>609</v>
      </c>
      <c r="G1825" s="103">
        <v>609</v>
      </c>
      <c r="H1825" s="103">
        <v>0</v>
      </c>
      <c r="I1825" s="102"/>
      <c r="J1825" s="103">
        <v>16703</v>
      </c>
      <c r="K1825" s="101">
        <v>915</v>
      </c>
      <c r="L1825" s="103">
        <v>915</v>
      </c>
      <c r="M1825" s="103">
        <v>0</v>
      </c>
      <c r="N1825" s="102"/>
      <c r="O1825" s="103">
        <v>15462</v>
      </c>
      <c r="P1825" s="103">
        <v>0</v>
      </c>
      <c r="Q1825" s="102"/>
      <c r="R1825" s="103">
        <v>33954</v>
      </c>
      <c r="S1825" s="103">
        <v>7665</v>
      </c>
      <c r="T1825" s="102">
        <v>0</v>
      </c>
      <c r="U1825" s="103">
        <v>88096</v>
      </c>
      <c r="V1825" s="103">
        <v>9189</v>
      </c>
    </row>
    <row r="1826" spans="1:22" ht="16">
      <c r="A1826" s="104" t="s">
        <v>882</v>
      </c>
      <c r="B1826" s="20" t="str">
        <f>VLOOKUP(A1826,'Planning Periods'!$E$2:$N$540,10,FALSE)</f>
        <v>04/30/2013 - 04/30/2021</v>
      </c>
      <c r="C1826" s="103">
        <v>2014</v>
      </c>
      <c r="D1826" s="103" t="str">
        <f t="shared" si="26"/>
        <v>San Diego 2014</v>
      </c>
      <c r="E1826" s="103">
        <v>21977</v>
      </c>
      <c r="F1826" s="101">
        <v>229</v>
      </c>
      <c r="G1826" s="103">
        <v>229</v>
      </c>
      <c r="H1826" s="103">
        <v>0</v>
      </c>
      <c r="I1826" s="102"/>
      <c r="J1826" s="103">
        <v>16703</v>
      </c>
      <c r="K1826" s="101">
        <v>184</v>
      </c>
      <c r="L1826" s="103">
        <v>184</v>
      </c>
      <c r="M1826" s="103">
        <v>0</v>
      </c>
      <c r="N1826" s="102"/>
      <c r="O1826" s="103">
        <v>15462</v>
      </c>
      <c r="P1826" s="103">
        <v>4</v>
      </c>
      <c r="Q1826" s="102"/>
      <c r="R1826" s="103">
        <v>33954</v>
      </c>
      <c r="S1826" s="103">
        <v>1991</v>
      </c>
      <c r="T1826" s="102">
        <v>0</v>
      </c>
      <c r="U1826" s="103">
        <v>88096</v>
      </c>
      <c r="V1826" s="103">
        <v>2408</v>
      </c>
    </row>
    <row r="1827" spans="1:22" ht="16">
      <c r="A1827" s="104" t="s">
        <v>882</v>
      </c>
      <c r="B1827" s="20" t="str">
        <f>VLOOKUP(A1827,'Planning Periods'!$E$2:$N$540,10,FALSE)</f>
        <v>04/30/2013 - 04/30/2021</v>
      </c>
      <c r="C1827" s="103">
        <v>2015</v>
      </c>
      <c r="D1827" s="103" t="str">
        <f t="shared" si="26"/>
        <v>San Diego 2015</v>
      </c>
      <c r="E1827" s="103">
        <v>21977</v>
      </c>
      <c r="F1827" s="101">
        <v>265</v>
      </c>
      <c r="G1827" s="103">
        <v>265</v>
      </c>
      <c r="H1827" s="103">
        <v>0</v>
      </c>
      <c r="I1827" s="102"/>
      <c r="J1827" s="103">
        <v>16703</v>
      </c>
      <c r="K1827" s="101">
        <v>446</v>
      </c>
      <c r="L1827" s="103">
        <v>446</v>
      </c>
      <c r="M1827" s="103">
        <v>0</v>
      </c>
      <c r="N1827" s="102"/>
      <c r="O1827" s="103">
        <v>15462</v>
      </c>
      <c r="P1827" s="103">
        <v>0</v>
      </c>
      <c r="Q1827" s="102"/>
      <c r="R1827" s="103">
        <v>33954</v>
      </c>
      <c r="S1827" s="103">
        <v>4221</v>
      </c>
      <c r="T1827" s="102">
        <v>0</v>
      </c>
      <c r="U1827" s="103">
        <v>88096</v>
      </c>
      <c r="V1827" s="103">
        <v>4932</v>
      </c>
    </row>
    <row r="1828" spans="1:22" ht="16">
      <c r="A1828" s="104" t="s">
        <v>882</v>
      </c>
      <c r="B1828" s="20" t="str">
        <f>VLOOKUP(A1828,'Planning Periods'!$E$2:$N$540,10,FALSE)</f>
        <v>04/30/2013 - 04/30/2021</v>
      </c>
      <c r="C1828" s="103">
        <v>2016</v>
      </c>
      <c r="D1828" s="103" t="str">
        <f t="shared" si="26"/>
        <v>San Diego 2016</v>
      </c>
      <c r="E1828" s="103">
        <v>21977</v>
      </c>
      <c r="F1828" s="101">
        <v>103</v>
      </c>
      <c r="G1828" s="103">
        <v>103</v>
      </c>
      <c r="H1828" s="103">
        <v>0</v>
      </c>
      <c r="I1828" s="102"/>
      <c r="J1828" s="103">
        <v>16703</v>
      </c>
      <c r="K1828" s="101">
        <v>253</v>
      </c>
      <c r="L1828" s="103">
        <v>253</v>
      </c>
      <c r="M1828" s="103">
        <v>0</v>
      </c>
      <c r="N1828" s="102"/>
      <c r="O1828" s="103">
        <v>15462</v>
      </c>
      <c r="P1828" s="103">
        <v>0</v>
      </c>
      <c r="Q1828" s="102"/>
      <c r="R1828" s="103">
        <v>33954</v>
      </c>
      <c r="S1828" s="103">
        <v>7028</v>
      </c>
      <c r="T1828" s="102">
        <v>0</v>
      </c>
      <c r="U1828" s="103">
        <v>88096</v>
      </c>
      <c r="V1828" s="103">
        <v>7384</v>
      </c>
    </row>
    <row r="1829" spans="1:22" ht="16">
      <c r="A1829" s="104" t="s">
        <v>882</v>
      </c>
      <c r="B1829" s="20" t="str">
        <f>VLOOKUP(A1829,'Planning Periods'!$E$2:$N$540,10,FALSE)</f>
        <v>04/30/2013 - 04/30/2021</v>
      </c>
      <c r="C1829" s="103">
        <v>2017</v>
      </c>
      <c r="D1829" s="103" t="str">
        <f t="shared" si="26"/>
        <v>San Diego 2017</v>
      </c>
      <c r="E1829" s="103">
        <v>21977</v>
      </c>
      <c r="F1829" s="101">
        <v>324</v>
      </c>
      <c r="G1829" s="103">
        <v>324</v>
      </c>
      <c r="H1829" s="103">
        <v>0</v>
      </c>
      <c r="I1829" s="102"/>
      <c r="J1829" s="103">
        <v>16703</v>
      </c>
      <c r="K1829" s="101">
        <v>301</v>
      </c>
      <c r="L1829" s="103">
        <v>295</v>
      </c>
      <c r="M1829" s="103">
        <v>6</v>
      </c>
      <c r="N1829" s="102"/>
      <c r="O1829" s="103">
        <v>15462</v>
      </c>
      <c r="P1829" s="103">
        <v>0</v>
      </c>
      <c r="Q1829" s="102"/>
      <c r="R1829" s="103">
        <v>33954</v>
      </c>
      <c r="S1829" s="103">
        <v>4395</v>
      </c>
      <c r="T1829" s="102">
        <v>6</v>
      </c>
      <c r="U1829" s="103">
        <v>88096</v>
      </c>
      <c r="V1829" s="103">
        <v>5020</v>
      </c>
    </row>
    <row r="1830" spans="1:22" ht="16">
      <c r="A1830" s="104" t="s">
        <v>319</v>
      </c>
      <c r="B1830" s="20" t="str">
        <f>VLOOKUP(A1830,'Planning Periods'!$E$2:$N$540,10,FALSE)</f>
        <v>04/30/2013 - 04/30/2021</v>
      </c>
      <c r="C1830" s="103">
        <v>2013</v>
      </c>
      <c r="D1830" s="103" t="str">
        <f t="shared" si="26"/>
        <v>San Diego County - Unincorporated 2013</v>
      </c>
      <c r="E1830" s="103">
        <v>2085</v>
      </c>
      <c r="F1830" s="101">
        <v>23</v>
      </c>
      <c r="G1830" s="103">
        <v>23</v>
      </c>
      <c r="H1830" s="103">
        <v>0</v>
      </c>
      <c r="I1830" s="102"/>
      <c r="J1830" s="103">
        <v>1585</v>
      </c>
      <c r="K1830" s="101">
        <v>145</v>
      </c>
      <c r="L1830" s="103">
        <v>145</v>
      </c>
      <c r="M1830" s="103">
        <v>0</v>
      </c>
      <c r="N1830" s="102"/>
      <c r="O1830" s="103">
        <v>5864</v>
      </c>
      <c r="P1830" s="103">
        <v>200</v>
      </c>
      <c r="Q1830" s="102"/>
      <c r="R1830" s="103">
        <v>12878</v>
      </c>
      <c r="S1830" s="103">
        <v>1225</v>
      </c>
      <c r="T1830" s="102">
        <v>0</v>
      </c>
      <c r="U1830" s="103">
        <v>22412</v>
      </c>
      <c r="V1830" s="103">
        <v>1593</v>
      </c>
    </row>
    <row r="1831" spans="1:22" ht="16">
      <c r="A1831" s="104" t="s">
        <v>319</v>
      </c>
      <c r="B1831" s="20" t="str">
        <f>VLOOKUP(A1831,'Planning Periods'!$E$2:$N$540,10,FALSE)</f>
        <v>04/30/2013 - 04/30/2021</v>
      </c>
      <c r="C1831" s="103">
        <v>2014</v>
      </c>
      <c r="D1831" s="103" t="str">
        <f t="shared" si="26"/>
        <v>San Diego County - Unincorporated 2014</v>
      </c>
      <c r="E1831" s="103">
        <v>2085</v>
      </c>
      <c r="F1831" s="101">
        <v>0</v>
      </c>
      <c r="G1831" s="103">
        <v>0</v>
      </c>
      <c r="H1831" s="103">
        <v>0</v>
      </c>
      <c r="I1831" s="102"/>
      <c r="J1831" s="103">
        <v>1585</v>
      </c>
      <c r="K1831" s="101">
        <v>27</v>
      </c>
      <c r="L1831" s="103">
        <v>27</v>
      </c>
      <c r="M1831" s="103">
        <v>0</v>
      </c>
      <c r="N1831" s="102"/>
      <c r="O1831" s="103">
        <v>5864</v>
      </c>
      <c r="P1831" s="103">
        <v>114</v>
      </c>
      <c r="Q1831" s="102"/>
      <c r="R1831" s="103">
        <v>12878</v>
      </c>
      <c r="S1831" s="103">
        <v>576</v>
      </c>
      <c r="T1831" s="102">
        <v>0</v>
      </c>
      <c r="U1831" s="103">
        <v>22412</v>
      </c>
      <c r="V1831" s="103">
        <v>717</v>
      </c>
    </row>
    <row r="1832" spans="1:22" ht="16">
      <c r="A1832" s="104" t="s">
        <v>319</v>
      </c>
      <c r="B1832" s="20" t="str">
        <f>VLOOKUP(A1832,'Planning Periods'!$E$2:$N$540,10,FALSE)</f>
        <v>04/30/2013 - 04/30/2021</v>
      </c>
      <c r="C1832" s="103">
        <v>2015</v>
      </c>
      <c r="D1832" s="103" t="str">
        <f t="shared" ref="D1832:D1898" si="27">CONCATENATE(A1832," ",C1832)</f>
        <v>San Diego County - Unincorporated 2015</v>
      </c>
      <c r="E1832" s="103">
        <v>2085</v>
      </c>
      <c r="F1832" s="101">
        <v>2</v>
      </c>
      <c r="G1832" s="103">
        <v>2</v>
      </c>
      <c r="H1832" s="103">
        <v>0</v>
      </c>
      <c r="I1832" s="102"/>
      <c r="J1832" s="103">
        <v>1585</v>
      </c>
      <c r="K1832" s="101">
        <v>24</v>
      </c>
      <c r="L1832" s="103">
        <v>24</v>
      </c>
      <c r="M1832" s="103">
        <v>0</v>
      </c>
      <c r="N1832" s="102"/>
      <c r="O1832" s="103">
        <v>5864</v>
      </c>
      <c r="P1832" s="103">
        <v>228</v>
      </c>
      <c r="Q1832" s="102"/>
      <c r="R1832" s="103">
        <v>12878</v>
      </c>
      <c r="S1832" s="103">
        <v>613</v>
      </c>
      <c r="T1832" s="102">
        <v>0</v>
      </c>
      <c r="U1832" s="103">
        <v>22412</v>
      </c>
      <c r="V1832" s="103">
        <v>867</v>
      </c>
    </row>
    <row r="1833" spans="1:22" ht="16">
      <c r="A1833" s="104" t="s">
        <v>319</v>
      </c>
      <c r="B1833" s="20" t="str">
        <f>VLOOKUP(A1833,'Planning Periods'!$E$2:$N$540,10,FALSE)</f>
        <v>04/30/2013 - 04/30/2021</v>
      </c>
      <c r="C1833" s="103">
        <v>2016</v>
      </c>
      <c r="D1833" s="103" t="str">
        <f t="shared" si="27"/>
        <v>San Diego County - Unincorporated 2016</v>
      </c>
      <c r="E1833" s="103">
        <v>2085</v>
      </c>
      <c r="F1833" s="101">
        <v>0</v>
      </c>
      <c r="G1833" s="103">
        <v>0</v>
      </c>
      <c r="H1833" s="103">
        <v>0</v>
      </c>
      <c r="I1833" s="102"/>
      <c r="J1833" s="103">
        <v>1585</v>
      </c>
      <c r="K1833" s="101">
        <v>24</v>
      </c>
      <c r="L1833" s="103">
        <v>24</v>
      </c>
      <c r="M1833" s="103">
        <v>0</v>
      </c>
      <c r="N1833" s="102"/>
      <c r="O1833" s="103">
        <v>5864</v>
      </c>
      <c r="P1833" s="103">
        <v>177</v>
      </c>
      <c r="Q1833" s="102"/>
      <c r="R1833" s="103">
        <v>12878</v>
      </c>
      <c r="S1833" s="103">
        <v>381</v>
      </c>
      <c r="T1833" s="102">
        <v>0</v>
      </c>
      <c r="U1833" s="103">
        <v>22412</v>
      </c>
      <c r="V1833" s="103">
        <v>582</v>
      </c>
    </row>
    <row r="1834" spans="1:22" ht="16">
      <c r="A1834" s="104" t="s">
        <v>319</v>
      </c>
      <c r="B1834" s="20" t="str">
        <f>VLOOKUP(A1834,'Planning Periods'!$E$2:$N$540,10,FALSE)</f>
        <v>04/30/2013 - 04/30/2021</v>
      </c>
      <c r="C1834" s="103">
        <v>2017</v>
      </c>
      <c r="D1834" s="103" t="str">
        <f t="shared" si="27"/>
        <v>San Diego County - Unincorporated 2017</v>
      </c>
      <c r="E1834" s="103">
        <v>2085</v>
      </c>
      <c r="F1834" s="101">
        <v>0</v>
      </c>
      <c r="G1834" s="103">
        <v>0</v>
      </c>
      <c r="H1834" s="103">
        <v>0</v>
      </c>
      <c r="I1834" s="102"/>
      <c r="J1834" s="103">
        <v>1585</v>
      </c>
      <c r="K1834" s="101">
        <v>52</v>
      </c>
      <c r="L1834" s="103">
        <v>0</v>
      </c>
      <c r="M1834" s="103">
        <v>52</v>
      </c>
      <c r="N1834" s="102"/>
      <c r="O1834" s="103">
        <v>5864</v>
      </c>
      <c r="P1834" s="103">
        <v>71</v>
      </c>
      <c r="Q1834" s="102"/>
      <c r="R1834" s="103">
        <v>12878</v>
      </c>
      <c r="S1834" s="103">
        <v>532</v>
      </c>
      <c r="T1834" s="102">
        <v>52</v>
      </c>
      <c r="U1834" s="103">
        <v>22412</v>
      </c>
      <c r="V1834" s="103">
        <v>655</v>
      </c>
    </row>
    <row r="1835" spans="1:22">
      <c r="A1835" s="104" t="s">
        <v>1061</v>
      </c>
      <c r="B1835" s="20"/>
      <c r="C1835" s="103">
        <v>2013</v>
      </c>
      <c r="D1835" s="103" t="str">
        <f t="shared" si="27"/>
        <v>San Dimas 2013</v>
      </c>
      <c r="E1835" s="103" t="s">
        <v>1538</v>
      </c>
      <c r="F1835" s="101" t="s">
        <v>1538</v>
      </c>
      <c r="G1835" s="103" t="s">
        <v>1538</v>
      </c>
      <c r="H1835" s="103" t="s">
        <v>1538</v>
      </c>
      <c r="I1835" s="102"/>
      <c r="J1835" s="103" t="s">
        <v>1538</v>
      </c>
      <c r="K1835" s="101" t="s">
        <v>1538</v>
      </c>
      <c r="L1835" s="103" t="s">
        <v>1538</v>
      </c>
      <c r="M1835" s="103" t="s">
        <v>1538</v>
      </c>
      <c r="N1835" s="102"/>
      <c r="O1835" s="103" t="s">
        <v>1538</v>
      </c>
      <c r="P1835" s="103" t="s">
        <v>1538</v>
      </c>
      <c r="Q1835" s="102"/>
      <c r="R1835" s="103" t="s">
        <v>1538</v>
      </c>
      <c r="S1835" s="103" t="s">
        <v>1538</v>
      </c>
      <c r="T1835" s="102" t="s">
        <v>1538</v>
      </c>
      <c r="U1835" s="103" t="s">
        <v>1538</v>
      </c>
      <c r="V1835" s="103" t="s">
        <v>1538</v>
      </c>
    </row>
    <row r="1836" spans="1:22" ht="16">
      <c r="A1836" s="104" t="s">
        <v>1061</v>
      </c>
      <c r="B1836" s="20" t="str">
        <f>VLOOKUP(A1836,'Planning Periods'!$E$2:$N$540,10,FALSE)</f>
        <v>10/15/2013 - 10/15/2021</v>
      </c>
      <c r="C1836" s="103">
        <v>2014</v>
      </c>
      <c r="D1836" s="103" t="str">
        <f t="shared" si="27"/>
        <v>San Dimas 2014</v>
      </c>
      <c r="E1836" s="103">
        <v>121</v>
      </c>
      <c r="F1836" s="101">
        <v>0</v>
      </c>
      <c r="G1836" s="103">
        <v>0</v>
      </c>
      <c r="H1836" s="103">
        <v>0</v>
      </c>
      <c r="I1836" s="102"/>
      <c r="J1836" s="103">
        <v>72</v>
      </c>
      <c r="K1836" s="101">
        <v>0</v>
      </c>
      <c r="L1836" s="103">
        <v>0</v>
      </c>
      <c r="M1836" s="103">
        <v>0</v>
      </c>
      <c r="N1836" s="102"/>
      <c r="O1836" s="103">
        <v>77</v>
      </c>
      <c r="P1836" s="103">
        <v>0</v>
      </c>
      <c r="Q1836" s="102"/>
      <c r="R1836" s="103">
        <v>193</v>
      </c>
      <c r="S1836" s="103">
        <v>3</v>
      </c>
      <c r="T1836" s="102">
        <v>0</v>
      </c>
      <c r="U1836" s="103">
        <v>463</v>
      </c>
      <c r="V1836" s="103">
        <v>3</v>
      </c>
    </row>
    <row r="1837" spans="1:22" ht="16">
      <c r="A1837" s="104" t="s">
        <v>1061</v>
      </c>
      <c r="B1837" s="20" t="str">
        <f>VLOOKUP(A1837,'Planning Periods'!$E$2:$N$540,10,FALSE)</f>
        <v>10/15/2013 - 10/15/2021</v>
      </c>
      <c r="C1837" s="103">
        <v>2015</v>
      </c>
      <c r="D1837" s="103" t="str">
        <f t="shared" si="27"/>
        <v>San Dimas 2015</v>
      </c>
      <c r="E1837" s="103">
        <v>121</v>
      </c>
      <c r="F1837" s="101">
        <v>0</v>
      </c>
      <c r="G1837" s="103">
        <v>0</v>
      </c>
      <c r="H1837" s="103">
        <v>0</v>
      </c>
      <c r="I1837" s="102"/>
      <c r="J1837" s="103">
        <v>72</v>
      </c>
      <c r="K1837" s="101">
        <v>0</v>
      </c>
      <c r="L1837" s="103">
        <v>0</v>
      </c>
      <c r="M1837" s="103">
        <v>0</v>
      </c>
      <c r="N1837" s="102"/>
      <c r="O1837" s="103">
        <v>77</v>
      </c>
      <c r="P1837" s="103">
        <v>0</v>
      </c>
      <c r="Q1837" s="102"/>
      <c r="R1837" s="103">
        <v>193</v>
      </c>
      <c r="S1837" s="103">
        <v>7</v>
      </c>
      <c r="T1837" s="102">
        <v>0</v>
      </c>
      <c r="U1837" s="103">
        <v>463</v>
      </c>
      <c r="V1837" s="103">
        <v>7</v>
      </c>
    </row>
    <row r="1838" spans="1:22" ht="16">
      <c r="A1838" s="104" t="s">
        <v>1061</v>
      </c>
      <c r="B1838" s="20" t="str">
        <f>VLOOKUP(A1838,'Planning Periods'!$E$2:$N$540,10,FALSE)</f>
        <v>10/15/2013 - 10/15/2021</v>
      </c>
      <c r="C1838" s="103">
        <v>2016</v>
      </c>
      <c r="D1838" s="103" t="str">
        <f t="shared" si="27"/>
        <v>San Dimas 2016</v>
      </c>
      <c r="E1838" s="103">
        <v>121</v>
      </c>
      <c r="F1838" s="101">
        <v>0</v>
      </c>
      <c r="G1838" s="103">
        <v>0</v>
      </c>
      <c r="H1838" s="103">
        <v>0</v>
      </c>
      <c r="I1838" s="102"/>
      <c r="J1838" s="103">
        <v>72</v>
      </c>
      <c r="K1838" s="101">
        <v>0</v>
      </c>
      <c r="L1838" s="103">
        <v>0</v>
      </c>
      <c r="M1838" s="103">
        <v>0</v>
      </c>
      <c r="N1838" s="102"/>
      <c r="O1838" s="103">
        <v>77</v>
      </c>
      <c r="P1838" s="103">
        <v>0</v>
      </c>
      <c r="Q1838" s="102"/>
      <c r="R1838" s="103">
        <v>193</v>
      </c>
      <c r="S1838" s="103">
        <v>18</v>
      </c>
      <c r="T1838" s="102">
        <v>0</v>
      </c>
      <c r="U1838" s="103">
        <v>463</v>
      </c>
      <c r="V1838" s="103">
        <v>18</v>
      </c>
    </row>
    <row r="1839" spans="1:22" ht="16">
      <c r="A1839" s="104" t="s">
        <v>1061</v>
      </c>
      <c r="B1839" s="20" t="str">
        <f>VLOOKUP(A1839,'Planning Periods'!$E$2:$N$540,10,FALSE)</f>
        <v>10/15/2013 - 10/15/2021</v>
      </c>
      <c r="C1839" s="103">
        <v>2017</v>
      </c>
      <c r="D1839" s="103" t="str">
        <f t="shared" si="27"/>
        <v>San Dimas 2017</v>
      </c>
      <c r="E1839" s="103">
        <v>121</v>
      </c>
      <c r="F1839" s="101">
        <v>0</v>
      </c>
      <c r="G1839" s="103">
        <v>0</v>
      </c>
      <c r="H1839" s="103">
        <v>0</v>
      </c>
      <c r="I1839" s="102"/>
      <c r="J1839" s="103">
        <v>72</v>
      </c>
      <c r="K1839" s="101">
        <v>0</v>
      </c>
      <c r="L1839" s="103">
        <v>0</v>
      </c>
      <c r="M1839" s="103">
        <v>0</v>
      </c>
      <c r="N1839" s="102"/>
      <c r="O1839" s="103">
        <v>77</v>
      </c>
      <c r="P1839" s="103">
        <v>0</v>
      </c>
      <c r="Q1839" s="102"/>
      <c r="R1839" s="103">
        <v>193</v>
      </c>
      <c r="S1839" s="103">
        <v>7</v>
      </c>
      <c r="T1839" s="102">
        <v>0</v>
      </c>
      <c r="U1839" s="103">
        <v>463</v>
      </c>
      <c r="V1839" s="103">
        <v>7</v>
      </c>
    </row>
    <row r="1840" spans="1:22">
      <c r="A1840" s="104" t="s">
        <v>1060</v>
      </c>
      <c r="B1840" s="20"/>
      <c r="C1840" s="103">
        <v>2013</v>
      </c>
      <c r="D1840" s="103" t="str">
        <f t="shared" si="27"/>
        <v>San Fernando 2013</v>
      </c>
      <c r="E1840" s="103" t="s">
        <v>1538</v>
      </c>
      <c r="F1840" s="101" t="s">
        <v>1538</v>
      </c>
      <c r="G1840" s="103" t="s">
        <v>1538</v>
      </c>
      <c r="H1840" s="103" t="s">
        <v>1538</v>
      </c>
      <c r="I1840" s="102"/>
      <c r="J1840" s="103" t="s">
        <v>1538</v>
      </c>
      <c r="K1840" s="101" t="s">
        <v>1538</v>
      </c>
      <c r="L1840" s="103" t="s">
        <v>1538</v>
      </c>
      <c r="M1840" s="103" t="s">
        <v>1538</v>
      </c>
      <c r="N1840" s="102"/>
      <c r="O1840" s="103" t="s">
        <v>1538</v>
      </c>
      <c r="P1840" s="103" t="s">
        <v>1538</v>
      </c>
      <c r="Q1840" s="102"/>
      <c r="R1840" s="103" t="s">
        <v>1538</v>
      </c>
      <c r="S1840" s="103" t="s">
        <v>1538</v>
      </c>
      <c r="T1840" s="102" t="s">
        <v>1538</v>
      </c>
      <c r="U1840" s="103" t="s">
        <v>1538</v>
      </c>
      <c r="V1840" s="103" t="s">
        <v>1538</v>
      </c>
    </row>
    <row r="1841" spans="1:22" ht="16">
      <c r="A1841" s="104" t="s">
        <v>1060</v>
      </c>
      <c r="B1841" s="20" t="str">
        <f>VLOOKUP(A1841,'Planning Periods'!$E$2:$N$540,10,FALSE)</f>
        <v>10/15/2013 - 10/15/2021</v>
      </c>
      <c r="C1841" s="103">
        <v>2014</v>
      </c>
      <c r="D1841" s="103" t="str">
        <f t="shared" si="27"/>
        <v>San Fernando 2014</v>
      </c>
      <c r="E1841" s="103">
        <v>55</v>
      </c>
      <c r="F1841" s="101">
        <v>28</v>
      </c>
      <c r="G1841" s="103">
        <v>28</v>
      </c>
      <c r="H1841" s="103">
        <v>0</v>
      </c>
      <c r="I1841" s="102"/>
      <c r="J1841" s="103">
        <v>32</v>
      </c>
      <c r="K1841" s="101">
        <v>4</v>
      </c>
      <c r="L1841" s="103">
        <v>4</v>
      </c>
      <c r="M1841" s="103">
        <v>0</v>
      </c>
      <c r="N1841" s="102"/>
      <c r="O1841" s="103">
        <v>35</v>
      </c>
      <c r="P1841" s="103">
        <v>0</v>
      </c>
      <c r="Q1841" s="102"/>
      <c r="R1841" s="103">
        <v>95</v>
      </c>
      <c r="S1841" s="103">
        <v>27</v>
      </c>
      <c r="T1841" s="102">
        <v>0</v>
      </c>
      <c r="U1841" s="103">
        <v>217</v>
      </c>
      <c r="V1841" s="103">
        <v>59</v>
      </c>
    </row>
    <row r="1842" spans="1:22" ht="16">
      <c r="A1842" s="104" t="s">
        <v>1060</v>
      </c>
      <c r="B1842" s="20" t="str">
        <f>VLOOKUP(A1842,'Planning Periods'!$E$2:$N$540,10,FALSE)</f>
        <v>10/15/2013 - 10/15/2021</v>
      </c>
      <c r="C1842" s="103">
        <v>2015</v>
      </c>
      <c r="D1842" s="103" t="str">
        <f t="shared" si="27"/>
        <v>San Fernando 2015</v>
      </c>
      <c r="E1842" s="103">
        <v>55</v>
      </c>
      <c r="F1842" s="101">
        <v>0</v>
      </c>
      <c r="G1842" s="103">
        <v>0</v>
      </c>
      <c r="H1842" s="103">
        <v>0</v>
      </c>
      <c r="I1842" s="102"/>
      <c r="J1842" s="103">
        <v>32</v>
      </c>
      <c r="K1842" s="101">
        <v>5</v>
      </c>
      <c r="L1842" s="103">
        <v>0</v>
      </c>
      <c r="M1842" s="103">
        <v>5</v>
      </c>
      <c r="N1842" s="102"/>
      <c r="O1842" s="103">
        <v>35</v>
      </c>
      <c r="P1842" s="103">
        <v>0</v>
      </c>
      <c r="Q1842" s="102"/>
      <c r="R1842" s="103">
        <v>95</v>
      </c>
      <c r="S1842" s="103">
        <v>0</v>
      </c>
      <c r="T1842" s="102">
        <v>5</v>
      </c>
      <c r="U1842" s="103">
        <v>217</v>
      </c>
      <c r="V1842" s="103">
        <v>5</v>
      </c>
    </row>
    <row r="1843" spans="1:22" ht="16">
      <c r="A1843" s="104" t="s">
        <v>1060</v>
      </c>
      <c r="B1843" s="20" t="str">
        <f>VLOOKUP(A1843,'Planning Periods'!$E$2:$N$540,10,FALSE)</f>
        <v>10/15/2013 - 10/15/2021</v>
      </c>
      <c r="C1843" s="103">
        <v>2016</v>
      </c>
      <c r="D1843" s="103" t="str">
        <f t="shared" si="27"/>
        <v>San Fernando 2016</v>
      </c>
      <c r="E1843" s="103">
        <v>55</v>
      </c>
      <c r="F1843" s="101">
        <v>0</v>
      </c>
      <c r="G1843" s="103">
        <v>0</v>
      </c>
      <c r="H1843" s="103">
        <v>0</v>
      </c>
      <c r="I1843" s="102"/>
      <c r="J1843" s="103">
        <v>32</v>
      </c>
      <c r="K1843" s="101">
        <v>5</v>
      </c>
      <c r="L1843" s="103">
        <v>0</v>
      </c>
      <c r="M1843" s="103">
        <v>5</v>
      </c>
      <c r="N1843" s="102"/>
      <c r="O1843" s="103">
        <v>35</v>
      </c>
      <c r="P1843" s="103">
        <v>0</v>
      </c>
      <c r="Q1843" s="102"/>
      <c r="R1843" s="103">
        <v>95</v>
      </c>
      <c r="S1843" s="103">
        <v>9</v>
      </c>
      <c r="T1843" s="102">
        <v>5</v>
      </c>
      <c r="U1843" s="103">
        <v>217</v>
      </c>
      <c r="V1843" s="103">
        <v>14</v>
      </c>
    </row>
    <row r="1844" spans="1:22" ht="16">
      <c r="A1844" s="104" t="s">
        <v>1060</v>
      </c>
      <c r="B1844" s="20" t="str">
        <f>VLOOKUP(A1844,'Planning Periods'!$E$2:$N$540,10,FALSE)</f>
        <v>10/15/2013 - 10/15/2021</v>
      </c>
      <c r="C1844" s="103">
        <v>2017</v>
      </c>
      <c r="D1844" s="103" t="str">
        <f t="shared" si="27"/>
        <v>San Fernando 2017</v>
      </c>
      <c r="E1844" s="103">
        <v>55</v>
      </c>
      <c r="F1844" s="101">
        <v>0</v>
      </c>
      <c r="G1844" s="103">
        <v>0</v>
      </c>
      <c r="H1844" s="103">
        <v>0</v>
      </c>
      <c r="I1844" s="102"/>
      <c r="J1844" s="103">
        <v>32</v>
      </c>
      <c r="K1844" s="101">
        <v>24</v>
      </c>
      <c r="L1844" s="103">
        <v>0</v>
      </c>
      <c r="M1844" s="103">
        <v>24</v>
      </c>
      <c r="N1844" s="102"/>
      <c r="O1844" s="103">
        <v>35</v>
      </c>
      <c r="P1844" s="103">
        <v>3</v>
      </c>
      <c r="Q1844" s="102"/>
      <c r="R1844" s="103">
        <v>95</v>
      </c>
      <c r="S1844" s="103">
        <v>2</v>
      </c>
      <c r="T1844" s="102">
        <v>24</v>
      </c>
      <c r="U1844" s="103">
        <v>217</v>
      </c>
      <c r="V1844" s="103">
        <v>29</v>
      </c>
    </row>
    <row r="1845" spans="1:22" ht="16">
      <c r="A1845" s="104" t="s">
        <v>746</v>
      </c>
      <c r="B1845" s="20" t="str">
        <f>VLOOKUP(A1845,'Planning Periods'!$E$2:$N$540,10,FALSE)</f>
        <v>01/31/2015 - 01/31/2023</v>
      </c>
      <c r="C1845" s="103">
        <v>2014</v>
      </c>
      <c r="D1845" s="103" t="str">
        <f t="shared" si="27"/>
        <v>San Francisco 2014</v>
      </c>
      <c r="E1845" s="103">
        <v>6234</v>
      </c>
      <c r="F1845" s="101">
        <v>552</v>
      </c>
      <c r="G1845" s="103">
        <v>552</v>
      </c>
      <c r="H1845" s="103">
        <v>0</v>
      </c>
      <c r="I1845" s="102"/>
      <c r="J1845" s="103">
        <v>4639</v>
      </c>
      <c r="K1845" s="101">
        <v>377</v>
      </c>
      <c r="L1845" s="103">
        <v>377</v>
      </c>
      <c r="M1845" s="103">
        <v>0</v>
      </c>
      <c r="N1845" s="102"/>
      <c r="O1845" s="103">
        <v>5460</v>
      </c>
      <c r="P1845" s="103">
        <v>77</v>
      </c>
      <c r="Q1845" s="102"/>
      <c r="R1845" s="103">
        <v>12536</v>
      </c>
      <c r="S1845" s="103">
        <v>2430</v>
      </c>
      <c r="T1845" s="102">
        <v>0</v>
      </c>
      <c r="U1845" s="103">
        <v>28869</v>
      </c>
      <c r="V1845" s="103">
        <v>3436</v>
      </c>
    </row>
    <row r="1846" spans="1:22" ht="16">
      <c r="A1846" s="104" t="s">
        <v>746</v>
      </c>
      <c r="B1846" s="20" t="str">
        <f>VLOOKUP(A1846,'Planning Periods'!$E$2:$N$540,10,FALSE)</f>
        <v>01/31/2015 - 01/31/2023</v>
      </c>
      <c r="C1846" s="103">
        <v>2015</v>
      </c>
      <c r="D1846" s="103" t="str">
        <f t="shared" si="27"/>
        <v>San Francisco 2015</v>
      </c>
      <c r="E1846" s="103">
        <v>6234</v>
      </c>
      <c r="F1846" s="101">
        <v>429</v>
      </c>
      <c r="G1846" s="103">
        <v>429</v>
      </c>
      <c r="H1846" s="103">
        <v>0</v>
      </c>
      <c r="I1846" s="102"/>
      <c r="J1846" s="103">
        <v>4639</v>
      </c>
      <c r="K1846" s="101">
        <v>179</v>
      </c>
      <c r="L1846" s="103">
        <v>179</v>
      </c>
      <c r="M1846" s="103">
        <v>0</v>
      </c>
      <c r="N1846" s="102"/>
      <c r="O1846" s="103">
        <v>5460</v>
      </c>
      <c r="P1846" s="103">
        <v>113</v>
      </c>
      <c r="Q1846" s="102"/>
      <c r="R1846" s="103">
        <v>12536</v>
      </c>
      <c r="S1846" s="103">
        <v>2874</v>
      </c>
      <c r="T1846" s="102">
        <v>0</v>
      </c>
      <c r="U1846" s="103">
        <v>28869</v>
      </c>
      <c r="V1846" s="103">
        <v>3595</v>
      </c>
    </row>
    <row r="1847" spans="1:22" ht="16">
      <c r="A1847" s="104" t="s">
        <v>746</v>
      </c>
      <c r="B1847" s="20" t="str">
        <f>VLOOKUP(A1847,'Planning Periods'!$E$2:$N$540,10,FALSE)</f>
        <v>01/31/2015 - 01/31/2023</v>
      </c>
      <c r="C1847" s="103">
        <v>2016</v>
      </c>
      <c r="D1847" s="103" t="str">
        <f t="shared" si="27"/>
        <v>San Francisco 2016</v>
      </c>
      <c r="E1847" s="103">
        <v>6234</v>
      </c>
      <c r="F1847" s="101">
        <v>410</v>
      </c>
      <c r="G1847" s="103">
        <v>410</v>
      </c>
      <c r="H1847" s="103">
        <v>0</v>
      </c>
      <c r="I1847" s="102"/>
      <c r="J1847" s="103">
        <v>4639</v>
      </c>
      <c r="K1847" s="101">
        <v>353</v>
      </c>
      <c r="L1847" s="103">
        <v>353</v>
      </c>
      <c r="M1847" s="103">
        <v>0</v>
      </c>
      <c r="N1847" s="102"/>
      <c r="O1847" s="103">
        <v>5460</v>
      </c>
      <c r="P1847" s="103">
        <v>333</v>
      </c>
      <c r="Q1847" s="102"/>
      <c r="R1847" s="103">
        <v>12536</v>
      </c>
      <c r="S1847" s="103">
        <v>3604</v>
      </c>
      <c r="T1847" s="102">
        <v>0</v>
      </c>
      <c r="U1847" s="103">
        <v>28869</v>
      </c>
      <c r="V1847" s="103">
        <v>4700</v>
      </c>
    </row>
    <row r="1848" spans="1:22" ht="16">
      <c r="A1848" s="104" t="s">
        <v>746</v>
      </c>
      <c r="B1848" s="20" t="str">
        <f>VLOOKUP(A1848,'Planning Periods'!$E$2:$N$540,10,FALSE)</f>
        <v>01/31/2015 - 01/31/2023</v>
      </c>
      <c r="C1848" s="103">
        <v>2017</v>
      </c>
      <c r="D1848" s="103" t="str">
        <f t="shared" si="27"/>
        <v>San Francisco 2017</v>
      </c>
      <c r="E1848" s="103">
        <v>6234</v>
      </c>
      <c r="F1848" s="101">
        <v>468</v>
      </c>
      <c r="G1848" s="103">
        <v>468</v>
      </c>
      <c r="H1848" s="103">
        <v>0</v>
      </c>
      <c r="I1848" s="102"/>
      <c r="J1848" s="103">
        <v>4639</v>
      </c>
      <c r="K1848" s="101">
        <v>427</v>
      </c>
      <c r="L1848" s="103">
        <v>427</v>
      </c>
      <c r="M1848" s="103">
        <v>0</v>
      </c>
      <c r="N1848" s="102"/>
      <c r="O1848" s="103">
        <v>5460</v>
      </c>
      <c r="P1848" s="103">
        <v>268</v>
      </c>
      <c r="Q1848" s="102"/>
      <c r="R1848" s="103">
        <v>12536</v>
      </c>
      <c r="S1848" s="103">
        <v>4641</v>
      </c>
      <c r="T1848" s="102">
        <v>0</v>
      </c>
      <c r="U1848" s="103">
        <v>28869</v>
      </c>
      <c r="V1848" s="103">
        <v>5804</v>
      </c>
    </row>
    <row r="1849" spans="1:22">
      <c r="A1849" s="104" t="s">
        <v>1059</v>
      </c>
      <c r="B1849" s="20"/>
      <c r="C1849" s="103">
        <v>2013</v>
      </c>
      <c r="D1849" s="103" t="str">
        <f t="shared" si="27"/>
        <v>San Gabriel 2013</v>
      </c>
      <c r="E1849" s="103">
        <v>236</v>
      </c>
      <c r="F1849" s="101">
        <v>2</v>
      </c>
      <c r="G1849" s="103">
        <v>2</v>
      </c>
      <c r="H1849" s="103">
        <v>0</v>
      </c>
      <c r="I1849" s="102"/>
      <c r="J1849" s="103">
        <v>142</v>
      </c>
      <c r="K1849" s="101">
        <v>0</v>
      </c>
      <c r="L1849" s="103">
        <v>0</v>
      </c>
      <c r="M1849" s="103">
        <v>0</v>
      </c>
      <c r="N1849" s="102"/>
      <c r="O1849" s="103">
        <v>154</v>
      </c>
      <c r="P1849" s="103">
        <v>3</v>
      </c>
      <c r="Q1849" s="102"/>
      <c r="R1849" s="103">
        <v>398</v>
      </c>
      <c r="S1849" s="103">
        <v>26</v>
      </c>
      <c r="T1849" s="102">
        <v>0</v>
      </c>
      <c r="U1849" s="103">
        <v>930</v>
      </c>
      <c r="V1849" s="103">
        <v>31</v>
      </c>
    </row>
    <row r="1850" spans="1:22" ht="16">
      <c r="A1850" s="104" t="s">
        <v>1059</v>
      </c>
      <c r="B1850" s="20" t="str">
        <f>VLOOKUP(A1850,'Planning Periods'!$E$2:$N$540,10,FALSE)</f>
        <v>10/15/2013 - 10/15/2021</v>
      </c>
      <c r="C1850" s="103">
        <v>2014</v>
      </c>
      <c r="D1850" s="103" t="str">
        <f t="shared" si="27"/>
        <v>San Gabriel 2014</v>
      </c>
      <c r="E1850" s="103">
        <v>236</v>
      </c>
      <c r="F1850" s="101">
        <v>0</v>
      </c>
      <c r="G1850" s="103">
        <v>0</v>
      </c>
      <c r="H1850" s="103">
        <v>0</v>
      </c>
      <c r="I1850" s="102"/>
      <c r="J1850" s="103">
        <v>142</v>
      </c>
      <c r="K1850" s="101">
        <v>0</v>
      </c>
      <c r="L1850" s="103">
        <v>0</v>
      </c>
      <c r="M1850" s="103">
        <v>0</v>
      </c>
      <c r="N1850" s="102"/>
      <c r="O1850" s="103">
        <v>154</v>
      </c>
      <c r="P1850" s="103">
        <v>6</v>
      </c>
      <c r="Q1850" s="102"/>
      <c r="R1850" s="103">
        <v>398</v>
      </c>
      <c r="S1850" s="103">
        <v>18</v>
      </c>
      <c r="T1850" s="102">
        <v>0</v>
      </c>
      <c r="U1850" s="103">
        <v>930</v>
      </c>
      <c r="V1850" s="103">
        <v>24</v>
      </c>
    </row>
    <row r="1851" spans="1:22" ht="16">
      <c r="A1851" s="104" t="s">
        <v>1059</v>
      </c>
      <c r="B1851" s="20" t="str">
        <f>VLOOKUP(A1851,'Planning Periods'!$E$2:$N$540,10,FALSE)</f>
        <v>10/15/2013 - 10/15/2021</v>
      </c>
      <c r="C1851" s="103">
        <v>2015</v>
      </c>
      <c r="D1851" s="103" t="str">
        <f t="shared" si="27"/>
        <v>San Gabriel 2015</v>
      </c>
      <c r="E1851" s="103">
        <v>236</v>
      </c>
      <c r="F1851" s="101">
        <v>1</v>
      </c>
      <c r="G1851" s="103">
        <v>0</v>
      </c>
      <c r="H1851" s="103">
        <v>1</v>
      </c>
      <c r="I1851" s="102"/>
      <c r="J1851" s="103">
        <v>142</v>
      </c>
      <c r="K1851" s="101">
        <v>0</v>
      </c>
      <c r="L1851" s="103">
        <v>0</v>
      </c>
      <c r="M1851" s="103">
        <v>0</v>
      </c>
      <c r="N1851" s="102"/>
      <c r="O1851" s="103">
        <v>154</v>
      </c>
      <c r="P1851" s="103">
        <v>54</v>
      </c>
      <c r="Q1851" s="102"/>
      <c r="R1851" s="103">
        <v>398</v>
      </c>
      <c r="S1851" s="103">
        <v>63</v>
      </c>
      <c r="T1851" s="102">
        <v>0</v>
      </c>
      <c r="U1851" s="103">
        <v>930</v>
      </c>
      <c r="V1851" s="103">
        <v>118</v>
      </c>
    </row>
    <row r="1852" spans="1:22" ht="16">
      <c r="A1852" s="104" t="s">
        <v>1059</v>
      </c>
      <c r="B1852" s="20" t="str">
        <f>VLOOKUP(A1852,'Planning Periods'!$E$2:$N$540,10,FALSE)</f>
        <v>10/15/2013 - 10/15/2021</v>
      </c>
      <c r="C1852" s="103">
        <v>2016</v>
      </c>
      <c r="D1852" s="103" t="str">
        <f t="shared" si="27"/>
        <v>San Gabriel 2016</v>
      </c>
      <c r="E1852" s="103">
        <v>236</v>
      </c>
      <c r="F1852" s="101">
        <v>0</v>
      </c>
      <c r="G1852" s="103">
        <v>0</v>
      </c>
      <c r="H1852" s="103">
        <v>0</v>
      </c>
      <c r="I1852" s="102"/>
      <c r="J1852" s="103">
        <v>142</v>
      </c>
      <c r="K1852" s="101">
        <v>2</v>
      </c>
      <c r="L1852" s="103">
        <v>0</v>
      </c>
      <c r="M1852" s="103">
        <v>2</v>
      </c>
      <c r="N1852" s="102"/>
      <c r="O1852" s="103">
        <v>154</v>
      </c>
      <c r="P1852" s="103">
        <v>31</v>
      </c>
      <c r="Q1852" s="102"/>
      <c r="R1852" s="103">
        <v>398</v>
      </c>
      <c r="S1852" s="103">
        <v>37</v>
      </c>
      <c r="T1852" s="102">
        <v>2</v>
      </c>
      <c r="U1852" s="103">
        <v>930</v>
      </c>
      <c r="V1852" s="103">
        <v>70</v>
      </c>
    </row>
    <row r="1853" spans="1:22" ht="16">
      <c r="A1853" s="104" t="s">
        <v>1059</v>
      </c>
      <c r="B1853" s="20" t="str">
        <f>VLOOKUP(A1853,'Planning Periods'!$E$2:$N$540,10,FALSE)</f>
        <v>10/15/2013 - 10/15/2021</v>
      </c>
      <c r="C1853" s="103">
        <v>2017</v>
      </c>
      <c r="D1853" s="103" t="str">
        <f t="shared" si="27"/>
        <v>San Gabriel 2017</v>
      </c>
      <c r="E1853" s="103">
        <v>236</v>
      </c>
      <c r="F1853" s="101">
        <v>0</v>
      </c>
      <c r="G1853" s="103">
        <v>0</v>
      </c>
      <c r="H1853" s="103">
        <v>0</v>
      </c>
      <c r="I1853" s="102"/>
      <c r="J1853" s="103">
        <v>142</v>
      </c>
      <c r="K1853" s="101">
        <v>0</v>
      </c>
      <c r="L1853" s="103">
        <v>0</v>
      </c>
      <c r="M1853" s="103">
        <v>0</v>
      </c>
      <c r="N1853" s="102"/>
      <c r="O1853" s="103">
        <v>154</v>
      </c>
      <c r="P1853" s="103">
        <v>2</v>
      </c>
      <c r="Q1853" s="102"/>
      <c r="R1853" s="103">
        <v>398</v>
      </c>
      <c r="S1853" s="103">
        <v>102</v>
      </c>
      <c r="T1853" s="102">
        <v>0</v>
      </c>
      <c r="U1853" s="103">
        <v>930</v>
      </c>
      <c r="V1853" s="103">
        <v>104</v>
      </c>
    </row>
    <row r="1854" spans="1:22">
      <c r="A1854" s="104" t="s">
        <v>934</v>
      </c>
      <c r="B1854" s="20"/>
      <c r="C1854" s="103">
        <v>2013</v>
      </c>
      <c r="D1854" s="103" t="str">
        <f t="shared" si="27"/>
        <v>San Jacinto 2013</v>
      </c>
      <c r="E1854" s="103" t="s">
        <v>1538</v>
      </c>
      <c r="F1854" s="101" t="s">
        <v>1538</v>
      </c>
      <c r="G1854" s="103" t="s">
        <v>1538</v>
      </c>
      <c r="H1854" s="103" t="s">
        <v>1538</v>
      </c>
      <c r="I1854" s="102"/>
      <c r="J1854" s="103" t="s">
        <v>1538</v>
      </c>
      <c r="K1854" s="101" t="s">
        <v>1538</v>
      </c>
      <c r="L1854" s="103" t="s">
        <v>1538</v>
      </c>
      <c r="M1854" s="103" t="s">
        <v>1538</v>
      </c>
      <c r="N1854" s="102"/>
      <c r="O1854" s="103" t="s">
        <v>1538</v>
      </c>
      <c r="P1854" s="103" t="s">
        <v>1538</v>
      </c>
      <c r="Q1854" s="102"/>
      <c r="R1854" s="103" t="s">
        <v>1538</v>
      </c>
      <c r="S1854" s="103" t="s">
        <v>1538</v>
      </c>
      <c r="T1854" s="102" t="s">
        <v>1538</v>
      </c>
      <c r="U1854" s="103" t="s">
        <v>1538</v>
      </c>
      <c r="V1854" s="103" t="s">
        <v>1538</v>
      </c>
    </row>
    <row r="1855" spans="1:22" ht="16">
      <c r="A1855" s="104" t="s">
        <v>934</v>
      </c>
      <c r="B1855" s="20" t="str">
        <f>VLOOKUP(A1855,'Planning Periods'!$E$2:$N$540,10,FALSE)</f>
        <v>10/15/2013 - 10/15/2021</v>
      </c>
      <c r="C1855" s="103">
        <v>2014</v>
      </c>
      <c r="D1855" s="103" t="str">
        <f t="shared" si="27"/>
        <v>San Jacinto 2014</v>
      </c>
      <c r="E1855" s="103">
        <v>562</v>
      </c>
      <c r="F1855" s="101">
        <v>0</v>
      </c>
      <c r="G1855" s="103">
        <v>0</v>
      </c>
      <c r="H1855" s="103">
        <v>0</v>
      </c>
      <c r="I1855" s="102"/>
      <c r="J1855" s="103">
        <v>394</v>
      </c>
      <c r="K1855" s="101">
        <v>0</v>
      </c>
      <c r="L1855" s="103">
        <v>0</v>
      </c>
      <c r="M1855" s="103">
        <v>0</v>
      </c>
      <c r="N1855" s="102"/>
      <c r="O1855" s="103">
        <v>441</v>
      </c>
      <c r="P1855" s="103">
        <v>8</v>
      </c>
      <c r="Q1855" s="102"/>
      <c r="R1855" s="103">
        <v>1036</v>
      </c>
      <c r="S1855" s="103">
        <v>102</v>
      </c>
      <c r="T1855" s="102">
        <v>0</v>
      </c>
      <c r="U1855" s="103">
        <v>2433</v>
      </c>
      <c r="V1855" s="103">
        <v>110</v>
      </c>
    </row>
    <row r="1856" spans="1:22" ht="16">
      <c r="A1856" s="104" t="s">
        <v>934</v>
      </c>
      <c r="B1856" s="20" t="str">
        <f>VLOOKUP(A1856,'Planning Periods'!$E$2:$N$540,10,FALSE)</f>
        <v>10/15/2013 - 10/15/2021</v>
      </c>
      <c r="C1856" s="103">
        <v>2015</v>
      </c>
      <c r="D1856" s="103" t="str">
        <f t="shared" si="27"/>
        <v>San Jacinto 2015</v>
      </c>
      <c r="E1856" s="103" t="s">
        <v>1538</v>
      </c>
      <c r="F1856" s="101" t="s">
        <v>1538</v>
      </c>
      <c r="G1856" s="103" t="s">
        <v>1538</v>
      </c>
      <c r="H1856" s="103" t="s">
        <v>1538</v>
      </c>
      <c r="I1856" s="102"/>
      <c r="J1856" s="103" t="s">
        <v>1538</v>
      </c>
      <c r="K1856" s="101" t="s">
        <v>1538</v>
      </c>
      <c r="L1856" s="103" t="s">
        <v>1538</v>
      </c>
      <c r="M1856" s="103" t="s">
        <v>1538</v>
      </c>
      <c r="N1856" s="102"/>
      <c r="O1856" s="103" t="s">
        <v>1538</v>
      </c>
      <c r="P1856" s="103" t="s">
        <v>1538</v>
      </c>
      <c r="Q1856" s="102"/>
      <c r="R1856" s="103" t="s">
        <v>1538</v>
      </c>
      <c r="S1856" s="103" t="s">
        <v>1538</v>
      </c>
      <c r="T1856" s="102" t="s">
        <v>1538</v>
      </c>
      <c r="U1856" s="103" t="s">
        <v>1538</v>
      </c>
      <c r="V1856" s="103" t="s">
        <v>1538</v>
      </c>
    </row>
    <row r="1857" spans="1:22" ht="16">
      <c r="A1857" s="104" t="s">
        <v>934</v>
      </c>
      <c r="B1857" s="20" t="str">
        <f>VLOOKUP(A1857,'Planning Periods'!$E$2:$N$540,10,FALSE)</f>
        <v>10/15/2013 - 10/15/2021</v>
      </c>
      <c r="C1857" s="103">
        <v>2016</v>
      </c>
      <c r="D1857" s="103" t="str">
        <f t="shared" si="27"/>
        <v>San Jacinto 2016</v>
      </c>
      <c r="E1857" s="103">
        <v>562</v>
      </c>
      <c r="F1857" s="101">
        <v>0</v>
      </c>
      <c r="G1857" s="103">
        <v>0</v>
      </c>
      <c r="H1857" s="103">
        <v>0</v>
      </c>
      <c r="I1857" s="102"/>
      <c r="J1857" s="103">
        <v>394</v>
      </c>
      <c r="K1857" s="101">
        <v>0</v>
      </c>
      <c r="L1857" s="103">
        <v>0</v>
      </c>
      <c r="M1857" s="103">
        <v>0</v>
      </c>
      <c r="N1857" s="102"/>
      <c r="O1857" s="103">
        <v>441</v>
      </c>
      <c r="P1857" s="103">
        <v>0</v>
      </c>
      <c r="Q1857" s="102"/>
      <c r="R1857" s="103">
        <v>1036</v>
      </c>
      <c r="S1857" s="103">
        <v>0</v>
      </c>
      <c r="T1857" s="102">
        <v>0</v>
      </c>
      <c r="U1857" s="103">
        <v>2433</v>
      </c>
      <c r="V1857" s="103">
        <v>0</v>
      </c>
    </row>
    <row r="1858" spans="1:22" ht="16">
      <c r="A1858" s="104" t="s">
        <v>934</v>
      </c>
      <c r="B1858" s="20" t="str">
        <f>VLOOKUP(A1858,'Planning Periods'!$E$2:$N$540,10,FALSE)</f>
        <v>10/15/2013 - 10/15/2021</v>
      </c>
      <c r="C1858" s="103">
        <v>2017</v>
      </c>
      <c r="D1858" s="103" t="str">
        <f t="shared" si="27"/>
        <v>San Jacinto 2017</v>
      </c>
      <c r="E1858" s="103">
        <v>562</v>
      </c>
      <c r="F1858" s="101">
        <v>0</v>
      </c>
      <c r="G1858" s="103">
        <v>0</v>
      </c>
      <c r="H1858" s="103">
        <v>0</v>
      </c>
      <c r="I1858" s="102"/>
      <c r="J1858" s="103">
        <v>394</v>
      </c>
      <c r="K1858" s="101">
        <v>0</v>
      </c>
      <c r="L1858" s="103">
        <v>0</v>
      </c>
      <c r="M1858" s="103">
        <v>0</v>
      </c>
      <c r="N1858" s="102"/>
      <c r="O1858" s="103">
        <v>441</v>
      </c>
      <c r="P1858" s="103">
        <v>0</v>
      </c>
      <c r="Q1858" s="102"/>
      <c r="R1858" s="103">
        <v>1036</v>
      </c>
      <c r="S1858" s="103">
        <v>216</v>
      </c>
      <c r="T1858" s="102">
        <v>0</v>
      </c>
      <c r="U1858" s="103">
        <v>2433</v>
      </c>
      <c r="V1858" s="103">
        <v>216</v>
      </c>
    </row>
    <row r="1859" spans="1:22" ht="16">
      <c r="A1859" t="s">
        <v>874</v>
      </c>
      <c r="B1859" s="20" t="str">
        <f>VLOOKUP(A1859,'Planning Periods'!$E$2:$N$540,10,FALSE)</f>
        <v>12/31/2015 - 12/31/2023</v>
      </c>
      <c r="C1859" s="103">
        <v>2013</v>
      </c>
      <c r="D1859" s="103" t="str">
        <f t="shared" si="27"/>
        <v>San Joaquin 2013</v>
      </c>
      <c r="E1859" s="103" t="s">
        <v>1538</v>
      </c>
      <c r="F1859" s="101" t="s">
        <v>1538</v>
      </c>
      <c r="G1859" s="103" t="s">
        <v>1538</v>
      </c>
      <c r="H1859" s="103" t="s">
        <v>1538</v>
      </c>
      <c r="I1859" s="102"/>
      <c r="J1859" s="103" t="s">
        <v>1538</v>
      </c>
      <c r="K1859" s="101" t="s">
        <v>1538</v>
      </c>
      <c r="L1859" s="103" t="s">
        <v>1538</v>
      </c>
      <c r="M1859" s="103" t="s">
        <v>1538</v>
      </c>
      <c r="N1859" s="102"/>
      <c r="O1859" s="103" t="s">
        <v>1538</v>
      </c>
      <c r="P1859" s="103" t="s">
        <v>1538</v>
      </c>
      <c r="Q1859" s="102"/>
      <c r="R1859" s="103" t="s">
        <v>1538</v>
      </c>
      <c r="S1859" s="103" t="s">
        <v>1538</v>
      </c>
      <c r="T1859" s="102" t="s">
        <v>1538</v>
      </c>
      <c r="U1859" s="103" t="s">
        <v>1538</v>
      </c>
      <c r="V1859" s="103" t="s">
        <v>1538</v>
      </c>
    </row>
    <row r="1860" spans="1:22" ht="16">
      <c r="A1860" t="s">
        <v>874</v>
      </c>
      <c r="B1860" s="20" t="str">
        <f>VLOOKUP(A1860,'Planning Periods'!$E$2:$N$540,10,FALSE)</f>
        <v>12/31/2015 - 12/31/2023</v>
      </c>
      <c r="C1860" s="103">
        <v>2014</v>
      </c>
      <c r="D1860" s="103" t="str">
        <f t="shared" si="27"/>
        <v>San Joaquin 2014</v>
      </c>
      <c r="E1860" s="101" t="s">
        <v>1538</v>
      </c>
      <c r="F1860" s="101" t="s">
        <v>1538</v>
      </c>
      <c r="G1860" s="101" t="s">
        <v>1538</v>
      </c>
      <c r="H1860" s="101" t="s">
        <v>1538</v>
      </c>
      <c r="I1860" s="101">
        <v>0</v>
      </c>
      <c r="J1860" s="101" t="s">
        <v>1538</v>
      </c>
      <c r="K1860" s="101" t="s">
        <v>1538</v>
      </c>
      <c r="L1860" s="101" t="s">
        <v>1538</v>
      </c>
      <c r="M1860" s="101" t="s">
        <v>1538</v>
      </c>
      <c r="N1860" s="101">
        <v>0</v>
      </c>
      <c r="O1860" s="101" t="s">
        <v>1538</v>
      </c>
      <c r="P1860" s="101" t="s">
        <v>1538</v>
      </c>
      <c r="Q1860" s="101"/>
      <c r="R1860" s="101" t="s">
        <v>1538</v>
      </c>
      <c r="S1860" s="101" t="s">
        <v>1538</v>
      </c>
      <c r="T1860" s="101" t="s">
        <v>1538</v>
      </c>
      <c r="U1860" s="101" t="s">
        <v>1538</v>
      </c>
      <c r="V1860" s="101" t="s">
        <v>1538</v>
      </c>
    </row>
    <row r="1861" spans="1:22" ht="16">
      <c r="A1861" t="s">
        <v>874</v>
      </c>
      <c r="B1861" s="20" t="str">
        <f>VLOOKUP(A1861,'Planning Periods'!$E$2:$N$540,10,FALSE)</f>
        <v>12/31/2015 - 12/31/2023</v>
      </c>
      <c r="C1861" s="103">
        <v>2015</v>
      </c>
      <c r="D1861" s="103" t="str">
        <f t="shared" si="27"/>
        <v>San Joaquin 2015</v>
      </c>
      <c r="E1861" t="s">
        <v>1538</v>
      </c>
      <c r="F1861" t="s">
        <v>1538</v>
      </c>
      <c r="G1861" t="s">
        <v>1538</v>
      </c>
      <c r="H1861" t="s">
        <v>1538</v>
      </c>
      <c r="J1861" t="s">
        <v>1538</v>
      </c>
      <c r="K1861" t="s">
        <v>1538</v>
      </c>
      <c r="L1861" t="s">
        <v>1538</v>
      </c>
      <c r="M1861" t="s">
        <v>1538</v>
      </c>
      <c r="O1861" t="s">
        <v>1538</v>
      </c>
      <c r="P1861" t="s">
        <v>1538</v>
      </c>
      <c r="R1861" t="s">
        <v>1538</v>
      </c>
      <c r="S1861" t="s">
        <v>1538</v>
      </c>
      <c r="T1861" t="s">
        <v>1538</v>
      </c>
      <c r="U1861" t="s">
        <v>1538</v>
      </c>
      <c r="V1861" t="s">
        <v>1538</v>
      </c>
    </row>
    <row r="1862" spans="1:22" ht="16">
      <c r="A1862" t="s">
        <v>874</v>
      </c>
      <c r="B1862" s="20" t="str">
        <f>VLOOKUP(A1862,'Planning Periods'!$E$2:$N$540,10,FALSE)</f>
        <v>12/31/2015 - 12/31/2023</v>
      </c>
      <c r="C1862" s="103">
        <v>2016</v>
      </c>
      <c r="D1862" s="103" t="str">
        <f t="shared" si="27"/>
        <v>San Joaquin 2016</v>
      </c>
      <c r="E1862" t="s">
        <v>1538</v>
      </c>
      <c r="F1862" t="s">
        <v>1538</v>
      </c>
      <c r="G1862" t="s">
        <v>1538</v>
      </c>
      <c r="H1862" t="s">
        <v>1538</v>
      </c>
      <c r="J1862" t="s">
        <v>1538</v>
      </c>
      <c r="K1862" t="s">
        <v>1538</v>
      </c>
      <c r="L1862" t="s">
        <v>1538</v>
      </c>
      <c r="M1862" t="s">
        <v>1538</v>
      </c>
      <c r="O1862" t="s">
        <v>1538</v>
      </c>
      <c r="P1862" t="s">
        <v>1538</v>
      </c>
      <c r="R1862" t="s">
        <v>1538</v>
      </c>
      <c r="S1862" t="s">
        <v>1538</v>
      </c>
      <c r="T1862" t="s">
        <v>1538</v>
      </c>
      <c r="U1862" t="s">
        <v>1538</v>
      </c>
      <c r="V1862" t="s">
        <v>1538</v>
      </c>
    </row>
    <row r="1863" spans="1:22" ht="16">
      <c r="A1863" t="s">
        <v>874</v>
      </c>
      <c r="B1863" s="20" t="str">
        <f>VLOOKUP(A1863,'Planning Periods'!$E$2:$N$540,10,FALSE)</f>
        <v>12/31/2015 - 12/31/2023</v>
      </c>
      <c r="C1863" s="103">
        <v>2017</v>
      </c>
      <c r="D1863" s="103" t="str">
        <f t="shared" si="27"/>
        <v>San Joaquin 2017</v>
      </c>
      <c r="E1863" t="s">
        <v>1538</v>
      </c>
      <c r="F1863" t="s">
        <v>1538</v>
      </c>
      <c r="G1863" t="s">
        <v>1538</v>
      </c>
      <c r="H1863" t="s">
        <v>1538</v>
      </c>
      <c r="J1863" t="s">
        <v>1538</v>
      </c>
      <c r="K1863" t="s">
        <v>1538</v>
      </c>
      <c r="L1863" t="s">
        <v>1538</v>
      </c>
      <c r="M1863" t="s">
        <v>1538</v>
      </c>
      <c r="O1863" t="s">
        <v>1538</v>
      </c>
      <c r="P1863" t="s">
        <v>1538</v>
      </c>
      <c r="R1863" t="s">
        <v>1538</v>
      </c>
      <c r="S1863" t="s">
        <v>1538</v>
      </c>
      <c r="T1863" t="s">
        <v>1538</v>
      </c>
      <c r="U1863" t="s">
        <v>1538</v>
      </c>
      <c r="V1863" t="s">
        <v>1538</v>
      </c>
    </row>
    <row r="1864" spans="1:22" ht="16">
      <c r="A1864" s="104" t="s">
        <v>872</v>
      </c>
      <c r="B1864" s="20" t="str">
        <f>VLOOKUP(A1864,'Planning Periods'!$E$2:$N$540,10,FALSE)</f>
        <v>12/31/2015 - 12/31/2023</v>
      </c>
      <c r="C1864" s="103">
        <v>2014</v>
      </c>
      <c r="D1864" s="103" t="str">
        <f t="shared" si="27"/>
        <v>San Joaquin County - Unincorporated 2014</v>
      </c>
      <c r="E1864" t="s">
        <v>1538</v>
      </c>
      <c r="F1864" t="s">
        <v>1538</v>
      </c>
      <c r="G1864" t="s">
        <v>1538</v>
      </c>
      <c r="H1864" t="s">
        <v>1538</v>
      </c>
      <c r="J1864" t="s">
        <v>1538</v>
      </c>
      <c r="K1864" t="s">
        <v>1538</v>
      </c>
      <c r="L1864" t="s">
        <v>1538</v>
      </c>
      <c r="M1864" t="s">
        <v>1538</v>
      </c>
      <c r="O1864" t="s">
        <v>1538</v>
      </c>
      <c r="P1864" t="s">
        <v>1538</v>
      </c>
      <c r="R1864" t="s">
        <v>1538</v>
      </c>
      <c r="S1864" t="s">
        <v>1538</v>
      </c>
      <c r="T1864" t="s">
        <v>1538</v>
      </c>
      <c r="U1864" t="s">
        <v>1538</v>
      </c>
      <c r="V1864" t="s">
        <v>1538</v>
      </c>
    </row>
    <row r="1865" spans="1:22" ht="16">
      <c r="A1865" s="104" t="s">
        <v>872</v>
      </c>
      <c r="B1865" s="20" t="str">
        <f>VLOOKUP(A1865,'Planning Periods'!$E$2:$N$540,10,FALSE)</f>
        <v>12/31/2015 - 12/31/2023</v>
      </c>
      <c r="C1865" s="103">
        <v>2015</v>
      </c>
      <c r="D1865" s="103" t="str">
        <f t="shared" si="27"/>
        <v>San Joaquin County - Unincorporated 2015</v>
      </c>
      <c r="E1865" s="103">
        <v>2496</v>
      </c>
      <c r="F1865" s="101">
        <v>10</v>
      </c>
      <c r="G1865" s="103">
        <v>0</v>
      </c>
      <c r="H1865" s="103">
        <v>10</v>
      </c>
      <c r="I1865" s="102"/>
      <c r="J1865" s="103">
        <v>1727</v>
      </c>
      <c r="K1865" s="101">
        <v>56</v>
      </c>
      <c r="L1865" s="103">
        <v>10</v>
      </c>
      <c r="M1865" s="103">
        <v>46</v>
      </c>
      <c r="N1865" s="102"/>
      <c r="O1865" s="103">
        <v>1724</v>
      </c>
      <c r="P1865" s="103">
        <v>90</v>
      </c>
      <c r="Q1865" s="102"/>
      <c r="R1865" s="103">
        <v>4220</v>
      </c>
      <c r="S1865" s="103">
        <v>183</v>
      </c>
      <c r="T1865" s="102">
        <v>46</v>
      </c>
      <c r="U1865" s="103">
        <v>10167</v>
      </c>
      <c r="V1865" s="103">
        <v>339</v>
      </c>
    </row>
    <row r="1866" spans="1:22" ht="16">
      <c r="A1866" s="104" t="s">
        <v>872</v>
      </c>
      <c r="B1866" s="20" t="str">
        <f>VLOOKUP(A1866,'Planning Periods'!$E$2:$N$540,10,FALSE)</f>
        <v>12/31/2015 - 12/31/2023</v>
      </c>
      <c r="C1866" s="103">
        <v>2016</v>
      </c>
      <c r="D1866" s="103" t="str">
        <f t="shared" si="27"/>
        <v>San Joaquin County - Unincorporated 2016</v>
      </c>
      <c r="E1866" s="103">
        <v>2496</v>
      </c>
      <c r="F1866" s="101">
        <v>1</v>
      </c>
      <c r="G1866" s="103">
        <v>0</v>
      </c>
      <c r="H1866" s="103">
        <v>1</v>
      </c>
      <c r="I1866" s="102"/>
      <c r="J1866" s="103">
        <v>1727</v>
      </c>
      <c r="K1866" s="101">
        <v>134</v>
      </c>
      <c r="L1866" s="103">
        <v>0</v>
      </c>
      <c r="M1866" s="103">
        <v>134</v>
      </c>
      <c r="N1866" s="102"/>
      <c r="O1866" s="103">
        <v>1724</v>
      </c>
      <c r="P1866" s="103">
        <v>96</v>
      </c>
      <c r="Q1866" s="102"/>
      <c r="R1866" s="103">
        <v>4220</v>
      </c>
      <c r="S1866" s="103">
        <v>234</v>
      </c>
      <c r="T1866" s="102">
        <v>134</v>
      </c>
      <c r="U1866" s="103">
        <v>10167</v>
      </c>
      <c r="V1866" s="103">
        <v>465</v>
      </c>
    </row>
    <row r="1867" spans="1:22" ht="16">
      <c r="A1867" s="104" t="s">
        <v>872</v>
      </c>
      <c r="B1867" s="20" t="str">
        <f>VLOOKUP(A1867,'Planning Periods'!$E$2:$N$540,10,FALSE)</f>
        <v>12/31/2015 - 12/31/2023</v>
      </c>
      <c r="C1867" s="103">
        <v>2017</v>
      </c>
      <c r="D1867" s="103" t="str">
        <f t="shared" si="27"/>
        <v>San Joaquin County - Unincorporated 2017</v>
      </c>
      <c r="E1867" s="103">
        <v>2496</v>
      </c>
      <c r="F1867" s="101">
        <v>0</v>
      </c>
      <c r="G1867" s="103">
        <v>0</v>
      </c>
      <c r="H1867" s="103">
        <v>0</v>
      </c>
      <c r="I1867" s="102"/>
      <c r="J1867" s="103">
        <v>1727</v>
      </c>
      <c r="K1867" s="101">
        <v>70</v>
      </c>
      <c r="L1867" s="103">
        <v>70</v>
      </c>
      <c r="M1867" s="103">
        <v>0</v>
      </c>
      <c r="N1867" s="102"/>
      <c r="O1867" s="103">
        <v>1724</v>
      </c>
      <c r="P1867" s="103">
        <v>93</v>
      </c>
      <c r="Q1867" s="102"/>
      <c r="R1867" s="103">
        <v>4220</v>
      </c>
      <c r="S1867" s="103">
        <v>180</v>
      </c>
      <c r="T1867" s="102">
        <v>0</v>
      </c>
      <c r="U1867" s="103">
        <v>10167</v>
      </c>
      <c r="V1867" s="103">
        <v>343</v>
      </c>
    </row>
    <row r="1868" spans="1:22" ht="16">
      <c r="A1868" s="104" t="s">
        <v>832</v>
      </c>
      <c r="B1868" s="20" t="str">
        <f>VLOOKUP(A1868,'Planning Periods'!$E$2:$N$540,10,FALSE)</f>
        <v>01/31/2015 - 01/31/2023</v>
      </c>
      <c r="C1868" s="103">
        <v>2014</v>
      </c>
      <c r="D1868" s="103" t="str">
        <f t="shared" si="27"/>
        <v>San Jose 2014</v>
      </c>
      <c r="E1868" s="103">
        <v>9233</v>
      </c>
      <c r="F1868" s="101">
        <v>275</v>
      </c>
      <c r="G1868" s="103">
        <v>275</v>
      </c>
      <c r="H1868" s="103">
        <v>0</v>
      </c>
      <c r="I1868" s="102"/>
      <c r="J1868" s="103">
        <v>5428</v>
      </c>
      <c r="K1868" s="101">
        <v>231</v>
      </c>
      <c r="L1868" s="103">
        <v>231</v>
      </c>
      <c r="M1868" s="103">
        <v>0</v>
      </c>
      <c r="N1868" s="102"/>
      <c r="O1868" s="103">
        <v>6188</v>
      </c>
      <c r="P1868" s="103">
        <v>0</v>
      </c>
      <c r="Q1868" s="102"/>
      <c r="R1868" s="103">
        <v>14231</v>
      </c>
      <c r="S1868" s="103">
        <v>3946</v>
      </c>
      <c r="T1868" s="102">
        <v>0</v>
      </c>
      <c r="U1868" s="103">
        <v>35080</v>
      </c>
      <c r="V1868" s="103">
        <v>4452</v>
      </c>
    </row>
    <row r="1869" spans="1:22" ht="16">
      <c r="A1869" s="104" t="s">
        <v>832</v>
      </c>
      <c r="B1869" s="20" t="str">
        <f>VLOOKUP(A1869,'Planning Periods'!$E$2:$N$540,10,FALSE)</f>
        <v>01/31/2015 - 01/31/2023</v>
      </c>
      <c r="C1869" s="103">
        <v>2015</v>
      </c>
      <c r="D1869" s="103" t="str">
        <f t="shared" si="27"/>
        <v>San Jose 2015</v>
      </c>
      <c r="E1869" s="103">
        <v>9233</v>
      </c>
      <c r="F1869" s="101">
        <v>70</v>
      </c>
      <c r="G1869" s="103">
        <v>70</v>
      </c>
      <c r="H1869" s="103">
        <v>0</v>
      </c>
      <c r="I1869" s="102"/>
      <c r="J1869" s="103">
        <v>5428</v>
      </c>
      <c r="K1869" s="101">
        <v>0</v>
      </c>
      <c r="L1869" s="103">
        <v>0</v>
      </c>
      <c r="M1869" s="103">
        <v>0</v>
      </c>
      <c r="N1869" s="102"/>
      <c r="O1869" s="103">
        <v>6188</v>
      </c>
      <c r="P1869" s="103">
        <v>0</v>
      </c>
      <c r="Q1869" s="102"/>
      <c r="R1869" s="103">
        <v>14231</v>
      </c>
      <c r="S1869" s="103">
        <v>1951</v>
      </c>
      <c r="T1869" s="102">
        <v>0</v>
      </c>
      <c r="U1869" s="103">
        <v>35080</v>
      </c>
      <c r="V1869" s="103">
        <v>2021</v>
      </c>
    </row>
    <row r="1870" spans="1:22" ht="16">
      <c r="A1870" s="104" t="s">
        <v>832</v>
      </c>
      <c r="B1870" s="20" t="str">
        <f>VLOOKUP(A1870,'Planning Periods'!$E$2:$N$540,10,FALSE)</f>
        <v>01/31/2015 - 01/31/2023</v>
      </c>
      <c r="C1870" s="103">
        <v>2016</v>
      </c>
      <c r="D1870" s="103" t="str">
        <f t="shared" si="27"/>
        <v>San Jose 2016</v>
      </c>
      <c r="E1870" s="103">
        <v>9233</v>
      </c>
      <c r="F1870" s="101">
        <v>314</v>
      </c>
      <c r="G1870" s="103">
        <v>314</v>
      </c>
      <c r="H1870" s="103">
        <v>0</v>
      </c>
      <c r="I1870" s="102"/>
      <c r="J1870" s="103">
        <v>5428</v>
      </c>
      <c r="K1870" s="101">
        <v>0</v>
      </c>
      <c r="L1870" s="103">
        <v>0</v>
      </c>
      <c r="M1870" s="103">
        <v>0</v>
      </c>
      <c r="N1870" s="102"/>
      <c r="O1870" s="103">
        <v>6188</v>
      </c>
      <c r="P1870" s="103">
        <v>0</v>
      </c>
      <c r="Q1870" s="102"/>
      <c r="R1870" s="103">
        <v>14231</v>
      </c>
      <c r="S1870" s="103">
        <v>1774</v>
      </c>
      <c r="T1870" s="102">
        <v>0</v>
      </c>
      <c r="U1870" s="103">
        <v>35080</v>
      </c>
      <c r="V1870" s="103">
        <v>2088</v>
      </c>
    </row>
    <row r="1871" spans="1:22" ht="16">
      <c r="A1871" s="104" t="s">
        <v>832</v>
      </c>
      <c r="B1871" s="20" t="str">
        <f>VLOOKUP(A1871,'Planning Periods'!$E$2:$N$540,10,FALSE)</f>
        <v>01/31/2015 - 01/31/2023</v>
      </c>
      <c r="C1871" s="103">
        <v>2017</v>
      </c>
      <c r="D1871" s="103" t="str">
        <f t="shared" si="27"/>
        <v>San Jose 2017</v>
      </c>
      <c r="E1871" s="103">
        <v>9233</v>
      </c>
      <c r="F1871" s="101">
        <v>190</v>
      </c>
      <c r="G1871" s="103">
        <v>190</v>
      </c>
      <c r="H1871" s="103">
        <v>0</v>
      </c>
      <c r="I1871" s="102"/>
      <c r="J1871" s="103">
        <v>5428</v>
      </c>
      <c r="K1871" s="101">
        <v>0</v>
      </c>
      <c r="L1871" s="103">
        <v>0</v>
      </c>
      <c r="M1871" s="103">
        <v>0</v>
      </c>
      <c r="N1871" s="102"/>
      <c r="O1871" s="103">
        <v>6188</v>
      </c>
      <c r="P1871" s="103">
        <v>285</v>
      </c>
      <c r="Q1871" s="102"/>
      <c r="R1871" s="103">
        <v>14231</v>
      </c>
      <c r="S1871" s="103">
        <v>2622</v>
      </c>
      <c r="T1871" s="102">
        <v>0</v>
      </c>
      <c r="U1871" s="103">
        <v>35080</v>
      </c>
      <c r="V1871" s="103">
        <v>3097</v>
      </c>
    </row>
    <row r="1872" spans="1:22" ht="16">
      <c r="A1872" t="s">
        <v>922</v>
      </c>
      <c r="B1872" s="20" t="str">
        <f>VLOOKUP(A1872,'Planning Periods'!$E$2:$N$540,10,FALSE)</f>
        <v>12/31/2015 - 12/31/2023</v>
      </c>
      <c r="C1872" s="103">
        <v>2014</v>
      </c>
      <c r="D1872" s="103" t="str">
        <f t="shared" si="27"/>
        <v>San Juan Bautista 2014</v>
      </c>
      <c r="E1872" s="101" t="s">
        <v>1538</v>
      </c>
      <c r="F1872" s="101" t="s">
        <v>1538</v>
      </c>
      <c r="G1872" s="101" t="s">
        <v>1538</v>
      </c>
      <c r="H1872" s="101" t="s">
        <v>1538</v>
      </c>
      <c r="I1872" s="101">
        <v>0</v>
      </c>
      <c r="J1872" s="101" t="s">
        <v>1538</v>
      </c>
      <c r="K1872" s="101" t="s">
        <v>1538</v>
      </c>
      <c r="L1872" s="101" t="s">
        <v>1538</v>
      </c>
      <c r="M1872" s="101" t="s">
        <v>1538</v>
      </c>
      <c r="N1872" s="101">
        <v>0</v>
      </c>
      <c r="O1872" s="101" t="s">
        <v>1538</v>
      </c>
      <c r="P1872" s="101" t="s">
        <v>1538</v>
      </c>
      <c r="Q1872" s="101"/>
      <c r="R1872" s="101" t="s">
        <v>1538</v>
      </c>
      <c r="S1872" s="101" t="s">
        <v>1538</v>
      </c>
      <c r="T1872" s="101" t="s">
        <v>1538</v>
      </c>
      <c r="U1872" s="101" t="s">
        <v>1538</v>
      </c>
      <c r="V1872" s="101" t="s">
        <v>1538</v>
      </c>
    </row>
    <row r="1873" spans="1:22" ht="16">
      <c r="A1873" t="s">
        <v>922</v>
      </c>
      <c r="B1873" s="20" t="str">
        <f>VLOOKUP(A1873,'Planning Periods'!$E$2:$N$540,10,FALSE)</f>
        <v>12/31/2015 - 12/31/2023</v>
      </c>
      <c r="C1873" s="103">
        <v>2015</v>
      </c>
      <c r="D1873" s="103" t="str">
        <f t="shared" si="27"/>
        <v>San Juan Bautista 2015</v>
      </c>
      <c r="E1873" t="s">
        <v>1538</v>
      </c>
      <c r="F1873" t="s">
        <v>1538</v>
      </c>
      <c r="G1873" t="s">
        <v>1538</v>
      </c>
      <c r="H1873" t="s">
        <v>1538</v>
      </c>
      <c r="J1873" t="s">
        <v>1538</v>
      </c>
      <c r="K1873" t="s">
        <v>1538</v>
      </c>
      <c r="L1873" t="s">
        <v>1538</v>
      </c>
      <c r="M1873" t="s">
        <v>1538</v>
      </c>
      <c r="O1873" t="s">
        <v>1538</v>
      </c>
      <c r="P1873" t="s">
        <v>1538</v>
      </c>
      <c r="R1873" t="s">
        <v>1538</v>
      </c>
      <c r="S1873" t="s">
        <v>1538</v>
      </c>
      <c r="T1873" t="s">
        <v>1538</v>
      </c>
      <c r="U1873" t="s">
        <v>1538</v>
      </c>
      <c r="V1873" t="s">
        <v>1538</v>
      </c>
    </row>
    <row r="1874" spans="1:22" ht="16">
      <c r="A1874" t="s">
        <v>922</v>
      </c>
      <c r="B1874" s="20" t="str">
        <f>VLOOKUP(A1874,'Planning Periods'!$E$2:$N$540,10,FALSE)</f>
        <v>12/31/2015 - 12/31/2023</v>
      </c>
      <c r="C1874" s="103">
        <v>2016</v>
      </c>
      <c r="D1874" s="103" t="str">
        <f t="shared" si="27"/>
        <v>San Juan Bautista 2016</v>
      </c>
      <c r="E1874" t="s">
        <v>1538</v>
      </c>
      <c r="F1874" t="s">
        <v>1538</v>
      </c>
      <c r="G1874" t="s">
        <v>1538</v>
      </c>
      <c r="H1874" t="s">
        <v>1538</v>
      </c>
      <c r="J1874" t="s">
        <v>1538</v>
      </c>
      <c r="K1874" t="s">
        <v>1538</v>
      </c>
      <c r="L1874" t="s">
        <v>1538</v>
      </c>
      <c r="M1874" t="s">
        <v>1538</v>
      </c>
      <c r="O1874" t="s">
        <v>1538</v>
      </c>
      <c r="P1874" t="s">
        <v>1538</v>
      </c>
      <c r="R1874" t="s">
        <v>1538</v>
      </c>
      <c r="S1874" t="s">
        <v>1538</v>
      </c>
      <c r="T1874" t="s">
        <v>1538</v>
      </c>
      <c r="U1874" t="s">
        <v>1538</v>
      </c>
      <c r="V1874" t="s">
        <v>1538</v>
      </c>
    </row>
    <row r="1875" spans="1:22" ht="16">
      <c r="A1875" t="s">
        <v>922</v>
      </c>
      <c r="B1875" s="20" t="str">
        <f>VLOOKUP(A1875,'Planning Periods'!$E$2:$N$540,10,FALSE)</f>
        <v>12/31/2015 - 12/31/2023</v>
      </c>
      <c r="C1875" s="103">
        <v>2017</v>
      </c>
      <c r="D1875" s="103" t="str">
        <f t="shared" si="27"/>
        <v>San Juan Bautista 2017</v>
      </c>
      <c r="E1875" t="s">
        <v>1538</v>
      </c>
      <c r="F1875" t="s">
        <v>1538</v>
      </c>
      <c r="G1875" t="s">
        <v>1538</v>
      </c>
      <c r="H1875" t="s">
        <v>1538</v>
      </c>
      <c r="J1875" t="s">
        <v>1538</v>
      </c>
      <c r="K1875" t="s">
        <v>1538</v>
      </c>
      <c r="L1875" t="s">
        <v>1538</v>
      </c>
      <c r="M1875" t="s">
        <v>1538</v>
      </c>
      <c r="O1875" t="s">
        <v>1538</v>
      </c>
      <c r="P1875" t="s">
        <v>1538</v>
      </c>
      <c r="R1875" t="s">
        <v>1538</v>
      </c>
      <c r="S1875" t="s">
        <v>1538</v>
      </c>
      <c r="T1875" t="s">
        <v>1538</v>
      </c>
      <c r="U1875" t="s">
        <v>1538</v>
      </c>
      <c r="V1875" t="s">
        <v>1538</v>
      </c>
    </row>
    <row r="1876" spans="1:22">
      <c r="A1876" s="104" t="s">
        <v>972</v>
      </c>
      <c r="B1876" s="20"/>
      <c r="C1876" s="103">
        <v>2013</v>
      </c>
      <c r="D1876" s="103" t="str">
        <f t="shared" si="27"/>
        <v>San Juan Capistrano 2013</v>
      </c>
      <c r="E1876">
        <v>147</v>
      </c>
      <c r="F1876">
        <v>0</v>
      </c>
      <c r="G1876">
        <v>0</v>
      </c>
      <c r="H1876">
        <v>0</v>
      </c>
      <c r="J1876">
        <v>104</v>
      </c>
      <c r="K1876">
        <v>0</v>
      </c>
      <c r="L1876">
        <v>0</v>
      </c>
      <c r="M1876">
        <v>0</v>
      </c>
      <c r="O1876">
        <v>120</v>
      </c>
      <c r="P1876">
        <v>0</v>
      </c>
      <c r="R1876">
        <v>267</v>
      </c>
      <c r="S1876">
        <v>102</v>
      </c>
      <c r="T1876">
        <v>0</v>
      </c>
      <c r="U1876">
        <v>638</v>
      </c>
      <c r="V1876">
        <v>102</v>
      </c>
    </row>
    <row r="1877" spans="1:22" ht="16">
      <c r="A1877" s="104" t="s">
        <v>972</v>
      </c>
      <c r="B1877" s="20" t="str">
        <f>VLOOKUP(A1877,'Planning Periods'!$E$2:$N$540,10,FALSE)</f>
        <v>10/15/2013 - 10/15/2021</v>
      </c>
      <c r="C1877" s="103">
        <v>2014</v>
      </c>
      <c r="D1877" s="103" t="str">
        <f t="shared" si="27"/>
        <v>San Juan Capistrano 2014</v>
      </c>
      <c r="E1877" s="103">
        <v>147</v>
      </c>
      <c r="F1877" s="101">
        <v>0</v>
      </c>
      <c r="G1877" s="103">
        <v>0</v>
      </c>
      <c r="H1877" s="103">
        <v>0</v>
      </c>
      <c r="I1877" s="102"/>
      <c r="J1877" s="103">
        <v>104</v>
      </c>
      <c r="K1877" s="101">
        <v>2</v>
      </c>
      <c r="L1877" s="103">
        <v>2</v>
      </c>
      <c r="M1877" s="103">
        <v>0</v>
      </c>
      <c r="N1877" s="102"/>
      <c r="O1877" s="103">
        <v>120</v>
      </c>
      <c r="P1877" s="103">
        <v>2</v>
      </c>
      <c r="Q1877" s="102"/>
      <c r="R1877" s="103">
        <v>267</v>
      </c>
      <c r="S1877" s="103">
        <v>90</v>
      </c>
      <c r="T1877" s="102">
        <v>0</v>
      </c>
      <c r="U1877" s="103">
        <v>638</v>
      </c>
      <c r="V1877" s="103">
        <v>94</v>
      </c>
    </row>
    <row r="1878" spans="1:22" ht="16">
      <c r="A1878" s="104" t="s">
        <v>972</v>
      </c>
      <c r="B1878" s="20" t="str">
        <f>VLOOKUP(A1878,'Planning Periods'!$E$2:$N$540,10,FALSE)</f>
        <v>10/15/2013 - 10/15/2021</v>
      </c>
      <c r="C1878" s="103">
        <v>2015</v>
      </c>
      <c r="D1878" s="103" t="str">
        <f t="shared" si="27"/>
        <v>San Juan Capistrano 2015</v>
      </c>
      <c r="E1878" s="103">
        <v>147</v>
      </c>
      <c r="F1878" s="101">
        <v>0</v>
      </c>
      <c r="G1878" s="103">
        <v>0</v>
      </c>
      <c r="H1878" s="103">
        <v>0</v>
      </c>
      <c r="I1878" s="102"/>
      <c r="J1878" s="103">
        <v>104</v>
      </c>
      <c r="K1878" s="101">
        <v>0</v>
      </c>
      <c r="L1878" s="103">
        <v>0</v>
      </c>
      <c r="M1878" s="103">
        <v>0</v>
      </c>
      <c r="N1878" s="102"/>
      <c r="O1878" s="103">
        <v>120</v>
      </c>
      <c r="P1878" s="103">
        <v>0</v>
      </c>
      <c r="Q1878" s="102"/>
      <c r="R1878" s="103">
        <v>267</v>
      </c>
      <c r="S1878" s="103">
        <v>96</v>
      </c>
      <c r="T1878" s="102">
        <v>0</v>
      </c>
      <c r="U1878" s="103">
        <v>638</v>
      </c>
      <c r="V1878" s="103">
        <v>96</v>
      </c>
    </row>
    <row r="1879" spans="1:22" ht="16">
      <c r="A1879" s="104" t="s">
        <v>972</v>
      </c>
      <c r="B1879" s="20" t="str">
        <f>VLOOKUP(A1879,'Planning Periods'!$E$2:$N$540,10,FALSE)</f>
        <v>10/15/2013 - 10/15/2021</v>
      </c>
      <c r="C1879" s="103">
        <v>2016</v>
      </c>
      <c r="D1879" s="103" t="str">
        <f t="shared" si="27"/>
        <v>San Juan Capistrano 2016</v>
      </c>
      <c r="E1879" s="103">
        <v>147</v>
      </c>
      <c r="F1879" s="101">
        <v>0</v>
      </c>
      <c r="G1879" s="103">
        <v>0</v>
      </c>
      <c r="H1879" s="103">
        <v>0</v>
      </c>
      <c r="I1879" s="102"/>
      <c r="J1879" s="103">
        <v>104</v>
      </c>
      <c r="K1879" s="101">
        <v>0</v>
      </c>
      <c r="L1879" s="103">
        <v>0</v>
      </c>
      <c r="M1879" s="103">
        <v>0</v>
      </c>
      <c r="N1879" s="102"/>
      <c r="O1879" s="103">
        <v>120</v>
      </c>
      <c r="P1879" s="103">
        <v>0</v>
      </c>
      <c r="Q1879" s="102"/>
      <c r="R1879" s="103">
        <v>267</v>
      </c>
      <c r="S1879" s="103">
        <v>62</v>
      </c>
      <c r="T1879" s="102">
        <v>0</v>
      </c>
      <c r="U1879" s="103">
        <v>638</v>
      </c>
      <c r="V1879" s="103">
        <v>62</v>
      </c>
    </row>
    <row r="1880" spans="1:22" ht="16">
      <c r="A1880" s="104" t="s">
        <v>972</v>
      </c>
      <c r="B1880" s="20" t="str">
        <f>VLOOKUP(A1880,'Planning Periods'!$E$2:$N$540,10,FALSE)</f>
        <v>10/15/2013 - 10/15/2021</v>
      </c>
      <c r="C1880" s="103">
        <v>2017</v>
      </c>
      <c r="D1880" s="103" t="str">
        <f t="shared" si="27"/>
        <v>San Juan Capistrano 2017</v>
      </c>
      <c r="E1880" s="103">
        <v>147</v>
      </c>
      <c r="F1880" s="101">
        <v>0</v>
      </c>
      <c r="G1880" s="103">
        <v>0</v>
      </c>
      <c r="H1880" s="103">
        <v>0</v>
      </c>
      <c r="I1880" s="102"/>
      <c r="J1880" s="103">
        <v>104</v>
      </c>
      <c r="K1880" s="101">
        <v>0</v>
      </c>
      <c r="L1880" s="103">
        <v>0</v>
      </c>
      <c r="M1880" s="103">
        <v>0</v>
      </c>
      <c r="N1880" s="102"/>
      <c r="O1880" s="103">
        <v>120</v>
      </c>
      <c r="P1880" s="103">
        <v>0</v>
      </c>
      <c r="Q1880" s="102"/>
      <c r="R1880" s="103">
        <v>267</v>
      </c>
      <c r="S1880" s="103">
        <v>103</v>
      </c>
      <c r="T1880" s="102">
        <v>0</v>
      </c>
      <c r="U1880" s="103">
        <v>638</v>
      </c>
      <c r="V1880" s="103">
        <v>103</v>
      </c>
    </row>
    <row r="1881" spans="1:22" ht="16">
      <c r="A1881" s="104" t="s">
        <v>1226</v>
      </c>
      <c r="B1881" s="20" t="str">
        <f>VLOOKUP(A1881,'Planning Periods'!$E$2:$N$540,10,FALSE)</f>
        <v>01/31/2015 - 01/31/2023</v>
      </c>
      <c r="C1881" s="103">
        <v>2014</v>
      </c>
      <c r="D1881" s="103" t="str">
        <f t="shared" si="27"/>
        <v>San Leandro 2014</v>
      </c>
      <c r="E1881" s="103">
        <v>504</v>
      </c>
      <c r="F1881" s="101">
        <v>0</v>
      </c>
      <c r="G1881" s="103">
        <v>0</v>
      </c>
      <c r="H1881" s="103">
        <v>0</v>
      </c>
      <c r="I1881" s="102"/>
      <c r="J1881" s="103">
        <v>270</v>
      </c>
      <c r="K1881" s="101">
        <v>0</v>
      </c>
      <c r="L1881" s="103">
        <v>0</v>
      </c>
      <c r="M1881" s="103">
        <v>0</v>
      </c>
      <c r="N1881" s="102"/>
      <c r="O1881" s="103">
        <v>352</v>
      </c>
      <c r="P1881" s="103">
        <v>0</v>
      </c>
      <c r="Q1881" s="102"/>
      <c r="R1881" s="103">
        <v>1161</v>
      </c>
      <c r="S1881" s="103">
        <v>0</v>
      </c>
      <c r="T1881" s="102">
        <v>0</v>
      </c>
      <c r="U1881" s="103">
        <v>2287</v>
      </c>
      <c r="V1881" s="103">
        <v>0</v>
      </c>
    </row>
    <row r="1882" spans="1:22" ht="16">
      <c r="A1882" s="104" t="s">
        <v>1226</v>
      </c>
      <c r="B1882" s="20" t="str">
        <f>VLOOKUP(A1882,'Planning Periods'!$E$2:$N$540,10,FALSE)</f>
        <v>01/31/2015 - 01/31/2023</v>
      </c>
      <c r="C1882" s="103">
        <v>2015</v>
      </c>
      <c r="D1882" s="103" t="str">
        <f t="shared" si="27"/>
        <v>San Leandro 2015</v>
      </c>
      <c r="E1882" s="103">
        <v>504</v>
      </c>
      <c r="F1882" s="101">
        <v>82</v>
      </c>
      <c r="G1882" s="103">
        <v>82</v>
      </c>
      <c r="H1882" s="103">
        <v>0</v>
      </c>
      <c r="I1882" s="102"/>
      <c r="J1882" s="103">
        <v>270</v>
      </c>
      <c r="K1882" s="101">
        <v>31</v>
      </c>
      <c r="L1882" s="103">
        <v>31</v>
      </c>
      <c r="M1882" s="103">
        <v>0</v>
      </c>
      <c r="N1882" s="102"/>
      <c r="O1882" s="103">
        <v>352</v>
      </c>
      <c r="P1882" s="103">
        <v>0</v>
      </c>
      <c r="Q1882" s="102"/>
      <c r="R1882" s="103">
        <v>1161</v>
      </c>
      <c r="S1882" s="103">
        <v>5</v>
      </c>
      <c r="T1882" s="102">
        <v>0</v>
      </c>
      <c r="U1882" s="103">
        <v>2287</v>
      </c>
      <c r="V1882" s="103">
        <v>118</v>
      </c>
    </row>
    <row r="1883" spans="1:22" ht="16">
      <c r="A1883" s="104" t="s">
        <v>1226</v>
      </c>
      <c r="B1883" s="20" t="str">
        <f>VLOOKUP(A1883,'Planning Periods'!$E$2:$N$540,10,FALSE)</f>
        <v>01/31/2015 - 01/31/2023</v>
      </c>
      <c r="C1883" s="103">
        <v>2016</v>
      </c>
      <c r="D1883" s="103" t="str">
        <f t="shared" si="27"/>
        <v>San Leandro 2016</v>
      </c>
      <c r="E1883" s="103">
        <v>504</v>
      </c>
      <c r="F1883" s="101">
        <v>0</v>
      </c>
      <c r="G1883" s="103">
        <v>0</v>
      </c>
      <c r="H1883" s="103">
        <v>0</v>
      </c>
      <c r="I1883" s="102"/>
      <c r="J1883" s="103">
        <v>270</v>
      </c>
      <c r="K1883" s="101">
        <v>0</v>
      </c>
      <c r="L1883" s="103">
        <v>0</v>
      </c>
      <c r="M1883" s="103">
        <v>0</v>
      </c>
      <c r="N1883" s="102"/>
      <c r="O1883" s="103">
        <v>352</v>
      </c>
      <c r="P1883" s="103">
        <v>0</v>
      </c>
      <c r="Q1883" s="102"/>
      <c r="R1883" s="103">
        <v>1161</v>
      </c>
      <c r="S1883" s="103">
        <v>3</v>
      </c>
      <c r="T1883" s="102">
        <v>0</v>
      </c>
      <c r="U1883" s="103">
        <v>2287</v>
      </c>
      <c r="V1883" s="103">
        <v>3</v>
      </c>
    </row>
    <row r="1884" spans="1:22" ht="16">
      <c r="A1884" s="104" t="s">
        <v>1226</v>
      </c>
      <c r="B1884" s="20" t="str">
        <f>VLOOKUP(A1884,'Planning Periods'!$E$2:$N$540,10,FALSE)</f>
        <v>01/31/2015 - 01/31/2023</v>
      </c>
      <c r="C1884" s="103">
        <v>2017</v>
      </c>
      <c r="D1884" s="103" t="str">
        <f t="shared" si="27"/>
        <v>San Leandro 2017</v>
      </c>
      <c r="E1884" s="103">
        <v>504</v>
      </c>
      <c r="F1884" s="101">
        <v>27</v>
      </c>
      <c r="G1884" s="103">
        <v>27</v>
      </c>
      <c r="H1884" s="103">
        <v>0</v>
      </c>
      <c r="I1884" s="102"/>
      <c r="J1884" s="103">
        <v>270</v>
      </c>
      <c r="K1884" s="101">
        <v>57</v>
      </c>
      <c r="L1884" s="103">
        <v>57</v>
      </c>
      <c r="M1884" s="103">
        <v>0</v>
      </c>
      <c r="N1884" s="102"/>
      <c r="O1884" s="103">
        <v>352</v>
      </c>
      <c r="P1884" s="103">
        <v>0</v>
      </c>
      <c r="Q1884" s="102"/>
      <c r="R1884" s="103">
        <v>1161</v>
      </c>
      <c r="S1884" s="103">
        <v>8</v>
      </c>
      <c r="T1884" s="102">
        <v>0</v>
      </c>
      <c r="U1884" s="103">
        <v>2287</v>
      </c>
      <c r="V1884" s="103">
        <v>92</v>
      </c>
    </row>
    <row r="1885" spans="1:22" ht="16">
      <c r="A1885" s="104" t="s">
        <v>865</v>
      </c>
      <c r="B1885" s="20" t="str">
        <f>VLOOKUP(A1885,'Planning Periods'!$E$2:$N$540,10,FALSE)</f>
        <v>06/30/2014 - 06/30/2019</v>
      </c>
      <c r="C1885" s="103">
        <v>2014</v>
      </c>
      <c r="D1885" s="103" t="str">
        <f t="shared" si="27"/>
        <v>San Luis Obispo 2014</v>
      </c>
      <c r="E1885" s="103">
        <v>285</v>
      </c>
      <c r="F1885" s="101">
        <v>35</v>
      </c>
      <c r="G1885" s="103">
        <v>35</v>
      </c>
      <c r="H1885" s="103">
        <v>0</v>
      </c>
      <c r="I1885" s="102"/>
      <c r="J1885" s="103">
        <v>179</v>
      </c>
      <c r="K1885" s="101">
        <v>16</v>
      </c>
      <c r="L1885" s="103">
        <v>16</v>
      </c>
      <c r="M1885" s="103">
        <v>0</v>
      </c>
      <c r="N1885" s="102"/>
      <c r="O1885" s="103">
        <v>202</v>
      </c>
      <c r="P1885" s="103">
        <v>8</v>
      </c>
      <c r="Q1885" s="102"/>
      <c r="R1885" s="103">
        <v>478</v>
      </c>
      <c r="S1885" s="103">
        <v>146</v>
      </c>
      <c r="T1885" s="102">
        <v>0</v>
      </c>
      <c r="U1885" s="103">
        <v>1144</v>
      </c>
      <c r="V1885" s="103">
        <v>205</v>
      </c>
    </row>
    <row r="1886" spans="1:22" ht="16">
      <c r="A1886" s="104" t="s">
        <v>865</v>
      </c>
      <c r="B1886" s="20" t="str">
        <f>VLOOKUP(A1886,'Planning Periods'!$E$2:$N$540,10,FALSE)</f>
        <v>06/30/2014 - 06/30/2019</v>
      </c>
      <c r="C1886" s="103">
        <v>2015</v>
      </c>
      <c r="D1886" s="103" t="str">
        <f t="shared" si="27"/>
        <v>San Luis Obispo 2015</v>
      </c>
      <c r="E1886" s="103">
        <v>285</v>
      </c>
      <c r="F1886" s="101">
        <v>1</v>
      </c>
      <c r="G1886" s="103">
        <v>1</v>
      </c>
      <c r="H1886" s="103">
        <v>0</v>
      </c>
      <c r="I1886" s="102"/>
      <c r="J1886" s="103">
        <v>179</v>
      </c>
      <c r="K1886" s="101">
        <v>1</v>
      </c>
      <c r="L1886" s="103">
        <v>1</v>
      </c>
      <c r="M1886" s="103">
        <v>0</v>
      </c>
      <c r="N1886" s="102"/>
      <c r="O1886" s="103">
        <v>202</v>
      </c>
      <c r="P1886" s="103">
        <v>2</v>
      </c>
      <c r="Q1886" s="102"/>
      <c r="R1886" s="103">
        <v>478</v>
      </c>
      <c r="S1886" s="103">
        <v>168</v>
      </c>
      <c r="T1886" s="102">
        <v>0</v>
      </c>
      <c r="U1886" s="103">
        <v>1144</v>
      </c>
      <c r="V1886" s="103">
        <v>172</v>
      </c>
    </row>
    <row r="1887" spans="1:22" ht="16">
      <c r="A1887" s="104" t="s">
        <v>865</v>
      </c>
      <c r="B1887" s="20" t="str">
        <f>VLOOKUP(A1887,'Planning Periods'!$E$2:$N$540,10,FALSE)</f>
        <v>06/30/2014 - 06/30/2019</v>
      </c>
      <c r="C1887" s="103">
        <v>2016</v>
      </c>
      <c r="D1887" s="103" t="str">
        <f t="shared" si="27"/>
        <v>San Luis Obispo 2016</v>
      </c>
      <c r="E1887" s="103">
        <v>285</v>
      </c>
      <c r="F1887" s="101">
        <v>19</v>
      </c>
      <c r="G1887" s="103">
        <v>19</v>
      </c>
      <c r="H1887" s="103">
        <v>0</v>
      </c>
      <c r="I1887" s="102"/>
      <c r="J1887" s="103">
        <v>179</v>
      </c>
      <c r="K1887" s="101">
        <v>1</v>
      </c>
      <c r="L1887" s="103">
        <v>1</v>
      </c>
      <c r="M1887" s="103">
        <v>0</v>
      </c>
      <c r="N1887" s="102"/>
      <c r="O1887" s="103">
        <v>202</v>
      </c>
      <c r="P1887" s="103">
        <v>3</v>
      </c>
      <c r="Q1887" s="102"/>
      <c r="R1887" s="103">
        <v>478</v>
      </c>
      <c r="S1887" s="103">
        <v>111</v>
      </c>
      <c r="T1887" s="102">
        <v>0</v>
      </c>
      <c r="U1887" s="103">
        <v>1144</v>
      </c>
      <c r="V1887" s="103">
        <v>134</v>
      </c>
    </row>
    <row r="1888" spans="1:22" ht="16">
      <c r="A1888" s="104" t="s">
        <v>865</v>
      </c>
      <c r="B1888" s="20" t="str">
        <f>VLOOKUP(A1888,'Planning Periods'!$E$2:$N$540,10,FALSE)</f>
        <v>06/30/2014 - 06/30/2019</v>
      </c>
      <c r="C1888" s="103">
        <v>2017</v>
      </c>
      <c r="D1888" s="103" t="str">
        <f t="shared" si="27"/>
        <v>San Luis Obispo 2017</v>
      </c>
      <c r="E1888" s="103">
        <v>285</v>
      </c>
      <c r="F1888" s="101">
        <v>41</v>
      </c>
      <c r="G1888" s="103">
        <v>41</v>
      </c>
      <c r="H1888" s="103">
        <v>0</v>
      </c>
      <c r="I1888" s="102"/>
      <c r="J1888" s="103">
        <v>179</v>
      </c>
      <c r="K1888" s="101">
        <v>9</v>
      </c>
      <c r="L1888" s="103">
        <v>9</v>
      </c>
      <c r="M1888" s="103">
        <v>0</v>
      </c>
      <c r="N1888" s="102"/>
      <c r="O1888" s="103">
        <v>202</v>
      </c>
      <c r="P1888" s="103">
        <v>0</v>
      </c>
      <c r="Q1888" s="102"/>
      <c r="R1888" s="103">
        <v>478</v>
      </c>
      <c r="S1888" s="103">
        <v>164</v>
      </c>
      <c r="T1888" s="102">
        <v>0</v>
      </c>
      <c r="U1888" s="103">
        <v>1144</v>
      </c>
      <c r="V1888" s="103">
        <v>214</v>
      </c>
    </row>
    <row r="1889" spans="1:22" ht="16">
      <c r="A1889" s="104" t="s">
        <v>293</v>
      </c>
      <c r="B1889" s="20" t="str">
        <f>VLOOKUP(A1889,'Planning Periods'!$E$2:$N$540,10,FALSE)</f>
        <v>06/30/2014 - 06/30/2019</v>
      </c>
      <c r="C1889" s="103">
        <v>2014</v>
      </c>
      <c r="D1889" s="103" t="str">
        <f t="shared" si="27"/>
        <v>San Luis Obispo County - Unincorporated 2014</v>
      </c>
      <c r="E1889" s="103" t="s">
        <v>1538</v>
      </c>
      <c r="F1889" s="101" t="s">
        <v>1538</v>
      </c>
      <c r="G1889" s="103" t="s">
        <v>1538</v>
      </c>
      <c r="H1889" s="103" t="s">
        <v>1538</v>
      </c>
      <c r="I1889" s="102"/>
      <c r="J1889" s="103" t="s">
        <v>1538</v>
      </c>
      <c r="K1889" s="101" t="s">
        <v>1538</v>
      </c>
      <c r="L1889" s="103" t="s">
        <v>1538</v>
      </c>
      <c r="M1889" s="103" t="s">
        <v>1538</v>
      </c>
      <c r="N1889" s="102"/>
      <c r="O1889" s="103" t="s">
        <v>1538</v>
      </c>
      <c r="P1889" s="103" t="s">
        <v>1538</v>
      </c>
      <c r="Q1889" s="102"/>
      <c r="R1889" s="103" t="s">
        <v>1538</v>
      </c>
      <c r="S1889" s="103" t="s">
        <v>1538</v>
      </c>
      <c r="T1889" s="102" t="s">
        <v>1538</v>
      </c>
      <c r="U1889" s="103" t="s">
        <v>1538</v>
      </c>
      <c r="V1889" s="103" t="s">
        <v>1538</v>
      </c>
    </row>
    <row r="1890" spans="1:22" ht="16">
      <c r="A1890" s="104" t="s">
        <v>293</v>
      </c>
      <c r="B1890" s="20" t="str">
        <f>VLOOKUP(A1890,'Planning Periods'!$E$2:$N$540,10,FALSE)</f>
        <v>06/30/2014 - 06/30/2019</v>
      </c>
      <c r="C1890" s="103">
        <v>2015</v>
      </c>
      <c r="D1890" s="103" t="str">
        <f t="shared" si="27"/>
        <v>San Luis Obispo County - Unincorporated 2015</v>
      </c>
      <c r="E1890" s="103" t="s">
        <v>1538</v>
      </c>
      <c r="F1890" s="101" t="s">
        <v>1538</v>
      </c>
      <c r="G1890" s="103" t="s">
        <v>1538</v>
      </c>
      <c r="H1890" s="103" t="s">
        <v>1538</v>
      </c>
      <c r="I1890" s="102"/>
      <c r="J1890" s="103" t="s">
        <v>1538</v>
      </c>
      <c r="K1890" s="101" t="s">
        <v>1538</v>
      </c>
      <c r="L1890" s="103" t="s">
        <v>1538</v>
      </c>
      <c r="M1890" s="103" t="s">
        <v>1538</v>
      </c>
      <c r="N1890" s="102"/>
      <c r="O1890" s="103" t="s">
        <v>1538</v>
      </c>
      <c r="P1890" s="103" t="s">
        <v>1538</v>
      </c>
      <c r="Q1890" s="102"/>
      <c r="R1890" s="103" t="s">
        <v>1538</v>
      </c>
      <c r="S1890" s="103" t="s">
        <v>1538</v>
      </c>
      <c r="T1890" s="102" t="s">
        <v>1538</v>
      </c>
      <c r="U1890" s="103" t="s">
        <v>1538</v>
      </c>
      <c r="V1890" s="103" t="s">
        <v>1538</v>
      </c>
    </row>
    <row r="1891" spans="1:22" ht="16">
      <c r="A1891" s="104" t="s">
        <v>293</v>
      </c>
      <c r="B1891" s="20" t="str">
        <f>VLOOKUP(A1891,'Planning Periods'!$E$2:$N$540,10,FALSE)</f>
        <v>06/30/2014 - 06/30/2019</v>
      </c>
      <c r="C1891" s="103">
        <v>2016</v>
      </c>
      <c r="D1891" s="103" t="str">
        <f t="shared" si="27"/>
        <v>San Luis Obispo County - Unincorporated 2016</v>
      </c>
      <c r="E1891" s="103" t="s">
        <v>1538</v>
      </c>
      <c r="F1891" s="101" t="s">
        <v>1538</v>
      </c>
      <c r="G1891" s="103" t="s">
        <v>1538</v>
      </c>
      <c r="H1891" s="103" t="s">
        <v>1538</v>
      </c>
      <c r="I1891" s="102"/>
      <c r="J1891" s="103" t="s">
        <v>1538</v>
      </c>
      <c r="K1891" s="101" t="s">
        <v>1538</v>
      </c>
      <c r="L1891" s="103" t="s">
        <v>1538</v>
      </c>
      <c r="M1891" s="103" t="s">
        <v>1538</v>
      </c>
      <c r="N1891" s="102"/>
      <c r="O1891" s="103" t="s">
        <v>1538</v>
      </c>
      <c r="P1891" s="103" t="s">
        <v>1538</v>
      </c>
      <c r="Q1891" s="102"/>
      <c r="R1891" s="103" t="s">
        <v>1538</v>
      </c>
      <c r="S1891" s="103" t="s">
        <v>1538</v>
      </c>
      <c r="T1891" s="102" t="s">
        <v>1538</v>
      </c>
      <c r="U1891" s="103" t="s">
        <v>1538</v>
      </c>
      <c r="V1891" s="103" t="s">
        <v>1538</v>
      </c>
    </row>
    <row r="1892" spans="1:22" ht="16">
      <c r="A1892" s="104" t="s">
        <v>293</v>
      </c>
      <c r="B1892" s="20" t="str">
        <f>VLOOKUP(A1892,'Planning Periods'!$E$2:$N$540,10,FALSE)</f>
        <v>06/30/2014 - 06/30/2019</v>
      </c>
      <c r="C1892" s="103">
        <v>2017</v>
      </c>
      <c r="D1892" s="103" t="str">
        <f t="shared" si="27"/>
        <v>San Luis Obispo County - Unincorporated 2017</v>
      </c>
      <c r="E1892" s="103" t="s">
        <v>1538</v>
      </c>
      <c r="F1892" s="101" t="s">
        <v>1538</v>
      </c>
      <c r="G1892" s="103" t="s">
        <v>1538</v>
      </c>
      <c r="H1892" s="103" t="s">
        <v>1538</v>
      </c>
      <c r="I1892" s="102"/>
      <c r="J1892" s="103" t="s">
        <v>1538</v>
      </c>
      <c r="K1892" s="101" t="s">
        <v>1538</v>
      </c>
      <c r="L1892" s="103" t="s">
        <v>1538</v>
      </c>
      <c r="M1892" s="103" t="s">
        <v>1538</v>
      </c>
      <c r="N1892" s="102"/>
      <c r="O1892" s="103" t="s">
        <v>1538</v>
      </c>
      <c r="P1892" s="103" t="s">
        <v>1538</v>
      </c>
      <c r="Q1892" s="102"/>
      <c r="R1892" s="103" t="s">
        <v>1538</v>
      </c>
      <c r="S1892" s="103" t="s">
        <v>1538</v>
      </c>
      <c r="T1892" s="102" t="s">
        <v>1538</v>
      </c>
      <c r="U1892" s="103" t="s">
        <v>1538</v>
      </c>
      <c r="V1892" s="103" t="s">
        <v>1538</v>
      </c>
    </row>
    <row r="1893" spans="1:22" ht="16">
      <c r="A1893" s="104" t="s">
        <v>885</v>
      </c>
      <c r="B1893" s="20" t="str">
        <f>VLOOKUP(A1893,'Planning Periods'!$E$2:$N$540,10,FALSE)</f>
        <v>04/30/2013 - 04/30/2021</v>
      </c>
      <c r="C1893" s="103">
        <v>2013</v>
      </c>
      <c r="D1893" s="103" t="str">
        <f t="shared" si="27"/>
        <v>San Marcos 2013</v>
      </c>
      <c r="E1893" s="103">
        <v>1043</v>
      </c>
      <c r="F1893" s="101">
        <v>136</v>
      </c>
      <c r="G1893" s="103">
        <v>136</v>
      </c>
      <c r="H1893" s="103">
        <v>0</v>
      </c>
      <c r="I1893" s="102"/>
      <c r="J1893" s="103">
        <v>793</v>
      </c>
      <c r="K1893" s="101">
        <v>50</v>
      </c>
      <c r="L1893" s="103">
        <v>50</v>
      </c>
      <c r="M1893" s="103">
        <v>0</v>
      </c>
      <c r="N1893" s="102"/>
      <c r="O1893" s="103">
        <v>734</v>
      </c>
      <c r="P1893" s="103">
        <v>63</v>
      </c>
      <c r="Q1893" s="102"/>
      <c r="R1893" s="103">
        <v>1613</v>
      </c>
      <c r="S1893" s="103">
        <v>1684</v>
      </c>
      <c r="T1893" s="102">
        <v>0</v>
      </c>
      <c r="U1893" s="103">
        <v>4183</v>
      </c>
      <c r="V1893" s="103">
        <v>1933</v>
      </c>
    </row>
    <row r="1894" spans="1:22" ht="16">
      <c r="A1894" s="104" t="s">
        <v>885</v>
      </c>
      <c r="B1894" s="20" t="str">
        <f>VLOOKUP(A1894,'Planning Periods'!$E$2:$N$540,10,FALSE)</f>
        <v>04/30/2013 - 04/30/2021</v>
      </c>
      <c r="C1894" s="103">
        <v>2014</v>
      </c>
      <c r="D1894" s="103" t="str">
        <f t="shared" si="27"/>
        <v>San Marcos 2014</v>
      </c>
      <c r="E1894" s="103">
        <v>1043</v>
      </c>
      <c r="F1894" s="101">
        <v>0</v>
      </c>
      <c r="G1894" s="103">
        <v>0</v>
      </c>
      <c r="H1894" s="103">
        <v>0</v>
      </c>
      <c r="I1894" s="102"/>
      <c r="J1894" s="103">
        <v>793</v>
      </c>
      <c r="K1894" s="101">
        <v>0</v>
      </c>
      <c r="L1894" s="103">
        <v>0</v>
      </c>
      <c r="M1894" s="103">
        <v>0</v>
      </c>
      <c r="N1894" s="102"/>
      <c r="O1894" s="103">
        <v>734</v>
      </c>
      <c r="P1894" s="103">
        <v>0</v>
      </c>
      <c r="Q1894" s="102"/>
      <c r="R1894" s="103">
        <v>1613</v>
      </c>
      <c r="S1894" s="103">
        <v>97</v>
      </c>
      <c r="T1894" s="102">
        <v>0</v>
      </c>
      <c r="U1894" s="103">
        <v>4183</v>
      </c>
      <c r="V1894" s="103">
        <v>97</v>
      </c>
    </row>
    <row r="1895" spans="1:22" ht="16">
      <c r="A1895" s="104" t="s">
        <v>885</v>
      </c>
      <c r="B1895" s="20" t="str">
        <f>VLOOKUP(A1895,'Planning Periods'!$E$2:$N$540,10,FALSE)</f>
        <v>04/30/2013 - 04/30/2021</v>
      </c>
      <c r="C1895" s="103">
        <v>2015</v>
      </c>
      <c r="D1895" s="103" t="str">
        <f t="shared" si="27"/>
        <v>San Marcos 2015</v>
      </c>
      <c r="E1895" s="103">
        <v>1043</v>
      </c>
      <c r="F1895" s="101">
        <v>51</v>
      </c>
      <c r="G1895" s="103">
        <v>51</v>
      </c>
      <c r="H1895" s="103">
        <v>0</v>
      </c>
      <c r="I1895" s="102"/>
      <c r="J1895" s="103">
        <v>793</v>
      </c>
      <c r="K1895" s="101">
        <v>54</v>
      </c>
      <c r="L1895" s="103">
        <v>54</v>
      </c>
      <c r="M1895" s="103">
        <v>0</v>
      </c>
      <c r="N1895" s="102"/>
      <c r="O1895" s="103">
        <v>734</v>
      </c>
      <c r="P1895" s="103">
        <v>1</v>
      </c>
      <c r="Q1895" s="102"/>
      <c r="R1895" s="103">
        <v>1613</v>
      </c>
      <c r="S1895" s="103">
        <v>487</v>
      </c>
      <c r="T1895" s="102">
        <v>0</v>
      </c>
      <c r="U1895" s="103">
        <v>4183</v>
      </c>
      <c r="V1895" s="103">
        <v>593</v>
      </c>
    </row>
    <row r="1896" spans="1:22" ht="16">
      <c r="A1896" s="104" t="s">
        <v>885</v>
      </c>
      <c r="B1896" s="20" t="str">
        <f>VLOOKUP(A1896,'Planning Periods'!$E$2:$N$540,10,FALSE)</f>
        <v>04/30/2013 - 04/30/2021</v>
      </c>
      <c r="C1896" s="103">
        <v>2016</v>
      </c>
      <c r="D1896" s="103" t="str">
        <f t="shared" si="27"/>
        <v>San Marcos 2016</v>
      </c>
      <c r="E1896" s="103">
        <v>1043</v>
      </c>
      <c r="F1896" s="101">
        <v>0</v>
      </c>
      <c r="G1896" s="103">
        <v>0</v>
      </c>
      <c r="H1896" s="103">
        <v>0</v>
      </c>
      <c r="I1896" s="102"/>
      <c r="J1896" s="103">
        <v>793</v>
      </c>
      <c r="K1896" s="101">
        <v>0</v>
      </c>
      <c r="L1896" s="103">
        <v>0</v>
      </c>
      <c r="M1896" s="103">
        <v>0</v>
      </c>
      <c r="N1896" s="102"/>
      <c r="O1896" s="103">
        <v>734</v>
      </c>
      <c r="P1896" s="103">
        <v>0</v>
      </c>
      <c r="Q1896" s="102"/>
      <c r="R1896" s="103">
        <v>1613</v>
      </c>
      <c r="S1896" s="103">
        <v>329</v>
      </c>
      <c r="T1896" s="102">
        <v>0</v>
      </c>
      <c r="U1896" s="103">
        <v>4183</v>
      </c>
      <c r="V1896" s="103">
        <v>329</v>
      </c>
    </row>
    <row r="1897" spans="1:22" ht="16">
      <c r="A1897" s="104" t="s">
        <v>885</v>
      </c>
      <c r="B1897" s="20" t="str">
        <f>VLOOKUP(A1897,'Planning Periods'!$E$2:$N$540,10,FALSE)</f>
        <v>04/30/2013 - 04/30/2021</v>
      </c>
      <c r="C1897" s="103">
        <v>2017</v>
      </c>
      <c r="D1897" s="103" t="str">
        <f t="shared" si="27"/>
        <v>San Marcos 2017</v>
      </c>
      <c r="E1897" s="103">
        <v>1043</v>
      </c>
      <c r="F1897" s="101">
        <v>31</v>
      </c>
      <c r="G1897" s="103">
        <v>31</v>
      </c>
      <c r="H1897" s="103">
        <v>0</v>
      </c>
      <c r="I1897" s="102"/>
      <c r="J1897" s="103">
        <v>793</v>
      </c>
      <c r="K1897" s="101">
        <v>11</v>
      </c>
      <c r="L1897" s="103">
        <v>11</v>
      </c>
      <c r="M1897" s="103">
        <v>0</v>
      </c>
      <c r="N1897" s="102"/>
      <c r="O1897" s="103">
        <v>734</v>
      </c>
      <c r="P1897" s="103">
        <v>0</v>
      </c>
      <c r="Q1897" s="102"/>
      <c r="R1897" s="103">
        <v>1613</v>
      </c>
      <c r="S1897" s="103">
        <v>436</v>
      </c>
      <c r="T1897" s="102">
        <v>0</v>
      </c>
      <c r="U1897" s="103">
        <v>4183</v>
      </c>
      <c r="V1897" s="103">
        <v>478</v>
      </c>
    </row>
    <row r="1898" spans="1:22">
      <c r="A1898" s="104" t="s">
        <v>1058</v>
      </c>
      <c r="B1898" s="20"/>
      <c r="C1898" s="103">
        <v>2013</v>
      </c>
      <c r="D1898" s="103" t="str">
        <f t="shared" si="27"/>
        <v>San Marino 2013</v>
      </c>
      <c r="E1898" s="103" t="s">
        <v>1538</v>
      </c>
      <c r="F1898" s="101" t="s">
        <v>1538</v>
      </c>
      <c r="G1898" s="103" t="s">
        <v>1538</v>
      </c>
      <c r="H1898" s="103" t="s">
        <v>1538</v>
      </c>
      <c r="I1898" s="102"/>
      <c r="J1898" s="103" t="s">
        <v>1538</v>
      </c>
      <c r="K1898" s="101" t="s">
        <v>1538</v>
      </c>
      <c r="L1898" s="103" t="s">
        <v>1538</v>
      </c>
      <c r="M1898" s="103" t="s">
        <v>1538</v>
      </c>
      <c r="N1898" s="102"/>
      <c r="O1898" s="103" t="s">
        <v>1538</v>
      </c>
      <c r="P1898" s="103" t="s">
        <v>1538</v>
      </c>
      <c r="Q1898" s="102"/>
      <c r="R1898" s="103" t="s">
        <v>1538</v>
      </c>
      <c r="S1898" s="103" t="s">
        <v>1538</v>
      </c>
      <c r="T1898" s="102" t="s">
        <v>1538</v>
      </c>
      <c r="U1898" s="103" t="s">
        <v>1538</v>
      </c>
      <c r="V1898" s="103" t="s">
        <v>1538</v>
      </c>
    </row>
    <row r="1899" spans="1:22" ht="16">
      <c r="A1899" s="104" t="s">
        <v>1058</v>
      </c>
      <c r="B1899" s="20" t="str">
        <f>VLOOKUP(A1899,'Planning Periods'!$E$2:$N$540,10,FALSE)</f>
        <v>10/15/2013 - 10/15/2021</v>
      </c>
      <c r="C1899" s="103">
        <v>2013</v>
      </c>
      <c r="D1899" s="103" t="str">
        <f>CONCATENATE(A1899," ",C1899)</f>
        <v>San Marino 2013</v>
      </c>
      <c r="E1899" s="103" t="s">
        <v>1538</v>
      </c>
      <c r="F1899" s="101" t="s">
        <v>1538</v>
      </c>
      <c r="G1899" s="103" t="s">
        <v>1538</v>
      </c>
      <c r="H1899" s="103" t="s">
        <v>1538</v>
      </c>
      <c r="I1899" s="102"/>
      <c r="J1899" s="103" t="s">
        <v>1538</v>
      </c>
      <c r="K1899" s="101" t="s">
        <v>1538</v>
      </c>
      <c r="L1899" s="103" t="s">
        <v>1538</v>
      </c>
      <c r="M1899" s="103" t="s">
        <v>1538</v>
      </c>
      <c r="N1899" s="102"/>
      <c r="O1899" s="103" t="s">
        <v>1538</v>
      </c>
      <c r="P1899" s="103" t="s">
        <v>1538</v>
      </c>
      <c r="Q1899" s="102"/>
      <c r="R1899" s="103" t="s">
        <v>1538</v>
      </c>
      <c r="S1899" s="103" t="s">
        <v>1538</v>
      </c>
      <c r="T1899" s="102" t="s">
        <v>1538</v>
      </c>
      <c r="U1899" s="103" t="s">
        <v>1538</v>
      </c>
      <c r="V1899" s="103" t="s">
        <v>1538</v>
      </c>
    </row>
    <row r="1900" spans="1:22">
      <c r="A1900" s="104" t="s">
        <v>1058</v>
      </c>
      <c r="B1900" s="20"/>
      <c r="C1900" s="103">
        <v>2013</v>
      </c>
      <c r="D1900" s="103" t="str">
        <f>CONCATENATE(A1900," ",C1900)</f>
        <v>San Marino 2013</v>
      </c>
      <c r="E1900" s="103" t="s">
        <v>1538</v>
      </c>
      <c r="F1900" s="101" t="s">
        <v>1538</v>
      </c>
      <c r="G1900" s="103" t="s">
        <v>1538</v>
      </c>
      <c r="H1900" s="103" t="s">
        <v>1538</v>
      </c>
      <c r="I1900" s="102"/>
      <c r="J1900" s="103" t="s">
        <v>1538</v>
      </c>
      <c r="K1900" s="101" t="s">
        <v>1538</v>
      </c>
      <c r="L1900" s="103" t="s">
        <v>1538</v>
      </c>
      <c r="M1900" s="103" t="s">
        <v>1538</v>
      </c>
      <c r="N1900" s="102"/>
      <c r="O1900" s="103" t="s">
        <v>1538</v>
      </c>
      <c r="P1900" s="103" t="s">
        <v>1538</v>
      </c>
      <c r="Q1900" s="102"/>
      <c r="R1900" s="103" t="s">
        <v>1538</v>
      </c>
      <c r="S1900" s="103" t="s">
        <v>1538</v>
      </c>
      <c r="T1900" s="102" t="s">
        <v>1538</v>
      </c>
      <c r="U1900" s="103" t="s">
        <v>1538</v>
      </c>
      <c r="V1900" s="103" t="s">
        <v>1538</v>
      </c>
    </row>
    <row r="1901" spans="1:22" ht="16">
      <c r="A1901" s="104" t="s">
        <v>1058</v>
      </c>
      <c r="B1901" s="20" t="str">
        <f>VLOOKUP(A1901,'Planning Periods'!$E$2:$N$540,10,FALSE)</f>
        <v>10/15/2013 - 10/15/2021</v>
      </c>
      <c r="C1901" s="103">
        <v>2014</v>
      </c>
      <c r="D1901" s="103" t="str">
        <f>CONCATENATE(A1901," ",C1901)</f>
        <v>San Marino 2014</v>
      </c>
      <c r="E1901" s="103" t="s">
        <v>1538</v>
      </c>
      <c r="F1901" s="101" t="s">
        <v>1538</v>
      </c>
      <c r="G1901" s="103" t="s">
        <v>1538</v>
      </c>
      <c r="H1901" s="103" t="s">
        <v>1538</v>
      </c>
      <c r="I1901" s="102"/>
      <c r="J1901" s="103" t="s">
        <v>1538</v>
      </c>
      <c r="K1901" s="101" t="s">
        <v>1538</v>
      </c>
      <c r="L1901" s="103" t="s">
        <v>1538</v>
      </c>
      <c r="M1901" s="103" t="s">
        <v>1538</v>
      </c>
      <c r="N1901" s="102"/>
      <c r="O1901" s="103" t="s">
        <v>1538</v>
      </c>
      <c r="P1901" s="103" t="s">
        <v>1538</v>
      </c>
      <c r="Q1901" s="102"/>
      <c r="R1901" s="103" t="s">
        <v>1538</v>
      </c>
      <c r="S1901" s="103" t="s">
        <v>1538</v>
      </c>
      <c r="T1901" s="102" t="s">
        <v>1538</v>
      </c>
      <c r="U1901" s="103" t="s">
        <v>1538</v>
      </c>
      <c r="V1901" s="103" t="s">
        <v>1538</v>
      </c>
    </row>
    <row r="1902" spans="1:22" ht="16">
      <c r="A1902" s="104" t="s">
        <v>1058</v>
      </c>
      <c r="B1902" s="20" t="str">
        <f>VLOOKUP(A1902,'Planning Periods'!$E$2:$N$540,10,FALSE)</f>
        <v>10/15/2013 - 10/15/2021</v>
      </c>
      <c r="C1902" s="103">
        <v>2015</v>
      </c>
      <c r="D1902" s="103" t="str">
        <f t="shared" ref="D1902:D1965" si="28">CONCATENATE(A1902," ",C1902)</f>
        <v>San Marino 2015</v>
      </c>
      <c r="E1902" s="103">
        <v>1</v>
      </c>
      <c r="F1902" s="101">
        <v>0</v>
      </c>
      <c r="G1902" s="103">
        <v>0</v>
      </c>
      <c r="H1902" s="103">
        <v>0</v>
      </c>
      <c r="I1902" s="102"/>
      <c r="J1902" s="103">
        <v>1</v>
      </c>
      <c r="K1902" s="101">
        <v>0</v>
      </c>
      <c r="L1902" s="103">
        <v>0</v>
      </c>
      <c r="M1902" s="103">
        <v>0</v>
      </c>
      <c r="N1902" s="102"/>
      <c r="O1902" s="103">
        <v>0</v>
      </c>
      <c r="P1902" s="103">
        <v>0</v>
      </c>
      <c r="Q1902" s="102"/>
      <c r="R1902" s="103">
        <v>0</v>
      </c>
      <c r="S1902" s="103">
        <v>9</v>
      </c>
      <c r="T1902" s="102">
        <v>0</v>
      </c>
      <c r="U1902" s="103">
        <v>2</v>
      </c>
      <c r="V1902" s="103">
        <v>9</v>
      </c>
    </row>
    <row r="1903" spans="1:22" ht="16">
      <c r="A1903" s="104" t="s">
        <v>1058</v>
      </c>
      <c r="B1903" s="20" t="str">
        <f>VLOOKUP(A1903,'Planning Periods'!$E$2:$N$540,10,FALSE)</f>
        <v>10/15/2013 - 10/15/2021</v>
      </c>
      <c r="C1903" s="103">
        <v>2016</v>
      </c>
      <c r="D1903" s="103" t="str">
        <f t="shared" si="28"/>
        <v>San Marino 2016</v>
      </c>
      <c r="E1903" s="103">
        <v>1</v>
      </c>
      <c r="F1903" s="101">
        <v>0</v>
      </c>
      <c r="G1903" s="103">
        <v>0</v>
      </c>
      <c r="H1903" s="103">
        <v>0</v>
      </c>
      <c r="I1903" s="102"/>
      <c r="J1903" s="103">
        <v>1</v>
      </c>
      <c r="K1903" s="101">
        <v>0</v>
      </c>
      <c r="L1903" s="103">
        <v>0</v>
      </c>
      <c r="M1903" s="103">
        <v>0</v>
      </c>
      <c r="N1903" s="102"/>
      <c r="O1903" s="103">
        <v>0</v>
      </c>
      <c r="P1903" s="103">
        <v>2</v>
      </c>
      <c r="Q1903" s="102"/>
      <c r="R1903" s="103">
        <v>0</v>
      </c>
      <c r="S1903" s="103">
        <v>8</v>
      </c>
      <c r="T1903" s="102">
        <v>0</v>
      </c>
      <c r="U1903" s="103">
        <v>2</v>
      </c>
      <c r="V1903" s="103">
        <v>10</v>
      </c>
    </row>
    <row r="1904" spans="1:22" ht="16">
      <c r="A1904" s="104" t="s">
        <v>1058</v>
      </c>
      <c r="B1904" s="20" t="str">
        <f>VLOOKUP(A1904,'Planning Periods'!$E$2:$N$540,10,FALSE)</f>
        <v>10/15/2013 - 10/15/2021</v>
      </c>
      <c r="C1904" s="103">
        <v>2017</v>
      </c>
      <c r="D1904" s="103" t="str">
        <f t="shared" si="28"/>
        <v>San Marino 2017</v>
      </c>
      <c r="E1904" s="103">
        <v>1</v>
      </c>
      <c r="F1904" s="101">
        <v>1</v>
      </c>
      <c r="G1904" s="103">
        <v>1</v>
      </c>
      <c r="H1904" s="103">
        <v>0</v>
      </c>
      <c r="I1904" s="102"/>
      <c r="J1904" s="103">
        <v>1</v>
      </c>
      <c r="K1904" s="101">
        <v>0</v>
      </c>
      <c r="L1904" s="103">
        <v>0</v>
      </c>
      <c r="M1904" s="103">
        <v>0</v>
      </c>
      <c r="N1904" s="102"/>
      <c r="O1904" s="103">
        <v>0</v>
      </c>
      <c r="P1904" s="103">
        <v>2</v>
      </c>
      <c r="Q1904" s="102"/>
      <c r="R1904" s="103">
        <v>0</v>
      </c>
      <c r="S1904" s="103">
        <v>7</v>
      </c>
      <c r="T1904" s="102">
        <v>0</v>
      </c>
      <c r="U1904" s="103">
        <v>2</v>
      </c>
      <c r="V1904" s="103">
        <v>10</v>
      </c>
    </row>
    <row r="1905" spans="1:22" ht="16">
      <c r="A1905" s="104" t="s">
        <v>850</v>
      </c>
      <c r="B1905" s="20" t="str">
        <f>VLOOKUP(A1905,'Planning Periods'!$E$2:$N$540,10,FALSE)</f>
        <v>01/31/2015 - 01/31/2023</v>
      </c>
      <c r="C1905" s="103">
        <v>2014</v>
      </c>
      <c r="D1905" s="103" t="str">
        <f t="shared" si="28"/>
        <v>San Mateo 2014</v>
      </c>
      <c r="E1905" s="103" t="s">
        <v>1538</v>
      </c>
      <c r="F1905" s="101" t="s">
        <v>1538</v>
      </c>
      <c r="G1905" s="103" t="s">
        <v>1538</v>
      </c>
      <c r="H1905" s="103" t="s">
        <v>1538</v>
      </c>
      <c r="I1905" s="102"/>
      <c r="J1905" s="103" t="s">
        <v>1538</v>
      </c>
      <c r="K1905" s="101" t="s">
        <v>1538</v>
      </c>
      <c r="L1905" s="103" t="s">
        <v>1538</v>
      </c>
      <c r="M1905" s="103" t="s">
        <v>1538</v>
      </c>
      <c r="N1905" s="102"/>
      <c r="O1905" s="103" t="s">
        <v>1538</v>
      </c>
      <c r="P1905" s="103" t="s">
        <v>1538</v>
      </c>
      <c r="Q1905" s="102"/>
      <c r="R1905" s="103" t="s">
        <v>1538</v>
      </c>
      <c r="S1905" s="103" t="s">
        <v>1538</v>
      </c>
      <c r="T1905" s="102" t="s">
        <v>1538</v>
      </c>
      <c r="U1905" s="103" t="s">
        <v>1538</v>
      </c>
      <c r="V1905" s="103" t="s">
        <v>1538</v>
      </c>
    </row>
    <row r="1906" spans="1:22" ht="16">
      <c r="A1906" s="104" t="s">
        <v>850</v>
      </c>
      <c r="B1906" s="20" t="str">
        <f>VLOOKUP(A1906,'Planning Periods'!$E$2:$N$540,10,FALSE)</f>
        <v>01/31/2015 - 01/31/2023</v>
      </c>
      <c r="C1906" s="103">
        <v>2015</v>
      </c>
      <c r="D1906" s="103" t="str">
        <f t="shared" si="28"/>
        <v>San Mateo 2015</v>
      </c>
      <c r="E1906" s="103">
        <v>859</v>
      </c>
      <c r="F1906" s="101">
        <v>0</v>
      </c>
      <c r="G1906" s="103">
        <v>0</v>
      </c>
      <c r="H1906" s="103">
        <v>0</v>
      </c>
      <c r="I1906" s="102"/>
      <c r="J1906" s="103">
        <v>469</v>
      </c>
      <c r="K1906" s="101">
        <v>23</v>
      </c>
      <c r="L1906" s="103">
        <v>23</v>
      </c>
      <c r="M1906" s="103">
        <v>0</v>
      </c>
      <c r="N1906" s="102"/>
      <c r="O1906" s="103">
        <v>530</v>
      </c>
      <c r="P1906" s="103">
        <v>88</v>
      </c>
      <c r="Q1906" s="102"/>
      <c r="R1906" s="103">
        <v>1242</v>
      </c>
      <c r="S1906" s="103">
        <v>480</v>
      </c>
      <c r="T1906" s="102">
        <v>0</v>
      </c>
      <c r="U1906" s="103">
        <v>3100</v>
      </c>
      <c r="V1906" s="103">
        <v>591</v>
      </c>
    </row>
    <row r="1907" spans="1:22" ht="16">
      <c r="A1907" s="104" t="s">
        <v>850</v>
      </c>
      <c r="B1907" s="20" t="str">
        <f>VLOOKUP(A1907,'Planning Periods'!$E$2:$N$540,10,FALSE)</f>
        <v>01/31/2015 - 01/31/2023</v>
      </c>
      <c r="C1907" s="103">
        <v>2016</v>
      </c>
      <c r="D1907" s="103" t="str">
        <f t="shared" si="28"/>
        <v>San Mateo 2016</v>
      </c>
      <c r="E1907" s="103">
        <v>859</v>
      </c>
      <c r="F1907" s="101">
        <v>12</v>
      </c>
      <c r="G1907" s="103">
        <v>12</v>
      </c>
      <c r="H1907" s="103">
        <v>0</v>
      </c>
      <c r="I1907" s="102"/>
      <c r="J1907" s="103">
        <v>469</v>
      </c>
      <c r="K1907" s="101">
        <v>3</v>
      </c>
      <c r="L1907" s="103">
        <v>3</v>
      </c>
      <c r="M1907" s="103">
        <v>0</v>
      </c>
      <c r="N1907" s="102"/>
      <c r="O1907" s="103">
        <v>530</v>
      </c>
      <c r="P1907" s="103">
        <v>2</v>
      </c>
      <c r="Q1907" s="102"/>
      <c r="R1907" s="103">
        <v>1242</v>
      </c>
      <c r="S1907" s="103">
        <v>172</v>
      </c>
      <c r="T1907" s="102">
        <v>0</v>
      </c>
      <c r="U1907" s="103">
        <v>3100</v>
      </c>
      <c r="V1907" s="103">
        <v>189</v>
      </c>
    </row>
    <row r="1908" spans="1:22" ht="16">
      <c r="A1908" s="104" t="s">
        <v>850</v>
      </c>
      <c r="B1908" s="20" t="str">
        <f>VLOOKUP(A1908,'Planning Periods'!$E$2:$N$540,10,FALSE)</f>
        <v>01/31/2015 - 01/31/2023</v>
      </c>
      <c r="C1908" s="103">
        <v>2017</v>
      </c>
      <c r="D1908" s="103" t="str">
        <f t="shared" si="28"/>
        <v>San Mateo 2017</v>
      </c>
      <c r="E1908" s="103">
        <v>859</v>
      </c>
      <c r="F1908" s="101">
        <v>37</v>
      </c>
      <c r="G1908" s="103">
        <v>37</v>
      </c>
      <c r="H1908" s="103">
        <v>0</v>
      </c>
      <c r="I1908" s="102"/>
      <c r="J1908" s="103">
        <v>469</v>
      </c>
      <c r="K1908" s="101">
        <v>0</v>
      </c>
      <c r="L1908" s="103">
        <v>0</v>
      </c>
      <c r="M1908" s="103">
        <v>0</v>
      </c>
      <c r="N1908" s="102"/>
      <c r="O1908" s="103">
        <v>530</v>
      </c>
      <c r="P1908" s="103">
        <v>4</v>
      </c>
      <c r="Q1908" s="102"/>
      <c r="R1908" s="103">
        <v>1242</v>
      </c>
      <c r="S1908" s="103">
        <v>424</v>
      </c>
      <c r="T1908" s="102">
        <v>0</v>
      </c>
      <c r="U1908" s="103">
        <v>3100</v>
      </c>
      <c r="V1908" s="103">
        <v>465</v>
      </c>
    </row>
    <row r="1909" spans="1:22" ht="16">
      <c r="A1909" s="104" t="s">
        <v>274</v>
      </c>
      <c r="B1909" s="20" t="str">
        <f>VLOOKUP(A1909,'Planning Periods'!$E$2:$N$540,10,FALSE)</f>
        <v>01/31/2015 - 01/31/2023</v>
      </c>
      <c r="C1909" s="103">
        <v>2014</v>
      </c>
      <c r="D1909" s="103" t="str">
        <f t="shared" si="28"/>
        <v>San Mateo County - Unincorporated 2014</v>
      </c>
      <c r="E1909" s="103" t="s">
        <v>1538</v>
      </c>
      <c r="F1909" s="101" t="s">
        <v>1538</v>
      </c>
      <c r="G1909" s="103" t="s">
        <v>1538</v>
      </c>
      <c r="H1909" s="103" t="s">
        <v>1538</v>
      </c>
      <c r="I1909" s="102"/>
      <c r="J1909" s="103" t="s">
        <v>1538</v>
      </c>
      <c r="K1909" s="101" t="s">
        <v>1538</v>
      </c>
      <c r="L1909" s="103" t="s">
        <v>1538</v>
      </c>
      <c r="M1909" s="103" t="s">
        <v>1538</v>
      </c>
      <c r="N1909" s="102"/>
      <c r="O1909" s="103" t="s">
        <v>1538</v>
      </c>
      <c r="P1909" s="103" t="s">
        <v>1538</v>
      </c>
      <c r="Q1909" s="102"/>
      <c r="R1909" s="103" t="s">
        <v>1538</v>
      </c>
      <c r="S1909" s="103" t="s">
        <v>1538</v>
      </c>
      <c r="T1909" s="102" t="s">
        <v>1538</v>
      </c>
      <c r="U1909" s="103" t="s">
        <v>1538</v>
      </c>
      <c r="V1909" s="103" t="s">
        <v>1538</v>
      </c>
    </row>
    <row r="1910" spans="1:22" ht="16">
      <c r="A1910" s="104" t="s">
        <v>274</v>
      </c>
      <c r="B1910" s="20" t="str">
        <f>VLOOKUP(A1910,'Planning Periods'!$E$2:$N$540,10,FALSE)</f>
        <v>01/31/2015 - 01/31/2023</v>
      </c>
      <c r="C1910" s="103">
        <v>2015</v>
      </c>
      <c r="D1910" s="103" t="str">
        <f t="shared" si="28"/>
        <v>San Mateo County - Unincorporated 2015</v>
      </c>
      <c r="E1910" s="103">
        <v>153</v>
      </c>
      <c r="F1910" s="101">
        <v>0</v>
      </c>
      <c r="G1910" s="103">
        <v>0</v>
      </c>
      <c r="H1910" s="103">
        <v>0</v>
      </c>
      <c r="I1910" s="102"/>
      <c r="J1910" s="103">
        <v>103</v>
      </c>
      <c r="K1910" s="101">
        <v>1</v>
      </c>
      <c r="L1910" s="103">
        <v>0</v>
      </c>
      <c r="M1910" s="103">
        <v>1</v>
      </c>
      <c r="N1910" s="102"/>
      <c r="O1910" s="103">
        <v>102</v>
      </c>
      <c r="P1910" s="103">
        <v>6</v>
      </c>
      <c r="Q1910" s="102"/>
      <c r="R1910" s="103">
        <v>555</v>
      </c>
      <c r="S1910" s="103">
        <v>53</v>
      </c>
      <c r="T1910" s="102">
        <v>1</v>
      </c>
      <c r="U1910" s="103">
        <v>913</v>
      </c>
      <c r="V1910" s="103">
        <v>60</v>
      </c>
    </row>
    <row r="1911" spans="1:22" ht="16">
      <c r="A1911" s="104" t="s">
        <v>274</v>
      </c>
      <c r="B1911" s="20" t="str">
        <f>VLOOKUP(A1911,'Planning Periods'!$E$2:$N$540,10,FALSE)</f>
        <v>01/31/2015 - 01/31/2023</v>
      </c>
      <c r="C1911" s="103">
        <v>2016</v>
      </c>
      <c r="D1911" s="103" t="str">
        <f t="shared" si="28"/>
        <v>San Mateo County - Unincorporated 2016</v>
      </c>
      <c r="E1911" s="103">
        <v>153</v>
      </c>
      <c r="F1911" s="101">
        <v>0</v>
      </c>
      <c r="G1911" s="103">
        <v>0</v>
      </c>
      <c r="H1911" s="103">
        <v>0</v>
      </c>
      <c r="I1911" s="102"/>
      <c r="J1911" s="103">
        <v>103</v>
      </c>
      <c r="K1911" s="101">
        <v>3</v>
      </c>
      <c r="L1911" s="103">
        <v>0</v>
      </c>
      <c r="M1911" s="103">
        <v>3</v>
      </c>
      <c r="N1911" s="102"/>
      <c r="O1911" s="103">
        <v>102</v>
      </c>
      <c r="P1911" s="103">
        <v>7</v>
      </c>
      <c r="Q1911" s="102"/>
      <c r="R1911" s="103">
        <v>555</v>
      </c>
      <c r="S1911" s="103">
        <v>50</v>
      </c>
      <c r="T1911" s="102">
        <v>3</v>
      </c>
      <c r="U1911" s="103">
        <v>913</v>
      </c>
      <c r="V1911" s="103">
        <v>60</v>
      </c>
    </row>
    <row r="1912" spans="1:22" ht="16">
      <c r="A1912" s="104" t="s">
        <v>274</v>
      </c>
      <c r="B1912" s="20" t="str">
        <f>VLOOKUP(A1912,'Planning Periods'!$E$2:$N$540,10,FALSE)</f>
        <v>01/31/2015 - 01/31/2023</v>
      </c>
      <c r="C1912" s="103">
        <v>2017</v>
      </c>
      <c r="D1912" s="103" t="str">
        <f t="shared" si="28"/>
        <v>San Mateo County - Unincorporated 2017</v>
      </c>
      <c r="E1912" s="103">
        <v>153</v>
      </c>
      <c r="F1912" s="101">
        <v>1</v>
      </c>
      <c r="G1912" s="103">
        <v>0</v>
      </c>
      <c r="H1912" s="103">
        <v>1</v>
      </c>
      <c r="I1912" s="102"/>
      <c r="J1912" s="103">
        <v>103</v>
      </c>
      <c r="K1912" s="101">
        <v>8</v>
      </c>
      <c r="L1912" s="103">
        <v>7</v>
      </c>
      <c r="M1912" s="103">
        <v>1</v>
      </c>
      <c r="N1912" s="102"/>
      <c r="O1912" s="103">
        <v>102</v>
      </c>
      <c r="P1912" s="103">
        <v>4</v>
      </c>
      <c r="Q1912" s="102"/>
      <c r="R1912" s="103">
        <v>555</v>
      </c>
      <c r="S1912" s="103">
        <v>44</v>
      </c>
      <c r="T1912" s="102">
        <v>1</v>
      </c>
      <c r="U1912" s="103">
        <v>913</v>
      </c>
      <c r="V1912" s="103">
        <v>57</v>
      </c>
    </row>
    <row r="1913" spans="1:22" ht="16">
      <c r="A1913" s="104" t="s">
        <v>1194</v>
      </c>
      <c r="B1913" s="20" t="str">
        <f>VLOOKUP(A1913,'Planning Periods'!$E$2:$N$540,10,FALSE)</f>
        <v>01/31/2015 - 01/31/2023</v>
      </c>
      <c r="C1913" s="103">
        <v>2014</v>
      </c>
      <c r="D1913" s="103" t="str">
        <f t="shared" si="28"/>
        <v>San Pablo 2014</v>
      </c>
      <c r="E1913" s="103" t="s">
        <v>1538</v>
      </c>
      <c r="F1913" s="101" t="s">
        <v>1538</v>
      </c>
      <c r="G1913" s="103" t="s">
        <v>1538</v>
      </c>
      <c r="H1913" s="103" t="s">
        <v>1538</v>
      </c>
      <c r="I1913" s="102"/>
      <c r="J1913" s="103" t="s">
        <v>1538</v>
      </c>
      <c r="K1913" s="101" t="s">
        <v>1538</v>
      </c>
      <c r="L1913" s="103" t="s">
        <v>1538</v>
      </c>
      <c r="M1913" s="103" t="s">
        <v>1538</v>
      </c>
      <c r="N1913" s="102"/>
      <c r="O1913" s="103" t="s">
        <v>1538</v>
      </c>
      <c r="P1913" s="103" t="s">
        <v>1538</v>
      </c>
      <c r="Q1913" s="102"/>
      <c r="R1913" s="103" t="s">
        <v>1538</v>
      </c>
      <c r="S1913" s="103" t="s">
        <v>1538</v>
      </c>
      <c r="T1913" s="102" t="s">
        <v>1538</v>
      </c>
      <c r="U1913" s="103" t="s">
        <v>1538</v>
      </c>
      <c r="V1913" s="103" t="s">
        <v>1538</v>
      </c>
    </row>
    <row r="1914" spans="1:22" ht="16">
      <c r="A1914" s="104" t="s">
        <v>1194</v>
      </c>
      <c r="B1914" s="20" t="str">
        <f>VLOOKUP(A1914,'Planning Periods'!$E$2:$N$540,10,FALSE)</f>
        <v>01/31/2015 - 01/31/2023</v>
      </c>
      <c r="C1914" s="103">
        <v>2015</v>
      </c>
      <c r="D1914" s="103" t="str">
        <f t="shared" si="28"/>
        <v>San Pablo 2015</v>
      </c>
      <c r="E1914" s="103">
        <v>56</v>
      </c>
      <c r="F1914" s="101">
        <v>0</v>
      </c>
      <c r="G1914" s="103">
        <v>0</v>
      </c>
      <c r="H1914" s="103">
        <v>0</v>
      </c>
      <c r="I1914" s="102"/>
      <c r="J1914" s="103">
        <v>53</v>
      </c>
      <c r="K1914" s="101">
        <v>0</v>
      </c>
      <c r="L1914" s="103">
        <v>0</v>
      </c>
      <c r="M1914" s="103">
        <v>0</v>
      </c>
      <c r="N1914" s="102"/>
      <c r="O1914" s="103">
        <v>75</v>
      </c>
      <c r="P1914" s="103">
        <v>1</v>
      </c>
      <c r="Q1914" s="102"/>
      <c r="R1914" s="103">
        <v>265</v>
      </c>
      <c r="S1914" s="103">
        <v>29</v>
      </c>
      <c r="T1914" s="102">
        <v>0</v>
      </c>
      <c r="U1914" s="103">
        <v>449</v>
      </c>
      <c r="V1914" s="103">
        <v>30</v>
      </c>
    </row>
    <row r="1915" spans="1:22" ht="16">
      <c r="A1915" s="104" t="s">
        <v>1194</v>
      </c>
      <c r="B1915" s="20" t="str">
        <f>VLOOKUP(A1915,'Planning Periods'!$E$2:$N$540,10,FALSE)</f>
        <v>01/31/2015 - 01/31/2023</v>
      </c>
      <c r="C1915" s="103">
        <v>2016</v>
      </c>
      <c r="D1915" s="103" t="str">
        <f t="shared" si="28"/>
        <v>San Pablo 2016</v>
      </c>
      <c r="E1915" s="103">
        <v>56</v>
      </c>
      <c r="F1915" s="101">
        <v>0</v>
      </c>
      <c r="G1915" s="103">
        <v>0</v>
      </c>
      <c r="H1915" s="103">
        <v>0</v>
      </c>
      <c r="I1915" s="102"/>
      <c r="J1915" s="103">
        <v>53</v>
      </c>
      <c r="K1915" s="101">
        <v>2</v>
      </c>
      <c r="L1915" s="103">
        <v>2</v>
      </c>
      <c r="M1915" s="103">
        <v>0</v>
      </c>
      <c r="N1915" s="102"/>
      <c r="O1915" s="103">
        <v>75</v>
      </c>
      <c r="P1915" s="103">
        <v>5</v>
      </c>
      <c r="Q1915" s="102"/>
      <c r="R1915" s="103">
        <v>265</v>
      </c>
      <c r="S1915" s="103">
        <v>0</v>
      </c>
      <c r="T1915" s="102">
        <v>0</v>
      </c>
      <c r="U1915" s="103">
        <v>449</v>
      </c>
      <c r="V1915" s="103">
        <v>7</v>
      </c>
    </row>
    <row r="1916" spans="1:22" ht="16">
      <c r="A1916" s="104" t="s">
        <v>1194</v>
      </c>
      <c r="B1916" s="20" t="str">
        <f>VLOOKUP(A1916,'Planning Periods'!$E$2:$N$540,10,FALSE)</f>
        <v>01/31/2015 - 01/31/2023</v>
      </c>
      <c r="C1916" s="103">
        <v>2017</v>
      </c>
      <c r="D1916" s="103" t="str">
        <f t="shared" si="28"/>
        <v>San Pablo 2017</v>
      </c>
      <c r="E1916" s="103">
        <v>56</v>
      </c>
      <c r="F1916" s="101">
        <v>0</v>
      </c>
      <c r="G1916" s="103">
        <v>0</v>
      </c>
      <c r="H1916" s="103">
        <v>0</v>
      </c>
      <c r="I1916" s="102"/>
      <c r="J1916" s="103">
        <v>53</v>
      </c>
      <c r="K1916" s="101">
        <v>0</v>
      </c>
      <c r="L1916" s="103">
        <v>0</v>
      </c>
      <c r="M1916" s="103">
        <v>0</v>
      </c>
      <c r="N1916" s="102"/>
      <c r="O1916" s="103">
        <v>75</v>
      </c>
      <c r="P1916" s="103">
        <v>7</v>
      </c>
      <c r="Q1916" s="102"/>
      <c r="R1916" s="103">
        <v>265</v>
      </c>
      <c r="S1916" s="103">
        <v>0</v>
      </c>
      <c r="T1916" s="102">
        <v>0</v>
      </c>
      <c r="U1916" s="103">
        <v>449</v>
      </c>
      <c r="V1916" s="103">
        <v>7</v>
      </c>
    </row>
    <row r="1917" spans="1:22" ht="16">
      <c r="A1917" s="104" t="s">
        <v>1034</v>
      </c>
      <c r="B1917" s="20" t="str">
        <f>VLOOKUP(A1917,'Planning Periods'!$E$2:$N$540,10,FALSE)</f>
        <v>01/31/2015 - 01/31/2023</v>
      </c>
      <c r="C1917" s="103">
        <v>2014</v>
      </c>
      <c r="D1917" s="103" t="str">
        <f t="shared" si="28"/>
        <v>San Rafael 2014</v>
      </c>
      <c r="E1917" s="103">
        <v>240</v>
      </c>
      <c r="F1917" s="101">
        <v>1</v>
      </c>
      <c r="G1917" s="103">
        <v>1</v>
      </c>
      <c r="H1917" s="103">
        <v>0</v>
      </c>
      <c r="I1917" s="102"/>
      <c r="J1917" s="103">
        <v>148</v>
      </c>
      <c r="K1917" s="101">
        <v>1</v>
      </c>
      <c r="L1917" s="103">
        <v>1</v>
      </c>
      <c r="M1917" s="103">
        <v>0</v>
      </c>
      <c r="N1917" s="102"/>
      <c r="O1917" s="103">
        <v>181</v>
      </c>
      <c r="P1917" s="103">
        <v>0</v>
      </c>
      <c r="Q1917" s="102"/>
      <c r="R1917" s="103">
        <v>438</v>
      </c>
      <c r="S1917" s="103">
        <v>16</v>
      </c>
      <c r="T1917" s="102">
        <v>0</v>
      </c>
      <c r="U1917" s="103">
        <v>1007</v>
      </c>
      <c r="V1917" s="103">
        <v>18</v>
      </c>
    </row>
    <row r="1918" spans="1:22" ht="16">
      <c r="A1918" s="104" t="s">
        <v>1034</v>
      </c>
      <c r="B1918" s="20" t="str">
        <f>VLOOKUP(A1918,'Planning Periods'!$E$2:$N$540,10,FALSE)</f>
        <v>01/31/2015 - 01/31/2023</v>
      </c>
      <c r="C1918" s="103">
        <v>2015</v>
      </c>
      <c r="D1918" s="103" t="str">
        <f t="shared" si="28"/>
        <v>San Rafael 2015</v>
      </c>
      <c r="E1918" s="103">
        <v>240</v>
      </c>
      <c r="F1918" s="101">
        <v>2</v>
      </c>
      <c r="G1918" s="103">
        <v>2</v>
      </c>
      <c r="H1918" s="103">
        <v>0</v>
      </c>
      <c r="I1918" s="102"/>
      <c r="J1918" s="103">
        <v>148</v>
      </c>
      <c r="K1918" s="101">
        <v>14</v>
      </c>
      <c r="L1918" s="103">
        <v>10</v>
      </c>
      <c r="M1918" s="103">
        <v>4</v>
      </c>
      <c r="N1918" s="102"/>
      <c r="O1918" s="103">
        <v>181</v>
      </c>
      <c r="P1918" s="103">
        <v>10</v>
      </c>
      <c r="Q1918" s="102"/>
      <c r="R1918" s="103">
        <v>438</v>
      </c>
      <c r="S1918" s="103">
        <v>94</v>
      </c>
      <c r="T1918" s="102">
        <v>4</v>
      </c>
      <c r="U1918" s="103">
        <v>1007</v>
      </c>
      <c r="V1918" s="103">
        <v>120</v>
      </c>
    </row>
    <row r="1919" spans="1:22" ht="16">
      <c r="A1919" s="104" t="s">
        <v>1034</v>
      </c>
      <c r="B1919" s="20" t="str">
        <f>VLOOKUP(A1919,'Planning Periods'!$E$2:$N$540,10,FALSE)</f>
        <v>01/31/2015 - 01/31/2023</v>
      </c>
      <c r="C1919" s="103">
        <v>2016</v>
      </c>
      <c r="D1919" s="103" t="str">
        <f t="shared" si="28"/>
        <v>San Rafael 2016</v>
      </c>
      <c r="E1919" s="103">
        <v>240</v>
      </c>
      <c r="F1919" s="101">
        <v>0</v>
      </c>
      <c r="G1919" s="103">
        <v>0</v>
      </c>
      <c r="H1919" s="103">
        <v>0</v>
      </c>
      <c r="I1919" s="102"/>
      <c r="J1919" s="103">
        <v>148</v>
      </c>
      <c r="K1919" s="101">
        <v>5</v>
      </c>
      <c r="L1919" s="103">
        <v>5</v>
      </c>
      <c r="M1919" s="103">
        <v>0</v>
      </c>
      <c r="N1919" s="102"/>
      <c r="O1919" s="103">
        <v>181</v>
      </c>
      <c r="P1919" s="103">
        <v>0</v>
      </c>
      <c r="Q1919" s="102"/>
      <c r="R1919" s="103">
        <v>438</v>
      </c>
      <c r="S1919" s="103">
        <v>21</v>
      </c>
      <c r="T1919" s="102">
        <v>0</v>
      </c>
      <c r="U1919" s="103">
        <v>1007</v>
      </c>
      <c r="V1919" s="103">
        <v>26</v>
      </c>
    </row>
    <row r="1920" spans="1:22" ht="16">
      <c r="A1920" s="104" t="s">
        <v>1034</v>
      </c>
      <c r="B1920" s="20" t="str">
        <f>VLOOKUP(A1920,'Planning Periods'!$E$2:$N$540,10,FALSE)</f>
        <v>01/31/2015 - 01/31/2023</v>
      </c>
      <c r="C1920" s="103">
        <v>2017</v>
      </c>
      <c r="D1920" s="103" t="str">
        <f t="shared" si="28"/>
        <v>San Rafael 2017</v>
      </c>
      <c r="E1920" s="103">
        <v>240</v>
      </c>
      <c r="F1920" s="101">
        <v>0</v>
      </c>
      <c r="G1920" s="103">
        <v>0</v>
      </c>
      <c r="H1920" s="103">
        <v>0</v>
      </c>
      <c r="I1920" s="102"/>
      <c r="J1920" s="103">
        <v>148</v>
      </c>
      <c r="K1920" s="101">
        <v>7</v>
      </c>
      <c r="L1920" s="103">
        <v>0</v>
      </c>
      <c r="M1920" s="103">
        <v>7</v>
      </c>
      <c r="N1920" s="102"/>
      <c r="O1920" s="103">
        <v>181</v>
      </c>
      <c r="P1920" s="103">
        <v>0</v>
      </c>
      <c r="Q1920" s="102"/>
      <c r="R1920" s="103">
        <v>438</v>
      </c>
      <c r="S1920" s="103">
        <v>20</v>
      </c>
      <c r="T1920" s="102">
        <v>7</v>
      </c>
      <c r="U1920" s="103">
        <v>1007</v>
      </c>
      <c r="V1920" s="103">
        <v>27</v>
      </c>
    </row>
    <row r="1921" spans="1:22" ht="16">
      <c r="A1921" s="104" t="s">
        <v>1193</v>
      </c>
      <c r="B1921" s="20" t="str">
        <f>VLOOKUP(A1921,'Planning Periods'!$E$2:$N$540,10,FALSE)</f>
        <v>01/31/2015 - 01/31/2023</v>
      </c>
      <c r="C1921" s="103">
        <v>2014</v>
      </c>
      <c r="D1921" s="103" t="str">
        <f t="shared" si="28"/>
        <v>San Ramon 2014</v>
      </c>
      <c r="E1921" s="103">
        <v>516</v>
      </c>
      <c r="F1921" s="101">
        <v>0</v>
      </c>
      <c r="G1921" s="103">
        <v>0</v>
      </c>
      <c r="H1921" s="103">
        <v>0</v>
      </c>
      <c r="I1921" s="102"/>
      <c r="J1921" s="103">
        <v>279</v>
      </c>
      <c r="K1921" s="101">
        <v>0</v>
      </c>
      <c r="L1921" s="103">
        <v>0</v>
      </c>
      <c r="M1921" s="103">
        <v>0</v>
      </c>
      <c r="N1921" s="102"/>
      <c r="O1921" s="103">
        <v>282</v>
      </c>
      <c r="P1921" s="103">
        <v>5</v>
      </c>
      <c r="Q1921" s="102"/>
      <c r="R1921" s="103">
        <v>340</v>
      </c>
      <c r="S1921" s="103">
        <v>216</v>
      </c>
      <c r="T1921" s="102">
        <v>0</v>
      </c>
      <c r="U1921" s="103">
        <v>1417</v>
      </c>
      <c r="V1921" s="103">
        <v>221</v>
      </c>
    </row>
    <row r="1922" spans="1:22" ht="16">
      <c r="A1922" s="104" t="s">
        <v>1193</v>
      </c>
      <c r="B1922" s="20" t="str">
        <f>VLOOKUP(A1922,'Planning Periods'!$E$2:$N$540,10,FALSE)</f>
        <v>01/31/2015 - 01/31/2023</v>
      </c>
      <c r="C1922" s="103">
        <v>2015</v>
      </c>
      <c r="D1922" s="103" t="str">
        <f t="shared" si="28"/>
        <v>San Ramon 2015</v>
      </c>
      <c r="E1922" s="103">
        <v>516</v>
      </c>
      <c r="F1922" s="101">
        <v>0</v>
      </c>
      <c r="G1922" s="103">
        <v>0</v>
      </c>
      <c r="H1922" s="103">
        <v>0</v>
      </c>
      <c r="I1922" s="102"/>
      <c r="J1922" s="103">
        <v>279</v>
      </c>
      <c r="K1922" s="101">
        <v>0</v>
      </c>
      <c r="L1922" s="103">
        <v>0</v>
      </c>
      <c r="M1922" s="103">
        <v>0</v>
      </c>
      <c r="N1922" s="102"/>
      <c r="O1922" s="103">
        <v>282</v>
      </c>
      <c r="P1922" s="103">
        <v>2</v>
      </c>
      <c r="Q1922" s="102"/>
      <c r="R1922" s="103">
        <v>340</v>
      </c>
      <c r="S1922" s="103">
        <v>386</v>
      </c>
      <c r="T1922" s="102">
        <v>0</v>
      </c>
      <c r="U1922" s="103">
        <v>1417</v>
      </c>
      <c r="V1922" s="103">
        <v>388</v>
      </c>
    </row>
    <row r="1923" spans="1:22" ht="16">
      <c r="A1923" s="104" t="s">
        <v>1193</v>
      </c>
      <c r="B1923" s="20" t="str">
        <f>VLOOKUP(A1923,'Planning Periods'!$E$2:$N$540,10,FALSE)</f>
        <v>01/31/2015 - 01/31/2023</v>
      </c>
      <c r="C1923" s="103">
        <v>2016</v>
      </c>
      <c r="D1923" s="103" t="str">
        <f t="shared" si="28"/>
        <v>San Ramon 2016</v>
      </c>
      <c r="E1923" s="103">
        <v>516</v>
      </c>
      <c r="F1923" s="101">
        <v>20</v>
      </c>
      <c r="G1923" s="103">
        <v>20</v>
      </c>
      <c r="H1923" s="103">
        <v>0</v>
      </c>
      <c r="I1923" s="102"/>
      <c r="J1923" s="103">
        <v>279</v>
      </c>
      <c r="K1923" s="101">
        <v>82</v>
      </c>
      <c r="L1923" s="103">
        <v>82</v>
      </c>
      <c r="M1923" s="103">
        <v>0</v>
      </c>
      <c r="N1923" s="102"/>
      <c r="O1923" s="103">
        <v>282</v>
      </c>
      <c r="P1923" s="103">
        <v>162</v>
      </c>
      <c r="Q1923" s="102"/>
      <c r="R1923" s="103">
        <v>340</v>
      </c>
      <c r="S1923" s="103">
        <v>618</v>
      </c>
      <c r="T1923" s="102">
        <v>0</v>
      </c>
      <c r="U1923" s="103">
        <v>1417</v>
      </c>
      <c r="V1923" s="103">
        <v>882</v>
      </c>
    </row>
    <row r="1924" spans="1:22" ht="16">
      <c r="A1924" s="104" t="s">
        <v>1193</v>
      </c>
      <c r="B1924" s="20" t="str">
        <f>VLOOKUP(A1924,'Planning Periods'!$E$2:$N$540,10,FALSE)</f>
        <v>01/31/2015 - 01/31/2023</v>
      </c>
      <c r="C1924" s="103">
        <v>2017</v>
      </c>
      <c r="D1924" s="103" t="str">
        <f t="shared" si="28"/>
        <v>San Ramon 2017</v>
      </c>
      <c r="E1924" s="103">
        <v>516</v>
      </c>
      <c r="F1924" s="101">
        <v>0</v>
      </c>
      <c r="G1924" s="103">
        <v>0</v>
      </c>
      <c r="H1924" s="103">
        <v>0</v>
      </c>
      <c r="I1924" s="102"/>
      <c r="J1924" s="103">
        <v>279</v>
      </c>
      <c r="K1924" s="101">
        <v>0</v>
      </c>
      <c r="L1924" s="103">
        <v>0</v>
      </c>
      <c r="M1924" s="103">
        <v>0</v>
      </c>
      <c r="N1924" s="102"/>
      <c r="O1924" s="103">
        <v>282</v>
      </c>
      <c r="P1924" s="103">
        <v>0</v>
      </c>
      <c r="Q1924" s="102"/>
      <c r="R1924" s="103">
        <v>340</v>
      </c>
      <c r="S1924" s="103">
        <v>188</v>
      </c>
      <c r="T1924" s="102">
        <v>0</v>
      </c>
      <c r="U1924" s="103">
        <v>1417</v>
      </c>
      <c r="V1924" s="103">
        <v>188</v>
      </c>
    </row>
    <row r="1925" spans="1:22" ht="16">
      <c r="A1925" t="s">
        <v>1009</v>
      </c>
      <c r="B1925" s="20" t="str">
        <f>VLOOKUP(A1925,'Planning Periods'!$E$2:$N$540,10,FALSE)</f>
        <v>12/31/2015 - 12/31/2023</v>
      </c>
      <c r="C1925" s="103">
        <v>2014</v>
      </c>
      <c r="D1925" s="103" t="str">
        <f t="shared" si="28"/>
        <v>Sand City 2014</v>
      </c>
      <c r="E1925" s="101" t="s">
        <v>1538</v>
      </c>
      <c r="F1925" s="101" t="s">
        <v>1538</v>
      </c>
      <c r="G1925" s="101" t="s">
        <v>1538</v>
      </c>
      <c r="H1925" s="101" t="s">
        <v>1538</v>
      </c>
      <c r="I1925" s="101">
        <v>0</v>
      </c>
      <c r="J1925" s="101" t="s">
        <v>1538</v>
      </c>
      <c r="K1925" s="101" t="s">
        <v>1538</v>
      </c>
      <c r="L1925" s="101" t="s">
        <v>1538</v>
      </c>
      <c r="M1925" s="101" t="s">
        <v>1538</v>
      </c>
      <c r="N1925" s="101">
        <v>0</v>
      </c>
      <c r="O1925" s="101" t="s">
        <v>1538</v>
      </c>
      <c r="P1925" s="101" t="s">
        <v>1538</v>
      </c>
      <c r="Q1925" s="101"/>
      <c r="R1925" s="101" t="s">
        <v>1538</v>
      </c>
      <c r="S1925" s="101" t="s">
        <v>1538</v>
      </c>
      <c r="T1925" s="101" t="s">
        <v>1538</v>
      </c>
      <c r="U1925" s="101" t="s">
        <v>1538</v>
      </c>
      <c r="V1925" s="101" t="s">
        <v>1538</v>
      </c>
    </row>
    <row r="1926" spans="1:22" ht="16">
      <c r="A1926" t="s">
        <v>1009</v>
      </c>
      <c r="B1926" s="20" t="str">
        <f>VLOOKUP(A1926,'Planning Periods'!$E$2:$N$540,10,FALSE)</f>
        <v>12/31/2015 - 12/31/2023</v>
      </c>
      <c r="C1926" s="103">
        <v>2015</v>
      </c>
      <c r="D1926" s="103" t="str">
        <f t="shared" si="28"/>
        <v>Sand City 2015</v>
      </c>
      <c r="E1926" t="s">
        <v>1538</v>
      </c>
      <c r="F1926" t="s">
        <v>1538</v>
      </c>
      <c r="G1926" t="s">
        <v>1538</v>
      </c>
      <c r="H1926" t="s">
        <v>1538</v>
      </c>
      <c r="J1926" t="s">
        <v>1538</v>
      </c>
      <c r="K1926" t="s">
        <v>1538</v>
      </c>
      <c r="L1926" t="s">
        <v>1538</v>
      </c>
      <c r="M1926" t="s">
        <v>1538</v>
      </c>
      <c r="O1926" t="s">
        <v>1538</v>
      </c>
      <c r="P1926" t="s">
        <v>1538</v>
      </c>
      <c r="R1926" t="s">
        <v>1538</v>
      </c>
      <c r="S1926" t="s">
        <v>1538</v>
      </c>
      <c r="T1926" t="s">
        <v>1538</v>
      </c>
      <c r="U1926" t="s">
        <v>1538</v>
      </c>
      <c r="V1926" t="s">
        <v>1538</v>
      </c>
    </row>
    <row r="1927" spans="1:22" ht="16">
      <c r="A1927" t="s">
        <v>1009</v>
      </c>
      <c r="B1927" s="20" t="str">
        <f>VLOOKUP(A1927,'Planning Periods'!$E$2:$N$540,10,FALSE)</f>
        <v>12/31/2015 - 12/31/2023</v>
      </c>
      <c r="C1927" s="103">
        <v>2016</v>
      </c>
      <c r="D1927" s="103" t="str">
        <f t="shared" si="28"/>
        <v>Sand City 2016</v>
      </c>
      <c r="E1927" t="s">
        <v>1538</v>
      </c>
      <c r="F1927" t="s">
        <v>1538</v>
      </c>
      <c r="G1927" t="s">
        <v>1538</v>
      </c>
      <c r="H1927" t="s">
        <v>1538</v>
      </c>
      <c r="J1927" t="s">
        <v>1538</v>
      </c>
      <c r="K1927" t="s">
        <v>1538</v>
      </c>
      <c r="L1927" t="s">
        <v>1538</v>
      </c>
      <c r="M1927" t="s">
        <v>1538</v>
      </c>
      <c r="O1927" t="s">
        <v>1538</v>
      </c>
      <c r="P1927" t="s">
        <v>1538</v>
      </c>
      <c r="R1927" t="s">
        <v>1538</v>
      </c>
      <c r="S1927" t="s">
        <v>1538</v>
      </c>
      <c r="T1927" t="s">
        <v>1538</v>
      </c>
      <c r="U1927" t="s">
        <v>1538</v>
      </c>
      <c r="V1927" t="s">
        <v>1538</v>
      </c>
    </row>
    <row r="1928" spans="1:22" ht="16">
      <c r="A1928" t="s">
        <v>1009</v>
      </c>
      <c r="B1928" s="20" t="str">
        <f>VLOOKUP(A1928,'Planning Periods'!$E$2:$N$540,10,FALSE)</f>
        <v>12/31/2015 - 12/31/2023</v>
      </c>
      <c r="C1928" s="103">
        <v>2017</v>
      </c>
      <c r="D1928" s="103" t="str">
        <f t="shared" si="28"/>
        <v>Sand City 2017</v>
      </c>
      <c r="E1928" t="s">
        <v>1538</v>
      </c>
      <c r="F1928" t="s">
        <v>1538</v>
      </c>
      <c r="G1928" t="s">
        <v>1538</v>
      </c>
      <c r="H1928" t="s">
        <v>1538</v>
      </c>
      <c r="J1928" t="s">
        <v>1538</v>
      </c>
      <c r="K1928" t="s">
        <v>1538</v>
      </c>
      <c r="L1928" t="s">
        <v>1538</v>
      </c>
      <c r="M1928" t="s">
        <v>1538</v>
      </c>
      <c r="O1928" t="s">
        <v>1538</v>
      </c>
      <c r="P1928" t="s">
        <v>1538</v>
      </c>
      <c r="R1928" t="s">
        <v>1538</v>
      </c>
      <c r="S1928" t="s">
        <v>1538</v>
      </c>
      <c r="T1928" t="s">
        <v>1538</v>
      </c>
      <c r="U1928" t="s">
        <v>1538</v>
      </c>
      <c r="V1928" t="s">
        <v>1538</v>
      </c>
    </row>
    <row r="1929" spans="1:22" ht="16">
      <c r="A1929" s="104" t="s">
        <v>1174</v>
      </c>
      <c r="B1929" s="20" t="str">
        <f>VLOOKUP(A1929,'Planning Periods'!$E$2:$N$540,10,FALSE)</f>
        <v>12/31/2015 - 12/31/2023</v>
      </c>
      <c r="C1929" s="103">
        <v>2013</v>
      </c>
      <c r="D1929" s="103" t="str">
        <f t="shared" si="28"/>
        <v>Sanger 2013</v>
      </c>
      <c r="E1929" t="s">
        <v>1538</v>
      </c>
      <c r="F1929" t="s">
        <v>1538</v>
      </c>
      <c r="G1929" t="s">
        <v>1538</v>
      </c>
      <c r="H1929" t="s">
        <v>1538</v>
      </c>
      <c r="J1929" t="s">
        <v>1538</v>
      </c>
      <c r="K1929" t="s">
        <v>1538</v>
      </c>
      <c r="L1929" t="s">
        <v>1538</v>
      </c>
      <c r="M1929" t="s">
        <v>1538</v>
      </c>
      <c r="O1929" t="s">
        <v>1538</v>
      </c>
      <c r="P1929" t="s">
        <v>1538</v>
      </c>
      <c r="R1929" t="s">
        <v>1538</v>
      </c>
      <c r="S1929" t="s">
        <v>1538</v>
      </c>
      <c r="T1929" t="s">
        <v>1538</v>
      </c>
      <c r="U1929" t="s">
        <v>1538</v>
      </c>
      <c r="V1929" t="s">
        <v>1538</v>
      </c>
    </row>
    <row r="1930" spans="1:22" ht="16">
      <c r="A1930" s="104" t="s">
        <v>1174</v>
      </c>
      <c r="B1930" s="20" t="str">
        <f>VLOOKUP(A1930,'Planning Periods'!$E$2:$N$540,10,FALSE)</f>
        <v>12/31/2015 - 12/31/2023</v>
      </c>
      <c r="C1930" s="103">
        <v>2014</v>
      </c>
      <c r="D1930" s="103" t="str">
        <f t="shared" si="28"/>
        <v>Sanger 2014</v>
      </c>
      <c r="E1930" t="s">
        <v>1538</v>
      </c>
      <c r="F1930" t="s">
        <v>1538</v>
      </c>
      <c r="G1930" t="s">
        <v>1538</v>
      </c>
      <c r="H1930" t="s">
        <v>1538</v>
      </c>
      <c r="J1930" t="s">
        <v>1538</v>
      </c>
      <c r="K1930" t="s">
        <v>1538</v>
      </c>
      <c r="L1930" t="s">
        <v>1538</v>
      </c>
      <c r="M1930" t="s">
        <v>1538</v>
      </c>
      <c r="O1930" t="s">
        <v>1538</v>
      </c>
      <c r="P1930" t="s">
        <v>1538</v>
      </c>
      <c r="R1930" t="s">
        <v>1538</v>
      </c>
      <c r="S1930" t="s">
        <v>1538</v>
      </c>
      <c r="T1930" t="s">
        <v>1538</v>
      </c>
      <c r="U1930" t="s">
        <v>1538</v>
      </c>
      <c r="V1930" t="s">
        <v>1538</v>
      </c>
    </row>
    <row r="1931" spans="1:22" ht="16">
      <c r="A1931" s="104" t="s">
        <v>1174</v>
      </c>
      <c r="B1931" s="20" t="str">
        <f>VLOOKUP(A1931,'Planning Periods'!$E$2:$N$540,10,FALSE)</f>
        <v>12/31/2015 - 12/31/2023</v>
      </c>
      <c r="C1931" s="103">
        <v>2015</v>
      </c>
      <c r="D1931" s="103" t="str">
        <f t="shared" si="28"/>
        <v>Sanger 2015</v>
      </c>
      <c r="E1931" t="s">
        <v>1538</v>
      </c>
      <c r="F1931" t="s">
        <v>1538</v>
      </c>
      <c r="G1931" t="s">
        <v>1538</v>
      </c>
      <c r="H1931" t="s">
        <v>1538</v>
      </c>
      <c r="J1931" t="s">
        <v>1538</v>
      </c>
      <c r="K1931" t="s">
        <v>1538</v>
      </c>
      <c r="L1931" t="s">
        <v>1538</v>
      </c>
      <c r="M1931" t="s">
        <v>1538</v>
      </c>
      <c r="O1931" t="s">
        <v>1538</v>
      </c>
      <c r="P1931" t="s">
        <v>1538</v>
      </c>
      <c r="R1931" t="s">
        <v>1538</v>
      </c>
      <c r="S1931" t="s">
        <v>1538</v>
      </c>
      <c r="T1931" t="s">
        <v>1538</v>
      </c>
      <c r="U1931" t="s">
        <v>1538</v>
      </c>
      <c r="V1931" t="s">
        <v>1538</v>
      </c>
    </row>
    <row r="1932" spans="1:22" ht="16">
      <c r="A1932" s="104" t="s">
        <v>1174</v>
      </c>
      <c r="B1932" s="20" t="str">
        <f>VLOOKUP(A1932,'Planning Periods'!$E$2:$N$540,10,FALSE)</f>
        <v>12/31/2015 - 12/31/2023</v>
      </c>
      <c r="C1932" s="103">
        <v>2016</v>
      </c>
      <c r="D1932" s="103" t="str">
        <f t="shared" si="28"/>
        <v>Sanger 2016</v>
      </c>
      <c r="E1932" s="103">
        <v>312</v>
      </c>
      <c r="F1932" s="101">
        <v>0</v>
      </c>
      <c r="G1932" s="103">
        <v>0</v>
      </c>
      <c r="H1932" s="103">
        <v>0</v>
      </c>
      <c r="I1932" s="102"/>
      <c r="J1932" s="103">
        <v>175</v>
      </c>
      <c r="K1932" s="101">
        <v>0</v>
      </c>
      <c r="L1932" s="103">
        <v>0</v>
      </c>
      <c r="M1932" s="103">
        <v>0</v>
      </c>
      <c r="N1932" s="102"/>
      <c r="O1932" s="103">
        <v>163</v>
      </c>
      <c r="P1932" s="103">
        <v>0</v>
      </c>
      <c r="Q1932" s="102"/>
      <c r="R1932" s="103">
        <v>568</v>
      </c>
      <c r="S1932" s="103">
        <v>0</v>
      </c>
      <c r="T1932" s="102">
        <v>0</v>
      </c>
      <c r="U1932" s="103">
        <v>1218</v>
      </c>
      <c r="V1932" s="103">
        <v>0</v>
      </c>
    </row>
    <row r="1933" spans="1:22" ht="16">
      <c r="A1933" s="104" t="s">
        <v>1174</v>
      </c>
      <c r="B1933" s="20" t="str">
        <f>VLOOKUP(A1933,'Planning Periods'!$E$2:$N$540,10,FALSE)</f>
        <v>12/31/2015 - 12/31/2023</v>
      </c>
      <c r="C1933" s="103">
        <v>2017</v>
      </c>
      <c r="D1933" s="103" t="str">
        <f t="shared" si="28"/>
        <v>Sanger 2017</v>
      </c>
      <c r="E1933" s="103" t="s">
        <v>1538</v>
      </c>
      <c r="F1933" s="101" t="s">
        <v>1538</v>
      </c>
      <c r="G1933" s="103" t="s">
        <v>1538</v>
      </c>
      <c r="H1933" s="103" t="s">
        <v>1538</v>
      </c>
      <c r="I1933" s="102"/>
      <c r="J1933" s="103" t="s">
        <v>1538</v>
      </c>
      <c r="K1933" s="101" t="s">
        <v>1538</v>
      </c>
      <c r="L1933" s="103" t="s">
        <v>1538</v>
      </c>
      <c r="M1933" s="103" t="s">
        <v>1538</v>
      </c>
      <c r="N1933" s="102"/>
      <c r="O1933" s="103" t="s">
        <v>1538</v>
      </c>
      <c r="P1933" s="103" t="s">
        <v>1538</v>
      </c>
      <c r="Q1933" s="102"/>
      <c r="R1933" s="103" t="s">
        <v>1538</v>
      </c>
      <c r="S1933" s="103" t="s">
        <v>1538</v>
      </c>
      <c r="T1933" s="102" t="s">
        <v>1538</v>
      </c>
      <c r="U1933" s="103" t="s">
        <v>1538</v>
      </c>
      <c r="V1933" s="103" t="s">
        <v>1538</v>
      </c>
    </row>
    <row r="1934" spans="1:22">
      <c r="A1934" s="104" t="s">
        <v>971</v>
      </c>
      <c r="B1934" s="20"/>
      <c r="C1934" s="103">
        <v>2013</v>
      </c>
      <c r="D1934" s="103" t="str">
        <f t="shared" si="28"/>
        <v>Santa Ana 2013</v>
      </c>
      <c r="E1934" s="103" t="s">
        <v>1538</v>
      </c>
      <c r="F1934" s="101" t="s">
        <v>1538</v>
      </c>
      <c r="G1934" s="103" t="s">
        <v>1538</v>
      </c>
      <c r="H1934" s="103" t="s">
        <v>1538</v>
      </c>
      <c r="I1934" s="102"/>
      <c r="J1934" s="103" t="s">
        <v>1538</v>
      </c>
      <c r="K1934" s="101" t="s">
        <v>1538</v>
      </c>
      <c r="L1934" s="103" t="s">
        <v>1538</v>
      </c>
      <c r="M1934" s="103" t="s">
        <v>1538</v>
      </c>
      <c r="N1934" s="102"/>
      <c r="O1934" s="103" t="s">
        <v>1538</v>
      </c>
      <c r="P1934" s="103" t="s">
        <v>1538</v>
      </c>
      <c r="Q1934" s="102"/>
      <c r="R1934" s="103" t="s">
        <v>1538</v>
      </c>
      <c r="S1934" s="103" t="s">
        <v>1538</v>
      </c>
      <c r="T1934" s="102" t="s">
        <v>1538</v>
      </c>
      <c r="U1934" s="103" t="s">
        <v>1538</v>
      </c>
      <c r="V1934" s="103" t="s">
        <v>1538</v>
      </c>
    </row>
    <row r="1935" spans="1:22" ht="16">
      <c r="A1935" s="104" t="s">
        <v>971</v>
      </c>
      <c r="B1935" s="20" t="str">
        <f>VLOOKUP(A1935,'Planning Periods'!$E$2:$N$540,10,FALSE)</f>
        <v>10/15/2013 - 10/15/2021</v>
      </c>
      <c r="C1935" s="103">
        <v>2014</v>
      </c>
      <c r="D1935" s="103" t="str">
        <f t="shared" si="28"/>
        <v>Santa Ana 2014</v>
      </c>
      <c r="E1935" s="103">
        <v>156</v>
      </c>
      <c r="F1935" s="101">
        <v>20</v>
      </c>
      <c r="G1935" s="103">
        <v>20</v>
      </c>
      <c r="H1935" s="103">
        <v>0</v>
      </c>
      <c r="I1935" s="102"/>
      <c r="J1935" s="103">
        <v>122</v>
      </c>
      <c r="K1935" s="101">
        <v>20</v>
      </c>
      <c r="L1935" s="103">
        <v>20</v>
      </c>
      <c r="M1935" s="103">
        <v>0</v>
      </c>
      <c r="N1935" s="102"/>
      <c r="O1935" s="103">
        <v>37</v>
      </c>
      <c r="P1935" s="103">
        <v>0</v>
      </c>
      <c r="Q1935" s="102"/>
      <c r="R1935" s="103">
        <v>90</v>
      </c>
      <c r="S1935" s="103">
        <v>242</v>
      </c>
      <c r="T1935" s="102">
        <v>0</v>
      </c>
      <c r="U1935" s="103">
        <v>405</v>
      </c>
      <c r="V1935" s="103">
        <v>282</v>
      </c>
    </row>
    <row r="1936" spans="1:22" ht="16">
      <c r="A1936" s="104" t="s">
        <v>971</v>
      </c>
      <c r="B1936" s="20" t="str">
        <f>VLOOKUP(A1936,'Planning Periods'!$E$2:$N$540,10,FALSE)</f>
        <v>10/15/2013 - 10/15/2021</v>
      </c>
      <c r="C1936" s="103">
        <v>2015</v>
      </c>
      <c r="D1936" s="103" t="str">
        <f t="shared" si="28"/>
        <v>Santa Ana 2015</v>
      </c>
      <c r="E1936" s="103">
        <v>156</v>
      </c>
      <c r="F1936" s="101">
        <v>0</v>
      </c>
      <c r="G1936" s="103">
        <v>0</v>
      </c>
      <c r="H1936" s="103">
        <v>0</v>
      </c>
      <c r="I1936" s="102"/>
      <c r="J1936" s="103">
        <v>122</v>
      </c>
      <c r="K1936" s="101">
        <v>0</v>
      </c>
      <c r="L1936" s="103">
        <v>0</v>
      </c>
      <c r="M1936" s="103">
        <v>0</v>
      </c>
      <c r="N1936" s="102"/>
      <c r="O1936" s="103">
        <v>37</v>
      </c>
      <c r="P1936" s="103">
        <v>11</v>
      </c>
      <c r="Q1936" s="102"/>
      <c r="R1936" s="103">
        <v>90</v>
      </c>
      <c r="S1936" s="103">
        <v>127</v>
      </c>
      <c r="T1936" s="102">
        <v>0</v>
      </c>
      <c r="U1936" s="103">
        <v>405</v>
      </c>
      <c r="V1936" s="103">
        <v>138</v>
      </c>
    </row>
    <row r="1937" spans="1:22" ht="16">
      <c r="A1937" s="104" t="s">
        <v>971</v>
      </c>
      <c r="B1937" s="20" t="str">
        <f>VLOOKUP(A1937,'Planning Periods'!$E$2:$N$540,10,FALSE)</f>
        <v>10/15/2013 - 10/15/2021</v>
      </c>
      <c r="C1937" s="103">
        <v>2016</v>
      </c>
      <c r="D1937" s="103" t="str">
        <f t="shared" si="28"/>
        <v>Santa Ana 2016</v>
      </c>
      <c r="E1937" s="103">
        <v>156</v>
      </c>
      <c r="F1937" s="101">
        <v>0</v>
      </c>
      <c r="G1937" s="103">
        <v>0</v>
      </c>
      <c r="H1937" s="103">
        <v>0</v>
      </c>
      <c r="I1937" s="102"/>
      <c r="J1937" s="103">
        <v>122</v>
      </c>
      <c r="K1937" s="101">
        <v>12</v>
      </c>
      <c r="L1937" s="103">
        <v>12</v>
      </c>
      <c r="M1937" s="103">
        <v>0</v>
      </c>
      <c r="N1937" s="102"/>
      <c r="O1937" s="103">
        <v>37</v>
      </c>
      <c r="P1937" s="103">
        <v>2</v>
      </c>
      <c r="Q1937" s="102"/>
      <c r="R1937" s="103">
        <v>90</v>
      </c>
      <c r="S1937" s="103">
        <v>285</v>
      </c>
      <c r="T1937" s="102">
        <v>0</v>
      </c>
      <c r="U1937" s="103">
        <v>405</v>
      </c>
      <c r="V1937" s="103">
        <v>299</v>
      </c>
    </row>
    <row r="1938" spans="1:22" ht="16">
      <c r="A1938" s="104" t="s">
        <v>971</v>
      </c>
      <c r="B1938" s="20" t="str">
        <f>VLOOKUP(A1938,'Planning Periods'!$E$2:$N$540,10,FALSE)</f>
        <v>10/15/2013 - 10/15/2021</v>
      </c>
      <c r="C1938" s="103">
        <v>2017</v>
      </c>
      <c r="D1938" s="103" t="str">
        <f t="shared" si="28"/>
        <v>Santa Ana 2017</v>
      </c>
      <c r="E1938" s="103">
        <v>156</v>
      </c>
      <c r="F1938" s="101">
        <v>49</v>
      </c>
      <c r="G1938" s="103">
        <v>49</v>
      </c>
      <c r="H1938" s="103">
        <v>0</v>
      </c>
      <c r="I1938" s="102"/>
      <c r="J1938" s="103">
        <v>122</v>
      </c>
      <c r="K1938" s="101">
        <v>20</v>
      </c>
      <c r="L1938" s="103">
        <v>20</v>
      </c>
      <c r="M1938" s="103">
        <v>0</v>
      </c>
      <c r="N1938" s="102"/>
      <c r="O1938" s="103">
        <v>37</v>
      </c>
      <c r="P1938" s="103">
        <v>11</v>
      </c>
      <c r="Q1938" s="102"/>
      <c r="R1938" s="103">
        <v>90</v>
      </c>
      <c r="S1938" s="103">
        <v>115</v>
      </c>
      <c r="T1938" s="102">
        <v>0</v>
      </c>
      <c r="U1938" s="103">
        <v>405</v>
      </c>
      <c r="V1938" s="103">
        <v>195</v>
      </c>
    </row>
    <row r="1939" spans="1:22" ht="16">
      <c r="A1939" s="104" t="s">
        <v>843</v>
      </c>
      <c r="B1939" s="20" t="str">
        <f>VLOOKUP(A1939,'Planning Periods'!$E$2:$N$540,10,FALSE)</f>
        <v>02/15/2015 - 02/15/2023</v>
      </c>
      <c r="C1939" s="103">
        <v>2014</v>
      </c>
      <c r="D1939" s="103" t="str">
        <f t="shared" si="28"/>
        <v>Santa Barbara 2014</v>
      </c>
      <c r="E1939" s="103" t="s">
        <v>1538</v>
      </c>
      <c r="F1939" s="101" t="s">
        <v>1538</v>
      </c>
      <c r="G1939" s="103" t="s">
        <v>1538</v>
      </c>
      <c r="H1939" s="103" t="s">
        <v>1538</v>
      </c>
      <c r="I1939" s="102"/>
      <c r="J1939" s="103" t="s">
        <v>1538</v>
      </c>
      <c r="K1939" s="101" t="s">
        <v>1538</v>
      </c>
      <c r="L1939" s="103" t="s">
        <v>1538</v>
      </c>
      <c r="M1939" s="103" t="s">
        <v>1538</v>
      </c>
      <c r="N1939" s="102"/>
      <c r="O1939" s="103" t="s">
        <v>1538</v>
      </c>
      <c r="P1939" s="103" t="s">
        <v>1538</v>
      </c>
      <c r="Q1939" s="102"/>
      <c r="R1939" s="103" t="s">
        <v>1538</v>
      </c>
      <c r="S1939" s="103" t="s">
        <v>1538</v>
      </c>
      <c r="T1939" s="102" t="s">
        <v>1538</v>
      </c>
      <c r="U1939" s="103" t="s">
        <v>1538</v>
      </c>
      <c r="V1939" s="103" t="s">
        <v>1538</v>
      </c>
    </row>
    <row r="1940" spans="1:22" ht="16">
      <c r="A1940" s="104" t="s">
        <v>843</v>
      </c>
      <c r="B1940" s="20" t="str">
        <f>VLOOKUP(A1940,'Planning Periods'!$E$2:$N$540,10,FALSE)</f>
        <v>02/15/2015 - 02/15/2023</v>
      </c>
      <c r="C1940" s="103">
        <v>2015</v>
      </c>
      <c r="D1940" s="103" t="str">
        <f t="shared" si="28"/>
        <v>Santa Barbara 2015</v>
      </c>
      <c r="E1940" s="103">
        <v>962</v>
      </c>
      <c r="F1940" s="101">
        <v>0</v>
      </c>
      <c r="G1940" s="103">
        <v>0</v>
      </c>
      <c r="H1940" s="103">
        <v>0</v>
      </c>
      <c r="I1940" s="102"/>
      <c r="J1940" s="103">
        <v>701</v>
      </c>
      <c r="K1940" s="101">
        <v>0</v>
      </c>
      <c r="L1940" s="103">
        <v>0</v>
      </c>
      <c r="M1940" s="103">
        <v>0</v>
      </c>
      <c r="N1940" s="102"/>
      <c r="O1940" s="103">
        <v>820</v>
      </c>
      <c r="P1940" s="103">
        <v>4</v>
      </c>
      <c r="Q1940" s="102"/>
      <c r="R1940" s="103">
        <v>1617</v>
      </c>
      <c r="S1940" s="103">
        <v>290</v>
      </c>
      <c r="T1940" s="102">
        <v>0</v>
      </c>
      <c r="U1940" s="103">
        <v>4100</v>
      </c>
      <c r="V1940" s="103">
        <v>294</v>
      </c>
    </row>
    <row r="1941" spans="1:22" ht="16">
      <c r="A1941" s="104" t="s">
        <v>843</v>
      </c>
      <c r="B1941" s="20" t="str">
        <f>VLOOKUP(A1941,'Planning Periods'!$E$2:$N$540,10,FALSE)</f>
        <v>02/15/2015 - 02/15/2023</v>
      </c>
      <c r="C1941" s="103">
        <v>2016</v>
      </c>
      <c r="D1941" s="103" t="str">
        <f t="shared" si="28"/>
        <v>Santa Barbara 2016</v>
      </c>
      <c r="E1941" s="103">
        <v>962</v>
      </c>
      <c r="F1941" s="101">
        <v>61</v>
      </c>
      <c r="G1941" s="103">
        <v>61</v>
      </c>
      <c r="H1941" s="103">
        <v>0</v>
      </c>
      <c r="I1941" s="102"/>
      <c r="J1941" s="103">
        <v>701</v>
      </c>
      <c r="K1941" s="101">
        <v>36</v>
      </c>
      <c r="L1941" s="103">
        <v>36</v>
      </c>
      <c r="M1941" s="103">
        <v>0</v>
      </c>
      <c r="N1941" s="102"/>
      <c r="O1941" s="103">
        <v>820</v>
      </c>
      <c r="P1941" s="103">
        <v>0</v>
      </c>
      <c r="Q1941" s="102"/>
      <c r="R1941" s="103">
        <v>1617</v>
      </c>
      <c r="S1941" s="103">
        <v>159</v>
      </c>
      <c r="T1941" s="102">
        <v>0</v>
      </c>
      <c r="U1941" s="103">
        <v>4100</v>
      </c>
      <c r="V1941" s="103">
        <v>256</v>
      </c>
    </row>
    <row r="1942" spans="1:22" ht="16">
      <c r="A1942" s="104" t="s">
        <v>843</v>
      </c>
      <c r="B1942" s="20" t="str">
        <f>VLOOKUP(A1942,'Planning Periods'!$E$2:$N$540,10,FALSE)</f>
        <v>02/15/2015 - 02/15/2023</v>
      </c>
      <c r="C1942" s="103">
        <v>2017</v>
      </c>
      <c r="D1942" s="103" t="str">
        <f t="shared" si="28"/>
        <v>Santa Barbara 2017</v>
      </c>
      <c r="E1942" s="103">
        <v>962</v>
      </c>
      <c r="F1942" s="101">
        <v>0</v>
      </c>
      <c r="G1942" s="103">
        <v>0</v>
      </c>
      <c r="H1942" s="103">
        <v>0</v>
      </c>
      <c r="I1942" s="102"/>
      <c r="J1942" s="103">
        <v>701</v>
      </c>
      <c r="K1942" s="101">
        <v>0</v>
      </c>
      <c r="L1942" s="103">
        <v>0</v>
      </c>
      <c r="M1942" s="103">
        <v>0</v>
      </c>
      <c r="N1942" s="102"/>
      <c r="O1942" s="103">
        <v>820</v>
      </c>
      <c r="P1942" s="103">
        <v>0</v>
      </c>
      <c r="Q1942" s="102"/>
      <c r="R1942" s="103">
        <v>1617</v>
      </c>
      <c r="S1942" s="103">
        <v>117</v>
      </c>
      <c r="T1942" s="102">
        <v>0</v>
      </c>
      <c r="U1942" s="103">
        <v>4100</v>
      </c>
      <c r="V1942" s="103">
        <v>117</v>
      </c>
    </row>
    <row r="1943" spans="1:22" ht="16">
      <c r="A1943" s="104" t="s">
        <v>264</v>
      </c>
      <c r="B1943" s="20" t="str">
        <f>VLOOKUP(A1943,'Planning Periods'!$E$2:$N$540,10,FALSE)</f>
        <v>02/15/2015 - 02/15/2023</v>
      </c>
      <c r="C1943" s="103">
        <v>2014</v>
      </c>
      <c r="D1943" s="103" t="str">
        <f t="shared" si="28"/>
        <v>Santa Barbara County - Unincorporated 2014</v>
      </c>
      <c r="E1943" s="103">
        <v>159</v>
      </c>
      <c r="F1943" s="101">
        <v>0</v>
      </c>
      <c r="G1943" s="103">
        <v>0</v>
      </c>
      <c r="H1943" s="103">
        <v>0</v>
      </c>
      <c r="I1943" s="102"/>
      <c r="J1943" s="103">
        <v>106</v>
      </c>
      <c r="K1943" s="101">
        <v>0</v>
      </c>
      <c r="L1943" s="103">
        <v>0</v>
      </c>
      <c r="M1943" s="103">
        <v>0</v>
      </c>
      <c r="N1943" s="102"/>
      <c r="O1943" s="103">
        <v>112</v>
      </c>
      <c r="P1943" s="103">
        <v>59</v>
      </c>
      <c r="Q1943" s="102"/>
      <c r="R1943" s="103">
        <v>284</v>
      </c>
      <c r="S1943" s="103">
        <v>80</v>
      </c>
      <c r="T1943" s="102">
        <v>0</v>
      </c>
      <c r="U1943" s="103">
        <v>661</v>
      </c>
      <c r="V1943" s="103">
        <v>139</v>
      </c>
    </row>
    <row r="1944" spans="1:22" ht="16">
      <c r="A1944" s="104" t="s">
        <v>264</v>
      </c>
      <c r="B1944" s="20" t="str">
        <f>VLOOKUP(A1944,'Planning Periods'!$E$2:$N$540,10,FALSE)</f>
        <v>02/15/2015 - 02/15/2023</v>
      </c>
      <c r="C1944" s="103">
        <v>2015</v>
      </c>
      <c r="D1944" s="103" t="str">
        <f t="shared" si="28"/>
        <v>Santa Barbara County - Unincorporated 2015</v>
      </c>
      <c r="E1944" s="103">
        <v>159</v>
      </c>
      <c r="F1944" s="101">
        <v>49</v>
      </c>
      <c r="G1944" s="103">
        <v>49</v>
      </c>
      <c r="H1944" s="103">
        <v>0</v>
      </c>
      <c r="I1944" s="102"/>
      <c r="J1944" s="103">
        <v>106</v>
      </c>
      <c r="K1944" s="101">
        <v>41</v>
      </c>
      <c r="L1944" s="103">
        <v>36</v>
      </c>
      <c r="M1944" s="103">
        <v>5</v>
      </c>
      <c r="N1944" s="102"/>
      <c r="O1944" s="103">
        <v>112</v>
      </c>
      <c r="P1944" s="103">
        <v>44</v>
      </c>
      <c r="Q1944" s="102"/>
      <c r="R1944" s="103">
        <v>284</v>
      </c>
      <c r="S1944" s="103">
        <v>94</v>
      </c>
      <c r="T1944" s="102">
        <v>5</v>
      </c>
      <c r="U1944" s="103">
        <v>661</v>
      </c>
      <c r="V1944" s="103">
        <v>228</v>
      </c>
    </row>
    <row r="1945" spans="1:22" ht="16">
      <c r="A1945" s="104" t="s">
        <v>264</v>
      </c>
      <c r="B1945" s="20" t="str">
        <f>VLOOKUP(A1945,'Planning Periods'!$E$2:$N$540,10,FALSE)</f>
        <v>02/15/2015 - 02/15/2023</v>
      </c>
      <c r="C1945" s="103">
        <v>2016</v>
      </c>
      <c r="D1945" s="103" t="str">
        <f t="shared" si="28"/>
        <v>Santa Barbara County - Unincorporated 2016</v>
      </c>
      <c r="E1945" s="103">
        <v>159</v>
      </c>
      <c r="F1945" s="101">
        <v>0</v>
      </c>
      <c r="G1945" s="103">
        <v>0</v>
      </c>
      <c r="H1945" s="103">
        <v>0</v>
      </c>
      <c r="I1945" s="102"/>
      <c r="J1945" s="103">
        <v>106</v>
      </c>
      <c r="K1945" s="101">
        <v>7</v>
      </c>
      <c r="L1945" s="103">
        <v>0</v>
      </c>
      <c r="M1945" s="103">
        <v>7</v>
      </c>
      <c r="N1945" s="102"/>
      <c r="O1945" s="103">
        <v>112</v>
      </c>
      <c r="P1945" s="103">
        <v>13</v>
      </c>
      <c r="Q1945" s="102"/>
      <c r="R1945" s="103">
        <v>284</v>
      </c>
      <c r="S1945" s="103">
        <v>31</v>
      </c>
      <c r="T1945" s="102">
        <v>7</v>
      </c>
      <c r="U1945" s="103">
        <v>661</v>
      </c>
      <c r="V1945" s="103">
        <v>51</v>
      </c>
    </row>
    <row r="1946" spans="1:22" ht="16">
      <c r="A1946" s="104" t="s">
        <v>264</v>
      </c>
      <c r="B1946" s="20" t="str">
        <f>VLOOKUP(A1946,'Planning Periods'!$E$2:$N$540,10,FALSE)</f>
        <v>02/15/2015 - 02/15/2023</v>
      </c>
      <c r="C1946" s="103">
        <v>2017</v>
      </c>
      <c r="D1946" s="103" t="str">
        <f t="shared" si="28"/>
        <v>Santa Barbara County - Unincorporated 2017</v>
      </c>
      <c r="E1946" s="103">
        <v>159</v>
      </c>
      <c r="F1946" s="101">
        <v>8</v>
      </c>
      <c r="G1946" s="103">
        <v>8</v>
      </c>
      <c r="H1946" s="103">
        <v>0</v>
      </c>
      <c r="I1946" s="102"/>
      <c r="J1946" s="103">
        <v>106</v>
      </c>
      <c r="K1946" s="101">
        <v>1</v>
      </c>
      <c r="L1946" s="103">
        <v>0</v>
      </c>
      <c r="M1946" s="103">
        <v>1</v>
      </c>
      <c r="N1946" s="102"/>
      <c r="O1946" s="103">
        <v>112</v>
      </c>
      <c r="P1946" s="103">
        <v>54</v>
      </c>
      <c r="Q1946" s="102"/>
      <c r="R1946" s="103">
        <v>284</v>
      </c>
      <c r="S1946" s="103">
        <v>145</v>
      </c>
      <c r="T1946" s="102">
        <v>1</v>
      </c>
      <c r="U1946" s="103">
        <v>661</v>
      </c>
      <c r="V1946" s="103">
        <v>208</v>
      </c>
    </row>
    <row r="1947" spans="1:22" ht="16">
      <c r="A1947" s="104" t="s">
        <v>830</v>
      </c>
      <c r="B1947" s="20" t="str">
        <f>VLOOKUP(A1947,'Planning Periods'!$E$2:$N$540,10,FALSE)</f>
        <v>01/31/2015 - 01/31/2023</v>
      </c>
      <c r="C1947" s="103">
        <v>2014</v>
      </c>
      <c r="D1947" s="103" t="str">
        <f t="shared" si="28"/>
        <v>Santa Clara 2014</v>
      </c>
      <c r="E1947" s="103" t="s">
        <v>1538</v>
      </c>
      <c r="F1947" s="101" t="s">
        <v>1538</v>
      </c>
      <c r="G1947" s="103" t="s">
        <v>1538</v>
      </c>
      <c r="H1947" s="103" t="s">
        <v>1538</v>
      </c>
      <c r="I1947" s="102"/>
      <c r="J1947" s="103" t="s">
        <v>1538</v>
      </c>
      <c r="K1947" s="101" t="s">
        <v>1538</v>
      </c>
      <c r="L1947" s="103" t="s">
        <v>1538</v>
      </c>
      <c r="M1947" s="103" t="s">
        <v>1538</v>
      </c>
      <c r="N1947" s="102"/>
      <c r="O1947" s="103" t="s">
        <v>1538</v>
      </c>
      <c r="P1947" s="103" t="s">
        <v>1538</v>
      </c>
      <c r="Q1947" s="102"/>
      <c r="R1947" s="103" t="s">
        <v>1538</v>
      </c>
      <c r="S1947" s="103" t="s">
        <v>1538</v>
      </c>
      <c r="T1947" s="102" t="s">
        <v>1538</v>
      </c>
      <c r="U1947" s="103" t="s">
        <v>1538</v>
      </c>
      <c r="V1947" s="103" t="s">
        <v>1538</v>
      </c>
    </row>
    <row r="1948" spans="1:22" ht="16">
      <c r="A1948" s="104" t="s">
        <v>830</v>
      </c>
      <c r="B1948" s="20" t="str">
        <f>VLOOKUP(A1948,'Planning Periods'!$E$2:$N$540,10,FALSE)</f>
        <v>01/31/2015 - 01/31/2023</v>
      </c>
      <c r="C1948" s="103">
        <v>2015</v>
      </c>
      <c r="D1948" s="103" t="str">
        <f t="shared" si="28"/>
        <v>Santa Clara 2015</v>
      </c>
      <c r="E1948" s="103">
        <v>1050</v>
      </c>
      <c r="F1948" s="101">
        <v>0</v>
      </c>
      <c r="G1948" s="103">
        <v>0</v>
      </c>
      <c r="H1948" s="103">
        <v>0</v>
      </c>
      <c r="I1948" s="102"/>
      <c r="J1948" s="103">
        <v>695</v>
      </c>
      <c r="K1948" s="101">
        <v>0</v>
      </c>
      <c r="L1948" s="103">
        <v>0</v>
      </c>
      <c r="M1948" s="103">
        <v>0</v>
      </c>
      <c r="N1948" s="102"/>
      <c r="O1948" s="103">
        <v>755</v>
      </c>
      <c r="P1948" s="103">
        <v>19</v>
      </c>
      <c r="Q1948" s="102"/>
      <c r="R1948" s="103">
        <v>1593</v>
      </c>
      <c r="S1948" s="103">
        <v>212</v>
      </c>
      <c r="T1948" s="102">
        <v>0</v>
      </c>
      <c r="U1948" s="103">
        <v>4093</v>
      </c>
      <c r="V1948" s="103">
        <v>231</v>
      </c>
    </row>
    <row r="1949" spans="1:22" ht="16">
      <c r="A1949" s="104" t="s">
        <v>830</v>
      </c>
      <c r="B1949" s="20" t="str">
        <f>VLOOKUP(A1949,'Planning Periods'!$E$2:$N$540,10,FALSE)</f>
        <v>01/31/2015 - 01/31/2023</v>
      </c>
      <c r="C1949" s="103">
        <v>2016</v>
      </c>
      <c r="D1949" s="103" t="str">
        <f t="shared" si="28"/>
        <v>Santa Clara 2016</v>
      </c>
      <c r="E1949" s="103">
        <v>1050</v>
      </c>
      <c r="F1949" s="101">
        <v>1</v>
      </c>
      <c r="G1949" s="103">
        <v>1</v>
      </c>
      <c r="H1949" s="103">
        <v>0</v>
      </c>
      <c r="I1949" s="102"/>
      <c r="J1949" s="103">
        <v>695</v>
      </c>
      <c r="K1949" s="101">
        <v>1</v>
      </c>
      <c r="L1949" s="103">
        <v>1</v>
      </c>
      <c r="M1949" s="103">
        <v>0</v>
      </c>
      <c r="N1949" s="102"/>
      <c r="O1949" s="103">
        <v>755</v>
      </c>
      <c r="P1949" s="103">
        <v>16</v>
      </c>
      <c r="Q1949" s="102"/>
      <c r="R1949" s="103">
        <v>1593</v>
      </c>
      <c r="S1949" s="103">
        <v>399</v>
      </c>
      <c r="T1949" s="102">
        <v>0</v>
      </c>
      <c r="U1949" s="103">
        <v>4093</v>
      </c>
      <c r="V1949" s="103">
        <v>417</v>
      </c>
    </row>
    <row r="1950" spans="1:22" ht="16">
      <c r="A1950" s="104" t="s">
        <v>830</v>
      </c>
      <c r="B1950" s="20" t="str">
        <f>VLOOKUP(A1950,'Planning Periods'!$E$2:$N$540,10,FALSE)</f>
        <v>01/31/2015 - 01/31/2023</v>
      </c>
      <c r="C1950" s="103">
        <v>2017</v>
      </c>
      <c r="D1950" s="103" t="str">
        <f t="shared" si="28"/>
        <v>Santa Clara 2017</v>
      </c>
      <c r="E1950" s="103">
        <v>1050</v>
      </c>
      <c r="F1950" s="101">
        <v>0</v>
      </c>
      <c r="G1950" s="103">
        <v>0</v>
      </c>
      <c r="H1950" s="103">
        <v>0</v>
      </c>
      <c r="I1950" s="102"/>
      <c r="J1950" s="103">
        <v>695</v>
      </c>
      <c r="K1950" s="101">
        <v>0</v>
      </c>
      <c r="L1950" s="103">
        <v>0</v>
      </c>
      <c r="M1950" s="103">
        <v>0</v>
      </c>
      <c r="N1950" s="102"/>
      <c r="O1950" s="103">
        <v>755</v>
      </c>
      <c r="P1950" s="103">
        <v>6</v>
      </c>
      <c r="Q1950" s="102"/>
      <c r="R1950" s="103">
        <v>1593</v>
      </c>
      <c r="S1950" s="103">
        <v>1609</v>
      </c>
      <c r="T1950" s="102">
        <v>0</v>
      </c>
      <c r="U1950" s="103">
        <v>4093</v>
      </c>
      <c r="V1950" s="103">
        <v>1615</v>
      </c>
    </row>
    <row r="1951" spans="1:22" ht="16">
      <c r="A1951" s="104" t="s">
        <v>245</v>
      </c>
      <c r="B1951" s="20" t="str">
        <f>VLOOKUP(A1951,'Planning Periods'!$E$2:$N$540,10,FALSE)</f>
        <v>01/31/2015 - 01/31/2023</v>
      </c>
      <c r="C1951" s="103">
        <v>2014</v>
      </c>
      <c r="D1951" s="103" t="str">
        <f t="shared" si="28"/>
        <v>Santa Clara County - Unincorporated 2014</v>
      </c>
      <c r="E1951" s="103">
        <v>22</v>
      </c>
      <c r="F1951" s="101">
        <v>13</v>
      </c>
      <c r="G1951" s="103">
        <v>13</v>
      </c>
      <c r="H1951" s="103">
        <v>0</v>
      </c>
      <c r="I1951" s="102"/>
      <c r="J1951" s="103">
        <v>13</v>
      </c>
      <c r="K1951" s="101">
        <v>0</v>
      </c>
      <c r="L1951" s="103">
        <v>0</v>
      </c>
      <c r="M1951" s="103">
        <v>0</v>
      </c>
      <c r="N1951" s="102"/>
      <c r="O1951" s="103">
        <v>214</v>
      </c>
      <c r="P1951" s="103">
        <v>0</v>
      </c>
      <c r="Q1951" s="102"/>
      <c r="R1951" s="103">
        <v>28</v>
      </c>
      <c r="S1951" s="103">
        <v>58</v>
      </c>
      <c r="T1951" s="102">
        <v>0</v>
      </c>
      <c r="U1951" s="103">
        <v>277</v>
      </c>
      <c r="V1951" s="103">
        <v>71</v>
      </c>
    </row>
    <row r="1952" spans="1:22" ht="16">
      <c r="A1952" s="104" t="s">
        <v>245</v>
      </c>
      <c r="B1952" s="20" t="str">
        <f>VLOOKUP(A1952,'Planning Periods'!$E$2:$N$540,10,FALSE)</f>
        <v>01/31/2015 - 01/31/2023</v>
      </c>
      <c r="C1952" s="103">
        <v>2015</v>
      </c>
      <c r="D1952" s="103" t="str">
        <f t="shared" si="28"/>
        <v>Santa Clara County - Unincorporated 2015</v>
      </c>
      <c r="E1952" s="103">
        <v>22</v>
      </c>
      <c r="F1952" s="101">
        <v>5</v>
      </c>
      <c r="G1952" s="103">
        <v>5</v>
      </c>
      <c r="H1952" s="103">
        <v>0</v>
      </c>
      <c r="I1952" s="102"/>
      <c r="J1952" s="103">
        <v>13</v>
      </c>
      <c r="K1952" s="101">
        <v>0</v>
      </c>
      <c r="L1952" s="103">
        <v>0</v>
      </c>
      <c r="M1952" s="103">
        <v>0</v>
      </c>
      <c r="N1952" s="102"/>
      <c r="O1952" s="103">
        <v>214</v>
      </c>
      <c r="P1952" s="103">
        <v>0</v>
      </c>
      <c r="Q1952" s="102"/>
      <c r="R1952" s="103">
        <v>28</v>
      </c>
      <c r="S1952" s="103">
        <v>60</v>
      </c>
      <c r="T1952" s="102">
        <v>0</v>
      </c>
      <c r="U1952" s="103">
        <v>277</v>
      </c>
      <c r="V1952" s="103">
        <v>65</v>
      </c>
    </row>
    <row r="1953" spans="1:22" ht="16">
      <c r="A1953" s="104" t="s">
        <v>245</v>
      </c>
      <c r="B1953" s="20" t="str">
        <f>VLOOKUP(A1953,'Planning Periods'!$E$2:$N$540,10,FALSE)</f>
        <v>01/31/2015 - 01/31/2023</v>
      </c>
      <c r="C1953" s="103">
        <v>2016</v>
      </c>
      <c r="D1953" s="103" t="str">
        <f t="shared" si="28"/>
        <v>Santa Clara County - Unincorporated 2016</v>
      </c>
      <c r="E1953" s="103">
        <v>22</v>
      </c>
      <c r="F1953" s="101">
        <v>11</v>
      </c>
      <c r="G1953" s="103">
        <v>11</v>
      </c>
      <c r="H1953" s="103">
        <v>0</v>
      </c>
      <c r="I1953" s="102"/>
      <c r="J1953" s="103">
        <v>13</v>
      </c>
      <c r="K1953" s="101">
        <v>0</v>
      </c>
      <c r="L1953" s="103">
        <v>0</v>
      </c>
      <c r="M1953" s="103">
        <v>0</v>
      </c>
      <c r="N1953" s="102"/>
      <c r="O1953" s="103">
        <v>214</v>
      </c>
      <c r="P1953" s="103">
        <v>0</v>
      </c>
      <c r="Q1953" s="102"/>
      <c r="R1953" s="103">
        <v>28</v>
      </c>
      <c r="S1953" s="103">
        <v>66</v>
      </c>
      <c r="T1953" s="102">
        <v>0</v>
      </c>
      <c r="U1953" s="103">
        <v>277</v>
      </c>
      <c r="V1953" s="103">
        <v>77</v>
      </c>
    </row>
    <row r="1954" spans="1:22" ht="16">
      <c r="A1954" s="104" t="s">
        <v>245</v>
      </c>
      <c r="B1954" s="20" t="str">
        <f>VLOOKUP(A1954,'Planning Periods'!$E$2:$N$540,10,FALSE)</f>
        <v>01/31/2015 - 01/31/2023</v>
      </c>
      <c r="C1954" s="103">
        <v>2017</v>
      </c>
      <c r="D1954" s="103" t="str">
        <f t="shared" si="28"/>
        <v>Santa Clara County - Unincorporated 2017</v>
      </c>
      <c r="E1954" s="103">
        <v>22</v>
      </c>
      <c r="F1954" s="101">
        <v>13</v>
      </c>
      <c r="G1954" s="103">
        <v>0</v>
      </c>
      <c r="H1954" s="103">
        <v>13</v>
      </c>
      <c r="I1954" s="102"/>
      <c r="J1954" s="103">
        <v>13</v>
      </c>
      <c r="K1954" s="101">
        <v>0</v>
      </c>
      <c r="L1954" s="103">
        <v>0</v>
      </c>
      <c r="M1954" s="103">
        <v>0</v>
      </c>
      <c r="N1954" s="102"/>
      <c r="O1954" s="103">
        <v>214</v>
      </c>
      <c r="P1954" s="103">
        <v>0</v>
      </c>
      <c r="Q1954" s="102"/>
      <c r="R1954" s="103">
        <v>28</v>
      </c>
      <c r="S1954" s="103">
        <v>43</v>
      </c>
      <c r="T1954" s="102">
        <v>0</v>
      </c>
      <c r="U1954" s="103">
        <v>277</v>
      </c>
      <c r="V1954" s="103">
        <v>56</v>
      </c>
    </row>
    <row r="1955" spans="1:22">
      <c r="A1955" s="104" t="s">
        <v>1057</v>
      </c>
      <c r="B1955" s="20"/>
      <c r="C1955" s="103">
        <v>2013</v>
      </c>
      <c r="D1955" s="103" t="str">
        <f t="shared" si="28"/>
        <v>Santa Clarita 2013</v>
      </c>
      <c r="E1955" s="103" t="s">
        <v>1538</v>
      </c>
      <c r="F1955" s="101" t="s">
        <v>1538</v>
      </c>
      <c r="G1955" s="103" t="s">
        <v>1538</v>
      </c>
      <c r="H1955" s="103" t="s">
        <v>1538</v>
      </c>
      <c r="I1955" s="102"/>
      <c r="J1955" s="103" t="s">
        <v>1538</v>
      </c>
      <c r="K1955" s="101" t="s">
        <v>1538</v>
      </c>
      <c r="L1955" s="103" t="s">
        <v>1538</v>
      </c>
      <c r="M1955" s="103" t="s">
        <v>1538</v>
      </c>
      <c r="N1955" s="102"/>
      <c r="O1955" s="103" t="s">
        <v>1538</v>
      </c>
      <c r="P1955" s="103" t="s">
        <v>1538</v>
      </c>
      <c r="Q1955" s="102"/>
      <c r="R1955" s="103" t="s">
        <v>1538</v>
      </c>
      <c r="S1955" s="103" t="s">
        <v>1538</v>
      </c>
      <c r="T1955" s="102" t="s">
        <v>1538</v>
      </c>
      <c r="U1955" s="103" t="s">
        <v>1538</v>
      </c>
      <c r="V1955" s="103" t="s">
        <v>1538</v>
      </c>
    </row>
    <row r="1956" spans="1:22" ht="16">
      <c r="A1956" s="104" t="s">
        <v>1057</v>
      </c>
      <c r="B1956" s="20" t="str">
        <f>VLOOKUP(A1956,'Planning Periods'!$E$2:$N$540,10,FALSE)</f>
        <v>10/15/2013 - 10/15/2021</v>
      </c>
      <c r="C1956" s="103">
        <v>2014</v>
      </c>
      <c r="D1956" s="103" t="str">
        <f t="shared" si="28"/>
        <v>Santa Clarita 2014</v>
      </c>
      <c r="E1956" s="103">
        <v>2645</v>
      </c>
      <c r="F1956" s="101">
        <v>3</v>
      </c>
      <c r="G1956" s="103">
        <v>3</v>
      </c>
      <c r="H1956" s="103">
        <v>0</v>
      </c>
      <c r="I1956" s="102"/>
      <c r="J1956" s="103">
        <v>1678</v>
      </c>
      <c r="K1956" s="101">
        <v>32</v>
      </c>
      <c r="L1956" s="103">
        <v>2</v>
      </c>
      <c r="M1956" s="103">
        <v>30</v>
      </c>
      <c r="N1956" s="102"/>
      <c r="O1956" s="103">
        <v>1532</v>
      </c>
      <c r="P1956" s="103">
        <v>141</v>
      </c>
      <c r="Q1956" s="102"/>
      <c r="R1956" s="103">
        <v>5126</v>
      </c>
      <c r="S1956" s="103">
        <v>212</v>
      </c>
      <c r="T1956" s="102">
        <v>30</v>
      </c>
      <c r="U1956" s="103">
        <v>10981</v>
      </c>
      <c r="V1956" s="103">
        <v>388</v>
      </c>
    </row>
    <row r="1957" spans="1:22" ht="16">
      <c r="A1957" s="104" t="s">
        <v>1057</v>
      </c>
      <c r="B1957" s="20" t="str">
        <f>VLOOKUP(A1957,'Planning Periods'!$E$2:$N$540,10,FALSE)</f>
        <v>10/15/2013 - 10/15/2021</v>
      </c>
      <c r="C1957" s="103">
        <v>2015</v>
      </c>
      <c r="D1957" s="103" t="str">
        <f t="shared" si="28"/>
        <v>Santa Clarita 2015</v>
      </c>
      <c r="E1957" s="103">
        <v>2645</v>
      </c>
      <c r="F1957" s="101">
        <v>0</v>
      </c>
      <c r="G1957" s="103">
        <v>0</v>
      </c>
      <c r="H1957" s="103">
        <v>0</v>
      </c>
      <c r="I1957" s="102"/>
      <c r="J1957" s="103">
        <v>1678</v>
      </c>
      <c r="K1957" s="101">
        <v>73</v>
      </c>
      <c r="L1957" s="103">
        <v>73</v>
      </c>
      <c r="M1957" s="103">
        <v>0</v>
      </c>
      <c r="N1957" s="102"/>
      <c r="O1957" s="103">
        <v>1532</v>
      </c>
      <c r="P1957" s="103">
        <v>11</v>
      </c>
      <c r="Q1957" s="102"/>
      <c r="R1957" s="103">
        <v>5126</v>
      </c>
      <c r="S1957" s="103">
        <v>306</v>
      </c>
      <c r="T1957" s="102">
        <v>0</v>
      </c>
      <c r="U1957" s="103">
        <v>10981</v>
      </c>
      <c r="V1957" s="103">
        <v>390</v>
      </c>
    </row>
    <row r="1958" spans="1:22" ht="16">
      <c r="A1958" s="104" t="s">
        <v>1057</v>
      </c>
      <c r="B1958" s="20" t="str">
        <f>VLOOKUP(A1958,'Planning Periods'!$E$2:$N$540,10,FALSE)</f>
        <v>10/15/2013 - 10/15/2021</v>
      </c>
      <c r="C1958" s="103">
        <v>2016</v>
      </c>
      <c r="D1958" s="103" t="str">
        <f t="shared" si="28"/>
        <v>Santa Clarita 2016</v>
      </c>
      <c r="E1958" s="103">
        <v>2645</v>
      </c>
      <c r="F1958" s="101">
        <v>10</v>
      </c>
      <c r="G1958" s="103">
        <v>10</v>
      </c>
      <c r="H1958" s="103">
        <v>0</v>
      </c>
      <c r="I1958" s="102"/>
      <c r="J1958" s="103">
        <v>1678</v>
      </c>
      <c r="K1958" s="101">
        <v>19</v>
      </c>
      <c r="L1958" s="103">
        <v>19</v>
      </c>
      <c r="M1958" s="103">
        <v>0</v>
      </c>
      <c r="N1958" s="102"/>
      <c r="O1958" s="103">
        <v>1532</v>
      </c>
      <c r="P1958" s="103">
        <v>0</v>
      </c>
      <c r="Q1958" s="102"/>
      <c r="R1958" s="103">
        <v>5126</v>
      </c>
      <c r="S1958" s="103">
        <v>433</v>
      </c>
      <c r="T1958" s="102">
        <v>0</v>
      </c>
      <c r="U1958" s="103">
        <v>10981</v>
      </c>
      <c r="V1958" s="103">
        <v>462</v>
      </c>
    </row>
    <row r="1959" spans="1:22" ht="16">
      <c r="A1959" s="104" t="s">
        <v>1057</v>
      </c>
      <c r="B1959" s="20" t="str">
        <f>VLOOKUP(A1959,'Planning Periods'!$E$2:$N$540,10,FALSE)</f>
        <v>10/15/2013 - 10/15/2021</v>
      </c>
      <c r="C1959" s="103">
        <v>2017</v>
      </c>
      <c r="D1959" s="103" t="str">
        <f t="shared" si="28"/>
        <v>Santa Clarita 2017</v>
      </c>
      <c r="E1959" s="103">
        <v>2645</v>
      </c>
      <c r="F1959" s="101">
        <v>0</v>
      </c>
      <c r="G1959" s="103">
        <v>0</v>
      </c>
      <c r="H1959" s="103">
        <v>0</v>
      </c>
      <c r="I1959" s="102"/>
      <c r="J1959" s="103">
        <v>1678</v>
      </c>
      <c r="K1959" s="101">
        <v>0</v>
      </c>
      <c r="L1959" s="103">
        <v>0</v>
      </c>
      <c r="M1959" s="103">
        <v>0</v>
      </c>
      <c r="N1959" s="102"/>
      <c r="O1959" s="103">
        <v>1532</v>
      </c>
      <c r="P1959" s="103">
        <v>0</v>
      </c>
      <c r="Q1959" s="102"/>
      <c r="R1959" s="103">
        <v>5126</v>
      </c>
      <c r="S1959" s="103">
        <v>578</v>
      </c>
      <c r="T1959" s="102">
        <v>0</v>
      </c>
      <c r="U1959" s="103">
        <v>10981</v>
      </c>
      <c r="V1959" s="103">
        <v>578</v>
      </c>
    </row>
    <row r="1960" spans="1:22" ht="16">
      <c r="A1960" s="104" t="s">
        <v>826</v>
      </c>
      <c r="B1960" s="20" t="str">
        <f>VLOOKUP(A1960,'Planning Periods'!$E$2:$N$540,10,FALSE)</f>
        <v>12/31/2015 - 12/31/2023</v>
      </c>
      <c r="C1960" s="103">
        <v>2014</v>
      </c>
      <c r="D1960" s="103" t="str">
        <f t="shared" si="28"/>
        <v>Santa Cruz 2014</v>
      </c>
      <c r="E1960" s="103" t="s">
        <v>1538</v>
      </c>
      <c r="F1960" s="101" t="s">
        <v>1538</v>
      </c>
      <c r="G1960" s="103" t="s">
        <v>1538</v>
      </c>
      <c r="H1960" s="103" t="s">
        <v>1538</v>
      </c>
      <c r="I1960" s="102"/>
      <c r="J1960" s="103" t="s">
        <v>1538</v>
      </c>
      <c r="K1960" s="101" t="s">
        <v>1538</v>
      </c>
      <c r="L1960" s="103" t="s">
        <v>1538</v>
      </c>
      <c r="M1960" s="103" t="s">
        <v>1538</v>
      </c>
      <c r="N1960" s="102"/>
      <c r="O1960" s="103" t="s">
        <v>1538</v>
      </c>
      <c r="P1960" s="103" t="s">
        <v>1538</v>
      </c>
      <c r="Q1960" s="102"/>
      <c r="R1960" s="103" t="s">
        <v>1538</v>
      </c>
      <c r="S1960" s="103" t="s">
        <v>1538</v>
      </c>
      <c r="T1960" s="102" t="s">
        <v>1538</v>
      </c>
      <c r="U1960" s="103" t="s">
        <v>1538</v>
      </c>
      <c r="V1960" s="103" t="s">
        <v>1538</v>
      </c>
    </row>
    <row r="1961" spans="1:22" ht="16">
      <c r="A1961" s="104" t="s">
        <v>826</v>
      </c>
      <c r="B1961" s="20" t="str">
        <f>VLOOKUP(A1961,'Planning Periods'!$E$2:$N$540,10,FALSE)</f>
        <v>12/31/2015 - 12/31/2023</v>
      </c>
      <c r="C1961" s="103">
        <v>2015</v>
      </c>
      <c r="D1961" s="103" t="str">
        <f t="shared" si="28"/>
        <v>Santa Cruz 2015</v>
      </c>
      <c r="E1961" s="103">
        <v>180</v>
      </c>
      <c r="F1961" s="101">
        <v>5</v>
      </c>
      <c r="G1961" s="103">
        <v>5</v>
      </c>
      <c r="H1961" s="103">
        <v>0</v>
      </c>
      <c r="I1961" s="102"/>
      <c r="J1961" s="103">
        <v>118</v>
      </c>
      <c r="K1961" s="101">
        <v>7</v>
      </c>
      <c r="L1961" s="103">
        <v>7</v>
      </c>
      <c r="M1961" s="103">
        <v>0</v>
      </c>
      <c r="N1961" s="102"/>
      <c r="O1961" s="103">
        <v>136</v>
      </c>
      <c r="P1961" s="103">
        <v>39</v>
      </c>
      <c r="Q1961" s="102"/>
      <c r="R1961" s="103">
        <v>313</v>
      </c>
      <c r="S1961" s="103">
        <v>94</v>
      </c>
      <c r="T1961" s="102">
        <v>0</v>
      </c>
      <c r="U1961" s="103">
        <v>747</v>
      </c>
      <c r="V1961" s="103">
        <v>145</v>
      </c>
    </row>
    <row r="1962" spans="1:22" ht="16">
      <c r="A1962" s="104" t="s">
        <v>826</v>
      </c>
      <c r="B1962" s="20" t="str">
        <f>VLOOKUP(A1962,'Planning Periods'!$E$2:$N$540,10,FALSE)</f>
        <v>12/31/2015 - 12/31/2023</v>
      </c>
      <c r="C1962" s="103">
        <v>2016</v>
      </c>
      <c r="D1962" s="103" t="str">
        <f t="shared" si="28"/>
        <v>Santa Cruz 2016</v>
      </c>
      <c r="E1962" s="103">
        <v>180</v>
      </c>
      <c r="F1962" s="101">
        <v>1</v>
      </c>
      <c r="G1962" s="103">
        <v>1</v>
      </c>
      <c r="H1962" s="103">
        <v>0</v>
      </c>
      <c r="I1962" s="102"/>
      <c r="J1962" s="103">
        <v>118</v>
      </c>
      <c r="K1962" s="101">
        <v>15</v>
      </c>
      <c r="L1962" s="103">
        <v>15</v>
      </c>
      <c r="M1962" s="103">
        <v>0</v>
      </c>
      <c r="N1962" s="102"/>
      <c r="O1962" s="103">
        <v>136</v>
      </c>
      <c r="P1962" s="103">
        <v>112</v>
      </c>
      <c r="Q1962" s="102"/>
      <c r="R1962" s="103">
        <v>313</v>
      </c>
      <c r="S1962" s="103">
        <v>44</v>
      </c>
      <c r="T1962" s="102">
        <v>0</v>
      </c>
      <c r="U1962" s="103">
        <v>747</v>
      </c>
      <c r="V1962" s="103">
        <v>172</v>
      </c>
    </row>
    <row r="1963" spans="1:22" ht="16">
      <c r="A1963" s="104" t="s">
        <v>826</v>
      </c>
      <c r="B1963" s="20" t="str">
        <f>VLOOKUP(A1963,'Planning Periods'!$E$2:$N$540,10,FALSE)</f>
        <v>12/31/2015 - 12/31/2023</v>
      </c>
      <c r="C1963" s="103">
        <v>2017</v>
      </c>
      <c r="D1963" s="103" t="str">
        <f t="shared" si="28"/>
        <v>Santa Cruz 2017</v>
      </c>
      <c r="E1963" s="103">
        <v>180</v>
      </c>
      <c r="F1963" s="101">
        <v>0</v>
      </c>
      <c r="G1963" s="103">
        <v>0</v>
      </c>
      <c r="H1963" s="103">
        <v>0</v>
      </c>
      <c r="I1963" s="102"/>
      <c r="J1963" s="103">
        <v>118</v>
      </c>
      <c r="K1963" s="101">
        <v>13</v>
      </c>
      <c r="L1963" s="103">
        <v>13</v>
      </c>
      <c r="M1963" s="103">
        <v>0</v>
      </c>
      <c r="N1963" s="102"/>
      <c r="O1963" s="103">
        <v>136</v>
      </c>
      <c r="P1963" s="103">
        <v>41</v>
      </c>
      <c r="Q1963" s="102"/>
      <c r="R1963" s="103">
        <v>313</v>
      </c>
      <c r="S1963" s="103">
        <v>109</v>
      </c>
      <c r="T1963" s="102">
        <v>0</v>
      </c>
      <c r="U1963" s="103">
        <v>747</v>
      </c>
      <c r="V1963" s="103">
        <v>163</v>
      </c>
    </row>
    <row r="1964" spans="1:22" ht="16">
      <c r="A1964" s="104" t="s">
        <v>239</v>
      </c>
      <c r="B1964" s="20" t="str">
        <f>VLOOKUP(A1964,'Planning Periods'!$E$2:$N$540,10,FALSE)</f>
        <v>12/31/2015 - 12/31/2023</v>
      </c>
      <c r="C1964" s="103">
        <v>2014</v>
      </c>
      <c r="D1964" s="103" t="str">
        <f t="shared" si="28"/>
        <v>Santa Cruz County - Unincorporated 2014</v>
      </c>
      <c r="E1964" s="103" t="s">
        <v>1538</v>
      </c>
      <c r="F1964" s="101" t="s">
        <v>1538</v>
      </c>
      <c r="G1964" s="103" t="s">
        <v>1538</v>
      </c>
      <c r="H1964" s="103" t="s">
        <v>1538</v>
      </c>
      <c r="I1964" s="102"/>
      <c r="J1964" s="103" t="s">
        <v>1538</v>
      </c>
      <c r="K1964" s="101" t="s">
        <v>1538</v>
      </c>
      <c r="L1964" s="103" t="s">
        <v>1538</v>
      </c>
      <c r="M1964" s="103" t="s">
        <v>1538</v>
      </c>
      <c r="N1964" s="102"/>
      <c r="O1964" s="103" t="s">
        <v>1538</v>
      </c>
      <c r="P1964" s="103" t="s">
        <v>1538</v>
      </c>
      <c r="Q1964" s="102"/>
      <c r="R1964" s="103" t="s">
        <v>1538</v>
      </c>
      <c r="S1964" s="103" t="s">
        <v>1538</v>
      </c>
      <c r="T1964" s="102" t="s">
        <v>1538</v>
      </c>
      <c r="U1964" s="103" t="s">
        <v>1538</v>
      </c>
      <c r="V1964" s="103" t="s">
        <v>1538</v>
      </c>
    </row>
    <row r="1965" spans="1:22" ht="16">
      <c r="A1965" s="104" t="s">
        <v>239</v>
      </c>
      <c r="B1965" s="20" t="str">
        <f>VLOOKUP(A1965,'Planning Periods'!$E$2:$N$540,10,FALSE)</f>
        <v>12/31/2015 - 12/31/2023</v>
      </c>
      <c r="C1965" s="103">
        <v>2015</v>
      </c>
      <c r="D1965" s="103" t="str">
        <f t="shared" si="28"/>
        <v>Santa Cruz County - Unincorporated 2015</v>
      </c>
      <c r="E1965" s="103">
        <v>317</v>
      </c>
      <c r="F1965" s="101">
        <v>1</v>
      </c>
      <c r="G1965" s="103">
        <v>1</v>
      </c>
      <c r="H1965" s="103">
        <v>0</v>
      </c>
      <c r="I1965" s="102"/>
      <c r="J1965" s="103">
        <v>207</v>
      </c>
      <c r="K1965" s="101">
        <v>2</v>
      </c>
      <c r="L1965" s="103">
        <v>2</v>
      </c>
      <c r="M1965" s="103">
        <v>0</v>
      </c>
      <c r="N1965" s="102"/>
      <c r="O1965" s="103">
        <v>239</v>
      </c>
      <c r="P1965" s="103">
        <v>84</v>
      </c>
      <c r="Q1965" s="102"/>
      <c r="R1965" s="103">
        <v>551</v>
      </c>
      <c r="S1965" s="103">
        <v>33</v>
      </c>
      <c r="T1965" s="102">
        <v>0</v>
      </c>
      <c r="U1965" s="103">
        <v>1314</v>
      </c>
      <c r="V1965" s="103">
        <v>120</v>
      </c>
    </row>
    <row r="1966" spans="1:22" ht="16">
      <c r="A1966" s="104" t="s">
        <v>239</v>
      </c>
      <c r="B1966" s="20" t="str">
        <f>VLOOKUP(A1966,'Planning Periods'!$E$2:$N$540,10,FALSE)</f>
        <v>12/31/2015 - 12/31/2023</v>
      </c>
      <c r="C1966" s="103">
        <v>2016</v>
      </c>
      <c r="D1966" s="103" t="str">
        <f t="shared" ref="D1966:D2030" si="29">CONCATENATE(A1966," ",C1966)</f>
        <v>Santa Cruz County - Unincorporated 2016</v>
      </c>
      <c r="E1966" s="103">
        <v>317</v>
      </c>
      <c r="F1966" s="101">
        <v>42</v>
      </c>
      <c r="G1966" s="103">
        <v>42</v>
      </c>
      <c r="H1966" s="103">
        <v>0</v>
      </c>
      <c r="I1966" s="102"/>
      <c r="J1966" s="103">
        <v>207</v>
      </c>
      <c r="K1966" s="101">
        <v>23</v>
      </c>
      <c r="L1966" s="103">
        <v>23</v>
      </c>
      <c r="M1966" s="103">
        <v>0</v>
      </c>
      <c r="N1966" s="102"/>
      <c r="O1966" s="103">
        <v>239</v>
      </c>
      <c r="P1966" s="103">
        <v>35</v>
      </c>
      <c r="Q1966" s="102"/>
      <c r="R1966" s="103">
        <v>551</v>
      </c>
      <c r="S1966" s="103">
        <v>17</v>
      </c>
      <c r="T1966" s="102">
        <v>0</v>
      </c>
      <c r="U1966" s="103">
        <v>1314</v>
      </c>
      <c r="V1966" s="103">
        <v>117</v>
      </c>
    </row>
    <row r="1967" spans="1:22" ht="16">
      <c r="A1967" s="104" t="s">
        <v>239</v>
      </c>
      <c r="B1967" s="20" t="str">
        <f>VLOOKUP(A1967,'Planning Periods'!$E$2:$N$540,10,FALSE)</f>
        <v>12/31/2015 - 12/31/2023</v>
      </c>
      <c r="C1967" s="103">
        <v>2017</v>
      </c>
      <c r="D1967" s="103" t="str">
        <f t="shared" si="29"/>
        <v>Santa Cruz County - Unincorporated 2017</v>
      </c>
      <c r="E1967" s="103">
        <v>317</v>
      </c>
      <c r="F1967" s="101">
        <v>0</v>
      </c>
      <c r="G1967" s="103">
        <v>0</v>
      </c>
      <c r="H1967" s="103">
        <v>0</v>
      </c>
      <c r="I1967" s="102"/>
      <c r="J1967" s="103">
        <v>207</v>
      </c>
      <c r="K1967" s="101">
        <v>0</v>
      </c>
      <c r="L1967" s="103">
        <v>0</v>
      </c>
      <c r="M1967" s="103">
        <v>0</v>
      </c>
      <c r="N1967" s="102"/>
      <c r="O1967" s="103">
        <v>239</v>
      </c>
      <c r="P1967" s="103">
        <v>66</v>
      </c>
      <c r="Q1967" s="102"/>
      <c r="R1967" s="103">
        <v>551</v>
      </c>
      <c r="S1967" s="103">
        <v>38</v>
      </c>
      <c r="T1967" s="102">
        <v>0</v>
      </c>
      <c r="U1967" s="103">
        <v>1314</v>
      </c>
      <c r="V1967" s="103">
        <v>104</v>
      </c>
    </row>
    <row r="1968" spans="1:22">
      <c r="A1968" s="104" t="s">
        <v>1056</v>
      </c>
      <c r="B1968" s="20"/>
      <c r="C1968" s="103">
        <v>2013</v>
      </c>
      <c r="D1968" s="103" t="str">
        <f t="shared" si="29"/>
        <v>Santa Fe Springs 2013</v>
      </c>
      <c r="E1968" s="103">
        <v>82</v>
      </c>
      <c r="F1968" s="101">
        <v>0</v>
      </c>
      <c r="G1968" s="103">
        <v>0</v>
      </c>
      <c r="H1968" s="103">
        <v>0</v>
      </c>
      <c r="I1968" s="102"/>
      <c r="J1968" s="103">
        <v>50</v>
      </c>
      <c r="K1968" s="101">
        <v>0</v>
      </c>
      <c r="L1968" s="103">
        <v>0</v>
      </c>
      <c r="M1968" s="103">
        <v>0</v>
      </c>
      <c r="N1968" s="102"/>
      <c r="O1968" s="103">
        <v>53</v>
      </c>
      <c r="P1968" s="103">
        <v>0</v>
      </c>
      <c r="Q1968" s="102"/>
      <c r="R1968" s="103">
        <v>139</v>
      </c>
      <c r="S1968" s="103">
        <v>0</v>
      </c>
      <c r="T1968" s="102">
        <v>0</v>
      </c>
      <c r="U1968" s="103">
        <v>324</v>
      </c>
      <c r="V1968" s="103">
        <v>0</v>
      </c>
    </row>
    <row r="1969" spans="1:22" ht="16">
      <c r="A1969" s="104" t="s">
        <v>1056</v>
      </c>
      <c r="B1969" s="20" t="str">
        <f>VLOOKUP(A1969,'Planning Periods'!$E$2:$N$540,10,FALSE)</f>
        <v>10/15/2013 - 10/15/2021</v>
      </c>
      <c r="C1969" s="103">
        <v>2014</v>
      </c>
      <c r="D1969" s="103" t="str">
        <f t="shared" si="29"/>
        <v>Santa Fe Springs 2014</v>
      </c>
      <c r="E1969" s="103">
        <v>82</v>
      </c>
      <c r="F1969" s="101">
        <v>0</v>
      </c>
      <c r="G1969" s="103">
        <v>0</v>
      </c>
      <c r="H1969" s="103">
        <v>0</v>
      </c>
      <c r="I1969" s="102"/>
      <c r="J1969" s="103">
        <v>50</v>
      </c>
      <c r="K1969" s="101">
        <v>0</v>
      </c>
      <c r="L1969" s="103">
        <v>0</v>
      </c>
      <c r="M1969" s="103">
        <v>0</v>
      </c>
      <c r="N1969" s="102"/>
      <c r="O1969" s="103">
        <v>53</v>
      </c>
      <c r="P1969" s="103">
        <v>0</v>
      </c>
      <c r="Q1969" s="102"/>
      <c r="R1969" s="103">
        <v>139</v>
      </c>
      <c r="S1969" s="103">
        <v>156</v>
      </c>
      <c r="T1969" s="102">
        <v>0</v>
      </c>
      <c r="U1969" s="103">
        <v>324</v>
      </c>
      <c r="V1969" s="103">
        <v>156</v>
      </c>
    </row>
    <row r="1970" spans="1:22" ht="16">
      <c r="A1970" s="104" t="s">
        <v>1056</v>
      </c>
      <c r="B1970" s="20" t="str">
        <f>VLOOKUP(A1970,'Planning Periods'!$E$2:$N$540,10,FALSE)</f>
        <v>10/15/2013 - 10/15/2021</v>
      </c>
      <c r="C1970" s="103">
        <v>2015</v>
      </c>
      <c r="D1970" s="103" t="str">
        <f t="shared" si="29"/>
        <v>Santa Fe Springs 2015</v>
      </c>
      <c r="E1970" s="103">
        <v>82</v>
      </c>
      <c r="F1970" s="101">
        <v>0</v>
      </c>
      <c r="G1970" s="103">
        <v>0</v>
      </c>
      <c r="H1970" s="103">
        <v>0</v>
      </c>
      <c r="I1970" s="102"/>
      <c r="J1970" s="103">
        <v>50</v>
      </c>
      <c r="K1970" s="101">
        <v>0</v>
      </c>
      <c r="L1970" s="103">
        <v>0</v>
      </c>
      <c r="M1970" s="103">
        <v>0</v>
      </c>
      <c r="N1970" s="102"/>
      <c r="O1970" s="103">
        <v>53</v>
      </c>
      <c r="P1970" s="103">
        <v>0</v>
      </c>
      <c r="Q1970" s="102"/>
      <c r="R1970" s="103">
        <v>139</v>
      </c>
      <c r="S1970" s="103">
        <v>51</v>
      </c>
      <c r="T1970" s="102">
        <v>0</v>
      </c>
      <c r="U1970" s="103">
        <v>324</v>
      </c>
      <c r="V1970" s="103">
        <v>51</v>
      </c>
    </row>
    <row r="1971" spans="1:22" ht="16">
      <c r="A1971" s="104" t="s">
        <v>1056</v>
      </c>
      <c r="B1971" s="20" t="str">
        <f>VLOOKUP(A1971,'Planning Periods'!$E$2:$N$540,10,FALSE)</f>
        <v>10/15/2013 - 10/15/2021</v>
      </c>
      <c r="C1971" s="103">
        <v>2016</v>
      </c>
      <c r="D1971" s="103" t="str">
        <f t="shared" si="29"/>
        <v>Santa Fe Springs 2016</v>
      </c>
      <c r="E1971" s="103">
        <v>82</v>
      </c>
      <c r="F1971" s="101">
        <v>0</v>
      </c>
      <c r="G1971" s="103">
        <v>0</v>
      </c>
      <c r="H1971" s="103">
        <v>0</v>
      </c>
      <c r="I1971" s="102"/>
      <c r="J1971" s="103">
        <v>50</v>
      </c>
      <c r="K1971" s="101">
        <v>0</v>
      </c>
      <c r="L1971" s="103">
        <v>0</v>
      </c>
      <c r="M1971" s="103">
        <v>0</v>
      </c>
      <c r="N1971" s="102"/>
      <c r="O1971" s="103">
        <v>53</v>
      </c>
      <c r="P1971" s="103">
        <v>0</v>
      </c>
      <c r="Q1971" s="102"/>
      <c r="R1971" s="103">
        <v>139</v>
      </c>
      <c r="S1971" s="103">
        <v>0</v>
      </c>
      <c r="T1971" s="102">
        <v>0</v>
      </c>
      <c r="U1971" s="103">
        <v>324</v>
      </c>
      <c r="V1971" s="103">
        <v>0</v>
      </c>
    </row>
    <row r="1972" spans="1:22" ht="16">
      <c r="A1972" s="104" t="s">
        <v>1056</v>
      </c>
      <c r="B1972" s="20" t="str">
        <f>VLOOKUP(A1972,'Planning Periods'!$E$2:$N$540,10,FALSE)</f>
        <v>10/15/2013 - 10/15/2021</v>
      </c>
      <c r="C1972" s="103">
        <v>2017</v>
      </c>
      <c r="D1972" s="103" t="str">
        <f t="shared" si="29"/>
        <v>Santa Fe Springs 2017</v>
      </c>
      <c r="E1972" s="103">
        <v>82</v>
      </c>
      <c r="F1972" s="101">
        <v>0</v>
      </c>
      <c r="G1972" s="103">
        <v>0</v>
      </c>
      <c r="H1972" s="103">
        <v>0</v>
      </c>
      <c r="I1972" s="102"/>
      <c r="J1972" s="103">
        <v>50</v>
      </c>
      <c r="K1972" s="101">
        <v>1</v>
      </c>
      <c r="L1972" s="103">
        <v>0</v>
      </c>
      <c r="M1972" s="103">
        <v>1</v>
      </c>
      <c r="N1972" s="102"/>
      <c r="O1972" s="103">
        <v>53</v>
      </c>
      <c r="P1972" s="103">
        <v>0</v>
      </c>
      <c r="Q1972" s="102"/>
      <c r="R1972" s="103">
        <v>139</v>
      </c>
      <c r="S1972" s="103">
        <v>14</v>
      </c>
      <c r="T1972" s="102">
        <v>1</v>
      </c>
      <c r="U1972" s="103">
        <v>324</v>
      </c>
      <c r="V1972" s="103">
        <v>15</v>
      </c>
    </row>
    <row r="1973" spans="1:22" ht="16">
      <c r="A1973" s="104" t="s">
        <v>844</v>
      </c>
      <c r="B1973" s="20" t="str">
        <f>VLOOKUP(A1973,'Planning Periods'!$E$2:$N$540,10,FALSE)</f>
        <v>02/15/2015 - 02/15/2023</v>
      </c>
      <c r="C1973" s="103">
        <v>2014</v>
      </c>
      <c r="D1973" s="103" t="str">
        <f t="shared" si="29"/>
        <v>Santa Maria 2014</v>
      </c>
      <c r="E1973" s="103" t="s">
        <v>1538</v>
      </c>
      <c r="F1973" s="101" t="s">
        <v>1538</v>
      </c>
      <c r="G1973" s="103" t="s">
        <v>1538</v>
      </c>
      <c r="H1973" s="103" t="s">
        <v>1538</v>
      </c>
      <c r="I1973" s="102"/>
      <c r="J1973" s="103" t="s">
        <v>1538</v>
      </c>
      <c r="K1973" s="101" t="s">
        <v>1538</v>
      </c>
      <c r="L1973" s="103" t="s">
        <v>1538</v>
      </c>
      <c r="M1973" s="103" t="s">
        <v>1538</v>
      </c>
      <c r="N1973" s="102"/>
      <c r="O1973" s="103" t="s">
        <v>1538</v>
      </c>
      <c r="P1973" s="103" t="s">
        <v>1538</v>
      </c>
      <c r="Q1973" s="102"/>
      <c r="R1973" s="103" t="s">
        <v>1538</v>
      </c>
      <c r="S1973" s="103" t="s">
        <v>1538</v>
      </c>
      <c r="T1973" s="102" t="s">
        <v>1538</v>
      </c>
      <c r="U1973" s="103" t="s">
        <v>1538</v>
      </c>
      <c r="V1973" s="103" t="s">
        <v>1538</v>
      </c>
    </row>
    <row r="1974" spans="1:22" ht="16">
      <c r="A1974" s="104" t="s">
        <v>844</v>
      </c>
      <c r="B1974" s="20" t="str">
        <f>VLOOKUP(A1974,'Planning Periods'!$E$2:$N$540,10,FALSE)</f>
        <v>02/15/2015 - 02/15/2023</v>
      </c>
      <c r="C1974" s="103">
        <v>2015</v>
      </c>
      <c r="D1974" s="103" t="str">
        <f t="shared" si="29"/>
        <v>Santa Maria 2015</v>
      </c>
      <c r="E1974" s="103">
        <v>985</v>
      </c>
      <c r="F1974" s="101">
        <v>0</v>
      </c>
      <c r="G1974" s="103">
        <v>0</v>
      </c>
      <c r="H1974" s="103">
        <v>0</v>
      </c>
      <c r="I1974" s="102"/>
      <c r="J1974" s="103">
        <v>656</v>
      </c>
      <c r="K1974" s="101">
        <v>0</v>
      </c>
      <c r="L1974" s="103">
        <v>0</v>
      </c>
      <c r="M1974" s="103">
        <v>0</v>
      </c>
      <c r="N1974" s="102"/>
      <c r="O1974" s="103">
        <v>730</v>
      </c>
      <c r="P1974" s="103">
        <v>286</v>
      </c>
      <c r="Q1974" s="102"/>
      <c r="R1974" s="103">
        <v>1731</v>
      </c>
      <c r="S1974" s="103">
        <v>150</v>
      </c>
      <c r="T1974" s="102">
        <v>0</v>
      </c>
      <c r="U1974" s="103">
        <v>4102</v>
      </c>
      <c r="V1974" s="103">
        <v>436</v>
      </c>
    </row>
    <row r="1975" spans="1:22" ht="16">
      <c r="A1975" s="104" t="s">
        <v>844</v>
      </c>
      <c r="B1975" s="20" t="str">
        <f>VLOOKUP(A1975,'Planning Periods'!$E$2:$N$540,10,FALSE)</f>
        <v>02/15/2015 - 02/15/2023</v>
      </c>
      <c r="C1975" s="103">
        <v>2016</v>
      </c>
      <c r="D1975" s="103" t="str">
        <f t="shared" si="29"/>
        <v>Santa Maria 2016</v>
      </c>
      <c r="E1975" s="103">
        <v>985</v>
      </c>
      <c r="F1975" s="101">
        <v>27</v>
      </c>
      <c r="G1975" s="103">
        <v>27</v>
      </c>
      <c r="H1975" s="103">
        <v>0</v>
      </c>
      <c r="I1975" s="102"/>
      <c r="J1975" s="103">
        <v>656</v>
      </c>
      <c r="K1975" s="101">
        <v>59</v>
      </c>
      <c r="L1975" s="103">
        <v>59</v>
      </c>
      <c r="M1975" s="103">
        <v>0</v>
      </c>
      <c r="N1975" s="102"/>
      <c r="O1975" s="103">
        <v>730</v>
      </c>
      <c r="P1975" s="103">
        <v>14</v>
      </c>
      <c r="Q1975" s="102"/>
      <c r="R1975" s="103">
        <v>1731</v>
      </c>
      <c r="S1975" s="103">
        <v>191</v>
      </c>
      <c r="T1975" s="102">
        <v>0</v>
      </c>
      <c r="U1975" s="103">
        <v>4102</v>
      </c>
      <c r="V1975" s="103">
        <v>291</v>
      </c>
    </row>
    <row r="1976" spans="1:22" ht="16">
      <c r="A1976" s="104" t="s">
        <v>844</v>
      </c>
      <c r="B1976" s="20" t="str">
        <f>VLOOKUP(A1976,'Planning Periods'!$E$2:$N$540,10,FALSE)</f>
        <v>02/15/2015 - 02/15/2023</v>
      </c>
      <c r="C1976" s="103">
        <v>2017</v>
      </c>
      <c r="D1976" s="103" t="str">
        <f t="shared" si="29"/>
        <v>Santa Maria 2017</v>
      </c>
      <c r="E1976" s="103">
        <v>985</v>
      </c>
      <c r="F1976" s="101">
        <v>0</v>
      </c>
      <c r="G1976" s="103">
        <v>0</v>
      </c>
      <c r="H1976" s="103">
        <v>0</v>
      </c>
      <c r="I1976" s="102"/>
      <c r="J1976" s="103">
        <v>656</v>
      </c>
      <c r="K1976" s="101">
        <v>0</v>
      </c>
      <c r="L1976" s="103">
        <v>0</v>
      </c>
      <c r="M1976" s="103">
        <v>0</v>
      </c>
      <c r="N1976" s="102"/>
      <c r="O1976" s="103">
        <v>730</v>
      </c>
      <c r="P1976" s="103">
        <v>391</v>
      </c>
      <c r="Q1976" s="102"/>
      <c r="R1976" s="103">
        <v>1731</v>
      </c>
      <c r="S1976" s="103">
        <v>125</v>
      </c>
      <c r="T1976" s="102">
        <v>0</v>
      </c>
      <c r="U1976" s="103">
        <v>4102</v>
      </c>
      <c r="V1976" s="103">
        <v>516</v>
      </c>
    </row>
    <row r="1977" spans="1:22">
      <c r="A1977" s="104" t="s">
        <v>1055</v>
      </c>
      <c r="B1977" s="20"/>
      <c r="C1977" s="103">
        <v>2013</v>
      </c>
      <c r="D1977" s="103" t="str">
        <f t="shared" si="29"/>
        <v>Santa Monica 2013</v>
      </c>
      <c r="E1977" s="103" t="s">
        <v>1538</v>
      </c>
      <c r="F1977" s="101" t="s">
        <v>1538</v>
      </c>
      <c r="G1977" s="103" t="s">
        <v>1538</v>
      </c>
      <c r="H1977" s="103" t="s">
        <v>1538</v>
      </c>
      <c r="I1977" s="102"/>
      <c r="J1977" s="103" t="s">
        <v>1538</v>
      </c>
      <c r="K1977" s="101" t="s">
        <v>1538</v>
      </c>
      <c r="L1977" s="103" t="s">
        <v>1538</v>
      </c>
      <c r="M1977" s="103" t="s">
        <v>1538</v>
      </c>
      <c r="N1977" s="102"/>
      <c r="O1977" s="103" t="s">
        <v>1538</v>
      </c>
      <c r="P1977" s="103" t="s">
        <v>1538</v>
      </c>
      <c r="Q1977" s="102"/>
      <c r="R1977" s="103" t="s">
        <v>1538</v>
      </c>
      <c r="S1977" s="103" t="s">
        <v>1538</v>
      </c>
      <c r="T1977" s="102" t="s">
        <v>1538</v>
      </c>
      <c r="U1977" s="103" t="s">
        <v>1538</v>
      </c>
      <c r="V1977" s="103" t="s">
        <v>1538</v>
      </c>
    </row>
    <row r="1978" spans="1:22" ht="16">
      <c r="A1978" s="104" t="s">
        <v>1055</v>
      </c>
      <c r="B1978" s="20" t="str">
        <f>VLOOKUP(A1978,'Planning Periods'!$E$2:$N$540,10,FALSE)</f>
        <v>10/15/2013 - 10/15/2021</v>
      </c>
      <c r="C1978" s="103">
        <v>2014</v>
      </c>
      <c r="D1978" s="103" t="str">
        <f t="shared" si="29"/>
        <v>Santa Monica 2014</v>
      </c>
      <c r="E1978" s="103">
        <v>428</v>
      </c>
      <c r="F1978" s="101">
        <v>167</v>
      </c>
      <c r="G1978" s="103">
        <v>167</v>
      </c>
      <c r="H1978" s="103">
        <v>0</v>
      </c>
      <c r="I1978" s="102"/>
      <c r="J1978" s="103">
        <v>263</v>
      </c>
      <c r="K1978" s="101">
        <v>97</v>
      </c>
      <c r="L1978" s="103">
        <v>97</v>
      </c>
      <c r="M1978" s="103">
        <v>0</v>
      </c>
      <c r="N1978" s="102"/>
      <c r="O1978" s="103">
        <v>283</v>
      </c>
      <c r="P1978" s="103">
        <v>17</v>
      </c>
      <c r="Q1978" s="102"/>
      <c r="R1978" s="103">
        <v>700</v>
      </c>
      <c r="S1978" s="103">
        <v>301</v>
      </c>
      <c r="T1978" s="102">
        <v>0</v>
      </c>
      <c r="U1978" s="103">
        <v>1674</v>
      </c>
      <c r="V1978" s="103">
        <v>582</v>
      </c>
    </row>
    <row r="1979" spans="1:22" ht="16">
      <c r="A1979" s="104" t="s">
        <v>1055</v>
      </c>
      <c r="B1979" s="20" t="str">
        <f>VLOOKUP(A1979,'Planning Periods'!$E$2:$N$540,10,FALSE)</f>
        <v>10/15/2013 - 10/15/2021</v>
      </c>
      <c r="C1979" s="103">
        <v>2015</v>
      </c>
      <c r="D1979" s="103" t="str">
        <f t="shared" si="29"/>
        <v>Santa Monica 2015</v>
      </c>
      <c r="E1979" s="103">
        <v>428</v>
      </c>
      <c r="F1979" s="101">
        <v>37</v>
      </c>
      <c r="G1979" s="103">
        <v>37</v>
      </c>
      <c r="H1979" s="103">
        <v>0</v>
      </c>
      <c r="I1979" s="102"/>
      <c r="J1979" s="103">
        <v>263</v>
      </c>
      <c r="K1979" s="101">
        <v>0</v>
      </c>
      <c r="L1979" s="103">
        <v>0</v>
      </c>
      <c r="M1979" s="103">
        <v>0</v>
      </c>
      <c r="N1979" s="102"/>
      <c r="O1979" s="103">
        <v>283</v>
      </c>
      <c r="P1979" s="103">
        <v>1</v>
      </c>
      <c r="Q1979" s="102"/>
      <c r="R1979" s="103">
        <v>700</v>
      </c>
      <c r="S1979" s="103">
        <v>108</v>
      </c>
      <c r="T1979" s="102">
        <v>0</v>
      </c>
      <c r="U1979" s="103">
        <v>1674</v>
      </c>
      <c r="V1979" s="103">
        <v>146</v>
      </c>
    </row>
    <row r="1980" spans="1:22" ht="16">
      <c r="A1980" s="104" t="s">
        <v>1055</v>
      </c>
      <c r="B1980" s="20" t="str">
        <f>VLOOKUP(A1980,'Planning Periods'!$E$2:$N$540,10,FALSE)</f>
        <v>10/15/2013 - 10/15/2021</v>
      </c>
      <c r="C1980" s="103">
        <v>2016</v>
      </c>
      <c r="D1980" s="103" t="str">
        <f t="shared" si="29"/>
        <v>Santa Monica 2016</v>
      </c>
      <c r="E1980" s="103">
        <v>428</v>
      </c>
      <c r="F1980" s="101">
        <v>6</v>
      </c>
      <c r="G1980" s="103">
        <v>6</v>
      </c>
      <c r="H1980" s="103">
        <v>0</v>
      </c>
      <c r="I1980" s="102"/>
      <c r="J1980" s="103">
        <v>263</v>
      </c>
      <c r="K1980" s="101">
        <v>6</v>
      </c>
      <c r="L1980" s="103">
        <v>6</v>
      </c>
      <c r="M1980" s="103">
        <v>0</v>
      </c>
      <c r="N1980" s="102"/>
      <c r="O1980" s="103">
        <v>283</v>
      </c>
      <c r="P1980" s="103">
        <v>0</v>
      </c>
      <c r="Q1980" s="102"/>
      <c r="R1980" s="103">
        <v>700</v>
      </c>
      <c r="S1980" s="103">
        <v>244</v>
      </c>
      <c r="T1980" s="102">
        <v>0</v>
      </c>
      <c r="U1980" s="103">
        <v>1674</v>
      </c>
      <c r="V1980" s="103">
        <v>256</v>
      </c>
    </row>
    <row r="1981" spans="1:22" ht="16">
      <c r="A1981" s="104" t="s">
        <v>1055</v>
      </c>
      <c r="B1981" s="20" t="str">
        <f>VLOOKUP(A1981,'Planning Periods'!$E$2:$N$540,10,FALSE)</f>
        <v>10/15/2013 - 10/15/2021</v>
      </c>
      <c r="C1981" s="103">
        <v>2017</v>
      </c>
      <c r="D1981" s="103" t="str">
        <f t="shared" si="29"/>
        <v>Santa Monica 2017</v>
      </c>
      <c r="E1981" s="103">
        <v>428</v>
      </c>
      <c r="F1981" s="101">
        <v>93</v>
      </c>
      <c r="G1981" s="103">
        <v>93</v>
      </c>
      <c r="H1981" s="103">
        <v>0</v>
      </c>
      <c r="I1981" s="102"/>
      <c r="J1981" s="103">
        <v>263</v>
      </c>
      <c r="K1981" s="101">
        <v>21</v>
      </c>
      <c r="L1981" s="103">
        <v>21</v>
      </c>
      <c r="M1981" s="103">
        <v>0</v>
      </c>
      <c r="N1981" s="102"/>
      <c r="O1981" s="103">
        <v>283</v>
      </c>
      <c r="P1981" s="103">
        <v>8</v>
      </c>
      <c r="Q1981" s="102"/>
      <c r="R1981" s="103">
        <v>700</v>
      </c>
      <c r="S1981" s="103">
        <v>569</v>
      </c>
      <c r="T1981" s="102">
        <v>0</v>
      </c>
      <c r="U1981" s="103">
        <v>1674</v>
      </c>
      <c r="V1981" s="103">
        <v>691</v>
      </c>
    </row>
    <row r="1982" spans="1:22">
      <c r="A1982" s="104" t="s">
        <v>759</v>
      </c>
      <c r="B1982" s="20"/>
      <c r="C1982" s="103">
        <v>2013</v>
      </c>
      <c r="D1982" s="103" t="str">
        <f t="shared" si="29"/>
        <v>Santa Paula 2013</v>
      </c>
      <c r="E1982" s="103" t="s">
        <v>1538</v>
      </c>
      <c r="F1982" s="101" t="s">
        <v>1538</v>
      </c>
      <c r="G1982" s="103" t="s">
        <v>1538</v>
      </c>
      <c r="H1982" s="103" t="s">
        <v>1538</v>
      </c>
      <c r="I1982" s="102"/>
      <c r="J1982" s="103" t="s">
        <v>1538</v>
      </c>
      <c r="K1982" s="101" t="s">
        <v>1538</v>
      </c>
      <c r="L1982" s="103" t="s">
        <v>1538</v>
      </c>
      <c r="M1982" s="103" t="s">
        <v>1538</v>
      </c>
      <c r="N1982" s="102"/>
      <c r="O1982" s="103" t="s">
        <v>1538</v>
      </c>
      <c r="P1982" s="103" t="s">
        <v>1538</v>
      </c>
      <c r="Q1982" s="102"/>
      <c r="R1982" s="103" t="s">
        <v>1538</v>
      </c>
      <c r="S1982" s="103" t="s">
        <v>1538</v>
      </c>
      <c r="T1982" s="102" t="s">
        <v>1538</v>
      </c>
      <c r="U1982" s="103" t="s">
        <v>1538</v>
      </c>
      <c r="V1982" s="103" t="s">
        <v>1538</v>
      </c>
    </row>
    <row r="1983" spans="1:22" ht="16">
      <c r="A1983" s="104" t="s">
        <v>759</v>
      </c>
      <c r="B1983" s="20" t="str">
        <f>VLOOKUP(A1983,'Planning Periods'!$E$2:$N$540,10,FALSE)</f>
        <v>10/15/2013 - 10/15/2021</v>
      </c>
      <c r="C1983" s="103">
        <v>2014</v>
      </c>
      <c r="D1983" s="103" t="str">
        <f t="shared" si="29"/>
        <v>Santa Paula 2014</v>
      </c>
      <c r="E1983" s="103" t="s">
        <v>1538</v>
      </c>
      <c r="F1983" s="101" t="s">
        <v>1538</v>
      </c>
      <c r="G1983" s="103" t="s">
        <v>1538</v>
      </c>
      <c r="H1983" s="103" t="s">
        <v>1538</v>
      </c>
      <c r="I1983" s="102"/>
      <c r="J1983" s="103" t="s">
        <v>1538</v>
      </c>
      <c r="K1983" s="101" t="s">
        <v>1538</v>
      </c>
      <c r="L1983" s="103" t="s">
        <v>1538</v>
      </c>
      <c r="M1983" s="103" t="s">
        <v>1538</v>
      </c>
      <c r="N1983" s="102"/>
      <c r="O1983" s="103" t="s">
        <v>1538</v>
      </c>
      <c r="P1983" s="103" t="s">
        <v>1538</v>
      </c>
      <c r="Q1983" s="102"/>
      <c r="R1983" s="103" t="s">
        <v>1538</v>
      </c>
      <c r="S1983" s="103" t="s">
        <v>1538</v>
      </c>
      <c r="T1983" s="102" t="s">
        <v>1538</v>
      </c>
      <c r="U1983" s="103" t="s">
        <v>1538</v>
      </c>
      <c r="V1983" s="103" t="s">
        <v>1538</v>
      </c>
    </row>
    <row r="1984" spans="1:22" ht="16">
      <c r="A1984" s="104" t="s">
        <v>759</v>
      </c>
      <c r="B1984" s="20" t="str">
        <f>VLOOKUP(A1984,'Planning Periods'!$E$2:$N$540,10,FALSE)</f>
        <v>10/15/2013 - 10/15/2021</v>
      </c>
      <c r="C1984" s="103">
        <v>2015</v>
      </c>
      <c r="D1984" s="103" t="str">
        <f t="shared" si="29"/>
        <v>Santa Paula 2015</v>
      </c>
      <c r="E1984" s="103" t="s">
        <v>1538</v>
      </c>
      <c r="F1984" s="101" t="s">
        <v>1538</v>
      </c>
      <c r="G1984" s="103" t="s">
        <v>1538</v>
      </c>
      <c r="H1984" s="103" t="s">
        <v>1538</v>
      </c>
      <c r="I1984" s="102"/>
      <c r="J1984" s="103" t="s">
        <v>1538</v>
      </c>
      <c r="K1984" s="101" t="s">
        <v>1538</v>
      </c>
      <c r="L1984" s="103" t="s">
        <v>1538</v>
      </c>
      <c r="M1984" s="103" t="s">
        <v>1538</v>
      </c>
      <c r="N1984" s="102"/>
      <c r="O1984" s="103" t="s">
        <v>1538</v>
      </c>
      <c r="P1984" s="103" t="s">
        <v>1538</v>
      </c>
      <c r="Q1984" s="102"/>
      <c r="R1984" s="103" t="s">
        <v>1538</v>
      </c>
      <c r="S1984" s="103" t="s">
        <v>1538</v>
      </c>
      <c r="T1984" s="102" t="s">
        <v>1538</v>
      </c>
      <c r="U1984" s="103" t="s">
        <v>1538</v>
      </c>
      <c r="V1984" s="103" t="s">
        <v>1538</v>
      </c>
    </row>
    <row r="1985" spans="1:22" ht="16">
      <c r="A1985" s="104" t="s">
        <v>759</v>
      </c>
      <c r="B1985" s="20" t="str">
        <f>VLOOKUP(A1985,'Planning Periods'!$E$2:$N$540,10,FALSE)</f>
        <v>10/15/2013 - 10/15/2021</v>
      </c>
      <c r="C1985" s="103">
        <v>2016</v>
      </c>
      <c r="D1985" s="103" t="str">
        <f t="shared" si="29"/>
        <v>Santa Paula 2016</v>
      </c>
      <c r="E1985" s="103" t="s">
        <v>1538</v>
      </c>
      <c r="F1985" s="101" t="s">
        <v>1538</v>
      </c>
      <c r="G1985" s="103" t="s">
        <v>1538</v>
      </c>
      <c r="H1985" s="103" t="s">
        <v>1538</v>
      </c>
      <c r="I1985" s="102"/>
      <c r="J1985" s="103" t="s">
        <v>1538</v>
      </c>
      <c r="K1985" s="101" t="s">
        <v>1538</v>
      </c>
      <c r="L1985" s="103" t="s">
        <v>1538</v>
      </c>
      <c r="M1985" s="103" t="s">
        <v>1538</v>
      </c>
      <c r="N1985" s="102"/>
      <c r="O1985" s="103" t="s">
        <v>1538</v>
      </c>
      <c r="P1985" s="103" t="s">
        <v>1538</v>
      </c>
      <c r="Q1985" s="102"/>
      <c r="R1985" s="103" t="s">
        <v>1538</v>
      </c>
      <c r="S1985" s="103" t="s">
        <v>1538</v>
      </c>
      <c r="T1985" s="102" t="s">
        <v>1538</v>
      </c>
      <c r="U1985" s="103" t="s">
        <v>1538</v>
      </c>
      <c r="V1985" s="103" t="s">
        <v>1538</v>
      </c>
    </row>
    <row r="1986" spans="1:22" ht="16">
      <c r="A1986" s="104" t="s">
        <v>759</v>
      </c>
      <c r="B1986" s="20" t="str">
        <f>VLOOKUP(A1986,'Planning Periods'!$E$2:$N$540,10,FALSE)</f>
        <v>10/15/2013 - 10/15/2021</v>
      </c>
      <c r="C1986" s="103">
        <v>2017</v>
      </c>
      <c r="D1986" s="103" t="str">
        <f t="shared" si="29"/>
        <v>Santa Paula 2017</v>
      </c>
      <c r="E1986" s="103">
        <v>288</v>
      </c>
      <c r="F1986" s="101">
        <v>0</v>
      </c>
      <c r="G1986" s="103">
        <v>0</v>
      </c>
      <c r="H1986" s="103">
        <v>0</v>
      </c>
      <c r="I1986" s="102"/>
      <c r="J1986" s="103">
        <v>201</v>
      </c>
      <c r="K1986" s="101">
        <v>10</v>
      </c>
      <c r="L1986" s="103">
        <v>10</v>
      </c>
      <c r="M1986" s="103">
        <v>0</v>
      </c>
      <c r="N1986" s="102"/>
      <c r="O1986" s="103">
        <v>241</v>
      </c>
      <c r="P1986" s="103">
        <v>6</v>
      </c>
      <c r="Q1986" s="102"/>
      <c r="R1986" s="103">
        <v>555</v>
      </c>
      <c r="S1986" s="103">
        <v>1</v>
      </c>
      <c r="T1986" s="102">
        <v>0</v>
      </c>
      <c r="U1986" s="103">
        <v>1285</v>
      </c>
      <c r="V1986" s="103">
        <v>17</v>
      </c>
    </row>
    <row r="1987" spans="1:22" ht="16">
      <c r="A1987" s="104" t="s">
        <v>795</v>
      </c>
      <c r="B1987" s="20" t="str">
        <f>VLOOKUP(A1987,'Planning Periods'!$E$2:$N$540,10,FALSE)</f>
        <v>01/31/2015 - 01/31/2023</v>
      </c>
      <c r="C1987" s="103">
        <v>2014</v>
      </c>
      <c r="D1987" s="103" t="str">
        <f t="shared" si="29"/>
        <v>Santa Rosa 2014</v>
      </c>
      <c r="E1987" s="103">
        <v>1041</v>
      </c>
      <c r="F1987" s="101">
        <v>11</v>
      </c>
      <c r="G1987" s="103">
        <v>11</v>
      </c>
      <c r="H1987" s="103">
        <v>0</v>
      </c>
      <c r="I1987" s="102"/>
      <c r="J1987" s="103">
        <v>671</v>
      </c>
      <c r="K1987" s="101">
        <v>90</v>
      </c>
      <c r="L1987" s="103">
        <v>90</v>
      </c>
      <c r="M1987" s="103">
        <v>0</v>
      </c>
      <c r="N1987" s="102"/>
      <c r="O1987" s="103">
        <v>759</v>
      </c>
      <c r="P1987" s="103">
        <v>10</v>
      </c>
      <c r="Q1987" s="102"/>
      <c r="R1987" s="103">
        <v>2612</v>
      </c>
      <c r="S1987" s="103">
        <v>141</v>
      </c>
      <c r="T1987" s="102">
        <v>0</v>
      </c>
      <c r="U1987" s="103">
        <v>5083</v>
      </c>
      <c r="V1987" s="103">
        <v>252</v>
      </c>
    </row>
    <row r="1988" spans="1:22" ht="16">
      <c r="A1988" s="104" t="s">
        <v>795</v>
      </c>
      <c r="B1988" s="20" t="str">
        <f>VLOOKUP(A1988,'Planning Periods'!$E$2:$N$540,10,FALSE)</f>
        <v>01/31/2015 - 01/31/2023</v>
      </c>
      <c r="C1988" s="103">
        <v>2015</v>
      </c>
      <c r="D1988" s="103" t="str">
        <f t="shared" si="29"/>
        <v>Santa Rosa 2015</v>
      </c>
      <c r="E1988" s="103">
        <v>1041</v>
      </c>
      <c r="F1988" s="101">
        <v>0</v>
      </c>
      <c r="G1988" s="103">
        <v>0</v>
      </c>
      <c r="H1988" s="103">
        <v>0</v>
      </c>
      <c r="I1988" s="102"/>
      <c r="J1988" s="103">
        <v>671</v>
      </c>
      <c r="K1988" s="101">
        <v>24</v>
      </c>
      <c r="L1988" s="103">
        <v>24</v>
      </c>
      <c r="M1988" s="103">
        <v>0</v>
      </c>
      <c r="N1988" s="102"/>
      <c r="O1988" s="103">
        <v>759</v>
      </c>
      <c r="P1988" s="103">
        <v>8</v>
      </c>
      <c r="Q1988" s="102"/>
      <c r="R1988" s="103">
        <v>2612</v>
      </c>
      <c r="S1988" s="103">
        <v>94</v>
      </c>
      <c r="T1988" s="102">
        <v>0</v>
      </c>
      <c r="U1988" s="103">
        <v>5083</v>
      </c>
      <c r="V1988" s="103">
        <v>126</v>
      </c>
    </row>
    <row r="1989" spans="1:22" ht="16">
      <c r="A1989" s="104" t="s">
        <v>795</v>
      </c>
      <c r="B1989" s="20" t="str">
        <f>VLOOKUP(A1989,'Planning Periods'!$E$2:$N$540,10,FALSE)</f>
        <v>01/31/2015 - 01/31/2023</v>
      </c>
      <c r="C1989" s="103">
        <v>2016</v>
      </c>
      <c r="D1989" s="103" t="str">
        <f t="shared" si="29"/>
        <v>Santa Rosa 2016</v>
      </c>
      <c r="E1989" s="103">
        <v>1041</v>
      </c>
      <c r="F1989" s="101">
        <v>38</v>
      </c>
      <c r="G1989" s="103">
        <v>38</v>
      </c>
      <c r="H1989" s="103">
        <v>0</v>
      </c>
      <c r="I1989" s="102"/>
      <c r="J1989" s="103">
        <v>671</v>
      </c>
      <c r="K1989" s="101">
        <v>3</v>
      </c>
      <c r="L1989" s="103">
        <v>3</v>
      </c>
      <c r="M1989" s="103">
        <v>0</v>
      </c>
      <c r="N1989" s="102"/>
      <c r="O1989" s="103">
        <v>759</v>
      </c>
      <c r="P1989" s="103">
        <v>16</v>
      </c>
      <c r="Q1989" s="102"/>
      <c r="R1989" s="103">
        <v>2612</v>
      </c>
      <c r="S1989" s="103">
        <v>246</v>
      </c>
      <c r="T1989" s="102">
        <v>0</v>
      </c>
      <c r="U1989" s="103">
        <v>5083</v>
      </c>
      <c r="V1989" s="103">
        <v>303</v>
      </c>
    </row>
    <row r="1990" spans="1:22" ht="16">
      <c r="A1990" s="104" t="s">
        <v>795</v>
      </c>
      <c r="B1990" s="20" t="str">
        <f>VLOOKUP(A1990,'Planning Periods'!$E$2:$N$540,10,FALSE)</f>
        <v>01/31/2015 - 01/31/2023</v>
      </c>
      <c r="C1990" s="103">
        <v>2017</v>
      </c>
      <c r="D1990" s="103" t="str">
        <f t="shared" si="29"/>
        <v>Santa Rosa 2017</v>
      </c>
      <c r="E1990" s="103">
        <v>1041</v>
      </c>
      <c r="F1990" s="101">
        <v>56</v>
      </c>
      <c r="G1990" s="103">
        <v>56</v>
      </c>
      <c r="H1990" s="103">
        <v>0</v>
      </c>
      <c r="I1990" s="102"/>
      <c r="J1990" s="103">
        <v>671</v>
      </c>
      <c r="K1990" s="101">
        <v>22</v>
      </c>
      <c r="L1990" s="103">
        <v>22</v>
      </c>
      <c r="M1990" s="103">
        <v>0</v>
      </c>
      <c r="N1990" s="102"/>
      <c r="O1990" s="103">
        <v>759</v>
      </c>
      <c r="P1990" s="103">
        <v>16</v>
      </c>
      <c r="Q1990" s="102"/>
      <c r="R1990" s="103">
        <v>2612</v>
      </c>
      <c r="S1990" s="103">
        <v>251</v>
      </c>
      <c r="T1990" s="102">
        <v>0</v>
      </c>
      <c r="U1990" s="103">
        <v>5083</v>
      </c>
      <c r="V1990" s="103">
        <v>345</v>
      </c>
    </row>
    <row r="1991" spans="1:22" ht="16">
      <c r="A1991" s="104" t="s">
        <v>884</v>
      </c>
      <c r="B1991" s="20" t="str">
        <f>VLOOKUP(A1991,'Planning Periods'!$E$2:$N$540,10,FALSE)</f>
        <v>04/30/2013 - 04/30/2021</v>
      </c>
      <c r="C1991" s="103">
        <v>2013</v>
      </c>
      <c r="D1991" s="103" t="str">
        <f t="shared" si="29"/>
        <v>Santee 2013</v>
      </c>
      <c r="E1991" s="103">
        <v>914</v>
      </c>
      <c r="F1991" s="101">
        <v>10</v>
      </c>
      <c r="G1991" s="103">
        <v>10</v>
      </c>
      <c r="H1991" s="103">
        <v>0</v>
      </c>
      <c r="I1991" s="102"/>
      <c r="J1991" s="103">
        <v>694</v>
      </c>
      <c r="K1991" s="101">
        <v>41</v>
      </c>
      <c r="L1991" s="103">
        <v>37</v>
      </c>
      <c r="M1991" s="103">
        <v>4</v>
      </c>
      <c r="N1991" s="102"/>
      <c r="O1991" s="103">
        <v>642</v>
      </c>
      <c r="P1991" s="103">
        <v>80</v>
      </c>
      <c r="Q1991" s="102"/>
      <c r="R1991" s="103">
        <v>1410</v>
      </c>
      <c r="S1991" s="103">
        <v>368</v>
      </c>
      <c r="T1991" s="102">
        <v>4</v>
      </c>
      <c r="U1991" s="103">
        <v>3660</v>
      </c>
      <c r="V1991" s="103">
        <v>499</v>
      </c>
    </row>
    <row r="1992" spans="1:22" ht="16">
      <c r="A1992" s="104" t="s">
        <v>884</v>
      </c>
      <c r="B1992" s="20" t="str">
        <f>VLOOKUP(A1992,'Planning Periods'!$E$2:$N$540,10,FALSE)</f>
        <v>04/30/2013 - 04/30/2021</v>
      </c>
      <c r="C1992" s="103">
        <v>2014</v>
      </c>
      <c r="D1992" s="103" t="str">
        <f t="shared" si="29"/>
        <v>Santee 2014</v>
      </c>
      <c r="E1992" s="103">
        <v>914</v>
      </c>
      <c r="F1992" s="101">
        <v>0</v>
      </c>
      <c r="G1992" s="103">
        <v>0</v>
      </c>
      <c r="H1992" s="103">
        <v>0</v>
      </c>
      <c r="I1992" s="102"/>
      <c r="J1992" s="103">
        <v>694</v>
      </c>
      <c r="K1992" s="101">
        <v>0</v>
      </c>
      <c r="L1992" s="103">
        <v>0</v>
      </c>
      <c r="M1992" s="103">
        <v>0</v>
      </c>
      <c r="N1992" s="102"/>
      <c r="O1992" s="103">
        <v>642</v>
      </c>
      <c r="P1992" s="103">
        <v>0</v>
      </c>
      <c r="Q1992" s="102"/>
      <c r="R1992" s="103">
        <v>1410</v>
      </c>
      <c r="S1992" s="103">
        <v>175</v>
      </c>
      <c r="T1992" s="102">
        <v>0</v>
      </c>
      <c r="U1992" s="103">
        <v>3660</v>
      </c>
      <c r="V1992" s="103">
        <v>175</v>
      </c>
    </row>
    <row r="1993" spans="1:22" ht="16">
      <c r="A1993" s="104" t="s">
        <v>884</v>
      </c>
      <c r="B1993" s="20" t="str">
        <f>VLOOKUP(A1993,'Planning Periods'!$E$2:$N$540,10,FALSE)</f>
        <v>04/30/2013 - 04/30/2021</v>
      </c>
      <c r="C1993" s="103">
        <v>2015</v>
      </c>
      <c r="D1993" s="103" t="str">
        <f t="shared" si="29"/>
        <v>Santee 2015</v>
      </c>
      <c r="E1993" s="103">
        <v>914</v>
      </c>
      <c r="F1993" s="101">
        <v>0</v>
      </c>
      <c r="G1993" s="103">
        <v>0</v>
      </c>
      <c r="H1993" s="103">
        <v>0</v>
      </c>
      <c r="I1993" s="102"/>
      <c r="J1993" s="103">
        <v>694</v>
      </c>
      <c r="K1993" s="101">
        <v>0</v>
      </c>
      <c r="L1993" s="103">
        <v>0</v>
      </c>
      <c r="M1993" s="103">
        <v>0</v>
      </c>
      <c r="N1993" s="102"/>
      <c r="O1993" s="103">
        <v>642</v>
      </c>
      <c r="P1993" s="103">
        <v>0</v>
      </c>
      <c r="Q1993" s="102"/>
      <c r="R1993" s="103">
        <v>1410</v>
      </c>
      <c r="S1993" s="103">
        <v>5</v>
      </c>
      <c r="T1993" s="102">
        <v>0</v>
      </c>
      <c r="U1993" s="103">
        <v>3660</v>
      </c>
      <c r="V1993" s="103">
        <v>5</v>
      </c>
    </row>
    <row r="1994" spans="1:22" ht="16">
      <c r="A1994" s="104" t="s">
        <v>884</v>
      </c>
      <c r="B1994" s="20" t="str">
        <f>VLOOKUP(A1994,'Planning Periods'!$E$2:$N$540,10,FALSE)</f>
        <v>04/30/2013 - 04/30/2021</v>
      </c>
      <c r="C1994" s="103">
        <v>2016</v>
      </c>
      <c r="D1994" s="103" t="str">
        <f t="shared" si="29"/>
        <v>Santee 2016</v>
      </c>
      <c r="E1994" s="103">
        <v>914</v>
      </c>
      <c r="F1994" s="101">
        <v>0</v>
      </c>
      <c r="G1994" s="103">
        <v>0</v>
      </c>
      <c r="H1994" s="103">
        <v>0</v>
      </c>
      <c r="I1994" s="102"/>
      <c r="J1994" s="103">
        <v>694</v>
      </c>
      <c r="K1994" s="101">
        <v>2</v>
      </c>
      <c r="L1994" s="103">
        <v>0</v>
      </c>
      <c r="M1994" s="103">
        <v>2</v>
      </c>
      <c r="N1994" s="102"/>
      <c r="O1994" s="103">
        <v>642</v>
      </c>
      <c r="P1994" s="103">
        <v>0</v>
      </c>
      <c r="Q1994" s="102"/>
      <c r="R1994" s="103">
        <v>1410</v>
      </c>
      <c r="S1994" s="103">
        <v>50</v>
      </c>
      <c r="T1994" s="102">
        <v>2</v>
      </c>
      <c r="U1994" s="103">
        <v>3660</v>
      </c>
      <c r="V1994" s="103">
        <v>52</v>
      </c>
    </row>
    <row r="1995" spans="1:22" ht="16">
      <c r="A1995" s="104" t="s">
        <v>884</v>
      </c>
      <c r="B1995" s="20" t="str">
        <f>VLOOKUP(A1995,'Planning Periods'!$E$2:$N$540,10,FALSE)</f>
        <v>04/30/2013 - 04/30/2021</v>
      </c>
      <c r="C1995" s="103">
        <v>2017</v>
      </c>
      <c r="D1995" s="103" t="str">
        <f t="shared" si="29"/>
        <v>Santee 2017</v>
      </c>
      <c r="E1995" s="103">
        <v>914</v>
      </c>
      <c r="F1995" s="101">
        <v>0</v>
      </c>
      <c r="G1995" s="103">
        <v>0</v>
      </c>
      <c r="H1995" s="103">
        <v>0</v>
      </c>
      <c r="I1995" s="102"/>
      <c r="J1995" s="103">
        <v>694</v>
      </c>
      <c r="K1995" s="101">
        <v>0</v>
      </c>
      <c r="L1995" s="103">
        <v>0</v>
      </c>
      <c r="M1995" s="103">
        <v>0</v>
      </c>
      <c r="N1995" s="102"/>
      <c r="O1995" s="103">
        <v>642</v>
      </c>
      <c r="P1995" s="103">
        <v>16</v>
      </c>
      <c r="Q1995" s="102"/>
      <c r="R1995" s="103">
        <v>1410</v>
      </c>
      <c r="S1995" s="103">
        <v>128</v>
      </c>
      <c r="T1995" s="102">
        <v>0</v>
      </c>
      <c r="U1995" s="103">
        <v>3660</v>
      </c>
      <c r="V1995" s="103">
        <v>144</v>
      </c>
    </row>
    <row r="1996" spans="1:22" ht="16">
      <c r="A1996" s="104" t="s">
        <v>831</v>
      </c>
      <c r="B1996" s="20" t="str">
        <f>VLOOKUP(A1996,'Planning Periods'!$E$2:$N$540,10,FALSE)</f>
        <v>01/31/2015 - 01/31/2023</v>
      </c>
      <c r="C1996" s="103">
        <v>2014</v>
      </c>
      <c r="D1996" s="103" t="str">
        <f t="shared" si="29"/>
        <v>Saratoga 2014</v>
      </c>
      <c r="E1996" s="103" t="s">
        <v>1538</v>
      </c>
      <c r="F1996" s="101" t="s">
        <v>1538</v>
      </c>
      <c r="G1996" s="103" t="s">
        <v>1538</v>
      </c>
      <c r="H1996" s="103" t="s">
        <v>1538</v>
      </c>
      <c r="I1996" s="102"/>
      <c r="J1996" s="103" t="s">
        <v>1538</v>
      </c>
      <c r="K1996" s="101" t="s">
        <v>1538</v>
      </c>
      <c r="L1996" s="103" t="s">
        <v>1538</v>
      </c>
      <c r="M1996" s="103" t="s">
        <v>1538</v>
      </c>
      <c r="N1996" s="102"/>
      <c r="O1996" s="103" t="s">
        <v>1538</v>
      </c>
      <c r="P1996" s="103" t="s">
        <v>1538</v>
      </c>
      <c r="Q1996" s="102"/>
      <c r="R1996" s="103" t="s">
        <v>1538</v>
      </c>
      <c r="S1996" s="103" t="s">
        <v>1538</v>
      </c>
      <c r="T1996" s="102" t="s">
        <v>1538</v>
      </c>
      <c r="U1996" s="103" t="s">
        <v>1538</v>
      </c>
      <c r="V1996" s="103" t="s">
        <v>1538</v>
      </c>
    </row>
    <row r="1997" spans="1:22" ht="16">
      <c r="A1997" s="104" t="s">
        <v>831</v>
      </c>
      <c r="B1997" s="20" t="str">
        <f>VLOOKUP(A1997,'Planning Periods'!$E$2:$N$540,10,FALSE)</f>
        <v>01/31/2015 - 01/31/2023</v>
      </c>
      <c r="C1997" s="103">
        <v>2015</v>
      </c>
      <c r="D1997" s="103" t="str">
        <f t="shared" si="29"/>
        <v>Saratoga 2015</v>
      </c>
      <c r="E1997" s="103">
        <v>147</v>
      </c>
      <c r="F1997" s="101">
        <v>0</v>
      </c>
      <c r="G1997" s="103">
        <v>0</v>
      </c>
      <c r="H1997" s="103">
        <v>0</v>
      </c>
      <c r="I1997" s="102"/>
      <c r="J1997" s="103">
        <v>95</v>
      </c>
      <c r="K1997" s="101">
        <v>7</v>
      </c>
      <c r="L1997" s="103">
        <v>7</v>
      </c>
      <c r="M1997" s="103">
        <v>0</v>
      </c>
      <c r="N1997" s="102"/>
      <c r="O1997" s="103">
        <v>104</v>
      </c>
      <c r="P1997" s="103">
        <v>1</v>
      </c>
      <c r="Q1997" s="102"/>
      <c r="R1997" s="103">
        <v>93</v>
      </c>
      <c r="S1997" s="103">
        <v>6</v>
      </c>
      <c r="T1997" s="102">
        <v>0</v>
      </c>
      <c r="U1997" s="103">
        <v>439</v>
      </c>
      <c r="V1997" s="103">
        <v>14</v>
      </c>
    </row>
    <row r="1998" spans="1:22" ht="16">
      <c r="A1998" s="104" t="s">
        <v>831</v>
      </c>
      <c r="B1998" s="20" t="str">
        <f>VLOOKUP(A1998,'Planning Periods'!$E$2:$N$540,10,FALSE)</f>
        <v>01/31/2015 - 01/31/2023</v>
      </c>
      <c r="C1998" s="103">
        <v>2016</v>
      </c>
      <c r="D1998" s="103" t="str">
        <f t="shared" si="29"/>
        <v>Saratoga 2016</v>
      </c>
      <c r="E1998" s="103">
        <v>147</v>
      </c>
      <c r="F1998" s="101">
        <v>0</v>
      </c>
      <c r="G1998" s="103">
        <v>0</v>
      </c>
      <c r="H1998" s="103">
        <v>0</v>
      </c>
      <c r="I1998" s="102"/>
      <c r="J1998" s="103">
        <v>95</v>
      </c>
      <c r="K1998" s="101">
        <v>11</v>
      </c>
      <c r="L1998" s="103">
        <v>11</v>
      </c>
      <c r="M1998" s="103">
        <v>0</v>
      </c>
      <c r="N1998" s="102"/>
      <c r="O1998" s="103">
        <v>104</v>
      </c>
      <c r="P1998" s="103">
        <v>1</v>
      </c>
      <c r="Q1998" s="102"/>
      <c r="R1998" s="103">
        <v>93</v>
      </c>
      <c r="S1998" s="103">
        <v>6</v>
      </c>
      <c r="T1998" s="102">
        <v>0</v>
      </c>
      <c r="U1998" s="103">
        <v>439</v>
      </c>
      <c r="V1998" s="103">
        <v>18</v>
      </c>
    </row>
    <row r="1999" spans="1:22" ht="16">
      <c r="A1999" s="104" t="s">
        <v>831</v>
      </c>
      <c r="B1999" s="20" t="str">
        <f>VLOOKUP(A1999,'Planning Periods'!$E$2:$N$540,10,FALSE)</f>
        <v>01/31/2015 - 01/31/2023</v>
      </c>
      <c r="C1999" s="103">
        <v>2017</v>
      </c>
      <c r="D1999" s="103" t="str">
        <f t="shared" si="29"/>
        <v>Saratoga 2017</v>
      </c>
      <c r="E1999" s="103">
        <v>147</v>
      </c>
      <c r="F1999" s="101">
        <v>0</v>
      </c>
      <c r="G1999" s="103">
        <v>0</v>
      </c>
      <c r="H1999" s="103">
        <v>0</v>
      </c>
      <c r="I1999" s="102"/>
      <c r="J1999" s="103">
        <v>95</v>
      </c>
      <c r="K1999" s="101">
        <v>14</v>
      </c>
      <c r="L1999" s="103">
        <v>14</v>
      </c>
      <c r="M1999" s="103">
        <v>0</v>
      </c>
      <c r="N1999" s="102"/>
      <c r="O1999" s="103">
        <v>104</v>
      </c>
      <c r="P1999" s="103">
        <v>4</v>
      </c>
      <c r="Q1999" s="102"/>
      <c r="R1999" s="103">
        <v>93</v>
      </c>
      <c r="S1999" s="103">
        <v>7</v>
      </c>
      <c r="T1999" s="102">
        <v>0</v>
      </c>
      <c r="U1999" s="103">
        <v>439</v>
      </c>
      <c r="V1999" s="103">
        <v>25</v>
      </c>
    </row>
    <row r="2000" spans="1:22" ht="16">
      <c r="A2000" s="104" t="s">
        <v>1033</v>
      </c>
      <c r="B2000" s="20" t="str">
        <f>VLOOKUP(A2000,'Planning Periods'!$E$2:$N$540,10,FALSE)</f>
        <v>01/31/2015 - 01/31/2023</v>
      </c>
      <c r="C2000" s="103">
        <v>2014</v>
      </c>
      <c r="D2000" s="103" t="str">
        <f t="shared" si="29"/>
        <v>Sausalito 2014</v>
      </c>
      <c r="E2000" s="103">
        <v>26</v>
      </c>
      <c r="F2000" s="101">
        <v>6</v>
      </c>
      <c r="G2000" s="103">
        <v>0</v>
      </c>
      <c r="H2000" s="103">
        <v>6</v>
      </c>
      <c r="I2000" s="102"/>
      <c r="J2000" s="103">
        <v>14</v>
      </c>
      <c r="K2000" s="101">
        <v>11</v>
      </c>
      <c r="L2000" s="103">
        <v>0</v>
      </c>
      <c r="M2000" s="103">
        <v>11</v>
      </c>
      <c r="N2000" s="102"/>
      <c r="O2000" s="103">
        <v>16</v>
      </c>
      <c r="P2000" s="103">
        <v>3</v>
      </c>
      <c r="Q2000" s="102"/>
      <c r="R2000" s="103">
        <v>23</v>
      </c>
      <c r="S2000" s="103">
        <v>1</v>
      </c>
      <c r="T2000" s="102">
        <v>11</v>
      </c>
      <c r="U2000" s="103">
        <v>79</v>
      </c>
      <c r="V2000" s="103">
        <v>21</v>
      </c>
    </row>
    <row r="2001" spans="1:22" ht="16">
      <c r="A2001" s="104" t="s">
        <v>1033</v>
      </c>
      <c r="B2001" s="20" t="str">
        <f>VLOOKUP(A2001,'Planning Periods'!$E$2:$N$540,10,FALSE)</f>
        <v>01/31/2015 - 01/31/2023</v>
      </c>
      <c r="C2001" s="103">
        <v>2015</v>
      </c>
      <c r="D2001" s="103" t="str">
        <f t="shared" si="29"/>
        <v>Sausalito 2015</v>
      </c>
      <c r="E2001" s="103">
        <v>26</v>
      </c>
      <c r="F2001" s="101">
        <v>2</v>
      </c>
      <c r="G2001" s="103">
        <v>0</v>
      </c>
      <c r="H2001" s="103">
        <v>2</v>
      </c>
      <c r="I2001" s="102"/>
      <c r="J2001" s="103">
        <v>14</v>
      </c>
      <c r="K2001" s="101">
        <v>3</v>
      </c>
      <c r="L2001" s="103">
        <v>0</v>
      </c>
      <c r="M2001" s="103">
        <v>3</v>
      </c>
      <c r="N2001" s="102"/>
      <c r="O2001" s="103">
        <v>16</v>
      </c>
      <c r="P2001" s="103">
        <v>0</v>
      </c>
      <c r="Q2001" s="102"/>
      <c r="R2001" s="103">
        <v>23</v>
      </c>
      <c r="S2001" s="103">
        <v>0</v>
      </c>
      <c r="T2001" s="102">
        <v>3</v>
      </c>
      <c r="U2001" s="103">
        <v>79</v>
      </c>
      <c r="V2001" s="103">
        <v>5</v>
      </c>
    </row>
    <row r="2002" spans="1:22" ht="16">
      <c r="A2002" s="104" t="s">
        <v>1033</v>
      </c>
      <c r="B2002" s="20" t="str">
        <f>VLOOKUP(A2002,'Planning Periods'!$E$2:$N$540,10,FALSE)</f>
        <v>01/31/2015 - 01/31/2023</v>
      </c>
      <c r="C2002" s="103">
        <v>2016</v>
      </c>
      <c r="D2002" s="103" t="str">
        <f t="shared" si="29"/>
        <v>Sausalito 2016</v>
      </c>
      <c r="E2002" s="103">
        <v>26</v>
      </c>
      <c r="F2002" s="101">
        <v>1</v>
      </c>
      <c r="G2002" s="103">
        <v>1</v>
      </c>
      <c r="H2002" s="103">
        <v>0</v>
      </c>
      <c r="I2002" s="102"/>
      <c r="J2002" s="103">
        <v>14</v>
      </c>
      <c r="K2002" s="101">
        <v>1</v>
      </c>
      <c r="L2002" s="103">
        <v>1</v>
      </c>
      <c r="M2002" s="103">
        <v>0</v>
      </c>
      <c r="N2002" s="102"/>
      <c r="O2002" s="103">
        <v>16</v>
      </c>
      <c r="P2002" s="103">
        <v>0</v>
      </c>
      <c r="Q2002" s="102"/>
      <c r="R2002" s="103">
        <v>23</v>
      </c>
      <c r="S2002" s="103">
        <v>3</v>
      </c>
      <c r="T2002" s="102">
        <v>0</v>
      </c>
      <c r="U2002" s="103">
        <v>79</v>
      </c>
      <c r="V2002" s="103">
        <v>5</v>
      </c>
    </row>
    <row r="2003" spans="1:22" ht="16">
      <c r="A2003" s="104" t="s">
        <v>1033</v>
      </c>
      <c r="B2003" s="20" t="str">
        <f>VLOOKUP(A2003,'Planning Periods'!$E$2:$N$540,10,FALSE)</f>
        <v>01/31/2015 - 01/31/2023</v>
      </c>
      <c r="C2003" s="103">
        <v>2017</v>
      </c>
      <c r="D2003" s="103" t="str">
        <f t="shared" si="29"/>
        <v>Sausalito 2017</v>
      </c>
      <c r="E2003" s="103">
        <v>26</v>
      </c>
      <c r="F2003" s="101">
        <v>1</v>
      </c>
      <c r="G2003" s="103">
        <v>1</v>
      </c>
      <c r="H2003" s="103">
        <v>0</v>
      </c>
      <c r="I2003" s="102"/>
      <c r="J2003" s="103">
        <v>14</v>
      </c>
      <c r="K2003" s="101">
        <v>2</v>
      </c>
      <c r="L2003" s="103">
        <v>0</v>
      </c>
      <c r="M2003" s="103">
        <v>2</v>
      </c>
      <c r="N2003" s="102"/>
      <c r="O2003" s="103">
        <v>16</v>
      </c>
      <c r="P2003" s="103">
        <v>1</v>
      </c>
      <c r="Q2003" s="102"/>
      <c r="R2003" s="103">
        <v>23</v>
      </c>
      <c r="S2003" s="103">
        <v>1</v>
      </c>
      <c r="T2003" s="102">
        <v>2</v>
      </c>
      <c r="U2003" s="103">
        <v>79</v>
      </c>
      <c r="V2003" s="103">
        <v>5</v>
      </c>
    </row>
    <row r="2004" spans="1:22" ht="16">
      <c r="A2004" t="s">
        <v>827</v>
      </c>
      <c r="B2004" s="20" t="str">
        <f>VLOOKUP(A2004,'Planning Periods'!$E$2:$N$540,10,FALSE)</f>
        <v>12/31/2015 - 12/31/2023</v>
      </c>
      <c r="C2004" s="103">
        <v>2014</v>
      </c>
      <c r="D2004" s="103" t="str">
        <f t="shared" si="29"/>
        <v>Scotts Valley 2014</v>
      </c>
      <c r="E2004" s="101" t="s">
        <v>1538</v>
      </c>
      <c r="F2004" s="101" t="s">
        <v>1538</v>
      </c>
      <c r="G2004" s="101" t="s">
        <v>1538</v>
      </c>
      <c r="H2004" s="101" t="s">
        <v>1538</v>
      </c>
      <c r="I2004" s="101">
        <v>0</v>
      </c>
      <c r="J2004" s="101" t="s">
        <v>1538</v>
      </c>
      <c r="K2004" s="101" t="s">
        <v>1538</v>
      </c>
      <c r="L2004" s="101" t="s">
        <v>1538</v>
      </c>
      <c r="M2004" s="101" t="s">
        <v>1538</v>
      </c>
      <c r="N2004" s="101">
        <v>0</v>
      </c>
      <c r="O2004" s="101" t="s">
        <v>1538</v>
      </c>
      <c r="P2004" s="101" t="s">
        <v>1538</v>
      </c>
      <c r="Q2004" s="101"/>
      <c r="R2004" s="101" t="s">
        <v>1538</v>
      </c>
      <c r="S2004" s="101" t="s">
        <v>1538</v>
      </c>
      <c r="T2004" s="101" t="s">
        <v>1538</v>
      </c>
      <c r="U2004" s="101" t="s">
        <v>1538</v>
      </c>
      <c r="V2004" s="101" t="s">
        <v>1538</v>
      </c>
    </row>
    <row r="2005" spans="1:22" ht="16">
      <c r="A2005" t="s">
        <v>827</v>
      </c>
      <c r="B2005" s="20" t="str">
        <f>VLOOKUP(A2005,'Planning Periods'!$E$2:$N$540,10,FALSE)</f>
        <v>12/31/2015 - 12/31/2023</v>
      </c>
      <c r="C2005" s="103">
        <v>2015</v>
      </c>
      <c r="D2005" s="103" t="str">
        <f t="shared" si="29"/>
        <v>Scotts Valley 2015</v>
      </c>
      <c r="E2005">
        <v>34</v>
      </c>
      <c r="F2005">
        <v>0</v>
      </c>
      <c r="G2005">
        <v>0</v>
      </c>
      <c r="H2005">
        <v>0</v>
      </c>
      <c r="J2005">
        <v>22</v>
      </c>
      <c r="K2005">
        <v>0</v>
      </c>
      <c r="L2005">
        <v>0</v>
      </c>
      <c r="M2005">
        <v>0</v>
      </c>
      <c r="O2005">
        <v>26</v>
      </c>
      <c r="P2005">
        <v>0</v>
      </c>
      <c r="R2005">
        <v>58</v>
      </c>
      <c r="S2005">
        <v>5</v>
      </c>
      <c r="T2005">
        <v>0</v>
      </c>
      <c r="U2005">
        <v>140</v>
      </c>
      <c r="V2005">
        <v>5</v>
      </c>
    </row>
    <row r="2006" spans="1:22" ht="16">
      <c r="A2006" t="s">
        <v>827</v>
      </c>
      <c r="B2006" s="20" t="str">
        <f>VLOOKUP(A2006,'Planning Periods'!$E$2:$N$540,10,FALSE)</f>
        <v>12/31/2015 - 12/31/2023</v>
      </c>
      <c r="C2006" s="103">
        <v>2016</v>
      </c>
      <c r="D2006" s="103" t="str">
        <f t="shared" si="29"/>
        <v>Scotts Valley 2016</v>
      </c>
      <c r="E2006">
        <v>34</v>
      </c>
      <c r="F2006">
        <v>0</v>
      </c>
      <c r="G2006">
        <v>0</v>
      </c>
      <c r="H2006">
        <v>0</v>
      </c>
      <c r="J2006">
        <v>22</v>
      </c>
      <c r="K2006">
        <v>0</v>
      </c>
      <c r="L2006">
        <v>0</v>
      </c>
      <c r="M2006">
        <v>0</v>
      </c>
      <c r="O2006">
        <v>26</v>
      </c>
      <c r="P2006">
        <v>0</v>
      </c>
      <c r="R2006">
        <v>58</v>
      </c>
      <c r="S2006">
        <v>9</v>
      </c>
      <c r="T2006">
        <v>0</v>
      </c>
      <c r="U2006">
        <v>140</v>
      </c>
      <c r="V2006">
        <v>9</v>
      </c>
    </row>
    <row r="2007" spans="1:22" ht="16">
      <c r="A2007" t="s">
        <v>827</v>
      </c>
      <c r="B2007" s="20" t="str">
        <f>VLOOKUP(A2007,'Planning Periods'!$E$2:$N$540,10,FALSE)</f>
        <v>12/31/2015 - 12/31/2023</v>
      </c>
      <c r="C2007" s="103">
        <v>2017</v>
      </c>
      <c r="D2007" s="103" t="str">
        <f t="shared" si="29"/>
        <v>Scotts Valley 2017</v>
      </c>
      <c r="E2007">
        <v>34</v>
      </c>
      <c r="F2007">
        <v>0</v>
      </c>
      <c r="G2007">
        <v>0</v>
      </c>
      <c r="H2007">
        <v>0</v>
      </c>
      <c r="J2007">
        <v>22</v>
      </c>
      <c r="K2007">
        <v>3</v>
      </c>
      <c r="L2007">
        <v>3</v>
      </c>
      <c r="M2007">
        <v>0</v>
      </c>
      <c r="O2007">
        <v>26</v>
      </c>
      <c r="P2007">
        <v>4</v>
      </c>
      <c r="R2007">
        <v>58</v>
      </c>
      <c r="S2007">
        <v>38</v>
      </c>
      <c r="T2007">
        <v>0</v>
      </c>
      <c r="U2007">
        <v>140</v>
      </c>
      <c r="V2007">
        <v>45</v>
      </c>
    </row>
    <row r="2008" spans="1:22">
      <c r="A2008" t="s">
        <v>970</v>
      </c>
      <c r="B2008" s="20"/>
      <c r="C2008" s="103">
        <v>2013</v>
      </c>
      <c r="D2008" s="103" t="str">
        <f t="shared" si="29"/>
        <v>Seal Beach 2013</v>
      </c>
      <c r="E2008" t="s">
        <v>1538</v>
      </c>
      <c r="F2008" t="s">
        <v>1538</v>
      </c>
      <c r="G2008" t="s">
        <v>1538</v>
      </c>
      <c r="H2008" t="s">
        <v>1538</v>
      </c>
      <c r="J2008" t="s">
        <v>1538</v>
      </c>
      <c r="K2008" t="s">
        <v>1538</v>
      </c>
      <c r="L2008" t="s">
        <v>1538</v>
      </c>
      <c r="M2008" t="s">
        <v>1538</v>
      </c>
      <c r="O2008" t="s">
        <v>1538</v>
      </c>
      <c r="P2008" t="s">
        <v>1538</v>
      </c>
      <c r="R2008" t="s">
        <v>1538</v>
      </c>
      <c r="S2008" t="s">
        <v>1538</v>
      </c>
      <c r="T2008" t="s">
        <v>1538</v>
      </c>
      <c r="U2008" t="s">
        <v>1538</v>
      </c>
      <c r="V2008" t="s">
        <v>1538</v>
      </c>
    </row>
    <row r="2009" spans="1:22" ht="16">
      <c r="A2009" t="s">
        <v>970</v>
      </c>
      <c r="B2009" s="20" t="str">
        <f>VLOOKUP(A2009,'Planning Periods'!$E$2:$N$540,10,FALSE)</f>
        <v>10/15/2013 - 10/15/2021</v>
      </c>
      <c r="C2009" s="103">
        <v>2014</v>
      </c>
      <c r="D2009" s="103" t="str">
        <f t="shared" si="29"/>
        <v>Seal Beach 2014</v>
      </c>
      <c r="E2009" s="101" t="s">
        <v>1538</v>
      </c>
      <c r="F2009" s="101" t="s">
        <v>1538</v>
      </c>
      <c r="G2009" s="101" t="s">
        <v>1538</v>
      </c>
      <c r="H2009" s="101" t="s">
        <v>1538</v>
      </c>
      <c r="I2009" s="101">
        <v>0</v>
      </c>
      <c r="J2009" s="101" t="s">
        <v>1538</v>
      </c>
      <c r="K2009" s="101" t="s">
        <v>1538</v>
      </c>
      <c r="L2009" s="101" t="s">
        <v>1538</v>
      </c>
      <c r="M2009" s="101" t="s">
        <v>1538</v>
      </c>
      <c r="N2009" s="101">
        <v>0</v>
      </c>
      <c r="O2009" s="101" t="s">
        <v>1538</v>
      </c>
      <c r="P2009" s="101" t="s">
        <v>1538</v>
      </c>
      <c r="Q2009" s="101"/>
      <c r="R2009" s="101" t="s">
        <v>1538</v>
      </c>
      <c r="S2009" s="101" t="s">
        <v>1538</v>
      </c>
      <c r="T2009" s="101" t="s">
        <v>1538</v>
      </c>
      <c r="U2009" s="101" t="s">
        <v>1538</v>
      </c>
      <c r="V2009" s="101" t="s">
        <v>1538</v>
      </c>
    </row>
    <row r="2010" spans="1:22" ht="16">
      <c r="A2010" t="s">
        <v>970</v>
      </c>
      <c r="B2010" s="20" t="str">
        <f>VLOOKUP(A2010,'Planning Periods'!$E$2:$N$540,10,FALSE)</f>
        <v>10/15/2013 - 10/15/2021</v>
      </c>
      <c r="C2010" s="103">
        <v>2015</v>
      </c>
      <c r="D2010" s="103" t="str">
        <f t="shared" si="29"/>
        <v>Seal Beach 2015</v>
      </c>
      <c r="E2010" t="s">
        <v>1538</v>
      </c>
      <c r="F2010" t="s">
        <v>1538</v>
      </c>
      <c r="G2010" t="s">
        <v>1538</v>
      </c>
      <c r="H2010" t="s">
        <v>1538</v>
      </c>
      <c r="J2010" t="s">
        <v>1538</v>
      </c>
      <c r="K2010" t="s">
        <v>1538</v>
      </c>
      <c r="L2010" t="s">
        <v>1538</v>
      </c>
      <c r="M2010" t="s">
        <v>1538</v>
      </c>
      <c r="O2010" t="s">
        <v>1538</v>
      </c>
      <c r="P2010" t="s">
        <v>1538</v>
      </c>
      <c r="R2010" t="s">
        <v>1538</v>
      </c>
      <c r="S2010" t="s">
        <v>1538</v>
      </c>
      <c r="T2010" t="s">
        <v>1538</v>
      </c>
      <c r="U2010" t="s">
        <v>1538</v>
      </c>
      <c r="V2010" t="s">
        <v>1538</v>
      </c>
    </row>
    <row r="2011" spans="1:22" ht="16">
      <c r="A2011" t="s">
        <v>970</v>
      </c>
      <c r="B2011" s="20" t="str">
        <f>VLOOKUP(A2011,'Planning Periods'!$E$2:$N$540,10,FALSE)</f>
        <v>10/15/2013 - 10/15/2021</v>
      </c>
      <c r="C2011" s="103">
        <v>2016</v>
      </c>
      <c r="D2011" s="103" t="str">
        <f t="shared" si="29"/>
        <v>Seal Beach 2016</v>
      </c>
      <c r="E2011" t="s">
        <v>1538</v>
      </c>
      <c r="F2011" t="s">
        <v>1538</v>
      </c>
      <c r="G2011" t="s">
        <v>1538</v>
      </c>
      <c r="H2011" t="s">
        <v>1538</v>
      </c>
      <c r="J2011" t="s">
        <v>1538</v>
      </c>
      <c r="K2011" t="s">
        <v>1538</v>
      </c>
      <c r="L2011" t="s">
        <v>1538</v>
      </c>
      <c r="M2011" t="s">
        <v>1538</v>
      </c>
      <c r="O2011" t="s">
        <v>1538</v>
      </c>
      <c r="P2011" t="s">
        <v>1538</v>
      </c>
      <c r="R2011" t="s">
        <v>1538</v>
      </c>
      <c r="S2011" t="s">
        <v>1538</v>
      </c>
      <c r="T2011" t="s">
        <v>1538</v>
      </c>
      <c r="U2011" t="s">
        <v>1538</v>
      </c>
      <c r="V2011" t="s">
        <v>1538</v>
      </c>
    </row>
    <row r="2012" spans="1:22" ht="16">
      <c r="A2012" t="s">
        <v>970</v>
      </c>
      <c r="B2012" s="20" t="str">
        <f>VLOOKUP(A2012,'Planning Periods'!$E$2:$N$540,10,FALSE)</f>
        <v>10/15/2013 - 10/15/2021</v>
      </c>
      <c r="C2012" s="103">
        <v>2017</v>
      </c>
      <c r="D2012" s="103" t="str">
        <f t="shared" si="29"/>
        <v>Seal Beach 2017</v>
      </c>
      <c r="E2012" t="s">
        <v>1538</v>
      </c>
      <c r="F2012" t="s">
        <v>1538</v>
      </c>
      <c r="G2012" t="s">
        <v>1538</v>
      </c>
      <c r="H2012" t="s">
        <v>1538</v>
      </c>
      <c r="J2012" t="s">
        <v>1538</v>
      </c>
      <c r="K2012" t="s">
        <v>1538</v>
      </c>
      <c r="L2012" t="s">
        <v>1538</v>
      </c>
      <c r="M2012" t="s">
        <v>1538</v>
      </c>
      <c r="O2012" t="s">
        <v>1538</v>
      </c>
      <c r="P2012" t="s">
        <v>1538</v>
      </c>
      <c r="R2012" t="s">
        <v>1538</v>
      </c>
      <c r="S2012" t="s">
        <v>1538</v>
      </c>
      <c r="T2012" t="s">
        <v>1538</v>
      </c>
      <c r="U2012" t="s">
        <v>1538</v>
      </c>
      <c r="V2012" t="s">
        <v>1538</v>
      </c>
    </row>
    <row r="2013" spans="1:22" ht="16">
      <c r="A2013" t="s">
        <v>1008</v>
      </c>
      <c r="B2013" s="20" t="str">
        <f>VLOOKUP(A2013,'Planning Periods'!$E$2:$N$540,10,FALSE)</f>
        <v>12/31/2015 - 12/31/2023</v>
      </c>
      <c r="C2013" s="103">
        <v>2014</v>
      </c>
      <c r="D2013" s="103" t="str">
        <f t="shared" si="29"/>
        <v>Seaside 2014</v>
      </c>
      <c r="E2013" s="101" t="s">
        <v>1538</v>
      </c>
      <c r="F2013" s="101" t="s">
        <v>1538</v>
      </c>
      <c r="G2013" s="101" t="s">
        <v>1538</v>
      </c>
      <c r="H2013" s="101" t="s">
        <v>1538</v>
      </c>
      <c r="I2013" s="101">
        <v>0</v>
      </c>
      <c r="J2013" s="101" t="s">
        <v>1538</v>
      </c>
      <c r="K2013" s="101" t="s">
        <v>1538</v>
      </c>
      <c r="L2013" s="101" t="s">
        <v>1538</v>
      </c>
      <c r="M2013" s="101" t="s">
        <v>1538</v>
      </c>
      <c r="N2013" s="101">
        <v>0</v>
      </c>
      <c r="O2013" s="101" t="s">
        <v>1538</v>
      </c>
      <c r="P2013" s="101" t="s">
        <v>1538</v>
      </c>
      <c r="Q2013" s="101"/>
      <c r="R2013" s="101" t="s">
        <v>1538</v>
      </c>
      <c r="S2013" s="101" t="s">
        <v>1538</v>
      </c>
      <c r="T2013" s="101" t="s">
        <v>1538</v>
      </c>
      <c r="U2013" s="101" t="s">
        <v>1538</v>
      </c>
      <c r="V2013" s="101" t="s">
        <v>1538</v>
      </c>
    </row>
    <row r="2014" spans="1:22" ht="16">
      <c r="A2014" t="s">
        <v>1008</v>
      </c>
      <c r="B2014" s="20" t="str">
        <f>VLOOKUP(A2014,'Planning Periods'!$E$2:$N$540,10,FALSE)</f>
        <v>12/31/2015 - 12/31/2023</v>
      </c>
      <c r="C2014" s="103">
        <v>2015</v>
      </c>
      <c r="D2014" s="103" t="str">
        <f t="shared" si="29"/>
        <v>Seaside 2015</v>
      </c>
      <c r="E2014">
        <v>95</v>
      </c>
      <c r="F2014">
        <v>0</v>
      </c>
      <c r="G2014">
        <v>0</v>
      </c>
      <c r="H2014">
        <v>0</v>
      </c>
      <c r="J2014">
        <v>62</v>
      </c>
      <c r="K2014">
        <v>0</v>
      </c>
      <c r="L2014">
        <v>0</v>
      </c>
      <c r="M2014">
        <v>0</v>
      </c>
      <c r="O2014">
        <v>72</v>
      </c>
      <c r="P2014">
        <v>1</v>
      </c>
      <c r="R2014">
        <v>164</v>
      </c>
      <c r="S2014">
        <v>0</v>
      </c>
      <c r="T2014">
        <v>0</v>
      </c>
      <c r="U2014">
        <v>393</v>
      </c>
      <c r="V2014">
        <v>1</v>
      </c>
    </row>
    <row r="2015" spans="1:22" ht="16">
      <c r="A2015" t="s">
        <v>1008</v>
      </c>
      <c r="B2015" s="20" t="str">
        <f>VLOOKUP(A2015,'Planning Periods'!$E$2:$N$540,10,FALSE)</f>
        <v>12/31/2015 - 12/31/2023</v>
      </c>
      <c r="C2015" s="103">
        <v>2016</v>
      </c>
      <c r="D2015" s="103" t="str">
        <f t="shared" si="29"/>
        <v>Seaside 2016</v>
      </c>
      <c r="E2015">
        <v>95</v>
      </c>
      <c r="F2015">
        <v>0</v>
      </c>
      <c r="G2015">
        <v>0</v>
      </c>
      <c r="H2015">
        <v>0</v>
      </c>
      <c r="J2015">
        <v>62</v>
      </c>
      <c r="K2015">
        <v>0</v>
      </c>
      <c r="L2015">
        <v>0</v>
      </c>
      <c r="M2015">
        <v>0</v>
      </c>
      <c r="O2015">
        <v>72</v>
      </c>
      <c r="P2015">
        <v>1</v>
      </c>
      <c r="R2015">
        <v>164</v>
      </c>
      <c r="S2015">
        <v>0</v>
      </c>
      <c r="T2015">
        <v>0</v>
      </c>
      <c r="U2015">
        <v>393</v>
      </c>
      <c r="V2015">
        <v>1</v>
      </c>
    </row>
    <row r="2016" spans="1:22" ht="16">
      <c r="A2016" t="s">
        <v>1008</v>
      </c>
      <c r="B2016" s="20" t="str">
        <f>VLOOKUP(A2016,'Planning Periods'!$E$2:$N$540,10,FALSE)</f>
        <v>12/31/2015 - 12/31/2023</v>
      </c>
      <c r="C2016" s="103">
        <v>2017</v>
      </c>
      <c r="D2016" s="103" t="str">
        <f t="shared" si="29"/>
        <v>Seaside 2017</v>
      </c>
      <c r="E2016">
        <v>95</v>
      </c>
      <c r="F2016">
        <v>0</v>
      </c>
      <c r="G2016">
        <v>0</v>
      </c>
      <c r="H2016">
        <v>0</v>
      </c>
      <c r="J2016">
        <v>62</v>
      </c>
      <c r="K2016">
        <v>0</v>
      </c>
      <c r="L2016">
        <v>0</v>
      </c>
      <c r="M2016">
        <v>0</v>
      </c>
      <c r="O2016">
        <v>72</v>
      </c>
      <c r="P2016">
        <v>1</v>
      </c>
      <c r="R2016">
        <v>164</v>
      </c>
      <c r="S2016">
        <v>0</v>
      </c>
      <c r="T2016">
        <v>0</v>
      </c>
      <c r="U2016">
        <v>393</v>
      </c>
      <c r="V2016">
        <v>1</v>
      </c>
    </row>
    <row r="2017" spans="1:22" ht="16">
      <c r="A2017" s="104" t="s">
        <v>794</v>
      </c>
      <c r="B2017" s="20" t="str">
        <f>VLOOKUP(A2017,'Planning Periods'!$E$2:$N$540,10,FALSE)</f>
        <v>01/31/2015 - 01/31/2023</v>
      </c>
      <c r="C2017" s="103">
        <v>2014</v>
      </c>
      <c r="D2017" s="103" t="str">
        <f t="shared" si="29"/>
        <v>Sebastopol 2014</v>
      </c>
      <c r="E2017" s="103">
        <v>22</v>
      </c>
      <c r="F2017" s="101">
        <v>0</v>
      </c>
      <c r="G2017" s="103">
        <v>0</v>
      </c>
      <c r="H2017" s="103">
        <v>0</v>
      </c>
      <c r="I2017" s="102"/>
      <c r="J2017" s="103">
        <v>17</v>
      </c>
      <c r="K2017" s="101">
        <v>0</v>
      </c>
      <c r="L2017" s="103">
        <v>0</v>
      </c>
      <c r="M2017" s="103">
        <v>0</v>
      </c>
      <c r="N2017" s="102"/>
      <c r="O2017" s="103">
        <v>19</v>
      </c>
      <c r="P2017" s="103">
        <v>3</v>
      </c>
      <c r="Q2017" s="102"/>
      <c r="R2017" s="103">
        <v>62</v>
      </c>
      <c r="S2017" s="103">
        <v>1</v>
      </c>
      <c r="T2017" s="102">
        <v>0</v>
      </c>
      <c r="U2017" s="103">
        <v>120</v>
      </c>
      <c r="V2017" s="103">
        <v>4</v>
      </c>
    </row>
    <row r="2018" spans="1:22" ht="16">
      <c r="A2018" s="104" t="s">
        <v>794</v>
      </c>
      <c r="B2018" s="20" t="str">
        <f>VLOOKUP(A2018,'Planning Periods'!$E$2:$N$540,10,FALSE)</f>
        <v>01/31/2015 - 01/31/2023</v>
      </c>
      <c r="C2018" s="103">
        <v>2015</v>
      </c>
      <c r="D2018" s="103" t="str">
        <f t="shared" si="29"/>
        <v>Sebastopol 2015</v>
      </c>
      <c r="E2018" s="103">
        <v>22</v>
      </c>
      <c r="F2018" s="101">
        <v>0</v>
      </c>
      <c r="G2018" s="103">
        <v>0</v>
      </c>
      <c r="H2018" s="103">
        <v>0</v>
      </c>
      <c r="I2018" s="102"/>
      <c r="J2018" s="103">
        <v>17</v>
      </c>
      <c r="K2018" s="101">
        <v>1</v>
      </c>
      <c r="L2018" s="103">
        <v>1</v>
      </c>
      <c r="M2018" s="103">
        <v>0</v>
      </c>
      <c r="N2018" s="102"/>
      <c r="O2018" s="103">
        <v>19</v>
      </c>
      <c r="P2018" s="103">
        <v>2</v>
      </c>
      <c r="Q2018" s="102"/>
      <c r="R2018" s="103">
        <v>62</v>
      </c>
      <c r="S2018" s="103">
        <v>9</v>
      </c>
      <c r="T2018" s="102">
        <v>0</v>
      </c>
      <c r="U2018" s="103">
        <v>120</v>
      </c>
      <c r="V2018" s="103">
        <v>12</v>
      </c>
    </row>
    <row r="2019" spans="1:22" ht="16">
      <c r="A2019" s="104" t="s">
        <v>794</v>
      </c>
      <c r="B2019" s="20" t="str">
        <f>VLOOKUP(A2019,'Planning Periods'!$E$2:$N$540,10,FALSE)</f>
        <v>01/31/2015 - 01/31/2023</v>
      </c>
      <c r="C2019" s="103">
        <v>2016</v>
      </c>
      <c r="D2019" s="103" t="str">
        <f t="shared" si="29"/>
        <v>Sebastopol 2016</v>
      </c>
      <c r="E2019" s="103">
        <v>22</v>
      </c>
      <c r="F2019" s="101">
        <v>0</v>
      </c>
      <c r="G2019" s="103">
        <v>0</v>
      </c>
      <c r="H2019" s="103">
        <v>0</v>
      </c>
      <c r="I2019" s="102"/>
      <c r="J2019" s="103">
        <v>17</v>
      </c>
      <c r="K2019" s="101">
        <v>0</v>
      </c>
      <c r="L2019" s="103">
        <v>0</v>
      </c>
      <c r="M2019" s="103">
        <v>0</v>
      </c>
      <c r="N2019" s="102"/>
      <c r="O2019" s="103">
        <v>19</v>
      </c>
      <c r="P2019" s="103">
        <v>6</v>
      </c>
      <c r="Q2019" s="102"/>
      <c r="R2019" s="103">
        <v>62</v>
      </c>
      <c r="S2019" s="103">
        <v>2</v>
      </c>
      <c r="T2019" s="102">
        <v>0</v>
      </c>
      <c r="U2019" s="103">
        <v>120</v>
      </c>
      <c r="V2019" s="103">
        <v>8</v>
      </c>
    </row>
    <row r="2020" spans="1:22" ht="16">
      <c r="A2020" s="104" t="s">
        <v>794</v>
      </c>
      <c r="B2020" s="20" t="str">
        <f>VLOOKUP(A2020,'Planning Periods'!$E$2:$N$540,10,FALSE)</f>
        <v>01/31/2015 - 01/31/2023</v>
      </c>
      <c r="C2020" s="103">
        <v>2017</v>
      </c>
      <c r="D2020" s="103" t="str">
        <f t="shared" si="29"/>
        <v>Sebastopol 2017</v>
      </c>
      <c r="E2020" s="103">
        <v>22</v>
      </c>
      <c r="F2020" s="101">
        <v>0</v>
      </c>
      <c r="G2020" s="103">
        <v>0</v>
      </c>
      <c r="H2020" s="103">
        <v>0</v>
      </c>
      <c r="I2020" s="102"/>
      <c r="J2020" s="103">
        <v>17</v>
      </c>
      <c r="K2020" s="101">
        <v>2</v>
      </c>
      <c r="L2020" s="103">
        <v>2</v>
      </c>
      <c r="M2020" s="103">
        <v>0</v>
      </c>
      <c r="N2020" s="102"/>
      <c r="O2020" s="103">
        <v>19</v>
      </c>
      <c r="P2020" s="103">
        <v>4</v>
      </c>
      <c r="Q2020" s="102"/>
      <c r="R2020" s="103">
        <v>62</v>
      </c>
      <c r="S2020" s="103">
        <v>7</v>
      </c>
      <c r="T2020" s="102">
        <v>0</v>
      </c>
      <c r="U2020" s="103">
        <v>120</v>
      </c>
      <c r="V2020" s="103">
        <v>13</v>
      </c>
    </row>
    <row r="2021" spans="1:22" ht="16">
      <c r="A2021" t="s">
        <v>1172</v>
      </c>
      <c r="B2021" s="20" t="str">
        <f>VLOOKUP(A2021,'Planning Periods'!$E$2:$N$540,10,FALSE)</f>
        <v>12/31/2015 - 12/31/2023</v>
      </c>
      <c r="C2021" s="103">
        <v>2013</v>
      </c>
      <c r="D2021" s="103" t="str">
        <f t="shared" si="29"/>
        <v>Selma 2013</v>
      </c>
      <c r="E2021" s="103" t="s">
        <v>1538</v>
      </c>
      <c r="F2021" s="101" t="s">
        <v>1538</v>
      </c>
      <c r="G2021" s="103" t="s">
        <v>1538</v>
      </c>
      <c r="H2021" s="103" t="s">
        <v>1538</v>
      </c>
      <c r="I2021" s="102"/>
      <c r="J2021" s="103" t="s">
        <v>1538</v>
      </c>
      <c r="K2021" s="101" t="s">
        <v>1538</v>
      </c>
      <c r="L2021" s="103" t="s">
        <v>1538</v>
      </c>
      <c r="M2021" s="103" t="s">
        <v>1538</v>
      </c>
      <c r="N2021" s="102"/>
      <c r="O2021" s="103" t="s">
        <v>1538</v>
      </c>
      <c r="P2021" s="103" t="s">
        <v>1538</v>
      </c>
      <c r="Q2021" s="102"/>
      <c r="R2021" s="103" t="s">
        <v>1538</v>
      </c>
      <c r="S2021" s="103" t="s">
        <v>1538</v>
      </c>
      <c r="T2021" s="102" t="s">
        <v>1538</v>
      </c>
      <c r="U2021" s="103" t="s">
        <v>1538</v>
      </c>
      <c r="V2021" s="103" t="s">
        <v>1538</v>
      </c>
    </row>
    <row r="2022" spans="1:22" ht="16">
      <c r="A2022" t="s">
        <v>1172</v>
      </c>
      <c r="B2022" s="20" t="str">
        <f>VLOOKUP(A2022,'Planning Periods'!$E$2:$N$540,10,FALSE)</f>
        <v>12/31/2015 - 12/31/2023</v>
      </c>
      <c r="C2022" s="103">
        <v>2014</v>
      </c>
      <c r="D2022" s="103" t="str">
        <f t="shared" si="29"/>
        <v>Selma 2014</v>
      </c>
      <c r="E2022" s="101" t="s">
        <v>1538</v>
      </c>
      <c r="F2022" s="101" t="s">
        <v>1538</v>
      </c>
      <c r="G2022" s="101" t="s">
        <v>1538</v>
      </c>
      <c r="H2022" s="101" t="s">
        <v>1538</v>
      </c>
      <c r="I2022" s="101">
        <v>0</v>
      </c>
      <c r="J2022" s="101" t="s">
        <v>1538</v>
      </c>
      <c r="K2022" s="101" t="s">
        <v>1538</v>
      </c>
      <c r="L2022" s="101" t="s">
        <v>1538</v>
      </c>
      <c r="M2022" s="101" t="s">
        <v>1538</v>
      </c>
      <c r="N2022" s="101">
        <v>0</v>
      </c>
      <c r="O2022" s="101" t="s">
        <v>1538</v>
      </c>
      <c r="P2022" s="101" t="s">
        <v>1538</v>
      </c>
      <c r="Q2022" s="101"/>
      <c r="R2022" s="101" t="s">
        <v>1538</v>
      </c>
      <c r="S2022" s="101" t="s">
        <v>1538</v>
      </c>
      <c r="T2022" s="101" t="s">
        <v>1538</v>
      </c>
      <c r="U2022" s="101" t="s">
        <v>1538</v>
      </c>
      <c r="V2022" s="101" t="s">
        <v>1538</v>
      </c>
    </row>
    <row r="2023" spans="1:22" ht="16">
      <c r="A2023" t="s">
        <v>1172</v>
      </c>
      <c r="B2023" s="20" t="str">
        <f>VLOOKUP(A2023,'Planning Periods'!$E$2:$N$540,10,FALSE)</f>
        <v>12/31/2015 - 12/31/2023</v>
      </c>
      <c r="C2023" s="103">
        <v>2015</v>
      </c>
      <c r="D2023" s="103" t="str">
        <f t="shared" si="29"/>
        <v>Selma 2015</v>
      </c>
      <c r="E2023">
        <v>140</v>
      </c>
      <c r="F2023">
        <v>37</v>
      </c>
      <c r="G2023">
        <v>37</v>
      </c>
      <c r="H2023">
        <v>0</v>
      </c>
      <c r="J2023">
        <v>115</v>
      </c>
      <c r="K2023">
        <v>10</v>
      </c>
      <c r="L2023">
        <v>10</v>
      </c>
      <c r="M2023">
        <v>0</v>
      </c>
      <c r="O2023">
        <v>69</v>
      </c>
      <c r="P2023">
        <v>22</v>
      </c>
      <c r="R2023">
        <v>281</v>
      </c>
      <c r="S2023">
        <v>0</v>
      </c>
      <c r="T2023">
        <v>0</v>
      </c>
      <c r="U2023">
        <v>605</v>
      </c>
      <c r="V2023">
        <v>69</v>
      </c>
    </row>
    <row r="2024" spans="1:22" ht="16">
      <c r="A2024" t="s">
        <v>1172</v>
      </c>
      <c r="B2024" s="20" t="str">
        <f>VLOOKUP(A2024,'Planning Periods'!$E$2:$N$540,10,FALSE)</f>
        <v>12/31/2015 - 12/31/2023</v>
      </c>
      <c r="C2024" s="103">
        <v>2016</v>
      </c>
      <c r="D2024" s="103" t="str">
        <f t="shared" si="29"/>
        <v>Selma 2016</v>
      </c>
      <c r="E2024">
        <v>140</v>
      </c>
      <c r="F2024">
        <v>18</v>
      </c>
      <c r="G2024">
        <v>18</v>
      </c>
      <c r="H2024">
        <v>0</v>
      </c>
      <c r="J2024">
        <v>115</v>
      </c>
      <c r="K2024">
        <v>29</v>
      </c>
      <c r="L2024">
        <v>29</v>
      </c>
      <c r="M2024">
        <v>0</v>
      </c>
      <c r="O2024">
        <v>69</v>
      </c>
      <c r="P2024">
        <v>0</v>
      </c>
      <c r="R2024">
        <v>281</v>
      </c>
      <c r="S2024">
        <v>0</v>
      </c>
      <c r="T2024">
        <v>0</v>
      </c>
      <c r="U2024">
        <v>605</v>
      </c>
      <c r="V2024">
        <v>47</v>
      </c>
    </row>
    <row r="2025" spans="1:22" ht="16">
      <c r="A2025" t="s">
        <v>1172</v>
      </c>
      <c r="B2025" s="20" t="str">
        <f>VLOOKUP(A2025,'Planning Periods'!$E$2:$N$540,10,FALSE)</f>
        <v>12/31/2015 - 12/31/2023</v>
      </c>
      <c r="C2025" s="103">
        <v>2017</v>
      </c>
      <c r="D2025" s="103" t="str">
        <f t="shared" si="29"/>
        <v>Selma 2017</v>
      </c>
      <c r="E2025">
        <v>140</v>
      </c>
      <c r="F2025">
        <v>0</v>
      </c>
      <c r="G2025">
        <v>0</v>
      </c>
      <c r="H2025">
        <v>0</v>
      </c>
      <c r="J2025">
        <v>115</v>
      </c>
      <c r="K2025">
        <v>0</v>
      </c>
      <c r="L2025">
        <v>0</v>
      </c>
      <c r="M2025">
        <v>0</v>
      </c>
      <c r="O2025">
        <v>69</v>
      </c>
      <c r="P2025">
        <v>5</v>
      </c>
      <c r="R2025">
        <v>281</v>
      </c>
      <c r="S2025">
        <v>2</v>
      </c>
      <c r="T2025">
        <v>0</v>
      </c>
      <c r="U2025">
        <v>605</v>
      </c>
      <c r="V2025">
        <v>7</v>
      </c>
    </row>
    <row r="2026" spans="1:22" ht="16">
      <c r="A2026" t="s">
        <v>1143</v>
      </c>
      <c r="B2026" s="20" t="str">
        <f>VLOOKUP(A2026,'Planning Periods'!$E$2:$N$540,10,FALSE)</f>
        <v>12/31/2015 - 12/31/2023</v>
      </c>
      <c r="C2026" s="103">
        <v>2013</v>
      </c>
      <c r="D2026" s="103" t="str">
        <f t="shared" si="29"/>
        <v>Shafter 2013</v>
      </c>
      <c r="E2026" t="s">
        <v>1538</v>
      </c>
      <c r="F2026" t="s">
        <v>1538</v>
      </c>
      <c r="G2026" t="s">
        <v>1538</v>
      </c>
      <c r="H2026" t="s">
        <v>1538</v>
      </c>
      <c r="J2026" t="s">
        <v>1538</v>
      </c>
      <c r="K2026" t="s">
        <v>1538</v>
      </c>
      <c r="L2026" t="s">
        <v>1538</v>
      </c>
      <c r="M2026" t="s">
        <v>1538</v>
      </c>
      <c r="O2026" t="s">
        <v>1538</v>
      </c>
      <c r="P2026" t="s">
        <v>1538</v>
      </c>
      <c r="R2026" t="s">
        <v>1538</v>
      </c>
      <c r="S2026" t="s">
        <v>1538</v>
      </c>
      <c r="T2026" t="s">
        <v>1538</v>
      </c>
      <c r="U2026" t="s">
        <v>1538</v>
      </c>
      <c r="V2026" t="s">
        <v>1538</v>
      </c>
    </row>
    <row r="2027" spans="1:22" ht="16">
      <c r="A2027" t="s">
        <v>1143</v>
      </c>
      <c r="B2027" s="20" t="str">
        <f>VLOOKUP(A2027,'Planning Periods'!$E$2:$N$540,10,FALSE)</f>
        <v>12/31/2015 - 12/31/2023</v>
      </c>
      <c r="C2027" s="103">
        <v>2014</v>
      </c>
      <c r="D2027" s="103" t="str">
        <f t="shared" si="29"/>
        <v>Shafter 2014</v>
      </c>
      <c r="E2027" s="101" t="s">
        <v>1538</v>
      </c>
      <c r="F2027" s="101" t="s">
        <v>1538</v>
      </c>
      <c r="G2027" s="101" t="s">
        <v>1538</v>
      </c>
      <c r="H2027" s="101" t="s">
        <v>1538</v>
      </c>
      <c r="I2027" s="101">
        <v>0</v>
      </c>
      <c r="J2027" s="101" t="s">
        <v>1538</v>
      </c>
      <c r="K2027" s="101" t="s">
        <v>1538</v>
      </c>
      <c r="L2027" s="101" t="s">
        <v>1538</v>
      </c>
      <c r="M2027" s="101" t="s">
        <v>1538</v>
      </c>
      <c r="N2027" s="101">
        <v>0</v>
      </c>
      <c r="O2027" s="101" t="s">
        <v>1538</v>
      </c>
      <c r="P2027" s="101" t="s">
        <v>1538</v>
      </c>
      <c r="Q2027" s="101"/>
      <c r="R2027" s="101" t="s">
        <v>1538</v>
      </c>
      <c r="S2027" s="101" t="s">
        <v>1538</v>
      </c>
      <c r="T2027" s="101" t="s">
        <v>1538</v>
      </c>
      <c r="U2027" s="101" t="s">
        <v>1538</v>
      </c>
      <c r="V2027" s="101" t="s">
        <v>1538</v>
      </c>
    </row>
    <row r="2028" spans="1:22" ht="16">
      <c r="A2028" t="s">
        <v>1143</v>
      </c>
      <c r="B2028" s="20" t="str">
        <f>VLOOKUP(A2028,'Planning Periods'!$E$2:$N$540,10,FALSE)</f>
        <v>12/31/2015 - 12/31/2023</v>
      </c>
      <c r="C2028" s="103">
        <v>2015</v>
      </c>
      <c r="D2028" s="103" t="str">
        <f t="shared" si="29"/>
        <v>Shafter 2015</v>
      </c>
      <c r="E2028" t="s">
        <v>1538</v>
      </c>
      <c r="F2028" t="s">
        <v>1538</v>
      </c>
      <c r="G2028" t="s">
        <v>1538</v>
      </c>
      <c r="H2028" t="s">
        <v>1538</v>
      </c>
      <c r="J2028" t="s">
        <v>1538</v>
      </c>
      <c r="K2028" t="s">
        <v>1538</v>
      </c>
      <c r="L2028" t="s">
        <v>1538</v>
      </c>
      <c r="M2028" t="s">
        <v>1538</v>
      </c>
      <c r="O2028" t="s">
        <v>1538</v>
      </c>
      <c r="P2028" t="s">
        <v>1538</v>
      </c>
      <c r="R2028" t="s">
        <v>1538</v>
      </c>
      <c r="S2028" t="s">
        <v>1538</v>
      </c>
      <c r="T2028" t="s">
        <v>1538</v>
      </c>
      <c r="U2028" t="s">
        <v>1538</v>
      </c>
      <c r="V2028" t="s">
        <v>1538</v>
      </c>
    </row>
    <row r="2029" spans="1:22" ht="16">
      <c r="A2029" t="s">
        <v>1143</v>
      </c>
      <c r="B2029" s="20" t="str">
        <f>VLOOKUP(A2029,'Planning Periods'!$E$2:$N$540,10,FALSE)</f>
        <v>12/31/2015 - 12/31/2023</v>
      </c>
      <c r="C2029" s="103">
        <v>2016</v>
      </c>
      <c r="D2029" s="103" t="str">
        <f t="shared" si="29"/>
        <v>Shafter 2016</v>
      </c>
      <c r="E2029" t="s">
        <v>1538</v>
      </c>
      <c r="F2029" t="s">
        <v>1538</v>
      </c>
      <c r="G2029" t="s">
        <v>1538</v>
      </c>
      <c r="H2029" t="s">
        <v>1538</v>
      </c>
      <c r="J2029" t="s">
        <v>1538</v>
      </c>
      <c r="K2029" t="s">
        <v>1538</v>
      </c>
      <c r="L2029" t="s">
        <v>1538</v>
      </c>
      <c r="M2029" t="s">
        <v>1538</v>
      </c>
      <c r="O2029" t="s">
        <v>1538</v>
      </c>
      <c r="P2029" t="s">
        <v>1538</v>
      </c>
      <c r="R2029" t="s">
        <v>1538</v>
      </c>
      <c r="S2029" t="s">
        <v>1538</v>
      </c>
      <c r="T2029" t="s">
        <v>1538</v>
      </c>
      <c r="U2029" t="s">
        <v>1538</v>
      </c>
      <c r="V2029" t="s">
        <v>1538</v>
      </c>
    </row>
    <row r="2030" spans="1:22" ht="16">
      <c r="A2030" t="s">
        <v>1143</v>
      </c>
      <c r="B2030" s="20" t="str">
        <f>VLOOKUP(A2030,'Planning Periods'!$E$2:$N$540,10,FALSE)</f>
        <v>12/31/2015 - 12/31/2023</v>
      </c>
      <c r="C2030" s="103">
        <v>2017</v>
      </c>
      <c r="D2030" s="103" t="str">
        <f t="shared" si="29"/>
        <v>Shafter 2017</v>
      </c>
      <c r="E2030" t="s">
        <v>1538</v>
      </c>
      <c r="F2030" t="s">
        <v>1538</v>
      </c>
      <c r="G2030" t="s">
        <v>1538</v>
      </c>
      <c r="H2030" t="s">
        <v>1538</v>
      </c>
      <c r="J2030" t="s">
        <v>1538</v>
      </c>
      <c r="K2030" t="s">
        <v>1538</v>
      </c>
      <c r="L2030" t="s">
        <v>1538</v>
      </c>
      <c r="M2030" t="s">
        <v>1538</v>
      </c>
      <c r="O2030" t="s">
        <v>1538</v>
      </c>
      <c r="P2030" t="s">
        <v>1538</v>
      </c>
      <c r="R2030" t="s">
        <v>1538</v>
      </c>
      <c r="S2030" t="s">
        <v>1538</v>
      </c>
      <c r="T2030" t="s">
        <v>1538</v>
      </c>
      <c r="U2030" t="s">
        <v>1538</v>
      </c>
      <c r="V2030" t="s">
        <v>1538</v>
      </c>
    </row>
    <row r="2031" spans="1:22" ht="16">
      <c r="A2031" s="104" t="s">
        <v>232</v>
      </c>
      <c r="B2031" s="20" t="str">
        <f>VLOOKUP(A2031,'Planning Periods'!$E$2:$N$540,10,FALSE)</f>
        <v>06/30/2014 - 06/30/2019</v>
      </c>
      <c r="C2031" s="103">
        <v>2014</v>
      </c>
      <c r="D2031" s="103" t="str">
        <f t="shared" ref="D2031:D2095" si="30">CONCATENATE(A2031," ",C2031)</f>
        <v>Shasta County - Unincorporated 2014</v>
      </c>
      <c r="E2031" s="103" t="s">
        <v>1538</v>
      </c>
      <c r="F2031" s="101" t="s">
        <v>1538</v>
      </c>
      <c r="G2031" s="103" t="s">
        <v>1538</v>
      </c>
      <c r="H2031" s="103" t="s">
        <v>1538</v>
      </c>
      <c r="I2031" s="102"/>
      <c r="J2031" s="103" t="s">
        <v>1538</v>
      </c>
      <c r="K2031" s="101" t="s">
        <v>1538</v>
      </c>
      <c r="L2031" s="103" t="s">
        <v>1538</v>
      </c>
      <c r="M2031" s="103" t="s">
        <v>1538</v>
      </c>
      <c r="N2031" s="102"/>
      <c r="O2031" s="103" t="s">
        <v>1538</v>
      </c>
      <c r="P2031" s="103" t="s">
        <v>1538</v>
      </c>
      <c r="Q2031" s="102"/>
      <c r="R2031" s="103" t="s">
        <v>1538</v>
      </c>
      <c r="S2031" s="103" t="s">
        <v>1538</v>
      </c>
      <c r="T2031" s="102" t="s">
        <v>1538</v>
      </c>
      <c r="U2031" s="103" t="s">
        <v>1538</v>
      </c>
      <c r="V2031" s="103" t="s">
        <v>1538</v>
      </c>
    </row>
    <row r="2032" spans="1:22" ht="16">
      <c r="A2032" s="104" t="s">
        <v>232</v>
      </c>
      <c r="B2032" s="20" t="str">
        <f>VLOOKUP(A2032,'Planning Periods'!$E$2:$N$540,10,FALSE)</f>
        <v>06/30/2014 - 06/30/2019</v>
      </c>
      <c r="C2032" s="103">
        <v>2015</v>
      </c>
      <c r="D2032" s="103" t="str">
        <f t="shared" si="30"/>
        <v>Shasta County - Unincorporated 2015</v>
      </c>
      <c r="E2032" s="103" t="s">
        <v>1538</v>
      </c>
      <c r="F2032" s="101" t="s">
        <v>1538</v>
      </c>
      <c r="G2032" s="103" t="s">
        <v>1538</v>
      </c>
      <c r="H2032" s="103" t="s">
        <v>1538</v>
      </c>
      <c r="I2032" s="102"/>
      <c r="J2032" s="103" t="s">
        <v>1538</v>
      </c>
      <c r="K2032" s="101" t="s">
        <v>1538</v>
      </c>
      <c r="L2032" s="103" t="s">
        <v>1538</v>
      </c>
      <c r="M2032" s="103" t="s">
        <v>1538</v>
      </c>
      <c r="N2032" s="102"/>
      <c r="O2032" s="103" t="s">
        <v>1538</v>
      </c>
      <c r="P2032" s="103" t="s">
        <v>1538</v>
      </c>
      <c r="Q2032" s="102"/>
      <c r="R2032" s="103" t="s">
        <v>1538</v>
      </c>
      <c r="S2032" s="103" t="s">
        <v>1538</v>
      </c>
      <c r="T2032" s="102" t="s">
        <v>1538</v>
      </c>
      <c r="U2032" s="103" t="s">
        <v>1538</v>
      </c>
      <c r="V2032" s="103" t="s">
        <v>1538</v>
      </c>
    </row>
    <row r="2033" spans="1:22" ht="16">
      <c r="A2033" s="104" t="s">
        <v>232</v>
      </c>
      <c r="B2033" s="20" t="str">
        <f>VLOOKUP(A2033,'Planning Periods'!$E$2:$N$540,10,FALSE)</f>
        <v>06/30/2014 - 06/30/2019</v>
      </c>
      <c r="C2033" s="103">
        <v>2016</v>
      </c>
      <c r="D2033" s="103" t="str">
        <f t="shared" si="30"/>
        <v>Shasta County - Unincorporated 2016</v>
      </c>
      <c r="E2033" s="103" t="s">
        <v>1538</v>
      </c>
      <c r="F2033" s="101" t="s">
        <v>1538</v>
      </c>
      <c r="G2033" s="103" t="s">
        <v>1538</v>
      </c>
      <c r="H2033" s="103" t="s">
        <v>1538</v>
      </c>
      <c r="I2033" s="102"/>
      <c r="J2033" s="103" t="s">
        <v>1538</v>
      </c>
      <c r="K2033" s="101" t="s">
        <v>1538</v>
      </c>
      <c r="L2033" s="103" t="s">
        <v>1538</v>
      </c>
      <c r="M2033" s="103" t="s">
        <v>1538</v>
      </c>
      <c r="N2033" s="102"/>
      <c r="O2033" s="103" t="s">
        <v>1538</v>
      </c>
      <c r="P2033" s="103" t="s">
        <v>1538</v>
      </c>
      <c r="Q2033" s="102"/>
      <c r="R2033" s="103" t="s">
        <v>1538</v>
      </c>
      <c r="S2033" s="103" t="s">
        <v>1538</v>
      </c>
      <c r="T2033" s="102" t="s">
        <v>1538</v>
      </c>
      <c r="U2033" s="103" t="s">
        <v>1538</v>
      </c>
      <c r="V2033" s="103" t="s">
        <v>1538</v>
      </c>
    </row>
    <row r="2034" spans="1:22" ht="16">
      <c r="A2034" s="104" t="s">
        <v>232</v>
      </c>
      <c r="B2034" s="20" t="str">
        <f>VLOOKUP(A2034,'Planning Periods'!$E$2:$N$540,10,FALSE)</f>
        <v>06/30/2014 - 06/30/2019</v>
      </c>
      <c r="C2034" s="103">
        <v>2017</v>
      </c>
      <c r="D2034" s="103" t="str">
        <f t="shared" si="30"/>
        <v>Shasta County - Unincorporated 2017</v>
      </c>
      <c r="E2034" s="103">
        <v>189</v>
      </c>
      <c r="F2034" s="101">
        <v>4</v>
      </c>
      <c r="G2034" s="103">
        <v>0</v>
      </c>
      <c r="H2034" s="103">
        <v>4</v>
      </c>
      <c r="I2034" s="102"/>
      <c r="J2034" s="103">
        <v>117</v>
      </c>
      <c r="K2034" s="101">
        <v>9</v>
      </c>
      <c r="L2034" s="103">
        <v>0</v>
      </c>
      <c r="M2034" s="103">
        <v>9</v>
      </c>
      <c r="N2034" s="102"/>
      <c r="O2034" s="103">
        <v>128</v>
      </c>
      <c r="P2034" s="103">
        <v>132</v>
      </c>
      <c r="Q2034" s="102"/>
      <c r="R2034" s="103">
        <v>321</v>
      </c>
      <c r="S2034" s="103">
        <v>1</v>
      </c>
      <c r="T2034" s="102">
        <v>9</v>
      </c>
      <c r="U2034" s="103">
        <v>755</v>
      </c>
      <c r="V2034" s="103">
        <v>146</v>
      </c>
    </row>
    <row r="2035" spans="1:22" ht="16">
      <c r="A2035" s="104" t="s">
        <v>821</v>
      </c>
      <c r="B2035" s="20" t="str">
        <f>VLOOKUP(A2035,'Planning Periods'!$E$2:$N$540,10,FALSE)</f>
        <v>06/30/2014 - 06/30/2019</v>
      </c>
      <c r="C2035" s="103">
        <v>2014</v>
      </c>
      <c r="D2035" s="103" t="str">
        <f t="shared" si="30"/>
        <v>Shasta Lake 2014</v>
      </c>
      <c r="E2035" s="103" t="s">
        <v>1538</v>
      </c>
      <c r="F2035" s="101" t="s">
        <v>1538</v>
      </c>
      <c r="G2035" s="103" t="s">
        <v>1538</v>
      </c>
      <c r="H2035" s="103" t="s">
        <v>1538</v>
      </c>
      <c r="I2035" s="102"/>
      <c r="J2035" s="103" t="s">
        <v>1538</v>
      </c>
      <c r="K2035" s="101" t="s">
        <v>1538</v>
      </c>
      <c r="L2035" s="103" t="s">
        <v>1538</v>
      </c>
      <c r="M2035" s="103" t="s">
        <v>1538</v>
      </c>
      <c r="N2035" s="102"/>
      <c r="O2035" s="103" t="s">
        <v>1538</v>
      </c>
      <c r="P2035" s="103" t="s">
        <v>1538</v>
      </c>
      <c r="Q2035" s="102"/>
      <c r="R2035" s="103" t="s">
        <v>1538</v>
      </c>
      <c r="S2035" s="103" t="s">
        <v>1538</v>
      </c>
      <c r="T2035" s="102" t="s">
        <v>1538</v>
      </c>
      <c r="U2035" s="103" t="s">
        <v>1538</v>
      </c>
      <c r="V2035" s="103" t="s">
        <v>1538</v>
      </c>
    </row>
    <row r="2036" spans="1:22" ht="16">
      <c r="A2036" s="104" t="s">
        <v>821</v>
      </c>
      <c r="B2036" s="20" t="str">
        <f>VLOOKUP(A2036,'Planning Periods'!$E$2:$N$540,10,FALSE)</f>
        <v>06/30/2014 - 06/30/2019</v>
      </c>
      <c r="C2036" s="103">
        <v>2015</v>
      </c>
      <c r="D2036" s="103" t="str">
        <f t="shared" si="30"/>
        <v>Shasta Lake 2015</v>
      </c>
      <c r="E2036" s="103">
        <v>32</v>
      </c>
      <c r="F2036" s="101">
        <v>7</v>
      </c>
      <c r="G2036" s="103">
        <v>7</v>
      </c>
      <c r="H2036" s="103">
        <v>0</v>
      </c>
      <c r="I2036" s="102"/>
      <c r="J2036" s="103">
        <v>21</v>
      </c>
      <c r="K2036" s="101">
        <v>13</v>
      </c>
      <c r="L2036" s="103">
        <v>13</v>
      </c>
      <c r="M2036" s="103">
        <v>0</v>
      </c>
      <c r="N2036" s="102"/>
      <c r="O2036" s="103">
        <v>23</v>
      </c>
      <c r="P2036" s="103">
        <v>0</v>
      </c>
      <c r="Q2036" s="102"/>
      <c r="R2036" s="103">
        <v>58</v>
      </c>
      <c r="S2036" s="103">
        <v>0</v>
      </c>
      <c r="T2036" s="102">
        <v>0</v>
      </c>
      <c r="U2036" s="103">
        <v>134</v>
      </c>
      <c r="V2036" s="103">
        <v>20</v>
      </c>
    </row>
    <row r="2037" spans="1:22" ht="16">
      <c r="A2037" s="104" t="s">
        <v>821</v>
      </c>
      <c r="B2037" s="20" t="str">
        <f>VLOOKUP(A2037,'Planning Periods'!$E$2:$N$540,10,FALSE)</f>
        <v>06/30/2014 - 06/30/2019</v>
      </c>
      <c r="C2037" s="103">
        <v>2016</v>
      </c>
      <c r="D2037" s="103" t="str">
        <f t="shared" si="30"/>
        <v>Shasta Lake 2016</v>
      </c>
      <c r="E2037" s="103">
        <v>32</v>
      </c>
      <c r="F2037" s="101">
        <v>2</v>
      </c>
      <c r="G2037" s="103">
        <v>2</v>
      </c>
      <c r="H2037" s="103">
        <v>0</v>
      </c>
      <c r="I2037" s="102"/>
      <c r="J2037" s="103">
        <v>21</v>
      </c>
      <c r="K2037" s="101">
        <v>0</v>
      </c>
      <c r="L2037" s="103">
        <v>0</v>
      </c>
      <c r="M2037" s="103">
        <v>0</v>
      </c>
      <c r="N2037" s="102"/>
      <c r="O2037" s="103">
        <v>23</v>
      </c>
      <c r="P2037" s="103">
        <v>8</v>
      </c>
      <c r="Q2037" s="102"/>
      <c r="R2037" s="103">
        <v>58</v>
      </c>
      <c r="S2037" s="103">
        <v>0</v>
      </c>
      <c r="T2037" s="102">
        <v>0</v>
      </c>
      <c r="U2037" s="103">
        <v>134</v>
      </c>
      <c r="V2037" s="103">
        <v>10</v>
      </c>
    </row>
    <row r="2038" spans="1:22" ht="16">
      <c r="A2038" s="104" t="s">
        <v>821</v>
      </c>
      <c r="B2038" s="20" t="str">
        <f>VLOOKUP(A2038,'Planning Periods'!$E$2:$N$540,10,FALSE)</f>
        <v>06/30/2014 - 06/30/2019</v>
      </c>
      <c r="C2038" s="103">
        <v>2017</v>
      </c>
      <c r="D2038" s="103" t="str">
        <f t="shared" si="30"/>
        <v>Shasta Lake 2017</v>
      </c>
      <c r="E2038" s="103">
        <v>32</v>
      </c>
      <c r="F2038" s="101">
        <v>0</v>
      </c>
      <c r="G2038" s="103">
        <v>0</v>
      </c>
      <c r="H2038" s="103">
        <v>0</v>
      </c>
      <c r="I2038" s="102"/>
      <c r="J2038" s="103">
        <v>21</v>
      </c>
      <c r="K2038" s="101">
        <v>4</v>
      </c>
      <c r="L2038" s="103">
        <v>1</v>
      </c>
      <c r="M2038" s="103">
        <v>3</v>
      </c>
      <c r="N2038" s="102"/>
      <c r="O2038" s="103">
        <v>23</v>
      </c>
      <c r="P2038" s="103">
        <v>29</v>
      </c>
      <c r="Q2038" s="102"/>
      <c r="R2038" s="103">
        <v>58</v>
      </c>
      <c r="S2038" s="103">
        <v>2</v>
      </c>
      <c r="T2038" s="102">
        <v>3</v>
      </c>
      <c r="U2038" s="103">
        <v>134</v>
      </c>
      <c r="V2038" s="103">
        <v>35</v>
      </c>
    </row>
    <row r="2039" spans="1:22" ht="16">
      <c r="A2039" t="s">
        <v>227</v>
      </c>
      <c r="B2039" s="20" t="str">
        <f>VLOOKUP(A2039,'Planning Periods'!$E$2:$N$540,10,FALSE)</f>
        <v>06/30/2014 - 06/30/2019</v>
      </c>
      <c r="C2039" s="103">
        <v>2014</v>
      </c>
      <c r="D2039" s="103" t="str">
        <f t="shared" si="30"/>
        <v>Sierra County - Unincorporated 2014</v>
      </c>
      <c r="E2039" s="101" t="s">
        <v>1538</v>
      </c>
      <c r="F2039" s="101" t="s">
        <v>1538</v>
      </c>
      <c r="G2039" s="101" t="s">
        <v>1538</v>
      </c>
      <c r="H2039" s="101" t="s">
        <v>1538</v>
      </c>
      <c r="I2039" s="101">
        <v>0</v>
      </c>
      <c r="J2039" s="101" t="s">
        <v>1538</v>
      </c>
      <c r="K2039" s="101" t="s">
        <v>1538</v>
      </c>
      <c r="L2039" s="101" t="s">
        <v>1538</v>
      </c>
      <c r="M2039" s="101" t="s">
        <v>1538</v>
      </c>
      <c r="N2039" s="101">
        <v>0</v>
      </c>
      <c r="O2039" s="101" t="s">
        <v>1538</v>
      </c>
      <c r="P2039" s="101" t="s">
        <v>1538</v>
      </c>
      <c r="Q2039" s="101"/>
      <c r="R2039" s="101" t="s">
        <v>1538</v>
      </c>
      <c r="S2039" s="101" t="s">
        <v>1538</v>
      </c>
      <c r="T2039" s="101" t="s">
        <v>1538</v>
      </c>
      <c r="U2039" s="101" t="s">
        <v>1538</v>
      </c>
      <c r="V2039" s="101" t="s">
        <v>1538</v>
      </c>
    </row>
    <row r="2040" spans="1:22" ht="16">
      <c r="A2040" t="s">
        <v>227</v>
      </c>
      <c r="B2040" s="20" t="str">
        <f>VLOOKUP(A2040,'Planning Periods'!$E$2:$N$540,10,FALSE)</f>
        <v>06/30/2014 - 06/30/2019</v>
      </c>
      <c r="C2040" s="103">
        <v>2015</v>
      </c>
      <c r="D2040" s="103" t="str">
        <f t="shared" si="30"/>
        <v>Sierra County - Unincorporated 2015</v>
      </c>
      <c r="E2040" t="s">
        <v>1538</v>
      </c>
      <c r="F2040" t="s">
        <v>1538</v>
      </c>
      <c r="G2040" t="s">
        <v>1538</v>
      </c>
      <c r="H2040" t="s">
        <v>1538</v>
      </c>
      <c r="J2040" t="s">
        <v>1538</v>
      </c>
      <c r="K2040" t="s">
        <v>1538</v>
      </c>
      <c r="L2040" t="s">
        <v>1538</v>
      </c>
      <c r="M2040" t="s">
        <v>1538</v>
      </c>
      <c r="O2040" t="s">
        <v>1538</v>
      </c>
      <c r="P2040" t="s">
        <v>1538</v>
      </c>
      <c r="R2040" t="s">
        <v>1538</v>
      </c>
      <c r="S2040" t="s">
        <v>1538</v>
      </c>
      <c r="T2040" t="s">
        <v>1538</v>
      </c>
      <c r="U2040" t="s">
        <v>1538</v>
      </c>
      <c r="V2040" t="s">
        <v>1538</v>
      </c>
    </row>
    <row r="2041" spans="1:22" ht="16">
      <c r="A2041" t="s">
        <v>227</v>
      </c>
      <c r="B2041" s="20" t="str">
        <f>VLOOKUP(A2041,'Planning Periods'!$E$2:$N$540,10,FALSE)</f>
        <v>06/30/2014 - 06/30/2019</v>
      </c>
      <c r="C2041" s="103">
        <v>2016</v>
      </c>
      <c r="D2041" s="103" t="str">
        <f t="shared" si="30"/>
        <v>Sierra County - Unincorporated 2016</v>
      </c>
      <c r="E2041" t="s">
        <v>1538</v>
      </c>
      <c r="F2041" t="s">
        <v>1538</v>
      </c>
      <c r="G2041" t="s">
        <v>1538</v>
      </c>
      <c r="H2041" t="s">
        <v>1538</v>
      </c>
      <c r="J2041" t="s">
        <v>1538</v>
      </c>
      <c r="K2041" t="s">
        <v>1538</v>
      </c>
      <c r="L2041" t="s">
        <v>1538</v>
      </c>
      <c r="M2041" t="s">
        <v>1538</v>
      </c>
      <c r="O2041" t="s">
        <v>1538</v>
      </c>
      <c r="P2041" t="s">
        <v>1538</v>
      </c>
      <c r="R2041" t="s">
        <v>1538</v>
      </c>
      <c r="S2041" t="s">
        <v>1538</v>
      </c>
      <c r="T2041" t="s">
        <v>1538</v>
      </c>
      <c r="U2041" t="s">
        <v>1538</v>
      </c>
      <c r="V2041" t="s">
        <v>1538</v>
      </c>
    </row>
    <row r="2042" spans="1:22" ht="16">
      <c r="A2042" t="s">
        <v>227</v>
      </c>
      <c r="B2042" s="20" t="str">
        <f>VLOOKUP(A2042,'Planning Periods'!$E$2:$N$540,10,FALSE)</f>
        <v>06/30/2014 - 06/30/2019</v>
      </c>
      <c r="C2042" s="103">
        <v>2017</v>
      </c>
      <c r="D2042" s="103" t="str">
        <f t="shared" si="30"/>
        <v>Sierra County - Unincorporated 2017</v>
      </c>
      <c r="E2042" t="s">
        <v>1538</v>
      </c>
      <c r="F2042" t="s">
        <v>1538</v>
      </c>
      <c r="G2042" t="s">
        <v>1538</v>
      </c>
      <c r="H2042" t="s">
        <v>1538</v>
      </c>
      <c r="J2042" t="s">
        <v>1538</v>
      </c>
      <c r="K2042" t="s">
        <v>1538</v>
      </c>
      <c r="L2042" t="s">
        <v>1538</v>
      </c>
      <c r="M2042" t="s">
        <v>1538</v>
      </c>
      <c r="O2042" t="s">
        <v>1538</v>
      </c>
      <c r="P2042" t="s">
        <v>1538</v>
      </c>
      <c r="R2042" t="s">
        <v>1538</v>
      </c>
      <c r="S2042" t="s">
        <v>1538</v>
      </c>
      <c r="T2042" t="s">
        <v>1538</v>
      </c>
      <c r="U2042" t="s">
        <v>1538</v>
      </c>
      <c r="V2042" t="s">
        <v>1538</v>
      </c>
    </row>
    <row r="2043" spans="1:22">
      <c r="A2043" s="104" t="s">
        <v>1054</v>
      </c>
      <c r="B2043" s="20"/>
      <c r="C2043" s="103">
        <v>2013</v>
      </c>
      <c r="D2043" s="103" t="str">
        <f t="shared" si="30"/>
        <v>Sierra Madre 2013</v>
      </c>
      <c r="E2043" t="s">
        <v>1538</v>
      </c>
      <c r="F2043" t="s">
        <v>1538</v>
      </c>
      <c r="G2043" t="s">
        <v>1538</v>
      </c>
      <c r="H2043" t="s">
        <v>1538</v>
      </c>
      <c r="J2043" t="s">
        <v>1538</v>
      </c>
      <c r="K2043" t="s">
        <v>1538</v>
      </c>
      <c r="L2043" t="s">
        <v>1538</v>
      </c>
      <c r="M2043" t="s">
        <v>1538</v>
      </c>
      <c r="O2043" t="s">
        <v>1538</v>
      </c>
      <c r="P2043" t="s">
        <v>1538</v>
      </c>
      <c r="R2043" t="s">
        <v>1538</v>
      </c>
      <c r="S2043" t="s">
        <v>1538</v>
      </c>
      <c r="T2043" t="s">
        <v>1538</v>
      </c>
      <c r="U2043" t="s">
        <v>1538</v>
      </c>
      <c r="V2043" t="s">
        <v>1538</v>
      </c>
    </row>
    <row r="2044" spans="1:22" ht="16">
      <c r="A2044" s="104" t="s">
        <v>1054</v>
      </c>
      <c r="B2044" s="20" t="str">
        <f>VLOOKUP(A2044,'Planning Periods'!$E$2:$N$540,10,FALSE)</f>
        <v>10/15/2013 - 10/15/2021</v>
      </c>
      <c r="C2044" s="103">
        <v>2014</v>
      </c>
      <c r="D2044" s="103" t="str">
        <f t="shared" si="30"/>
        <v>Sierra Madre 2014</v>
      </c>
      <c r="E2044" s="103">
        <v>14</v>
      </c>
      <c r="F2044" s="101">
        <v>2</v>
      </c>
      <c r="G2044" s="103">
        <v>0</v>
      </c>
      <c r="H2044" s="103">
        <v>2</v>
      </c>
      <c r="I2044" s="102"/>
      <c r="J2044" s="103">
        <v>9</v>
      </c>
      <c r="K2044" s="101">
        <v>5</v>
      </c>
      <c r="L2044" s="103">
        <v>0</v>
      </c>
      <c r="M2044" s="103">
        <v>5</v>
      </c>
      <c r="N2044" s="102"/>
      <c r="O2044" s="103">
        <v>9</v>
      </c>
      <c r="P2044" s="103">
        <v>0</v>
      </c>
      <c r="Q2044" s="102"/>
      <c r="R2044" s="103">
        <v>23</v>
      </c>
      <c r="S2044" s="103">
        <v>5</v>
      </c>
      <c r="T2044" s="102">
        <v>5</v>
      </c>
      <c r="U2044" s="103">
        <v>55</v>
      </c>
      <c r="V2044" s="103">
        <v>12</v>
      </c>
    </row>
    <row r="2045" spans="1:22" ht="16">
      <c r="A2045" s="104" t="s">
        <v>1054</v>
      </c>
      <c r="B2045" s="20" t="str">
        <f>VLOOKUP(A2045,'Planning Periods'!$E$2:$N$540,10,FALSE)</f>
        <v>10/15/2013 - 10/15/2021</v>
      </c>
      <c r="C2045" s="103">
        <v>2015</v>
      </c>
      <c r="D2045" s="103" t="str">
        <f t="shared" si="30"/>
        <v>Sierra Madre 2015</v>
      </c>
      <c r="E2045" s="103">
        <v>14</v>
      </c>
      <c r="F2045" s="101">
        <v>0</v>
      </c>
      <c r="G2045" s="103">
        <v>0</v>
      </c>
      <c r="H2045" s="103">
        <v>0</v>
      </c>
      <c r="I2045" s="102"/>
      <c r="J2045" s="103">
        <v>9</v>
      </c>
      <c r="K2045" s="101">
        <v>0</v>
      </c>
      <c r="L2045" s="103">
        <v>0</v>
      </c>
      <c r="M2045" s="103">
        <v>0</v>
      </c>
      <c r="N2045" s="102"/>
      <c r="O2045" s="103">
        <v>9</v>
      </c>
      <c r="P2045" s="103">
        <v>0</v>
      </c>
      <c r="Q2045" s="102"/>
      <c r="R2045" s="103">
        <v>23</v>
      </c>
      <c r="S2045" s="103">
        <v>77</v>
      </c>
      <c r="T2045" s="102">
        <v>0</v>
      </c>
      <c r="U2045" s="103">
        <v>55</v>
      </c>
      <c r="V2045" s="103">
        <v>77</v>
      </c>
    </row>
    <row r="2046" spans="1:22" ht="16">
      <c r="A2046" s="104" t="s">
        <v>1054</v>
      </c>
      <c r="B2046" s="20" t="str">
        <f>VLOOKUP(A2046,'Planning Periods'!$E$2:$N$540,10,FALSE)</f>
        <v>10/15/2013 - 10/15/2021</v>
      </c>
      <c r="C2046" s="103">
        <v>2016</v>
      </c>
      <c r="D2046" s="103" t="str">
        <f t="shared" si="30"/>
        <v>Sierra Madre 2016</v>
      </c>
      <c r="E2046" s="103">
        <v>14</v>
      </c>
      <c r="F2046" s="101">
        <v>0</v>
      </c>
      <c r="G2046" s="103">
        <v>0</v>
      </c>
      <c r="H2046" s="103">
        <v>0</v>
      </c>
      <c r="I2046" s="102"/>
      <c r="J2046" s="103">
        <v>9</v>
      </c>
      <c r="K2046" s="101">
        <v>1</v>
      </c>
      <c r="L2046" s="103">
        <v>0</v>
      </c>
      <c r="M2046" s="103">
        <v>1</v>
      </c>
      <c r="N2046" s="102"/>
      <c r="O2046" s="103">
        <v>9</v>
      </c>
      <c r="P2046" s="103">
        <v>0</v>
      </c>
      <c r="Q2046" s="102"/>
      <c r="R2046" s="103">
        <v>23</v>
      </c>
      <c r="S2046" s="103">
        <v>0</v>
      </c>
      <c r="T2046" s="102">
        <v>1</v>
      </c>
      <c r="U2046" s="103">
        <v>55</v>
      </c>
      <c r="V2046" s="103">
        <v>1</v>
      </c>
    </row>
    <row r="2047" spans="1:22" ht="16">
      <c r="A2047" s="104" t="s">
        <v>1054</v>
      </c>
      <c r="B2047" s="20" t="str">
        <f>VLOOKUP(A2047,'Planning Periods'!$E$2:$N$540,10,FALSE)</f>
        <v>10/15/2013 - 10/15/2021</v>
      </c>
      <c r="C2047" s="103">
        <v>2017</v>
      </c>
      <c r="D2047" s="103" t="str">
        <f t="shared" si="30"/>
        <v>Sierra Madre 2017</v>
      </c>
      <c r="E2047" s="103">
        <v>14</v>
      </c>
      <c r="F2047" s="101">
        <v>0</v>
      </c>
      <c r="G2047" s="103">
        <v>0</v>
      </c>
      <c r="H2047" s="103">
        <v>0</v>
      </c>
      <c r="I2047" s="102"/>
      <c r="J2047" s="103">
        <v>9</v>
      </c>
      <c r="K2047" s="101">
        <v>1</v>
      </c>
      <c r="L2047" s="103">
        <v>0</v>
      </c>
      <c r="M2047" s="103">
        <v>1</v>
      </c>
      <c r="N2047" s="102"/>
      <c r="O2047" s="103">
        <v>9</v>
      </c>
      <c r="P2047" s="103">
        <v>3</v>
      </c>
      <c r="Q2047" s="102"/>
      <c r="R2047" s="103">
        <v>23</v>
      </c>
      <c r="S2047" s="103">
        <v>0</v>
      </c>
      <c r="T2047" s="102">
        <v>1</v>
      </c>
      <c r="U2047" s="103">
        <v>55</v>
      </c>
      <c r="V2047" s="103">
        <v>4</v>
      </c>
    </row>
    <row r="2048" spans="1:22">
      <c r="A2048" s="104" t="s">
        <v>1053</v>
      </c>
      <c r="B2048" s="20"/>
      <c r="C2048" s="103">
        <v>2013</v>
      </c>
      <c r="D2048" s="103" t="str">
        <f t="shared" si="30"/>
        <v>Signal Hill 2013</v>
      </c>
      <c r="E2048" s="103" t="s">
        <v>1538</v>
      </c>
      <c r="F2048" s="101" t="s">
        <v>1538</v>
      </c>
      <c r="G2048" s="103" t="s">
        <v>1538</v>
      </c>
      <c r="H2048" s="103" t="s">
        <v>1538</v>
      </c>
      <c r="I2048" s="102"/>
      <c r="J2048" s="103" t="s">
        <v>1538</v>
      </c>
      <c r="K2048" s="101" t="s">
        <v>1538</v>
      </c>
      <c r="L2048" s="103" t="s">
        <v>1538</v>
      </c>
      <c r="M2048" s="103" t="s">
        <v>1538</v>
      </c>
      <c r="N2048" s="102"/>
      <c r="O2048" s="103" t="s">
        <v>1538</v>
      </c>
      <c r="P2048" s="103" t="s">
        <v>1538</v>
      </c>
      <c r="Q2048" s="102"/>
      <c r="R2048" s="103" t="s">
        <v>1538</v>
      </c>
      <c r="S2048" s="103" t="s">
        <v>1538</v>
      </c>
      <c r="T2048" s="102" t="s">
        <v>1538</v>
      </c>
      <c r="U2048" s="103" t="s">
        <v>1538</v>
      </c>
      <c r="V2048" s="103" t="s">
        <v>1538</v>
      </c>
    </row>
    <row r="2049" spans="1:22" ht="16">
      <c r="A2049" s="104" t="s">
        <v>1053</v>
      </c>
      <c r="B2049" s="20" t="str">
        <f>VLOOKUP(A2049,'Planning Periods'!$E$2:$N$540,10,FALSE)</f>
        <v>10/15/2013 - 10/15/2021</v>
      </c>
      <c r="C2049" s="103">
        <v>2014</v>
      </c>
      <c r="D2049" s="103" t="str">
        <f t="shared" si="30"/>
        <v>Signal Hill 2014</v>
      </c>
      <c r="E2049" s="103">
        <v>44</v>
      </c>
      <c r="F2049" s="101">
        <v>0</v>
      </c>
      <c r="G2049" s="103">
        <v>0</v>
      </c>
      <c r="H2049" s="103">
        <v>0</v>
      </c>
      <c r="I2049" s="102"/>
      <c r="J2049" s="103">
        <v>27</v>
      </c>
      <c r="K2049" s="101">
        <v>0</v>
      </c>
      <c r="L2049" s="103">
        <v>0</v>
      </c>
      <c r="M2049" s="103">
        <v>0</v>
      </c>
      <c r="N2049" s="102"/>
      <c r="O2049" s="103">
        <v>28</v>
      </c>
      <c r="P2049" s="103">
        <v>17</v>
      </c>
      <c r="Q2049" s="102"/>
      <c r="R2049" s="103">
        <v>70</v>
      </c>
      <c r="S2049" s="103">
        <v>1</v>
      </c>
      <c r="T2049" s="102">
        <v>0</v>
      </c>
      <c r="U2049" s="103">
        <v>169</v>
      </c>
      <c r="V2049" s="103">
        <v>18</v>
      </c>
    </row>
    <row r="2050" spans="1:22" ht="16">
      <c r="A2050" s="104" t="s">
        <v>1053</v>
      </c>
      <c r="B2050" s="20" t="str">
        <f>VLOOKUP(A2050,'Planning Periods'!$E$2:$N$540,10,FALSE)</f>
        <v>10/15/2013 - 10/15/2021</v>
      </c>
      <c r="C2050" s="103">
        <v>2015</v>
      </c>
      <c r="D2050" s="103" t="str">
        <f t="shared" si="30"/>
        <v>Signal Hill 2015</v>
      </c>
      <c r="E2050" s="103">
        <v>44</v>
      </c>
      <c r="F2050" s="101">
        <v>44</v>
      </c>
      <c r="G2050" s="103">
        <v>44</v>
      </c>
      <c r="H2050" s="103">
        <v>0</v>
      </c>
      <c r="I2050" s="102"/>
      <c r="J2050" s="103">
        <v>27</v>
      </c>
      <c r="K2050" s="101">
        <v>27</v>
      </c>
      <c r="L2050" s="103">
        <v>27</v>
      </c>
      <c r="M2050" s="103">
        <v>0</v>
      </c>
      <c r="N2050" s="102"/>
      <c r="O2050" s="103">
        <v>28</v>
      </c>
      <c r="P2050" s="103">
        <v>2</v>
      </c>
      <c r="Q2050" s="102"/>
      <c r="R2050" s="103">
        <v>70</v>
      </c>
      <c r="S2050" s="103">
        <v>0</v>
      </c>
      <c r="T2050" s="102">
        <v>0</v>
      </c>
      <c r="U2050" s="103">
        <v>169</v>
      </c>
      <c r="V2050" s="103">
        <v>73</v>
      </c>
    </row>
    <row r="2051" spans="1:22" ht="16">
      <c r="A2051" s="104" t="s">
        <v>1053</v>
      </c>
      <c r="B2051" s="20" t="str">
        <f>VLOOKUP(A2051,'Planning Periods'!$E$2:$N$540,10,FALSE)</f>
        <v>10/15/2013 - 10/15/2021</v>
      </c>
      <c r="C2051" s="103">
        <v>2016</v>
      </c>
      <c r="D2051" s="103" t="str">
        <f t="shared" si="30"/>
        <v>Signal Hill 2016</v>
      </c>
      <c r="E2051" s="103">
        <v>44</v>
      </c>
      <c r="F2051" s="101">
        <v>0</v>
      </c>
      <c r="G2051" s="103">
        <v>0</v>
      </c>
      <c r="H2051" s="103">
        <v>0</v>
      </c>
      <c r="I2051" s="102"/>
      <c r="J2051" s="103">
        <v>27</v>
      </c>
      <c r="K2051" s="101">
        <v>0</v>
      </c>
      <c r="L2051" s="103">
        <v>0</v>
      </c>
      <c r="M2051" s="103">
        <v>0</v>
      </c>
      <c r="N2051" s="102"/>
      <c r="O2051" s="103">
        <v>28</v>
      </c>
      <c r="P2051" s="103">
        <v>0</v>
      </c>
      <c r="Q2051" s="102"/>
      <c r="R2051" s="103">
        <v>70</v>
      </c>
      <c r="S2051" s="103">
        <v>3</v>
      </c>
      <c r="T2051" s="102">
        <v>0</v>
      </c>
      <c r="U2051" s="103">
        <v>169</v>
      </c>
      <c r="V2051" s="103">
        <v>3</v>
      </c>
    </row>
    <row r="2052" spans="1:22" ht="16">
      <c r="A2052" s="104" t="s">
        <v>1053</v>
      </c>
      <c r="B2052" s="20" t="str">
        <f>VLOOKUP(A2052,'Planning Periods'!$E$2:$N$540,10,FALSE)</f>
        <v>10/15/2013 - 10/15/2021</v>
      </c>
      <c r="C2052" s="103">
        <v>2017</v>
      </c>
      <c r="D2052" s="103" t="str">
        <f t="shared" si="30"/>
        <v>Signal Hill 2017</v>
      </c>
      <c r="E2052" s="103">
        <v>44</v>
      </c>
      <c r="F2052" s="101">
        <v>0</v>
      </c>
      <c r="G2052" s="103">
        <v>0</v>
      </c>
      <c r="H2052" s="103">
        <v>0</v>
      </c>
      <c r="I2052" s="102"/>
      <c r="J2052" s="103">
        <v>27</v>
      </c>
      <c r="K2052" s="101">
        <v>0</v>
      </c>
      <c r="L2052" s="103">
        <v>0</v>
      </c>
      <c r="M2052" s="103">
        <v>0</v>
      </c>
      <c r="N2052" s="102"/>
      <c r="O2052" s="103">
        <v>28</v>
      </c>
      <c r="P2052" s="103">
        <v>0</v>
      </c>
      <c r="Q2052" s="102"/>
      <c r="R2052" s="103">
        <v>70</v>
      </c>
      <c r="S2052" s="103">
        <v>24</v>
      </c>
      <c r="T2052" s="102">
        <v>0</v>
      </c>
      <c r="U2052" s="103">
        <v>169</v>
      </c>
      <c r="V2052" s="103">
        <v>24</v>
      </c>
    </row>
    <row r="2053" spans="1:22">
      <c r="A2053" s="104" t="s">
        <v>758</v>
      </c>
      <c r="B2053" s="20"/>
      <c r="C2053" s="103">
        <v>2013</v>
      </c>
      <c r="D2053" s="103" t="str">
        <f t="shared" si="30"/>
        <v>Simi Valley 2013</v>
      </c>
      <c r="E2053" s="103" t="s">
        <v>1538</v>
      </c>
      <c r="F2053" s="101" t="s">
        <v>1538</v>
      </c>
      <c r="G2053" s="103" t="s">
        <v>1538</v>
      </c>
      <c r="H2053" s="103" t="s">
        <v>1538</v>
      </c>
      <c r="I2053" s="102"/>
      <c r="J2053" s="103" t="s">
        <v>1538</v>
      </c>
      <c r="K2053" s="101" t="s">
        <v>1538</v>
      </c>
      <c r="L2053" s="103" t="s">
        <v>1538</v>
      </c>
      <c r="M2053" s="103" t="s">
        <v>1538</v>
      </c>
      <c r="N2053" s="102"/>
      <c r="O2053" s="103" t="s">
        <v>1538</v>
      </c>
      <c r="P2053" s="103" t="s">
        <v>1538</v>
      </c>
      <c r="Q2053" s="102"/>
      <c r="R2053" s="103" t="s">
        <v>1538</v>
      </c>
      <c r="S2053" s="103" t="s">
        <v>1538</v>
      </c>
      <c r="T2053" s="102" t="s">
        <v>1538</v>
      </c>
      <c r="U2053" s="103" t="s">
        <v>1538</v>
      </c>
      <c r="V2053" s="103" t="s">
        <v>1538</v>
      </c>
    </row>
    <row r="2054" spans="1:22" ht="16">
      <c r="A2054" s="104" t="s">
        <v>758</v>
      </c>
      <c r="B2054" s="20" t="str">
        <f>VLOOKUP(A2054,'Planning Periods'!$E$2:$N$540,10,FALSE)</f>
        <v>10/15/2013 - 10/15/2021</v>
      </c>
      <c r="C2054" s="103">
        <v>2014</v>
      </c>
      <c r="D2054" s="103" t="str">
        <f t="shared" si="30"/>
        <v>Simi Valley 2014</v>
      </c>
      <c r="E2054" s="103">
        <v>310</v>
      </c>
      <c r="F2054" s="101">
        <v>0</v>
      </c>
      <c r="G2054" s="103">
        <v>0</v>
      </c>
      <c r="H2054" s="103">
        <v>0</v>
      </c>
      <c r="I2054" s="102"/>
      <c r="J2054" s="103">
        <v>208</v>
      </c>
      <c r="K2054" s="101">
        <v>0</v>
      </c>
      <c r="L2054" s="103">
        <v>0</v>
      </c>
      <c r="M2054" s="103">
        <v>0</v>
      </c>
      <c r="N2054" s="102"/>
      <c r="O2054" s="103">
        <v>229</v>
      </c>
      <c r="P2054" s="103">
        <v>0</v>
      </c>
      <c r="Q2054" s="102"/>
      <c r="R2054" s="103">
        <v>509</v>
      </c>
      <c r="S2054" s="103">
        <v>42</v>
      </c>
      <c r="T2054" s="102">
        <v>0</v>
      </c>
      <c r="U2054" s="103">
        <v>1256</v>
      </c>
      <c r="V2054" s="103">
        <v>42</v>
      </c>
    </row>
    <row r="2055" spans="1:22" ht="16">
      <c r="A2055" s="104" t="s">
        <v>758</v>
      </c>
      <c r="B2055" s="20" t="str">
        <f>VLOOKUP(A2055,'Planning Periods'!$E$2:$N$540,10,FALSE)</f>
        <v>10/15/2013 - 10/15/2021</v>
      </c>
      <c r="C2055" s="103">
        <v>2015</v>
      </c>
      <c r="D2055" s="103" t="str">
        <f t="shared" si="30"/>
        <v>Simi Valley 2015</v>
      </c>
      <c r="E2055" s="103">
        <v>310</v>
      </c>
      <c r="F2055" s="101">
        <v>0</v>
      </c>
      <c r="G2055" s="103">
        <v>0</v>
      </c>
      <c r="H2055" s="103">
        <v>0</v>
      </c>
      <c r="I2055" s="102"/>
      <c r="J2055" s="103">
        <v>208</v>
      </c>
      <c r="K2055" s="101">
        <v>0</v>
      </c>
      <c r="L2055" s="103">
        <v>0</v>
      </c>
      <c r="M2055" s="103">
        <v>0</v>
      </c>
      <c r="N2055" s="102"/>
      <c r="O2055" s="103">
        <v>229</v>
      </c>
      <c r="P2055" s="103">
        <v>15</v>
      </c>
      <c r="Q2055" s="102"/>
      <c r="R2055" s="103">
        <v>509</v>
      </c>
      <c r="S2055" s="103">
        <v>11</v>
      </c>
      <c r="T2055" s="102">
        <v>0</v>
      </c>
      <c r="U2055" s="103">
        <v>1256</v>
      </c>
      <c r="V2055" s="103">
        <v>26</v>
      </c>
    </row>
    <row r="2056" spans="1:22" ht="16">
      <c r="A2056" s="104" t="s">
        <v>758</v>
      </c>
      <c r="B2056" s="20" t="str">
        <f>VLOOKUP(A2056,'Planning Periods'!$E$2:$N$540,10,FALSE)</f>
        <v>10/15/2013 - 10/15/2021</v>
      </c>
      <c r="C2056" s="103">
        <v>2016</v>
      </c>
      <c r="D2056" s="103" t="str">
        <f t="shared" si="30"/>
        <v>Simi Valley 2016</v>
      </c>
      <c r="E2056" s="103">
        <v>310</v>
      </c>
      <c r="F2056" s="101">
        <v>0</v>
      </c>
      <c r="G2056" s="103">
        <v>0</v>
      </c>
      <c r="H2056" s="103">
        <v>0</v>
      </c>
      <c r="I2056" s="102"/>
      <c r="J2056" s="103">
        <v>208</v>
      </c>
      <c r="K2056" s="101">
        <v>1</v>
      </c>
      <c r="L2056" s="103">
        <v>1</v>
      </c>
      <c r="M2056" s="103">
        <v>0</v>
      </c>
      <c r="N2056" s="102"/>
      <c r="O2056" s="103">
        <v>229</v>
      </c>
      <c r="P2056" s="103">
        <v>0</v>
      </c>
      <c r="Q2056" s="102"/>
      <c r="R2056" s="103">
        <v>509</v>
      </c>
      <c r="S2056" s="103">
        <v>152</v>
      </c>
      <c r="T2056" s="102">
        <v>0</v>
      </c>
      <c r="U2056" s="103">
        <v>1256</v>
      </c>
      <c r="V2056" s="103">
        <v>153</v>
      </c>
    </row>
    <row r="2057" spans="1:22" ht="16">
      <c r="A2057" s="104" t="s">
        <v>758</v>
      </c>
      <c r="B2057" s="20" t="str">
        <f>VLOOKUP(A2057,'Planning Periods'!$E$2:$N$540,10,FALSE)</f>
        <v>10/15/2013 - 10/15/2021</v>
      </c>
      <c r="C2057" s="103">
        <v>2017</v>
      </c>
      <c r="D2057" s="103" t="str">
        <f t="shared" si="30"/>
        <v>Simi Valley 2017</v>
      </c>
      <c r="E2057" s="103">
        <v>310</v>
      </c>
      <c r="F2057" s="101">
        <v>30</v>
      </c>
      <c r="G2057" s="103">
        <v>30</v>
      </c>
      <c r="H2057" s="103">
        <v>0</v>
      </c>
      <c r="I2057" s="102"/>
      <c r="J2057" s="103">
        <v>208</v>
      </c>
      <c r="K2057" s="101">
        <v>0</v>
      </c>
      <c r="L2057" s="103">
        <v>0</v>
      </c>
      <c r="M2057" s="103">
        <v>0</v>
      </c>
      <c r="N2057" s="102"/>
      <c r="O2057" s="103">
        <v>229</v>
      </c>
      <c r="P2057" s="103">
        <v>12</v>
      </c>
      <c r="Q2057" s="102"/>
      <c r="R2057" s="103">
        <v>509</v>
      </c>
      <c r="S2057" s="103">
        <v>59</v>
      </c>
      <c r="T2057" s="102">
        <v>0</v>
      </c>
      <c r="U2057" s="103">
        <v>1256</v>
      </c>
      <c r="V2057" s="103">
        <v>101</v>
      </c>
    </row>
    <row r="2058" spans="1:22" ht="16">
      <c r="A2058" t="s">
        <v>220</v>
      </c>
      <c r="B2058" s="20" t="str">
        <f>VLOOKUP(A2058,'Planning Periods'!$E$2:$N$540,10,FALSE)</f>
        <v>06/30/2014 - 06/30/2019</v>
      </c>
      <c r="C2058" s="103">
        <v>2014</v>
      </c>
      <c r="D2058" s="103" t="str">
        <f t="shared" si="30"/>
        <v>Siskiyou County - Unincorporated 2014</v>
      </c>
      <c r="E2058" s="101" t="s">
        <v>1538</v>
      </c>
      <c r="F2058" s="101" t="s">
        <v>1538</v>
      </c>
      <c r="G2058" s="101" t="s">
        <v>1538</v>
      </c>
      <c r="H2058" s="101" t="s">
        <v>1538</v>
      </c>
      <c r="I2058" s="101">
        <v>0</v>
      </c>
      <c r="J2058" s="101" t="s">
        <v>1538</v>
      </c>
      <c r="K2058" s="101" t="s">
        <v>1538</v>
      </c>
      <c r="L2058" s="101" t="s">
        <v>1538</v>
      </c>
      <c r="M2058" s="101" t="s">
        <v>1538</v>
      </c>
      <c r="N2058" s="101">
        <v>0</v>
      </c>
      <c r="O2058" s="101" t="s">
        <v>1538</v>
      </c>
      <c r="P2058" s="101" t="s">
        <v>1538</v>
      </c>
      <c r="Q2058" s="101"/>
      <c r="R2058" s="101" t="s">
        <v>1538</v>
      </c>
      <c r="S2058" s="101" t="s">
        <v>1538</v>
      </c>
      <c r="T2058" s="101" t="s">
        <v>1538</v>
      </c>
      <c r="U2058" s="101" t="s">
        <v>1538</v>
      </c>
      <c r="V2058" s="101" t="s">
        <v>1538</v>
      </c>
    </row>
    <row r="2059" spans="1:22" ht="16">
      <c r="A2059" t="s">
        <v>220</v>
      </c>
      <c r="B2059" s="20" t="str">
        <f>VLOOKUP(A2059,'Planning Periods'!$E$2:$N$540,10,FALSE)</f>
        <v>06/30/2014 - 06/30/2019</v>
      </c>
      <c r="C2059" s="103">
        <v>2015</v>
      </c>
      <c r="D2059" s="103" t="str">
        <f t="shared" si="30"/>
        <v>Siskiyou County - Unincorporated 2015</v>
      </c>
      <c r="E2059" t="s">
        <v>1538</v>
      </c>
      <c r="F2059" t="s">
        <v>1538</v>
      </c>
      <c r="G2059" t="s">
        <v>1538</v>
      </c>
      <c r="H2059" t="s">
        <v>1538</v>
      </c>
      <c r="J2059" t="s">
        <v>1538</v>
      </c>
      <c r="K2059" t="s">
        <v>1538</v>
      </c>
      <c r="L2059" t="s">
        <v>1538</v>
      </c>
      <c r="M2059" t="s">
        <v>1538</v>
      </c>
      <c r="O2059" t="s">
        <v>1538</v>
      </c>
      <c r="P2059" t="s">
        <v>1538</v>
      </c>
      <c r="R2059" t="s">
        <v>1538</v>
      </c>
      <c r="S2059" t="s">
        <v>1538</v>
      </c>
      <c r="T2059" t="s">
        <v>1538</v>
      </c>
      <c r="U2059" t="s">
        <v>1538</v>
      </c>
      <c r="V2059" t="s">
        <v>1538</v>
      </c>
    </row>
    <row r="2060" spans="1:22" ht="16">
      <c r="A2060" t="s">
        <v>220</v>
      </c>
      <c r="B2060" s="20" t="str">
        <f>VLOOKUP(A2060,'Planning Periods'!$E$2:$N$540,10,FALSE)</f>
        <v>06/30/2014 - 06/30/2019</v>
      </c>
      <c r="C2060" s="103">
        <v>2016</v>
      </c>
      <c r="D2060" s="103" t="str">
        <f t="shared" si="30"/>
        <v>Siskiyou County - Unincorporated 2016</v>
      </c>
      <c r="E2060" t="s">
        <v>1538</v>
      </c>
      <c r="F2060" t="s">
        <v>1538</v>
      </c>
      <c r="G2060" t="s">
        <v>1538</v>
      </c>
      <c r="H2060" t="s">
        <v>1538</v>
      </c>
      <c r="J2060" t="s">
        <v>1538</v>
      </c>
      <c r="K2060" t="s">
        <v>1538</v>
      </c>
      <c r="L2060" t="s">
        <v>1538</v>
      </c>
      <c r="M2060" t="s">
        <v>1538</v>
      </c>
      <c r="O2060" t="s">
        <v>1538</v>
      </c>
      <c r="P2060" t="s">
        <v>1538</v>
      </c>
      <c r="R2060" t="s">
        <v>1538</v>
      </c>
      <c r="S2060" t="s">
        <v>1538</v>
      </c>
      <c r="T2060" t="s">
        <v>1538</v>
      </c>
      <c r="U2060" t="s">
        <v>1538</v>
      </c>
      <c r="V2060" t="s">
        <v>1538</v>
      </c>
    </row>
    <row r="2061" spans="1:22" ht="16">
      <c r="A2061" t="s">
        <v>220</v>
      </c>
      <c r="B2061" s="20" t="str">
        <f>VLOOKUP(A2061,'Planning Periods'!$E$2:$N$540,10,FALSE)</f>
        <v>06/30/2014 - 06/30/2019</v>
      </c>
      <c r="C2061" s="103">
        <v>2017</v>
      </c>
      <c r="D2061" s="103" t="str">
        <f t="shared" si="30"/>
        <v>Siskiyou County - Unincorporated 2017</v>
      </c>
      <c r="E2061" t="s">
        <v>1538</v>
      </c>
      <c r="F2061" t="s">
        <v>1538</v>
      </c>
      <c r="G2061" t="s">
        <v>1538</v>
      </c>
      <c r="H2061" t="s">
        <v>1538</v>
      </c>
      <c r="J2061" t="s">
        <v>1538</v>
      </c>
      <c r="K2061" t="s">
        <v>1538</v>
      </c>
      <c r="L2061" t="s">
        <v>1538</v>
      </c>
      <c r="M2061" t="s">
        <v>1538</v>
      </c>
      <c r="O2061" t="s">
        <v>1538</v>
      </c>
      <c r="P2061" t="s">
        <v>1538</v>
      </c>
      <c r="R2061" t="s">
        <v>1538</v>
      </c>
      <c r="S2061" t="s">
        <v>1538</v>
      </c>
      <c r="T2061" t="s">
        <v>1538</v>
      </c>
      <c r="U2061" t="s">
        <v>1538</v>
      </c>
      <c r="V2061" t="s">
        <v>1538</v>
      </c>
    </row>
    <row r="2062" spans="1:22" ht="16">
      <c r="A2062" s="104" t="s">
        <v>883</v>
      </c>
      <c r="B2062" s="20" t="str">
        <f>VLOOKUP(A2062,'Planning Periods'!$E$2:$N$540,10,FALSE)</f>
        <v>04/30/2013 - 04/30/2021</v>
      </c>
      <c r="C2062" s="103">
        <v>2013</v>
      </c>
      <c r="D2062" s="103" t="str">
        <f t="shared" si="30"/>
        <v>Solana Beach 2013</v>
      </c>
      <c r="E2062" s="103">
        <v>85</v>
      </c>
      <c r="F2062" s="101">
        <v>0</v>
      </c>
      <c r="G2062" s="103">
        <v>0</v>
      </c>
      <c r="H2062" s="103">
        <v>0</v>
      </c>
      <c r="I2062" s="102"/>
      <c r="J2062" s="103">
        <v>65</v>
      </c>
      <c r="K2062" s="101">
        <v>1</v>
      </c>
      <c r="L2062" s="103">
        <v>0</v>
      </c>
      <c r="M2062" s="103">
        <v>1</v>
      </c>
      <c r="N2062" s="102"/>
      <c r="O2062" s="103">
        <v>59</v>
      </c>
      <c r="P2062" s="103">
        <v>0</v>
      </c>
      <c r="Q2062" s="102"/>
      <c r="R2062" s="103">
        <v>131</v>
      </c>
      <c r="S2062" s="103">
        <v>11</v>
      </c>
      <c r="T2062" s="102">
        <v>1</v>
      </c>
      <c r="U2062" s="103">
        <v>340</v>
      </c>
      <c r="V2062" s="103">
        <v>12</v>
      </c>
    </row>
    <row r="2063" spans="1:22" ht="16">
      <c r="A2063" s="104" t="s">
        <v>883</v>
      </c>
      <c r="B2063" s="20" t="str">
        <f>VLOOKUP(A2063,'Planning Periods'!$E$2:$N$540,10,FALSE)</f>
        <v>04/30/2013 - 04/30/2021</v>
      </c>
      <c r="C2063" s="103">
        <v>2014</v>
      </c>
      <c r="D2063" s="103" t="str">
        <f t="shared" si="30"/>
        <v>Solana Beach 2014</v>
      </c>
      <c r="E2063" s="103">
        <v>85</v>
      </c>
      <c r="F2063" s="101">
        <v>0</v>
      </c>
      <c r="G2063" s="103">
        <v>0</v>
      </c>
      <c r="H2063" s="103">
        <v>0</v>
      </c>
      <c r="I2063" s="102"/>
      <c r="J2063" s="103">
        <v>65</v>
      </c>
      <c r="K2063" s="101">
        <v>0</v>
      </c>
      <c r="L2063" s="103">
        <v>0</v>
      </c>
      <c r="M2063" s="103">
        <v>0</v>
      </c>
      <c r="N2063" s="102"/>
      <c r="O2063" s="103">
        <v>59</v>
      </c>
      <c r="P2063" s="103">
        <v>0</v>
      </c>
      <c r="Q2063" s="102"/>
      <c r="R2063" s="103">
        <v>131</v>
      </c>
      <c r="S2063" s="103">
        <v>5</v>
      </c>
      <c r="T2063" s="102">
        <v>0</v>
      </c>
      <c r="U2063" s="103">
        <v>340</v>
      </c>
      <c r="V2063" s="103">
        <v>5</v>
      </c>
    </row>
    <row r="2064" spans="1:22" ht="16">
      <c r="A2064" s="104" t="s">
        <v>883</v>
      </c>
      <c r="B2064" s="20" t="str">
        <f>VLOOKUP(A2064,'Planning Periods'!$E$2:$N$540,10,FALSE)</f>
        <v>04/30/2013 - 04/30/2021</v>
      </c>
      <c r="C2064" s="103">
        <v>2015</v>
      </c>
      <c r="D2064" s="103" t="str">
        <f t="shared" si="30"/>
        <v>Solana Beach 2015</v>
      </c>
      <c r="E2064" s="103">
        <v>85</v>
      </c>
      <c r="F2064" s="101">
        <v>0</v>
      </c>
      <c r="G2064" s="103">
        <v>0</v>
      </c>
      <c r="H2064" s="103">
        <v>0</v>
      </c>
      <c r="I2064" s="102"/>
      <c r="J2064" s="103">
        <v>65</v>
      </c>
      <c r="K2064" s="101">
        <v>1</v>
      </c>
      <c r="L2064" s="103">
        <v>1</v>
      </c>
      <c r="M2064" s="103">
        <v>0</v>
      </c>
      <c r="N2064" s="102"/>
      <c r="O2064" s="103">
        <v>59</v>
      </c>
      <c r="P2064" s="103">
        <v>0</v>
      </c>
      <c r="Q2064" s="102"/>
      <c r="R2064" s="103">
        <v>131</v>
      </c>
      <c r="S2064" s="103">
        <v>3</v>
      </c>
      <c r="T2064" s="102">
        <v>0</v>
      </c>
      <c r="U2064" s="103">
        <v>340</v>
      </c>
      <c r="V2064" s="103">
        <v>4</v>
      </c>
    </row>
    <row r="2065" spans="1:22" ht="16">
      <c r="A2065" s="104" t="s">
        <v>883</v>
      </c>
      <c r="B2065" s="20" t="str">
        <f>VLOOKUP(A2065,'Planning Periods'!$E$2:$N$540,10,FALSE)</f>
        <v>04/30/2013 - 04/30/2021</v>
      </c>
      <c r="C2065" s="103">
        <v>2016</v>
      </c>
      <c r="D2065" s="103" t="str">
        <f t="shared" si="30"/>
        <v>Solana Beach 2016</v>
      </c>
      <c r="E2065" s="103">
        <v>85</v>
      </c>
      <c r="F2065" s="101">
        <v>0</v>
      </c>
      <c r="G2065" s="103">
        <v>0</v>
      </c>
      <c r="H2065" s="103">
        <v>0</v>
      </c>
      <c r="I2065" s="102"/>
      <c r="J2065" s="103">
        <v>65</v>
      </c>
      <c r="K2065" s="101">
        <v>1</v>
      </c>
      <c r="L2065" s="103">
        <v>1</v>
      </c>
      <c r="M2065" s="103">
        <v>0</v>
      </c>
      <c r="N2065" s="102"/>
      <c r="O2065" s="103">
        <v>59</v>
      </c>
      <c r="P2065" s="103">
        <v>0</v>
      </c>
      <c r="Q2065" s="102"/>
      <c r="R2065" s="103">
        <v>131</v>
      </c>
      <c r="S2065" s="103">
        <v>5</v>
      </c>
      <c r="T2065" s="102">
        <v>0</v>
      </c>
      <c r="U2065" s="103">
        <v>340</v>
      </c>
      <c r="V2065" s="103">
        <v>6</v>
      </c>
    </row>
    <row r="2066" spans="1:22" ht="16">
      <c r="A2066" s="104" t="s">
        <v>883</v>
      </c>
      <c r="B2066" s="20" t="str">
        <f>VLOOKUP(A2066,'Planning Periods'!$E$2:$N$540,10,FALSE)</f>
        <v>04/30/2013 - 04/30/2021</v>
      </c>
      <c r="C2066" s="103">
        <v>2017</v>
      </c>
      <c r="D2066" s="103" t="str">
        <f t="shared" si="30"/>
        <v>Solana Beach 2017</v>
      </c>
      <c r="E2066" s="103">
        <v>85</v>
      </c>
      <c r="F2066" s="101">
        <v>0</v>
      </c>
      <c r="G2066" s="103">
        <v>0</v>
      </c>
      <c r="H2066" s="103">
        <v>0</v>
      </c>
      <c r="I2066" s="102"/>
      <c r="J2066" s="103">
        <v>65</v>
      </c>
      <c r="K2066" s="101">
        <v>2</v>
      </c>
      <c r="L2066" s="103">
        <v>2</v>
      </c>
      <c r="M2066" s="103">
        <v>0</v>
      </c>
      <c r="N2066" s="102"/>
      <c r="O2066" s="103">
        <v>59</v>
      </c>
      <c r="P2066" s="103">
        <v>3</v>
      </c>
      <c r="Q2066" s="102"/>
      <c r="R2066" s="103">
        <v>131</v>
      </c>
      <c r="S2066" s="103">
        <v>12</v>
      </c>
      <c r="T2066" s="102">
        <v>0</v>
      </c>
      <c r="U2066" s="103">
        <v>340</v>
      </c>
      <c r="V2066" s="103">
        <v>17</v>
      </c>
    </row>
    <row r="2067" spans="1:22" ht="16">
      <c r="A2067" s="104" t="s">
        <v>211</v>
      </c>
      <c r="B2067" s="20" t="str">
        <f>VLOOKUP(A2067,'Planning Periods'!$E$2:$N$540,10,FALSE)</f>
        <v>01/31/2015 - 01/31/2023</v>
      </c>
      <c r="C2067" s="103">
        <v>2014</v>
      </c>
      <c r="D2067" s="103" t="str">
        <f t="shared" si="30"/>
        <v>Solano County - Unincorporated 2014</v>
      </c>
      <c r="E2067" s="103">
        <v>26</v>
      </c>
      <c r="F2067" s="101">
        <v>1</v>
      </c>
      <c r="G2067" s="103">
        <v>1</v>
      </c>
      <c r="H2067" s="103">
        <v>0</v>
      </c>
      <c r="I2067" s="102"/>
      <c r="J2067" s="103">
        <v>15</v>
      </c>
      <c r="K2067" s="101">
        <v>13</v>
      </c>
      <c r="L2067" s="103">
        <v>13</v>
      </c>
      <c r="M2067" s="103">
        <v>0</v>
      </c>
      <c r="N2067" s="102"/>
      <c r="O2067" s="103">
        <v>19</v>
      </c>
      <c r="P2067" s="103">
        <v>2</v>
      </c>
      <c r="Q2067" s="102"/>
      <c r="R2067" s="103">
        <v>43</v>
      </c>
      <c r="S2067" s="103">
        <v>7</v>
      </c>
      <c r="T2067" s="102">
        <v>0</v>
      </c>
      <c r="U2067" s="103">
        <v>103</v>
      </c>
      <c r="V2067" s="103">
        <v>23</v>
      </c>
    </row>
    <row r="2068" spans="1:22" ht="16">
      <c r="A2068" s="104" t="s">
        <v>211</v>
      </c>
      <c r="B2068" s="20" t="str">
        <f>VLOOKUP(A2068,'Planning Periods'!$E$2:$N$540,10,FALSE)</f>
        <v>01/31/2015 - 01/31/2023</v>
      </c>
      <c r="C2068" s="103">
        <v>2015</v>
      </c>
      <c r="D2068" s="103" t="str">
        <f t="shared" si="30"/>
        <v>Solano County - Unincorporated 2015</v>
      </c>
      <c r="E2068" s="103">
        <v>26</v>
      </c>
      <c r="F2068" s="101">
        <v>0</v>
      </c>
      <c r="G2068" s="103">
        <v>0</v>
      </c>
      <c r="H2068" s="103">
        <v>0</v>
      </c>
      <c r="I2068" s="102"/>
      <c r="J2068" s="103">
        <v>15</v>
      </c>
      <c r="K2068" s="101">
        <v>11</v>
      </c>
      <c r="L2068" s="103">
        <v>0</v>
      </c>
      <c r="M2068" s="103">
        <v>11</v>
      </c>
      <c r="N2068" s="102"/>
      <c r="O2068" s="103">
        <v>19</v>
      </c>
      <c r="P2068" s="103">
        <v>7</v>
      </c>
      <c r="Q2068" s="102"/>
      <c r="R2068" s="103">
        <v>43</v>
      </c>
      <c r="S2068" s="103">
        <v>14</v>
      </c>
      <c r="T2068" s="102">
        <v>11</v>
      </c>
      <c r="U2068" s="103">
        <v>103</v>
      </c>
      <c r="V2068" s="103">
        <v>32</v>
      </c>
    </row>
    <row r="2069" spans="1:22" ht="16">
      <c r="A2069" s="104" t="s">
        <v>211</v>
      </c>
      <c r="B2069" s="20" t="str">
        <f>VLOOKUP(A2069,'Planning Periods'!$E$2:$N$540,10,FALSE)</f>
        <v>01/31/2015 - 01/31/2023</v>
      </c>
      <c r="C2069" s="103">
        <v>2016</v>
      </c>
      <c r="D2069" s="103" t="str">
        <f t="shared" si="30"/>
        <v>Solano County - Unincorporated 2016</v>
      </c>
      <c r="E2069" s="103">
        <v>26</v>
      </c>
      <c r="F2069" s="101">
        <v>3</v>
      </c>
      <c r="G2069" s="103">
        <v>0</v>
      </c>
      <c r="H2069" s="103">
        <v>3</v>
      </c>
      <c r="I2069" s="102"/>
      <c r="J2069" s="103">
        <v>15</v>
      </c>
      <c r="K2069" s="101">
        <v>8</v>
      </c>
      <c r="L2069" s="103">
        <v>0</v>
      </c>
      <c r="M2069" s="103">
        <v>8</v>
      </c>
      <c r="N2069" s="102"/>
      <c r="O2069" s="103">
        <v>19</v>
      </c>
      <c r="P2069" s="103">
        <v>5</v>
      </c>
      <c r="Q2069" s="102"/>
      <c r="R2069" s="103">
        <v>43</v>
      </c>
      <c r="S2069" s="103">
        <v>16</v>
      </c>
      <c r="T2069" s="102">
        <v>8</v>
      </c>
      <c r="U2069" s="103">
        <v>103</v>
      </c>
      <c r="V2069" s="103">
        <v>32</v>
      </c>
    </row>
    <row r="2070" spans="1:22" ht="16">
      <c r="A2070" s="104" t="s">
        <v>211</v>
      </c>
      <c r="B2070" s="20" t="str">
        <f>VLOOKUP(A2070,'Planning Periods'!$E$2:$N$540,10,FALSE)</f>
        <v>01/31/2015 - 01/31/2023</v>
      </c>
      <c r="C2070" s="103">
        <v>2017</v>
      </c>
      <c r="D2070" s="103" t="str">
        <f t="shared" si="30"/>
        <v>Solano County - Unincorporated 2017</v>
      </c>
      <c r="E2070" s="103">
        <v>26</v>
      </c>
      <c r="F2070" s="101">
        <v>0</v>
      </c>
      <c r="G2070" s="103">
        <v>0</v>
      </c>
      <c r="H2070" s="103">
        <v>0</v>
      </c>
      <c r="I2070" s="102"/>
      <c r="J2070" s="103">
        <v>15</v>
      </c>
      <c r="K2070" s="101">
        <v>6</v>
      </c>
      <c r="L2070" s="103">
        <v>0</v>
      </c>
      <c r="M2070" s="103">
        <v>6</v>
      </c>
      <c r="N2070" s="102"/>
      <c r="O2070" s="103">
        <v>19</v>
      </c>
      <c r="P2070" s="103">
        <v>5</v>
      </c>
      <c r="Q2070" s="102"/>
      <c r="R2070" s="103">
        <v>43</v>
      </c>
      <c r="S2070" s="103">
        <v>9</v>
      </c>
      <c r="T2070" s="102">
        <v>6</v>
      </c>
      <c r="U2070" s="103">
        <v>103</v>
      </c>
      <c r="V2070" s="103">
        <v>20</v>
      </c>
    </row>
    <row r="2071" spans="1:22" ht="16">
      <c r="A2071" t="s">
        <v>1006</v>
      </c>
      <c r="B2071" s="20" t="str">
        <f>VLOOKUP(A2071,'Planning Periods'!$E$2:$N$540,10,FALSE)</f>
        <v>12/31/2015 - 12/31/2023</v>
      </c>
      <c r="C2071" s="103">
        <v>2014</v>
      </c>
      <c r="D2071" s="103" t="str">
        <f t="shared" si="30"/>
        <v>Soledad 2014</v>
      </c>
      <c r="E2071" s="101" t="s">
        <v>1538</v>
      </c>
      <c r="F2071" s="101" t="s">
        <v>1538</v>
      </c>
      <c r="G2071" s="101" t="s">
        <v>1538</v>
      </c>
      <c r="H2071" s="101" t="s">
        <v>1538</v>
      </c>
      <c r="I2071" s="101">
        <v>0</v>
      </c>
      <c r="J2071" s="101" t="s">
        <v>1538</v>
      </c>
      <c r="K2071" s="101" t="s">
        <v>1538</v>
      </c>
      <c r="L2071" s="101" t="s">
        <v>1538</v>
      </c>
      <c r="M2071" s="101" t="s">
        <v>1538</v>
      </c>
      <c r="N2071" s="101">
        <v>0</v>
      </c>
      <c r="O2071" s="101" t="s">
        <v>1538</v>
      </c>
      <c r="P2071" s="101" t="s">
        <v>1538</v>
      </c>
      <c r="Q2071" s="101"/>
      <c r="R2071" s="101" t="s">
        <v>1538</v>
      </c>
      <c r="S2071" s="101" t="s">
        <v>1538</v>
      </c>
      <c r="T2071" s="101" t="s">
        <v>1538</v>
      </c>
      <c r="U2071" s="101" t="s">
        <v>1538</v>
      </c>
      <c r="V2071" s="101" t="s">
        <v>1538</v>
      </c>
    </row>
    <row r="2072" spans="1:22" ht="16">
      <c r="A2072" t="s">
        <v>1006</v>
      </c>
      <c r="B2072" s="20" t="str">
        <f>VLOOKUP(A2072,'Planning Periods'!$E$2:$N$540,10,FALSE)</f>
        <v>12/31/2015 - 12/31/2023</v>
      </c>
      <c r="C2072" s="103">
        <v>2015</v>
      </c>
      <c r="D2072" s="103" t="str">
        <f t="shared" si="30"/>
        <v>Soledad 2015</v>
      </c>
      <c r="E2072">
        <v>46</v>
      </c>
      <c r="F2072">
        <v>0</v>
      </c>
      <c r="G2072">
        <v>0</v>
      </c>
      <c r="H2072">
        <v>0</v>
      </c>
      <c r="J2072">
        <v>30</v>
      </c>
      <c r="K2072">
        <v>0</v>
      </c>
      <c r="L2072">
        <v>0</v>
      </c>
      <c r="M2072">
        <v>0</v>
      </c>
      <c r="O2072">
        <v>35</v>
      </c>
      <c r="P2072">
        <v>0</v>
      </c>
      <c r="R2072">
        <v>80</v>
      </c>
      <c r="S2072">
        <v>3</v>
      </c>
      <c r="T2072">
        <v>0</v>
      </c>
      <c r="U2072">
        <v>191</v>
      </c>
      <c r="V2072">
        <v>3</v>
      </c>
    </row>
    <row r="2073" spans="1:22" ht="16">
      <c r="A2073" t="s">
        <v>1006</v>
      </c>
      <c r="B2073" s="20" t="str">
        <f>VLOOKUP(A2073,'Planning Periods'!$E$2:$N$540,10,FALSE)</f>
        <v>12/31/2015 - 12/31/2023</v>
      </c>
      <c r="C2073" s="103">
        <v>2016</v>
      </c>
      <c r="D2073" s="103" t="str">
        <f t="shared" si="30"/>
        <v>Soledad 2016</v>
      </c>
      <c r="E2073">
        <v>46</v>
      </c>
      <c r="F2073">
        <v>0</v>
      </c>
      <c r="G2073">
        <v>0</v>
      </c>
      <c r="H2073">
        <v>0</v>
      </c>
      <c r="J2073">
        <v>30</v>
      </c>
      <c r="K2073">
        <v>0</v>
      </c>
      <c r="L2073">
        <v>0</v>
      </c>
      <c r="M2073">
        <v>0</v>
      </c>
      <c r="O2073">
        <v>35</v>
      </c>
      <c r="P2073">
        <v>0</v>
      </c>
      <c r="R2073">
        <v>80</v>
      </c>
      <c r="S2073">
        <v>83</v>
      </c>
      <c r="T2073">
        <v>0</v>
      </c>
      <c r="U2073">
        <v>191</v>
      </c>
      <c r="V2073">
        <v>83</v>
      </c>
    </row>
    <row r="2074" spans="1:22" ht="16">
      <c r="A2074" t="s">
        <v>1006</v>
      </c>
      <c r="B2074" s="20" t="str">
        <f>VLOOKUP(A2074,'Planning Periods'!$E$2:$N$540,10,FALSE)</f>
        <v>12/31/2015 - 12/31/2023</v>
      </c>
      <c r="C2074" s="103">
        <v>2017</v>
      </c>
      <c r="D2074" s="103" t="str">
        <f t="shared" si="30"/>
        <v>Soledad 2017</v>
      </c>
      <c r="E2074">
        <v>46</v>
      </c>
      <c r="F2074">
        <v>0</v>
      </c>
      <c r="G2074">
        <v>0</v>
      </c>
      <c r="H2074">
        <v>0</v>
      </c>
      <c r="J2074">
        <v>30</v>
      </c>
      <c r="K2074">
        <v>0</v>
      </c>
      <c r="L2074">
        <v>0</v>
      </c>
      <c r="M2074">
        <v>0</v>
      </c>
      <c r="O2074">
        <v>35</v>
      </c>
      <c r="P2074">
        <v>0</v>
      </c>
      <c r="R2074">
        <v>80</v>
      </c>
      <c r="S2074">
        <v>79</v>
      </c>
      <c r="T2074">
        <v>0</v>
      </c>
      <c r="U2074">
        <v>191</v>
      </c>
      <c r="V2074">
        <v>79</v>
      </c>
    </row>
    <row r="2075" spans="1:22" ht="16">
      <c r="A2075" s="104" t="s">
        <v>842</v>
      </c>
      <c r="B2075" s="20" t="str">
        <f>VLOOKUP(A2075,'Planning Periods'!$E$2:$N$540,10,FALSE)</f>
        <v>02/15/2015 - 02/15/2023</v>
      </c>
      <c r="C2075" s="103">
        <v>2014</v>
      </c>
      <c r="D2075" s="103" t="str">
        <f t="shared" si="30"/>
        <v>Solvang 2014</v>
      </c>
      <c r="E2075" t="s">
        <v>1538</v>
      </c>
      <c r="F2075" t="s">
        <v>1538</v>
      </c>
      <c r="G2075" t="s">
        <v>1538</v>
      </c>
      <c r="H2075" t="s">
        <v>1538</v>
      </c>
      <c r="J2075" t="s">
        <v>1538</v>
      </c>
      <c r="K2075" t="s">
        <v>1538</v>
      </c>
      <c r="L2075" t="s">
        <v>1538</v>
      </c>
      <c r="M2075" t="s">
        <v>1538</v>
      </c>
      <c r="O2075" t="s">
        <v>1538</v>
      </c>
      <c r="P2075" t="s">
        <v>1538</v>
      </c>
      <c r="R2075" t="s">
        <v>1538</v>
      </c>
      <c r="S2075" t="s">
        <v>1538</v>
      </c>
      <c r="T2075" t="s">
        <v>1538</v>
      </c>
      <c r="U2075" t="s">
        <v>1538</v>
      </c>
      <c r="V2075" t="s">
        <v>1538</v>
      </c>
    </row>
    <row r="2076" spans="1:22" ht="16">
      <c r="A2076" s="104" t="s">
        <v>842</v>
      </c>
      <c r="B2076" s="20" t="str">
        <f>VLOOKUP(A2076,'Planning Periods'!$E$2:$N$540,10,FALSE)</f>
        <v>02/15/2015 - 02/15/2023</v>
      </c>
      <c r="C2076" s="103">
        <v>2015</v>
      </c>
      <c r="D2076" s="103" t="str">
        <f t="shared" si="30"/>
        <v>Solvang 2015</v>
      </c>
      <c r="E2076" s="103">
        <v>42</v>
      </c>
      <c r="F2076" s="101">
        <v>0</v>
      </c>
      <c r="G2076" s="103">
        <v>0</v>
      </c>
      <c r="H2076" s="103">
        <v>0</v>
      </c>
      <c r="I2076" s="102"/>
      <c r="J2076" s="103">
        <v>28</v>
      </c>
      <c r="K2076" s="101">
        <v>0</v>
      </c>
      <c r="L2076" s="103">
        <v>0</v>
      </c>
      <c r="M2076" s="103">
        <v>0</v>
      </c>
      <c r="N2076" s="102"/>
      <c r="O2076" s="103">
        <v>30</v>
      </c>
      <c r="P2076" s="103">
        <v>0</v>
      </c>
      <c r="Q2076" s="102"/>
      <c r="R2076" s="103">
        <v>75</v>
      </c>
      <c r="S2076" s="103">
        <v>35</v>
      </c>
      <c r="T2076" s="102">
        <v>0</v>
      </c>
      <c r="U2076" s="103">
        <v>175</v>
      </c>
      <c r="V2076" s="103">
        <v>35</v>
      </c>
    </row>
    <row r="2077" spans="1:22" ht="16">
      <c r="A2077" s="104" t="s">
        <v>842</v>
      </c>
      <c r="B2077" s="20" t="str">
        <f>VLOOKUP(A2077,'Planning Periods'!$E$2:$N$540,10,FALSE)</f>
        <v>02/15/2015 - 02/15/2023</v>
      </c>
      <c r="C2077" s="103">
        <v>2016</v>
      </c>
      <c r="D2077" s="103" t="str">
        <f t="shared" si="30"/>
        <v>Solvang 2016</v>
      </c>
      <c r="E2077" s="103">
        <v>42</v>
      </c>
      <c r="F2077" s="101">
        <v>35</v>
      </c>
      <c r="G2077" s="103">
        <v>35</v>
      </c>
      <c r="H2077" s="103">
        <v>0</v>
      </c>
      <c r="I2077" s="102"/>
      <c r="J2077" s="103">
        <v>28</v>
      </c>
      <c r="K2077" s="101">
        <v>10</v>
      </c>
      <c r="L2077" s="103">
        <v>10</v>
      </c>
      <c r="M2077" s="103">
        <v>0</v>
      </c>
      <c r="N2077" s="102"/>
      <c r="O2077" s="103">
        <v>30</v>
      </c>
      <c r="P2077" s="103">
        <v>0</v>
      </c>
      <c r="Q2077" s="102"/>
      <c r="R2077" s="103">
        <v>75</v>
      </c>
      <c r="S2077" s="103">
        <v>23</v>
      </c>
      <c r="T2077" s="102">
        <v>0</v>
      </c>
      <c r="U2077" s="103">
        <v>175</v>
      </c>
      <c r="V2077" s="103">
        <v>68</v>
      </c>
    </row>
    <row r="2078" spans="1:22" ht="16">
      <c r="A2078" s="104" t="s">
        <v>842</v>
      </c>
      <c r="B2078" s="20" t="str">
        <f>VLOOKUP(A2078,'Planning Periods'!$E$2:$N$540,10,FALSE)</f>
        <v>02/15/2015 - 02/15/2023</v>
      </c>
      <c r="C2078" s="103">
        <v>2017</v>
      </c>
      <c r="D2078" s="103" t="str">
        <f t="shared" si="30"/>
        <v>Solvang 2017</v>
      </c>
      <c r="E2078" s="103">
        <v>42</v>
      </c>
      <c r="F2078" s="101">
        <v>0</v>
      </c>
      <c r="G2078" s="103">
        <v>0</v>
      </c>
      <c r="H2078" s="103">
        <v>0</v>
      </c>
      <c r="I2078" s="102"/>
      <c r="J2078" s="103">
        <v>28</v>
      </c>
      <c r="K2078" s="101">
        <v>0</v>
      </c>
      <c r="L2078" s="103">
        <v>0</v>
      </c>
      <c r="M2078" s="103">
        <v>0</v>
      </c>
      <c r="N2078" s="102"/>
      <c r="O2078" s="103">
        <v>30</v>
      </c>
      <c r="P2078" s="103">
        <v>1</v>
      </c>
      <c r="Q2078" s="102"/>
      <c r="R2078" s="103">
        <v>75</v>
      </c>
      <c r="S2078" s="103">
        <v>23</v>
      </c>
      <c r="T2078" s="102">
        <v>0</v>
      </c>
      <c r="U2078" s="103">
        <v>175</v>
      </c>
      <c r="V2078" s="103">
        <v>24</v>
      </c>
    </row>
    <row r="2079" spans="1:22" ht="16">
      <c r="A2079" s="104" t="s">
        <v>793</v>
      </c>
      <c r="B2079" s="20" t="str">
        <f>VLOOKUP(A2079,'Planning Periods'!$E$2:$N$540,10,FALSE)</f>
        <v>01/31/2015 - 01/31/2023</v>
      </c>
      <c r="C2079" s="103">
        <v>2014</v>
      </c>
      <c r="D2079" s="103" t="str">
        <f t="shared" si="30"/>
        <v>Sonoma 2014</v>
      </c>
      <c r="E2079" s="103" t="s">
        <v>1538</v>
      </c>
      <c r="F2079" s="101" t="s">
        <v>1538</v>
      </c>
      <c r="G2079" s="103" t="s">
        <v>1538</v>
      </c>
      <c r="H2079" s="103" t="s">
        <v>1538</v>
      </c>
      <c r="I2079" s="102"/>
      <c r="J2079" s="103" t="s">
        <v>1538</v>
      </c>
      <c r="K2079" s="101" t="s">
        <v>1538</v>
      </c>
      <c r="L2079" s="103" t="s">
        <v>1538</v>
      </c>
      <c r="M2079" s="103" t="s">
        <v>1538</v>
      </c>
      <c r="N2079" s="102"/>
      <c r="O2079" s="103" t="s">
        <v>1538</v>
      </c>
      <c r="P2079" s="103" t="s">
        <v>1538</v>
      </c>
      <c r="Q2079" s="102"/>
      <c r="R2079" s="103" t="s">
        <v>1538</v>
      </c>
      <c r="S2079" s="103" t="s">
        <v>1538</v>
      </c>
      <c r="T2079" s="102" t="s">
        <v>1538</v>
      </c>
      <c r="U2079" s="103" t="s">
        <v>1538</v>
      </c>
      <c r="V2079" s="103" t="s">
        <v>1538</v>
      </c>
    </row>
    <row r="2080" spans="1:22" ht="16">
      <c r="A2080" s="104" t="s">
        <v>793</v>
      </c>
      <c r="B2080" s="20" t="str">
        <f>VLOOKUP(A2080,'Planning Periods'!$E$2:$N$540,10,FALSE)</f>
        <v>01/31/2015 - 01/31/2023</v>
      </c>
      <c r="C2080" s="103">
        <v>2015</v>
      </c>
      <c r="D2080" s="103" t="str">
        <f t="shared" si="30"/>
        <v>Sonoma 2015</v>
      </c>
      <c r="E2080" s="103" t="s">
        <v>1538</v>
      </c>
      <c r="F2080" s="101" t="s">
        <v>1538</v>
      </c>
      <c r="G2080" s="103" t="s">
        <v>1538</v>
      </c>
      <c r="H2080" s="103" t="s">
        <v>1538</v>
      </c>
      <c r="I2080" s="102"/>
      <c r="J2080" s="103" t="s">
        <v>1538</v>
      </c>
      <c r="K2080" s="101" t="s">
        <v>1538</v>
      </c>
      <c r="L2080" s="103" t="s">
        <v>1538</v>
      </c>
      <c r="M2080" s="103" t="s">
        <v>1538</v>
      </c>
      <c r="N2080" s="102"/>
      <c r="O2080" s="103" t="s">
        <v>1538</v>
      </c>
      <c r="P2080" s="103" t="s">
        <v>1538</v>
      </c>
      <c r="Q2080" s="102"/>
      <c r="R2080" s="103" t="s">
        <v>1538</v>
      </c>
      <c r="S2080" s="103" t="s">
        <v>1538</v>
      </c>
      <c r="T2080" s="102" t="s">
        <v>1538</v>
      </c>
      <c r="U2080" s="103" t="s">
        <v>1538</v>
      </c>
      <c r="V2080" s="103" t="s">
        <v>1538</v>
      </c>
    </row>
    <row r="2081" spans="1:22" ht="16">
      <c r="A2081" s="104" t="s">
        <v>793</v>
      </c>
      <c r="B2081" s="20" t="str">
        <f>VLOOKUP(A2081,'Planning Periods'!$E$2:$N$540,10,FALSE)</f>
        <v>01/31/2015 - 01/31/2023</v>
      </c>
      <c r="C2081" s="103">
        <v>2016</v>
      </c>
      <c r="D2081" s="103" t="str">
        <f t="shared" si="30"/>
        <v>Sonoma 2016</v>
      </c>
      <c r="E2081" s="103">
        <v>24</v>
      </c>
      <c r="F2081" s="101">
        <v>0</v>
      </c>
      <c r="G2081" s="103">
        <v>0</v>
      </c>
      <c r="H2081" s="103">
        <v>0</v>
      </c>
      <c r="I2081" s="102"/>
      <c r="J2081" s="103">
        <v>23</v>
      </c>
      <c r="K2081" s="101">
        <v>0</v>
      </c>
      <c r="L2081" s="103">
        <v>0</v>
      </c>
      <c r="M2081" s="103">
        <v>0</v>
      </c>
      <c r="N2081" s="102"/>
      <c r="O2081" s="103">
        <v>27</v>
      </c>
      <c r="P2081" s="103">
        <v>0</v>
      </c>
      <c r="Q2081" s="102"/>
      <c r="R2081" s="103">
        <v>63</v>
      </c>
      <c r="S2081" s="103">
        <v>12</v>
      </c>
      <c r="T2081" s="102">
        <v>0</v>
      </c>
      <c r="U2081" s="103">
        <v>137</v>
      </c>
      <c r="V2081" s="103">
        <v>12</v>
      </c>
    </row>
    <row r="2082" spans="1:22" ht="16">
      <c r="A2082" s="104" t="s">
        <v>793</v>
      </c>
      <c r="B2082" s="20" t="str">
        <f>VLOOKUP(A2082,'Planning Periods'!$E$2:$N$540,10,FALSE)</f>
        <v>01/31/2015 - 01/31/2023</v>
      </c>
      <c r="C2082" s="103">
        <v>2017</v>
      </c>
      <c r="D2082" s="103" t="str">
        <f t="shared" si="30"/>
        <v>Sonoma 2017</v>
      </c>
      <c r="E2082" s="103">
        <v>24</v>
      </c>
      <c r="F2082" s="101">
        <v>0</v>
      </c>
      <c r="G2082" s="103">
        <v>0</v>
      </c>
      <c r="H2082" s="103">
        <v>0</v>
      </c>
      <c r="I2082" s="102"/>
      <c r="J2082" s="103">
        <v>23</v>
      </c>
      <c r="K2082" s="101">
        <v>0</v>
      </c>
      <c r="L2082" s="103">
        <v>0</v>
      </c>
      <c r="M2082" s="103">
        <v>0</v>
      </c>
      <c r="N2082" s="102"/>
      <c r="O2082" s="103">
        <v>27</v>
      </c>
      <c r="P2082" s="103">
        <v>1</v>
      </c>
      <c r="Q2082" s="102"/>
      <c r="R2082" s="103">
        <v>63</v>
      </c>
      <c r="S2082" s="103">
        <v>9</v>
      </c>
      <c r="T2082" s="102">
        <v>0</v>
      </c>
      <c r="U2082" s="103">
        <v>137</v>
      </c>
      <c r="V2082" s="103">
        <v>10</v>
      </c>
    </row>
    <row r="2083" spans="1:22" ht="16">
      <c r="A2083" s="104" t="s">
        <v>198</v>
      </c>
      <c r="B2083" s="20" t="str">
        <f>VLOOKUP(A2083,'Planning Periods'!$E$2:$N$540,10,FALSE)</f>
        <v>01/31/2015 - 01/31/2023</v>
      </c>
      <c r="C2083" s="103">
        <v>2014</v>
      </c>
      <c r="D2083" s="103" t="str">
        <f t="shared" si="30"/>
        <v>Sonoma County - Unincorporated 2014</v>
      </c>
      <c r="E2083" s="103">
        <v>126</v>
      </c>
      <c r="F2083" s="101">
        <v>1</v>
      </c>
      <c r="G2083" s="103">
        <v>1</v>
      </c>
      <c r="H2083" s="103">
        <v>0</v>
      </c>
      <c r="I2083" s="102"/>
      <c r="J2083" s="103">
        <v>37</v>
      </c>
      <c r="K2083" s="101">
        <v>7</v>
      </c>
      <c r="L2083" s="103">
        <v>7</v>
      </c>
      <c r="M2083" s="103">
        <v>0</v>
      </c>
      <c r="N2083" s="102"/>
      <c r="O2083" s="103">
        <v>160</v>
      </c>
      <c r="P2083" s="103">
        <v>32</v>
      </c>
      <c r="Q2083" s="102"/>
      <c r="R2083" s="103">
        <v>192</v>
      </c>
      <c r="S2083" s="103">
        <v>51</v>
      </c>
      <c r="T2083" s="102">
        <v>0</v>
      </c>
      <c r="U2083" s="103">
        <v>515</v>
      </c>
      <c r="V2083" s="103">
        <v>91</v>
      </c>
    </row>
    <row r="2084" spans="1:22" ht="16">
      <c r="A2084" s="104" t="s">
        <v>198</v>
      </c>
      <c r="B2084" s="20" t="str">
        <f>VLOOKUP(A2084,'Planning Periods'!$E$2:$N$540,10,FALSE)</f>
        <v>01/31/2015 - 01/31/2023</v>
      </c>
      <c r="C2084" s="103">
        <v>2015</v>
      </c>
      <c r="D2084" s="103" t="str">
        <f t="shared" si="30"/>
        <v>Sonoma County - Unincorporated 2015</v>
      </c>
      <c r="E2084" s="103">
        <v>126</v>
      </c>
      <c r="F2084" s="101">
        <v>24</v>
      </c>
      <c r="G2084" s="103">
        <v>24</v>
      </c>
      <c r="H2084" s="103">
        <v>0</v>
      </c>
      <c r="I2084" s="102"/>
      <c r="J2084" s="103">
        <v>37</v>
      </c>
      <c r="K2084" s="101">
        <v>46</v>
      </c>
      <c r="L2084" s="103">
        <v>46</v>
      </c>
      <c r="M2084" s="103">
        <v>0</v>
      </c>
      <c r="N2084" s="102"/>
      <c r="O2084" s="103">
        <v>160</v>
      </c>
      <c r="P2084" s="103">
        <v>44</v>
      </c>
      <c r="Q2084" s="102"/>
      <c r="R2084" s="103">
        <v>192</v>
      </c>
      <c r="S2084" s="103">
        <v>79</v>
      </c>
      <c r="T2084" s="102">
        <v>0</v>
      </c>
      <c r="U2084" s="103">
        <v>515</v>
      </c>
      <c r="V2084" s="103">
        <v>193</v>
      </c>
    </row>
    <row r="2085" spans="1:22" ht="16">
      <c r="A2085" s="104" t="s">
        <v>198</v>
      </c>
      <c r="B2085" s="20" t="str">
        <f>VLOOKUP(A2085,'Planning Periods'!$E$2:$N$540,10,FALSE)</f>
        <v>01/31/2015 - 01/31/2023</v>
      </c>
      <c r="C2085" s="103">
        <v>2016</v>
      </c>
      <c r="D2085" s="103" t="str">
        <f t="shared" si="30"/>
        <v>Sonoma County - Unincorporated 2016</v>
      </c>
      <c r="E2085" s="103">
        <v>126</v>
      </c>
      <c r="F2085" s="101">
        <v>78</v>
      </c>
      <c r="G2085" s="103">
        <v>78</v>
      </c>
      <c r="H2085" s="103">
        <v>0</v>
      </c>
      <c r="I2085" s="102"/>
      <c r="J2085" s="103">
        <v>37</v>
      </c>
      <c r="K2085" s="101">
        <v>18</v>
      </c>
      <c r="L2085" s="103">
        <v>17</v>
      </c>
      <c r="M2085" s="103">
        <v>1</v>
      </c>
      <c r="N2085" s="102"/>
      <c r="O2085" s="103">
        <v>160</v>
      </c>
      <c r="P2085" s="103">
        <v>55</v>
      </c>
      <c r="Q2085" s="102"/>
      <c r="R2085" s="103">
        <v>192</v>
      </c>
      <c r="S2085" s="103">
        <v>154</v>
      </c>
      <c r="T2085" s="102">
        <v>1</v>
      </c>
      <c r="U2085" s="103">
        <v>515</v>
      </c>
      <c r="V2085" s="103">
        <v>305</v>
      </c>
    </row>
    <row r="2086" spans="1:22" ht="16">
      <c r="A2086" s="104" t="s">
        <v>198</v>
      </c>
      <c r="B2086" s="20" t="str">
        <f>VLOOKUP(A2086,'Planning Periods'!$E$2:$N$540,10,FALSE)</f>
        <v>01/31/2015 - 01/31/2023</v>
      </c>
      <c r="C2086" s="103">
        <v>2017</v>
      </c>
      <c r="D2086" s="103" t="str">
        <f t="shared" si="30"/>
        <v>Sonoma County - Unincorporated 2017</v>
      </c>
      <c r="E2086" s="103">
        <v>126</v>
      </c>
      <c r="F2086" s="101">
        <v>0</v>
      </c>
      <c r="G2086" s="103">
        <v>0</v>
      </c>
      <c r="H2086" s="103">
        <v>0</v>
      </c>
      <c r="I2086" s="102"/>
      <c r="J2086" s="103">
        <v>37</v>
      </c>
      <c r="K2086" s="101">
        <v>10</v>
      </c>
      <c r="L2086" s="103">
        <v>10</v>
      </c>
      <c r="M2086" s="103">
        <v>0</v>
      </c>
      <c r="N2086" s="102"/>
      <c r="O2086" s="103">
        <v>160</v>
      </c>
      <c r="P2086" s="103">
        <v>57</v>
      </c>
      <c r="Q2086" s="102"/>
      <c r="R2086" s="103">
        <v>192</v>
      </c>
      <c r="S2086" s="103">
        <v>168</v>
      </c>
      <c r="T2086" s="102">
        <v>0</v>
      </c>
      <c r="U2086" s="103">
        <v>515</v>
      </c>
      <c r="V2086" s="103">
        <v>235</v>
      </c>
    </row>
    <row r="2087" spans="1:22" ht="16">
      <c r="A2087" s="104" t="s">
        <v>767</v>
      </c>
      <c r="B2087" s="20" t="str">
        <f>VLOOKUP(A2087,'Planning Periods'!$E$2:$N$540,10,FALSE)</f>
        <v>06/30/2014 - 06/30/2019</v>
      </c>
      <c r="C2087" s="103">
        <v>2014</v>
      </c>
      <c r="D2087" s="103" t="str">
        <f t="shared" si="30"/>
        <v>Sonora 2014</v>
      </c>
      <c r="E2087" s="103">
        <v>23</v>
      </c>
      <c r="F2087" s="101">
        <v>0</v>
      </c>
      <c r="G2087" s="103">
        <v>0</v>
      </c>
      <c r="H2087" s="103">
        <v>0</v>
      </c>
      <c r="I2087" s="102"/>
      <c r="J2087" s="103">
        <v>16</v>
      </c>
      <c r="K2087" s="101">
        <v>1</v>
      </c>
      <c r="L2087" s="103">
        <v>0</v>
      </c>
      <c r="M2087" s="103">
        <v>1</v>
      </c>
      <c r="N2087" s="102"/>
      <c r="O2087" s="103">
        <v>19</v>
      </c>
      <c r="P2087" s="103">
        <v>2</v>
      </c>
      <c r="Q2087" s="102"/>
      <c r="R2087" s="103">
        <v>42</v>
      </c>
      <c r="S2087" s="103">
        <v>0</v>
      </c>
      <c r="T2087" s="102">
        <v>1</v>
      </c>
      <c r="U2087" s="103">
        <v>100</v>
      </c>
      <c r="V2087" s="103">
        <v>3</v>
      </c>
    </row>
    <row r="2088" spans="1:22" ht="16">
      <c r="A2088" s="104" t="s">
        <v>767</v>
      </c>
      <c r="B2088" s="20" t="str">
        <f>VLOOKUP(A2088,'Planning Periods'!$E$2:$N$540,10,FALSE)</f>
        <v>06/30/2014 - 06/30/2019</v>
      </c>
      <c r="C2088" s="103">
        <v>2015</v>
      </c>
      <c r="D2088" s="103" t="str">
        <f t="shared" si="30"/>
        <v>Sonora 2015</v>
      </c>
      <c r="E2088" s="103">
        <v>23</v>
      </c>
      <c r="F2088" s="101">
        <v>0</v>
      </c>
      <c r="G2088" s="103">
        <v>0</v>
      </c>
      <c r="H2088" s="103">
        <v>0</v>
      </c>
      <c r="I2088" s="102"/>
      <c r="J2088" s="103">
        <v>16</v>
      </c>
      <c r="K2088" s="101">
        <v>1</v>
      </c>
      <c r="L2088" s="103">
        <v>0</v>
      </c>
      <c r="M2088" s="103">
        <v>1</v>
      </c>
      <c r="N2088" s="102"/>
      <c r="O2088" s="103">
        <v>19</v>
      </c>
      <c r="P2088" s="103">
        <v>2</v>
      </c>
      <c r="Q2088" s="102"/>
      <c r="R2088" s="103">
        <v>42</v>
      </c>
      <c r="S2088" s="103">
        <v>0</v>
      </c>
      <c r="T2088" s="102">
        <v>1</v>
      </c>
      <c r="U2088" s="103">
        <v>100</v>
      </c>
      <c r="V2088" s="103">
        <v>3</v>
      </c>
    </row>
    <row r="2089" spans="1:22" ht="16">
      <c r="A2089" s="104" t="s">
        <v>767</v>
      </c>
      <c r="B2089" s="20" t="str">
        <f>VLOOKUP(A2089,'Planning Periods'!$E$2:$N$540,10,FALSE)</f>
        <v>06/30/2014 - 06/30/2019</v>
      </c>
      <c r="C2089" s="103">
        <v>2016</v>
      </c>
      <c r="D2089" s="103" t="str">
        <f t="shared" si="30"/>
        <v>Sonora 2016</v>
      </c>
      <c r="E2089" s="103">
        <v>23</v>
      </c>
      <c r="F2089" s="101">
        <v>0</v>
      </c>
      <c r="G2089" s="103">
        <v>0</v>
      </c>
      <c r="H2089" s="103">
        <v>0</v>
      </c>
      <c r="I2089" s="102"/>
      <c r="J2089" s="103">
        <v>16</v>
      </c>
      <c r="K2089" s="101">
        <v>8</v>
      </c>
      <c r="L2089" s="103">
        <v>8</v>
      </c>
      <c r="M2089" s="103">
        <v>0</v>
      </c>
      <c r="N2089" s="102"/>
      <c r="O2089" s="103">
        <v>19</v>
      </c>
      <c r="P2089" s="103">
        <v>2</v>
      </c>
      <c r="Q2089" s="102"/>
      <c r="R2089" s="103">
        <v>42</v>
      </c>
      <c r="S2089" s="103">
        <v>4</v>
      </c>
      <c r="T2089" s="102">
        <v>0</v>
      </c>
      <c r="U2089" s="103">
        <v>100</v>
      </c>
      <c r="V2089" s="103">
        <v>14</v>
      </c>
    </row>
    <row r="2090" spans="1:22" ht="16">
      <c r="A2090" s="104" t="s">
        <v>767</v>
      </c>
      <c r="B2090" s="20" t="str">
        <f>VLOOKUP(A2090,'Planning Periods'!$E$2:$N$540,10,FALSE)</f>
        <v>06/30/2014 - 06/30/2019</v>
      </c>
      <c r="C2090" s="103">
        <v>2017</v>
      </c>
      <c r="D2090" s="103" t="str">
        <f t="shared" si="30"/>
        <v>Sonora 2017</v>
      </c>
      <c r="E2090" s="103">
        <v>23</v>
      </c>
      <c r="F2090" s="101">
        <v>0</v>
      </c>
      <c r="G2090" s="103">
        <v>0</v>
      </c>
      <c r="H2090" s="103">
        <v>0</v>
      </c>
      <c r="I2090" s="102"/>
      <c r="J2090" s="103">
        <v>16</v>
      </c>
      <c r="K2090" s="101">
        <v>0</v>
      </c>
      <c r="L2090" s="103">
        <v>0</v>
      </c>
      <c r="M2090" s="103">
        <v>0</v>
      </c>
      <c r="N2090" s="102"/>
      <c r="O2090" s="103">
        <v>19</v>
      </c>
      <c r="P2090" s="103">
        <v>1</v>
      </c>
      <c r="Q2090" s="102"/>
      <c r="R2090" s="103">
        <v>42</v>
      </c>
      <c r="S2090" s="103">
        <v>0</v>
      </c>
      <c r="T2090" s="102">
        <v>0</v>
      </c>
      <c r="U2090" s="103">
        <v>100</v>
      </c>
      <c r="V2090" s="103">
        <v>1</v>
      </c>
    </row>
    <row r="2091" spans="1:22">
      <c r="A2091" t="s">
        <v>1052</v>
      </c>
      <c r="B2091" s="20"/>
      <c r="C2091" s="103">
        <v>2013</v>
      </c>
      <c r="D2091" s="103" t="str">
        <f t="shared" si="30"/>
        <v>South El Monte 2013</v>
      </c>
      <c r="E2091" s="103">
        <v>43</v>
      </c>
      <c r="F2091" s="101">
        <v>0</v>
      </c>
      <c r="G2091" s="103">
        <v>0</v>
      </c>
      <c r="H2091" s="103">
        <v>0</v>
      </c>
      <c r="I2091" s="102"/>
      <c r="J2091" s="103">
        <v>25</v>
      </c>
      <c r="K2091" s="101">
        <v>1</v>
      </c>
      <c r="L2091" s="103">
        <v>0</v>
      </c>
      <c r="M2091" s="103">
        <v>1</v>
      </c>
      <c r="N2091" s="102"/>
      <c r="O2091" s="103">
        <v>28</v>
      </c>
      <c r="P2091" s="103">
        <v>1</v>
      </c>
      <c r="Q2091" s="102"/>
      <c r="R2091" s="103">
        <v>76</v>
      </c>
      <c r="S2091" s="103">
        <v>0</v>
      </c>
      <c r="T2091" s="102">
        <v>1</v>
      </c>
      <c r="U2091" s="103">
        <v>172</v>
      </c>
      <c r="V2091" s="103">
        <v>2</v>
      </c>
    </row>
    <row r="2092" spans="1:22" ht="16">
      <c r="A2092" t="s">
        <v>1052</v>
      </c>
      <c r="B2092" s="20" t="str">
        <f>VLOOKUP(A2092,'Planning Periods'!$E$2:$N$540,10,FALSE)</f>
        <v>10/15/2013 - 10/15/2021</v>
      </c>
      <c r="C2092" s="103">
        <v>2014</v>
      </c>
      <c r="D2092" s="103" t="str">
        <f t="shared" si="30"/>
        <v>South El Monte 2014</v>
      </c>
      <c r="E2092" s="101">
        <v>43</v>
      </c>
      <c r="F2092" s="101">
        <v>0</v>
      </c>
      <c r="G2092" s="101">
        <v>0</v>
      </c>
      <c r="H2092" s="101">
        <v>0</v>
      </c>
      <c r="I2092" s="101">
        <v>0</v>
      </c>
      <c r="J2092" s="101">
        <v>25</v>
      </c>
      <c r="K2092" s="101">
        <v>4</v>
      </c>
      <c r="L2092" s="101">
        <v>0</v>
      </c>
      <c r="M2092" s="101">
        <v>4</v>
      </c>
      <c r="N2092" s="101">
        <v>0</v>
      </c>
      <c r="O2092" s="101">
        <v>28</v>
      </c>
      <c r="P2092" s="101">
        <v>0</v>
      </c>
      <c r="Q2092" s="101"/>
      <c r="R2092" s="101">
        <v>76</v>
      </c>
      <c r="S2092" s="101">
        <v>76</v>
      </c>
      <c r="T2092" s="101">
        <v>4</v>
      </c>
      <c r="U2092" s="101">
        <v>172</v>
      </c>
      <c r="V2092" s="101">
        <v>80</v>
      </c>
    </row>
    <row r="2093" spans="1:22" ht="16">
      <c r="A2093" t="s">
        <v>1052</v>
      </c>
      <c r="B2093" s="20" t="str">
        <f>VLOOKUP(A2093,'Planning Periods'!$E$2:$N$540,10,FALSE)</f>
        <v>10/15/2013 - 10/15/2021</v>
      </c>
      <c r="C2093" s="103">
        <v>2015</v>
      </c>
      <c r="D2093" s="103" t="str">
        <f t="shared" si="30"/>
        <v>South El Monte 2015</v>
      </c>
      <c r="E2093">
        <v>43</v>
      </c>
      <c r="F2093">
        <v>0</v>
      </c>
      <c r="G2093">
        <v>0</v>
      </c>
      <c r="H2093">
        <v>0</v>
      </c>
      <c r="J2093">
        <v>25</v>
      </c>
      <c r="K2093">
        <v>2</v>
      </c>
      <c r="L2093">
        <v>0</v>
      </c>
      <c r="M2093">
        <v>2</v>
      </c>
      <c r="O2093">
        <v>28</v>
      </c>
      <c r="P2093">
        <v>0</v>
      </c>
      <c r="R2093">
        <v>76</v>
      </c>
      <c r="S2093">
        <v>33</v>
      </c>
      <c r="T2093">
        <v>2</v>
      </c>
      <c r="U2093">
        <v>172</v>
      </c>
      <c r="V2093">
        <v>35</v>
      </c>
    </row>
    <row r="2094" spans="1:22" ht="16">
      <c r="A2094" t="s">
        <v>1052</v>
      </c>
      <c r="B2094" s="20" t="str">
        <f>VLOOKUP(A2094,'Planning Periods'!$E$2:$N$540,10,FALSE)</f>
        <v>10/15/2013 - 10/15/2021</v>
      </c>
      <c r="C2094" s="103">
        <v>2016</v>
      </c>
      <c r="D2094" s="103" t="str">
        <f t="shared" si="30"/>
        <v>South El Monte 2016</v>
      </c>
      <c r="E2094">
        <v>43</v>
      </c>
      <c r="F2094">
        <v>0</v>
      </c>
      <c r="G2094">
        <v>0</v>
      </c>
      <c r="H2094">
        <v>0</v>
      </c>
      <c r="J2094">
        <v>25</v>
      </c>
      <c r="K2094">
        <v>6</v>
      </c>
      <c r="L2094">
        <v>0</v>
      </c>
      <c r="M2094">
        <v>6</v>
      </c>
      <c r="O2094">
        <v>28</v>
      </c>
      <c r="P2094">
        <v>0</v>
      </c>
      <c r="R2094">
        <v>76</v>
      </c>
      <c r="S2094">
        <v>25</v>
      </c>
      <c r="T2094">
        <v>6</v>
      </c>
      <c r="U2094">
        <v>172</v>
      </c>
      <c r="V2094">
        <v>31</v>
      </c>
    </row>
    <row r="2095" spans="1:22" ht="16">
      <c r="A2095" t="s">
        <v>1052</v>
      </c>
      <c r="B2095" s="20" t="str">
        <f>VLOOKUP(A2095,'Planning Periods'!$E$2:$N$540,10,FALSE)</f>
        <v>10/15/2013 - 10/15/2021</v>
      </c>
      <c r="C2095" s="103">
        <v>2017</v>
      </c>
      <c r="D2095" s="103" t="str">
        <f t="shared" si="30"/>
        <v>South El Monte 2017</v>
      </c>
      <c r="E2095" t="s">
        <v>1538</v>
      </c>
      <c r="F2095" t="s">
        <v>1538</v>
      </c>
      <c r="G2095" t="s">
        <v>1538</v>
      </c>
      <c r="H2095" t="s">
        <v>1538</v>
      </c>
      <c r="J2095" t="s">
        <v>1538</v>
      </c>
      <c r="K2095" t="s">
        <v>1538</v>
      </c>
      <c r="L2095" t="s">
        <v>1538</v>
      </c>
      <c r="M2095" t="s">
        <v>1538</v>
      </c>
      <c r="O2095" t="s">
        <v>1538</v>
      </c>
      <c r="P2095" t="s">
        <v>1538</v>
      </c>
      <c r="R2095" t="s">
        <v>1538</v>
      </c>
      <c r="S2095" t="s">
        <v>1538</v>
      </c>
      <c r="T2095" t="s">
        <v>1538</v>
      </c>
      <c r="U2095" t="s">
        <v>1538</v>
      </c>
      <c r="V2095" t="s">
        <v>1538</v>
      </c>
    </row>
    <row r="2096" spans="1:22">
      <c r="A2096" s="104" t="s">
        <v>1051</v>
      </c>
      <c r="B2096" s="20"/>
      <c r="C2096" s="103">
        <v>2013</v>
      </c>
      <c r="D2096" s="103" t="str">
        <f>CONCATENATE(A2096," ",C2096)</f>
        <v>South Gate 2013</v>
      </c>
      <c r="E2096" t="s">
        <v>1538</v>
      </c>
      <c r="F2096" t="s">
        <v>1538</v>
      </c>
      <c r="G2096" t="s">
        <v>1538</v>
      </c>
      <c r="H2096" t="s">
        <v>1538</v>
      </c>
      <c r="J2096" t="s">
        <v>1538</v>
      </c>
      <c r="K2096" t="s">
        <v>1538</v>
      </c>
      <c r="L2096" t="s">
        <v>1538</v>
      </c>
      <c r="M2096" t="s">
        <v>1538</v>
      </c>
      <c r="O2096" t="s">
        <v>1538</v>
      </c>
      <c r="P2096" t="s">
        <v>1538</v>
      </c>
      <c r="R2096" t="s">
        <v>1538</v>
      </c>
      <c r="S2096" t="s">
        <v>1538</v>
      </c>
      <c r="T2096" t="s">
        <v>1538</v>
      </c>
      <c r="U2096" t="s">
        <v>1538</v>
      </c>
      <c r="V2096" t="s">
        <v>1538</v>
      </c>
    </row>
    <row r="2097" spans="1:22" ht="16">
      <c r="A2097" s="104" t="s">
        <v>1051</v>
      </c>
      <c r="B2097" s="20" t="str">
        <f>VLOOKUP(A2097,'Planning Periods'!$E$2:$N$540,10,FALSE)</f>
        <v>10/15/2013 - 10/15/2021</v>
      </c>
      <c r="C2097" s="103">
        <v>2014</v>
      </c>
      <c r="D2097" s="103" t="str">
        <f>CONCATENATE(A2097," ",C2097)</f>
        <v>South Gate 2014</v>
      </c>
      <c r="E2097" s="103">
        <v>314</v>
      </c>
      <c r="F2097" s="101">
        <v>22</v>
      </c>
      <c r="G2097" s="103">
        <v>22</v>
      </c>
      <c r="H2097" s="103">
        <v>0</v>
      </c>
      <c r="I2097" s="102"/>
      <c r="J2097" s="103">
        <v>185</v>
      </c>
      <c r="K2097" s="101">
        <v>192</v>
      </c>
      <c r="L2097" s="103">
        <v>192</v>
      </c>
      <c r="M2097" s="103">
        <v>0</v>
      </c>
      <c r="N2097" s="102"/>
      <c r="O2097" s="103">
        <v>205</v>
      </c>
      <c r="P2097" s="103">
        <v>15</v>
      </c>
      <c r="Q2097" s="102"/>
      <c r="R2097" s="103">
        <v>558</v>
      </c>
      <c r="S2097" s="103">
        <v>6</v>
      </c>
      <c r="T2097" s="102">
        <v>0</v>
      </c>
      <c r="U2097" s="103">
        <v>1262</v>
      </c>
      <c r="V2097" s="103">
        <v>235</v>
      </c>
    </row>
    <row r="2098" spans="1:22" ht="16">
      <c r="A2098" s="104" t="s">
        <v>1051</v>
      </c>
      <c r="B2098" s="20" t="str">
        <f>VLOOKUP(A2098,'Planning Periods'!$E$2:$N$540,10,FALSE)</f>
        <v>10/15/2013 - 10/15/2021</v>
      </c>
      <c r="C2098" s="103">
        <v>2015</v>
      </c>
      <c r="D2098" s="103" t="str">
        <f t="shared" ref="D2098:D2162" si="31">CONCATENATE(A2098," ",C2098)</f>
        <v>South Gate 2015</v>
      </c>
      <c r="E2098" s="103">
        <v>314</v>
      </c>
      <c r="F2098" s="101">
        <v>0</v>
      </c>
      <c r="G2098" s="103">
        <v>0</v>
      </c>
      <c r="H2098" s="103">
        <v>0</v>
      </c>
      <c r="I2098" s="102"/>
      <c r="J2098" s="103">
        <v>185</v>
      </c>
      <c r="K2098" s="101">
        <v>0</v>
      </c>
      <c r="L2098" s="103">
        <v>0</v>
      </c>
      <c r="M2098" s="103">
        <v>0</v>
      </c>
      <c r="N2098" s="102"/>
      <c r="O2098" s="103">
        <v>205</v>
      </c>
      <c r="P2098" s="103">
        <v>12</v>
      </c>
      <c r="Q2098" s="102"/>
      <c r="R2098" s="103">
        <v>558</v>
      </c>
      <c r="S2098" s="103">
        <v>3</v>
      </c>
      <c r="T2098" s="102">
        <v>0</v>
      </c>
      <c r="U2098" s="103">
        <v>1262</v>
      </c>
      <c r="V2098" s="103">
        <v>15</v>
      </c>
    </row>
    <row r="2099" spans="1:22" ht="16">
      <c r="A2099" s="104" t="s">
        <v>1051</v>
      </c>
      <c r="B2099" s="20" t="str">
        <f>VLOOKUP(A2099,'Planning Periods'!$E$2:$N$540,10,FALSE)</f>
        <v>10/15/2013 - 10/15/2021</v>
      </c>
      <c r="C2099" s="103">
        <v>2016</v>
      </c>
      <c r="D2099" s="103" t="str">
        <f t="shared" si="31"/>
        <v>South Gate 2016</v>
      </c>
      <c r="E2099" s="103">
        <v>314</v>
      </c>
      <c r="F2099" s="101">
        <v>0</v>
      </c>
      <c r="G2099" s="103">
        <v>0</v>
      </c>
      <c r="H2099" s="103">
        <v>0</v>
      </c>
      <c r="I2099" s="102"/>
      <c r="J2099" s="103">
        <v>185</v>
      </c>
      <c r="K2099" s="101">
        <v>0</v>
      </c>
      <c r="L2099" s="103">
        <v>0</v>
      </c>
      <c r="M2099" s="103">
        <v>0</v>
      </c>
      <c r="N2099" s="102"/>
      <c r="O2099" s="103">
        <v>205</v>
      </c>
      <c r="P2099" s="103">
        <v>15</v>
      </c>
      <c r="Q2099" s="102"/>
      <c r="R2099" s="103">
        <v>558</v>
      </c>
      <c r="S2099" s="103">
        <v>4</v>
      </c>
      <c r="T2099" s="102">
        <v>0</v>
      </c>
      <c r="U2099" s="103">
        <v>1262</v>
      </c>
      <c r="V2099" s="103">
        <v>19</v>
      </c>
    </row>
    <row r="2100" spans="1:22" ht="16">
      <c r="A2100" s="104" t="s">
        <v>1051</v>
      </c>
      <c r="B2100" s="20" t="str">
        <f>VLOOKUP(A2100,'Planning Periods'!$E$2:$N$540,10,FALSE)</f>
        <v>10/15/2013 - 10/15/2021</v>
      </c>
      <c r="C2100" s="103">
        <v>2017</v>
      </c>
      <c r="D2100" s="103" t="str">
        <f t="shared" si="31"/>
        <v>South Gate 2017</v>
      </c>
      <c r="E2100" s="103">
        <v>314</v>
      </c>
      <c r="F2100" s="101">
        <v>0</v>
      </c>
      <c r="G2100" s="103">
        <v>0</v>
      </c>
      <c r="H2100" s="103">
        <v>0</v>
      </c>
      <c r="I2100" s="102"/>
      <c r="J2100" s="103">
        <v>185</v>
      </c>
      <c r="K2100" s="101">
        <v>0</v>
      </c>
      <c r="L2100" s="103">
        <v>0</v>
      </c>
      <c r="M2100" s="103">
        <v>0</v>
      </c>
      <c r="N2100" s="102"/>
      <c r="O2100" s="103">
        <v>205</v>
      </c>
      <c r="P2100" s="103">
        <v>14</v>
      </c>
      <c r="Q2100" s="102"/>
      <c r="R2100" s="103">
        <v>558</v>
      </c>
      <c r="S2100" s="103">
        <v>4</v>
      </c>
      <c r="T2100" s="102">
        <v>0</v>
      </c>
      <c r="U2100" s="103">
        <v>1262</v>
      </c>
      <c r="V2100" s="103">
        <v>18</v>
      </c>
    </row>
    <row r="2101" spans="1:22" ht="16">
      <c r="A2101" s="104" t="s">
        <v>1186</v>
      </c>
      <c r="B2101" s="20" t="str">
        <f>VLOOKUP(A2101,'Planning Periods'!$E$2:$N$540,10,FALSE)</f>
        <v>10/31/2013 - 10/31/2021</v>
      </c>
      <c r="C2101" s="103">
        <v>2013</v>
      </c>
      <c r="D2101" s="103" t="str">
        <f t="shared" si="31"/>
        <v>South Lake Tahoe 2013</v>
      </c>
      <c r="E2101" s="103" t="s">
        <v>1538</v>
      </c>
      <c r="F2101" s="101" t="s">
        <v>1538</v>
      </c>
      <c r="G2101" s="103" t="s">
        <v>1538</v>
      </c>
      <c r="H2101" s="103" t="s">
        <v>1538</v>
      </c>
      <c r="I2101" s="102"/>
      <c r="J2101" s="103" t="s">
        <v>1538</v>
      </c>
      <c r="K2101" s="101" t="s">
        <v>1538</v>
      </c>
      <c r="L2101" s="103" t="s">
        <v>1538</v>
      </c>
      <c r="M2101" s="103" t="s">
        <v>1538</v>
      </c>
      <c r="N2101" s="102"/>
      <c r="O2101" s="103" t="s">
        <v>1538</v>
      </c>
      <c r="P2101" s="103" t="s">
        <v>1538</v>
      </c>
      <c r="Q2101" s="102"/>
      <c r="R2101" s="103" t="s">
        <v>1538</v>
      </c>
      <c r="S2101" s="103" t="s">
        <v>1538</v>
      </c>
      <c r="T2101" s="102" t="s">
        <v>1538</v>
      </c>
      <c r="U2101" s="103" t="s">
        <v>1538</v>
      </c>
      <c r="V2101" s="103" t="s">
        <v>1538</v>
      </c>
    </row>
    <row r="2102" spans="1:22" ht="16">
      <c r="A2102" s="104" t="s">
        <v>1186</v>
      </c>
      <c r="B2102" s="20" t="str">
        <f>VLOOKUP(A2102,'Planning Periods'!$E$2:$N$540,10,FALSE)</f>
        <v>10/31/2013 - 10/31/2021</v>
      </c>
      <c r="C2102" s="103">
        <v>2014</v>
      </c>
      <c r="D2102" s="103" t="str">
        <f t="shared" si="31"/>
        <v>South Lake Tahoe 2014</v>
      </c>
      <c r="E2102" s="103" t="s">
        <v>1538</v>
      </c>
      <c r="F2102" s="101" t="s">
        <v>1538</v>
      </c>
      <c r="G2102" s="103" t="s">
        <v>1538</v>
      </c>
      <c r="H2102" s="103" t="s">
        <v>1538</v>
      </c>
      <c r="I2102" s="102"/>
      <c r="J2102" s="103" t="s">
        <v>1538</v>
      </c>
      <c r="K2102" s="101" t="s">
        <v>1538</v>
      </c>
      <c r="L2102" s="103" t="s">
        <v>1538</v>
      </c>
      <c r="M2102" s="103" t="s">
        <v>1538</v>
      </c>
      <c r="N2102" s="102"/>
      <c r="O2102" s="103" t="s">
        <v>1538</v>
      </c>
      <c r="P2102" s="103" t="s">
        <v>1538</v>
      </c>
      <c r="Q2102" s="102"/>
      <c r="R2102" s="103" t="s">
        <v>1538</v>
      </c>
      <c r="S2102" s="103" t="s">
        <v>1538</v>
      </c>
      <c r="T2102" s="102" t="s">
        <v>1538</v>
      </c>
      <c r="U2102" s="103" t="s">
        <v>1538</v>
      </c>
      <c r="V2102" s="103" t="s">
        <v>1538</v>
      </c>
    </row>
    <row r="2103" spans="1:22" ht="16">
      <c r="A2103" s="104" t="s">
        <v>1186</v>
      </c>
      <c r="B2103" s="20" t="str">
        <f>VLOOKUP(A2103,'Planning Periods'!$E$2:$N$540,10,FALSE)</f>
        <v>10/31/2013 - 10/31/2021</v>
      </c>
      <c r="C2103" s="103">
        <v>2015</v>
      </c>
      <c r="D2103" s="103" t="str">
        <f t="shared" si="31"/>
        <v>South Lake Tahoe 2015</v>
      </c>
      <c r="E2103" s="103" t="s">
        <v>1538</v>
      </c>
      <c r="F2103" s="101" t="s">
        <v>1538</v>
      </c>
      <c r="G2103" s="103" t="s">
        <v>1538</v>
      </c>
      <c r="H2103" s="103" t="s">
        <v>1538</v>
      </c>
      <c r="I2103" s="102"/>
      <c r="J2103" s="103" t="s">
        <v>1538</v>
      </c>
      <c r="K2103" s="101" t="s">
        <v>1538</v>
      </c>
      <c r="L2103" s="103" t="s">
        <v>1538</v>
      </c>
      <c r="M2103" s="103" t="s">
        <v>1538</v>
      </c>
      <c r="N2103" s="102"/>
      <c r="O2103" s="103" t="s">
        <v>1538</v>
      </c>
      <c r="P2103" s="103" t="s">
        <v>1538</v>
      </c>
      <c r="Q2103" s="102"/>
      <c r="R2103" s="103" t="s">
        <v>1538</v>
      </c>
      <c r="S2103" s="103" t="s">
        <v>1538</v>
      </c>
      <c r="T2103" s="102" t="s">
        <v>1538</v>
      </c>
      <c r="U2103" s="103" t="s">
        <v>1538</v>
      </c>
      <c r="V2103" s="103" t="s">
        <v>1538</v>
      </c>
    </row>
    <row r="2104" spans="1:22" ht="16">
      <c r="A2104" s="104" t="s">
        <v>1186</v>
      </c>
      <c r="B2104" s="20" t="str">
        <f>VLOOKUP(A2104,'Planning Periods'!$E$2:$N$540,10,FALSE)</f>
        <v>10/31/2013 - 10/31/2021</v>
      </c>
      <c r="C2104" s="103">
        <v>2016</v>
      </c>
      <c r="D2104" s="103" t="str">
        <f t="shared" si="31"/>
        <v>South Lake Tahoe 2016</v>
      </c>
      <c r="E2104" s="103" t="s">
        <v>1538</v>
      </c>
      <c r="F2104" s="101" t="s">
        <v>1538</v>
      </c>
      <c r="G2104" s="103" t="s">
        <v>1538</v>
      </c>
      <c r="H2104" s="103" t="s">
        <v>1538</v>
      </c>
      <c r="I2104" s="102"/>
      <c r="J2104" s="103" t="s">
        <v>1538</v>
      </c>
      <c r="K2104" s="101" t="s">
        <v>1538</v>
      </c>
      <c r="L2104" s="103" t="s">
        <v>1538</v>
      </c>
      <c r="M2104" s="103" t="s">
        <v>1538</v>
      </c>
      <c r="N2104" s="102"/>
      <c r="O2104" s="103" t="s">
        <v>1538</v>
      </c>
      <c r="P2104" s="103" t="s">
        <v>1538</v>
      </c>
      <c r="Q2104" s="102"/>
      <c r="R2104" s="103" t="s">
        <v>1538</v>
      </c>
      <c r="S2104" s="103" t="s">
        <v>1538</v>
      </c>
      <c r="T2104" s="102" t="s">
        <v>1538</v>
      </c>
      <c r="U2104" s="103" t="s">
        <v>1538</v>
      </c>
      <c r="V2104" s="103" t="s">
        <v>1538</v>
      </c>
    </row>
    <row r="2105" spans="1:22" ht="16">
      <c r="A2105" s="104" t="s">
        <v>1186</v>
      </c>
      <c r="B2105" s="20" t="str">
        <f>VLOOKUP(A2105,'Planning Periods'!$E$2:$N$540,10,FALSE)</f>
        <v>10/31/2013 - 10/31/2021</v>
      </c>
      <c r="C2105" s="103">
        <v>2017</v>
      </c>
      <c r="D2105" s="103" t="str">
        <f t="shared" si="31"/>
        <v>South Lake Tahoe 2017</v>
      </c>
      <c r="E2105" s="103">
        <v>54</v>
      </c>
      <c r="F2105" s="101">
        <v>0</v>
      </c>
      <c r="G2105" s="103">
        <v>0</v>
      </c>
      <c r="H2105" s="103">
        <v>0</v>
      </c>
      <c r="I2105" s="102"/>
      <c r="J2105" s="103">
        <v>38</v>
      </c>
      <c r="K2105" s="101">
        <v>0</v>
      </c>
      <c r="L2105" s="103">
        <v>0</v>
      </c>
      <c r="M2105" s="103">
        <v>0</v>
      </c>
      <c r="N2105" s="102"/>
      <c r="O2105" s="103">
        <v>63</v>
      </c>
      <c r="P2105" s="103">
        <v>4</v>
      </c>
      <c r="Q2105" s="102"/>
      <c r="R2105" s="103">
        <v>181</v>
      </c>
      <c r="S2105" s="103">
        <v>35</v>
      </c>
      <c r="T2105" s="102">
        <v>0</v>
      </c>
      <c r="U2105" s="103">
        <v>336</v>
      </c>
      <c r="V2105" s="103">
        <v>39</v>
      </c>
    </row>
    <row r="2106" spans="1:22">
      <c r="A2106" s="104" t="s">
        <v>1050</v>
      </c>
      <c r="B2106" s="20"/>
      <c r="C2106" s="103">
        <v>2013</v>
      </c>
      <c r="D2106" s="103" t="str">
        <f t="shared" si="31"/>
        <v>South Pasadena 2013</v>
      </c>
      <c r="E2106" s="103">
        <v>17</v>
      </c>
      <c r="F2106" s="101">
        <v>0</v>
      </c>
      <c r="G2106" s="103">
        <v>0</v>
      </c>
      <c r="H2106" s="103">
        <v>0</v>
      </c>
      <c r="I2106" s="102"/>
      <c r="J2106" s="103">
        <v>10</v>
      </c>
      <c r="K2106" s="101">
        <v>0</v>
      </c>
      <c r="L2106" s="103">
        <v>0</v>
      </c>
      <c r="M2106" s="103">
        <v>0</v>
      </c>
      <c r="N2106" s="102"/>
      <c r="O2106" s="103">
        <v>11</v>
      </c>
      <c r="P2106" s="103">
        <v>0</v>
      </c>
      <c r="Q2106" s="102"/>
      <c r="R2106" s="103">
        <v>25</v>
      </c>
      <c r="S2106" s="103">
        <v>6</v>
      </c>
      <c r="T2106" s="102">
        <v>0</v>
      </c>
      <c r="U2106" s="103">
        <v>63</v>
      </c>
      <c r="V2106" s="103">
        <v>6</v>
      </c>
    </row>
    <row r="2107" spans="1:22" ht="16">
      <c r="A2107" s="104" t="s">
        <v>1050</v>
      </c>
      <c r="B2107" s="20" t="str">
        <f>VLOOKUP(A2107,'Planning Periods'!$E$2:$N$540,10,FALSE)</f>
        <v>10/15/2013 - 10/15/2021</v>
      </c>
      <c r="C2107" s="103">
        <v>2014</v>
      </c>
      <c r="D2107" s="103" t="str">
        <f t="shared" si="31"/>
        <v>South Pasadena 2014</v>
      </c>
      <c r="E2107" s="103">
        <v>17</v>
      </c>
      <c r="F2107" s="101">
        <v>0</v>
      </c>
      <c r="G2107" s="103">
        <v>0</v>
      </c>
      <c r="H2107" s="103">
        <v>0</v>
      </c>
      <c r="I2107" s="102"/>
      <c r="J2107" s="103">
        <v>10</v>
      </c>
      <c r="K2107" s="101">
        <v>0</v>
      </c>
      <c r="L2107" s="103">
        <v>0</v>
      </c>
      <c r="M2107" s="103">
        <v>0</v>
      </c>
      <c r="N2107" s="102"/>
      <c r="O2107" s="103">
        <v>11</v>
      </c>
      <c r="P2107" s="103">
        <v>0</v>
      </c>
      <c r="Q2107" s="102"/>
      <c r="R2107" s="103">
        <v>25</v>
      </c>
      <c r="S2107" s="103">
        <v>40</v>
      </c>
      <c r="T2107" s="102">
        <v>0</v>
      </c>
      <c r="U2107" s="103">
        <v>63</v>
      </c>
      <c r="V2107" s="103">
        <v>40</v>
      </c>
    </row>
    <row r="2108" spans="1:22" ht="16">
      <c r="A2108" s="104" t="s">
        <v>1050</v>
      </c>
      <c r="B2108" s="20" t="str">
        <f>VLOOKUP(A2108,'Planning Periods'!$E$2:$N$540,10,FALSE)</f>
        <v>10/15/2013 - 10/15/2021</v>
      </c>
      <c r="C2108" s="103">
        <v>2015</v>
      </c>
      <c r="D2108" s="103" t="str">
        <f t="shared" si="31"/>
        <v>South Pasadena 2015</v>
      </c>
      <c r="E2108" s="103">
        <v>17</v>
      </c>
      <c r="F2108" s="101">
        <v>0</v>
      </c>
      <c r="G2108" s="103">
        <v>0</v>
      </c>
      <c r="H2108" s="103">
        <v>0</v>
      </c>
      <c r="I2108" s="102"/>
      <c r="J2108" s="103">
        <v>10</v>
      </c>
      <c r="K2108" s="101">
        <v>0</v>
      </c>
      <c r="L2108" s="103">
        <v>0</v>
      </c>
      <c r="M2108" s="103">
        <v>0</v>
      </c>
      <c r="N2108" s="102"/>
      <c r="O2108" s="103">
        <v>11</v>
      </c>
      <c r="P2108" s="103">
        <v>0</v>
      </c>
      <c r="Q2108" s="102"/>
      <c r="R2108" s="103">
        <v>25</v>
      </c>
      <c r="S2108" s="103">
        <v>6</v>
      </c>
      <c r="T2108" s="102">
        <v>0</v>
      </c>
      <c r="U2108" s="103">
        <v>63</v>
      </c>
      <c r="V2108" s="103">
        <v>6</v>
      </c>
    </row>
    <row r="2109" spans="1:22" ht="16">
      <c r="A2109" s="104" t="s">
        <v>1050</v>
      </c>
      <c r="B2109" s="20" t="str">
        <f>VLOOKUP(A2109,'Planning Periods'!$E$2:$N$540,10,FALSE)</f>
        <v>10/15/2013 - 10/15/2021</v>
      </c>
      <c r="C2109" s="103">
        <v>2016</v>
      </c>
      <c r="D2109" s="103" t="str">
        <f t="shared" si="31"/>
        <v>South Pasadena 2016</v>
      </c>
      <c r="E2109" s="103">
        <v>17</v>
      </c>
      <c r="F2109" s="101">
        <v>0</v>
      </c>
      <c r="G2109" s="103">
        <v>0</v>
      </c>
      <c r="H2109" s="103">
        <v>0</v>
      </c>
      <c r="I2109" s="102"/>
      <c r="J2109" s="103">
        <v>10</v>
      </c>
      <c r="K2109" s="101">
        <v>0</v>
      </c>
      <c r="L2109" s="103">
        <v>0</v>
      </c>
      <c r="M2109" s="103">
        <v>0</v>
      </c>
      <c r="N2109" s="102"/>
      <c r="O2109" s="103">
        <v>11</v>
      </c>
      <c r="P2109" s="103">
        <v>0</v>
      </c>
      <c r="Q2109" s="102"/>
      <c r="R2109" s="103">
        <v>25</v>
      </c>
      <c r="S2109" s="103">
        <v>11</v>
      </c>
      <c r="T2109" s="102">
        <v>0</v>
      </c>
      <c r="U2109" s="103">
        <v>63</v>
      </c>
      <c r="V2109" s="103">
        <v>11</v>
      </c>
    </row>
    <row r="2110" spans="1:22" ht="16">
      <c r="A2110" s="104" t="s">
        <v>1050</v>
      </c>
      <c r="B2110" s="20" t="str">
        <f>VLOOKUP(A2110,'Planning Periods'!$E$2:$N$540,10,FALSE)</f>
        <v>10/15/2013 - 10/15/2021</v>
      </c>
      <c r="C2110" s="103">
        <v>2017</v>
      </c>
      <c r="D2110" s="103" t="str">
        <f t="shared" si="31"/>
        <v>South Pasadena 2017</v>
      </c>
      <c r="E2110" s="103">
        <v>17</v>
      </c>
      <c r="F2110" s="101">
        <v>0</v>
      </c>
      <c r="G2110" s="103">
        <v>0</v>
      </c>
      <c r="H2110" s="103">
        <v>0</v>
      </c>
      <c r="I2110" s="102"/>
      <c r="J2110" s="103">
        <v>10</v>
      </c>
      <c r="K2110" s="101">
        <v>0</v>
      </c>
      <c r="L2110" s="103">
        <v>0</v>
      </c>
      <c r="M2110" s="103">
        <v>0</v>
      </c>
      <c r="N2110" s="102"/>
      <c r="O2110" s="103">
        <v>11</v>
      </c>
      <c r="P2110" s="103">
        <v>1</v>
      </c>
      <c r="Q2110" s="102"/>
      <c r="R2110" s="103">
        <v>25</v>
      </c>
      <c r="S2110" s="103">
        <v>18</v>
      </c>
      <c r="T2110" s="102">
        <v>0</v>
      </c>
      <c r="U2110" s="103">
        <v>63</v>
      </c>
      <c r="V2110" s="103">
        <v>19</v>
      </c>
    </row>
    <row r="2111" spans="1:22" ht="16">
      <c r="A2111" s="104" t="s">
        <v>851</v>
      </c>
      <c r="B2111" s="20" t="str">
        <f>VLOOKUP(A2111,'Planning Periods'!$E$2:$N$540,10,FALSE)</f>
        <v>01/31/2015 - 01/31/2023</v>
      </c>
      <c r="C2111" s="103">
        <v>2014</v>
      </c>
      <c r="D2111" s="103" t="str">
        <f t="shared" si="31"/>
        <v>South San Francisco 2014</v>
      </c>
      <c r="E2111" s="103" t="s">
        <v>1538</v>
      </c>
      <c r="F2111" s="101" t="s">
        <v>1538</v>
      </c>
      <c r="G2111" s="103" t="s">
        <v>1538</v>
      </c>
      <c r="H2111" s="103" t="s">
        <v>1538</v>
      </c>
      <c r="I2111" s="102"/>
      <c r="J2111" s="103" t="s">
        <v>1538</v>
      </c>
      <c r="K2111" s="101" t="s">
        <v>1538</v>
      </c>
      <c r="L2111" s="103" t="s">
        <v>1538</v>
      </c>
      <c r="M2111" s="103" t="s">
        <v>1538</v>
      </c>
      <c r="N2111" s="102"/>
      <c r="O2111" s="103" t="s">
        <v>1538</v>
      </c>
      <c r="P2111" s="103" t="s">
        <v>1538</v>
      </c>
      <c r="Q2111" s="102"/>
      <c r="R2111" s="103" t="s">
        <v>1538</v>
      </c>
      <c r="S2111" s="103" t="s">
        <v>1538</v>
      </c>
      <c r="T2111" s="102" t="s">
        <v>1538</v>
      </c>
      <c r="U2111" s="103" t="s">
        <v>1538</v>
      </c>
      <c r="V2111" s="103" t="s">
        <v>1538</v>
      </c>
    </row>
    <row r="2112" spans="1:22" ht="16">
      <c r="A2112" s="104" t="s">
        <v>851</v>
      </c>
      <c r="B2112" s="20" t="str">
        <f>VLOOKUP(A2112,'Planning Periods'!$E$2:$N$540,10,FALSE)</f>
        <v>01/31/2015 - 01/31/2023</v>
      </c>
      <c r="C2112" s="103">
        <v>2015</v>
      </c>
      <c r="D2112" s="103" t="str">
        <f t="shared" si="31"/>
        <v>South San Francisco 2015</v>
      </c>
      <c r="E2112" s="103">
        <v>565</v>
      </c>
      <c r="F2112" s="101">
        <v>0</v>
      </c>
      <c r="G2112" s="103">
        <v>0</v>
      </c>
      <c r="H2112" s="103">
        <v>0</v>
      </c>
      <c r="I2112" s="102"/>
      <c r="J2112" s="103">
        <v>281</v>
      </c>
      <c r="K2112" s="101">
        <v>3</v>
      </c>
      <c r="L2112" s="103">
        <v>3</v>
      </c>
      <c r="M2112" s="103">
        <v>0</v>
      </c>
      <c r="N2112" s="102"/>
      <c r="O2112" s="103">
        <v>313</v>
      </c>
      <c r="P2112" s="103">
        <v>10</v>
      </c>
      <c r="Q2112" s="102"/>
      <c r="R2112" s="103">
        <v>705</v>
      </c>
      <c r="S2112" s="103">
        <v>28</v>
      </c>
      <c r="T2112" s="102">
        <v>0</v>
      </c>
      <c r="U2112" s="103">
        <v>1864</v>
      </c>
      <c r="V2112" s="103">
        <v>41</v>
      </c>
    </row>
    <row r="2113" spans="1:22" ht="16">
      <c r="A2113" s="104" t="s">
        <v>851</v>
      </c>
      <c r="B2113" s="20" t="str">
        <f>VLOOKUP(A2113,'Planning Periods'!$E$2:$N$540,10,FALSE)</f>
        <v>01/31/2015 - 01/31/2023</v>
      </c>
      <c r="C2113" s="103">
        <v>2016</v>
      </c>
      <c r="D2113" s="103" t="str">
        <f t="shared" si="31"/>
        <v>South San Francisco 2016</v>
      </c>
      <c r="E2113" s="103">
        <v>565</v>
      </c>
      <c r="F2113" s="101">
        <v>0</v>
      </c>
      <c r="G2113" s="103">
        <v>0</v>
      </c>
      <c r="H2113" s="103">
        <v>0</v>
      </c>
      <c r="I2113" s="102"/>
      <c r="J2113" s="103">
        <v>281</v>
      </c>
      <c r="K2113" s="101">
        <v>1</v>
      </c>
      <c r="L2113" s="103">
        <v>1</v>
      </c>
      <c r="M2113" s="103">
        <v>0</v>
      </c>
      <c r="N2113" s="102"/>
      <c r="O2113" s="103">
        <v>313</v>
      </c>
      <c r="P2113" s="103">
        <v>13</v>
      </c>
      <c r="Q2113" s="102"/>
      <c r="R2113" s="103">
        <v>705</v>
      </c>
      <c r="S2113" s="103">
        <v>92</v>
      </c>
      <c r="T2113" s="102">
        <v>0</v>
      </c>
      <c r="U2113" s="103">
        <v>1864</v>
      </c>
      <c r="V2113" s="103">
        <v>106</v>
      </c>
    </row>
    <row r="2114" spans="1:22" ht="16">
      <c r="A2114" s="104" t="s">
        <v>851</v>
      </c>
      <c r="B2114" s="20" t="str">
        <f>VLOOKUP(A2114,'Planning Periods'!$E$2:$N$540,10,FALSE)</f>
        <v>01/31/2015 - 01/31/2023</v>
      </c>
      <c r="C2114" s="103">
        <v>2017</v>
      </c>
      <c r="D2114" s="103" t="str">
        <f t="shared" si="31"/>
        <v>South San Francisco 2017</v>
      </c>
      <c r="E2114" s="103">
        <v>565</v>
      </c>
      <c r="F2114" s="101">
        <v>80</v>
      </c>
      <c r="G2114" s="103">
        <v>80</v>
      </c>
      <c r="H2114" s="103">
        <v>0</v>
      </c>
      <c r="I2114" s="102"/>
      <c r="J2114" s="103">
        <v>281</v>
      </c>
      <c r="K2114" s="101">
        <v>0</v>
      </c>
      <c r="L2114" s="103">
        <v>0</v>
      </c>
      <c r="M2114" s="103">
        <v>0</v>
      </c>
      <c r="N2114" s="102"/>
      <c r="O2114" s="103">
        <v>313</v>
      </c>
      <c r="P2114" s="103">
        <v>5</v>
      </c>
      <c r="Q2114" s="102"/>
      <c r="R2114" s="103">
        <v>705</v>
      </c>
      <c r="S2114" s="103">
        <v>283</v>
      </c>
      <c r="T2114" s="102">
        <v>0</v>
      </c>
      <c r="U2114" s="103">
        <v>1864</v>
      </c>
      <c r="V2114" s="103">
        <v>368</v>
      </c>
    </row>
    <row r="2115" spans="1:22" ht="16">
      <c r="A2115" s="104" t="s">
        <v>1003</v>
      </c>
      <c r="B2115" s="20" t="str">
        <f>VLOOKUP(A2115,'Planning Periods'!$E$2:$N$540,10,FALSE)</f>
        <v>01/31/2015 - 01/31/2023</v>
      </c>
      <c r="C2115" s="103">
        <v>2014</v>
      </c>
      <c r="D2115" s="103" t="str">
        <f t="shared" si="31"/>
        <v>St. Helena 2014</v>
      </c>
      <c r="E2115" s="103" t="s">
        <v>1538</v>
      </c>
      <c r="F2115" s="101" t="s">
        <v>1538</v>
      </c>
      <c r="G2115" s="103" t="s">
        <v>1538</v>
      </c>
      <c r="H2115" s="103" t="s">
        <v>1538</v>
      </c>
      <c r="I2115" s="102"/>
      <c r="J2115" s="103" t="s">
        <v>1538</v>
      </c>
      <c r="K2115" s="101" t="s">
        <v>1538</v>
      </c>
      <c r="L2115" s="103" t="s">
        <v>1538</v>
      </c>
      <c r="M2115" s="103" t="s">
        <v>1538</v>
      </c>
      <c r="N2115" s="102"/>
      <c r="O2115" s="103" t="s">
        <v>1538</v>
      </c>
      <c r="P2115" s="103" t="s">
        <v>1538</v>
      </c>
      <c r="Q2115" s="102"/>
      <c r="R2115" s="103" t="s">
        <v>1538</v>
      </c>
      <c r="S2115" s="103" t="s">
        <v>1538</v>
      </c>
      <c r="T2115" s="102" t="s">
        <v>1538</v>
      </c>
      <c r="U2115" s="103" t="s">
        <v>1538</v>
      </c>
      <c r="V2115" s="103" t="s">
        <v>1538</v>
      </c>
    </row>
    <row r="2116" spans="1:22" ht="16">
      <c r="A2116" s="104" t="s">
        <v>1003</v>
      </c>
      <c r="B2116" s="20" t="str">
        <f>VLOOKUP(A2116,'Planning Periods'!$E$2:$N$540,10,FALSE)</f>
        <v>01/31/2015 - 01/31/2023</v>
      </c>
      <c r="C2116" s="103">
        <v>2015</v>
      </c>
      <c r="D2116" s="103" t="str">
        <f t="shared" si="31"/>
        <v>St. Helena 2015</v>
      </c>
      <c r="E2116" s="103" t="s">
        <v>1538</v>
      </c>
      <c r="F2116" s="101" t="s">
        <v>1538</v>
      </c>
      <c r="G2116" s="103" t="s">
        <v>1538</v>
      </c>
      <c r="H2116" s="103" t="s">
        <v>1538</v>
      </c>
      <c r="I2116" s="102"/>
      <c r="J2116" s="103" t="s">
        <v>1538</v>
      </c>
      <c r="K2116" s="101" t="s">
        <v>1538</v>
      </c>
      <c r="L2116" s="103" t="s">
        <v>1538</v>
      </c>
      <c r="M2116" s="103" t="s">
        <v>1538</v>
      </c>
      <c r="N2116" s="102"/>
      <c r="O2116" s="103" t="s">
        <v>1538</v>
      </c>
      <c r="P2116" s="103" t="s">
        <v>1538</v>
      </c>
      <c r="Q2116" s="102"/>
      <c r="R2116" s="103" t="s">
        <v>1538</v>
      </c>
      <c r="S2116" s="103" t="s">
        <v>1538</v>
      </c>
      <c r="T2116" s="102" t="s">
        <v>1538</v>
      </c>
      <c r="U2116" s="103" t="s">
        <v>1538</v>
      </c>
      <c r="V2116" s="103" t="s">
        <v>1538</v>
      </c>
    </row>
    <row r="2117" spans="1:22" ht="16">
      <c r="A2117" s="104" t="s">
        <v>1003</v>
      </c>
      <c r="B2117" s="20" t="str">
        <f>VLOOKUP(A2117,'Planning Periods'!$E$2:$N$540,10,FALSE)</f>
        <v>01/31/2015 - 01/31/2023</v>
      </c>
      <c r="C2117" s="103">
        <v>2016</v>
      </c>
      <c r="D2117" s="103" t="str">
        <f t="shared" si="31"/>
        <v>St. Helena 2016</v>
      </c>
      <c r="E2117" s="103" t="s">
        <v>1538</v>
      </c>
      <c r="F2117" s="101" t="s">
        <v>1538</v>
      </c>
      <c r="G2117" s="103" t="s">
        <v>1538</v>
      </c>
      <c r="H2117" s="103" t="s">
        <v>1538</v>
      </c>
      <c r="I2117" s="102"/>
      <c r="J2117" s="103" t="s">
        <v>1538</v>
      </c>
      <c r="K2117" s="101" t="s">
        <v>1538</v>
      </c>
      <c r="L2117" s="103" t="s">
        <v>1538</v>
      </c>
      <c r="M2117" s="103" t="s">
        <v>1538</v>
      </c>
      <c r="N2117" s="102"/>
      <c r="O2117" s="103" t="s">
        <v>1538</v>
      </c>
      <c r="P2117" s="103" t="s">
        <v>1538</v>
      </c>
      <c r="Q2117" s="102"/>
      <c r="R2117" s="103" t="s">
        <v>1538</v>
      </c>
      <c r="S2117" s="103" t="s">
        <v>1538</v>
      </c>
      <c r="T2117" s="102" t="s">
        <v>1538</v>
      </c>
      <c r="U2117" s="103" t="s">
        <v>1538</v>
      </c>
      <c r="V2117" s="103" t="s">
        <v>1538</v>
      </c>
    </row>
    <row r="2118" spans="1:22" ht="16">
      <c r="A2118" s="104" t="s">
        <v>1003</v>
      </c>
      <c r="B2118" s="20" t="str">
        <f>VLOOKUP(A2118,'Planning Periods'!$E$2:$N$540,10,FALSE)</f>
        <v>01/31/2015 - 01/31/2023</v>
      </c>
      <c r="C2118" s="103">
        <v>2017</v>
      </c>
      <c r="D2118" s="103" t="str">
        <f t="shared" si="31"/>
        <v>St. Helena 2017</v>
      </c>
      <c r="E2118" s="103" t="s">
        <v>1538</v>
      </c>
      <c r="F2118" s="101" t="s">
        <v>1538</v>
      </c>
      <c r="G2118" s="103" t="s">
        <v>1538</v>
      </c>
      <c r="H2118" s="103" t="s">
        <v>1538</v>
      </c>
      <c r="I2118" s="102"/>
      <c r="J2118" s="103" t="s">
        <v>1538</v>
      </c>
      <c r="K2118" s="101" t="s">
        <v>1538</v>
      </c>
      <c r="L2118" s="103" t="s">
        <v>1538</v>
      </c>
      <c r="M2118" s="103" t="s">
        <v>1538</v>
      </c>
      <c r="N2118" s="102"/>
      <c r="O2118" s="103" t="s">
        <v>1538</v>
      </c>
      <c r="P2118" s="103" t="s">
        <v>1538</v>
      </c>
      <c r="Q2118" s="102"/>
      <c r="R2118" s="103" t="s">
        <v>1538</v>
      </c>
      <c r="S2118" s="103" t="s">
        <v>1538</v>
      </c>
      <c r="T2118" s="102" t="s">
        <v>1538</v>
      </c>
      <c r="U2118" s="103" t="s">
        <v>1538</v>
      </c>
      <c r="V2118" s="103" t="s">
        <v>1538</v>
      </c>
    </row>
    <row r="2119" spans="1:22" ht="16">
      <c r="A2119" s="104" t="s">
        <v>186</v>
      </c>
      <c r="B2119" s="20" t="str">
        <f>VLOOKUP(A2119,'Planning Periods'!$E$2:$N$540,10,FALSE)</f>
        <v>12/31/2015 - 12/31/2023</v>
      </c>
      <c r="C2119" s="103">
        <v>2014</v>
      </c>
      <c r="D2119" s="103" t="str">
        <f t="shared" si="31"/>
        <v>Stanislaus County - Unincorporated 2014</v>
      </c>
      <c r="E2119" s="103" t="s">
        <v>1538</v>
      </c>
      <c r="F2119" s="101" t="s">
        <v>1538</v>
      </c>
      <c r="G2119" s="103" t="s">
        <v>1538</v>
      </c>
      <c r="H2119" s="103" t="s">
        <v>1538</v>
      </c>
      <c r="I2119" s="102"/>
      <c r="J2119" s="103" t="s">
        <v>1538</v>
      </c>
      <c r="K2119" s="101" t="s">
        <v>1538</v>
      </c>
      <c r="L2119" s="103" t="s">
        <v>1538</v>
      </c>
      <c r="M2119" s="103" t="s">
        <v>1538</v>
      </c>
      <c r="N2119" s="102"/>
      <c r="O2119" s="103" t="s">
        <v>1538</v>
      </c>
      <c r="P2119" s="103" t="s">
        <v>1538</v>
      </c>
      <c r="Q2119" s="102"/>
      <c r="R2119" s="103" t="s">
        <v>1538</v>
      </c>
      <c r="S2119" s="103" t="s">
        <v>1538</v>
      </c>
      <c r="T2119" s="102" t="s">
        <v>1538</v>
      </c>
      <c r="U2119" s="103" t="s">
        <v>1538</v>
      </c>
      <c r="V2119" s="103" t="s">
        <v>1538</v>
      </c>
    </row>
    <row r="2120" spans="1:22" ht="16">
      <c r="A2120" s="104" t="s">
        <v>186</v>
      </c>
      <c r="B2120" s="20" t="str">
        <f>VLOOKUP(A2120,'Planning Periods'!$E$2:$N$540,10,FALSE)</f>
        <v>12/31/2015 - 12/31/2023</v>
      </c>
      <c r="C2120" s="103">
        <v>2015</v>
      </c>
      <c r="D2120" s="103" t="str">
        <f t="shared" si="31"/>
        <v>Stanislaus County - Unincorporated 2015</v>
      </c>
      <c r="E2120" s="103">
        <v>538</v>
      </c>
      <c r="F2120" s="101">
        <v>0</v>
      </c>
      <c r="G2120" s="103">
        <v>0</v>
      </c>
      <c r="H2120" s="103">
        <v>0</v>
      </c>
      <c r="I2120" s="102"/>
      <c r="J2120" s="103">
        <v>345</v>
      </c>
      <c r="K2120" s="101">
        <v>0</v>
      </c>
      <c r="L2120" s="103">
        <v>0</v>
      </c>
      <c r="M2120" s="103">
        <v>0</v>
      </c>
      <c r="N2120" s="102"/>
      <c r="O2120" s="103">
        <v>391</v>
      </c>
      <c r="P2120" s="103">
        <v>30</v>
      </c>
      <c r="Q2120" s="102"/>
      <c r="R2120" s="103">
        <v>967</v>
      </c>
      <c r="S2120" s="103">
        <v>76</v>
      </c>
      <c r="T2120" s="102">
        <v>0</v>
      </c>
      <c r="U2120" s="103">
        <v>2241</v>
      </c>
      <c r="V2120" s="103">
        <v>106</v>
      </c>
    </row>
    <row r="2121" spans="1:22" ht="16">
      <c r="A2121" s="104" t="s">
        <v>186</v>
      </c>
      <c r="B2121" s="20" t="str">
        <f>VLOOKUP(A2121,'Planning Periods'!$E$2:$N$540,10,FALSE)</f>
        <v>12/31/2015 - 12/31/2023</v>
      </c>
      <c r="C2121" s="103">
        <v>2016</v>
      </c>
      <c r="D2121" s="103" t="str">
        <f t="shared" si="31"/>
        <v>Stanislaus County - Unincorporated 2016</v>
      </c>
      <c r="E2121" s="103">
        <v>538</v>
      </c>
      <c r="F2121" s="101">
        <v>0</v>
      </c>
      <c r="G2121" s="103">
        <v>0</v>
      </c>
      <c r="H2121" s="103">
        <v>0</v>
      </c>
      <c r="I2121" s="102"/>
      <c r="J2121" s="103">
        <v>345</v>
      </c>
      <c r="K2121" s="101">
        <v>10</v>
      </c>
      <c r="L2121" s="103">
        <v>0</v>
      </c>
      <c r="M2121" s="103">
        <v>10</v>
      </c>
      <c r="N2121" s="102"/>
      <c r="O2121" s="103">
        <v>391</v>
      </c>
      <c r="P2121" s="103">
        <v>3</v>
      </c>
      <c r="Q2121" s="102"/>
      <c r="R2121" s="103">
        <v>967</v>
      </c>
      <c r="S2121" s="103">
        <v>121</v>
      </c>
      <c r="T2121" s="102">
        <v>10</v>
      </c>
      <c r="U2121" s="103">
        <v>2241</v>
      </c>
      <c r="V2121" s="103">
        <v>134</v>
      </c>
    </row>
    <row r="2122" spans="1:22" ht="16">
      <c r="A2122" s="104" t="s">
        <v>186</v>
      </c>
      <c r="B2122" s="20" t="str">
        <f>VLOOKUP(A2122,'Planning Periods'!$E$2:$N$540,10,FALSE)</f>
        <v>12/31/2015 - 12/31/2023</v>
      </c>
      <c r="C2122" s="103">
        <v>2017</v>
      </c>
      <c r="D2122" s="103" t="str">
        <f t="shared" si="31"/>
        <v>Stanislaus County - Unincorporated 2017</v>
      </c>
      <c r="E2122" s="103">
        <v>538</v>
      </c>
      <c r="F2122" s="101">
        <v>0</v>
      </c>
      <c r="G2122" s="103">
        <v>0</v>
      </c>
      <c r="H2122" s="103">
        <v>0</v>
      </c>
      <c r="I2122" s="102"/>
      <c r="J2122" s="103">
        <v>345</v>
      </c>
      <c r="K2122" s="101">
        <v>0</v>
      </c>
      <c r="L2122" s="103">
        <v>0</v>
      </c>
      <c r="M2122" s="103">
        <v>0</v>
      </c>
      <c r="N2122" s="102"/>
      <c r="O2122" s="103">
        <v>391</v>
      </c>
      <c r="P2122" s="103">
        <v>11</v>
      </c>
      <c r="Q2122" s="102"/>
      <c r="R2122" s="103">
        <v>967</v>
      </c>
      <c r="S2122" s="103">
        <v>120</v>
      </c>
      <c r="T2122" s="102">
        <v>0</v>
      </c>
      <c r="U2122" s="103">
        <v>2241</v>
      </c>
      <c r="V2122" s="103">
        <v>131</v>
      </c>
    </row>
    <row r="2123" spans="1:22">
      <c r="A2123" s="104" t="s">
        <v>969</v>
      </c>
      <c r="B2123" s="20"/>
      <c r="C2123" s="103">
        <v>2013</v>
      </c>
      <c r="D2123" s="103" t="str">
        <f t="shared" si="31"/>
        <v>Stanton 2013</v>
      </c>
      <c r="E2123" s="103" t="s">
        <v>1538</v>
      </c>
      <c r="F2123" s="101" t="s">
        <v>1538</v>
      </c>
      <c r="G2123" s="103" t="s">
        <v>1538</v>
      </c>
      <c r="H2123" s="103" t="s">
        <v>1538</v>
      </c>
      <c r="I2123" s="102"/>
      <c r="J2123" s="103" t="s">
        <v>1538</v>
      </c>
      <c r="K2123" s="101" t="s">
        <v>1538</v>
      </c>
      <c r="L2123" s="103" t="s">
        <v>1538</v>
      </c>
      <c r="M2123" s="103" t="s">
        <v>1538</v>
      </c>
      <c r="N2123" s="102"/>
      <c r="O2123" s="103" t="s">
        <v>1538</v>
      </c>
      <c r="P2123" s="103" t="s">
        <v>1538</v>
      </c>
      <c r="Q2123" s="102"/>
      <c r="R2123" s="103" t="s">
        <v>1538</v>
      </c>
      <c r="S2123" s="103" t="s">
        <v>1538</v>
      </c>
      <c r="T2123" s="102" t="s">
        <v>1538</v>
      </c>
      <c r="U2123" s="103" t="s">
        <v>1538</v>
      </c>
      <c r="V2123" s="103" t="s">
        <v>1538</v>
      </c>
    </row>
    <row r="2124" spans="1:22" ht="16">
      <c r="A2124" s="104" t="s">
        <v>969</v>
      </c>
      <c r="B2124" s="20" t="str">
        <f>VLOOKUP(A2124,'Planning Periods'!$E$2:$N$540,10,FALSE)</f>
        <v>10/15/2013 - 10/15/2021</v>
      </c>
      <c r="C2124" s="103">
        <v>2014</v>
      </c>
      <c r="D2124" s="103" t="str">
        <f t="shared" si="31"/>
        <v>Stanton 2014</v>
      </c>
      <c r="E2124" s="103">
        <v>68</v>
      </c>
      <c r="F2124" s="101">
        <v>0</v>
      </c>
      <c r="G2124" s="103">
        <v>0</v>
      </c>
      <c r="H2124" s="103">
        <v>0</v>
      </c>
      <c r="I2124" s="102"/>
      <c r="J2124" s="103">
        <v>49</v>
      </c>
      <c r="K2124" s="101">
        <v>0</v>
      </c>
      <c r="L2124" s="103">
        <v>0</v>
      </c>
      <c r="M2124" s="103">
        <v>0</v>
      </c>
      <c r="N2124" s="102"/>
      <c r="O2124" s="103">
        <v>56</v>
      </c>
      <c r="P2124" s="103">
        <v>0</v>
      </c>
      <c r="Q2124" s="102"/>
      <c r="R2124" s="103">
        <v>140</v>
      </c>
      <c r="S2124" s="103">
        <v>32</v>
      </c>
      <c r="T2124" s="102">
        <v>0</v>
      </c>
      <c r="U2124" s="103">
        <v>313</v>
      </c>
      <c r="V2124" s="103">
        <v>32</v>
      </c>
    </row>
    <row r="2125" spans="1:22" ht="16">
      <c r="A2125" s="104" t="s">
        <v>969</v>
      </c>
      <c r="B2125" s="20" t="str">
        <f>VLOOKUP(A2125,'Planning Periods'!$E$2:$N$540,10,FALSE)</f>
        <v>10/15/2013 - 10/15/2021</v>
      </c>
      <c r="C2125" s="103">
        <v>2015</v>
      </c>
      <c r="D2125" s="103" t="str">
        <f t="shared" si="31"/>
        <v>Stanton 2015</v>
      </c>
      <c r="E2125" s="103">
        <v>68</v>
      </c>
      <c r="F2125" s="101">
        <v>0</v>
      </c>
      <c r="G2125" s="103">
        <v>0</v>
      </c>
      <c r="H2125" s="103">
        <v>0</v>
      </c>
      <c r="I2125" s="102"/>
      <c r="J2125" s="103">
        <v>49</v>
      </c>
      <c r="K2125" s="101">
        <v>0</v>
      </c>
      <c r="L2125" s="103">
        <v>0</v>
      </c>
      <c r="M2125" s="103">
        <v>0</v>
      </c>
      <c r="N2125" s="102"/>
      <c r="O2125" s="103">
        <v>56</v>
      </c>
      <c r="P2125" s="103">
        <v>0</v>
      </c>
      <c r="Q2125" s="102"/>
      <c r="R2125" s="103">
        <v>140</v>
      </c>
      <c r="S2125" s="103">
        <v>37</v>
      </c>
      <c r="T2125" s="102">
        <v>0</v>
      </c>
      <c r="U2125" s="103">
        <v>313</v>
      </c>
      <c r="V2125" s="103">
        <v>37</v>
      </c>
    </row>
    <row r="2126" spans="1:22" ht="16">
      <c r="A2126" s="104" t="s">
        <v>969</v>
      </c>
      <c r="B2126" s="20" t="str">
        <f>VLOOKUP(A2126,'Planning Periods'!$E$2:$N$540,10,FALSE)</f>
        <v>10/15/2013 - 10/15/2021</v>
      </c>
      <c r="C2126" s="103">
        <v>2016</v>
      </c>
      <c r="D2126" s="103" t="str">
        <f t="shared" si="31"/>
        <v>Stanton 2016</v>
      </c>
      <c r="E2126" s="103">
        <v>68</v>
      </c>
      <c r="F2126" s="101">
        <v>0</v>
      </c>
      <c r="G2126" s="103">
        <v>0</v>
      </c>
      <c r="H2126" s="103">
        <v>0</v>
      </c>
      <c r="I2126" s="102"/>
      <c r="J2126" s="103">
        <v>49</v>
      </c>
      <c r="K2126" s="101">
        <v>0</v>
      </c>
      <c r="L2126" s="103">
        <v>0</v>
      </c>
      <c r="M2126" s="103">
        <v>0</v>
      </c>
      <c r="N2126" s="102"/>
      <c r="O2126" s="103">
        <v>56</v>
      </c>
      <c r="P2126" s="103">
        <v>0</v>
      </c>
      <c r="Q2126" s="102"/>
      <c r="R2126" s="103">
        <v>140</v>
      </c>
      <c r="S2126" s="103">
        <v>25</v>
      </c>
      <c r="T2126" s="102">
        <v>0</v>
      </c>
      <c r="U2126" s="103">
        <v>313</v>
      </c>
      <c r="V2126" s="103">
        <v>25</v>
      </c>
    </row>
    <row r="2127" spans="1:22" ht="16">
      <c r="A2127" s="104" t="s">
        <v>969</v>
      </c>
      <c r="B2127" s="20" t="str">
        <f>VLOOKUP(A2127,'Planning Periods'!$E$2:$N$540,10,FALSE)</f>
        <v>10/15/2013 - 10/15/2021</v>
      </c>
      <c r="C2127" s="103">
        <v>2017</v>
      </c>
      <c r="D2127" s="103" t="str">
        <f t="shared" si="31"/>
        <v>Stanton 2017</v>
      </c>
      <c r="E2127" s="103">
        <v>68</v>
      </c>
      <c r="F2127" s="101">
        <v>0</v>
      </c>
      <c r="G2127" s="103">
        <v>0</v>
      </c>
      <c r="H2127" s="103">
        <v>0</v>
      </c>
      <c r="I2127" s="102"/>
      <c r="J2127" s="103">
        <v>49</v>
      </c>
      <c r="K2127" s="101">
        <v>0</v>
      </c>
      <c r="L2127" s="103">
        <v>0</v>
      </c>
      <c r="M2127" s="103">
        <v>0</v>
      </c>
      <c r="N2127" s="102"/>
      <c r="O2127" s="103">
        <v>56</v>
      </c>
      <c r="P2127" s="103">
        <v>2</v>
      </c>
      <c r="Q2127" s="102"/>
      <c r="R2127" s="103">
        <v>140</v>
      </c>
      <c r="S2127" s="103">
        <v>0</v>
      </c>
      <c r="T2127" s="102">
        <v>0</v>
      </c>
      <c r="U2127" s="103">
        <v>313</v>
      </c>
      <c r="V2127" s="103">
        <v>2</v>
      </c>
    </row>
    <row r="2128" spans="1:22" ht="16">
      <c r="A2128" s="104" t="s">
        <v>875</v>
      </c>
      <c r="B2128" s="20" t="str">
        <f>VLOOKUP(A2128,'Planning Periods'!$E$2:$N$540,10,FALSE)</f>
        <v>12/31/2015 - 12/31/2023</v>
      </c>
      <c r="C2128" s="103">
        <v>2014</v>
      </c>
      <c r="D2128" s="103" t="str">
        <f t="shared" si="31"/>
        <v>Stockton 2014</v>
      </c>
      <c r="E2128" s="103" t="s">
        <v>1538</v>
      </c>
      <c r="F2128" s="101" t="s">
        <v>1538</v>
      </c>
      <c r="G2128" s="103" t="s">
        <v>1538</v>
      </c>
      <c r="H2128" s="103" t="s">
        <v>1538</v>
      </c>
      <c r="I2128" s="102"/>
      <c r="J2128" s="103" t="s">
        <v>1538</v>
      </c>
      <c r="K2128" s="101" t="s">
        <v>1538</v>
      </c>
      <c r="L2128" s="103" t="s">
        <v>1538</v>
      </c>
      <c r="M2128" s="103" t="s">
        <v>1538</v>
      </c>
      <c r="N2128" s="102"/>
      <c r="O2128" s="103" t="s">
        <v>1538</v>
      </c>
      <c r="P2128" s="103" t="s">
        <v>1538</v>
      </c>
      <c r="Q2128" s="102"/>
      <c r="R2128" s="103" t="s">
        <v>1538</v>
      </c>
      <c r="S2128" s="103" t="s">
        <v>1538</v>
      </c>
      <c r="T2128" s="102" t="s">
        <v>1538</v>
      </c>
      <c r="U2128" s="103" t="s">
        <v>1538</v>
      </c>
      <c r="V2128" s="103" t="s">
        <v>1538</v>
      </c>
    </row>
    <row r="2129" spans="1:22" ht="16">
      <c r="A2129" s="104" t="s">
        <v>875</v>
      </c>
      <c r="B2129" s="20" t="str">
        <f>VLOOKUP(A2129,'Planning Periods'!$E$2:$N$540,10,FALSE)</f>
        <v>12/31/2015 - 12/31/2023</v>
      </c>
      <c r="C2129" s="103">
        <v>2015</v>
      </c>
      <c r="D2129" s="103" t="str">
        <f t="shared" si="31"/>
        <v>Stockton 2015</v>
      </c>
      <c r="E2129" s="103" t="s">
        <v>1538</v>
      </c>
      <c r="F2129" s="101" t="s">
        <v>1538</v>
      </c>
      <c r="G2129" s="103" t="s">
        <v>1538</v>
      </c>
      <c r="H2129" s="103" t="s">
        <v>1538</v>
      </c>
      <c r="I2129" s="102"/>
      <c r="J2129" s="103" t="s">
        <v>1538</v>
      </c>
      <c r="K2129" s="101" t="s">
        <v>1538</v>
      </c>
      <c r="L2129" s="103" t="s">
        <v>1538</v>
      </c>
      <c r="M2129" s="103" t="s">
        <v>1538</v>
      </c>
      <c r="N2129" s="102"/>
      <c r="O2129" s="103" t="s">
        <v>1538</v>
      </c>
      <c r="P2129" s="103" t="s">
        <v>1538</v>
      </c>
      <c r="Q2129" s="102"/>
      <c r="R2129" s="103" t="s">
        <v>1538</v>
      </c>
      <c r="S2129" s="103" t="s">
        <v>1538</v>
      </c>
      <c r="T2129" s="102" t="s">
        <v>1538</v>
      </c>
      <c r="U2129" s="103" t="s">
        <v>1538</v>
      </c>
      <c r="V2129" s="103" t="s">
        <v>1538</v>
      </c>
    </row>
    <row r="2130" spans="1:22" ht="16">
      <c r="A2130" s="104" t="s">
        <v>875</v>
      </c>
      <c r="B2130" s="20" t="str">
        <f>VLOOKUP(A2130,'Planning Periods'!$E$2:$N$540,10,FALSE)</f>
        <v>12/31/2015 - 12/31/2023</v>
      </c>
      <c r="C2130" s="103">
        <v>2016</v>
      </c>
      <c r="D2130" s="103" t="str">
        <f t="shared" si="31"/>
        <v>Stockton 2016</v>
      </c>
      <c r="E2130" s="103" t="s">
        <v>1538</v>
      </c>
      <c r="F2130" s="101" t="s">
        <v>1538</v>
      </c>
      <c r="G2130" s="103" t="s">
        <v>1538</v>
      </c>
      <c r="H2130" s="103" t="s">
        <v>1538</v>
      </c>
      <c r="I2130" s="102"/>
      <c r="J2130" s="103" t="s">
        <v>1538</v>
      </c>
      <c r="K2130" s="101" t="s">
        <v>1538</v>
      </c>
      <c r="L2130" s="103" t="s">
        <v>1538</v>
      </c>
      <c r="M2130" s="103" t="s">
        <v>1538</v>
      </c>
      <c r="N2130" s="102"/>
      <c r="O2130" s="103" t="s">
        <v>1538</v>
      </c>
      <c r="P2130" s="103" t="s">
        <v>1538</v>
      </c>
      <c r="Q2130" s="102"/>
      <c r="R2130" s="103" t="s">
        <v>1538</v>
      </c>
      <c r="S2130" s="103" t="s">
        <v>1538</v>
      </c>
      <c r="T2130" s="102" t="s">
        <v>1538</v>
      </c>
      <c r="U2130" s="103" t="s">
        <v>1538</v>
      </c>
      <c r="V2130" s="103" t="s">
        <v>1538</v>
      </c>
    </row>
    <row r="2131" spans="1:22" ht="16">
      <c r="A2131" s="104" t="s">
        <v>875</v>
      </c>
      <c r="B2131" s="20" t="str">
        <f>VLOOKUP(A2131,'Planning Periods'!$E$2:$N$540,10,FALSE)</f>
        <v>12/31/2015 - 12/31/2023</v>
      </c>
      <c r="C2131" s="103">
        <v>2017</v>
      </c>
      <c r="D2131" s="103" t="str">
        <f t="shared" si="31"/>
        <v>Stockton 2017</v>
      </c>
      <c r="E2131" s="103">
        <v>3157</v>
      </c>
      <c r="F2131" s="101">
        <v>164</v>
      </c>
      <c r="G2131" s="103">
        <v>164</v>
      </c>
      <c r="H2131" s="103">
        <v>0</v>
      </c>
      <c r="I2131" s="102"/>
      <c r="J2131" s="103">
        <v>2004</v>
      </c>
      <c r="K2131" s="101">
        <v>0</v>
      </c>
      <c r="L2131" s="103">
        <v>0</v>
      </c>
      <c r="M2131" s="103">
        <v>0</v>
      </c>
      <c r="N2131" s="102"/>
      <c r="O2131" s="103">
        <v>2103</v>
      </c>
      <c r="P2131" s="103">
        <v>47</v>
      </c>
      <c r="Q2131" s="102"/>
      <c r="R2131" s="103">
        <v>4560</v>
      </c>
      <c r="S2131" s="103">
        <v>175</v>
      </c>
      <c r="T2131" s="102">
        <v>0</v>
      </c>
      <c r="U2131" s="103">
        <v>11824</v>
      </c>
      <c r="V2131" s="103">
        <v>386</v>
      </c>
    </row>
    <row r="2132" spans="1:22" ht="16">
      <c r="A2132" s="104" t="s">
        <v>804</v>
      </c>
      <c r="B2132" s="20" t="str">
        <f>VLOOKUP(A2132,'Planning Periods'!$E$2:$N$540,10,FALSE)</f>
        <v>01/31/2015 - 01/31/2023</v>
      </c>
      <c r="C2132" s="103">
        <v>2014</v>
      </c>
      <c r="D2132" s="103" t="str">
        <f t="shared" si="31"/>
        <v>Suisun City 2014</v>
      </c>
      <c r="E2132" s="103">
        <v>147</v>
      </c>
      <c r="F2132" s="101">
        <v>0</v>
      </c>
      <c r="G2132" s="103">
        <v>0</v>
      </c>
      <c r="H2132" s="103">
        <v>0</v>
      </c>
      <c r="I2132" s="102"/>
      <c r="J2132" s="103">
        <v>57</v>
      </c>
      <c r="K2132" s="101">
        <v>0</v>
      </c>
      <c r="L2132" s="103">
        <v>0</v>
      </c>
      <c r="M2132" s="103">
        <v>0</v>
      </c>
      <c r="N2132" s="102"/>
      <c r="O2132" s="103">
        <v>60</v>
      </c>
      <c r="P2132" s="103">
        <v>0</v>
      </c>
      <c r="Q2132" s="102"/>
      <c r="R2132" s="103">
        <v>241</v>
      </c>
      <c r="S2132" s="103">
        <v>0</v>
      </c>
      <c r="T2132" s="102">
        <v>0</v>
      </c>
      <c r="U2132" s="103">
        <v>505</v>
      </c>
      <c r="V2132" s="103">
        <v>0</v>
      </c>
    </row>
    <row r="2133" spans="1:22" ht="16">
      <c r="A2133" s="104" t="s">
        <v>804</v>
      </c>
      <c r="B2133" s="20" t="str">
        <f>VLOOKUP(A2133,'Planning Periods'!$E$2:$N$540,10,FALSE)</f>
        <v>01/31/2015 - 01/31/2023</v>
      </c>
      <c r="C2133" s="103">
        <v>2015</v>
      </c>
      <c r="D2133" s="103" t="str">
        <f t="shared" si="31"/>
        <v>Suisun City 2015</v>
      </c>
      <c r="E2133" s="103">
        <v>147</v>
      </c>
      <c r="F2133" s="101">
        <v>0</v>
      </c>
      <c r="G2133" s="103">
        <v>0</v>
      </c>
      <c r="H2133" s="103">
        <v>0</v>
      </c>
      <c r="I2133" s="102"/>
      <c r="J2133" s="103">
        <v>57</v>
      </c>
      <c r="K2133" s="101">
        <v>0</v>
      </c>
      <c r="L2133" s="103">
        <v>0</v>
      </c>
      <c r="M2133" s="103">
        <v>0</v>
      </c>
      <c r="N2133" s="102"/>
      <c r="O2133" s="103">
        <v>60</v>
      </c>
      <c r="P2133" s="103">
        <v>0</v>
      </c>
      <c r="Q2133" s="102"/>
      <c r="R2133" s="103">
        <v>241</v>
      </c>
      <c r="S2133" s="103">
        <v>8</v>
      </c>
      <c r="T2133" s="102">
        <v>0</v>
      </c>
      <c r="U2133" s="103">
        <v>505</v>
      </c>
      <c r="V2133" s="103">
        <v>8</v>
      </c>
    </row>
    <row r="2134" spans="1:22" ht="16">
      <c r="A2134" s="104" t="s">
        <v>804</v>
      </c>
      <c r="B2134" s="20" t="str">
        <f>VLOOKUP(A2134,'Planning Periods'!$E$2:$N$540,10,FALSE)</f>
        <v>01/31/2015 - 01/31/2023</v>
      </c>
      <c r="C2134" s="103">
        <v>2016</v>
      </c>
      <c r="D2134" s="103" t="str">
        <f t="shared" si="31"/>
        <v>Suisun City 2016</v>
      </c>
      <c r="E2134" s="103">
        <v>147</v>
      </c>
      <c r="F2134" s="101">
        <v>0</v>
      </c>
      <c r="G2134" s="103">
        <v>0</v>
      </c>
      <c r="H2134" s="103">
        <v>0</v>
      </c>
      <c r="I2134" s="102"/>
      <c r="J2134" s="103">
        <v>57</v>
      </c>
      <c r="K2134" s="101">
        <v>0</v>
      </c>
      <c r="L2134" s="103">
        <v>0</v>
      </c>
      <c r="M2134" s="103">
        <v>0</v>
      </c>
      <c r="N2134" s="102"/>
      <c r="O2134" s="103">
        <v>60</v>
      </c>
      <c r="P2134" s="103">
        <v>0</v>
      </c>
      <c r="Q2134" s="102"/>
      <c r="R2134" s="103">
        <v>241</v>
      </c>
      <c r="S2134" s="103">
        <v>52</v>
      </c>
      <c r="T2134" s="102">
        <v>0</v>
      </c>
      <c r="U2134" s="103">
        <v>505</v>
      </c>
      <c r="V2134" s="103">
        <v>52</v>
      </c>
    </row>
    <row r="2135" spans="1:22" ht="16">
      <c r="A2135" s="104" t="s">
        <v>804</v>
      </c>
      <c r="B2135" s="20" t="str">
        <f>VLOOKUP(A2135,'Planning Periods'!$E$2:$N$540,10,FALSE)</f>
        <v>01/31/2015 - 01/31/2023</v>
      </c>
      <c r="C2135" s="103">
        <v>2017</v>
      </c>
      <c r="D2135" s="103" t="str">
        <f t="shared" si="31"/>
        <v>Suisun City 2017</v>
      </c>
      <c r="E2135" s="103">
        <v>147</v>
      </c>
      <c r="F2135" s="101">
        <v>0</v>
      </c>
      <c r="G2135" s="103">
        <v>0</v>
      </c>
      <c r="H2135" s="103">
        <v>0</v>
      </c>
      <c r="I2135" s="102"/>
      <c r="J2135" s="103">
        <v>57</v>
      </c>
      <c r="K2135" s="101">
        <v>0</v>
      </c>
      <c r="L2135" s="103">
        <v>0</v>
      </c>
      <c r="M2135" s="103">
        <v>0</v>
      </c>
      <c r="N2135" s="102"/>
      <c r="O2135" s="103">
        <v>60</v>
      </c>
      <c r="P2135" s="103">
        <v>0</v>
      </c>
      <c r="Q2135" s="102"/>
      <c r="R2135" s="103">
        <v>241</v>
      </c>
      <c r="S2135" s="103">
        <v>19</v>
      </c>
      <c r="T2135" s="102">
        <v>0</v>
      </c>
      <c r="U2135" s="103">
        <v>505</v>
      </c>
      <c r="V2135" s="103">
        <v>19</v>
      </c>
    </row>
    <row r="2136" spans="1:22" ht="16">
      <c r="A2136" s="104" t="s">
        <v>829</v>
      </c>
      <c r="B2136" s="20" t="str">
        <f>VLOOKUP(A2136,'Planning Periods'!$E$2:$N$540,10,FALSE)</f>
        <v>01/31/2015 - 01/31/2023</v>
      </c>
      <c r="C2136" s="103">
        <v>2014</v>
      </c>
      <c r="D2136" s="103" t="str">
        <f t="shared" si="31"/>
        <v>Sunnyvale 2014</v>
      </c>
      <c r="E2136" s="103" t="s">
        <v>1538</v>
      </c>
      <c r="F2136" s="101" t="s">
        <v>1538</v>
      </c>
      <c r="G2136" s="103" t="s">
        <v>1538</v>
      </c>
      <c r="H2136" s="103" t="s">
        <v>1538</v>
      </c>
      <c r="I2136" s="102"/>
      <c r="J2136" s="103" t="s">
        <v>1538</v>
      </c>
      <c r="K2136" s="101" t="s">
        <v>1538</v>
      </c>
      <c r="L2136" s="103" t="s">
        <v>1538</v>
      </c>
      <c r="M2136" s="103" t="s">
        <v>1538</v>
      </c>
      <c r="N2136" s="102"/>
      <c r="O2136" s="103" t="s">
        <v>1538</v>
      </c>
      <c r="P2136" s="103" t="s">
        <v>1538</v>
      </c>
      <c r="Q2136" s="102"/>
      <c r="R2136" s="103" t="s">
        <v>1538</v>
      </c>
      <c r="S2136" s="103" t="s">
        <v>1538</v>
      </c>
      <c r="T2136" s="102" t="s">
        <v>1538</v>
      </c>
      <c r="U2136" s="103" t="s">
        <v>1538</v>
      </c>
      <c r="V2136" s="103" t="s">
        <v>1538</v>
      </c>
    </row>
    <row r="2137" spans="1:22" ht="16">
      <c r="A2137" s="104" t="s">
        <v>829</v>
      </c>
      <c r="B2137" s="20" t="str">
        <f>VLOOKUP(A2137,'Planning Periods'!$E$2:$N$540,10,FALSE)</f>
        <v>01/31/2015 - 01/31/2023</v>
      </c>
      <c r="C2137" s="103">
        <v>2015</v>
      </c>
      <c r="D2137" s="103" t="str">
        <f t="shared" si="31"/>
        <v>Sunnyvale 2015</v>
      </c>
      <c r="E2137" s="103">
        <v>1640</v>
      </c>
      <c r="F2137" s="101">
        <v>43</v>
      </c>
      <c r="G2137" s="103">
        <v>43</v>
      </c>
      <c r="H2137" s="103">
        <v>0</v>
      </c>
      <c r="I2137" s="102"/>
      <c r="J2137" s="103">
        <v>906</v>
      </c>
      <c r="K2137" s="101">
        <v>0</v>
      </c>
      <c r="L2137" s="103">
        <v>0</v>
      </c>
      <c r="M2137" s="103">
        <v>0</v>
      </c>
      <c r="N2137" s="102"/>
      <c r="O2137" s="103">
        <v>932</v>
      </c>
      <c r="P2137" s="103">
        <v>26</v>
      </c>
      <c r="Q2137" s="102"/>
      <c r="R2137" s="103">
        <v>1974</v>
      </c>
      <c r="S2137" s="103">
        <v>796</v>
      </c>
      <c r="T2137" s="102">
        <v>0</v>
      </c>
      <c r="U2137" s="103">
        <v>5452</v>
      </c>
      <c r="V2137" s="103">
        <v>865</v>
      </c>
    </row>
    <row r="2138" spans="1:22" ht="16">
      <c r="A2138" s="104" t="s">
        <v>829</v>
      </c>
      <c r="B2138" s="20" t="str">
        <f>VLOOKUP(A2138,'Planning Periods'!$E$2:$N$540,10,FALSE)</f>
        <v>01/31/2015 - 01/31/2023</v>
      </c>
      <c r="C2138" s="103">
        <v>2016</v>
      </c>
      <c r="D2138" s="103" t="str">
        <f t="shared" si="31"/>
        <v>Sunnyvale 2016</v>
      </c>
      <c r="E2138" s="103">
        <v>1640</v>
      </c>
      <c r="F2138" s="101">
        <v>0</v>
      </c>
      <c r="G2138" s="103">
        <v>0</v>
      </c>
      <c r="H2138" s="103">
        <v>0</v>
      </c>
      <c r="I2138" s="102"/>
      <c r="J2138" s="103">
        <v>906</v>
      </c>
      <c r="K2138" s="101">
        <v>1</v>
      </c>
      <c r="L2138" s="103">
        <v>1</v>
      </c>
      <c r="M2138" s="103">
        <v>0</v>
      </c>
      <c r="N2138" s="102"/>
      <c r="O2138" s="103">
        <v>932</v>
      </c>
      <c r="P2138" s="103">
        <v>32</v>
      </c>
      <c r="Q2138" s="102"/>
      <c r="R2138" s="103">
        <v>1974</v>
      </c>
      <c r="S2138" s="103">
        <v>222</v>
      </c>
      <c r="T2138" s="102">
        <v>0</v>
      </c>
      <c r="U2138" s="103">
        <v>5452</v>
      </c>
      <c r="V2138" s="103">
        <v>255</v>
      </c>
    </row>
    <row r="2139" spans="1:22" ht="16">
      <c r="A2139" s="104" t="s">
        <v>829</v>
      </c>
      <c r="B2139" s="20" t="str">
        <f>VLOOKUP(A2139,'Planning Periods'!$E$2:$N$540,10,FALSE)</f>
        <v>01/31/2015 - 01/31/2023</v>
      </c>
      <c r="C2139" s="103">
        <v>2017</v>
      </c>
      <c r="D2139" s="103" t="str">
        <f t="shared" si="31"/>
        <v>Sunnyvale 2017</v>
      </c>
      <c r="E2139" s="103">
        <v>1640</v>
      </c>
      <c r="F2139" s="101">
        <v>46</v>
      </c>
      <c r="G2139" s="103">
        <v>46</v>
      </c>
      <c r="H2139" s="103">
        <v>0</v>
      </c>
      <c r="I2139" s="102"/>
      <c r="J2139" s="103">
        <v>906</v>
      </c>
      <c r="K2139" s="101">
        <v>20</v>
      </c>
      <c r="L2139" s="103">
        <v>20</v>
      </c>
      <c r="M2139" s="103">
        <v>0</v>
      </c>
      <c r="N2139" s="102"/>
      <c r="O2139" s="103">
        <v>932</v>
      </c>
      <c r="P2139" s="103">
        <v>47</v>
      </c>
      <c r="Q2139" s="102"/>
      <c r="R2139" s="103">
        <v>1974</v>
      </c>
      <c r="S2139" s="103">
        <v>381</v>
      </c>
      <c r="T2139" s="102">
        <v>0</v>
      </c>
      <c r="U2139" s="103">
        <v>5452</v>
      </c>
      <c r="V2139" s="103">
        <v>494</v>
      </c>
    </row>
    <row r="2140" spans="1:22" ht="16">
      <c r="A2140" t="s">
        <v>1129</v>
      </c>
      <c r="B2140" s="20" t="str">
        <f>VLOOKUP(A2140,'Planning Periods'!$E$2:$N$540,10,FALSE)</f>
        <v>06/30/2014 - 06/30/2019</v>
      </c>
      <c r="C2140" s="103">
        <v>2014</v>
      </c>
      <c r="D2140" s="103" t="str">
        <f t="shared" si="31"/>
        <v>Susanville 2014</v>
      </c>
      <c r="E2140" s="101" t="s">
        <v>1538</v>
      </c>
      <c r="F2140" s="101" t="s">
        <v>1538</v>
      </c>
      <c r="G2140" s="101" t="s">
        <v>1538</v>
      </c>
      <c r="H2140" s="101" t="s">
        <v>1538</v>
      </c>
      <c r="I2140" s="101">
        <v>0</v>
      </c>
      <c r="J2140" s="101" t="s">
        <v>1538</v>
      </c>
      <c r="K2140" s="101" t="s">
        <v>1538</v>
      </c>
      <c r="L2140" s="101" t="s">
        <v>1538</v>
      </c>
      <c r="M2140" s="101" t="s">
        <v>1538</v>
      </c>
      <c r="N2140" s="101">
        <v>0</v>
      </c>
      <c r="O2140" s="101" t="s">
        <v>1538</v>
      </c>
      <c r="P2140" s="101" t="s">
        <v>1538</v>
      </c>
      <c r="Q2140" s="101"/>
      <c r="R2140" s="101" t="s">
        <v>1538</v>
      </c>
      <c r="S2140" s="101" t="s">
        <v>1538</v>
      </c>
      <c r="T2140" s="101" t="s">
        <v>1538</v>
      </c>
      <c r="U2140" s="101" t="s">
        <v>1538</v>
      </c>
      <c r="V2140" s="101" t="s">
        <v>1538</v>
      </c>
    </row>
    <row r="2141" spans="1:22" ht="16">
      <c r="A2141" t="s">
        <v>1129</v>
      </c>
      <c r="B2141" s="20" t="str">
        <f>VLOOKUP(A2141,'Planning Periods'!$E$2:$N$540,10,FALSE)</f>
        <v>06/30/2014 - 06/30/2019</v>
      </c>
      <c r="C2141" s="103">
        <v>2015</v>
      </c>
      <c r="D2141" s="103" t="str">
        <f t="shared" si="31"/>
        <v>Susanville 2015</v>
      </c>
      <c r="E2141" t="s">
        <v>1538</v>
      </c>
      <c r="F2141" t="s">
        <v>1538</v>
      </c>
      <c r="G2141" t="s">
        <v>1538</v>
      </c>
      <c r="H2141" t="s">
        <v>1538</v>
      </c>
      <c r="J2141" t="s">
        <v>1538</v>
      </c>
      <c r="K2141" t="s">
        <v>1538</v>
      </c>
      <c r="L2141" t="s">
        <v>1538</v>
      </c>
      <c r="M2141" t="s">
        <v>1538</v>
      </c>
      <c r="O2141" t="s">
        <v>1538</v>
      </c>
      <c r="P2141" t="s">
        <v>1538</v>
      </c>
      <c r="R2141" t="s">
        <v>1538</v>
      </c>
      <c r="S2141" t="s">
        <v>1538</v>
      </c>
      <c r="T2141" t="s">
        <v>1538</v>
      </c>
      <c r="U2141" t="s">
        <v>1538</v>
      </c>
      <c r="V2141" t="s">
        <v>1538</v>
      </c>
    </row>
    <row r="2142" spans="1:22" ht="16">
      <c r="A2142" t="s">
        <v>1129</v>
      </c>
      <c r="B2142" s="20" t="str">
        <f>VLOOKUP(A2142,'Planning Periods'!$E$2:$N$540,10,FALSE)</f>
        <v>06/30/2014 - 06/30/2019</v>
      </c>
      <c r="C2142" s="103">
        <v>2016</v>
      </c>
      <c r="D2142" s="103" t="str">
        <f t="shared" si="31"/>
        <v>Susanville 2016</v>
      </c>
      <c r="E2142" t="s">
        <v>1538</v>
      </c>
      <c r="F2142" t="s">
        <v>1538</v>
      </c>
      <c r="G2142" t="s">
        <v>1538</v>
      </c>
      <c r="H2142" t="s">
        <v>1538</v>
      </c>
      <c r="J2142" t="s">
        <v>1538</v>
      </c>
      <c r="K2142" t="s">
        <v>1538</v>
      </c>
      <c r="L2142" t="s">
        <v>1538</v>
      </c>
      <c r="M2142" t="s">
        <v>1538</v>
      </c>
      <c r="O2142" t="s">
        <v>1538</v>
      </c>
      <c r="P2142" t="s">
        <v>1538</v>
      </c>
      <c r="R2142" t="s">
        <v>1538</v>
      </c>
      <c r="S2142" t="s">
        <v>1538</v>
      </c>
      <c r="T2142" t="s">
        <v>1538</v>
      </c>
      <c r="U2142" t="s">
        <v>1538</v>
      </c>
      <c r="V2142" t="s">
        <v>1538</v>
      </c>
    </row>
    <row r="2143" spans="1:22" ht="16">
      <c r="A2143" t="s">
        <v>1129</v>
      </c>
      <c r="B2143" s="20" t="str">
        <f>VLOOKUP(A2143,'Planning Periods'!$E$2:$N$540,10,FALSE)</f>
        <v>06/30/2014 - 06/30/2019</v>
      </c>
      <c r="C2143" s="103">
        <v>2017</v>
      </c>
      <c r="D2143" s="103" t="str">
        <f t="shared" si="31"/>
        <v>Susanville 2017</v>
      </c>
      <c r="E2143" t="s">
        <v>1538</v>
      </c>
      <c r="F2143" t="s">
        <v>1538</v>
      </c>
      <c r="G2143" t="s">
        <v>1538</v>
      </c>
      <c r="H2143" t="s">
        <v>1538</v>
      </c>
      <c r="J2143" t="s">
        <v>1538</v>
      </c>
      <c r="K2143" t="s">
        <v>1538</v>
      </c>
      <c r="L2143" t="s">
        <v>1538</v>
      </c>
      <c r="M2143" t="s">
        <v>1538</v>
      </c>
      <c r="O2143" t="s">
        <v>1538</v>
      </c>
      <c r="P2143" t="s">
        <v>1538</v>
      </c>
      <c r="R2143" t="s">
        <v>1538</v>
      </c>
      <c r="S2143" t="s">
        <v>1538</v>
      </c>
      <c r="T2143" t="s">
        <v>1538</v>
      </c>
      <c r="U2143" t="s">
        <v>1538</v>
      </c>
      <c r="V2143" t="s">
        <v>1538</v>
      </c>
    </row>
    <row r="2144" spans="1:22" ht="16">
      <c r="A2144" s="104" t="s">
        <v>181</v>
      </c>
      <c r="B2144" s="20" t="str">
        <f>VLOOKUP(A2144,'Planning Periods'!$E$2:$N$540,10,FALSE)</f>
        <v>10/31/2013 - 10/31/2021</v>
      </c>
      <c r="C2144" s="103">
        <v>2013</v>
      </c>
      <c r="D2144" s="103" t="str">
        <f t="shared" si="31"/>
        <v>Sutter County - Unincorporated 2013</v>
      </c>
      <c r="E2144" s="103">
        <v>85</v>
      </c>
      <c r="F2144" s="101">
        <v>0</v>
      </c>
      <c r="G2144" s="103">
        <v>0</v>
      </c>
      <c r="H2144" s="103">
        <v>0</v>
      </c>
      <c r="I2144" s="102"/>
      <c r="J2144" s="103">
        <v>60</v>
      </c>
      <c r="K2144" s="101">
        <v>0</v>
      </c>
      <c r="L2144" s="103">
        <v>0</v>
      </c>
      <c r="M2144" s="103">
        <v>0</v>
      </c>
      <c r="N2144" s="102"/>
      <c r="O2144" s="103">
        <v>62</v>
      </c>
      <c r="P2144" s="103">
        <v>4</v>
      </c>
      <c r="Q2144" s="102"/>
      <c r="R2144" s="103">
        <v>128</v>
      </c>
      <c r="S2144" s="103">
        <v>8</v>
      </c>
      <c r="T2144" s="102">
        <v>0</v>
      </c>
      <c r="U2144" s="103">
        <v>335</v>
      </c>
      <c r="V2144" s="103">
        <v>12</v>
      </c>
    </row>
    <row r="2145" spans="1:22" ht="16">
      <c r="A2145" s="104" t="s">
        <v>181</v>
      </c>
      <c r="B2145" s="20" t="str">
        <f>VLOOKUP(A2145,'Planning Periods'!$E$2:$N$540,10,FALSE)</f>
        <v>10/31/2013 - 10/31/2021</v>
      </c>
      <c r="C2145" s="103">
        <v>2014</v>
      </c>
      <c r="D2145" s="103" t="str">
        <f t="shared" si="31"/>
        <v>Sutter County - Unincorporated 2014</v>
      </c>
      <c r="E2145" s="103">
        <v>85</v>
      </c>
      <c r="F2145" s="101">
        <v>0</v>
      </c>
      <c r="G2145" s="103">
        <v>0</v>
      </c>
      <c r="H2145" s="103">
        <v>0</v>
      </c>
      <c r="I2145" s="102"/>
      <c r="J2145" s="103">
        <v>60</v>
      </c>
      <c r="K2145" s="101">
        <v>0</v>
      </c>
      <c r="L2145" s="103">
        <v>0</v>
      </c>
      <c r="M2145" s="103">
        <v>0</v>
      </c>
      <c r="N2145" s="102"/>
      <c r="O2145" s="103">
        <v>62</v>
      </c>
      <c r="P2145" s="103">
        <v>1</v>
      </c>
      <c r="Q2145" s="102"/>
      <c r="R2145" s="103">
        <v>128</v>
      </c>
      <c r="S2145" s="103">
        <v>19</v>
      </c>
      <c r="T2145" s="102">
        <v>0</v>
      </c>
      <c r="U2145" s="103">
        <v>335</v>
      </c>
      <c r="V2145" s="103">
        <v>20</v>
      </c>
    </row>
    <row r="2146" spans="1:22" ht="16">
      <c r="A2146" s="104" t="s">
        <v>181</v>
      </c>
      <c r="B2146" s="20" t="str">
        <f>VLOOKUP(A2146,'Planning Periods'!$E$2:$N$540,10,FALSE)</f>
        <v>10/31/2013 - 10/31/2021</v>
      </c>
      <c r="C2146" s="103">
        <v>2015</v>
      </c>
      <c r="D2146" s="103" t="str">
        <f t="shared" si="31"/>
        <v>Sutter County - Unincorporated 2015</v>
      </c>
      <c r="E2146" s="103">
        <v>85</v>
      </c>
      <c r="F2146" s="101">
        <v>0</v>
      </c>
      <c r="G2146" s="103">
        <v>0</v>
      </c>
      <c r="H2146" s="103">
        <v>0</v>
      </c>
      <c r="I2146" s="102"/>
      <c r="J2146" s="103">
        <v>60</v>
      </c>
      <c r="K2146" s="101">
        <v>0</v>
      </c>
      <c r="L2146" s="103">
        <v>0</v>
      </c>
      <c r="M2146" s="103">
        <v>0</v>
      </c>
      <c r="N2146" s="102"/>
      <c r="O2146" s="103">
        <v>62</v>
      </c>
      <c r="P2146" s="103">
        <v>7</v>
      </c>
      <c r="Q2146" s="102"/>
      <c r="R2146" s="103">
        <v>128</v>
      </c>
      <c r="S2146" s="103">
        <v>19</v>
      </c>
      <c r="T2146" s="102">
        <v>0</v>
      </c>
      <c r="U2146" s="103">
        <v>335</v>
      </c>
      <c r="V2146" s="103">
        <v>26</v>
      </c>
    </row>
    <row r="2147" spans="1:22" ht="16">
      <c r="A2147" s="104" t="s">
        <v>181</v>
      </c>
      <c r="B2147" s="20" t="str">
        <f>VLOOKUP(A2147,'Planning Periods'!$E$2:$N$540,10,FALSE)</f>
        <v>10/31/2013 - 10/31/2021</v>
      </c>
      <c r="C2147" s="103">
        <v>2016</v>
      </c>
      <c r="D2147" s="103" t="str">
        <f t="shared" si="31"/>
        <v>Sutter County - Unincorporated 2016</v>
      </c>
      <c r="E2147" s="103">
        <v>85</v>
      </c>
      <c r="F2147" s="101">
        <v>0</v>
      </c>
      <c r="G2147" s="103">
        <v>0</v>
      </c>
      <c r="H2147" s="103">
        <v>0</v>
      </c>
      <c r="I2147" s="102"/>
      <c r="J2147" s="103">
        <v>60</v>
      </c>
      <c r="K2147" s="101">
        <v>0</v>
      </c>
      <c r="L2147" s="103">
        <v>0</v>
      </c>
      <c r="M2147" s="103">
        <v>0</v>
      </c>
      <c r="N2147" s="102"/>
      <c r="O2147" s="103">
        <v>62</v>
      </c>
      <c r="P2147" s="103">
        <v>2</v>
      </c>
      <c r="Q2147" s="102"/>
      <c r="R2147" s="103">
        <v>128</v>
      </c>
      <c r="S2147" s="103">
        <v>8</v>
      </c>
      <c r="T2147" s="102">
        <v>0</v>
      </c>
      <c r="U2147" s="103">
        <v>335</v>
      </c>
      <c r="V2147" s="103">
        <v>10</v>
      </c>
    </row>
    <row r="2148" spans="1:22" ht="16">
      <c r="A2148" s="104" t="s">
        <v>181</v>
      </c>
      <c r="B2148" s="20" t="str">
        <f>VLOOKUP(A2148,'Planning Periods'!$E$2:$N$540,10,FALSE)</f>
        <v>10/31/2013 - 10/31/2021</v>
      </c>
      <c r="C2148" s="103">
        <v>2017</v>
      </c>
      <c r="D2148" s="103" t="str">
        <f t="shared" si="31"/>
        <v>Sutter County - Unincorporated 2017</v>
      </c>
      <c r="E2148" s="103">
        <v>85</v>
      </c>
      <c r="F2148" s="101">
        <v>0</v>
      </c>
      <c r="G2148" s="103">
        <v>0</v>
      </c>
      <c r="H2148" s="103">
        <v>0</v>
      </c>
      <c r="I2148" s="102"/>
      <c r="J2148" s="103">
        <v>60</v>
      </c>
      <c r="K2148" s="101">
        <v>0</v>
      </c>
      <c r="L2148" s="103">
        <v>0</v>
      </c>
      <c r="M2148" s="103">
        <v>0</v>
      </c>
      <c r="N2148" s="102"/>
      <c r="O2148" s="103">
        <v>62</v>
      </c>
      <c r="P2148" s="103">
        <v>3</v>
      </c>
      <c r="Q2148" s="102"/>
      <c r="R2148" s="103">
        <v>128</v>
      </c>
      <c r="S2148" s="103">
        <v>13</v>
      </c>
      <c r="T2148" s="102">
        <v>0</v>
      </c>
      <c r="U2148" s="103">
        <v>335</v>
      </c>
      <c r="V2148" s="103">
        <v>16</v>
      </c>
    </row>
    <row r="2149" spans="1:22" ht="16">
      <c r="A2149" s="104" t="s">
        <v>1218</v>
      </c>
      <c r="B2149" s="20" t="str">
        <f>VLOOKUP(A2149,'Planning Periods'!$E$2:$N$540,10,FALSE)</f>
        <v>06/30/2014 - 06/30/2019</v>
      </c>
      <c r="C2149" s="103">
        <v>2014</v>
      </c>
      <c r="D2149" s="103" t="str">
        <f t="shared" si="31"/>
        <v>Sutter Creek 2014</v>
      </c>
      <c r="E2149" s="103">
        <v>2</v>
      </c>
      <c r="F2149" s="101">
        <v>0</v>
      </c>
      <c r="G2149" s="103">
        <v>0</v>
      </c>
      <c r="H2149" s="103">
        <v>0</v>
      </c>
      <c r="I2149" s="102"/>
      <c r="J2149" s="103">
        <v>2</v>
      </c>
      <c r="K2149" s="101">
        <v>0</v>
      </c>
      <c r="L2149" s="103">
        <v>0</v>
      </c>
      <c r="M2149" s="103">
        <v>0</v>
      </c>
      <c r="N2149" s="102"/>
      <c r="O2149" s="103">
        <v>2</v>
      </c>
      <c r="P2149" s="103">
        <v>1</v>
      </c>
      <c r="Q2149" s="102"/>
      <c r="R2149" s="103">
        <v>4</v>
      </c>
      <c r="S2149" s="103">
        <v>0</v>
      </c>
      <c r="T2149" s="102">
        <v>0</v>
      </c>
      <c r="U2149" s="103">
        <v>10</v>
      </c>
      <c r="V2149" s="103">
        <v>1</v>
      </c>
    </row>
    <row r="2150" spans="1:22" ht="16">
      <c r="A2150" s="104" t="s">
        <v>1218</v>
      </c>
      <c r="B2150" s="20" t="str">
        <f>VLOOKUP(A2150,'Planning Periods'!$E$2:$N$540,10,FALSE)</f>
        <v>06/30/2014 - 06/30/2019</v>
      </c>
      <c r="C2150" s="103">
        <v>2015</v>
      </c>
      <c r="D2150" s="103" t="str">
        <f t="shared" si="31"/>
        <v>Sutter Creek 2015</v>
      </c>
      <c r="E2150" s="103">
        <v>2</v>
      </c>
      <c r="F2150" s="101">
        <v>0</v>
      </c>
      <c r="G2150" s="103">
        <v>0</v>
      </c>
      <c r="H2150" s="103">
        <v>0</v>
      </c>
      <c r="I2150" s="102"/>
      <c r="J2150" s="103">
        <v>2</v>
      </c>
      <c r="K2150" s="101">
        <v>0</v>
      </c>
      <c r="L2150" s="103">
        <v>0</v>
      </c>
      <c r="M2150" s="103">
        <v>0</v>
      </c>
      <c r="N2150" s="102"/>
      <c r="O2150" s="103">
        <v>2</v>
      </c>
      <c r="P2150" s="103">
        <v>1</v>
      </c>
      <c r="Q2150" s="102"/>
      <c r="R2150" s="103">
        <v>4</v>
      </c>
      <c r="S2150" s="103">
        <v>0</v>
      </c>
      <c r="T2150" s="102">
        <v>0</v>
      </c>
      <c r="U2150" s="103">
        <v>10</v>
      </c>
      <c r="V2150" s="103">
        <v>1</v>
      </c>
    </row>
    <row r="2151" spans="1:22" ht="16">
      <c r="A2151" s="104" t="s">
        <v>1218</v>
      </c>
      <c r="B2151" s="20" t="str">
        <f>VLOOKUP(A2151,'Planning Periods'!$E$2:$N$540,10,FALSE)</f>
        <v>06/30/2014 - 06/30/2019</v>
      </c>
      <c r="C2151" s="103">
        <v>2016</v>
      </c>
      <c r="D2151" s="103" t="str">
        <f t="shared" si="31"/>
        <v>Sutter Creek 2016</v>
      </c>
      <c r="E2151" s="103">
        <v>2</v>
      </c>
      <c r="F2151" s="101">
        <v>0</v>
      </c>
      <c r="G2151" s="103">
        <v>0</v>
      </c>
      <c r="H2151" s="103">
        <v>0</v>
      </c>
      <c r="I2151" s="102"/>
      <c r="J2151" s="103">
        <v>2</v>
      </c>
      <c r="K2151" s="101">
        <v>0</v>
      </c>
      <c r="L2151" s="103">
        <v>0</v>
      </c>
      <c r="M2151" s="103">
        <v>0</v>
      </c>
      <c r="N2151" s="102"/>
      <c r="O2151" s="103">
        <v>2</v>
      </c>
      <c r="P2151" s="103">
        <v>1</v>
      </c>
      <c r="Q2151" s="102"/>
      <c r="R2151" s="103">
        <v>4</v>
      </c>
      <c r="S2151" s="103">
        <v>10</v>
      </c>
      <c r="T2151" s="102">
        <v>0</v>
      </c>
      <c r="U2151" s="103">
        <v>10</v>
      </c>
      <c r="V2151" s="103">
        <v>11</v>
      </c>
    </row>
    <row r="2152" spans="1:22" ht="16">
      <c r="A2152" s="104" t="s">
        <v>1218</v>
      </c>
      <c r="B2152" s="20" t="str">
        <f>VLOOKUP(A2152,'Planning Periods'!$E$2:$N$540,10,FALSE)</f>
        <v>06/30/2014 - 06/30/2019</v>
      </c>
      <c r="C2152" s="103">
        <v>2017</v>
      </c>
      <c r="D2152" s="103" t="str">
        <f t="shared" si="31"/>
        <v>Sutter Creek 2017</v>
      </c>
      <c r="E2152" s="103">
        <v>2</v>
      </c>
      <c r="F2152" s="101">
        <v>0</v>
      </c>
      <c r="G2152" s="103">
        <v>0</v>
      </c>
      <c r="H2152" s="103">
        <v>0</v>
      </c>
      <c r="I2152" s="102"/>
      <c r="J2152" s="103">
        <v>2</v>
      </c>
      <c r="K2152" s="101">
        <v>0</v>
      </c>
      <c r="L2152" s="103">
        <v>0</v>
      </c>
      <c r="M2152" s="103">
        <v>0</v>
      </c>
      <c r="N2152" s="102"/>
      <c r="O2152" s="103">
        <v>2</v>
      </c>
      <c r="P2152" s="103">
        <v>17</v>
      </c>
      <c r="Q2152" s="102"/>
      <c r="R2152" s="103">
        <v>4</v>
      </c>
      <c r="S2152" s="103">
        <v>2</v>
      </c>
      <c r="T2152" s="102">
        <v>0</v>
      </c>
      <c r="U2152" s="103">
        <v>10</v>
      </c>
      <c r="V2152" s="103">
        <v>19</v>
      </c>
    </row>
    <row r="2153" spans="1:22" ht="16">
      <c r="A2153" s="104" t="s">
        <v>1142</v>
      </c>
      <c r="B2153" s="20" t="str">
        <f>VLOOKUP(A2153,'Planning Periods'!$E$2:$N$540,10,FALSE)</f>
        <v>12/31/2015 - 12/31/2023</v>
      </c>
      <c r="C2153" s="103">
        <v>2013</v>
      </c>
      <c r="D2153" s="103" t="str">
        <f t="shared" si="31"/>
        <v>Taft 2013</v>
      </c>
      <c r="E2153" s="103" t="s">
        <v>1538</v>
      </c>
      <c r="F2153" s="101" t="s">
        <v>1538</v>
      </c>
      <c r="G2153" s="103" t="s">
        <v>1538</v>
      </c>
      <c r="H2153" s="103" t="s">
        <v>1538</v>
      </c>
      <c r="I2153" s="102"/>
      <c r="J2153" s="103" t="s">
        <v>1538</v>
      </c>
      <c r="K2153" s="101" t="s">
        <v>1538</v>
      </c>
      <c r="L2153" s="103" t="s">
        <v>1538</v>
      </c>
      <c r="M2153" s="103" t="s">
        <v>1538</v>
      </c>
      <c r="N2153" s="102"/>
      <c r="O2153" s="103" t="s">
        <v>1538</v>
      </c>
      <c r="P2153" s="103" t="s">
        <v>1538</v>
      </c>
      <c r="Q2153" s="102"/>
      <c r="R2153" s="103" t="s">
        <v>1538</v>
      </c>
      <c r="S2153" s="103" t="s">
        <v>1538</v>
      </c>
      <c r="T2153" s="102" t="s">
        <v>1538</v>
      </c>
      <c r="U2153" s="103" t="s">
        <v>1538</v>
      </c>
      <c r="V2153" s="103" t="s">
        <v>1538</v>
      </c>
    </row>
    <row r="2154" spans="1:22" ht="16">
      <c r="A2154" s="104" t="s">
        <v>1142</v>
      </c>
      <c r="B2154" s="20" t="str">
        <f>VLOOKUP(A2154,'Planning Periods'!$E$2:$N$540,10,FALSE)</f>
        <v>12/31/2015 - 12/31/2023</v>
      </c>
      <c r="C2154" s="103">
        <v>2014</v>
      </c>
      <c r="D2154" s="103" t="str">
        <f t="shared" si="31"/>
        <v>Taft 2014</v>
      </c>
      <c r="E2154" s="103" t="s">
        <v>1538</v>
      </c>
      <c r="F2154" s="101" t="s">
        <v>1538</v>
      </c>
      <c r="G2154" s="103" t="s">
        <v>1538</v>
      </c>
      <c r="H2154" s="103" t="s">
        <v>1538</v>
      </c>
      <c r="I2154" s="102"/>
      <c r="J2154" s="103" t="s">
        <v>1538</v>
      </c>
      <c r="K2154" s="101" t="s">
        <v>1538</v>
      </c>
      <c r="L2154" s="103" t="s">
        <v>1538</v>
      </c>
      <c r="M2154" s="103" t="s">
        <v>1538</v>
      </c>
      <c r="N2154" s="102"/>
      <c r="O2154" s="103" t="s">
        <v>1538</v>
      </c>
      <c r="P2154" s="103" t="s">
        <v>1538</v>
      </c>
      <c r="Q2154" s="102"/>
      <c r="R2154" s="103" t="s">
        <v>1538</v>
      </c>
      <c r="S2154" s="103" t="s">
        <v>1538</v>
      </c>
      <c r="T2154" s="102" t="s">
        <v>1538</v>
      </c>
      <c r="U2154" s="103" t="s">
        <v>1538</v>
      </c>
      <c r="V2154" s="103" t="s">
        <v>1538</v>
      </c>
    </row>
    <row r="2155" spans="1:22" ht="16">
      <c r="A2155" s="104" t="s">
        <v>1142</v>
      </c>
      <c r="B2155" s="20" t="str">
        <f>VLOOKUP(A2155,'Planning Periods'!$E$2:$N$540,10,FALSE)</f>
        <v>12/31/2015 - 12/31/2023</v>
      </c>
      <c r="C2155" s="103">
        <v>2015</v>
      </c>
      <c r="D2155" s="103" t="str">
        <f t="shared" si="31"/>
        <v>Taft 2015</v>
      </c>
      <c r="E2155" s="103">
        <v>52</v>
      </c>
      <c r="F2155" s="101">
        <v>0</v>
      </c>
      <c r="G2155" s="103">
        <v>0</v>
      </c>
      <c r="H2155" s="103">
        <v>0</v>
      </c>
      <c r="I2155" s="102"/>
      <c r="J2155" s="103">
        <v>26</v>
      </c>
      <c r="K2155" s="101">
        <v>0</v>
      </c>
      <c r="L2155" s="103">
        <v>0</v>
      </c>
      <c r="M2155" s="103">
        <v>0</v>
      </c>
      <c r="N2155" s="102"/>
      <c r="O2155" s="103">
        <v>30</v>
      </c>
      <c r="P2155" s="103">
        <v>0</v>
      </c>
      <c r="Q2155" s="102"/>
      <c r="R2155" s="103">
        <v>146</v>
      </c>
      <c r="S2155" s="103">
        <v>11</v>
      </c>
      <c r="T2155" s="102">
        <v>0</v>
      </c>
      <c r="U2155" s="103">
        <v>254</v>
      </c>
      <c r="V2155" s="103">
        <v>11</v>
      </c>
    </row>
    <row r="2156" spans="1:22" ht="16">
      <c r="A2156" s="104" t="s">
        <v>1142</v>
      </c>
      <c r="B2156" s="20" t="str">
        <f>VLOOKUP(A2156,'Planning Periods'!$E$2:$N$540,10,FALSE)</f>
        <v>12/31/2015 - 12/31/2023</v>
      </c>
      <c r="C2156" s="103">
        <v>2016</v>
      </c>
      <c r="D2156" s="103" t="str">
        <f t="shared" si="31"/>
        <v>Taft 2016</v>
      </c>
      <c r="E2156" s="103">
        <v>52</v>
      </c>
      <c r="F2156" s="101">
        <v>0</v>
      </c>
      <c r="G2156" s="103">
        <v>0</v>
      </c>
      <c r="H2156" s="103">
        <v>0</v>
      </c>
      <c r="I2156" s="102"/>
      <c r="J2156" s="103">
        <v>26</v>
      </c>
      <c r="K2156" s="101">
        <v>0</v>
      </c>
      <c r="L2156" s="103">
        <v>0</v>
      </c>
      <c r="M2156" s="103">
        <v>0</v>
      </c>
      <c r="N2156" s="102"/>
      <c r="O2156" s="103">
        <v>30</v>
      </c>
      <c r="P2156" s="103">
        <v>0</v>
      </c>
      <c r="Q2156" s="102"/>
      <c r="R2156" s="103">
        <v>146</v>
      </c>
      <c r="S2156" s="103">
        <v>9</v>
      </c>
      <c r="T2156" s="102">
        <v>0</v>
      </c>
      <c r="U2156" s="103">
        <v>254</v>
      </c>
      <c r="V2156" s="103">
        <v>9</v>
      </c>
    </row>
    <row r="2157" spans="1:22" ht="16">
      <c r="A2157" s="104" t="s">
        <v>1142</v>
      </c>
      <c r="B2157" s="20" t="str">
        <f>VLOOKUP(A2157,'Planning Periods'!$E$2:$N$540,10,FALSE)</f>
        <v>12/31/2015 - 12/31/2023</v>
      </c>
      <c r="C2157" s="103">
        <v>2017</v>
      </c>
      <c r="D2157" s="103" t="str">
        <f t="shared" si="31"/>
        <v>Taft 2017</v>
      </c>
      <c r="E2157" s="103">
        <v>52</v>
      </c>
      <c r="F2157" s="101">
        <v>0</v>
      </c>
      <c r="G2157" s="103">
        <v>0</v>
      </c>
      <c r="H2157" s="103">
        <v>0</v>
      </c>
      <c r="I2157" s="102"/>
      <c r="J2157" s="103">
        <v>26</v>
      </c>
      <c r="K2157" s="101">
        <v>0</v>
      </c>
      <c r="L2157" s="103">
        <v>0</v>
      </c>
      <c r="M2157" s="103">
        <v>0</v>
      </c>
      <c r="N2157" s="102"/>
      <c r="O2157" s="103">
        <v>30</v>
      </c>
      <c r="P2157" s="103">
        <v>3</v>
      </c>
      <c r="Q2157" s="102"/>
      <c r="R2157" s="103">
        <v>146</v>
      </c>
      <c r="S2157" s="103">
        <v>12</v>
      </c>
      <c r="T2157" s="102">
        <v>0</v>
      </c>
      <c r="U2157" s="103">
        <v>254</v>
      </c>
      <c r="V2157" s="103">
        <v>15</v>
      </c>
    </row>
    <row r="2158" spans="1:22" ht="16">
      <c r="A2158" t="s">
        <v>1141</v>
      </c>
      <c r="B2158" s="20" t="str">
        <f>VLOOKUP(A2158,'Planning Periods'!$E$2:$N$540,10,FALSE)</f>
        <v>12/31/2015 - 12/31/2023</v>
      </c>
      <c r="C2158" s="103">
        <v>2013</v>
      </c>
      <c r="D2158" s="103" t="str">
        <f t="shared" si="31"/>
        <v>Tehachapi 2013</v>
      </c>
      <c r="E2158" s="103" t="s">
        <v>1538</v>
      </c>
      <c r="F2158" s="101" t="s">
        <v>1538</v>
      </c>
      <c r="G2158" s="103" t="s">
        <v>1538</v>
      </c>
      <c r="H2158" s="103" t="s">
        <v>1538</v>
      </c>
      <c r="I2158" s="102"/>
      <c r="J2158" s="103" t="s">
        <v>1538</v>
      </c>
      <c r="K2158" s="101" t="s">
        <v>1538</v>
      </c>
      <c r="L2158" s="103" t="s">
        <v>1538</v>
      </c>
      <c r="M2158" s="103" t="s">
        <v>1538</v>
      </c>
      <c r="N2158" s="102"/>
      <c r="O2158" s="103" t="s">
        <v>1538</v>
      </c>
      <c r="P2158" s="103" t="s">
        <v>1538</v>
      </c>
      <c r="Q2158" s="102"/>
      <c r="R2158" s="103" t="s">
        <v>1538</v>
      </c>
      <c r="S2158" s="103" t="s">
        <v>1538</v>
      </c>
      <c r="T2158" s="102" t="s">
        <v>1538</v>
      </c>
      <c r="U2158" s="103" t="s">
        <v>1538</v>
      </c>
      <c r="V2158" s="103" t="s">
        <v>1538</v>
      </c>
    </row>
    <row r="2159" spans="1:22" ht="16">
      <c r="A2159" t="s">
        <v>1141</v>
      </c>
      <c r="B2159" s="20" t="str">
        <f>VLOOKUP(A2159,'Planning Periods'!$E$2:$N$540,10,FALSE)</f>
        <v>12/31/2015 - 12/31/2023</v>
      </c>
      <c r="C2159" s="103">
        <v>2014</v>
      </c>
      <c r="D2159" s="103" t="str">
        <f t="shared" si="31"/>
        <v>Tehachapi 2014</v>
      </c>
      <c r="E2159" s="101" t="s">
        <v>1538</v>
      </c>
      <c r="F2159" s="101" t="s">
        <v>1538</v>
      </c>
      <c r="G2159" s="101" t="s">
        <v>1538</v>
      </c>
      <c r="H2159" s="101" t="s">
        <v>1538</v>
      </c>
      <c r="I2159" s="101">
        <v>0</v>
      </c>
      <c r="J2159" s="101" t="s">
        <v>1538</v>
      </c>
      <c r="K2159" s="101" t="s">
        <v>1538</v>
      </c>
      <c r="L2159" s="101" t="s">
        <v>1538</v>
      </c>
      <c r="M2159" s="101" t="s">
        <v>1538</v>
      </c>
      <c r="N2159" s="101">
        <v>0</v>
      </c>
      <c r="O2159" s="101" t="s">
        <v>1538</v>
      </c>
      <c r="P2159" s="101" t="s">
        <v>1538</v>
      </c>
      <c r="Q2159" s="101"/>
      <c r="R2159" s="101" t="s">
        <v>1538</v>
      </c>
      <c r="S2159" s="101" t="s">
        <v>1538</v>
      </c>
      <c r="T2159" s="101" t="s">
        <v>1538</v>
      </c>
      <c r="U2159" s="101" t="s">
        <v>1538</v>
      </c>
      <c r="V2159" s="101" t="s">
        <v>1538</v>
      </c>
    </row>
    <row r="2160" spans="1:22" ht="16">
      <c r="A2160" t="s">
        <v>1141</v>
      </c>
      <c r="B2160" s="20" t="str">
        <f>VLOOKUP(A2160,'Planning Periods'!$E$2:$N$540,10,FALSE)</f>
        <v>12/31/2015 - 12/31/2023</v>
      </c>
      <c r="C2160" s="103">
        <v>2015</v>
      </c>
      <c r="D2160" s="103" t="str">
        <f t="shared" si="31"/>
        <v>Tehachapi 2015</v>
      </c>
      <c r="E2160" t="s">
        <v>1538</v>
      </c>
      <c r="F2160" t="s">
        <v>1538</v>
      </c>
      <c r="G2160" t="s">
        <v>1538</v>
      </c>
      <c r="H2160" t="s">
        <v>1538</v>
      </c>
      <c r="J2160" t="s">
        <v>1538</v>
      </c>
      <c r="K2160" t="s">
        <v>1538</v>
      </c>
      <c r="L2160" t="s">
        <v>1538</v>
      </c>
      <c r="M2160" t="s">
        <v>1538</v>
      </c>
      <c r="O2160" t="s">
        <v>1538</v>
      </c>
      <c r="P2160" t="s">
        <v>1538</v>
      </c>
      <c r="R2160" t="s">
        <v>1538</v>
      </c>
      <c r="S2160" t="s">
        <v>1538</v>
      </c>
      <c r="T2160" t="s">
        <v>1538</v>
      </c>
      <c r="U2160" t="s">
        <v>1538</v>
      </c>
      <c r="V2160" t="s">
        <v>1538</v>
      </c>
    </row>
    <row r="2161" spans="1:22" ht="16">
      <c r="A2161" t="s">
        <v>1141</v>
      </c>
      <c r="B2161" s="20" t="str">
        <f>VLOOKUP(A2161,'Planning Periods'!$E$2:$N$540,10,FALSE)</f>
        <v>12/31/2015 - 12/31/2023</v>
      </c>
      <c r="C2161" s="103">
        <v>2016</v>
      </c>
      <c r="D2161" s="103" t="str">
        <f t="shared" si="31"/>
        <v>Tehachapi 2016</v>
      </c>
      <c r="E2161" t="s">
        <v>1538</v>
      </c>
      <c r="F2161" t="s">
        <v>1538</v>
      </c>
      <c r="G2161" t="s">
        <v>1538</v>
      </c>
      <c r="H2161" t="s">
        <v>1538</v>
      </c>
      <c r="J2161" t="s">
        <v>1538</v>
      </c>
      <c r="K2161" t="s">
        <v>1538</v>
      </c>
      <c r="L2161" t="s">
        <v>1538</v>
      </c>
      <c r="M2161" t="s">
        <v>1538</v>
      </c>
      <c r="O2161" t="s">
        <v>1538</v>
      </c>
      <c r="P2161" t="s">
        <v>1538</v>
      </c>
      <c r="R2161" t="s">
        <v>1538</v>
      </c>
      <c r="S2161" t="s">
        <v>1538</v>
      </c>
      <c r="T2161" t="s">
        <v>1538</v>
      </c>
      <c r="U2161" t="s">
        <v>1538</v>
      </c>
      <c r="V2161" t="s">
        <v>1538</v>
      </c>
    </row>
    <row r="2162" spans="1:22" ht="16">
      <c r="A2162" t="s">
        <v>1141</v>
      </c>
      <c r="B2162" s="20" t="str">
        <f>VLOOKUP(A2162,'Planning Periods'!$E$2:$N$540,10,FALSE)</f>
        <v>12/31/2015 - 12/31/2023</v>
      </c>
      <c r="C2162" s="103">
        <v>2017</v>
      </c>
      <c r="D2162" s="103" t="str">
        <f t="shared" si="31"/>
        <v>Tehachapi 2017</v>
      </c>
      <c r="E2162" t="s">
        <v>1538</v>
      </c>
      <c r="F2162" t="s">
        <v>1538</v>
      </c>
      <c r="G2162" t="s">
        <v>1538</v>
      </c>
      <c r="H2162" t="s">
        <v>1538</v>
      </c>
      <c r="J2162" t="s">
        <v>1538</v>
      </c>
      <c r="K2162" t="s">
        <v>1538</v>
      </c>
      <c r="L2162" t="s">
        <v>1538</v>
      </c>
      <c r="M2162" t="s">
        <v>1538</v>
      </c>
      <c r="O2162" t="s">
        <v>1538</v>
      </c>
      <c r="P2162" t="s">
        <v>1538</v>
      </c>
      <c r="R2162" t="s">
        <v>1538</v>
      </c>
      <c r="S2162" t="s">
        <v>1538</v>
      </c>
      <c r="T2162" t="s">
        <v>1538</v>
      </c>
      <c r="U2162" t="s">
        <v>1538</v>
      </c>
      <c r="V2162" t="s">
        <v>1538</v>
      </c>
    </row>
    <row r="2163" spans="1:22" ht="16">
      <c r="A2163" s="104" t="s">
        <v>777</v>
      </c>
      <c r="B2163" s="20" t="str">
        <f>VLOOKUP(A2163,'Planning Periods'!$E$2:$N$540,10,FALSE)</f>
        <v>06/30/2014 - 06/30/2019</v>
      </c>
      <c r="C2163" s="103">
        <v>2014</v>
      </c>
      <c r="D2163" s="103" t="str">
        <f t="shared" ref="D2163:D2231" si="32">CONCATENATE(A2163," ",C2163)</f>
        <v>Tehama 2014</v>
      </c>
      <c r="E2163" s="103" t="s">
        <v>1538</v>
      </c>
      <c r="F2163" s="101" t="s">
        <v>1538</v>
      </c>
      <c r="G2163" s="103" t="s">
        <v>1538</v>
      </c>
      <c r="H2163" s="103" t="s">
        <v>1538</v>
      </c>
      <c r="I2163" s="102"/>
      <c r="J2163" s="103" t="s">
        <v>1538</v>
      </c>
      <c r="K2163" s="101" t="s">
        <v>1538</v>
      </c>
      <c r="L2163" s="103" t="s">
        <v>1538</v>
      </c>
      <c r="M2163" s="103" t="s">
        <v>1538</v>
      </c>
      <c r="N2163" s="102"/>
      <c r="O2163" s="103" t="s">
        <v>1538</v>
      </c>
      <c r="P2163" s="103" t="s">
        <v>1538</v>
      </c>
      <c r="Q2163" s="102"/>
      <c r="R2163" s="103" t="s">
        <v>1538</v>
      </c>
      <c r="S2163" s="103" t="s">
        <v>1538</v>
      </c>
      <c r="T2163" s="102" t="s">
        <v>1538</v>
      </c>
      <c r="U2163" s="103" t="s">
        <v>1538</v>
      </c>
      <c r="V2163" s="103" t="s">
        <v>1538</v>
      </c>
    </row>
    <row r="2164" spans="1:22" ht="16">
      <c r="A2164" s="104" t="s">
        <v>777</v>
      </c>
      <c r="B2164" s="20" t="str">
        <f>VLOOKUP(A2164,'Planning Periods'!$E$2:$N$540,10,FALSE)</f>
        <v>06/30/2014 - 06/30/2019</v>
      </c>
      <c r="C2164" s="103">
        <v>2015</v>
      </c>
      <c r="D2164" s="103" t="str">
        <f t="shared" si="32"/>
        <v>Tehama 2015</v>
      </c>
      <c r="E2164" s="103" t="s">
        <v>1538</v>
      </c>
      <c r="F2164" s="101" t="s">
        <v>1538</v>
      </c>
      <c r="G2164" s="103" t="s">
        <v>1538</v>
      </c>
      <c r="H2164" s="103" t="s">
        <v>1538</v>
      </c>
      <c r="I2164" s="102"/>
      <c r="J2164" s="103" t="s">
        <v>1538</v>
      </c>
      <c r="K2164" s="101" t="s">
        <v>1538</v>
      </c>
      <c r="L2164" s="103" t="s">
        <v>1538</v>
      </c>
      <c r="M2164" s="103" t="s">
        <v>1538</v>
      </c>
      <c r="N2164" s="102"/>
      <c r="O2164" s="103" t="s">
        <v>1538</v>
      </c>
      <c r="P2164" s="103" t="s">
        <v>1538</v>
      </c>
      <c r="Q2164" s="102"/>
      <c r="R2164" s="103" t="s">
        <v>1538</v>
      </c>
      <c r="S2164" s="103" t="s">
        <v>1538</v>
      </c>
      <c r="T2164" s="102" t="s">
        <v>1538</v>
      </c>
      <c r="U2164" s="103" t="s">
        <v>1538</v>
      </c>
      <c r="V2164" s="103" t="s">
        <v>1538</v>
      </c>
    </row>
    <row r="2165" spans="1:22" ht="16">
      <c r="A2165" s="104" t="s">
        <v>777</v>
      </c>
      <c r="B2165" s="20" t="str">
        <f>VLOOKUP(A2165,'Planning Periods'!$E$2:$N$540,10,FALSE)</f>
        <v>06/30/2014 - 06/30/2019</v>
      </c>
      <c r="C2165" s="103">
        <v>2016</v>
      </c>
      <c r="D2165" s="103" t="str">
        <f t="shared" si="32"/>
        <v>Tehama 2016</v>
      </c>
      <c r="E2165" s="103" t="s">
        <v>1538</v>
      </c>
      <c r="F2165" s="101" t="s">
        <v>1538</v>
      </c>
      <c r="G2165" s="103" t="s">
        <v>1538</v>
      </c>
      <c r="H2165" s="103" t="s">
        <v>1538</v>
      </c>
      <c r="I2165" s="102"/>
      <c r="J2165" s="103" t="s">
        <v>1538</v>
      </c>
      <c r="K2165" s="101" t="s">
        <v>1538</v>
      </c>
      <c r="L2165" s="103" t="s">
        <v>1538</v>
      </c>
      <c r="M2165" s="103" t="s">
        <v>1538</v>
      </c>
      <c r="N2165" s="102"/>
      <c r="O2165" s="103" t="s">
        <v>1538</v>
      </c>
      <c r="P2165" s="103" t="s">
        <v>1538</v>
      </c>
      <c r="Q2165" s="102"/>
      <c r="R2165" s="103" t="s">
        <v>1538</v>
      </c>
      <c r="S2165" s="103" t="s">
        <v>1538</v>
      </c>
      <c r="T2165" s="102" t="s">
        <v>1538</v>
      </c>
      <c r="U2165" s="103" t="s">
        <v>1538</v>
      </c>
      <c r="V2165" s="103" t="s">
        <v>1538</v>
      </c>
    </row>
    <row r="2166" spans="1:22" ht="16">
      <c r="A2166" s="104" t="s">
        <v>777</v>
      </c>
      <c r="B2166" s="20" t="str">
        <f>VLOOKUP(A2166,'Planning Periods'!$E$2:$N$540,10,FALSE)</f>
        <v>06/30/2014 - 06/30/2019</v>
      </c>
      <c r="C2166" s="103">
        <v>2017</v>
      </c>
      <c r="D2166" s="103" t="str">
        <f t="shared" si="32"/>
        <v>Tehama 2017</v>
      </c>
      <c r="E2166" s="103">
        <v>2</v>
      </c>
      <c r="F2166" s="101">
        <v>0</v>
      </c>
      <c r="G2166" s="103">
        <v>0</v>
      </c>
      <c r="H2166" s="103">
        <v>0</v>
      </c>
      <c r="I2166" s="102"/>
      <c r="J2166" s="103">
        <v>2</v>
      </c>
      <c r="K2166" s="101">
        <v>0</v>
      </c>
      <c r="L2166" s="103">
        <v>0</v>
      </c>
      <c r="M2166" s="103">
        <v>0</v>
      </c>
      <c r="N2166" s="102"/>
      <c r="O2166" s="103">
        <v>2</v>
      </c>
      <c r="P2166" s="103">
        <v>0</v>
      </c>
      <c r="Q2166" s="102"/>
      <c r="R2166" s="103">
        <v>4</v>
      </c>
      <c r="S2166" s="103">
        <v>0</v>
      </c>
      <c r="T2166" s="102">
        <v>0</v>
      </c>
      <c r="U2166" s="103">
        <v>10</v>
      </c>
      <c r="V2166" s="103">
        <v>0</v>
      </c>
    </row>
    <row r="2167" spans="1:22" ht="16">
      <c r="A2167" s="104" t="s">
        <v>174</v>
      </c>
      <c r="B2167" s="20" t="str">
        <f>VLOOKUP(A2167,'Planning Periods'!$E$2:$N$540,10,FALSE)</f>
        <v>06/30/2014 - 06/30/2019</v>
      </c>
      <c r="C2167" s="103">
        <v>2014</v>
      </c>
      <c r="D2167" s="103" t="str">
        <f t="shared" si="32"/>
        <v>Tehama County - Unincorporated 2014</v>
      </c>
      <c r="E2167" s="103">
        <v>112</v>
      </c>
      <c r="F2167" s="101">
        <v>16</v>
      </c>
      <c r="G2167" s="103">
        <v>0</v>
      </c>
      <c r="H2167" s="103">
        <v>16</v>
      </c>
      <c r="I2167" s="102"/>
      <c r="J2167" s="103">
        <v>76</v>
      </c>
      <c r="K2167" s="101">
        <v>7</v>
      </c>
      <c r="L2167" s="103">
        <v>0</v>
      </c>
      <c r="M2167" s="103">
        <v>7</v>
      </c>
      <c r="N2167" s="102"/>
      <c r="O2167" s="103">
        <v>89</v>
      </c>
      <c r="P2167" s="103">
        <v>6</v>
      </c>
      <c r="Q2167" s="102"/>
      <c r="R2167" s="103">
        <v>209</v>
      </c>
      <c r="S2167" s="103">
        <v>52</v>
      </c>
      <c r="T2167" s="102">
        <v>7</v>
      </c>
      <c r="U2167" s="103">
        <v>486</v>
      </c>
      <c r="V2167" s="103">
        <v>81</v>
      </c>
    </row>
    <row r="2168" spans="1:22" ht="16">
      <c r="A2168" s="104" t="s">
        <v>174</v>
      </c>
      <c r="B2168" s="20" t="str">
        <f>VLOOKUP(A2168,'Planning Periods'!$E$2:$N$540,10,FALSE)</f>
        <v>06/30/2014 - 06/30/2019</v>
      </c>
      <c r="C2168" s="103">
        <v>2015</v>
      </c>
      <c r="D2168" s="103" t="str">
        <f t="shared" si="32"/>
        <v>Tehama County - Unincorporated 2015</v>
      </c>
      <c r="E2168" s="103" t="s">
        <v>1538</v>
      </c>
      <c r="F2168" s="101" t="s">
        <v>1538</v>
      </c>
      <c r="G2168" s="103" t="s">
        <v>1538</v>
      </c>
      <c r="H2168" s="103" t="s">
        <v>1538</v>
      </c>
      <c r="I2168" s="102"/>
      <c r="J2168" s="103" t="s">
        <v>1538</v>
      </c>
      <c r="K2168" s="101" t="s">
        <v>1538</v>
      </c>
      <c r="L2168" s="103" t="s">
        <v>1538</v>
      </c>
      <c r="M2168" s="103" t="s">
        <v>1538</v>
      </c>
      <c r="N2168" s="102"/>
      <c r="O2168" s="103" t="s">
        <v>1538</v>
      </c>
      <c r="P2168" s="103" t="s">
        <v>1538</v>
      </c>
      <c r="Q2168" s="102"/>
      <c r="R2168" s="103" t="s">
        <v>1538</v>
      </c>
      <c r="S2168" s="103" t="s">
        <v>1538</v>
      </c>
      <c r="T2168" s="102" t="s">
        <v>1538</v>
      </c>
      <c r="U2168" s="103" t="s">
        <v>1538</v>
      </c>
      <c r="V2168" s="103" t="s">
        <v>1538</v>
      </c>
    </row>
    <row r="2169" spans="1:22" ht="16">
      <c r="A2169" s="104" t="s">
        <v>174</v>
      </c>
      <c r="B2169" s="20" t="str">
        <f>VLOOKUP(A2169,'Planning Periods'!$E$2:$N$540,10,FALSE)</f>
        <v>06/30/2014 - 06/30/2019</v>
      </c>
      <c r="C2169" s="103">
        <v>2016</v>
      </c>
      <c r="D2169" s="103" t="str">
        <f t="shared" si="32"/>
        <v>Tehama County - Unincorporated 2016</v>
      </c>
      <c r="E2169" s="103">
        <v>112</v>
      </c>
      <c r="F2169" s="101">
        <v>0</v>
      </c>
      <c r="G2169" s="103">
        <v>0</v>
      </c>
      <c r="H2169" s="103">
        <v>0</v>
      </c>
      <c r="I2169" s="102"/>
      <c r="J2169" s="103">
        <v>76</v>
      </c>
      <c r="K2169" s="101">
        <v>23</v>
      </c>
      <c r="L2169" s="103">
        <v>23</v>
      </c>
      <c r="M2169" s="103">
        <v>0</v>
      </c>
      <c r="N2169" s="102"/>
      <c r="O2169" s="103">
        <v>89</v>
      </c>
      <c r="P2169" s="103">
        <v>8</v>
      </c>
      <c r="Q2169" s="102"/>
      <c r="R2169" s="103">
        <v>209</v>
      </c>
      <c r="S2169" s="103">
        <v>0</v>
      </c>
      <c r="T2169" s="102">
        <v>0</v>
      </c>
      <c r="U2169" s="103">
        <v>486</v>
      </c>
      <c r="V2169" s="103">
        <v>31</v>
      </c>
    </row>
    <row r="2170" spans="1:22" ht="16">
      <c r="A2170" s="104" t="s">
        <v>174</v>
      </c>
      <c r="B2170" s="20" t="str">
        <f>VLOOKUP(A2170,'Planning Periods'!$E$2:$N$540,10,FALSE)</f>
        <v>06/30/2014 - 06/30/2019</v>
      </c>
      <c r="C2170" s="103">
        <v>2017</v>
      </c>
      <c r="D2170" s="103" t="str">
        <f t="shared" si="32"/>
        <v>Tehama County - Unincorporated 2017</v>
      </c>
      <c r="E2170" s="103">
        <v>112</v>
      </c>
      <c r="F2170" s="101">
        <v>0</v>
      </c>
      <c r="G2170" s="103">
        <v>0</v>
      </c>
      <c r="H2170" s="103">
        <v>0</v>
      </c>
      <c r="I2170" s="102"/>
      <c r="J2170" s="103">
        <v>76</v>
      </c>
      <c r="K2170" s="101">
        <v>40</v>
      </c>
      <c r="L2170" s="103">
        <v>0</v>
      </c>
      <c r="M2170" s="103">
        <v>40</v>
      </c>
      <c r="N2170" s="102"/>
      <c r="O2170" s="103">
        <v>89</v>
      </c>
      <c r="P2170" s="103">
        <v>55</v>
      </c>
      <c r="Q2170" s="102"/>
      <c r="R2170" s="103">
        <v>209</v>
      </c>
      <c r="S2170" s="103">
        <v>0</v>
      </c>
      <c r="T2170" s="102">
        <v>40</v>
      </c>
      <c r="U2170" s="103">
        <v>486</v>
      </c>
      <c r="V2170" s="103">
        <v>95</v>
      </c>
    </row>
    <row r="2171" spans="1:22">
      <c r="A2171" s="104" t="s">
        <v>933</v>
      </c>
      <c r="B2171" s="20"/>
      <c r="C2171" s="103">
        <v>2013</v>
      </c>
      <c r="D2171" s="103" t="str">
        <f t="shared" si="32"/>
        <v>Temecula 2013</v>
      </c>
      <c r="E2171" s="103" t="s">
        <v>1538</v>
      </c>
      <c r="F2171" s="101" t="s">
        <v>1538</v>
      </c>
      <c r="G2171" s="103" t="s">
        <v>1538</v>
      </c>
      <c r="H2171" s="103" t="s">
        <v>1538</v>
      </c>
      <c r="I2171" s="102"/>
      <c r="J2171" s="103" t="s">
        <v>1538</v>
      </c>
      <c r="K2171" s="101" t="s">
        <v>1538</v>
      </c>
      <c r="L2171" s="103" t="s">
        <v>1538</v>
      </c>
      <c r="M2171" s="103" t="s">
        <v>1538</v>
      </c>
      <c r="N2171" s="102"/>
      <c r="O2171" s="103" t="s">
        <v>1538</v>
      </c>
      <c r="P2171" s="103" t="s">
        <v>1538</v>
      </c>
      <c r="Q2171" s="102"/>
      <c r="R2171" s="103" t="s">
        <v>1538</v>
      </c>
      <c r="S2171" s="103" t="s">
        <v>1538</v>
      </c>
      <c r="T2171" s="102" t="s">
        <v>1538</v>
      </c>
      <c r="U2171" s="103" t="s">
        <v>1538</v>
      </c>
      <c r="V2171" s="103" t="s">
        <v>1538</v>
      </c>
    </row>
    <row r="2172" spans="1:22" ht="16">
      <c r="A2172" s="104" t="s">
        <v>933</v>
      </c>
      <c r="B2172" s="20" t="str">
        <f>VLOOKUP(A2172,'Planning Periods'!$E$2:$N$540,10,FALSE)</f>
        <v>10/15/2013 - 10/15/2021</v>
      </c>
      <c r="C2172" s="103">
        <v>2014</v>
      </c>
      <c r="D2172" s="103" t="str">
        <f t="shared" si="32"/>
        <v>Temecula 2014</v>
      </c>
      <c r="E2172" s="103">
        <v>375</v>
      </c>
      <c r="F2172" s="101">
        <v>0</v>
      </c>
      <c r="G2172" s="103">
        <v>0</v>
      </c>
      <c r="H2172" s="103">
        <v>0</v>
      </c>
      <c r="I2172" s="102"/>
      <c r="J2172" s="103">
        <v>251</v>
      </c>
      <c r="K2172" s="101">
        <v>0</v>
      </c>
      <c r="L2172" s="103">
        <v>0</v>
      </c>
      <c r="M2172" s="103">
        <v>0</v>
      </c>
      <c r="N2172" s="102"/>
      <c r="O2172" s="103">
        <v>271</v>
      </c>
      <c r="P2172" s="103">
        <v>0</v>
      </c>
      <c r="Q2172" s="102"/>
      <c r="R2172" s="103">
        <v>596</v>
      </c>
      <c r="S2172" s="103">
        <v>383</v>
      </c>
      <c r="T2172" s="102">
        <v>0</v>
      </c>
      <c r="U2172" s="103">
        <v>1493</v>
      </c>
      <c r="V2172" s="103">
        <v>383</v>
      </c>
    </row>
    <row r="2173" spans="1:22" ht="16">
      <c r="A2173" s="104" t="s">
        <v>933</v>
      </c>
      <c r="B2173" s="20" t="str">
        <f>VLOOKUP(A2173,'Planning Periods'!$E$2:$N$540,10,FALSE)</f>
        <v>10/15/2013 - 10/15/2021</v>
      </c>
      <c r="C2173" s="103">
        <v>2015</v>
      </c>
      <c r="D2173" s="103" t="str">
        <f t="shared" si="32"/>
        <v>Temecula 2015</v>
      </c>
      <c r="E2173" s="103">
        <v>375</v>
      </c>
      <c r="F2173" s="101">
        <v>0</v>
      </c>
      <c r="G2173" s="103">
        <v>0</v>
      </c>
      <c r="H2173" s="103">
        <v>0</v>
      </c>
      <c r="I2173" s="102"/>
      <c r="J2173" s="103">
        <v>251</v>
      </c>
      <c r="K2173" s="101">
        <v>0</v>
      </c>
      <c r="L2173" s="103">
        <v>0</v>
      </c>
      <c r="M2173" s="103">
        <v>0</v>
      </c>
      <c r="N2173" s="102"/>
      <c r="O2173" s="103">
        <v>271</v>
      </c>
      <c r="P2173" s="103">
        <v>0</v>
      </c>
      <c r="Q2173" s="102"/>
      <c r="R2173" s="103">
        <v>596</v>
      </c>
      <c r="S2173" s="103">
        <v>223</v>
      </c>
      <c r="T2173" s="102">
        <v>0</v>
      </c>
      <c r="U2173" s="103">
        <v>1493</v>
      </c>
      <c r="V2173" s="103">
        <v>223</v>
      </c>
    </row>
    <row r="2174" spans="1:22" ht="16">
      <c r="A2174" s="104" t="s">
        <v>933</v>
      </c>
      <c r="B2174" s="20" t="str">
        <f>VLOOKUP(A2174,'Planning Periods'!$E$2:$N$540,10,FALSE)</f>
        <v>10/15/2013 - 10/15/2021</v>
      </c>
      <c r="C2174" s="103">
        <v>2016</v>
      </c>
      <c r="D2174" s="103" t="str">
        <f t="shared" si="32"/>
        <v>Temecula 2016</v>
      </c>
      <c r="E2174" s="103" t="s">
        <v>1538</v>
      </c>
      <c r="F2174" s="101" t="s">
        <v>1538</v>
      </c>
      <c r="G2174" s="103" t="s">
        <v>1538</v>
      </c>
      <c r="H2174" s="103" t="s">
        <v>1538</v>
      </c>
      <c r="I2174" s="102"/>
      <c r="J2174" s="103" t="s">
        <v>1538</v>
      </c>
      <c r="K2174" s="101" t="s">
        <v>1538</v>
      </c>
      <c r="L2174" s="103" t="s">
        <v>1538</v>
      </c>
      <c r="M2174" s="103" t="s">
        <v>1538</v>
      </c>
      <c r="N2174" s="102"/>
      <c r="O2174" s="103" t="s">
        <v>1538</v>
      </c>
      <c r="P2174" s="103" t="s">
        <v>1538</v>
      </c>
      <c r="Q2174" s="102"/>
      <c r="R2174" s="103" t="s">
        <v>1538</v>
      </c>
      <c r="S2174" s="103" t="s">
        <v>1538</v>
      </c>
      <c r="T2174" s="102" t="s">
        <v>1538</v>
      </c>
      <c r="U2174" s="103" t="s">
        <v>1538</v>
      </c>
      <c r="V2174" s="103" t="s">
        <v>1538</v>
      </c>
    </row>
    <row r="2175" spans="1:22" ht="16">
      <c r="A2175" s="104" t="s">
        <v>933</v>
      </c>
      <c r="B2175" s="20" t="str">
        <f>VLOOKUP(A2175,'Planning Periods'!$E$2:$N$540,10,FALSE)</f>
        <v>10/15/2013 - 10/15/2021</v>
      </c>
      <c r="C2175" s="103">
        <v>2017</v>
      </c>
      <c r="D2175" s="103" t="str">
        <f t="shared" si="32"/>
        <v>Temecula 2017</v>
      </c>
      <c r="E2175" s="103">
        <v>375</v>
      </c>
      <c r="F2175" s="101">
        <v>15</v>
      </c>
      <c r="G2175" s="103">
        <v>15</v>
      </c>
      <c r="H2175" s="103">
        <v>0</v>
      </c>
      <c r="I2175" s="102"/>
      <c r="J2175" s="103">
        <v>251</v>
      </c>
      <c r="K2175" s="101">
        <v>0</v>
      </c>
      <c r="L2175" s="103">
        <v>0</v>
      </c>
      <c r="M2175" s="103">
        <v>0</v>
      </c>
      <c r="N2175" s="102"/>
      <c r="O2175" s="103">
        <v>271</v>
      </c>
      <c r="P2175" s="103">
        <v>15</v>
      </c>
      <c r="Q2175" s="102"/>
      <c r="R2175" s="103">
        <v>596</v>
      </c>
      <c r="S2175" s="103">
        <v>84</v>
      </c>
      <c r="T2175" s="102">
        <v>0</v>
      </c>
      <c r="U2175" s="103">
        <v>1493</v>
      </c>
      <c r="V2175" s="103">
        <v>114</v>
      </c>
    </row>
    <row r="2176" spans="1:22">
      <c r="A2176" s="104" t="s">
        <v>1049</v>
      </c>
      <c r="B2176" s="20"/>
      <c r="C2176" s="103">
        <v>2013</v>
      </c>
      <c r="D2176" s="103" t="str">
        <f t="shared" si="32"/>
        <v>Temple City 2013</v>
      </c>
      <c r="E2176" s="103" t="s">
        <v>1538</v>
      </c>
      <c r="F2176" s="101" t="s">
        <v>1538</v>
      </c>
      <c r="G2176" s="103" t="s">
        <v>1538</v>
      </c>
      <c r="H2176" s="103" t="s">
        <v>1538</v>
      </c>
      <c r="I2176" s="102"/>
      <c r="J2176" s="103" t="s">
        <v>1538</v>
      </c>
      <c r="K2176" s="101" t="s">
        <v>1538</v>
      </c>
      <c r="L2176" s="103" t="s">
        <v>1538</v>
      </c>
      <c r="M2176" s="103" t="s">
        <v>1538</v>
      </c>
      <c r="N2176" s="102"/>
      <c r="O2176" s="103" t="s">
        <v>1538</v>
      </c>
      <c r="P2176" s="103" t="s">
        <v>1538</v>
      </c>
      <c r="Q2176" s="102"/>
      <c r="R2176" s="103" t="s">
        <v>1538</v>
      </c>
      <c r="S2176" s="103" t="s">
        <v>1538</v>
      </c>
      <c r="T2176" s="102" t="s">
        <v>1538</v>
      </c>
      <c r="U2176" s="103" t="s">
        <v>1538</v>
      </c>
      <c r="V2176" s="103" t="s">
        <v>1538</v>
      </c>
    </row>
    <row r="2177" spans="1:22" ht="16">
      <c r="A2177" s="104" t="s">
        <v>1049</v>
      </c>
      <c r="B2177" s="20" t="str">
        <f>VLOOKUP(A2177,'Planning Periods'!$E$2:$N$540,10,FALSE)</f>
        <v>10/15/2013 - 10/15/2021</v>
      </c>
      <c r="C2177" s="103">
        <v>2014</v>
      </c>
      <c r="D2177" s="103" t="str">
        <f t="shared" si="32"/>
        <v>Temple City 2014</v>
      </c>
      <c r="E2177" s="103" t="s">
        <v>1538</v>
      </c>
      <c r="F2177" s="101" t="s">
        <v>1538</v>
      </c>
      <c r="G2177" s="103" t="s">
        <v>1538</v>
      </c>
      <c r="H2177" s="103" t="s">
        <v>1538</v>
      </c>
      <c r="I2177" s="102"/>
      <c r="J2177" s="103" t="s">
        <v>1538</v>
      </c>
      <c r="K2177" s="101" t="s">
        <v>1538</v>
      </c>
      <c r="L2177" s="103" t="s">
        <v>1538</v>
      </c>
      <c r="M2177" s="103" t="s">
        <v>1538</v>
      </c>
      <c r="N2177" s="102"/>
      <c r="O2177" s="103" t="s">
        <v>1538</v>
      </c>
      <c r="P2177" s="103" t="s">
        <v>1538</v>
      </c>
      <c r="Q2177" s="102"/>
      <c r="R2177" s="103" t="s">
        <v>1538</v>
      </c>
      <c r="S2177" s="103" t="s">
        <v>1538</v>
      </c>
      <c r="T2177" s="102" t="s">
        <v>1538</v>
      </c>
      <c r="U2177" s="103" t="s">
        <v>1538</v>
      </c>
      <c r="V2177" s="103" t="s">
        <v>1538</v>
      </c>
    </row>
    <row r="2178" spans="1:22" ht="16">
      <c r="A2178" s="104" t="s">
        <v>1049</v>
      </c>
      <c r="B2178" s="20" t="str">
        <f>VLOOKUP(A2178,'Planning Periods'!$E$2:$N$540,10,FALSE)</f>
        <v>10/15/2013 - 10/15/2021</v>
      </c>
      <c r="C2178" s="103">
        <v>2015</v>
      </c>
      <c r="D2178" s="103" t="str">
        <f t="shared" si="32"/>
        <v>Temple City 2015</v>
      </c>
      <c r="E2178" s="103" t="s">
        <v>1538</v>
      </c>
      <c r="F2178" s="101" t="s">
        <v>1538</v>
      </c>
      <c r="G2178" s="103" t="s">
        <v>1538</v>
      </c>
      <c r="H2178" s="103" t="s">
        <v>1538</v>
      </c>
      <c r="I2178" s="102"/>
      <c r="J2178" s="103" t="s">
        <v>1538</v>
      </c>
      <c r="K2178" s="101" t="s">
        <v>1538</v>
      </c>
      <c r="L2178" s="103" t="s">
        <v>1538</v>
      </c>
      <c r="M2178" s="103" t="s">
        <v>1538</v>
      </c>
      <c r="N2178" s="102"/>
      <c r="O2178" s="103" t="s">
        <v>1538</v>
      </c>
      <c r="P2178" s="103" t="s">
        <v>1538</v>
      </c>
      <c r="Q2178" s="102"/>
      <c r="R2178" s="103" t="s">
        <v>1538</v>
      </c>
      <c r="S2178" s="103" t="s">
        <v>1538</v>
      </c>
      <c r="T2178" s="102" t="s">
        <v>1538</v>
      </c>
      <c r="U2178" s="103" t="s">
        <v>1538</v>
      </c>
      <c r="V2178" s="103" t="s">
        <v>1538</v>
      </c>
    </row>
    <row r="2179" spans="1:22" ht="16">
      <c r="A2179" s="104" t="s">
        <v>1049</v>
      </c>
      <c r="B2179" s="20" t="str">
        <f>VLOOKUP(A2179,'Planning Periods'!$E$2:$N$540,10,FALSE)</f>
        <v>10/15/2013 - 10/15/2021</v>
      </c>
      <c r="C2179" s="103">
        <v>2016</v>
      </c>
      <c r="D2179" s="103" t="str">
        <f t="shared" si="32"/>
        <v>Temple City 2016</v>
      </c>
      <c r="E2179" s="103" t="s">
        <v>1538</v>
      </c>
      <c r="F2179" s="101" t="s">
        <v>1538</v>
      </c>
      <c r="G2179" s="103" t="s">
        <v>1538</v>
      </c>
      <c r="H2179" s="103" t="s">
        <v>1538</v>
      </c>
      <c r="I2179" s="102"/>
      <c r="J2179" s="103" t="s">
        <v>1538</v>
      </c>
      <c r="K2179" s="101" t="s">
        <v>1538</v>
      </c>
      <c r="L2179" s="103" t="s">
        <v>1538</v>
      </c>
      <c r="M2179" s="103" t="s">
        <v>1538</v>
      </c>
      <c r="N2179" s="102"/>
      <c r="O2179" s="103" t="s">
        <v>1538</v>
      </c>
      <c r="P2179" s="103" t="s">
        <v>1538</v>
      </c>
      <c r="Q2179" s="102"/>
      <c r="R2179" s="103" t="s">
        <v>1538</v>
      </c>
      <c r="S2179" s="103" t="s">
        <v>1538</v>
      </c>
      <c r="T2179" s="102" t="s">
        <v>1538</v>
      </c>
      <c r="U2179" s="103" t="s">
        <v>1538</v>
      </c>
      <c r="V2179" s="103" t="s">
        <v>1538</v>
      </c>
    </row>
    <row r="2180" spans="1:22" ht="16">
      <c r="A2180" s="104" t="s">
        <v>1049</v>
      </c>
      <c r="B2180" s="20" t="str">
        <f>VLOOKUP(A2180,'Planning Periods'!$E$2:$N$540,10,FALSE)</f>
        <v>10/15/2013 - 10/15/2021</v>
      </c>
      <c r="C2180" s="103">
        <v>2017</v>
      </c>
      <c r="D2180" s="103" t="str">
        <f t="shared" si="32"/>
        <v>Temple City 2017</v>
      </c>
      <c r="E2180" s="103">
        <v>159</v>
      </c>
      <c r="F2180" s="101">
        <v>0</v>
      </c>
      <c r="G2180" s="103">
        <v>0</v>
      </c>
      <c r="H2180" s="103">
        <v>0</v>
      </c>
      <c r="I2180" s="102"/>
      <c r="J2180" s="103">
        <v>93</v>
      </c>
      <c r="K2180" s="101">
        <v>1</v>
      </c>
      <c r="L2180" s="103">
        <v>1</v>
      </c>
      <c r="M2180" s="103">
        <v>0</v>
      </c>
      <c r="N2180" s="102"/>
      <c r="O2180" s="103">
        <v>99</v>
      </c>
      <c r="P2180" s="103">
        <v>5</v>
      </c>
      <c r="Q2180" s="102"/>
      <c r="R2180" s="103">
        <v>252</v>
      </c>
      <c r="S2180" s="103">
        <v>92</v>
      </c>
      <c r="T2180" s="102">
        <v>0</v>
      </c>
      <c r="U2180" s="103">
        <v>603</v>
      </c>
      <c r="V2180" s="103">
        <v>98</v>
      </c>
    </row>
    <row r="2181" spans="1:22">
      <c r="A2181" s="104" t="s">
        <v>756</v>
      </c>
      <c r="B2181" s="20"/>
      <c r="C2181" s="103">
        <v>2013</v>
      </c>
      <c r="D2181" s="103" t="str">
        <f t="shared" si="32"/>
        <v>Thousand Oaks 2013</v>
      </c>
      <c r="E2181" s="103" t="s">
        <v>1538</v>
      </c>
      <c r="F2181" s="101" t="s">
        <v>1538</v>
      </c>
      <c r="G2181" s="103" t="s">
        <v>1538</v>
      </c>
      <c r="H2181" s="103" t="s">
        <v>1538</v>
      </c>
      <c r="I2181" s="102"/>
      <c r="J2181" s="103" t="s">
        <v>1538</v>
      </c>
      <c r="K2181" s="101" t="s">
        <v>1538</v>
      </c>
      <c r="L2181" s="103" t="s">
        <v>1538</v>
      </c>
      <c r="M2181" s="103" t="s">
        <v>1538</v>
      </c>
      <c r="N2181" s="102"/>
      <c r="O2181" s="103" t="s">
        <v>1538</v>
      </c>
      <c r="P2181" s="103" t="s">
        <v>1538</v>
      </c>
      <c r="Q2181" s="102"/>
      <c r="R2181" s="103" t="s">
        <v>1538</v>
      </c>
      <c r="S2181" s="103" t="s">
        <v>1538</v>
      </c>
      <c r="T2181" s="102" t="s">
        <v>1538</v>
      </c>
      <c r="U2181" s="103" t="s">
        <v>1538</v>
      </c>
      <c r="V2181" s="103" t="s">
        <v>1538</v>
      </c>
    </row>
    <row r="2182" spans="1:22" ht="16">
      <c r="A2182" s="104" t="s">
        <v>756</v>
      </c>
      <c r="B2182" s="20" t="str">
        <f>VLOOKUP(A2182,'Planning Periods'!$E$2:$N$540,10,FALSE)</f>
        <v>10/15/2013 - 10/15/2021</v>
      </c>
      <c r="C2182" s="103">
        <v>2014</v>
      </c>
      <c r="D2182" s="103" t="str">
        <f t="shared" si="32"/>
        <v>Thousand Oaks 2014</v>
      </c>
      <c r="E2182" s="103">
        <v>84</v>
      </c>
      <c r="F2182" s="101">
        <v>17</v>
      </c>
      <c r="G2182" s="103">
        <v>17</v>
      </c>
      <c r="H2182" s="103">
        <v>0</v>
      </c>
      <c r="I2182" s="102"/>
      <c r="J2182" s="103">
        <v>58</v>
      </c>
      <c r="K2182" s="101">
        <v>2</v>
      </c>
      <c r="L2182" s="103">
        <v>2</v>
      </c>
      <c r="M2182" s="103">
        <v>0</v>
      </c>
      <c r="N2182" s="102"/>
      <c r="O2182" s="103">
        <v>36</v>
      </c>
      <c r="P2182" s="103">
        <v>1</v>
      </c>
      <c r="Q2182" s="102"/>
      <c r="R2182" s="103">
        <v>77</v>
      </c>
      <c r="S2182" s="103">
        <v>27</v>
      </c>
      <c r="T2182" s="102">
        <v>0</v>
      </c>
      <c r="U2182" s="103">
        <v>255</v>
      </c>
      <c r="V2182" s="103">
        <v>47</v>
      </c>
    </row>
    <row r="2183" spans="1:22" ht="16">
      <c r="A2183" s="104" t="s">
        <v>756</v>
      </c>
      <c r="B2183" s="20" t="str">
        <f>VLOOKUP(A2183,'Planning Periods'!$E$2:$N$540,10,FALSE)</f>
        <v>10/15/2013 - 10/15/2021</v>
      </c>
      <c r="C2183" s="103">
        <v>2015</v>
      </c>
      <c r="D2183" s="103" t="str">
        <f t="shared" si="32"/>
        <v>Thousand Oaks 2015</v>
      </c>
      <c r="E2183" s="103">
        <v>84</v>
      </c>
      <c r="F2183" s="101">
        <v>0</v>
      </c>
      <c r="G2183" s="103">
        <v>0</v>
      </c>
      <c r="H2183" s="103">
        <v>0</v>
      </c>
      <c r="I2183" s="102"/>
      <c r="J2183" s="103">
        <v>58</v>
      </c>
      <c r="K2183" s="101">
        <v>0</v>
      </c>
      <c r="L2183" s="103">
        <v>0</v>
      </c>
      <c r="M2183" s="103">
        <v>0</v>
      </c>
      <c r="N2183" s="102"/>
      <c r="O2183" s="103">
        <v>36</v>
      </c>
      <c r="P2183" s="103">
        <v>0</v>
      </c>
      <c r="Q2183" s="102"/>
      <c r="R2183" s="103">
        <v>77</v>
      </c>
      <c r="S2183" s="103">
        <v>115</v>
      </c>
      <c r="T2183" s="102">
        <v>0</v>
      </c>
      <c r="U2183" s="103">
        <v>255</v>
      </c>
      <c r="V2183" s="103">
        <v>115</v>
      </c>
    </row>
    <row r="2184" spans="1:22" ht="16">
      <c r="A2184" s="104" t="s">
        <v>756</v>
      </c>
      <c r="B2184" s="20" t="str">
        <f>VLOOKUP(A2184,'Planning Periods'!$E$2:$N$540,10,FALSE)</f>
        <v>10/15/2013 - 10/15/2021</v>
      </c>
      <c r="C2184" s="103">
        <v>2016</v>
      </c>
      <c r="D2184" s="103" t="str">
        <f t="shared" si="32"/>
        <v>Thousand Oaks 2016</v>
      </c>
      <c r="E2184" s="103">
        <v>84</v>
      </c>
      <c r="F2184" s="101">
        <v>0</v>
      </c>
      <c r="G2184" s="103">
        <v>0</v>
      </c>
      <c r="H2184" s="103">
        <v>0</v>
      </c>
      <c r="I2184" s="102"/>
      <c r="J2184" s="103">
        <v>58</v>
      </c>
      <c r="K2184" s="101">
        <v>0</v>
      </c>
      <c r="L2184" s="103">
        <v>0</v>
      </c>
      <c r="M2184" s="103">
        <v>0</v>
      </c>
      <c r="N2184" s="102"/>
      <c r="O2184" s="103">
        <v>36</v>
      </c>
      <c r="P2184" s="103">
        <v>38</v>
      </c>
      <c r="Q2184" s="102"/>
      <c r="R2184" s="103">
        <v>77</v>
      </c>
      <c r="S2184" s="103">
        <v>62</v>
      </c>
      <c r="T2184" s="102">
        <v>0</v>
      </c>
      <c r="U2184" s="103">
        <v>255</v>
      </c>
      <c r="V2184" s="103">
        <v>100</v>
      </c>
    </row>
    <row r="2185" spans="1:22" ht="16">
      <c r="A2185" s="104" t="s">
        <v>756</v>
      </c>
      <c r="B2185" s="20" t="str">
        <f>VLOOKUP(A2185,'Planning Periods'!$E$2:$N$540,10,FALSE)</f>
        <v>10/15/2013 - 10/15/2021</v>
      </c>
      <c r="C2185" s="103">
        <v>2017</v>
      </c>
      <c r="D2185" s="103" t="str">
        <f t="shared" si="32"/>
        <v>Thousand Oaks 2017</v>
      </c>
      <c r="E2185" s="103">
        <v>84</v>
      </c>
      <c r="F2185" s="101">
        <v>0</v>
      </c>
      <c r="G2185" s="103">
        <v>0</v>
      </c>
      <c r="H2185" s="103">
        <v>0</v>
      </c>
      <c r="I2185" s="102"/>
      <c r="J2185" s="103">
        <v>58</v>
      </c>
      <c r="K2185" s="101">
        <v>0</v>
      </c>
      <c r="L2185" s="103">
        <v>0</v>
      </c>
      <c r="M2185" s="103">
        <v>0</v>
      </c>
      <c r="N2185" s="102"/>
      <c r="O2185" s="103">
        <v>36</v>
      </c>
      <c r="P2185" s="103">
        <v>50</v>
      </c>
      <c r="Q2185" s="102"/>
      <c r="R2185" s="103">
        <v>77</v>
      </c>
      <c r="S2185" s="103">
        <v>16</v>
      </c>
      <c r="T2185" s="102">
        <v>0</v>
      </c>
      <c r="U2185" s="103">
        <v>255</v>
      </c>
      <c r="V2185" s="103">
        <v>66</v>
      </c>
    </row>
    <row r="2186" spans="1:22" ht="16">
      <c r="A2186" s="104" t="s">
        <v>1318</v>
      </c>
      <c r="B2186" s="20" t="str">
        <f>VLOOKUP(A2186,'Planning Periods'!$E$2:$N$540,10,FALSE)</f>
        <v>01/31/2015 - 01/31/2023</v>
      </c>
      <c r="C2186" s="103">
        <v>2014</v>
      </c>
      <c r="D2186" s="103" t="str">
        <f t="shared" si="32"/>
        <v>Tiburon 2014</v>
      </c>
      <c r="E2186" s="103">
        <v>24</v>
      </c>
      <c r="F2186" s="101">
        <v>0</v>
      </c>
      <c r="G2186" s="103">
        <v>0</v>
      </c>
      <c r="H2186" s="103">
        <v>0</v>
      </c>
      <c r="I2186" s="102"/>
      <c r="J2186" s="103">
        <v>16</v>
      </c>
      <c r="K2186" s="101">
        <v>0</v>
      </c>
      <c r="L2186" s="103">
        <v>0</v>
      </c>
      <c r="M2186" s="103">
        <v>0</v>
      </c>
      <c r="N2186" s="102"/>
      <c r="O2186" s="103">
        <v>19</v>
      </c>
      <c r="P2186" s="103">
        <v>0</v>
      </c>
      <c r="Q2186" s="102"/>
      <c r="R2186" s="103">
        <v>19</v>
      </c>
      <c r="S2186" s="103">
        <v>2</v>
      </c>
      <c r="T2186" s="102">
        <v>0</v>
      </c>
      <c r="U2186" s="103">
        <v>78</v>
      </c>
      <c r="V2186" s="103">
        <v>2</v>
      </c>
    </row>
    <row r="2187" spans="1:22" ht="16">
      <c r="A2187" s="104" t="s">
        <v>1318</v>
      </c>
      <c r="B2187" s="20" t="str">
        <f>VLOOKUP(A2187,'Planning Periods'!$E$2:$N$540,10,FALSE)</f>
        <v>01/31/2015 - 01/31/2023</v>
      </c>
      <c r="C2187" s="103">
        <v>2015</v>
      </c>
      <c r="D2187" s="103" t="str">
        <f t="shared" si="32"/>
        <v>Tiburon 2015</v>
      </c>
      <c r="E2187" s="103">
        <v>24</v>
      </c>
      <c r="F2187" s="101">
        <v>0</v>
      </c>
      <c r="G2187" s="103">
        <v>0</v>
      </c>
      <c r="H2187" s="103">
        <v>0</v>
      </c>
      <c r="I2187" s="102"/>
      <c r="J2187" s="103">
        <v>16</v>
      </c>
      <c r="K2187" s="101">
        <v>0</v>
      </c>
      <c r="L2187" s="103">
        <v>0</v>
      </c>
      <c r="M2187" s="103">
        <v>0</v>
      </c>
      <c r="N2187" s="102"/>
      <c r="O2187" s="103">
        <v>19</v>
      </c>
      <c r="P2187" s="103">
        <v>0</v>
      </c>
      <c r="Q2187" s="102"/>
      <c r="R2187" s="103">
        <v>19</v>
      </c>
      <c r="S2187" s="103">
        <v>0</v>
      </c>
      <c r="T2187" s="102">
        <v>0</v>
      </c>
      <c r="U2187" s="103">
        <v>78</v>
      </c>
      <c r="V2187" s="103">
        <v>0</v>
      </c>
    </row>
    <row r="2188" spans="1:22" ht="16">
      <c r="A2188" s="104" t="s">
        <v>1318</v>
      </c>
      <c r="B2188" s="20" t="str">
        <f>VLOOKUP(A2188,'Planning Periods'!$E$2:$N$540,10,FALSE)</f>
        <v>01/31/2015 - 01/31/2023</v>
      </c>
      <c r="C2188" s="103">
        <v>2016</v>
      </c>
      <c r="D2188" s="103" t="str">
        <f t="shared" si="32"/>
        <v>Tiburon 2016</v>
      </c>
      <c r="E2188" s="103">
        <v>24</v>
      </c>
      <c r="F2188" s="101">
        <v>0</v>
      </c>
      <c r="G2188" s="103">
        <v>0</v>
      </c>
      <c r="H2188" s="103">
        <v>0</v>
      </c>
      <c r="I2188" s="102"/>
      <c r="J2188" s="103">
        <v>16</v>
      </c>
      <c r="K2188" s="101">
        <v>0</v>
      </c>
      <c r="L2188" s="103">
        <v>0</v>
      </c>
      <c r="M2188" s="103">
        <v>0</v>
      </c>
      <c r="N2188" s="102"/>
      <c r="O2188" s="103">
        <v>19</v>
      </c>
      <c r="P2188" s="103">
        <v>0</v>
      </c>
      <c r="Q2188" s="102"/>
      <c r="R2188" s="103">
        <v>19</v>
      </c>
      <c r="S2188" s="103">
        <v>2</v>
      </c>
      <c r="T2188" s="102">
        <v>0</v>
      </c>
      <c r="U2188" s="103">
        <v>78</v>
      </c>
      <c r="V2188" s="103">
        <v>2</v>
      </c>
    </row>
    <row r="2189" spans="1:22" ht="16">
      <c r="A2189" s="104" t="s">
        <v>1318</v>
      </c>
      <c r="B2189" s="20" t="str">
        <f>VLOOKUP(A2189,'Planning Periods'!$E$2:$N$540,10,FALSE)</f>
        <v>01/31/2015 - 01/31/2023</v>
      </c>
      <c r="C2189" s="103">
        <v>2017</v>
      </c>
      <c r="D2189" s="103" t="str">
        <f t="shared" si="32"/>
        <v>Tiburon 2017</v>
      </c>
      <c r="E2189" s="103">
        <v>24</v>
      </c>
      <c r="F2189" s="101">
        <v>0</v>
      </c>
      <c r="G2189" s="103">
        <v>0</v>
      </c>
      <c r="H2189" s="103">
        <v>0</v>
      </c>
      <c r="I2189" s="102"/>
      <c r="J2189" s="103">
        <v>16</v>
      </c>
      <c r="K2189" s="101">
        <v>0</v>
      </c>
      <c r="L2189" s="103">
        <v>0</v>
      </c>
      <c r="M2189" s="103">
        <v>0</v>
      </c>
      <c r="N2189" s="102"/>
      <c r="O2189" s="103">
        <v>19</v>
      </c>
      <c r="P2189" s="103">
        <v>0</v>
      </c>
      <c r="Q2189" s="102"/>
      <c r="R2189" s="103">
        <v>19</v>
      </c>
      <c r="S2189" s="103">
        <v>7</v>
      </c>
      <c r="T2189" s="102">
        <v>0</v>
      </c>
      <c r="U2189" s="103">
        <v>78</v>
      </c>
      <c r="V2189" s="103">
        <v>7</v>
      </c>
    </row>
    <row r="2190" spans="1:22">
      <c r="A2190" s="104" t="s">
        <v>1048</v>
      </c>
      <c r="B2190" s="20"/>
      <c r="C2190" s="103">
        <v>2013</v>
      </c>
      <c r="D2190" s="103" t="str">
        <f t="shared" si="32"/>
        <v>Torrance 2013</v>
      </c>
      <c r="E2190" s="103" t="s">
        <v>1538</v>
      </c>
      <c r="F2190" s="101" t="s">
        <v>1538</v>
      </c>
      <c r="G2190" s="103" t="s">
        <v>1538</v>
      </c>
      <c r="H2190" s="103" t="s">
        <v>1538</v>
      </c>
      <c r="I2190" s="102"/>
      <c r="J2190" s="103" t="s">
        <v>1538</v>
      </c>
      <c r="K2190" s="101" t="s">
        <v>1538</v>
      </c>
      <c r="L2190" s="103" t="s">
        <v>1538</v>
      </c>
      <c r="M2190" s="103" t="s">
        <v>1538</v>
      </c>
      <c r="N2190" s="102"/>
      <c r="O2190" s="103" t="s">
        <v>1538</v>
      </c>
      <c r="P2190" s="103" t="s">
        <v>1538</v>
      </c>
      <c r="Q2190" s="102"/>
      <c r="R2190" s="103" t="s">
        <v>1538</v>
      </c>
      <c r="S2190" s="103" t="s">
        <v>1538</v>
      </c>
      <c r="T2190" s="102" t="s">
        <v>1538</v>
      </c>
      <c r="U2190" s="103" t="s">
        <v>1538</v>
      </c>
      <c r="V2190" s="103" t="s">
        <v>1538</v>
      </c>
    </row>
    <row r="2191" spans="1:22" ht="16">
      <c r="A2191" s="104" t="s">
        <v>1048</v>
      </c>
      <c r="B2191" s="20" t="str">
        <f>VLOOKUP(A2191,'Planning Periods'!$E$2:$N$540,10,FALSE)</f>
        <v>10/15/2013 - 10/15/2021</v>
      </c>
      <c r="C2191" s="103">
        <v>2014</v>
      </c>
      <c r="D2191" s="103" t="str">
        <f t="shared" si="32"/>
        <v>Torrance 2014</v>
      </c>
      <c r="E2191" s="103">
        <v>380</v>
      </c>
      <c r="F2191" s="101">
        <v>0</v>
      </c>
      <c r="G2191" s="103">
        <v>0</v>
      </c>
      <c r="H2191" s="103">
        <v>0</v>
      </c>
      <c r="I2191" s="102"/>
      <c r="J2191" s="103">
        <v>227</v>
      </c>
      <c r="K2191" s="101">
        <v>0</v>
      </c>
      <c r="L2191" s="103">
        <v>0</v>
      </c>
      <c r="M2191" s="103">
        <v>0</v>
      </c>
      <c r="N2191" s="102"/>
      <c r="O2191" s="103">
        <v>243</v>
      </c>
      <c r="P2191" s="103">
        <v>0</v>
      </c>
      <c r="Q2191" s="102"/>
      <c r="R2191" s="103">
        <v>600</v>
      </c>
      <c r="S2191" s="103">
        <v>12</v>
      </c>
      <c r="T2191" s="102">
        <v>0</v>
      </c>
      <c r="U2191" s="103">
        <v>1450</v>
      </c>
      <c r="V2191" s="103">
        <v>12</v>
      </c>
    </row>
    <row r="2192" spans="1:22" ht="16">
      <c r="A2192" s="104" t="s">
        <v>1048</v>
      </c>
      <c r="B2192" s="20" t="str">
        <f>VLOOKUP(A2192,'Planning Periods'!$E$2:$N$540,10,FALSE)</f>
        <v>10/15/2013 - 10/15/2021</v>
      </c>
      <c r="C2192" s="103">
        <v>2015</v>
      </c>
      <c r="D2192" s="103" t="str">
        <f t="shared" si="32"/>
        <v>Torrance 2015</v>
      </c>
      <c r="E2192" s="103">
        <v>380</v>
      </c>
      <c r="F2192" s="101">
        <v>0</v>
      </c>
      <c r="G2192" s="103">
        <v>0</v>
      </c>
      <c r="H2192" s="103">
        <v>0</v>
      </c>
      <c r="I2192" s="102"/>
      <c r="J2192" s="103">
        <v>227</v>
      </c>
      <c r="K2192" s="101">
        <v>0</v>
      </c>
      <c r="L2192" s="103">
        <v>0</v>
      </c>
      <c r="M2192" s="103">
        <v>0</v>
      </c>
      <c r="N2192" s="102"/>
      <c r="O2192" s="103">
        <v>243</v>
      </c>
      <c r="P2192" s="103">
        <v>0</v>
      </c>
      <c r="Q2192" s="102"/>
      <c r="R2192" s="103">
        <v>600</v>
      </c>
      <c r="S2192" s="103">
        <v>21</v>
      </c>
      <c r="T2192" s="102">
        <v>0</v>
      </c>
      <c r="U2192" s="103">
        <v>1450</v>
      </c>
      <c r="V2192" s="103">
        <v>21</v>
      </c>
    </row>
    <row r="2193" spans="1:22" ht="16">
      <c r="A2193" s="104" t="s">
        <v>1048</v>
      </c>
      <c r="B2193" s="20" t="str">
        <f>VLOOKUP(A2193,'Planning Periods'!$E$2:$N$540,10,FALSE)</f>
        <v>10/15/2013 - 10/15/2021</v>
      </c>
      <c r="C2193" s="103">
        <v>2016</v>
      </c>
      <c r="D2193" s="103" t="str">
        <f t="shared" si="32"/>
        <v>Torrance 2016</v>
      </c>
      <c r="E2193" s="103">
        <v>380</v>
      </c>
      <c r="F2193" s="101">
        <v>0</v>
      </c>
      <c r="G2193" s="103">
        <v>0</v>
      </c>
      <c r="H2193" s="103">
        <v>0</v>
      </c>
      <c r="I2193" s="102"/>
      <c r="J2193" s="103">
        <v>227</v>
      </c>
      <c r="K2193" s="101">
        <v>0</v>
      </c>
      <c r="L2193" s="103">
        <v>0</v>
      </c>
      <c r="M2193" s="103">
        <v>0</v>
      </c>
      <c r="N2193" s="102"/>
      <c r="O2193" s="103">
        <v>243</v>
      </c>
      <c r="P2193" s="103">
        <v>1</v>
      </c>
      <c r="Q2193" s="102"/>
      <c r="R2193" s="103">
        <v>600</v>
      </c>
      <c r="S2193" s="103">
        <v>49</v>
      </c>
      <c r="T2193" s="102">
        <v>0</v>
      </c>
      <c r="U2193" s="103">
        <v>1450</v>
      </c>
      <c r="V2193" s="103">
        <v>50</v>
      </c>
    </row>
    <row r="2194" spans="1:22" ht="16">
      <c r="A2194" s="104" t="s">
        <v>1048</v>
      </c>
      <c r="B2194" s="20" t="str">
        <f>VLOOKUP(A2194,'Planning Periods'!$E$2:$N$540,10,FALSE)</f>
        <v>10/15/2013 - 10/15/2021</v>
      </c>
      <c r="C2194" s="103">
        <v>2017</v>
      </c>
      <c r="D2194" s="103" t="str">
        <f t="shared" si="32"/>
        <v>Torrance 2017</v>
      </c>
      <c r="E2194" s="103">
        <v>380</v>
      </c>
      <c r="F2194" s="101">
        <v>0</v>
      </c>
      <c r="G2194" s="103">
        <v>0</v>
      </c>
      <c r="H2194" s="103">
        <v>0</v>
      </c>
      <c r="I2194" s="102"/>
      <c r="J2194" s="103">
        <v>227</v>
      </c>
      <c r="K2194" s="101">
        <v>0</v>
      </c>
      <c r="L2194" s="103">
        <v>0</v>
      </c>
      <c r="M2194" s="103">
        <v>0</v>
      </c>
      <c r="N2194" s="102"/>
      <c r="O2194" s="103">
        <v>243</v>
      </c>
      <c r="P2194" s="103">
        <v>4</v>
      </c>
      <c r="Q2194" s="102"/>
      <c r="R2194" s="103">
        <v>600</v>
      </c>
      <c r="S2194" s="103">
        <v>9</v>
      </c>
      <c r="T2194" s="102">
        <v>0</v>
      </c>
      <c r="U2194" s="103">
        <v>1450</v>
      </c>
      <c r="V2194" s="103">
        <v>13</v>
      </c>
    </row>
    <row r="2195" spans="1:22" ht="16">
      <c r="A2195" s="104" t="s">
        <v>873</v>
      </c>
      <c r="B2195" s="20" t="str">
        <f>VLOOKUP(A2195,'Planning Periods'!$E$2:$N$540,10,FALSE)</f>
        <v>12/31/2015 - 12/31/2023</v>
      </c>
      <c r="C2195" s="103">
        <v>2014</v>
      </c>
      <c r="D2195" s="103" t="str">
        <f t="shared" si="32"/>
        <v>Tracy 2014</v>
      </c>
      <c r="E2195" s="103" t="s">
        <v>1538</v>
      </c>
      <c r="F2195" s="101" t="s">
        <v>1538</v>
      </c>
      <c r="G2195" s="103" t="s">
        <v>1538</v>
      </c>
      <c r="H2195" s="103" t="s">
        <v>1538</v>
      </c>
      <c r="I2195" s="102"/>
      <c r="J2195" s="103" t="s">
        <v>1538</v>
      </c>
      <c r="K2195" s="101" t="s">
        <v>1538</v>
      </c>
      <c r="L2195" s="103" t="s">
        <v>1538</v>
      </c>
      <c r="M2195" s="103" t="s">
        <v>1538</v>
      </c>
      <c r="N2195" s="102"/>
      <c r="O2195" s="103" t="s">
        <v>1538</v>
      </c>
      <c r="P2195" s="103" t="s">
        <v>1538</v>
      </c>
      <c r="Q2195" s="102"/>
      <c r="R2195" s="103" t="s">
        <v>1538</v>
      </c>
      <c r="S2195" s="103" t="s">
        <v>1538</v>
      </c>
      <c r="T2195" s="102" t="s">
        <v>1538</v>
      </c>
      <c r="U2195" s="103" t="s">
        <v>1538</v>
      </c>
      <c r="V2195" s="103" t="s">
        <v>1538</v>
      </c>
    </row>
    <row r="2196" spans="1:22" ht="16">
      <c r="A2196" s="104" t="s">
        <v>873</v>
      </c>
      <c r="B2196" s="20" t="str">
        <f>VLOOKUP(A2196,'Planning Periods'!$E$2:$N$540,10,FALSE)</f>
        <v>12/31/2015 - 12/31/2023</v>
      </c>
      <c r="C2196" s="103">
        <v>2015</v>
      </c>
      <c r="D2196" s="103" t="str">
        <f t="shared" si="32"/>
        <v>Tracy 2015</v>
      </c>
      <c r="E2196" s="103">
        <v>980</v>
      </c>
      <c r="F2196" s="101">
        <v>0</v>
      </c>
      <c r="G2196" s="103">
        <v>0</v>
      </c>
      <c r="H2196" s="103">
        <v>0</v>
      </c>
      <c r="I2196" s="102"/>
      <c r="J2196" s="103">
        <v>705</v>
      </c>
      <c r="K2196" s="101">
        <v>0</v>
      </c>
      <c r="L2196" s="103">
        <v>0</v>
      </c>
      <c r="M2196" s="103">
        <v>0</v>
      </c>
      <c r="N2196" s="102"/>
      <c r="O2196" s="103">
        <v>828</v>
      </c>
      <c r="P2196" s="103">
        <v>0</v>
      </c>
      <c r="Q2196" s="102"/>
      <c r="R2196" s="103">
        <v>2463</v>
      </c>
      <c r="S2196" s="103">
        <v>0</v>
      </c>
      <c r="T2196" s="102">
        <v>0</v>
      </c>
      <c r="U2196" s="103">
        <v>4976</v>
      </c>
      <c r="V2196" s="103">
        <v>0</v>
      </c>
    </row>
    <row r="2197" spans="1:22" ht="16">
      <c r="A2197" s="104" t="s">
        <v>873</v>
      </c>
      <c r="B2197" s="20" t="str">
        <f>VLOOKUP(A2197,'Planning Periods'!$E$2:$N$540,10,FALSE)</f>
        <v>12/31/2015 - 12/31/2023</v>
      </c>
      <c r="C2197" s="103">
        <v>2016</v>
      </c>
      <c r="D2197" s="103" t="str">
        <f t="shared" si="32"/>
        <v>Tracy 2016</v>
      </c>
      <c r="E2197" s="103">
        <v>980</v>
      </c>
      <c r="F2197" s="101">
        <v>0</v>
      </c>
      <c r="G2197" s="103">
        <v>0</v>
      </c>
      <c r="H2197" s="103">
        <v>0</v>
      </c>
      <c r="I2197" s="102"/>
      <c r="J2197" s="103">
        <v>705</v>
      </c>
      <c r="K2197" s="101">
        <v>0</v>
      </c>
      <c r="L2197" s="103">
        <v>0</v>
      </c>
      <c r="M2197" s="103">
        <v>0</v>
      </c>
      <c r="N2197" s="102"/>
      <c r="O2197" s="103">
        <v>828</v>
      </c>
      <c r="P2197" s="103">
        <v>2</v>
      </c>
      <c r="Q2197" s="102"/>
      <c r="R2197" s="103">
        <v>2463</v>
      </c>
      <c r="S2197" s="103">
        <v>1003</v>
      </c>
      <c r="T2197" s="102">
        <v>0</v>
      </c>
      <c r="U2197" s="103">
        <v>4976</v>
      </c>
      <c r="V2197" s="103">
        <v>1005</v>
      </c>
    </row>
    <row r="2198" spans="1:22" ht="16">
      <c r="A2198" s="104" t="s">
        <v>873</v>
      </c>
      <c r="B2198" s="20" t="str">
        <f>VLOOKUP(A2198,'Planning Periods'!$E$2:$N$540,10,FALSE)</f>
        <v>12/31/2015 - 12/31/2023</v>
      </c>
      <c r="C2198" s="103">
        <v>2017</v>
      </c>
      <c r="D2198" s="103" t="str">
        <f t="shared" si="32"/>
        <v>Tracy 2017</v>
      </c>
      <c r="E2198" s="103">
        <v>980</v>
      </c>
      <c r="F2198" s="101">
        <v>0</v>
      </c>
      <c r="G2198" s="103">
        <v>0</v>
      </c>
      <c r="H2198" s="103">
        <v>0</v>
      </c>
      <c r="I2198" s="102"/>
      <c r="J2198" s="103">
        <v>705</v>
      </c>
      <c r="K2198" s="101">
        <v>0</v>
      </c>
      <c r="L2198" s="103">
        <v>0</v>
      </c>
      <c r="M2198" s="103">
        <v>0</v>
      </c>
      <c r="N2198" s="102"/>
      <c r="O2198" s="103">
        <v>828</v>
      </c>
      <c r="P2198" s="103">
        <v>3</v>
      </c>
      <c r="Q2198" s="102"/>
      <c r="R2198" s="103">
        <v>2463</v>
      </c>
      <c r="S2198" s="103">
        <v>301</v>
      </c>
      <c r="T2198" s="102">
        <v>0</v>
      </c>
      <c r="U2198" s="103">
        <v>4976</v>
      </c>
      <c r="V2198" s="103">
        <v>304</v>
      </c>
    </row>
    <row r="2199" spans="1:22" ht="16">
      <c r="A2199" t="s">
        <v>1161</v>
      </c>
      <c r="B2199" s="20" t="str">
        <f>VLOOKUP(A2199,'Planning Periods'!$E$2:$N$540,10,FALSE)</f>
        <v>06/30/2014 - 06/30/2019</v>
      </c>
      <c r="C2199" s="103">
        <v>2014</v>
      </c>
      <c r="D2199" s="103" t="str">
        <f t="shared" si="32"/>
        <v>Trinidad 2014</v>
      </c>
      <c r="E2199" s="101" t="s">
        <v>1538</v>
      </c>
      <c r="F2199" s="101" t="s">
        <v>1538</v>
      </c>
      <c r="G2199" s="101" t="s">
        <v>1538</v>
      </c>
      <c r="H2199" s="101" t="s">
        <v>1538</v>
      </c>
      <c r="I2199" s="101">
        <v>0</v>
      </c>
      <c r="J2199" s="101" t="s">
        <v>1538</v>
      </c>
      <c r="K2199" s="101" t="s">
        <v>1538</v>
      </c>
      <c r="L2199" s="101" t="s">
        <v>1538</v>
      </c>
      <c r="M2199" s="101" t="s">
        <v>1538</v>
      </c>
      <c r="N2199" s="101">
        <v>0</v>
      </c>
      <c r="O2199" s="101" t="s">
        <v>1538</v>
      </c>
      <c r="P2199" s="101" t="s">
        <v>1538</v>
      </c>
      <c r="Q2199" s="101"/>
      <c r="R2199" s="101" t="s">
        <v>1538</v>
      </c>
      <c r="S2199" s="101" t="s">
        <v>1538</v>
      </c>
      <c r="T2199" s="101" t="s">
        <v>1538</v>
      </c>
      <c r="U2199" s="101" t="s">
        <v>1538</v>
      </c>
      <c r="V2199" s="101" t="s">
        <v>1538</v>
      </c>
    </row>
    <row r="2200" spans="1:22" ht="16">
      <c r="A2200" t="s">
        <v>1161</v>
      </c>
      <c r="B2200" s="20" t="str">
        <f>VLOOKUP(A2200,'Planning Periods'!$E$2:$N$540,10,FALSE)</f>
        <v>06/30/2014 - 06/30/2019</v>
      </c>
      <c r="C2200" s="103">
        <v>2015</v>
      </c>
      <c r="D2200" s="103" t="str">
        <f t="shared" si="32"/>
        <v>Trinidad 2015</v>
      </c>
      <c r="E2200" t="s">
        <v>1538</v>
      </c>
      <c r="F2200" t="s">
        <v>1538</v>
      </c>
      <c r="G2200" t="s">
        <v>1538</v>
      </c>
      <c r="H2200" t="s">
        <v>1538</v>
      </c>
      <c r="J2200" t="s">
        <v>1538</v>
      </c>
      <c r="K2200" t="s">
        <v>1538</v>
      </c>
      <c r="L2200" t="s">
        <v>1538</v>
      </c>
      <c r="M2200" t="s">
        <v>1538</v>
      </c>
      <c r="O2200" t="s">
        <v>1538</v>
      </c>
      <c r="P2200" t="s">
        <v>1538</v>
      </c>
      <c r="R2200" t="s">
        <v>1538</v>
      </c>
      <c r="S2200" t="s">
        <v>1538</v>
      </c>
      <c r="T2200" t="s">
        <v>1538</v>
      </c>
      <c r="U2200" t="s">
        <v>1538</v>
      </c>
      <c r="V2200" t="s">
        <v>1538</v>
      </c>
    </row>
    <row r="2201" spans="1:22" ht="16">
      <c r="A2201" t="s">
        <v>1161</v>
      </c>
      <c r="B2201" s="20" t="str">
        <f>VLOOKUP(A2201,'Planning Periods'!$E$2:$N$540,10,FALSE)</f>
        <v>06/30/2014 - 06/30/2019</v>
      </c>
      <c r="C2201" s="103">
        <v>2016</v>
      </c>
      <c r="D2201" s="103" t="str">
        <f t="shared" si="32"/>
        <v>Trinidad 2016</v>
      </c>
      <c r="E2201" t="s">
        <v>1538</v>
      </c>
      <c r="F2201" t="s">
        <v>1538</v>
      </c>
      <c r="G2201" t="s">
        <v>1538</v>
      </c>
      <c r="H2201" t="s">
        <v>1538</v>
      </c>
      <c r="J2201" t="s">
        <v>1538</v>
      </c>
      <c r="K2201" t="s">
        <v>1538</v>
      </c>
      <c r="L2201" t="s">
        <v>1538</v>
      </c>
      <c r="M2201" t="s">
        <v>1538</v>
      </c>
      <c r="O2201" t="s">
        <v>1538</v>
      </c>
      <c r="P2201" t="s">
        <v>1538</v>
      </c>
      <c r="R2201" t="s">
        <v>1538</v>
      </c>
      <c r="S2201" t="s">
        <v>1538</v>
      </c>
      <c r="T2201" t="s">
        <v>1538</v>
      </c>
      <c r="U2201" t="s">
        <v>1538</v>
      </c>
      <c r="V2201" t="s">
        <v>1538</v>
      </c>
    </row>
    <row r="2202" spans="1:22" ht="16">
      <c r="A2202" t="s">
        <v>1161</v>
      </c>
      <c r="B2202" s="20" t="str">
        <f>VLOOKUP(A2202,'Planning Periods'!$E$2:$N$540,10,FALSE)</f>
        <v>06/30/2014 - 06/30/2019</v>
      </c>
      <c r="C2202" s="103">
        <v>2017</v>
      </c>
      <c r="D2202" s="103" t="str">
        <f t="shared" si="32"/>
        <v>Trinidad 2017</v>
      </c>
      <c r="E2202" t="s">
        <v>1538</v>
      </c>
      <c r="F2202" t="s">
        <v>1538</v>
      </c>
      <c r="G2202" t="s">
        <v>1538</v>
      </c>
      <c r="H2202" t="s">
        <v>1538</v>
      </c>
      <c r="J2202" t="s">
        <v>1538</v>
      </c>
      <c r="K2202" t="s">
        <v>1538</v>
      </c>
      <c r="L2202" t="s">
        <v>1538</v>
      </c>
      <c r="M2202" t="s">
        <v>1538</v>
      </c>
      <c r="O2202" t="s">
        <v>1538</v>
      </c>
      <c r="P2202" t="s">
        <v>1538</v>
      </c>
      <c r="R2202" t="s">
        <v>1538</v>
      </c>
      <c r="S2202" t="s">
        <v>1538</v>
      </c>
      <c r="T2202" t="s">
        <v>1538</v>
      </c>
      <c r="U2202" t="s">
        <v>1538</v>
      </c>
      <c r="V2202" t="s">
        <v>1538</v>
      </c>
    </row>
    <row r="2203" spans="1:22" ht="16">
      <c r="A2203" t="s">
        <v>1354</v>
      </c>
      <c r="B2203" s="20" t="str">
        <f>VLOOKUP(A2203,'Planning Periods'!$E$2:$N$540,10,FALSE)</f>
        <v>06/30/2014 - 06/30/2019</v>
      </c>
      <c r="C2203" s="103">
        <v>2014</v>
      </c>
      <c r="D2203" s="103" t="str">
        <f t="shared" si="32"/>
        <v>Trinity County - unincorporated 2014</v>
      </c>
      <c r="E2203" s="101" t="s">
        <v>1538</v>
      </c>
      <c r="F2203" s="101" t="s">
        <v>1538</v>
      </c>
      <c r="G2203" s="101" t="s">
        <v>1538</v>
      </c>
      <c r="H2203" s="101" t="s">
        <v>1538</v>
      </c>
      <c r="I2203" s="101">
        <v>0</v>
      </c>
      <c r="J2203" s="101" t="s">
        <v>1538</v>
      </c>
      <c r="K2203" s="101" t="s">
        <v>1538</v>
      </c>
      <c r="L2203" s="101" t="s">
        <v>1538</v>
      </c>
      <c r="M2203" s="101" t="s">
        <v>1538</v>
      </c>
      <c r="N2203" s="101">
        <v>0</v>
      </c>
      <c r="O2203" s="101" t="s">
        <v>1538</v>
      </c>
      <c r="P2203" s="101" t="s">
        <v>1538</v>
      </c>
      <c r="Q2203" s="101"/>
      <c r="R2203" s="101" t="s">
        <v>1538</v>
      </c>
      <c r="S2203" s="101" t="s">
        <v>1538</v>
      </c>
      <c r="T2203" s="101" t="s">
        <v>1538</v>
      </c>
      <c r="U2203" s="101" t="s">
        <v>1538</v>
      </c>
      <c r="V2203" s="101" t="s">
        <v>1538</v>
      </c>
    </row>
    <row r="2204" spans="1:22" ht="16">
      <c r="A2204" t="s">
        <v>1354</v>
      </c>
      <c r="B2204" s="20" t="str">
        <f>VLOOKUP(A2204,'Planning Periods'!$E$2:$N$540,10,FALSE)</f>
        <v>06/30/2014 - 06/30/2019</v>
      </c>
      <c r="C2204" s="103">
        <v>2015</v>
      </c>
      <c r="D2204" s="103" t="str">
        <f t="shared" si="32"/>
        <v>Trinity County - unincorporated 2015</v>
      </c>
      <c r="E2204" t="s">
        <v>1538</v>
      </c>
      <c r="F2204" t="s">
        <v>1538</v>
      </c>
      <c r="G2204" t="s">
        <v>1538</v>
      </c>
      <c r="H2204" t="s">
        <v>1538</v>
      </c>
      <c r="J2204" t="s">
        <v>1538</v>
      </c>
      <c r="K2204" t="s">
        <v>1538</v>
      </c>
      <c r="L2204" t="s">
        <v>1538</v>
      </c>
      <c r="M2204" t="s">
        <v>1538</v>
      </c>
      <c r="O2204" t="s">
        <v>1538</v>
      </c>
      <c r="P2204" t="s">
        <v>1538</v>
      </c>
      <c r="R2204" t="s">
        <v>1538</v>
      </c>
      <c r="S2204" t="s">
        <v>1538</v>
      </c>
      <c r="T2204" t="s">
        <v>1538</v>
      </c>
      <c r="U2204" t="s">
        <v>1538</v>
      </c>
      <c r="V2204" t="s">
        <v>1538</v>
      </c>
    </row>
    <row r="2205" spans="1:22" ht="16">
      <c r="A2205" t="s">
        <v>1353</v>
      </c>
      <c r="B2205" s="20" t="str">
        <f>VLOOKUP(A2205,'Planning Periods'!$E$2:$N$540,10,FALSE)</f>
        <v>06/30/2014 - 06/30/2019</v>
      </c>
      <c r="C2205" s="103">
        <v>2016</v>
      </c>
      <c r="D2205" s="103" t="str">
        <f t="shared" si="32"/>
        <v>Trinity County - Unincorporated 2016</v>
      </c>
      <c r="E2205" t="s">
        <v>1538</v>
      </c>
      <c r="F2205" t="s">
        <v>1538</v>
      </c>
      <c r="G2205" t="s">
        <v>1538</v>
      </c>
      <c r="H2205" t="s">
        <v>1538</v>
      </c>
      <c r="J2205" t="s">
        <v>1538</v>
      </c>
      <c r="K2205" t="s">
        <v>1538</v>
      </c>
      <c r="L2205" t="s">
        <v>1538</v>
      </c>
      <c r="M2205" t="s">
        <v>1538</v>
      </c>
      <c r="O2205" t="s">
        <v>1538</v>
      </c>
      <c r="P2205" t="s">
        <v>1538</v>
      </c>
      <c r="R2205" t="s">
        <v>1538</v>
      </c>
      <c r="S2205" t="s">
        <v>1538</v>
      </c>
      <c r="T2205" t="s">
        <v>1538</v>
      </c>
      <c r="U2205" t="s">
        <v>1538</v>
      </c>
      <c r="V2205" t="s">
        <v>1538</v>
      </c>
    </row>
    <row r="2206" spans="1:22" ht="16">
      <c r="A2206" t="s">
        <v>1353</v>
      </c>
      <c r="B2206" s="20" t="str">
        <f>VLOOKUP(A2206,'Planning Periods'!$E$2:$N$540,10,FALSE)</f>
        <v>06/30/2014 - 06/30/2019</v>
      </c>
      <c r="C2206" s="103">
        <v>2017</v>
      </c>
      <c r="D2206" s="103" t="str">
        <f t="shared" si="32"/>
        <v>Trinity County - Unincorporated 2017</v>
      </c>
      <c r="E2206" t="s">
        <v>1538</v>
      </c>
      <c r="F2206" t="s">
        <v>1538</v>
      </c>
      <c r="G2206" t="s">
        <v>1538</v>
      </c>
      <c r="H2206" t="s">
        <v>1538</v>
      </c>
      <c r="J2206" t="s">
        <v>1538</v>
      </c>
      <c r="K2206" t="s">
        <v>1538</v>
      </c>
      <c r="L2206" t="s">
        <v>1538</v>
      </c>
      <c r="M2206" t="s">
        <v>1538</v>
      </c>
      <c r="O2206" t="s">
        <v>1538</v>
      </c>
      <c r="P2206" t="s">
        <v>1538</v>
      </c>
      <c r="R2206" t="s">
        <v>1538</v>
      </c>
      <c r="S2206" t="s">
        <v>1538</v>
      </c>
      <c r="T2206" t="s">
        <v>1538</v>
      </c>
      <c r="U2206" t="s">
        <v>1538</v>
      </c>
      <c r="V2206" t="s">
        <v>1538</v>
      </c>
    </row>
    <row r="2207" spans="1:22" ht="16">
      <c r="A2207" s="104" t="s">
        <v>998</v>
      </c>
      <c r="B2207" s="20" t="str">
        <f>VLOOKUP(A2207,'Planning Periods'!$E$2:$N$540,10,FALSE)</f>
        <v>06/30/2014 - 06/30/2019</v>
      </c>
      <c r="C2207" s="103">
        <v>2014</v>
      </c>
      <c r="D2207" s="103" t="str">
        <f t="shared" si="32"/>
        <v>Truckee 2014</v>
      </c>
      <c r="E2207" s="103">
        <v>305</v>
      </c>
      <c r="F2207" s="101">
        <v>0</v>
      </c>
      <c r="G2207" s="103">
        <v>0</v>
      </c>
      <c r="H2207" s="103">
        <v>0</v>
      </c>
      <c r="I2207" s="102"/>
      <c r="J2207" s="103">
        <v>230</v>
      </c>
      <c r="K2207" s="101">
        <v>0</v>
      </c>
      <c r="L2207" s="103">
        <v>0</v>
      </c>
      <c r="M2207" s="103">
        <v>0</v>
      </c>
      <c r="N2207" s="102"/>
      <c r="O2207" s="103">
        <v>248</v>
      </c>
      <c r="P2207" s="103">
        <v>0</v>
      </c>
      <c r="Q2207" s="102"/>
      <c r="R2207" s="103">
        <v>476</v>
      </c>
      <c r="S2207" s="103">
        <v>95</v>
      </c>
      <c r="T2207" s="102">
        <v>0</v>
      </c>
      <c r="U2207" s="103">
        <v>1259</v>
      </c>
      <c r="V2207" s="103">
        <v>95</v>
      </c>
    </row>
    <row r="2208" spans="1:22" ht="16">
      <c r="A2208" s="104" t="s">
        <v>998</v>
      </c>
      <c r="B2208" s="20" t="str">
        <f>VLOOKUP(A2208,'Planning Periods'!$E$2:$N$540,10,FALSE)</f>
        <v>06/30/2014 - 06/30/2019</v>
      </c>
      <c r="C2208" s="103">
        <v>2015</v>
      </c>
      <c r="D2208" s="103" t="str">
        <f t="shared" si="32"/>
        <v>Truckee 2015</v>
      </c>
      <c r="E2208" s="103">
        <v>305</v>
      </c>
      <c r="F2208" s="101">
        <v>0</v>
      </c>
      <c r="G2208" s="103">
        <v>0</v>
      </c>
      <c r="H2208" s="103">
        <v>0</v>
      </c>
      <c r="I2208" s="102"/>
      <c r="J2208" s="103">
        <v>230</v>
      </c>
      <c r="K2208" s="101">
        <v>0</v>
      </c>
      <c r="L2208" s="103">
        <v>0</v>
      </c>
      <c r="M2208" s="103">
        <v>0</v>
      </c>
      <c r="N2208" s="102"/>
      <c r="O2208" s="103">
        <v>248</v>
      </c>
      <c r="P2208" s="103">
        <v>0</v>
      </c>
      <c r="Q2208" s="102"/>
      <c r="R2208" s="103">
        <v>476</v>
      </c>
      <c r="S2208" s="103">
        <v>87</v>
      </c>
      <c r="T2208" s="102">
        <v>0</v>
      </c>
      <c r="U2208" s="103">
        <v>1259</v>
      </c>
      <c r="V2208" s="103">
        <v>87</v>
      </c>
    </row>
    <row r="2209" spans="1:22" ht="16">
      <c r="A2209" s="104" t="s">
        <v>998</v>
      </c>
      <c r="B2209" s="20" t="str">
        <f>VLOOKUP(A2209,'Planning Periods'!$E$2:$N$540,10,FALSE)</f>
        <v>06/30/2014 - 06/30/2019</v>
      </c>
      <c r="C2209" s="103">
        <v>2016</v>
      </c>
      <c r="D2209" s="103" t="str">
        <f t="shared" si="32"/>
        <v>Truckee 2016</v>
      </c>
      <c r="E2209" s="103">
        <v>305</v>
      </c>
      <c r="F2209" s="101">
        <v>0</v>
      </c>
      <c r="G2209" s="103">
        <v>0</v>
      </c>
      <c r="H2209" s="103">
        <v>0</v>
      </c>
      <c r="I2209" s="102"/>
      <c r="J2209" s="103">
        <v>230</v>
      </c>
      <c r="K2209" s="101">
        <v>0</v>
      </c>
      <c r="L2209" s="103">
        <v>0</v>
      </c>
      <c r="M2209" s="103">
        <v>0</v>
      </c>
      <c r="N2209" s="102"/>
      <c r="O2209" s="103">
        <v>248</v>
      </c>
      <c r="P2209" s="103">
        <v>0</v>
      </c>
      <c r="Q2209" s="102"/>
      <c r="R2209" s="103">
        <v>476</v>
      </c>
      <c r="S2209" s="103">
        <v>116</v>
      </c>
      <c r="T2209" s="102">
        <v>0</v>
      </c>
      <c r="U2209" s="103">
        <v>1259</v>
      </c>
      <c r="V2209" s="103">
        <v>116</v>
      </c>
    </row>
    <row r="2210" spans="1:22" ht="16">
      <c r="A2210" s="104" t="s">
        <v>998</v>
      </c>
      <c r="B2210" s="20" t="str">
        <f>VLOOKUP(A2210,'Planning Periods'!$E$2:$N$540,10,FALSE)</f>
        <v>06/30/2014 - 06/30/2019</v>
      </c>
      <c r="C2210" s="103">
        <v>2017</v>
      </c>
      <c r="D2210" s="103" t="str">
        <f t="shared" si="32"/>
        <v>Truckee 2017</v>
      </c>
      <c r="E2210" s="103">
        <v>305</v>
      </c>
      <c r="F2210" s="101">
        <v>0</v>
      </c>
      <c r="G2210" s="103">
        <v>0</v>
      </c>
      <c r="H2210" s="103">
        <v>0</v>
      </c>
      <c r="I2210" s="102"/>
      <c r="J2210" s="103">
        <v>230</v>
      </c>
      <c r="K2210" s="101">
        <v>0</v>
      </c>
      <c r="L2210" s="103">
        <v>0</v>
      </c>
      <c r="M2210" s="103">
        <v>0</v>
      </c>
      <c r="N2210" s="102"/>
      <c r="O2210" s="103">
        <v>248</v>
      </c>
      <c r="P2210" s="103">
        <v>0</v>
      </c>
      <c r="Q2210" s="102"/>
      <c r="R2210" s="103">
        <v>476</v>
      </c>
      <c r="S2210" s="103">
        <v>93</v>
      </c>
      <c r="T2210" s="102">
        <v>0</v>
      </c>
      <c r="U2210" s="103">
        <v>1259</v>
      </c>
      <c r="V2210" s="103">
        <v>93</v>
      </c>
    </row>
    <row r="2211" spans="1:22" ht="16">
      <c r="A2211" s="104" t="s">
        <v>770</v>
      </c>
      <c r="B2211" s="20" t="str">
        <f>VLOOKUP(A2211,'Planning Periods'!$E$2:$N$540,10,FALSE)</f>
        <v>12/31/2015 - 12/31/2023</v>
      </c>
      <c r="C2211" s="103">
        <v>2014</v>
      </c>
      <c r="D2211" s="103" t="str">
        <f t="shared" si="32"/>
        <v>Tulare 2014</v>
      </c>
      <c r="E2211" s="103" t="s">
        <v>1538</v>
      </c>
      <c r="F2211" s="101" t="s">
        <v>1538</v>
      </c>
      <c r="G2211" s="103" t="s">
        <v>1538</v>
      </c>
      <c r="H2211" s="103" t="s">
        <v>1538</v>
      </c>
      <c r="I2211" s="102"/>
      <c r="J2211" s="103" t="s">
        <v>1538</v>
      </c>
      <c r="K2211" s="101" t="s">
        <v>1538</v>
      </c>
      <c r="L2211" s="103" t="s">
        <v>1538</v>
      </c>
      <c r="M2211" s="103" t="s">
        <v>1538</v>
      </c>
      <c r="N2211" s="102"/>
      <c r="O2211" s="103" t="s">
        <v>1538</v>
      </c>
      <c r="P2211" s="103" t="s">
        <v>1538</v>
      </c>
      <c r="Q2211" s="102"/>
      <c r="R2211" s="103" t="s">
        <v>1538</v>
      </c>
      <c r="S2211" s="103" t="s">
        <v>1538</v>
      </c>
      <c r="T2211" s="102" t="s">
        <v>1538</v>
      </c>
      <c r="U2211" s="103" t="s">
        <v>1538</v>
      </c>
      <c r="V2211" s="103" t="s">
        <v>1538</v>
      </c>
    </row>
    <row r="2212" spans="1:22" ht="16">
      <c r="A2212" s="104" t="s">
        <v>770</v>
      </c>
      <c r="B2212" s="20" t="str">
        <f>VLOOKUP(A2212,'Planning Periods'!$E$2:$N$540,10,FALSE)</f>
        <v>12/31/2015 - 12/31/2023</v>
      </c>
      <c r="C2212" s="103">
        <v>2015</v>
      </c>
      <c r="D2212" s="103" t="str">
        <f t="shared" si="32"/>
        <v>Tulare 2015</v>
      </c>
      <c r="E2212" s="103">
        <v>920</v>
      </c>
      <c r="F2212" s="101">
        <v>0</v>
      </c>
      <c r="G2212" s="103">
        <v>0</v>
      </c>
      <c r="H2212" s="103">
        <v>0</v>
      </c>
      <c r="I2212" s="102"/>
      <c r="J2212" s="103">
        <v>609</v>
      </c>
      <c r="K2212" s="101">
        <v>0</v>
      </c>
      <c r="L2212" s="103">
        <v>0</v>
      </c>
      <c r="M2212" s="103">
        <v>0</v>
      </c>
      <c r="N2212" s="102"/>
      <c r="O2212" s="103">
        <v>613</v>
      </c>
      <c r="P2212" s="103">
        <v>0</v>
      </c>
      <c r="Q2212" s="102"/>
      <c r="R2212" s="103">
        <v>1452</v>
      </c>
      <c r="S2212" s="103">
        <v>485</v>
      </c>
      <c r="T2212" s="102">
        <v>0</v>
      </c>
      <c r="U2212" s="103">
        <v>3594</v>
      </c>
      <c r="V2212" s="103">
        <v>485</v>
      </c>
    </row>
    <row r="2213" spans="1:22" ht="16">
      <c r="A2213" s="104" t="s">
        <v>770</v>
      </c>
      <c r="B2213" s="20" t="str">
        <f>VLOOKUP(A2213,'Planning Periods'!$E$2:$N$540,10,FALSE)</f>
        <v>12/31/2015 - 12/31/2023</v>
      </c>
      <c r="C2213" s="103">
        <v>2016</v>
      </c>
      <c r="D2213" s="103" t="str">
        <f t="shared" si="32"/>
        <v>Tulare 2016</v>
      </c>
      <c r="E2213" s="103">
        <v>920</v>
      </c>
      <c r="F2213" s="101">
        <v>0</v>
      </c>
      <c r="G2213" s="103">
        <v>0</v>
      </c>
      <c r="H2213" s="103">
        <v>0</v>
      </c>
      <c r="I2213" s="102"/>
      <c r="J2213" s="103">
        <v>609</v>
      </c>
      <c r="K2213" s="101">
        <v>0</v>
      </c>
      <c r="L2213" s="103">
        <v>0</v>
      </c>
      <c r="M2213" s="103">
        <v>0</v>
      </c>
      <c r="N2213" s="102"/>
      <c r="O2213" s="103">
        <v>613</v>
      </c>
      <c r="P2213" s="103">
        <v>0</v>
      </c>
      <c r="Q2213" s="102"/>
      <c r="R2213" s="103">
        <v>1452</v>
      </c>
      <c r="S2213" s="103">
        <v>335</v>
      </c>
      <c r="T2213" s="102">
        <v>0</v>
      </c>
      <c r="U2213" s="103">
        <v>3594</v>
      </c>
      <c r="V2213" s="103">
        <v>335</v>
      </c>
    </row>
    <row r="2214" spans="1:22" ht="16">
      <c r="A2214" s="104" t="s">
        <v>770</v>
      </c>
      <c r="B2214" s="20" t="str">
        <f>VLOOKUP(A2214,'Planning Periods'!$E$2:$N$540,10,FALSE)</f>
        <v>12/31/2015 - 12/31/2023</v>
      </c>
      <c r="C2214" s="103">
        <v>2017</v>
      </c>
      <c r="D2214" s="103" t="str">
        <f t="shared" si="32"/>
        <v>Tulare 2017</v>
      </c>
      <c r="E2214" s="103">
        <v>920</v>
      </c>
      <c r="F2214" s="101">
        <v>0</v>
      </c>
      <c r="G2214" s="103">
        <v>0</v>
      </c>
      <c r="H2214" s="103">
        <v>0</v>
      </c>
      <c r="I2214" s="102"/>
      <c r="J2214" s="103">
        <v>609</v>
      </c>
      <c r="K2214" s="101">
        <v>7</v>
      </c>
      <c r="L2214" s="103">
        <v>7</v>
      </c>
      <c r="M2214" s="103">
        <v>0</v>
      </c>
      <c r="N2214" s="102"/>
      <c r="O2214" s="103">
        <v>613</v>
      </c>
      <c r="P2214" s="103">
        <v>0</v>
      </c>
      <c r="Q2214" s="102"/>
      <c r="R2214" s="103">
        <v>1452</v>
      </c>
      <c r="S2214" s="103">
        <v>354</v>
      </c>
      <c r="T2214" s="102">
        <v>0</v>
      </c>
      <c r="U2214" s="103">
        <v>3594</v>
      </c>
      <c r="V2214" s="103">
        <v>361</v>
      </c>
    </row>
    <row r="2215" spans="1:22" ht="16">
      <c r="A2215" s="104" t="s">
        <v>168</v>
      </c>
      <c r="B2215" s="20" t="str">
        <f>VLOOKUP(A2215,'Planning Periods'!$E$2:$N$540,10,FALSE)</f>
        <v>12/31/2015 - 12/31/2023</v>
      </c>
      <c r="C2215" s="103">
        <v>2014</v>
      </c>
      <c r="D2215" s="103" t="str">
        <f t="shared" si="32"/>
        <v>Tulare County - Unincorporated 2014</v>
      </c>
      <c r="E2215" s="103" t="s">
        <v>1538</v>
      </c>
      <c r="F2215" s="101" t="s">
        <v>1538</v>
      </c>
      <c r="G2215" s="103" t="s">
        <v>1538</v>
      </c>
      <c r="H2215" s="103" t="s">
        <v>1538</v>
      </c>
      <c r="I2215" s="102"/>
      <c r="J2215" s="103" t="s">
        <v>1538</v>
      </c>
      <c r="K2215" s="101" t="s">
        <v>1538</v>
      </c>
      <c r="L2215" s="103" t="s">
        <v>1538</v>
      </c>
      <c r="M2215" s="103" t="s">
        <v>1538</v>
      </c>
      <c r="N2215" s="102"/>
      <c r="O2215" s="103" t="s">
        <v>1538</v>
      </c>
      <c r="P2215" s="103" t="s">
        <v>1538</v>
      </c>
      <c r="Q2215" s="102"/>
      <c r="R2215" s="103" t="s">
        <v>1538</v>
      </c>
      <c r="S2215" s="103" t="s">
        <v>1538</v>
      </c>
      <c r="T2215" s="102" t="s">
        <v>1538</v>
      </c>
      <c r="U2215" s="103" t="s">
        <v>1538</v>
      </c>
      <c r="V2215" s="103" t="s">
        <v>1538</v>
      </c>
    </row>
    <row r="2216" spans="1:22" ht="16">
      <c r="A2216" s="104" t="s">
        <v>168</v>
      </c>
      <c r="B2216" s="20" t="str">
        <f>VLOOKUP(A2216,'Planning Periods'!$E$2:$N$540,10,FALSE)</f>
        <v>12/31/2015 - 12/31/2023</v>
      </c>
      <c r="C2216" s="103">
        <v>2015</v>
      </c>
      <c r="D2216" s="103" t="str">
        <f t="shared" si="32"/>
        <v>Tulare County - Unincorporated 2015</v>
      </c>
      <c r="E2216" s="103">
        <v>1477</v>
      </c>
      <c r="F2216" s="101">
        <v>55</v>
      </c>
      <c r="G2216" s="103">
        <v>0</v>
      </c>
      <c r="H2216" s="103">
        <v>55</v>
      </c>
      <c r="I2216" s="102"/>
      <c r="J2216" s="103">
        <v>1065</v>
      </c>
      <c r="K2216" s="101">
        <v>63</v>
      </c>
      <c r="L2216" s="103">
        <v>0</v>
      </c>
      <c r="M2216" s="103">
        <v>63</v>
      </c>
      <c r="N2216" s="102"/>
      <c r="O2216" s="103">
        <v>1169</v>
      </c>
      <c r="P2216" s="103">
        <v>25</v>
      </c>
      <c r="Q2216" s="102"/>
      <c r="R2216" s="103">
        <v>3370</v>
      </c>
      <c r="S2216" s="103">
        <v>23</v>
      </c>
      <c r="T2216" s="102">
        <v>63</v>
      </c>
      <c r="U2216" s="103">
        <v>7081</v>
      </c>
      <c r="V2216" s="103">
        <v>166</v>
      </c>
    </row>
    <row r="2217" spans="1:22" ht="16">
      <c r="A2217" s="104" t="s">
        <v>168</v>
      </c>
      <c r="B2217" s="20" t="str">
        <f>VLOOKUP(A2217,'Planning Periods'!$E$2:$N$540,10,FALSE)</f>
        <v>12/31/2015 - 12/31/2023</v>
      </c>
      <c r="C2217" s="103">
        <v>2016</v>
      </c>
      <c r="D2217" s="103" t="str">
        <f t="shared" si="32"/>
        <v>Tulare County - Unincorporated 2016</v>
      </c>
      <c r="E2217" s="103">
        <v>1477</v>
      </c>
      <c r="F2217" s="101">
        <v>67</v>
      </c>
      <c r="G2217" s="103">
        <v>0</v>
      </c>
      <c r="H2217" s="103">
        <v>67</v>
      </c>
      <c r="I2217" s="102"/>
      <c r="J2217" s="103">
        <v>1065</v>
      </c>
      <c r="K2217" s="101">
        <v>27</v>
      </c>
      <c r="L2217" s="103">
        <v>0</v>
      </c>
      <c r="M2217" s="103">
        <v>27</v>
      </c>
      <c r="N2217" s="102"/>
      <c r="O2217" s="103">
        <v>1169</v>
      </c>
      <c r="P2217" s="103">
        <v>57</v>
      </c>
      <c r="Q2217" s="102"/>
      <c r="R2217" s="103">
        <v>3370</v>
      </c>
      <c r="S2217" s="103">
        <v>58</v>
      </c>
      <c r="T2217" s="102">
        <v>27</v>
      </c>
      <c r="U2217" s="103">
        <v>7081</v>
      </c>
      <c r="V2217" s="103">
        <v>209</v>
      </c>
    </row>
    <row r="2218" spans="1:22" ht="16">
      <c r="A2218" s="104" t="s">
        <v>168</v>
      </c>
      <c r="B2218" s="20" t="str">
        <f>VLOOKUP(A2218,'Planning Periods'!$E$2:$N$540,10,FALSE)</f>
        <v>12/31/2015 - 12/31/2023</v>
      </c>
      <c r="C2218" s="103">
        <v>2017</v>
      </c>
      <c r="D2218" s="103" t="str">
        <f t="shared" si="32"/>
        <v>Tulare County - Unincorporated 2017</v>
      </c>
      <c r="E2218" s="103">
        <v>1477</v>
      </c>
      <c r="F2218" s="101">
        <v>33</v>
      </c>
      <c r="G2218" s="103">
        <v>0</v>
      </c>
      <c r="H2218" s="103">
        <v>33</v>
      </c>
      <c r="I2218" s="102"/>
      <c r="J2218" s="103">
        <v>1065</v>
      </c>
      <c r="K2218" s="101">
        <v>84</v>
      </c>
      <c r="L2218" s="103">
        <v>0</v>
      </c>
      <c r="M2218" s="103">
        <v>84</v>
      </c>
      <c r="N2218" s="102"/>
      <c r="O2218" s="103">
        <v>1169</v>
      </c>
      <c r="P2218" s="103">
        <v>16</v>
      </c>
      <c r="Q2218" s="102"/>
      <c r="R2218" s="103">
        <v>3370</v>
      </c>
      <c r="S2218" s="103">
        <v>13</v>
      </c>
      <c r="T2218" s="102">
        <v>84</v>
      </c>
      <c r="U2218" s="103">
        <v>7081</v>
      </c>
      <c r="V2218" s="103">
        <v>146</v>
      </c>
    </row>
    <row r="2219" spans="1:22" ht="16">
      <c r="A2219" t="s">
        <v>812</v>
      </c>
      <c r="B2219" s="20" t="str">
        <f>VLOOKUP(A2219,'Planning Periods'!$E$2:$N$540,10,FALSE)</f>
        <v>06/30/2014 - 06/30/2019</v>
      </c>
      <c r="C2219" s="103">
        <v>2014</v>
      </c>
      <c r="D2219" s="103" t="str">
        <f t="shared" si="32"/>
        <v>Tulelake 2014</v>
      </c>
      <c r="E2219" s="101" t="s">
        <v>1538</v>
      </c>
      <c r="F2219" s="101" t="s">
        <v>1538</v>
      </c>
      <c r="G2219" s="101" t="s">
        <v>1538</v>
      </c>
      <c r="H2219" s="101" t="s">
        <v>1538</v>
      </c>
      <c r="I2219" s="101">
        <v>0</v>
      </c>
      <c r="J2219" s="101" t="s">
        <v>1538</v>
      </c>
      <c r="K2219" s="101" t="s">
        <v>1538</v>
      </c>
      <c r="L2219" s="101" t="s">
        <v>1538</v>
      </c>
      <c r="M2219" s="101" t="s">
        <v>1538</v>
      </c>
      <c r="N2219" s="101">
        <v>0</v>
      </c>
      <c r="O2219" s="101" t="s">
        <v>1538</v>
      </c>
      <c r="P2219" s="101" t="s">
        <v>1538</v>
      </c>
      <c r="Q2219" s="101"/>
      <c r="R2219" s="101" t="s">
        <v>1538</v>
      </c>
      <c r="S2219" s="101" t="s">
        <v>1538</v>
      </c>
      <c r="T2219" s="101" t="s">
        <v>1538</v>
      </c>
      <c r="U2219" s="101" t="s">
        <v>1538</v>
      </c>
      <c r="V2219" s="101" t="s">
        <v>1538</v>
      </c>
    </row>
    <row r="2220" spans="1:22" ht="16">
      <c r="A2220" t="s">
        <v>812</v>
      </c>
      <c r="B2220" s="20" t="str">
        <f>VLOOKUP(A2220,'Planning Periods'!$E$2:$N$540,10,FALSE)</f>
        <v>06/30/2014 - 06/30/2019</v>
      </c>
      <c r="C2220" s="103">
        <v>2015</v>
      </c>
      <c r="D2220" s="103" t="str">
        <f t="shared" si="32"/>
        <v>Tulelake 2015</v>
      </c>
      <c r="E2220" t="s">
        <v>1538</v>
      </c>
      <c r="F2220" t="s">
        <v>1538</v>
      </c>
      <c r="G2220" t="s">
        <v>1538</v>
      </c>
      <c r="H2220" t="s">
        <v>1538</v>
      </c>
      <c r="J2220" t="s">
        <v>1538</v>
      </c>
      <c r="K2220" t="s">
        <v>1538</v>
      </c>
      <c r="L2220" t="s">
        <v>1538</v>
      </c>
      <c r="M2220" t="s">
        <v>1538</v>
      </c>
      <c r="O2220" t="s">
        <v>1538</v>
      </c>
      <c r="P2220" t="s">
        <v>1538</v>
      </c>
      <c r="R2220" t="s">
        <v>1538</v>
      </c>
      <c r="S2220" t="s">
        <v>1538</v>
      </c>
      <c r="T2220" t="s">
        <v>1538</v>
      </c>
      <c r="U2220" t="s">
        <v>1538</v>
      </c>
      <c r="V2220" t="s">
        <v>1538</v>
      </c>
    </row>
    <row r="2221" spans="1:22" ht="16">
      <c r="A2221" t="s">
        <v>812</v>
      </c>
      <c r="B2221" s="20" t="str">
        <f>VLOOKUP(A2221,'Planning Periods'!$E$2:$N$540,10,FALSE)</f>
        <v>06/30/2014 - 06/30/2019</v>
      </c>
      <c r="C2221" s="103">
        <v>2016</v>
      </c>
      <c r="D2221" s="103" t="str">
        <f t="shared" si="32"/>
        <v>Tulelake 2016</v>
      </c>
      <c r="E2221" t="s">
        <v>1538</v>
      </c>
      <c r="F2221" t="s">
        <v>1538</v>
      </c>
      <c r="G2221" t="s">
        <v>1538</v>
      </c>
      <c r="H2221" t="s">
        <v>1538</v>
      </c>
      <c r="J2221" t="s">
        <v>1538</v>
      </c>
      <c r="K2221" t="s">
        <v>1538</v>
      </c>
      <c r="L2221" t="s">
        <v>1538</v>
      </c>
      <c r="M2221" t="s">
        <v>1538</v>
      </c>
      <c r="O2221" t="s">
        <v>1538</v>
      </c>
      <c r="P2221" t="s">
        <v>1538</v>
      </c>
      <c r="R2221" t="s">
        <v>1538</v>
      </c>
      <c r="S2221" t="s">
        <v>1538</v>
      </c>
      <c r="T2221" t="s">
        <v>1538</v>
      </c>
      <c r="U2221" t="s">
        <v>1538</v>
      </c>
      <c r="V2221" t="s">
        <v>1538</v>
      </c>
    </row>
    <row r="2222" spans="1:22" ht="16">
      <c r="A2222" t="s">
        <v>812</v>
      </c>
      <c r="B2222" s="20" t="str">
        <f>VLOOKUP(A2222,'Planning Periods'!$E$2:$N$540,10,FALSE)</f>
        <v>06/30/2014 - 06/30/2019</v>
      </c>
      <c r="C2222" s="103">
        <v>2017</v>
      </c>
      <c r="D2222" s="103" t="str">
        <f t="shared" si="32"/>
        <v>Tulelake 2017</v>
      </c>
      <c r="E2222" t="s">
        <v>1538</v>
      </c>
      <c r="F2222" t="s">
        <v>1538</v>
      </c>
      <c r="G2222" t="s">
        <v>1538</v>
      </c>
      <c r="H2222" t="s">
        <v>1538</v>
      </c>
      <c r="J2222" t="s">
        <v>1538</v>
      </c>
      <c r="K2222" t="s">
        <v>1538</v>
      </c>
      <c r="L2222" t="s">
        <v>1538</v>
      </c>
      <c r="M2222" t="s">
        <v>1538</v>
      </c>
      <c r="O2222" t="s">
        <v>1538</v>
      </c>
      <c r="P2222" t="s">
        <v>1538</v>
      </c>
      <c r="R2222" t="s">
        <v>1538</v>
      </c>
      <c r="S2222" t="s">
        <v>1538</v>
      </c>
      <c r="T2222" t="s">
        <v>1538</v>
      </c>
      <c r="U2222" t="s">
        <v>1538</v>
      </c>
      <c r="V2222" t="s">
        <v>1538</v>
      </c>
    </row>
    <row r="2223" spans="1:22" ht="16">
      <c r="A2223" s="104" t="s">
        <v>160</v>
      </c>
      <c r="B2223" s="20" t="str">
        <f>VLOOKUP(A2223,'Planning Periods'!$E$2:$N$540,10,FALSE)</f>
        <v>06/30/2014 - 06/30/2019</v>
      </c>
      <c r="C2223" s="103">
        <v>2014</v>
      </c>
      <c r="D2223" s="103" t="str">
        <f t="shared" si="32"/>
        <v>Tuolumne County - Unincorporated 2014</v>
      </c>
      <c r="E2223" s="103">
        <v>102</v>
      </c>
      <c r="F2223" s="101">
        <v>0</v>
      </c>
      <c r="G2223" s="103">
        <v>0</v>
      </c>
      <c r="H2223" s="103">
        <v>0</v>
      </c>
      <c r="I2223" s="102"/>
      <c r="J2223" s="103">
        <v>74</v>
      </c>
      <c r="K2223" s="101">
        <v>2</v>
      </c>
      <c r="L2223" s="103">
        <v>2</v>
      </c>
      <c r="M2223" s="103">
        <v>0</v>
      </c>
      <c r="N2223" s="102"/>
      <c r="O2223" s="103">
        <v>81</v>
      </c>
      <c r="P2223" s="103">
        <v>0</v>
      </c>
      <c r="Q2223" s="102"/>
      <c r="R2223" s="103">
        <v>193</v>
      </c>
      <c r="S2223" s="103">
        <v>0</v>
      </c>
      <c r="T2223" s="102">
        <v>0</v>
      </c>
      <c r="U2223" s="103">
        <v>450</v>
      </c>
      <c r="V2223" s="103">
        <v>2</v>
      </c>
    </row>
    <row r="2224" spans="1:22" ht="16">
      <c r="A2224" s="104" t="s">
        <v>160</v>
      </c>
      <c r="B2224" s="20" t="str">
        <f>VLOOKUP(A2224,'Planning Periods'!$E$2:$N$540,10,FALSE)</f>
        <v>06/30/2014 - 06/30/2019</v>
      </c>
      <c r="C2224" s="103">
        <v>2015</v>
      </c>
      <c r="D2224" s="103" t="str">
        <f t="shared" si="32"/>
        <v>Tuolumne County - Unincorporated 2015</v>
      </c>
      <c r="E2224" s="103">
        <v>102</v>
      </c>
      <c r="F2224" s="101">
        <v>0</v>
      </c>
      <c r="G2224" s="103">
        <v>0</v>
      </c>
      <c r="H2224" s="103">
        <v>0</v>
      </c>
      <c r="I2224" s="102"/>
      <c r="J2224" s="103">
        <v>74</v>
      </c>
      <c r="K2224" s="101">
        <v>0</v>
      </c>
      <c r="L2224" s="103">
        <v>0</v>
      </c>
      <c r="M2224" s="103">
        <v>0</v>
      </c>
      <c r="N2224" s="102"/>
      <c r="O2224" s="103">
        <v>81</v>
      </c>
      <c r="P2224" s="103">
        <v>0</v>
      </c>
      <c r="Q2224" s="102"/>
      <c r="R2224" s="103">
        <v>193</v>
      </c>
      <c r="S2224" s="103">
        <v>33</v>
      </c>
      <c r="T2224" s="102">
        <v>0</v>
      </c>
      <c r="U2224" s="103">
        <v>450</v>
      </c>
      <c r="V2224" s="103">
        <v>33</v>
      </c>
    </row>
    <row r="2225" spans="1:22" ht="16">
      <c r="A2225" s="104" t="s">
        <v>160</v>
      </c>
      <c r="B2225" s="20" t="str">
        <f>VLOOKUP(A2225,'Planning Periods'!$E$2:$N$540,10,FALSE)</f>
        <v>06/30/2014 - 06/30/2019</v>
      </c>
      <c r="C2225" s="103">
        <v>2016</v>
      </c>
      <c r="D2225" s="103" t="str">
        <f t="shared" si="32"/>
        <v>Tuolumne County - Unincorporated 2016</v>
      </c>
      <c r="E2225" s="103">
        <v>102</v>
      </c>
      <c r="F2225" s="101">
        <v>0</v>
      </c>
      <c r="G2225" s="103">
        <v>0</v>
      </c>
      <c r="H2225" s="103">
        <v>0</v>
      </c>
      <c r="I2225" s="102"/>
      <c r="J2225" s="103">
        <v>74</v>
      </c>
      <c r="K2225" s="101">
        <v>2</v>
      </c>
      <c r="L2225" s="103">
        <v>2</v>
      </c>
      <c r="M2225" s="103">
        <v>0</v>
      </c>
      <c r="N2225" s="102"/>
      <c r="O2225" s="103">
        <v>81</v>
      </c>
      <c r="P2225" s="103">
        <v>0</v>
      </c>
      <c r="Q2225" s="102"/>
      <c r="R2225" s="103">
        <v>193</v>
      </c>
      <c r="S2225" s="103">
        <v>0</v>
      </c>
      <c r="T2225" s="102">
        <v>0</v>
      </c>
      <c r="U2225" s="103">
        <v>450</v>
      </c>
      <c r="V2225" s="103">
        <v>2</v>
      </c>
    </row>
    <row r="2226" spans="1:22" ht="16">
      <c r="A2226" s="104" t="s">
        <v>160</v>
      </c>
      <c r="B2226" s="20" t="str">
        <f>VLOOKUP(A2226,'Planning Periods'!$E$2:$N$540,10,FALSE)</f>
        <v>06/30/2014 - 06/30/2019</v>
      </c>
      <c r="C2226" s="103">
        <v>2017</v>
      </c>
      <c r="D2226" s="103" t="str">
        <f t="shared" si="32"/>
        <v>Tuolumne County - Unincorporated 2017</v>
      </c>
      <c r="E2226" s="103">
        <v>102</v>
      </c>
      <c r="F2226" s="101">
        <v>0</v>
      </c>
      <c r="G2226" s="103">
        <v>0</v>
      </c>
      <c r="H2226" s="103">
        <v>0</v>
      </c>
      <c r="I2226" s="102"/>
      <c r="J2226" s="103">
        <v>74</v>
      </c>
      <c r="K2226" s="101">
        <v>2</v>
      </c>
      <c r="L2226" s="103">
        <v>2</v>
      </c>
      <c r="M2226" s="103">
        <v>0</v>
      </c>
      <c r="N2226" s="102"/>
      <c r="O2226" s="103">
        <v>81</v>
      </c>
      <c r="P2226" s="103">
        <v>0</v>
      </c>
      <c r="Q2226" s="102"/>
      <c r="R2226" s="103">
        <v>193</v>
      </c>
      <c r="S2226" s="103">
        <v>71</v>
      </c>
      <c r="T2226" s="102">
        <v>0</v>
      </c>
      <c r="U2226" s="103">
        <v>450</v>
      </c>
      <c r="V2226" s="103">
        <v>73</v>
      </c>
    </row>
    <row r="2227" spans="1:22" ht="16">
      <c r="A2227" s="104" t="s">
        <v>785</v>
      </c>
      <c r="B2227" s="20" t="str">
        <f>VLOOKUP(A2227,'Planning Periods'!$E$2:$N$540,10,FALSE)</f>
        <v>12/31/2015 - 12/31/2023</v>
      </c>
      <c r="C2227" s="103">
        <v>2014</v>
      </c>
      <c r="D2227" s="103" t="str">
        <f t="shared" si="32"/>
        <v>Turlock 2014</v>
      </c>
      <c r="E2227" s="103" t="s">
        <v>1538</v>
      </c>
      <c r="F2227" s="101" t="s">
        <v>1538</v>
      </c>
      <c r="G2227" s="103" t="s">
        <v>1538</v>
      </c>
      <c r="H2227" s="103" t="s">
        <v>1538</v>
      </c>
      <c r="I2227" s="102"/>
      <c r="J2227" s="103" t="s">
        <v>1538</v>
      </c>
      <c r="K2227" s="101" t="s">
        <v>1538</v>
      </c>
      <c r="L2227" s="103" t="s">
        <v>1538</v>
      </c>
      <c r="M2227" s="103" t="s">
        <v>1538</v>
      </c>
      <c r="N2227" s="102"/>
      <c r="O2227" s="103" t="s">
        <v>1538</v>
      </c>
      <c r="P2227" s="103" t="s">
        <v>1538</v>
      </c>
      <c r="Q2227" s="102"/>
      <c r="R2227" s="103" t="s">
        <v>1538</v>
      </c>
      <c r="S2227" s="103" t="s">
        <v>1538</v>
      </c>
      <c r="T2227" s="102" t="s">
        <v>1538</v>
      </c>
      <c r="U2227" s="103" t="s">
        <v>1538</v>
      </c>
      <c r="V2227" s="103" t="s">
        <v>1538</v>
      </c>
    </row>
    <row r="2228" spans="1:22" ht="14.25" customHeight="1">
      <c r="A2228" s="104" t="s">
        <v>785</v>
      </c>
      <c r="B2228" s="20" t="str">
        <f>VLOOKUP(A2228,'Planning Periods'!$E$2:$N$540,10,FALSE)</f>
        <v>12/31/2015 - 12/31/2023</v>
      </c>
      <c r="C2228" s="103">
        <v>2015</v>
      </c>
      <c r="D2228" s="103" t="str">
        <f t="shared" si="32"/>
        <v>Turlock 2015</v>
      </c>
      <c r="E2228" s="103">
        <v>877</v>
      </c>
      <c r="F2228" s="101">
        <v>1</v>
      </c>
      <c r="G2228" s="103">
        <v>1</v>
      </c>
      <c r="H2228" s="103">
        <v>0</v>
      </c>
      <c r="I2228" s="102"/>
      <c r="J2228" s="103">
        <v>562</v>
      </c>
      <c r="K2228" s="101">
        <v>3</v>
      </c>
      <c r="L2228" s="103">
        <v>3</v>
      </c>
      <c r="M2228" s="103">
        <v>0</v>
      </c>
      <c r="N2228" s="102"/>
      <c r="O2228" s="103">
        <v>627</v>
      </c>
      <c r="P2228" s="103">
        <v>41</v>
      </c>
      <c r="Q2228" s="102"/>
      <c r="R2228" s="103">
        <v>1552</v>
      </c>
      <c r="S2228" s="103">
        <v>15</v>
      </c>
      <c r="T2228" s="102">
        <v>0</v>
      </c>
      <c r="U2228" s="103">
        <v>3618</v>
      </c>
      <c r="V2228" s="103">
        <v>60</v>
      </c>
    </row>
    <row r="2229" spans="1:22" ht="16">
      <c r="A2229" s="104" t="s">
        <v>785</v>
      </c>
      <c r="B2229" s="20" t="str">
        <f>VLOOKUP(A2229,'Planning Periods'!$E$2:$N$540,10,FALSE)</f>
        <v>12/31/2015 - 12/31/2023</v>
      </c>
      <c r="C2229" s="103">
        <v>2016</v>
      </c>
      <c r="D2229" s="103" t="str">
        <f t="shared" si="32"/>
        <v>Turlock 2016</v>
      </c>
      <c r="E2229" s="103">
        <v>877</v>
      </c>
      <c r="F2229" s="101">
        <v>1</v>
      </c>
      <c r="G2229" s="103">
        <v>1</v>
      </c>
      <c r="H2229" s="103">
        <v>0</v>
      </c>
      <c r="I2229" s="102"/>
      <c r="J2229" s="103">
        <v>562</v>
      </c>
      <c r="K2229" s="101">
        <v>120</v>
      </c>
      <c r="L2229" s="103">
        <v>120</v>
      </c>
      <c r="M2229" s="103">
        <v>0</v>
      </c>
      <c r="N2229" s="102"/>
      <c r="O2229" s="103">
        <v>627</v>
      </c>
      <c r="P2229" s="103">
        <v>547</v>
      </c>
      <c r="Q2229" s="102"/>
      <c r="R2229" s="103">
        <v>1552</v>
      </c>
      <c r="S2229" s="103">
        <v>13</v>
      </c>
      <c r="T2229" s="102">
        <v>0</v>
      </c>
      <c r="U2229" s="103">
        <v>3618</v>
      </c>
      <c r="V2229" s="103">
        <v>681</v>
      </c>
    </row>
    <row r="2230" spans="1:22" ht="16">
      <c r="A2230" s="104" t="s">
        <v>785</v>
      </c>
      <c r="B2230" s="20" t="str">
        <f>VLOOKUP(A2230,'Planning Periods'!$E$2:$N$540,10,FALSE)</f>
        <v>12/31/2015 - 12/31/2023</v>
      </c>
      <c r="C2230" s="103">
        <v>2017</v>
      </c>
      <c r="D2230" s="103" t="str">
        <f t="shared" si="32"/>
        <v>Turlock 2017</v>
      </c>
      <c r="E2230" s="103">
        <v>877</v>
      </c>
      <c r="F2230" s="101">
        <v>0</v>
      </c>
      <c r="G2230" s="103">
        <v>0</v>
      </c>
      <c r="H2230" s="103">
        <v>0</v>
      </c>
      <c r="I2230" s="102"/>
      <c r="J2230" s="103">
        <v>562</v>
      </c>
      <c r="K2230" s="101">
        <v>0</v>
      </c>
      <c r="L2230" s="103">
        <v>0</v>
      </c>
      <c r="M2230" s="103">
        <v>0</v>
      </c>
      <c r="N2230" s="102"/>
      <c r="O2230" s="103">
        <v>627</v>
      </c>
      <c r="P2230" s="103">
        <v>3</v>
      </c>
      <c r="Q2230" s="102"/>
      <c r="R2230" s="103">
        <v>1552</v>
      </c>
      <c r="S2230" s="103">
        <v>18</v>
      </c>
      <c r="T2230" s="102">
        <v>0</v>
      </c>
      <c r="U2230" s="103">
        <v>3618</v>
      </c>
      <c r="V2230" s="103">
        <v>21</v>
      </c>
    </row>
    <row r="2231" spans="1:22">
      <c r="A2231" s="104" t="s">
        <v>968</v>
      </c>
      <c r="B2231" s="20"/>
      <c r="C2231" s="103">
        <v>2013</v>
      </c>
      <c r="D2231" s="103" t="str">
        <f t="shared" si="32"/>
        <v>Tustin 2013</v>
      </c>
      <c r="E2231" s="103" t="s">
        <v>1538</v>
      </c>
      <c r="F2231" s="101" t="s">
        <v>1538</v>
      </c>
      <c r="G2231" s="103" t="s">
        <v>1538</v>
      </c>
      <c r="H2231" s="103" t="s">
        <v>1538</v>
      </c>
      <c r="I2231" s="102"/>
      <c r="J2231" s="103" t="s">
        <v>1538</v>
      </c>
      <c r="K2231" s="101" t="s">
        <v>1538</v>
      </c>
      <c r="L2231" s="103" t="s">
        <v>1538</v>
      </c>
      <c r="M2231" s="103" t="s">
        <v>1538</v>
      </c>
      <c r="N2231" s="102"/>
      <c r="O2231" s="103" t="s">
        <v>1538</v>
      </c>
      <c r="P2231" s="103" t="s">
        <v>1538</v>
      </c>
      <c r="Q2231" s="102"/>
      <c r="R2231" s="103" t="s">
        <v>1538</v>
      </c>
      <c r="S2231" s="103" t="s">
        <v>1538</v>
      </c>
      <c r="T2231" s="102" t="s">
        <v>1538</v>
      </c>
      <c r="U2231" s="103" t="s">
        <v>1538</v>
      </c>
      <c r="V2231" s="103" t="s">
        <v>1538</v>
      </c>
    </row>
    <row r="2232" spans="1:22" ht="16">
      <c r="A2232" s="104" t="s">
        <v>968</v>
      </c>
      <c r="B2232" s="20" t="str">
        <f>VLOOKUP(A2232,'Planning Periods'!$E$2:$N$540,10,FALSE)</f>
        <v>10/15/2013 - 10/15/2021</v>
      </c>
      <c r="C2232" s="103">
        <v>2014</v>
      </c>
      <c r="D2232" s="103" t="str">
        <f>CONCATENATE(A2232," ",C2232)</f>
        <v>Tustin 2014</v>
      </c>
      <c r="E2232" s="103">
        <v>283</v>
      </c>
      <c r="F2232" s="101">
        <v>88</v>
      </c>
      <c r="G2232" s="103">
        <v>88</v>
      </c>
      <c r="H2232" s="103">
        <v>0</v>
      </c>
      <c r="I2232" s="102"/>
      <c r="J2232" s="103">
        <v>195</v>
      </c>
      <c r="K2232" s="101">
        <v>73</v>
      </c>
      <c r="L2232" s="103">
        <v>73</v>
      </c>
      <c r="M2232" s="103">
        <v>0</v>
      </c>
      <c r="N2232" s="102"/>
      <c r="O2232" s="103">
        <v>224</v>
      </c>
      <c r="P2232" s="103">
        <v>101</v>
      </c>
      <c r="Q2232" s="102"/>
      <c r="R2232" s="103">
        <v>525</v>
      </c>
      <c r="S2232" s="103">
        <v>496</v>
      </c>
      <c r="T2232" s="102">
        <v>0</v>
      </c>
      <c r="U2232" s="103">
        <v>1227</v>
      </c>
      <c r="V2232" s="103">
        <v>758</v>
      </c>
    </row>
    <row r="2233" spans="1:22" ht="16">
      <c r="A2233" s="104" t="s">
        <v>968</v>
      </c>
      <c r="B2233" s="20" t="str">
        <f>VLOOKUP(A2233,'Planning Periods'!$E$2:$N$540,10,FALSE)</f>
        <v>10/15/2013 - 10/15/2021</v>
      </c>
      <c r="C2233" s="103">
        <v>2015</v>
      </c>
      <c r="D2233" s="103" t="str">
        <f t="shared" ref="D2233:D2299" si="33">CONCATENATE(A2233," ",C2233)</f>
        <v>Tustin 2015</v>
      </c>
      <c r="E2233" s="103">
        <v>283</v>
      </c>
      <c r="F2233" s="101">
        <v>0</v>
      </c>
      <c r="G2233" s="103">
        <v>0</v>
      </c>
      <c r="H2233" s="103">
        <v>0</v>
      </c>
      <c r="I2233" s="102"/>
      <c r="J2233" s="103">
        <v>195</v>
      </c>
      <c r="K2233" s="101">
        <v>0</v>
      </c>
      <c r="L2233" s="103">
        <v>0</v>
      </c>
      <c r="M2233" s="103">
        <v>0</v>
      </c>
      <c r="N2233" s="102"/>
      <c r="O2233" s="103">
        <v>224</v>
      </c>
      <c r="P2233" s="103">
        <v>0</v>
      </c>
      <c r="Q2233" s="102"/>
      <c r="R2233" s="103">
        <v>525</v>
      </c>
      <c r="S2233" s="103">
        <v>240</v>
      </c>
      <c r="T2233" s="102">
        <v>0</v>
      </c>
      <c r="U2233" s="103">
        <v>1227</v>
      </c>
      <c r="V2233" s="103">
        <v>240</v>
      </c>
    </row>
    <row r="2234" spans="1:22" ht="16">
      <c r="A2234" s="104" t="s">
        <v>968</v>
      </c>
      <c r="B2234" s="20" t="str">
        <f>VLOOKUP(A2234,'Planning Periods'!$E$2:$N$540,10,FALSE)</f>
        <v>10/15/2013 - 10/15/2021</v>
      </c>
      <c r="C2234" s="103">
        <v>2016</v>
      </c>
      <c r="D2234" s="103" t="str">
        <f t="shared" si="33"/>
        <v>Tustin 2016</v>
      </c>
      <c r="E2234" s="103">
        <v>283</v>
      </c>
      <c r="F2234" s="101">
        <v>1</v>
      </c>
      <c r="G2234" s="103">
        <v>1</v>
      </c>
      <c r="H2234" s="103">
        <v>0</v>
      </c>
      <c r="I2234" s="102"/>
      <c r="J2234" s="103">
        <v>195</v>
      </c>
      <c r="K2234" s="101">
        <v>0</v>
      </c>
      <c r="L2234" s="103">
        <v>0</v>
      </c>
      <c r="M2234" s="103">
        <v>0</v>
      </c>
      <c r="N2234" s="102"/>
      <c r="O2234" s="103">
        <v>224</v>
      </c>
      <c r="P2234" s="103">
        <v>0</v>
      </c>
      <c r="Q2234" s="102"/>
      <c r="R2234" s="103">
        <v>525</v>
      </c>
      <c r="S2234" s="103">
        <v>157</v>
      </c>
      <c r="T2234" s="102">
        <v>0</v>
      </c>
      <c r="U2234" s="103">
        <v>1227</v>
      </c>
      <c r="V2234" s="103">
        <v>158</v>
      </c>
    </row>
    <row r="2235" spans="1:22" ht="16">
      <c r="A2235" s="104" t="s">
        <v>968</v>
      </c>
      <c r="B2235" s="20" t="str">
        <f>VLOOKUP(A2235,'Planning Periods'!$E$2:$N$540,10,FALSE)</f>
        <v>10/15/2013 - 10/15/2021</v>
      </c>
      <c r="C2235" s="103">
        <v>2017</v>
      </c>
      <c r="D2235" s="103" t="str">
        <f t="shared" si="33"/>
        <v>Tustin 2017</v>
      </c>
      <c r="E2235" s="103">
        <v>283</v>
      </c>
      <c r="F2235" s="101">
        <v>1</v>
      </c>
      <c r="G2235" s="103">
        <v>1</v>
      </c>
      <c r="H2235" s="103">
        <v>0</v>
      </c>
      <c r="I2235" s="102"/>
      <c r="J2235" s="103">
        <v>195</v>
      </c>
      <c r="K2235" s="101">
        <v>0</v>
      </c>
      <c r="L2235" s="103">
        <v>0</v>
      </c>
      <c r="M2235" s="103">
        <v>0</v>
      </c>
      <c r="N2235" s="102"/>
      <c r="O2235" s="103">
        <v>224</v>
      </c>
      <c r="P2235" s="103">
        <v>0</v>
      </c>
      <c r="Q2235" s="102"/>
      <c r="R2235" s="103">
        <v>525</v>
      </c>
      <c r="S2235" s="103">
        <v>13</v>
      </c>
      <c r="T2235" s="102">
        <v>0</v>
      </c>
      <c r="U2235" s="103">
        <v>1227</v>
      </c>
      <c r="V2235" s="103">
        <v>14</v>
      </c>
    </row>
    <row r="2236" spans="1:22">
      <c r="A2236" s="104" t="s">
        <v>904</v>
      </c>
      <c r="B2236" s="20"/>
      <c r="C2236" s="103">
        <v>2013</v>
      </c>
      <c r="D2236" s="103" t="str">
        <f t="shared" si="33"/>
        <v>Twentynine Palms 2013</v>
      </c>
      <c r="E2236" s="103" t="s">
        <v>1538</v>
      </c>
      <c r="F2236" s="101" t="s">
        <v>1538</v>
      </c>
      <c r="G2236" s="103" t="s">
        <v>1538</v>
      </c>
      <c r="H2236" s="103" t="s">
        <v>1538</v>
      </c>
      <c r="I2236" s="102"/>
      <c r="J2236" s="103" t="s">
        <v>1538</v>
      </c>
      <c r="K2236" s="101" t="s">
        <v>1538</v>
      </c>
      <c r="L2236" s="103" t="s">
        <v>1538</v>
      </c>
      <c r="M2236" s="103" t="s">
        <v>1538</v>
      </c>
      <c r="N2236" s="102"/>
      <c r="O2236" s="103" t="s">
        <v>1538</v>
      </c>
      <c r="P2236" s="103" t="s">
        <v>1538</v>
      </c>
      <c r="Q2236" s="102"/>
      <c r="R2236" s="103" t="s">
        <v>1538</v>
      </c>
      <c r="S2236" s="103" t="s">
        <v>1538</v>
      </c>
      <c r="T2236" s="102" t="s">
        <v>1538</v>
      </c>
      <c r="U2236" s="103" t="s">
        <v>1538</v>
      </c>
      <c r="V2236" s="103" t="s">
        <v>1538</v>
      </c>
    </row>
    <row r="2237" spans="1:22" ht="16">
      <c r="A2237" s="104" t="s">
        <v>904</v>
      </c>
      <c r="B2237" s="20" t="str">
        <f>VLOOKUP(A2237,'Planning Periods'!$E$2:$N$540,10,FALSE)</f>
        <v>10/15/2013 - 10/15/2021</v>
      </c>
      <c r="C2237" s="103">
        <v>2014</v>
      </c>
      <c r="D2237" s="103" t="str">
        <f t="shared" si="33"/>
        <v>Twentynine Palms 2014</v>
      </c>
      <c r="E2237" s="103">
        <v>103</v>
      </c>
      <c r="F2237" s="101">
        <v>0</v>
      </c>
      <c r="G2237" s="103">
        <v>0</v>
      </c>
      <c r="H2237" s="103">
        <v>0</v>
      </c>
      <c r="I2237" s="102"/>
      <c r="J2237" s="103">
        <v>72</v>
      </c>
      <c r="K2237" s="101">
        <v>0</v>
      </c>
      <c r="L2237" s="103">
        <v>0</v>
      </c>
      <c r="M2237" s="103">
        <v>0</v>
      </c>
      <c r="N2237" s="102"/>
      <c r="O2237" s="103">
        <v>84</v>
      </c>
      <c r="P2237" s="103">
        <v>7</v>
      </c>
      <c r="Q2237" s="102"/>
      <c r="R2237" s="103">
        <v>195</v>
      </c>
      <c r="S2237" s="103">
        <v>0</v>
      </c>
      <c r="T2237" s="102">
        <v>0</v>
      </c>
      <c r="U2237" s="103">
        <v>454</v>
      </c>
      <c r="V2237" s="103">
        <v>7</v>
      </c>
    </row>
    <row r="2238" spans="1:22" ht="16">
      <c r="A2238" s="104" t="s">
        <v>904</v>
      </c>
      <c r="B2238" s="20" t="str">
        <f>VLOOKUP(A2238,'Planning Periods'!$E$2:$N$540,10,FALSE)</f>
        <v>10/15/2013 - 10/15/2021</v>
      </c>
      <c r="C2238" s="103">
        <v>2015</v>
      </c>
      <c r="D2238" s="103" t="str">
        <f t="shared" si="33"/>
        <v>Twentynine Palms 2015</v>
      </c>
      <c r="E2238" s="103">
        <v>103</v>
      </c>
      <c r="F2238" s="101">
        <v>0</v>
      </c>
      <c r="G2238" s="103">
        <v>0</v>
      </c>
      <c r="H2238" s="103">
        <v>0</v>
      </c>
      <c r="I2238" s="102"/>
      <c r="J2238" s="103">
        <v>72</v>
      </c>
      <c r="K2238" s="101">
        <v>0</v>
      </c>
      <c r="L2238" s="103">
        <v>0</v>
      </c>
      <c r="M2238" s="103">
        <v>0</v>
      </c>
      <c r="N2238" s="102"/>
      <c r="O2238" s="103">
        <v>84</v>
      </c>
      <c r="P2238" s="103">
        <v>5</v>
      </c>
      <c r="Q2238" s="102"/>
      <c r="R2238" s="103">
        <v>195</v>
      </c>
      <c r="S2238" s="103">
        <v>0</v>
      </c>
      <c r="T2238" s="102">
        <v>0</v>
      </c>
      <c r="U2238" s="103">
        <v>454</v>
      </c>
      <c r="V2238" s="103">
        <v>5</v>
      </c>
    </row>
    <row r="2239" spans="1:22" ht="16">
      <c r="A2239" s="104" t="s">
        <v>904</v>
      </c>
      <c r="B2239" s="20" t="str">
        <f>VLOOKUP(A2239,'Planning Periods'!$E$2:$N$540,10,FALSE)</f>
        <v>10/15/2013 - 10/15/2021</v>
      </c>
      <c r="C2239" s="103">
        <v>2016</v>
      </c>
      <c r="D2239" s="103" t="str">
        <f t="shared" si="33"/>
        <v>Twentynine Palms 2016</v>
      </c>
      <c r="E2239" s="103">
        <v>103</v>
      </c>
      <c r="F2239" s="101">
        <v>0</v>
      </c>
      <c r="G2239" s="103">
        <v>0</v>
      </c>
      <c r="H2239" s="103">
        <v>0</v>
      </c>
      <c r="I2239" s="102"/>
      <c r="J2239" s="103">
        <v>72</v>
      </c>
      <c r="K2239" s="101">
        <v>0</v>
      </c>
      <c r="L2239" s="103">
        <v>0</v>
      </c>
      <c r="M2239" s="103">
        <v>0</v>
      </c>
      <c r="N2239" s="102"/>
      <c r="O2239" s="103">
        <v>84</v>
      </c>
      <c r="P2239" s="103">
        <v>1</v>
      </c>
      <c r="Q2239" s="102"/>
      <c r="R2239" s="103">
        <v>195</v>
      </c>
      <c r="S2239" s="103">
        <v>0</v>
      </c>
      <c r="T2239" s="102">
        <v>0</v>
      </c>
      <c r="U2239" s="103">
        <v>454</v>
      </c>
      <c r="V2239" s="103">
        <v>1</v>
      </c>
    </row>
    <row r="2240" spans="1:22" ht="16">
      <c r="A2240" s="104" t="s">
        <v>904</v>
      </c>
      <c r="B2240" s="20" t="str">
        <f>VLOOKUP(A2240,'Planning Periods'!$E$2:$N$540,10,FALSE)</f>
        <v>10/15/2013 - 10/15/2021</v>
      </c>
      <c r="C2240" s="103">
        <v>2017</v>
      </c>
      <c r="D2240" s="103" t="str">
        <f t="shared" si="33"/>
        <v>Twentynine Palms 2017</v>
      </c>
      <c r="E2240" s="103">
        <v>103</v>
      </c>
      <c r="F2240" s="101">
        <v>0</v>
      </c>
      <c r="G2240" s="103">
        <v>0</v>
      </c>
      <c r="H2240" s="103">
        <v>0</v>
      </c>
      <c r="I2240" s="102"/>
      <c r="J2240" s="103">
        <v>72</v>
      </c>
      <c r="K2240" s="101">
        <v>0</v>
      </c>
      <c r="L2240" s="103">
        <v>0</v>
      </c>
      <c r="M2240" s="103">
        <v>0</v>
      </c>
      <c r="N2240" s="102"/>
      <c r="O2240" s="103">
        <v>84</v>
      </c>
      <c r="P2240" s="103">
        <v>10</v>
      </c>
      <c r="Q2240" s="102"/>
      <c r="R2240" s="103">
        <v>195</v>
      </c>
      <c r="S2240" s="103">
        <v>0</v>
      </c>
      <c r="T2240" s="102">
        <v>0</v>
      </c>
      <c r="U2240" s="103">
        <v>454</v>
      </c>
      <c r="V2240" s="103">
        <v>10</v>
      </c>
    </row>
    <row r="2241" spans="1:22" ht="16">
      <c r="A2241" s="104" t="s">
        <v>1029</v>
      </c>
      <c r="B2241" s="20" t="str">
        <f>VLOOKUP(A2241,'Planning Periods'!$E$2:$N$540,10,FALSE)</f>
        <v>06/30/2014 - 06/30/2019</v>
      </c>
      <c r="C2241" s="103">
        <v>2014</v>
      </c>
      <c r="D2241" s="103" t="str">
        <f t="shared" si="33"/>
        <v>Ukiah 2014</v>
      </c>
      <c r="E2241" s="103">
        <v>11</v>
      </c>
      <c r="F2241" s="101">
        <v>0</v>
      </c>
      <c r="G2241" s="103">
        <v>0</v>
      </c>
      <c r="H2241" s="103">
        <v>0</v>
      </c>
      <c r="I2241" s="102"/>
      <c r="J2241" s="103">
        <v>7</v>
      </c>
      <c r="K2241" s="101">
        <v>0</v>
      </c>
      <c r="L2241" s="103">
        <v>0</v>
      </c>
      <c r="M2241" s="103">
        <v>0</v>
      </c>
      <c r="N2241" s="102"/>
      <c r="O2241" s="103">
        <v>7</v>
      </c>
      <c r="P2241" s="103">
        <v>0</v>
      </c>
      <c r="Q2241" s="102"/>
      <c r="R2241" s="103">
        <v>20</v>
      </c>
      <c r="S2241" s="103">
        <v>0</v>
      </c>
      <c r="T2241" s="102">
        <v>0</v>
      </c>
      <c r="U2241" s="103">
        <v>45</v>
      </c>
      <c r="V2241" s="103">
        <v>0</v>
      </c>
    </row>
    <row r="2242" spans="1:22" ht="16">
      <c r="A2242" s="104" t="s">
        <v>1029</v>
      </c>
      <c r="B2242" s="20" t="str">
        <f>VLOOKUP(A2242,'Planning Periods'!$E$2:$N$540,10,FALSE)</f>
        <v>06/30/2014 - 06/30/2019</v>
      </c>
      <c r="C2242" s="103">
        <v>2015</v>
      </c>
      <c r="D2242" s="103" t="str">
        <f t="shared" si="33"/>
        <v>Ukiah 2015</v>
      </c>
      <c r="E2242" s="103">
        <v>11</v>
      </c>
      <c r="F2242" s="101">
        <v>31</v>
      </c>
      <c r="G2242" s="103">
        <v>31</v>
      </c>
      <c r="H2242" s="103">
        <v>0</v>
      </c>
      <c r="I2242" s="102"/>
      <c r="J2242" s="103">
        <v>7</v>
      </c>
      <c r="K2242" s="101">
        <v>10</v>
      </c>
      <c r="L2242" s="103">
        <v>10</v>
      </c>
      <c r="M2242" s="103">
        <v>0</v>
      </c>
      <c r="N2242" s="102"/>
      <c r="O2242" s="103">
        <v>7</v>
      </c>
      <c r="P2242" s="103">
        <v>0</v>
      </c>
      <c r="Q2242" s="102"/>
      <c r="R2242" s="103">
        <v>20</v>
      </c>
      <c r="S2242" s="103">
        <v>5</v>
      </c>
      <c r="T2242" s="102">
        <v>0</v>
      </c>
      <c r="U2242" s="103">
        <v>45</v>
      </c>
      <c r="V2242" s="103">
        <v>46</v>
      </c>
    </row>
    <row r="2243" spans="1:22" ht="16">
      <c r="A2243" s="104" t="s">
        <v>1029</v>
      </c>
      <c r="B2243" s="20" t="str">
        <f>VLOOKUP(A2243,'Planning Periods'!$E$2:$N$540,10,FALSE)</f>
        <v>06/30/2014 - 06/30/2019</v>
      </c>
      <c r="C2243" s="103">
        <v>2016</v>
      </c>
      <c r="D2243" s="103" t="str">
        <f t="shared" si="33"/>
        <v>Ukiah 2016</v>
      </c>
      <c r="E2243" s="103">
        <v>11</v>
      </c>
      <c r="F2243" s="101">
        <v>0</v>
      </c>
      <c r="G2243" s="103">
        <v>0</v>
      </c>
      <c r="H2243" s="103">
        <v>0</v>
      </c>
      <c r="I2243" s="102"/>
      <c r="J2243" s="103">
        <v>7</v>
      </c>
      <c r="K2243" s="101">
        <v>0</v>
      </c>
      <c r="L2243" s="103">
        <v>0</v>
      </c>
      <c r="M2243" s="103">
        <v>0</v>
      </c>
      <c r="N2243" s="102"/>
      <c r="O2243" s="103">
        <v>7</v>
      </c>
      <c r="P2243" s="103">
        <v>0</v>
      </c>
      <c r="Q2243" s="102"/>
      <c r="R2243" s="103">
        <v>20</v>
      </c>
      <c r="S2243" s="103">
        <v>7</v>
      </c>
      <c r="T2243" s="102">
        <v>0</v>
      </c>
      <c r="U2243" s="103">
        <v>45</v>
      </c>
      <c r="V2243" s="103">
        <v>7</v>
      </c>
    </row>
    <row r="2244" spans="1:22" ht="16">
      <c r="A2244" s="104" t="s">
        <v>1029</v>
      </c>
      <c r="B2244" s="20" t="str">
        <f>VLOOKUP(A2244,'Planning Periods'!$E$2:$N$540,10,FALSE)</f>
        <v>06/30/2014 - 06/30/2019</v>
      </c>
      <c r="C2244" s="103">
        <v>2017</v>
      </c>
      <c r="D2244" s="103" t="str">
        <f t="shared" si="33"/>
        <v>Ukiah 2017</v>
      </c>
      <c r="E2244" s="103">
        <v>11</v>
      </c>
      <c r="F2244" s="101">
        <v>0</v>
      </c>
      <c r="G2244" s="103">
        <v>0</v>
      </c>
      <c r="H2244" s="103">
        <v>0</v>
      </c>
      <c r="I2244" s="102"/>
      <c r="J2244" s="103">
        <v>7</v>
      </c>
      <c r="K2244" s="101">
        <v>0</v>
      </c>
      <c r="L2244" s="103">
        <v>0</v>
      </c>
      <c r="M2244" s="103">
        <v>0</v>
      </c>
      <c r="N2244" s="102"/>
      <c r="O2244" s="103">
        <v>7</v>
      </c>
      <c r="P2244" s="103">
        <v>0</v>
      </c>
      <c r="Q2244" s="102"/>
      <c r="R2244" s="103">
        <v>20</v>
      </c>
      <c r="S2244" s="103">
        <v>4</v>
      </c>
      <c r="T2244" s="102">
        <v>0</v>
      </c>
      <c r="U2244" s="103">
        <v>45</v>
      </c>
      <c r="V2244" s="103">
        <v>4</v>
      </c>
    </row>
    <row r="2245" spans="1:22" ht="16">
      <c r="A2245" s="104" t="s">
        <v>1224</v>
      </c>
      <c r="B2245" s="20" t="str">
        <f>VLOOKUP(A2245,'Planning Periods'!$E$2:$N$540,10,FALSE)</f>
        <v>01/31/2015 - 01/31/2023</v>
      </c>
      <c r="C2245" s="103">
        <v>2014</v>
      </c>
      <c r="D2245" s="103" t="str">
        <f t="shared" si="33"/>
        <v>Union City 2014</v>
      </c>
      <c r="E2245" s="103">
        <v>317</v>
      </c>
      <c r="F2245" s="101">
        <v>0</v>
      </c>
      <c r="G2245" s="103">
        <v>0</v>
      </c>
      <c r="H2245" s="103">
        <v>0</v>
      </c>
      <c r="I2245" s="102"/>
      <c r="J2245" s="103">
        <v>264</v>
      </c>
      <c r="K2245" s="101">
        <v>0</v>
      </c>
      <c r="L2245" s="103">
        <v>0</v>
      </c>
      <c r="M2245" s="103">
        <v>0</v>
      </c>
      <c r="N2245" s="102"/>
      <c r="O2245" s="103">
        <v>192</v>
      </c>
      <c r="P2245" s="103">
        <v>4</v>
      </c>
      <c r="Q2245" s="102"/>
      <c r="R2245" s="103">
        <v>417</v>
      </c>
      <c r="S2245" s="103">
        <v>2</v>
      </c>
      <c r="T2245" s="102">
        <v>0</v>
      </c>
      <c r="U2245" s="103">
        <v>1190</v>
      </c>
      <c r="V2245" s="103">
        <v>6</v>
      </c>
    </row>
    <row r="2246" spans="1:22" ht="16">
      <c r="A2246" s="104" t="s">
        <v>1224</v>
      </c>
      <c r="B2246" s="20" t="str">
        <f>VLOOKUP(A2246,'Planning Periods'!$E$2:$N$540,10,FALSE)</f>
        <v>01/31/2015 - 01/31/2023</v>
      </c>
      <c r="C2246" s="103">
        <v>2015</v>
      </c>
      <c r="D2246" s="103" t="str">
        <f t="shared" si="33"/>
        <v>Union City 2015</v>
      </c>
      <c r="E2246" s="103">
        <v>317</v>
      </c>
      <c r="F2246" s="101">
        <v>0</v>
      </c>
      <c r="G2246" s="103">
        <v>0</v>
      </c>
      <c r="H2246" s="103">
        <v>0</v>
      </c>
      <c r="I2246" s="102"/>
      <c r="J2246" s="103">
        <v>264</v>
      </c>
      <c r="K2246" s="101">
        <v>0</v>
      </c>
      <c r="L2246" s="103">
        <v>0</v>
      </c>
      <c r="M2246" s="103">
        <v>0</v>
      </c>
      <c r="N2246" s="102"/>
      <c r="O2246" s="103">
        <v>192</v>
      </c>
      <c r="P2246" s="103">
        <v>2</v>
      </c>
      <c r="Q2246" s="102"/>
      <c r="R2246" s="103">
        <v>417</v>
      </c>
      <c r="S2246" s="103">
        <v>288</v>
      </c>
      <c r="T2246" s="102">
        <v>0</v>
      </c>
      <c r="U2246" s="103">
        <v>1190</v>
      </c>
      <c r="V2246" s="103">
        <v>290</v>
      </c>
    </row>
    <row r="2247" spans="1:22" ht="16">
      <c r="A2247" s="104" t="s">
        <v>1224</v>
      </c>
      <c r="B2247" s="20" t="str">
        <f>VLOOKUP(A2247,'Planning Periods'!$E$2:$N$540,10,FALSE)</f>
        <v>01/31/2015 - 01/31/2023</v>
      </c>
      <c r="C2247" s="103">
        <v>2016</v>
      </c>
      <c r="D2247" s="103" t="str">
        <f t="shared" si="33"/>
        <v>Union City 2016</v>
      </c>
      <c r="E2247" s="103">
        <v>317</v>
      </c>
      <c r="F2247" s="101">
        <v>0</v>
      </c>
      <c r="G2247" s="103">
        <v>0</v>
      </c>
      <c r="H2247" s="103">
        <v>0</v>
      </c>
      <c r="I2247" s="102"/>
      <c r="J2247" s="103">
        <v>264</v>
      </c>
      <c r="K2247" s="101">
        <v>0</v>
      </c>
      <c r="L2247" s="103">
        <v>0</v>
      </c>
      <c r="M2247" s="103">
        <v>0</v>
      </c>
      <c r="N2247" s="102"/>
      <c r="O2247" s="103">
        <v>192</v>
      </c>
      <c r="P2247" s="103">
        <v>1</v>
      </c>
      <c r="Q2247" s="102"/>
      <c r="R2247" s="103">
        <v>417</v>
      </c>
      <c r="S2247" s="103">
        <v>1</v>
      </c>
      <c r="T2247" s="102">
        <v>0</v>
      </c>
      <c r="U2247" s="103">
        <v>1190</v>
      </c>
      <c r="V2247" s="103">
        <v>2</v>
      </c>
    </row>
    <row r="2248" spans="1:22" ht="16">
      <c r="A2248" s="104" t="s">
        <v>1224</v>
      </c>
      <c r="B2248" s="20" t="str">
        <f>VLOOKUP(A2248,'Planning Periods'!$E$2:$N$540,10,FALSE)</f>
        <v>01/31/2015 - 01/31/2023</v>
      </c>
      <c r="C2248" s="103">
        <v>2017</v>
      </c>
      <c r="D2248" s="103" t="str">
        <f t="shared" si="33"/>
        <v>Union City 2017</v>
      </c>
      <c r="E2248" s="103">
        <v>317</v>
      </c>
      <c r="F2248" s="101">
        <v>0</v>
      </c>
      <c r="G2248" s="103">
        <v>0</v>
      </c>
      <c r="H2248" s="103">
        <v>0</v>
      </c>
      <c r="I2248" s="102"/>
      <c r="J2248" s="103">
        <v>264</v>
      </c>
      <c r="K2248" s="101">
        <v>0</v>
      </c>
      <c r="L2248" s="103">
        <v>0</v>
      </c>
      <c r="M2248" s="103">
        <v>0</v>
      </c>
      <c r="N2248" s="102"/>
      <c r="O2248" s="103">
        <v>192</v>
      </c>
      <c r="P2248" s="103">
        <v>3</v>
      </c>
      <c r="Q2248" s="102"/>
      <c r="R2248" s="103">
        <v>417</v>
      </c>
      <c r="S2248" s="103">
        <v>27</v>
      </c>
      <c r="T2248" s="102">
        <v>0</v>
      </c>
      <c r="U2248" s="103">
        <v>1190</v>
      </c>
      <c r="V2248" s="103">
        <v>30</v>
      </c>
    </row>
    <row r="2249" spans="1:22">
      <c r="A2249" s="104" t="s">
        <v>903</v>
      </c>
      <c r="B2249" s="20"/>
      <c r="C2249" s="103">
        <v>2013</v>
      </c>
      <c r="D2249" s="103" t="str">
        <f t="shared" si="33"/>
        <v>Upland 2013</v>
      </c>
      <c r="E2249" s="103" t="s">
        <v>1538</v>
      </c>
      <c r="F2249" s="101" t="s">
        <v>1538</v>
      </c>
      <c r="G2249" s="103" t="s">
        <v>1538</v>
      </c>
      <c r="H2249" s="103" t="s">
        <v>1538</v>
      </c>
      <c r="I2249" s="102"/>
      <c r="J2249" s="103" t="s">
        <v>1538</v>
      </c>
      <c r="K2249" s="101" t="s">
        <v>1538</v>
      </c>
      <c r="L2249" s="103" t="s">
        <v>1538</v>
      </c>
      <c r="M2249" s="103" t="s">
        <v>1538</v>
      </c>
      <c r="N2249" s="102"/>
      <c r="O2249" s="103" t="s">
        <v>1538</v>
      </c>
      <c r="P2249" s="103" t="s">
        <v>1538</v>
      </c>
      <c r="Q2249" s="102"/>
      <c r="R2249" s="103" t="s">
        <v>1538</v>
      </c>
      <c r="S2249" s="103" t="s">
        <v>1538</v>
      </c>
      <c r="T2249" s="102" t="s">
        <v>1538</v>
      </c>
      <c r="U2249" s="103" t="s">
        <v>1538</v>
      </c>
      <c r="V2249" s="103" t="s">
        <v>1538</v>
      </c>
    </row>
    <row r="2250" spans="1:22" ht="16">
      <c r="A2250" s="104" t="s">
        <v>903</v>
      </c>
      <c r="B2250" s="20" t="str">
        <f>VLOOKUP(A2250,'Planning Periods'!$E$2:$N$540,10,FALSE)</f>
        <v>10/15/2013 - 10/15/2021</v>
      </c>
      <c r="C2250" s="103">
        <v>2014</v>
      </c>
      <c r="D2250" s="103" t="str">
        <f t="shared" si="33"/>
        <v>Upland 2014</v>
      </c>
      <c r="E2250" s="103" t="s">
        <v>1538</v>
      </c>
      <c r="F2250" s="101" t="s">
        <v>1538</v>
      </c>
      <c r="G2250" s="103" t="s">
        <v>1538</v>
      </c>
      <c r="H2250" s="103" t="s">
        <v>1538</v>
      </c>
      <c r="I2250" s="102"/>
      <c r="J2250" s="103" t="s">
        <v>1538</v>
      </c>
      <c r="K2250" s="101" t="s">
        <v>1538</v>
      </c>
      <c r="L2250" s="103" t="s">
        <v>1538</v>
      </c>
      <c r="M2250" s="103" t="s">
        <v>1538</v>
      </c>
      <c r="N2250" s="102"/>
      <c r="O2250" s="103" t="s">
        <v>1538</v>
      </c>
      <c r="P2250" s="103" t="s">
        <v>1538</v>
      </c>
      <c r="Q2250" s="102"/>
      <c r="R2250" s="103" t="s">
        <v>1538</v>
      </c>
      <c r="S2250" s="103" t="s">
        <v>1538</v>
      </c>
      <c r="T2250" s="102" t="s">
        <v>1538</v>
      </c>
      <c r="U2250" s="103" t="s">
        <v>1538</v>
      </c>
      <c r="V2250" s="103" t="s">
        <v>1538</v>
      </c>
    </row>
    <row r="2251" spans="1:22" ht="16">
      <c r="A2251" s="104" t="s">
        <v>903</v>
      </c>
      <c r="B2251" s="20" t="str">
        <f>VLOOKUP(A2251,'Planning Periods'!$E$2:$N$540,10,FALSE)</f>
        <v>10/15/2013 - 10/15/2021</v>
      </c>
      <c r="C2251" s="103">
        <v>2015</v>
      </c>
      <c r="D2251" s="103" t="str">
        <f t="shared" si="33"/>
        <v>Upland 2015</v>
      </c>
      <c r="E2251" s="103">
        <v>382</v>
      </c>
      <c r="F2251" s="101">
        <v>0</v>
      </c>
      <c r="G2251" s="103">
        <v>0</v>
      </c>
      <c r="H2251" s="103">
        <v>0</v>
      </c>
      <c r="I2251" s="102"/>
      <c r="J2251" s="103">
        <v>260</v>
      </c>
      <c r="K2251" s="101">
        <v>0</v>
      </c>
      <c r="L2251" s="103">
        <v>0</v>
      </c>
      <c r="M2251" s="103">
        <v>0</v>
      </c>
      <c r="N2251" s="102"/>
      <c r="O2251" s="103">
        <v>294</v>
      </c>
      <c r="P2251" s="103">
        <v>0</v>
      </c>
      <c r="Q2251" s="102"/>
      <c r="R2251" s="103">
        <v>653</v>
      </c>
      <c r="S2251" s="103">
        <v>100</v>
      </c>
      <c r="T2251" s="102">
        <v>0</v>
      </c>
      <c r="U2251" s="103">
        <v>1589</v>
      </c>
      <c r="V2251" s="103">
        <v>100</v>
      </c>
    </row>
    <row r="2252" spans="1:22" ht="16">
      <c r="A2252" s="104" t="s">
        <v>903</v>
      </c>
      <c r="B2252" s="20" t="str">
        <f>VLOOKUP(A2252,'Planning Periods'!$E$2:$N$540,10,FALSE)</f>
        <v>10/15/2013 - 10/15/2021</v>
      </c>
      <c r="C2252" s="103">
        <v>2016</v>
      </c>
      <c r="D2252" s="103" t="str">
        <f t="shared" si="33"/>
        <v>Upland 2016</v>
      </c>
      <c r="E2252" s="103">
        <v>382</v>
      </c>
      <c r="F2252" s="101">
        <v>0</v>
      </c>
      <c r="G2252" s="103">
        <v>0</v>
      </c>
      <c r="H2252" s="103">
        <v>0</v>
      </c>
      <c r="I2252" s="102"/>
      <c r="J2252" s="103">
        <v>260</v>
      </c>
      <c r="K2252" s="101">
        <v>0</v>
      </c>
      <c r="L2252" s="103">
        <v>0</v>
      </c>
      <c r="M2252" s="103">
        <v>0</v>
      </c>
      <c r="N2252" s="102"/>
      <c r="O2252" s="103">
        <v>294</v>
      </c>
      <c r="P2252" s="103">
        <v>0</v>
      </c>
      <c r="Q2252" s="102"/>
      <c r="R2252" s="103">
        <v>653</v>
      </c>
      <c r="S2252" s="103">
        <v>103</v>
      </c>
      <c r="T2252" s="102">
        <v>0</v>
      </c>
      <c r="U2252" s="103">
        <v>1589</v>
      </c>
      <c r="V2252" s="103">
        <v>103</v>
      </c>
    </row>
    <row r="2253" spans="1:22" ht="16">
      <c r="A2253" s="104" t="s">
        <v>903</v>
      </c>
      <c r="B2253" s="20" t="str">
        <f>VLOOKUP(A2253,'Planning Periods'!$E$2:$N$540,10,FALSE)</f>
        <v>10/15/2013 - 10/15/2021</v>
      </c>
      <c r="C2253" s="103">
        <v>2017</v>
      </c>
      <c r="D2253" s="103" t="str">
        <f t="shared" si="33"/>
        <v>Upland 2017</v>
      </c>
      <c r="E2253" s="103">
        <v>382</v>
      </c>
      <c r="F2253" s="101">
        <v>0</v>
      </c>
      <c r="G2253" s="103">
        <v>0</v>
      </c>
      <c r="H2253" s="103">
        <v>0</v>
      </c>
      <c r="I2253" s="102"/>
      <c r="J2253" s="103">
        <v>260</v>
      </c>
      <c r="K2253" s="101">
        <v>0</v>
      </c>
      <c r="L2253" s="103">
        <v>0</v>
      </c>
      <c r="M2253" s="103">
        <v>0</v>
      </c>
      <c r="N2253" s="102"/>
      <c r="O2253" s="103">
        <v>294</v>
      </c>
      <c r="P2253" s="103">
        <v>0</v>
      </c>
      <c r="Q2253" s="102"/>
      <c r="R2253" s="103">
        <v>653</v>
      </c>
      <c r="S2253" s="103">
        <v>99</v>
      </c>
      <c r="T2253" s="102">
        <v>0</v>
      </c>
      <c r="U2253" s="103">
        <v>1589</v>
      </c>
      <c r="V2253" s="103">
        <v>99</v>
      </c>
    </row>
    <row r="2254" spans="1:22" ht="16">
      <c r="A2254" s="104" t="s">
        <v>803</v>
      </c>
      <c r="B2254" s="20" t="str">
        <f>VLOOKUP(A2254,'Planning Periods'!$E$2:$N$540,10,FALSE)</f>
        <v>01/31/2015 - 01/31/2023</v>
      </c>
      <c r="C2254" s="103">
        <v>2014</v>
      </c>
      <c r="D2254" s="103" t="str">
        <f t="shared" si="33"/>
        <v>Vacaville 2014</v>
      </c>
      <c r="E2254" s="103" t="s">
        <v>1538</v>
      </c>
      <c r="F2254" s="101" t="s">
        <v>1538</v>
      </c>
      <c r="G2254" s="103" t="s">
        <v>1538</v>
      </c>
      <c r="H2254" s="103" t="s">
        <v>1538</v>
      </c>
      <c r="I2254" s="102"/>
      <c r="J2254" s="103" t="s">
        <v>1538</v>
      </c>
      <c r="K2254" s="101" t="s">
        <v>1538</v>
      </c>
      <c r="L2254" s="103" t="s">
        <v>1538</v>
      </c>
      <c r="M2254" s="103" t="s">
        <v>1538</v>
      </c>
      <c r="N2254" s="102"/>
      <c r="O2254" s="103" t="s">
        <v>1538</v>
      </c>
      <c r="P2254" s="103" t="s">
        <v>1538</v>
      </c>
      <c r="Q2254" s="102"/>
      <c r="R2254" s="103" t="s">
        <v>1538</v>
      </c>
      <c r="S2254" s="103" t="s">
        <v>1538</v>
      </c>
      <c r="T2254" s="102" t="s">
        <v>1538</v>
      </c>
      <c r="U2254" s="103" t="s">
        <v>1538</v>
      </c>
      <c r="V2254" s="103" t="s">
        <v>1538</v>
      </c>
    </row>
    <row r="2255" spans="1:22" ht="16">
      <c r="A2255" s="104" t="s">
        <v>803</v>
      </c>
      <c r="B2255" s="20" t="str">
        <f>VLOOKUP(A2255,'Planning Periods'!$E$2:$N$540,10,FALSE)</f>
        <v>01/31/2015 - 01/31/2023</v>
      </c>
      <c r="C2255" s="103">
        <v>2015</v>
      </c>
      <c r="D2255" s="103" t="str">
        <f t="shared" si="33"/>
        <v>Vacaville 2015</v>
      </c>
      <c r="E2255" s="103">
        <v>287</v>
      </c>
      <c r="F2255" s="101">
        <v>20</v>
      </c>
      <c r="G2255" s="103">
        <v>20</v>
      </c>
      <c r="H2255" s="103">
        <v>0</v>
      </c>
      <c r="I2255" s="102"/>
      <c r="J2255" s="103">
        <v>134</v>
      </c>
      <c r="K2255" s="101">
        <v>46</v>
      </c>
      <c r="L2255" s="103">
        <v>46</v>
      </c>
      <c r="M2255" s="103">
        <v>0</v>
      </c>
      <c r="N2255" s="102"/>
      <c r="O2255" s="103">
        <v>173</v>
      </c>
      <c r="P2255" s="103">
        <v>158</v>
      </c>
      <c r="Q2255" s="102"/>
      <c r="R2255" s="103">
        <v>490</v>
      </c>
      <c r="S2255" s="103">
        <v>212</v>
      </c>
      <c r="T2255" s="102">
        <v>0</v>
      </c>
      <c r="U2255" s="103">
        <v>1084</v>
      </c>
      <c r="V2255" s="103">
        <v>436</v>
      </c>
    </row>
    <row r="2256" spans="1:22" ht="16">
      <c r="A2256" s="104" t="s">
        <v>803</v>
      </c>
      <c r="B2256" s="20" t="str">
        <f>VLOOKUP(A2256,'Planning Periods'!$E$2:$N$540,10,FALSE)</f>
        <v>01/31/2015 - 01/31/2023</v>
      </c>
      <c r="C2256" s="103">
        <v>2016</v>
      </c>
      <c r="D2256" s="103" t="str">
        <f t="shared" si="33"/>
        <v>Vacaville 2016</v>
      </c>
      <c r="E2256" s="103">
        <v>287</v>
      </c>
      <c r="F2256" s="101">
        <v>0</v>
      </c>
      <c r="G2256" s="103">
        <v>0</v>
      </c>
      <c r="H2256" s="103">
        <v>0</v>
      </c>
      <c r="I2256" s="102"/>
      <c r="J2256" s="103">
        <v>134</v>
      </c>
      <c r="K2256" s="101">
        <v>0</v>
      </c>
      <c r="L2256" s="103">
        <v>0</v>
      </c>
      <c r="M2256" s="103">
        <v>0</v>
      </c>
      <c r="N2256" s="102"/>
      <c r="O2256" s="103">
        <v>173</v>
      </c>
      <c r="P2256" s="103">
        <v>160</v>
      </c>
      <c r="Q2256" s="102"/>
      <c r="R2256" s="103">
        <v>490</v>
      </c>
      <c r="S2256" s="103">
        <v>177</v>
      </c>
      <c r="T2256" s="102">
        <v>0</v>
      </c>
      <c r="U2256" s="103">
        <v>1084</v>
      </c>
      <c r="V2256" s="103">
        <v>337</v>
      </c>
    </row>
    <row r="2257" spans="1:22" ht="16">
      <c r="A2257" s="104" t="s">
        <v>803</v>
      </c>
      <c r="B2257" s="20" t="str">
        <f>VLOOKUP(A2257,'Planning Periods'!$E$2:$N$540,10,FALSE)</f>
        <v>01/31/2015 - 01/31/2023</v>
      </c>
      <c r="C2257" s="103">
        <v>2017</v>
      </c>
      <c r="D2257" s="103" t="str">
        <f t="shared" si="33"/>
        <v>Vacaville 2017</v>
      </c>
      <c r="E2257" s="103">
        <v>287</v>
      </c>
      <c r="F2257" s="101">
        <v>14</v>
      </c>
      <c r="G2257" s="103">
        <v>14</v>
      </c>
      <c r="H2257" s="103">
        <v>0</v>
      </c>
      <c r="I2257" s="102"/>
      <c r="J2257" s="103">
        <v>134</v>
      </c>
      <c r="K2257" s="101">
        <v>26</v>
      </c>
      <c r="L2257" s="103">
        <v>24</v>
      </c>
      <c r="M2257" s="103">
        <v>2</v>
      </c>
      <c r="N2257" s="102"/>
      <c r="O2257" s="103">
        <v>173</v>
      </c>
      <c r="P2257" s="103">
        <v>214</v>
      </c>
      <c r="Q2257" s="102"/>
      <c r="R2257" s="103">
        <v>490</v>
      </c>
      <c r="S2257" s="103">
        <v>63</v>
      </c>
      <c r="T2257" s="102">
        <v>2</v>
      </c>
      <c r="U2257" s="103">
        <v>1084</v>
      </c>
      <c r="V2257" s="103">
        <v>317</v>
      </c>
    </row>
    <row r="2258" spans="1:22" ht="16">
      <c r="A2258" s="104" t="s">
        <v>801</v>
      </c>
      <c r="B2258" s="20" t="str">
        <f>VLOOKUP(A2258,'Planning Periods'!$E$2:$N$540,10,FALSE)</f>
        <v>01/31/2015 - 01/31/2023</v>
      </c>
      <c r="C2258" s="103">
        <v>2014</v>
      </c>
      <c r="D2258" s="103" t="str">
        <f t="shared" si="33"/>
        <v>Vallejo 2014</v>
      </c>
      <c r="E2258" s="103" t="s">
        <v>1538</v>
      </c>
      <c r="F2258" s="101" t="s">
        <v>1538</v>
      </c>
      <c r="G2258" s="103" t="s">
        <v>1538</v>
      </c>
      <c r="H2258" s="103" t="s">
        <v>1538</v>
      </c>
      <c r="I2258" s="102"/>
      <c r="J2258" s="103" t="s">
        <v>1538</v>
      </c>
      <c r="K2258" s="101" t="s">
        <v>1538</v>
      </c>
      <c r="L2258" s="103" t="s">
        <v>1538</v>
      </c>
      <c r="M2258" s="103" t="s">
        <v>1538</v>
      </c>
      <c r="N2258" s="102"/>
      <c r="O2258" s="103" t="s">
        <v>1538</v>
      </c>
      <c r="P2258" s="103" t="s">
        <v>1538</v>
      </c>
      <c r="Q2258" s="102"/>
      <c r="R2258" s="103" t="s">
        <v>1538</v>
      </c>
      <c r="S2258" s="103" t="s">
        <v>1538</v>
      </c>
      <c r="T2258" s="102" t="s">
        <v>1538</v>
      </c>
      <c r="U2258" s="103" t="s">
        <v>1538</v>
      </c>
      <c r="V2258" s="103" t="s">
        <v>1538</v>
      </c>
    </row>
    <row r="2259" spans="1:22" ht="16">
      <c r="A2259" s="104" t="s">
        <v>801</v>
      </c>
      <c r="B2259" s="20" t="str">
        <f>VLOOKUP(A2259,'Planning Periods'!$E$2:$N$540,10,FALSE)</f>
        <v>01/31/2015 - 01/31/2023</v>
      </c>
      <c r="C2259" s="103">
        <v>2015</v>
      </c>
      <c r="D2259" s="103" t="str">
        <f t="shared" si="33"/>
        <v>Vallejo 2015</v>
      </c>
      <c r="E2259" s="103" t="s">
        <v>1538</v>
      </c>
      <c r="F2259" s="101" t="s">
        <v>1538</v>
      </c>
      <c r="G2259" s="103" t="s">
        <v>1538</v>
      </c>
      <c r="H2259" s="103" t="s">
        <v>1538</v>
      </c>
      <c r="I2259" s="102"/>
      <c r="J2259" s="103" t="s">
        <v>1538</v>
      </c>
      <c r="K2259" s="101" t="s">
        <v>1538</v>
      </c>
      <c r="L2259" s="103" t="s">
        <v>1538</v>
      </c>
      <c r="M2259" s="103" t="s">
        <v>1538</v>
      </c>
      <c r="N2259" s="102"/>
      <c r="O2259" s="103" t="s">
        <v>1538</v>
      </c>
      <c r="P2259" s="103" t="s">
        <v>1538</v>
      </c>
      <c r="Q2259" s="102"/>
      <c r="R2259" s="103" t="s">
        <v>1538</v>
      </c>
      <c r="S2259" s="103" t="s">
        <v>1538</v>
      </c>
      <c r="T2259" s="102" t="s">
        <v>1538</v>
      </c>
      <c r="U2259" s="103" t="s">
        <v>1538</v>
      </c>
      <c r="V2259" s="103" t="s">
        <v>1538</v>
      </c>
    </row>
    <row r="2260" spans="1:22" ht="16">
      <c r="A2260" s="104" t="s">
        <v>801</v>
      </c>
      <c r="B2260" s="20" t="str">
        <f>VLOOKUP(A2260,'Planning Periods'!$E$2:$N$540,10,FALSE)</f>
        <v>01/31/2015 - 01/31/2023</v>
      </c>
      <c r="C2260" s="103">
        <v>2016</v>
      </c>
      <c r="D2260" s="103" t="str">
        <f t="shared" si="33"/>
        <v>Vallejo 2016</v>
      </c>
      <c r="E2260" s="103">
        <v>283</v>
      </c>
      <c r="F2260" s="101">
        <v>0</v>
      </c>
      <c r="G2260" s="103">
        <v>0</v>
      </c>
      <c r="H2260" s="103">
        <v>0</v>
      </c>
      <c r="I2260" s="102"/>
      <c r="J2260" s="103">
        <v>178</v>
      </c>
      <c r="K2260" s="101">
        <v>0</v>
      </c>
      <c r="L2260" s="103">
        <v>0</v>
      </c>
      <c r="M2260" s="103">
        <v>0</v>
      </c>
      <c r="N2260" s="102"/>
      <c r="O2260" s="103">
        <v>211</v>
      </c>
      <c r="P2260" s="103">
        <v>0</v>
      </c>
      <c r="Q2260" s="102"/>
      <c r="R2260" s="103">
        <v>690</v>
      </c>
      <c r="S2260" s="103">
        <v>47</v>
      </c>
      <c r="T2260" s="102">
        <v>0</v>
      </c>
      <c r="U2260" s="103">
        <v>1362</v>
      </c>
      <c r="V2260" s="103">
        <v>47</v>
      </c>
    </row>
    <row r="2261" spans="1:22" ht="16">
      <c r="A2261" s="104" t="s">
        <v>801</v>
      </c>
      <c r="B2261" s="20" t="str">
        <f>VLOOKUP(A2261,'Planning Periods'!$E$2:$N$540,10,FALSE)</f>
        <v>01/31/2015 - 01/31/2023</v>
      </c>
      <c r="C2261" s="103">
        <v>2017</v>
      </c>
      <c r="D2261" s="103" t="str">
        <f t="shared" si="33"/>
        <v>Vallejo 2017</v>
      </c>
      <c r="E2261" s="103">
        <v>283</v>
      </c>
      <c r="F2261" s="101">
        <v>0</v>
      </c>
      <c r="G2261" s="103">
        <v>0</v>
      </c>
      <c r="H2261" s="103">
        <v>0</v>
      </c>
      <c r="I2261" s="102"/>
      <c r="J2261" s="103">
        <v>178</v>
      </c>
      <c r="K2261" s="101">
        <v>0</v>
      </c>
      <c r="L2261" s="103">
        <v>0</v>
      </c>
      <c r="M2261" s="103">
        <v>0</v>
      </c>
      <c r="N2261" s="102"/>
      <c r="O2261" s="103">
        <v>211</v>
      </c>
      <c r="P2261" s="103">
        <v>0</v>
      </c>
      <c r="Q2261" s="102"/>
      <c r="R2261" s="103">
        <v>690</v>
      </c>
      <c r="S2261" s="103">
        <v>44</v>
      </c>
      <c r="T2261" s="102">
        <v>0</v>
      </c>
      <c r="U2261" s="103">
        <v>1362</v>
      </c>
      <c r="V2261" s="103">
        <v>44</v>
      </c>
    </row>
    <row r="2262" spans="1:22">
      <c r="A2262" s="104" t="s">
        <v>146</v>
      </c>
      <c r="B2262" s="20"/>
      <c r="C2262" s="103">
        <v>2013</v>
      </c>
      <c r="D2262" s="103" t="str">
        <f t="shared" si="33"/>
        <v>Ventura County - Unincorporated 2013</v>
      </c>
      <c r="E2262" s="103" t="s">
        <v>1538</v>
      </c>
      <c r="F2262" s="101" t="s">
        <v>1538</v>
      </c>
      <c r="G2262" s="103" t="s">
        <v>1538</v>
      </c>
      <c r="H2262" s="103" t="s">
        <v>1538</v>
      </c>
      <c r="I2262" s="102"/>
      <c r="J2262" s="103" t="s">
        <v>1538</v>
      </c>
      <c r="K2262" s="101" t="s">
        <v>1538</v>
      </c>
      <c r="L2262" s="103" t="s">
        <v>1538</v>
      </c>
      <c r="M2262" s="103" t="s">
        <v>1538</v>
      </c>
      <c r="N2262" s="102"/>
      <c r="O2262" s="103" t="s">
        <v>1538</v>
      </c>
      <c r="P2262" s="103" t="s">
        <v>1538</v>
      </c>
      <c r="Q2262" s="102"/>
      <c r="R2262" s="103" t="s">
        <v>1538</v>
      </c>
      <c r="S2262" s="103" t="s">
        <v>1538</v>
      </c>
      <c r="T2262" s="102" t="s">
        <v>1538</v>
      </c>
      <c r="U2262" s="103" t="s">
        <v>1538</v>
      </c>
      <c r="V2262" s="103" t="s">
        <v>1538</v>
      </c>
    </row>
    <row r="2263" spans="1:22" ht="15.75" customHeight="1">
      <c r="A2263" s="104" t="s">
        <v>146</v>
      </c>
      <c r="B2263" s="20" t="str">
        <f>VLOOKUP(A2263,'Planning Periods'!$E$2:$N$540,10,FALSE)</f>
        <v>10/15/2013 - 10/15/2021</v>
      </c>
      <c r="C2263" s="103">
        <v>2014</v>
      </c>
      <c r="D2263" s="103" t="str">
        <f t="shared" si="33"/>
        <v>Ventura County - Unincorporated 2014</v>
      </c>
      <c r="E2263" s="103">
        <v>246</v>
      </c>
      <c r="F2263" s="101">
        <v>44</v>
      </c>
      <c r="G2263" s="103">
        <v>0</v>
      </c>
      <c r="H2263" s="103">
        <v>44</v>
      </c>
      <c r="I2263" s="102"/>
      <c r="J2263" s="103">
        <v>168</v>
      </c>
      <c r="K2263" s="101">
        <v>36</v>
      </c>
      <c r="L2263" s="103">
        <v>0</v>
      </c>
      <c r="M2263" s="103">
        <v>36</v>
      </c>
      <c r="N2263" s="102"/>
      <c r="O2263" s="103">
        <v>189</v>
      </c>
      <c r="P2263" s="103">
        <v>11</v>
      </c>
      <c r="Q2263" s="102"/>
      <c r="R2263" s="103">
        <v>412</v>
      </c>
      <c r="S2263" s="103">
        <v>56</v>
      </c>
      <c r="T2263" s="102">
        <v>36</v>
      </c>
      <c r="U2263" s="103">
        <v>1015</v>
      </c>
      <c r="V2263" s="103">
        <v>147</v>
      </c>
    </row>
    <row r="2264" spans="1:22" ht="16">
      <c r="A2264" s="104" t="s">
        <v>146</v>
      </c>
      <c r="B2264" s="20" t="str">
        <f>VLOOKUP(A2264,'Planning Periods'!$E$2:$N$540,10,FALSE)</f>
        <v>10/15/2013 - 10/15/2021</v>
      </c>
      <c r="C2264" s="103">
        <v>2015</v>
      </c>
      <c r="D2264" s="103" t="str">
        <f t="shared" si="33"/>
        <v>Ventura County - Unincorporated 2015</v>
      </c>
      <c r="E2264" s="103">
        <v>246</v>
      </c>
      <c r="F2264" s="101">
        <v>8</v>
      </c>
      <c r="G2264" s="103">
        <v>0</v>
      </c>
      <c r="H2264" s="103">
        <v>8</v>
      </c>
      <c r="I2264" s="102"/>
      <c r="J2264" s="103">
        <v>168</v>
      </c>
      <c r="K2264" s="101">
        <v>12</v>
      </c>
      <c r="L2264" s="103">
        <v>0</v>
      </c>
      <c r="M2264" s="103">
        <v>12</v>
      </c>
      <c r="N2264" s="102"/>
      <c r="O2264" s="103">
        <v>189</v>
      </c>
      <c r="P2264" s="103">
        <v>13</v>
      </c>
      <c r="Q2264" s="102"/>
      <c r="R2264" s="103">
        <v>412</v>
      </c>
      <c r="S2264" s="103">
        <v>46</v>
      </c>
      <c r="T2264" s="102">
        <v>12</v>
      </c>
      <c r="U2264" s="103">
        <v>1015</v>
      </c>
      <c r="V2264" s="103">
        <v>79</v>
      </c>
    </row>
    <row r="2265" spans="1:22" ht="16">
      <c r="A2265" s="104" t="s">
        <v>146</v>
      </c>
      <c r="B2265" s="20" t="str">
        <f>VLOOKUP(A2265,'Planning Periods'!$E$2:$N$540,10,FALSE)</f>
        <v>10/15/2013 - 10/15/2021</v>
      </c>
      <c r="C2265" s="103">
        <v>2016</v>
      </c>
      <c r="D2265" s="103" t="str">
        <f t="shared" si="33"/>
        <v>Ventura County - Unincorporated 2016</v>
      </c>
      <c r="E2265" s="103">
        <v>246</v>
      </c>
      <c r="F2265" s="101">
        <v>4</v>
      </c>
      <c r="G2265" s="103">
        <v>0</v>
      </c>
      <c r="H2265" s="103">
        <v>4</v>
      </c>
      <c r="I2265" s="102"/>
      <c r="J2265" s="103">
        <v>168</v>
      </c>
      <c r="K2265" s="101">
        <v>8</v>
      </c>
      <c r="L2265" s="103">
        <v>0</v>
      </c>
      <c r="M2265" s="103">
        <v>8</v>
      </c>
      <c r="N2265" s="102"/>
      <c r="O2265" s="103">
        <v>189</v>
      </c>
      <c r="P2265" s="103">
        <v>7</v>
      </c>
      <c r="Q2265" s="102"/>
      <c r="R2265" s="103">
        <v>412</v>
      </c>
      <c r="S2265" s="103">
        <v>44</v>
      </c>
      <c r="T2265" s="102">
        <v>8</v>
      </c>
      <c r="U2265" s="103">
        <v>1015</v>
      </c>
      <c r="V2265" s="103">
        <v>63</v>
      </c>
    </row>
    <row r="2266" spans="1:22" ht="16">
      <c r="A2266" s="104" t="s">
        <v>146</v>
      </c>
      <c r="B2266" s="20" t="str">
        <f>VLOOKUP(A2266,'Planning Periods'!$E$2:$N$540,10,FALSE)</f>
        <v>10/15/2013 - 10/15/2021</v>
      </c>
      <c r="C2266" s="103">
        <v>2017</v>
      </c>
      <c r="D2266" s="103" t="str">
        <f t="shared" si="33"/>
        <v>Ventura County - Unincorporated 2017</v>
      </c>
      <c r="E2266" s="103" t="s">
        <v>1538</v>
      </c>
      <c r="F2266" s="101" t="s">
        <v>1538</v>
      </c>
      <c r="G2266" s="103" t="s">
        <v>1538</v>
      </c>
      <c r="H2266" s="103" t="s">
        <v>1538</v>
      </c>
      <c r="I2266" s="102"/>
      <c r="J2266" s="103" t="s">
        <v>1538</v>
      </c>
      <c r="K2266" s="101" t="s">
        <v>1538</v>
      </c>
      <c r="L2266" s="103" t="s">
        <v>1538</v>
      </c>
      <c r="M2266" s="103" t="s">
        <v>1538</v>
      </c>
      <c r="N2266" s="102"/>
      <c r="O2266" s="103" t="s">
        <v>1538</v>
      </c>
      <c r="P2266" s="103" t="s">
        <v>1538</v>
      </c>
      <c r="Q2266" s="102"/>
      <c r="R2266" s="103" t="s">
        <v>1538</v>
      </c>
      <c r="S2266" s="103" t="s">
        <v>1538</v>
      </c>
      <c r="T2266" s="102" t="s">
        <v>1538</v>
      </c>
      <c r="U2266" s="103" t="s">
        <v>1538</v>
      </c>
      <c r="V2266" s="103" t="s">
        <v>1538</v>
      </c>
    </row>
    <row r="2267" spans="1:22">
      <c r="A2267" t="s">
        <v>1047</v>
      </c>
      <c r="B2267" s="20"/>
      <c r="C2267" s="103">
        <v>2013</v>
      </c>
      <c r="D2267" s="103" t="str">
        <f t="shared" si="33"/>
        <v>Vernon 2013</v>
      </c>
      <c r="E2267" s="103" t="s">
        <v>1538</v>
      </c>
      <c r="F2267" s="101" t="s">
        <v>1538</v>
      </c>
      <c r="G2267" s="103" t="s">
        <v>1538</v>
      </c>
      <c r="H2267" s="103" t="s">
        <v>1538</v>
      </c>
      <c r="I2267" s="102"/>
      <c r="J2267" s="103" t="s">
        <v>1538</v>
      </c>
      <c r="K2267" s="101" t="s">
        <v>1538</v>
      </c>
      <c r="L2267" s="103" t="s">
        <v>1538</v>
      </c>
      <c r="M2267" s="103" t="s">
        <v>1538</v>
      </c>
      <c r="N2267" s="102"/>
      <c r="O2267" s="103" t="s">
        <v>1538</v>
      </c>
      <c r="P2267" s="103" t="s">
        <v>1538</v>
      </c>
      <c r="Q2267" s="102"/>
      <c r="R2267" s="103" t="s">
        <v>1538</v>
      </c>
      <c r="S2267" s="103" t="s">
        <v>1538</v>
      </c>
      <c r="T2267" s="102" t="s">
        <v>1538</v>
      </c>
      <c r="U2267" s="103" t="s">
        <v>1538</v>
      </c>
      <c r="V2267" s="103" t="s">
        <v>1538</v>
      </c>
    </row>
    <row r="2268" spans="1:22" ht="16">
      <c r="A2268" t="s">
        <v>1047</v>
      </c>
      <c r="B2268" s="20" t="str">
        <f>VLOOKUP(A2268,'Planning Periods'!$E$2:$N$540,10,FALSE)</f>
        <v>10/15/2013 - 10/15/2021</v>
      </c>
      <c r="C2268" s="103">
        <v>2014</v>
      </c>
      <c r="D2268" s="103" t="str">
        <f t="shared" si="33"/>
        <v>Vernon 2014</v>
      </c>
      <c r="E2268" s="101" t="s">
        <v>1538</v>
      </c>
      <c r="F2268" s="101" t="s">
        <v>1538</v>
      </c>
      <c r="G2268" s="101" t="s">
        <v>1538</v>
      </c>
      <c r="H2268" s="101" t="s">
        <v>1538</v>
      </c>
      <c r="I2268" s="101">
        <v>0</v>
      </c>
      <c r="J2268" s="101" t="s">
        <v>1538</v>
      </c>
      <c r="K2268" s="101" t="s">
        <v>1538</v>
      </c>
      <c r="L2268" s="101" t="s">
        <v>1538</v>
      </c>
      <c r="M2268" s="101" t="s">
        <v>1538</v>
      </c>
      <c r="N2268" s="101">
        <v>0</v>
      </c>
      <c r="O2268" s="101" t="s">
        <v>1538</v>
      </c>
      <c r="P2268" s="101" t="s">
        <v>1538</v>
      </c>
      <c r="Q2268" s="101"/>
      <c r="R2268" s="101" t="s">
        <v>1538</v>
      </c>
      <c r="S2268" s="101" t="s">
        <v>1538</v>
      </c>
      <c r="T2268" s="101" t="s">
        <v>1538</v>
      </c>
      <c r="U2268" s="101" t="s">
        <v>1538</v>
      </c>
      <c r="V2268" s="101" t="s">
        <v>1538</v>
      </c>
    </row>
    <row r="2269" spans="1:22" ht="16">
      <c r="A2269" t="s">
        <v>1047</v>
      </c>
      <c r="B2269" s="20" t="str">
        <f>VLOOKUP(A2269,'Planning Periods'!$E$2:$N$540,10,FALSE)</f>
        <v>10/15/2013 - 10/15/2021</v>
      </c>
      <c r="C2269" s="103">
        <v>2015</v>
      </c>
      <c r="D2269" s="103" t="str">
        <f t="shared" si="33"/>
        <v>Vernon 2015</v>
      </c>
      <c r="E2269" t="s">
        <v>1538</v>
      </c>
      <c r="F2269" t="s">
        <v>1538</v>
      </c>
      <c r="G2269" t="s">
        <v>1538</v>
      </c>
      <c r="H2269" t="s">
        <v>1538</v>
      </c>
      <c r="J2269" t="s">
        <v>1538</v>
      </c>
      <c r="K2269" t="s">
        <v>1538</v>
      </c>
      <c r="L2269" t="s">
        <v>1538</v>
      </c>
      <c r="M2269" t="s">
        <v>1538</v>
      </c>
      <c r="O2269" t="s">
        <v>1538</v>
      </c>
      <c r="P2269" t="s">
        <v>1538</v>
      </c>
      <c r="R2269" t="s">
        <v>1538</v>
      </c>
      <c r="S2269" t="s">
        <v>1538</v>
      </c>
      <c r="T2269" t="s">
        <v>1538</v>
      </c>
      <c r="U2269" t="s">
        <v>1538</v>
      </c>
      <c r="V2269" t="s">
        <v>1538</v>
      </c>
    </row>
    <row r="2270" spans="1:22" ht="16">
      <c r="A2270" t="s">
        <v>1047</v>
      </c>
      <c r="B2270" s="20" t="str">
        <f>VLOOKUP(A2270,'Planning Periods'!$E$2:$N$540,10,FALSE)</f>
        <v>10/15/2013 - 10/15/2021</v>
      </c>
      <c r="C2270" s="103">
        <v>2016</v>
      </c>
      <c r="D2270" s="103" t="str">
        <f t="shared" si="33"/>
        <v>Vernon 2016</v>
      </c>
      <c r="E2270" t="s">
        <v>1538</v>
      </c>
      <c r="F2270" t="s">
        <v>1538</v>
      </c>
      <c r="G2270" t="s">
        <v>1538</v>
      </c>
      <c r="H2270" t="s">
        <v>1538</v>
      </c>
      <c r="J2270" t="s">
        <v>1538</v>
      </c>
      <c r="K2270" t="s">
        <v>1538</v>
      </c>
      <c r="L2270" t="s">
        <v>1538</v>
      </c>
      <c r="M2270" t="s">
        <v>1538</v>
      </c>
      <c r="O2270" t="s">
        <v>1538</v>
      </c>
      <c r="P2270" t="s">
        <v>1538</v>
      </c>
      <c r="R2270" t="s">
        <v>1538</v>
      </c>
      <c r="S2270" t="s">
        <v>1538</v>
      </c>
      <c r="T2270" t="s">
        <v>1538</v>
      </c>
      <c r="U2270" t="s">
        <v>1538</v>
      </c>
      <c r="V2270" t="s">
        <v>1538</v>
      </c>
    </row>
    <row r="2271" spans="1:22" ht="16">
      <c r="A2271" t="s">
        <v>1047</v>
      </c>
      <c r="B2271" s="20" t="str">
        <f>VLOOKUP(A2271,'Planning Periods'!$E$2:$N$540,10,FALSE)</f>
        <v>10/15/2013 - 10/15/2021</v>
      </c>
      <c r="C2271" s="103">
        <v>2017</v>
      </c>
      <c r="D2271" s="103" t="str">
        <f t="shared" si="33"/>
        <v>Vernon 2017</v>
      </c>
      <c r="E2271" t="s">
        <v>1538</v>
      </c>
      <c r="F2271" t="s">
        <v>1538</v>
      </c>
      <c r="G2271" t="s">
        <v>1538</v>
      </c>
      <c r="H2271" t="s">
        <v>1538</v>
      </c>
      <c r="J2271" t="s">
        <v>1538</v>
      </c>
      <c r="K2271" t="s">
        <v>1538</v>
      </c>
      <c r="L2271" t="s">
        <v>1538</v>
      </c>
      <c r="M2271" t="s">
        <v>1538</v>
      </c>
      <c r="O2271" t="s">
        <v>1538</v>
      </c>
      <c r="P2271" t="s">
        <v>1538</v>
      </c>
      <c r="R2271" t="s">
        <v>1538</v>
      </c>
      <c r="S2271" t="s">
        <v>1538</v>
      </c>
      <c r="T2271" t="s">
        <v>1538</v>
      </c>
      <c r="U2271" t="s">
        <v>1538</v>
      </c>
      <c r="V2271" t="s">
        <v>1538</v>
      </c>
    </row>
    <row r="2272" spans="1:22">
      <c r="A2272" t="s">
        <v>902</v>
      </c>
      <c r="B2272" s="20"/>
      <c r="C2272" s="103">
        <v>2013</v>
      </c>
      <c r="D2272" s="103" t="str">
        <f t="shared" si="33"/>
        <v>Victorville 2013</v>
      </c>
      <c r="E2272" t="s">
        <v>1538</v>
      </c>
      <c r="F2272" t="s">
        <v>1538</v>
      </c>
      <c r="G2272" t="s">
        <v>1538</v>
      </c>
      <c r="H2272" t="s">
        <v>1538</v>
      </c>
      <c r="J2272" t="s">
        <v>1538</v>
      </c>
      <c r="K2272" t="s">
        <v>1538</v>
      </c>
      <c r="L2272" t="s">
        <v>1538</v>
      </c>
      <c r="M2272" t="s">
        <v>1538</v>
      </c>
      <c r="O2272" t="s">
        <v>1538</v>
      </c>
      <c r="P2272" t="s">
        <v>1538</v>
      </c>
      <c r="R2272" t="s">
        <v>1538</v>
      </c>
      <c r="S2272" t="s">
        <v>1538</v>
      </c>
      <c r="T2272" t="s">
        <v>1538</v>
      </c>
      <c r="U2272" t="s">
        <v>1538</v>
      </c>
      <c r="V2272" t="s">
        <v>1538</v>
      </c>
    </row>
    <row r="2273" spans="1:22" ht="16">
      <c r="A2273" t="s">
        <v>902</v>
      </c>
      <c r="B2273" s="20" t="str">
        <f>VLOOKUP(A2273,'Planning Periods'!$E$2:$N$540,10,FALSE)</f>
        <v>10/15/2013 - 10/15/2021</v>
      </c>
      <c r="C2273" s="103">
        <v>2014</v>
      </c>
      <c r="D2273" s="103" t="str">
        <f t="shared" si="33"/>
        <v>Victorville 2014</v>
      </c>
      <c r="E2273" s="101" t="s">
        <v>1538</v>
      </c>
      <c r="F2273" s="101" t="s">
        <v>1538</v>
      </c>
      <c r="G2273" s="101" t="s">
        <v>1538</v>
      </c>
      <c r="H2273" s="101" t="s">
        <v>1538</v>
      </c>
      <c r="I2273" s="101">
        <v>0</v>
      </c>
      <c r="J2273" s="101" t="s">
        <v>1538</v>
      </c>
      <c r="K2273" s="101" t="s">
        <v>1538</v>
      </c>
      <c r="L2273" s="101" t="s">
        <v>1538</v>
      </c>
      <c r="M2273" s="101" t="s">
        <v>1538</v>
      </c>
      <c r="N2273" s="101">
        <v>0</v>
      </c>
      <c r="O2273" s="101" t="s">
        <v>1538</v>
      </c>
      <c r="P2273" s="101" t="s">
        <v>1538</v>
      </c>
      <c r="Q2273" s="101"/>
      <c r="R2273" s="101" t="s">
        <v>1538</v>
      </c>
      <c r="S2273" s="101" t="s">
        <v>1538</v>
      </c>
      <c r="T2273" s="101" t="s">
        <v>1538</v>
      </c>
      <c r="U2273" s="101" t="s">
        <v>1538</v>
      </c>
      <c r="V2273" s="101" t="s">
        <v>1538</v>
      </c>
    </row>
    <row r="2274" spans="1:22" ht="16">
      <c r="A2274" t="s">
        <v>902</v>
      </c>
      <c r="B2274" s="20" t="str">
        <f>VLOOKUP(A2274,'Planning Periods'!$E$2:$N$540,10,FALSE)</f>
        <v>10/15/2013 - 10/15/2021</v>
      </c>
      <c r="C2274" s="103">
        <v>2015</v>
      </c>
      <c r="D2274" s="103" t="str">
        <f t="shared" si="33"/>
        <v>Victorville 2015</v>
      </c>
      <c r="E2274" t="s">
        <v>1538</v>
      </c>
      <c r="F2274" t="s">
        <v>1538</v>
      </c>
      <c r="G2274" t="s">
        <v>1538</v>
      </c>
      <c r="H2274" t="s">
        <v>1538</v>
      </c>
      <c r="J2274" t="s">
        <v>1538</v>
      </c>
      <c r="K2274" t="s">
        <v>1538</v>
      </c>
      <c r="L2274" t="s">
        <v>1538</v>
      </c>
      <c r="M2274" t="s">
        <v>1538</v>
      </c>
      <c r="O2274" t="s">
        <v>1538</v>
      </c>
      <c r="P2274" t="s">
        <v>1538</v>
      </c>
      <c r="R2274" t="s">
        <v>1538</v>
      </c>
      <c r="S2274" t="s">
        <v>1538</v>
      </c>
      <c r="T2274" t="s">
        <v>1538</v>
      </c>
      <c r="U2274" t="s">
        <v>1538</v>
      </c>
      <c r="V2274" t="s">
        <v>1538</v>
      </c>
    </row>
    <row r="2275" spans="1:22" ht="16">
      <c r="A2275" t="s">
        <v>902</v>
      </c>
      <c r="B2275" s="20" t="str">
        <f>VLOOKUP(A2275,'Planning Periods'!$E$2:$N$540,10,FALSE)</f>
        <v>10/15/2013 - 10/15/2021</v>
      </c>
      <c r="C2275" s="103">
        <v>2016</v>
      </c>
      <c r="D2275" s="103" t="str">
        <f t="shared" si="33"/>
        <v>Victorville 2016</v>
      </c>
      <c r="E2275" t="s">
        <v>1538</v>
      </c>
      <c r="F2275" t="s">
        <v>1538</v>
      </c>
      <c r="G2275" t="s">
        <v>1538</v>
      </c>
      <c r="H2275" t="s">
        <v>1538</v>
      </c>
      <c r="J2275" t="s">
        <v>1538</v>
      </c>
      <c r="K2275" t="s">
        <v>1538</v>
      </c>
      <c r="L2275" t="s">
        <v>1538</v>
      </c>
      <c r="M2275" t="s">
        <v>1538</v>
      </c>
      <c r="O2275" t="s">
        <v>1538</v>
      </c>
      <c r="P2275" t="s">
        <v>1538</v>
      </c>
      <c r="R2275" t="s">
        <v>1538</v>
      </c>
      <c r="S2275" t="s">
        <v>1538</v>
      </c>
      <c r="T2275" t="s">
        <v>1538</v>
      </c>
      <c r="U2275" t="s">
        <v>1538</v>
      </c>
      <c r="V2275" t="s">
        <v>1538</v>
      </c>
    </row>
    <row r="2276" spans="1:22" ht="16">
      <c r="A2276" t="s">
        <v>902</v>
      </c>
      <c r="B2276" s="20" t="str">
        <f>VLOOKUP(A2276,'Planning Periods'!$E$2:$N$540,10,FALSE)</f>
        <v>10/15/2013 - 10/15/2021</v>
      </c>
      <c r="C2276" s="103">
        <v>2017</v>
      </c>
      <c r="D2276" s="103" t="str">
        <f t="shared" si="33"/>
        <v>Victorville 2017</v>
      </c>
      <c r="E2276">
        <v>1698</v>
      </c>
      <c r="F2276">
        <v>0</v>
      </c>
      <c r="G2276">
        <v>0</v>
      </c>
      <c r="H2276">
        <v>0</v>
      </c>
      <c r="J2276">
        <v>1207</v>
      </c>
      <c r="K2276">
        <v>0</v>
      </c>
      <c r="L2276">
        <v>0</v>
      </c>
      <c r="M2276">
        <v>0</v>
      </c>
      <c r="O2276">
        <v>1342</v>
      </c>
      <c r="P2276">
        <v>104</v>
      </c>
      <c r="R2276">
        <v>3124</v>
      </c>
      <c r="S2276">
        <v>14</v>
      </c>
      <c r="T2276">
        <v>0</v>
      </c>
      <c r="U2276">
        <v>7371</v>
      </c>
      <c r="V2276">
        <v>118</v>
      </c>
    </row>
    <row r="2277" spans="1:22">
      <c r="A2277" s="104" t="s">
        <v>967</v>
      </c>
      <c r="B2277" s="20"/>
      <c r="C2277" s="103">
        <v>2013</v>
      </c>
      <c r="D2277" s="103" t="str">
        <f t="shared" si="33"/>
        <v>Villa Park 2013</v>
      </c>
      <c r="E2277" t="s">
        <v>1538</v>
      </c>
      <c r="F2277" t="s">
        <v>1538</v>
      </c>
      <c r="G2277" t="s">
        <v>1538</v>
      </c>
      <c r="H2277" t="s">
        <v>1538</v>
      </c>
      <c r="J2277" t="s">
        <v>1538</v>
      </c>
      <c r="K2277" t="s">
        <v>1538</v>
      </c>
      <c r="L2277" t="s">
        <v>1538</v>
      </c>
      <c r="M2277" t="s">
        <v>1538</v>
      </c>
      <c r="O2277" t="s">
        <v>1538</v>
      </c>
      <c r="P2277" t="s">
        <v>1538</v>
      </c>
      <c r="R2277" t="s">
        <v>1538</v>
      </c>
      <c r="S2277" t="s">
        <v>1538</v>
      </c>
      <c r="T2277" t="s">
        <v>1538</v>
      </c>
      <c r="U2277" t="s">
        <v>1538</v>
      </c>
      <c r="V2277" t="s">
        <v>1538</v>
      </c>
    </row>
    <row r="2278" spans="1:22" ht="16">
      <c r="A2278" s="104" t="s">
        <v>967</v>
      </c>
      <c r="B2278" s="20" t="str">
        <f>VLOOKUP(A2278,'Planning Periods'!$E$2:$N$540,10,FALSE)</f>
        <v>10/15/2013 - 10/15/2021</v>
      </c>
      <c r="C2278" s="103">
        <v>2014</v>
      </c>
      <c r="D2278" s="103" t="str">
        <f t="shared" si="33"/>
        <v>Villa Park 2014</v>
      </c>
      <c r="E2278" s="103" t="s">
        <v>1538</v>
      </c>
      <c r="F2278" s="101" t="s">
        <v>1538</v>
      </c>
      <c r="G2278" s="103" t="s">
        <v>1538</v>
      </c>
      <c r="H2278" s="103" t="s">
        <v>1538</v>
      </c>
      <c r="I2278" s="102"/>
      <c r="J2278" s="103" t="s">
        <v>1538</v>
      </c>
      <c r="K2278" s="101" t="s">
        <v>1538</v>
      </c>
      <c r="L2278" s="103" t="s">
        <v>1538</v>
      </c>
      <c r="M2278" s="103" t="s">
        <v>1538</v>
      </c>
      <c r="N2278" s="102"/>
      <c r="O2278" s="103" t="s">
        <v>1538</v>
      </c>
      <c r="P2278" s="103" t="s">
        <v>1538</v>
      </c>
      <c r="Q2278" s="102"/>
      <c r="R2278" s="103" t="s">
        <v>1538</v>
      </c>
      <c r="S2278" s="103" t="s">
        <v>1538</v>
      </c>
      <c r="T2278" s="102" t="s">
        <v>1538</v>
      </c>
      <c r="U2278" s="103" t="s">
        <v>1538</v>
      </c>
      <c r="V2278" s="103" t="s">
        <v>1538</v>
      </c>
    </row>
    <row r="2279" spans="1:22" ht="16">
      <c r="A2279" s="104" t="s">
        <v>967</v>
      </c>
      <c r="B2279" s="20" t="str">
        <f>VLOOKUP(A2279,'Planning Periods'!$E$2:$N$540,10,FALSE)</f>
        <v>10/15/2013 - 10/15/2021</v>
      </c>
      <c r="C2279" s="103">
        <v>2015</v>
      </c>
      <c r="D2279" s="103" t="str">
        <f t="shared" si="33"/>
        <v>Villa Park 2015</v>
      </c>
      <c r="E2279" s="103" t="s">
        <v>1538</v>
      </c>
      <c r="F2279" s="101" t="s">
        <v>1538</v>
      </c>
      <c r="G2279" s="103" t="s">
        <v>1538</v>
      </c>
      <c r="H2279" s="103" t="s">
        <v>1538</v>
      </c>
      <c r="I2279" s="102"/>
      <c r="J2279" s="103" t="s">
        <v>1538</v>
      </c>
      <c r="K2279" s="101" t="s">
        <v>1538</v>
      </c>
      <c r="L2279" s="103" t="s">
        <v>1538</v>
      </c>
      <c r="M2279" s="103" t="s">
        <v>1538</v>
      </c>
      <c r="N2279" s="102"/>
      <c r="O2279" s="103" t="s">
        <v>1538</v>
      </c>
      <c r="P2279" s="103" t="s">
        <v>1538</v>
      </c>
      <c r="Q2279" s="102"/>
      <c r="R2279" s="103" t="s">
        <v>1538</v>
      </c>
      <c r="S2279" s="103" t="s">
        <v>1538</v>
      </c>
      <c r="T2279" s="102" t="s">
        <v>1538</v>
      </c>
      <c r="U2279" s="103" t="s">
        <v>1538</v>
      </c>
      <c r="V2279" s="103" t="s">
        <v>1538</v>
      </c>
    </row>
    <row r="2280" spans="1:22" ht="16">
      <c r="A2280" s="104" t="s">
        <v>967</v>
      </c>
      <c r="B2280" s="20" t="str">
        <f>VLOOKUP(A2280,'Planning Periods'!$E$2:$N$540,10,FALSE)</f>
        <v>10/15/2013 - 10/15/2021</v>
      </c>
      <c r="C2280" s="103">
        <v>2016</v>
      </c>
      <c r="D2280" s="103" t="str">
        <f t="shared" si="33"/>
        <v>Villa Park 2016</v>
      </c>
      <c r="E2280" s="103" t="s">
        <v>1538</v>
      </c>
      <c r="F2280" s="101" t="s">
        <v>1538</v>
      </c>
      <c r="G2280" s="103" t="s">
        <v>1538</v>
      </c>
      <c r="H2280" s="103" t="s">
        <v>1538</v>
      </c>
      <c r="I2280" s="102"/>
      <c r="J2280" s="103" t="s">
        <v>1538</v>
      </c>
      <c r="K2280" s="101" t="s">
        <v>1538</v>
      </c>
      <c r="L2280" s="103" t="s">
        <v>1538</v>
      </c>
      <c r="M2280" s="103" t="s">
        <v>1538</v>
      </c>
      <c r="N2280" s="102"/>
      <c r="O2280" s="103" t="s">
        <v>1538</v>
      </c>
      <c r="P2280" s="103" t="s">
        <v>1538</v>
      </c>
      <c r="Q2280" s="102"/>
      <c r="R2280" s="103" t="s">
        <v>1538</v>
      </c>
      <c r="S2280" s="103" t="s">
        <v>1538</v>
      </c>
      <c r="T2280" s="102" t="s">
        <v>1538</v>
      </c>
      <c r="U2280" s="103" t="s">
        <v>1538</v>
      </c>
      <c r="V2280" s="103" t="s">
        <v>1538</v>
      </c>
    </row>
    <row r="2281" spans="1:22" ht="16">
      <c r="A2281" s="104" t="s">
        <v>967</v>
      </c>
      <c r="B2281" s="20" t="str">
        <f>VLOOKUP(A2281,'Planning Periods'!$E$2:$N$540,10,FALSE)</f>
        <v>10/15/2013 - 10/15/2021</v>
      </c>
      <c r="C2281" s="103">
        <v>2017</v>
      </c>
      <c r="D2281" s="103" t="str">
        <f t="shared" si="33"/>
        <v>Villa Park 2017</v>
      </c>
      <c r="E2281" s="103">
        <v>3</v>
      </c>
      <c r="F2281" s="101">
        <v>0</v>
      </c>
      <c r="G2281" s="103">
        <v>0</v>
      </c>
      <c r="H2281" s="103">
        <v>0</v>
      </c>
      <c r="I2281" s="102"/>
      <c r="J2281" s="103">
        <v>2</v>
      </c>
      <c r="K2281" s="101">
        <v>0</v>
      </c>
      <c r="L2281" s="103">
        <v>0</v>
      </c>
      <c r="M2281" s="103">
        <v>0</v>
      </c>
      <c r="N2281" s="102"/>
      <c r="O2281" s="103">
        <v>3</v>
      </c>
      <c r="P2281" s="103">
        <v>0</v>
      </c>
      <c r="Q2281" s="102"/>
      <c r="R2281" s="103">
        <v>6</v>
      </c>
      <c r="S2281" s="103">
        <v>1</v>
      </c>
      <c r="T2281" s="102">
        <v>0</v>
      </c>
      <c r="U2281" s="103">
        <v>14</v>
      </c>
      <c r="V2281" s="103">
        <v>1</v>
      </c>
    </row>
    <row r="2282" spans="1:22" ht="16">
      <c r="A2282" s="104" t="s">
        <v>771</v>
      </c>
      <c r="B2282" s="20" t="str">
        <f>VLOOKUP(A2282,'Planning Periods'!$E$2:$N$540,10,FALSE)</f>
        <v>12/31/2015 - 12/31/2023</v>
      </c>
      <c r="C2282" s="103">
        <v>2014</v>
      </c>
      <c r="D2282" s="103" t="str">
        <f t="shared" si="33"/>
        <v>Visalia 2014</v>
      </c>
      <c r="E2282" s="103" t="s">
        <v>1538</v>
      </c>
      <c r="F2282" s="101" t="s">
        <v>1538</v>
      </c>
      <c r="G2282" s="103" t="s">
        <v>1538</v>
      </c>
      <c r="H2282" s="103" t="s">
        <v>1538</v>
      </c>
      <c r="I2282" s="102"/>
      <c r="J2282" s="103" t="s">
        <v>1538</v>
      </c>
      <c r="K2282" s="101" t="s">
        <v>1538</v>
      </c>
      <c r="L2282" s="103" t="s">
        <v>1538</v>
      </c>
      <c r="M2282" s="103" t="s">
        <v>1538</v>
      </c>
      <c r="N2282" s="102"/>
      <c r="O2282" s="103" t="s">
        <v>1538</v>
      </c>
      <c r="P2282" s="103" t="s">
        <v>1538</v>
      </c>
      <c r="Q2282" s="102"/>
      <c r="R2282" s="103" t="s">
        <v>1538</v>
      </c>
      <c r="S2282" s="103" t="s">
        <v>1538</v>
      </c>
      <c r="T2282" s="102" t="s">
        <v>1538</v>
      </c>
      <c r="U2282" s="103" t="s">
        <v>1538</v>
      </c>
      <c r="V2282" s="103" t="s">
        <v>1538</v>
      </c>
    </row>
    <row r="2283" spans="1:22" ht="16">
      <c r="A2283" s="104" t="s">
        <v>771</v>
      </c>
      <c r="B2283" s="20" t="str">
        <f>VLOOKUP(A2283,'Planning Periods'!$E$2:$N$540,10,FALSE)</f>
        <v>12/31/2015 - 12/31/2023</v>
      </c>
      <c r="C2283" s="103">
        <v>2015</v>
      </c>
      <c r="D2283" s="103" t="str">
        <f t="shared" si="33"/>
        <v>Visalia 2015</v>
      </c>
      <c r="E2283" s="103">
        <v>2616</v>
      </c>
      <c r="F2283" s="101">
        <v>9</v>
      </c>
      <c r="G2283" s="103">
        <v>9</v>
      </c>
      <c r="H2283" s="103">
        <v>0</v>
      </c>
      <c r="I2283" s="102"/>
      <c r="J2283" s="103">
        <v>1931</v>
      </c>
      <c r="K2283" s="101">
        <v>106</v>
      </c>
      <c r="L2283" s="103">
        <v>106</v>
      </c>
      <c r="M2283" s="103">
        <v>0</v>
      </c>
      <c r="N2283" s="102"/>
      <c r="O2283" s="103">
        <v>1802</v>
      </c>
      <c r="P2283" s="103">
        <v>132</v>
      </c>
      <c r="Q2283" s="102"/>
      <c r="R2283" s="103">
        <v>3672</v>
      </c>
      <c r="S2283" s="103">
        <v>367</v>
      </c>
      <c r="T2283" s="102">
        <v>0</v>
      </c>
      <c r="U2283" s="103">
        <v>10021</v>
      </c>
      <c r="V2283" s="103">
        <v>614</v>
      </c>
    </row>
    <row r="2284" spans="1:22" ht="16">
      <c r="A2284" s="104" t="s">
        <v>771</v>
      </c>
      <c r="B2284" s="20" t="str">
        <f>VLOOKUP(A2284,'Planning Periods'!$E$2:$N$540,10,FALSE)</f>
        <v>12/31/2015 - 12/31/2023</v>
      </c>
      <c r="C2284" s="103">
        <v>2016</v>
      </c>
      <c r="D2284" s="103" t="str">
        <f t="shared" si="33"/>
        <v>Visalia 2016</v>
      </c>
      <c r="E2284" s="103">
        <v>2616</v>
      </c>
      <c r="F2284" s="101">
        <v>78</v>
      </c>
      <c r="G2284" s="103">
        <v>36</v>
      </c>
      <c r="H2284" s="103">
        <v>42</v>
      </c>
      <c r="I2284" s="102"/>
      <c r="J2284" s="103">
        <v>1931</v>
      </c>
      <c r="K2284" s="101">
        <v>118</v>
      </c>
      <c r="L2284" s="103">
        <v>0</v>
      </c>
      <c r="M2284" s="103">
        <v>118</v>
      </c>
      <c r="N2284" s="102"/>
      <c r="O2284" s="103">
        <v>1802</v>
      </c>
      <c r="P2284" s="103">
        <v>279</v>
      </c>
      <c r="Q2284" s="102"/>
      <c r="R2284" s="103">
        <v>3672</v>
      </c>
      <c r="S2284" s="103">
        <v>246</v>
      </c>
      <c r="T2284" s="102">
        <v>118</v>
      </c>
      <c r="U2284" s="103">
        <v>10021</v>
      </c>
      <c r="V2284" s="103">
        <v>721</v>
      </c>
    </row>
    <row r="2285" spans="1:22" ht="16.5" customHeight="1">
      <c r="A2285" s="104" t="s">
        <v>771</v>
      </c>
      <c r="B2285" s="20" t="str">
        <f>VLOOKUP(A2285,'Planning Periods'!$E$2:$N$540,10,FALSE)</f>
        <v>12/31/2015 - 12/31/2023</v>
      </c>
      <c r="C2285" s="103">
        <v>2017</v>
      </c>
      <c r="D2285" s="103" t="str">
        <f t="shared" si="33"/>
        <v>Visalia 2017</v>
      </c>
      <c r="E2285" s="103">
        <v>2616</v>
      </c>
      <c r="F2285" s="101">
        <v>2</v>
      </c>
      <c r="G2285" s="103">
        <v>2</v>
      </c>
      <c r="H2285" s="103">
        <v>0</v>
      </c>
      <c r="I2285" s="102"/>
      <c r="J2285" s="103">
        <v>1931</v>
      </c>
      <c r="K2285" s="101">
        <v>72</v>
      </c>
      <c r="L2285" s="103">
        <v>72</v>
      </c>
      <c r="M2285" s="103">
        <v>0</v>
      </c>
      <c r="N2285" s="102"/>
      <c r="O2285" s="103">
        <v>1802</v>
      </c>
      <c r="P2285" s="103">
        <v>29</v>
      </c>
      <c r="Q2285" s="102"/>
      <c r="R2285" s="103">
        <v>3672</v>
      </c>
      <c r="S2285" s="103">
        <v>403</v>
      </c>
      <c r="T2285" s="102">
        <v>0</v>
      </c>
      <c r="U2285" s="103">
        <v>10021</v>
      </c>
      <c r="V2285" s="103">
        <v>506</v>
      </c>
    </row>
    <row r="2286" spans="1:22" ht="16">
      <c r="A2286" s="104" t="s">
        <v>881</v>
      </c>
      <c r="B2286" s="20" t="str">
        <f>VLOOKUP(A2286,'Planning Periods'!$E$2:$N$540,10,FALSE)</f>
        <v>04/30/2013 - 04/30/2021</v>
      </c>
      <c r="C2286" s="103">
        <v>2013</v>
      </c>
      <c r="D2286" s="103" t="str">
        <f t="shared" si="33"/>
        <v>Vista 2013</v>
      </c>
      <c r="E2286" s="103">
        <v>343</v>
      </c>
      <c r="F2286" s="101">
        <v>48</v>
      </c>
      <c r="G2286" s="103">
        <v>48</v>
      </c>
      <c r="H2286" s="103">
        <v>0</v>
      </c>
      <c r="I2286" s="102"/>
      <c r="J2286" s="103">
        <v>260</v>
      </c>
      <c r="K2286" s="101">
        <v>36</v>
      </c>
      <c r="L2286" s="103">
        <v>36</v>
      </c>
      <c r="M2286" s="103">
        <v>0</v>
      </c>
      <c r="N2286" s="102"/>
      <c r="O2286" s="103">
        <v>241</v>
      </c>
      <c r="P2286" s="103">
        <v>1</v>
      </c>
      <c r="Q2286" s="102"/>
      <c r="R2286" s="103">
        <v>530</v>
      </c>
      <c r="S2286" s="103">
        <v>252</v>
      </c>
      <c r="T2286" s="102">
        <v>0</v>
      </c>
      <c r="U2286" s="103">
        <v>1374</v>
      </c>
      <c r="V2286" s="103">
        <v>337</v>
      </c>
    </row>
    <row r="2287" spans="1:22" ht="16">
      <c r="A2287" s="104" t="s">
        <v>881</v>
      </c>
      <c r="B2287" s="20" t="str">
        <f>VLOOKUP(A2287,'Planning Periods'!$E$2:$N$540,10,FALSE)</f>
        <v>04/30/2013 - 04/30/2021</v>
      </c>
      <c r="C2287" s="103">
        <v>2014</v>
      </c>
      <c r="D2287" s="103" t="str">
        <f t="shared" si="33"/>
        <v>Vista 2014</v>
      </c>
      <c r="E2287" s="103">
        <v>343</v>
      </c>
      <c r="F2287" s="101">
        <v>48</v>
      </c>
      <c r="G2287" s="103">
        <v>48</v>
      </c>
      <c r="H2287" s="103">
        <v>0</v>
      </c>
      <c r="I2287" s="102"/>
      <c r="J2287" s="103">
        <v>260</v>
      </c>
      <c r="K2287" s="101">
        <v>18</v>
      </c>
      <c r="L2287" s="103">
        <v>18</v>
      </c>
      <c r="M2287" s="103">
        <v>0</v>
      </c>
      <c r="N2287" s="102"/>
      <c r="O2287" s="103">
        <v>241</v>
      </c>
      <c r="P2287" s="103">
        <v>0</v>
      </c>
      <c r="Q2287" s="102"/>
      <c r="R2287" s="103">
        <v>530</v>
      </c>
      <c r="S2287" s="103">
        <v>691</v>
      </c>
      <c r="T2287" s="102">
        <v>0</v>
      </c>
      <c r="U2287" s="103">
        <v>1374</v>
      </c>
      <c r="V2287" s="103">
        <v>757</v>
      </c>
    </row>
    <row r="2288" spans="1:22" ht="16">
      <c r="A2288" s="104" t="s">
        <v>881</v>
      </c>
      <c r="B2288" s="20" t="str">
        <f>VLOOKUP(A2288,'Planning Periods'!$E$2:$N$540,10,FALSE)</f>
        <v>04/30/2013 - 04/30/2021</v>
      </c>
      <c r="C2288" s="103">
        <v>2015</v>
      </c>
      <c r="D2288" s="103" t="str">
        <f t="shared" si="33"/>
        <v>Vista 2015</v>
      </c>
      <c r="E2288" s="103">
        <v>343</v>
      </c>
      <c r="F2288" s="101">
        <v>0</v>
      </c>
      <c r="G2288" s="103">
        <v>0</v>
      </c>
      <c r="H2288" s="103">
        <v>0</v>
      </c>
      <c r="I2288" s="102"/>
      <c r="J2288" s="103">
        <v>260</v>
      </c>
      <c r="K2288" s="101">
        <v>0</v>
      </c>
      <c r="L2288" s="103">
        <v>0</v>
      </c>
      <c r="M2288" s="103">
        <v>0</v>
      </c>
      <c r="N2288" s="102"/>
      <c r="O2288" s="103">
        <v>241</v>
      </c>
      <c r="P2288" s="103">
        <v>0</v>
      </c>
      <c r="Q2288" s="102"/>
      <c r="R2288" s="103">
        <v>530</v>
      </c>
      <c r="S2288" s="103">
        <v>415</v>
      </c>
      <c r="T2288" s="102">
        <v>0</v>
      </c>
      <c r="U2288" s="103">
        <v>1374</v>
      </c>
      <c r="V2288" s="103">
        <v>415</v>
      </c>
    </row>
    <row r="2289" spans="1:22" ht="16">
      <c r="A2289" s="104" t="s">
        <v>881</v>
      </c>
      <c r="B2289" s="20" t="str">
        <f>VLOOKUP(A2289,'Planning Periods'!$E$2:$N$540,10,FALSE)</f>
        <v>04/30/2013 - 04/30/2021</v>
      </c>
      <c r="C2289" s="103">
        <v>2016</v>
      </c>
      <c r="D2289" s="103" t="str">
        <f t="shared" si="33"/>
        <v>Vista 2016</v>
      </c>
      <c r="E2289" s="103">
        <v>343</v>
      </c>
      <c r="F2289" s="101">
        <v>0</v>
      </c>
      <c r="G2289" s="103">
        <v>0</v>
      </c>
      <c r="H2289" s="103">
        <v>0</v>
      </c>
      <c r="I2289" s="102"/>
      <c r="J2289" s="103">
        <v>260</v>
      </c>
      <c r="K2289" s="101">
        <v>0</v>
      </c>
      <c r="L2289" s="103">
        <v>0</v>
      </c>
      <c r="M2289" s="103">
        <v>0</v>
      </c>
      <c r="N2289" s="102"/>
      <c r="O2289" s="103">
        <v>241</v>
      </c>
      <c r="P2289" s="103">
        <v>0</v>
      </c>
      <c r="Q2289" s="102"/>
      <c r="R2289" s="103">
        <v>530</v>
      </c>
      <c r="S2289" s="103">
        <v>35</v>
      </c>
      <c r="T2289" s="102">
        <v>0</v>
      </c>
      <c r="U2289" s="103">
        <v>1374</v>
      </c>
      <c r="V2289" s="103">
        <v>35</v>
      </c>
    </row>
    <row r="2290" spans="1:22" ht="16">
      <c r="A2290" s="104" t="s">
        <v>881</v>
      </c>
      <c r="B2290" s="20" t="str">
        <f>VLOOKUP(A2290,'Planning Periods'!$E$2:$N$540,10,FALSE)</f>
        <v>04/30/2013 - 04/30/2021</v>
      </c>
      <c r="C2290" s="103">
        <v>2017</v>
      </c>
      <c r="D2290" s="103" t="str">
        <f t="shared" si="33"/>
        <v>Vista 2017</v>
      </c>
      <c r="E2290" s="103">
        <v>343</v>
      </c>
      <c r="F2290" s="101">
        <v>0</v>
      </c>
      <c r="G2290" s="103">
        <v>0</v>
      </c>
      <c r="H2290" s="103">
        <v>0</v>
      </c>
      <c r="I2290" s="102"/>
      <c r="J2290" s="103">
        <v>260</v>
      </c>
      <c r="K2290" s="101">
        <v>0</v>
      </c>
      <c r="L2290" s="103">
        <v>0</v>
      </c>
      <c r="M2290" s="103">
        <v>0</v>
      </c>
      <c r="N2290" s="102"/>
      <c r="O2290" s="103">
        <v>241</v>
      </c>
      <c r="P2290" s="103">
        <v>0</v>
      </c>
      <c r="Q2290" s="102"/>
      <c r="R2290" s="103">
        <v>530</v>
      </c>
      <c r="S2290" s="103">
        <v>154</v>
      </c>
      <c r="T2290" s="102">
        <v>0</v>
      </c>
      <c r="U2290" s="103">
        <v>1374</v>
      </c>
      <c r="V2290" s="103">
        <v>154</v>
      </c>
    </row>
    <row r="2291" spans="1:22">
      <c r="A2291" s="104" t="s">
        <v>1046</v>
      </c>
      <c r="B2291" s="20"/>
      <c r="C2291" s="103">
        <v>2013</v>
      </c>
      <c r="D2291" s="103" t="str">
        <f t="shared" si="33"/>
        <v>Walnut 2013</v>
      </c>
      <c r="E2291" s="103" t="s">
        <v>1538</v>
      </c>
      <c r="F2291" s="101" t="s">
        <v>1538</v>
      </c>
      <c r="G2291" s="103" t="s">
        <v>1538</v>
      </c>
      <c r="H2291" s="103" t="s">
        <v>1538</v>
      </c>
      <c r="I2291" s="102"/>
      <c r="J2291" s="103" t="s">
        <v>1538</v>
      </c>
      <c r="K2291" s="101" t="s">
        <v>1538</v>
      </c>
      <c r="L2291" s="103" t="s">
        <v>1538</v>
      </c>
      <c r="M2291" s="103" t="s">
        <v>1538</v>
      </c>
      <c r="N2291" s="102"/>
      <c r="O2291" s="103" t="s">
        <v>1538</v>
      </c>
      <c r="P2291" s="103" t="s">
        <v>1538</v>
      </c>
      <c r="Q2291" s="102"/>
      <c r="R2291" s="103" t="s">
        <v>1538</v>
      </c>
      <c r="S2291" s="103" t="s">
        <v>1538</v>
      </c>
      <c r="T2291" s="102" t="s">
        <v>1538</v>
      </c>
      <c r="U2291" s="103" t="s">
        <v>1538</v>
      </c>
      <c r="V2291" s="103" t="s">
        <v>1538</v>
      </c>
    </row>
    <row r="2292" spans="1:22" ht="16">
      <c r="A2292" s="104" t="s">
        <v>1046</v>
      </c>
      <c r="B2292" s="20" t="str">
        <f>VLOOKUP(A2292,'Planning Periods'!$E$2:$N$540,10,FALSE)</f>
        <v>10/15/2013 - 10/15/2021</v>
      </c>
      <c r="C2292" s="103">
        <v>2014</v>
      </c>
      <c r="D2292" s="103" t="str">
        <f t="shared" si="33"/>
        <v>Walnut 2014</v>
      </c>
      <c r="E2292" s="103">
        <v>246</v>
      </c>
      <c r="F2292" s="101">
        <v>0</v>
      </c>
      <c r="G2292" s="103">
        <v>0</v>
      </c>
      <c r="H2292" s="103">
        <v>0</v>
      </c>
      <c r="I2292" s="102"/>
      <c r="J2292" s="103">
        <v>144</v>
      </c>
      <c r="K2292" s="101">
        <v>0</v>
      </c>
      <c r="L2292" s="103">
        <v>0</v>
      </c>
      <c r="M2292" s="103">
        <v>0</v>
      </c>
      <c r="N2292" s="102"/>
      <c r="O2292" s="103">
        <v>155</v>
      </c>
      <c r="P2292" s="103">
        <v>1</v>
      </c>
      <c r="Q2292" s="102"/>
      <c r="R2292" s="103">
        <v>363</v>
      </c>
      <c r="S2292" s="103">
        <v>325</v>
      </c>
      <c r="T2292" s="102">
        <v>0</v>
      </c>
      <c r="U2292" s="103">
        <v>908</v>
      </c>
      <c r="V2292" s="103">
        <v>326</v>
      </c>
    </row>
    <row r="2293" spans="1:22" ht="16">
      <c r="A2293" s="104" t="s">
        <v>1046</v>
      </c>
      <c r="B2293" s="20" t="str">
        <f>VLOOKUP(A2293,'Planning Periods'!$E$2:$N$540,10,FALSE)</f>
        <v>10/15/2013 - 10/15/2021</v>
      </c>
      <c r="C2293" s="103">
        <v>2015</v>
      </c>
      <c r="D2293" s="103" t="str">
        <f t="shared" si="33"/>
        <v>Walnut 2015</v>
      </c>
      <c r="E2293" s="103" t="s">
        <v>1538</v>
      </c>
      <c r="F2293" s="101" t="s">
        <v>1538</v>
      </c>
      <c r="G2293" s="103" t="s">
        <v>1538</v>
      </c>
      <c r="H2293" s="103" t="s">
        <v>1538</v>
      </c>
      <c r="I2293" s="102"/>
      <c r="J2293" s="103" t="s">
        <v>1538</v>
      </c>
      <c r="K2293" s="101" t="s">
        <v>1538</v>
      </c>
      <c r="L2293" s="103" t="s">
        <v>1538</v>
      </c>
      <c r="M2293" s="103" t="s">
        <v>1538</v>
      </c>
      <c r="N2293" s="102"/>
      <c r="O2293" s="103" t="s">
        <v>1538</v>
      </c>
      <c r="P2293" s="103" t="s">
        <v>1538</v>
      </c>
      <c r="Q2293" s="102"/>
      <c r="R2293" s="103" t="s">
        <v>1538</v>
      </c>
      <c r="S2293" s="103" t="s">
        <v>1538</v>
      </c>
      <c r="T2293" s="102" t="s">
        <v>1538</v>
      </c>
      <c r="U2293" s="103" t="s">
        <v>1538</v>
      </c>
      <c r="V2293" s="103" t="s">
        <v>1538</v>
      </c>
    </row>
    <row r="2294" spans="1:22" ht="16">
      <c r="A2294" s="104" t="s">
        <v>1046</v>
      </c>
      <c r="B2294" s="20" t="str">
        <f>VLOOKUP(A2294,'Planning Periods'!$E$2:$N$540,10,FALSE)</f>
        <v>10/15/2013 - 10/15/2021</v>
      </c>
      <c r="C2294" s="103">
        <v>2016</v>
      </c>
      <c r="D2294" s="103" t="str">
        <f t="shared" si="33"/>
        <v>Walnut 2016</v>
      </c>
      <c r="E2294" s="103">
        <v>246</v>
      </c>
      <c r="F2294" s="101">
        <v>0</v>
      </c>
      <c r="G2294" s="103">
        <v>0</v>
      </c>
      <c r="H2294" s="103">
        <v>0</v>
      </c>
      <c r="I2294" s="102"/>
      <c r="J2294" s="103">
        <v>144</v>
      </c>
      <c r="K2294" s="101">
        <v>0</v>
      </c>
      <c r="L2294" s="103">
        <v>0</v>
      </c>
      <c r="M2294" s="103">
        <v>0</v>
      </c>
      <c r="N2294" s="102"/>
      <c r="O2294" s="103">
        <v>155</v>
      </c>
      <c r="P2294" s="103">
        <v>0</v>
      </c>
      <c r="Q2294" s="102"/>
      <c r="R2294" s="103">
        <v>363</v>
      </c>
      <c r="S2294" s="103">
        <v>12</v>
      </c>
      <c r="T2294" s="102">
        <v>0</v>
      </c>
      <c r="U2294" s="103">
        <v>908</v>
      </c>
      <c r="V2294" s="103">
        <v>12</v>
      </c>
    </row>
    <row r="2295" spans="1:22" ht="16">
      <c r="A2295" s="104" t="s">
        <v>1046</v>
      </c>
      <c r="B2295" s="20" t="str">
        <f>VLOOKUP(A2295,'Planning Periods'!$E$2:$N$540,10,FALSE)</f>
        <v>10/15/2013 - 10/15/2021</v>
      </c>
      <c r="C2295" s="103">
        <v>2017</v>
      </c>
      <c r="D2295" s="103" t="str">
        <f t="shared" si="33"/>
        <v>Walnut 2017</v>
      </c>
      <c r="E2295" s="103">
        <v>246</v>
      </c>
      <c r="F2295" s="101">
        <v>0</v>
      </c>
      <c r="G2295" s="103">
        <v>0</v>
      </c>
      <c r="H2295" s="103">
        <v>0</v>
      </c>
      <c r="I2295" s="102"/>
      <c r="J2295" s="103">
        <v>144</v>
      </c>
      <c r="K2295" s="101">
        <v>0</v>
      </c>
      <c r="L2295" s="103">
        <v>0</v>
      </c>
      <c r="M2295" s="103">
        <v>0</v>
      </c>
      <c r="N2295" s="102"/>
      <c r="O2295" s="103">
        <v>155</v>
      </c>
      <c r="P2295" s="103">
        <v>0</v>
      </c>
      <c r="Q2295" s="102"/>
      <c r="R2295" s="103">
        <v>363</v>
      </c>
      <c r="S2295" s="103">
        <v>87</v>
      </c>
      <c r="T2295" s="102">
        <v>0</v>
      </c>
      <c r="U2295" s="103">
        <v>908</v>
      </c>
      <c r="V2295" s="103">
        <v>87</v>
      </c>
    </row>
    <row r="2296" spans="1:22" ht="16">
      <c r="A2296" s="104" t="s">
        <v>1191</v>
      </c>
      <c r="B2296" s="20" t="str">
        <f>VLOOKUP(A2296,'Planning Periods'!$E$2:$N$540,10,FALSE)</f>
        <v>01/31/2015 - 01/31/2023</v>
      </c>
      <c r="C2296" s="103">
        <v>2014</v>
      </c>
      <c r="D2296" s="103" t="str">
        <f t="shared" si="33"/>
        <v>Walnut Creek 2014</v>
      </c>
      <c r="E2296" s="103" t="s">
        <v>1538</v>
      </c>
      <c r="F2296" s="101" t="s">
        <v>1538</v>
      </c>
      <c r="G2296" s="103" t="s">
        <v>1538</v>
      </c>
      <c r="H2296" s="103" t="s">
        <v>1538</v>
      </c>
      <c r="I2296" s="102"/>
      <c r="J2296" s="103" t="s">
        <v>1538</v>
      </c>
      <c r="K2296" s="101" t="s">
        <v>1538</v>
      </c>
      <c r="L2296" s="103" t="s">
        <v>1538</v>
      </c>
      <c r="M2296" s="103" t="s">
        <v>1538</v>
      </c>
      <c r="N2296" s="102"/>
      <c r="O2296" s="103" t="s">
        <v>1538</v>
      </c>
      <c r="P2296" s="103" t="s">
        <v>1538</v>
      </c>
      <c r="Q2296" s="102"/>
      <c r="R2296" s="103" t="s">
        <v>1538</v>
      </c>
      <c r="S2296" s="103" t="s">
        <v>1538</v>
      </c>
      <c r="T2296" s="102" t="s">
        <v>1538</v>
      </c>
      <c r="U2296" s="103" t="s">
        <v>1538</v>
      </c>
      <c r="V2296" s="103" t="s">
        <v>1538</v>
      </c>
    </row>
    <row r="2297" spans="1:22" ht="16">
      <c r="A2297" s="104" t="s">
        <v>1191</v>
      </c>
      <c r="B2297" s="20" t="str">
        <f>VLOOKUP(A2297,'Planning Periods'!$E$2:$N$540,10,FALSE)</f>
        <v>01/31/2015 - 01/31/2023</v>
      </c>
      <c r="C2297" s="103">
        <v>2015</v>
      </c>
      <c r="D2297" s="103" t="str">
        <f t="shared" si="33"/>
        <v>Walnut Creek 2015</v>
      </c>
      <c r="E2297" s="103" t="s">
        <v>1538</v>
      </c>
      <c r="F2297" s="101" t="s">
        <v>1538</v>
      </c>
      <c r="G2297" s="103" t="s">
        <v>1538</v>
      </c>
      <c r="H2297" s="103" t="s">
        <v>1538</v>
      </c>
      <c r="I2297" s="102"/>
      <c r="J2297" s="103" t="s">
        <v>1538</v>
      </c>
      <c r="K2297" s="101" t="s">
        <v>1538</v>
      </c>
      <c r="L2297" s="103" t="s">
        <v>1538</v>
      </c>
      <c r="M2297" s="103" t="s">
        <v>1538</v>
      </c>
      <c r="N2297" s="102"/>
      <c r="O2297" s="103" t="s">
        <v>1538</v>
      </c>
      <c r="P2297" s="103" t="s">
        <v>1538</v>
      </c>
      <c r="Q2297" s="102"/>
      <c r="R2297" s="103" t="s">
        <v>1538</v>
      </c>
      <c r="S2297" s="103" t="s">
        <v>1538</v>
      </c>
      <c r="T2297" s="102" t="s">
        <v>1538</v>
      </c>
      <c r="U2297" s="103" t="s">
        <v>1538</v>
      </c>
      <c r="V2297" s="103" t="s">
        <v>1538</v>
      </c>
    </row>
    <row r="2298" spans="1:22" ht="16">
      <c r="A2298" s="104" t="s">
        <v>1191</v>
      </c>
      <c r="B2298" s="20" t="str">
        <f>VLOOKUP(A2298,'Planning Periods'!$E$2:$N$540,10,FALSE)</f>
        <v>01/31/2015 - 01/31/2023</v>
      </c>
      <c r="C2298" s="103">
        <v>2016</v>
      </c>
      <c r="D2298" s="103" t="str">
        <f t="shared" si="33"/>
        <v>Walnut Creek 2016</v>
      </c>
      <c r="E2298" s="103">
        <v>604</v>
      </c>
      <c r="F2298" s="101">
        <v>42</v>
      </c>
      <c r="G2298" s="103">
        <v>42</v>
      </c>
      <c r="H2298" s="103">
        <v>0</v>
      </c>
      <c r="I2298" s="102"/>
      <c r="J2298" s="103">
        <v>355</v>
      </c>
      <c r="K2298" s="101">
        <v>16</v>
      </c>
      <c r="L2298" s="103">
        <v>16</v>
      </c>
      <c r="M2298" s="103">
        <v>0</v>
      </c>
      <c r="N2298" s="102"/>
      <c r="O2298" s="103">
        <v>381</v>
      </c>
      <c r="P2298" s="103">
        <v>12</v>
      </c>
      <c r="Q2298" s="102"/>
      <c r="R2298" s="103">
        <v>895</v>
      </c>
      <c r="S2298" s="103">
        <v>392</v>
      </c>
      <c r="T2298" s="102">
        <v>0</v>
      </c>
      <c r="U2298" s="103">
        <v>2235</v>
      </c>
      <c r="V2298" s="103">
        <v>462</v>
      </c>
    </row>
    <row r="2299" spans="1:22" ht="16">
      <c r="A2299" s="104" t="s">
        <v>1191</v>
      </c>
      <c r="B2299" s="20" t="str">
        <f>VLOOKUP(A2299,'Planning Periods'!$E$2:$N$540,10,FALSE)</f>
        <v>01/31/2015 - 01/31/2023</v>
      </c>
      <c r="C2299" s="103">
        <v>2017</v>
      </c>
      <c r="D2299" s="103" t="str">
        <f t="shared" si="33"/>
        <v>Walnut Creek 2017</v>
      </c>
      <c r="E2299" s="103">
        <v>604</v>
      </c>
      <c r="F2299" s="101">
        <v>0</v>
      </c>
      <c r="G2299" s="103">
        <v>0</v>
      </c>
      <c r="H2299" s="103">
        <v>0</v>
      </c>
      <c r="I2299" s="102"/>
      <c r="J2299" s="103">
        <v>355</v>
      </c>
      <c r="K2299" s="101">
        <v>0</v>
      </c>
      <c r="L2299" s="103">
        <v>0</v>
      </c>
      <c r="M2299" s="103">
        <v>0</v>
      </c>
      <c r="N2299" s="102"/>
      <c r="O2299" s="103">
        <v>381</v>
      </c>
      <c r="P2299" s="103">
        <v>6</v>
      </c>
      <c r="Q2299" s="102"/>
      <c r="R2299" s="103">
        <v>895</v>
      </c>
      <c r="S2299" s="103">
        <v>119</v>
      </c>
      <c r="T2299" s="102">
        <v>0</v>
      </c>
      <c r="U2299" s="103">
        <v>2235</v>
      </c>
      <c r="V2299" s="103">
        <v>125</v>
      </c>
    </row>
    <row r="2300" spans="1:22" ht="16">
      <c r="A2300" s="104" t="s">
        <v>1139</v>
      </c>
      <c r="B2300" s="20" t="str">
        <f>VLOOKUP(A2300,'Planning Periods'!$E$2:$N$540,10,FALSE)</f>
        <v>12/31/2015 - 12/31/2023</v>
      </c>
      <c r="C2300" s="103">
        <v>2013</v>
      </c>
      <c r="D2300" s="103" t="str">
        <f t="shared" ref="D2300:D2370" si="34">CONCATENATE(A2300," ",C2300)</f>
        <v>Wasco 2013</v>
      </c>
      <c r="E2300" s="103" t="s">
        <v>1538</v>
      </c>
      <c r="F2300" s="101" t="s">
        <v>1538</v>
      </c>
      <c r="G2300" s="103" t="s">
        <v>1538</v>
      </c>
      <c r="H2300" s="103" t="s">
        <v>1538</v>
      </c>
      <c r="I2300" s="102"/>
      <c r="J2300" s="103" t="s">
        <v>1538</v>
      </c>
      <c r="K2300" s="101" t="s">
        <v>1538</v>
      </c>
      <c r="L2300" s="103" t="s">
        <v>1538</v>
      </c>
      <c r="M2300" s="103" t="s">
        <v>1538</v>
      </c>
      <c r="N2300" s="102"/>
      <c r="O2300" s="103" t="s">
        <v>1538</v>
      </c>
      <c r="P2300" s="103" t="s">
        <v>1538</v>
      </c>
      <c r="Q2300" s="102"/>
      <c r="R2300" s="103" t="s">
        <v>1538</v>
      </c>
      <c r="S2300" s="103" t="s">
        <v>1538</v>
      </c>
      <c r="T2300" s="102" t="s">
        <v>1538</v>
      </c>
      <c r="U2300" s="103" t="s">
        <v>1538</v>
      </c>
      <c r="V2300" s="103" t="s">
        <v>1538</v>
      </c>
    </row>
    <row r="2301" spans="1:22" ht="16">
      <c r="A2301" s="104" t="s">
        <v>1139</v>
      </c>
      <c r="B2301" s="20" t="str">
        <f>VLOOKUP(A2301,'Planning Periods'!$E$2:$N$540,10,FALSE)</f>
        <v>12/31/2015 - 12/31/2023</v>
      </c>
      <c r="C2301" s="103">
        <v>2014</v>
      </c>
      <c r="D2301" s="103" t="str">
        <f t="shared" si="34"/>
        <v>Wasco 2014</v>
      </c>
      <c r="E2301" s="103" t="s">
        <v>1538</v>
      </c>
      <c r="F2301" s="101" t="s">
        <v>1538</v>
      </c>
      <c r="G2301" s="103" t="s">
        <v>1538</v>
      </c>
      <c r="H2301" s="103" t="s">
        <v>1538</v>
      </c>
      <c r="I2301" s="102"/>
      <c r="J2301" s="103" t="s">
        <v>1538</v>
      </c>
      <c r="K2301" s="101" t="s">
        <v>1538</v>
      </c>
      <c r="L2301" s="103" t="s">
        <v>1538</v>
      </c>
      <c r="M2301" s="103" t="s">
        <v>1538</v>
      </c>
      <c r="N2301" s="102"/>
      <c r="O2301" s="103" t="s">
        <v>1538</v>
      </c>
      <c r="P2301" s="103" t="s">
        <v>1538</v>
      </c>
      <c r="Q2301" s="102"/>
      <c r="R2301" s="103" t="s">
        <v>1538</v>
      </c>
      <c r="S2301" s="103" t="s">
        <v>1538</v>
      </c>
      <c r="T2301" s="102" t="s">
        <v>1538</v>
      </c>
      <c r="U2301" s="103" t="s">
        <v>1538</v>
      </c>
      <c r="V2301" s="103" t="s">
        <v>1538</v>
      </c>
    </row>
    <row r="2302" spans="1:22" ht="16">
      <c r="A2302" s="104" t="s">
        <v>1139</v>
      </c>
      <c r="B2302" s="20" t="str">
        <f>VLOOKUP(A2302,'Planning Periods'!$E$2:$N$540,10,FALSE)</f>
        <v>12/31/2015 - 12/31/2023</v>
      </c>
      <c r="C2302" s="103">
        <v>2015</v>
      </c>
      <c r="D2302" s="103" t="str">
        <f t="shared" si="34"/>
        <v>Wasco 2015</v>
      </c>
      <c r="E2302" s="103">
        <v>350</v>
      </c>
      <c r="F2302" s="101">
        <v>0</v>
      </c>
      <c r="G2302" s="103">
        <v>0</v>
      </c>
      <c r="H2302" s="103">
        <v>0</v>
      </c>
      <c r="I2302" s="102"/>
      <c r="J2302" s="103">
        <v>275</v>
      </c>
      <c r="K2302" s="101">
        <v>8</v>
      </c>
      <c r="L2302" s="103">
        <v>0</v>
      </c>
      <c r="M2302" s="103">
        <v>8</v>
      </c>
      <c r="N2302" s="102"/>
      <c r="O2302" s="103">
        <v>280</v>
      </c>
      <c r="P2302" s="103">
        <v>0</v>
      </c>
      <c r="Q2302" s="102"/>
      <c r="R2302" s="103">
        <v>521</v>
      </c>
      <c r="S2302" s="103">
        <v>37</v>
      </c>
      <c r="T2302" s="102">
        <v>8</v>
      </c>
      <c r="U2302" s="103">
        <v>1426</v>
      </c>
      <c r="V2302" s="103">
        <v>45</v>
      </c>
    </row>
    <row r="2303" spans="1:22" ht="16">
      <c r="A2303" s="104" t="s">
        <v>1139</v>
      </c>
      <c r="B2303" s="20" t="str">
        <f>VLOOKUP(A2303,'Planning Periods'!$E$2:$N$540,10,FALSE)</f>
        <v>12/31/2015 - 12/31/2023</v>
      </c>
      <c r="C2303" s="103">
        <v>2016</v>
      </c>
      <c r="D2303" s="103" t="str">
        <f t="shared" si="34"/>
        <v>Wasco 2016</v>
      </c>
      <c r="E2303" s="103">
        <v>350</v>
      </c>
      <c r="F2303" s="101">
        <v>0</v>
      </c>
      <c r="G2303" s="103">
        <v>0</v>
      </c>
      <c r="H2303" s="103">
        <v>0</v>
      </c>
      <c r="I2303" s="102"/>
      <c r="J2303" s="103">
        <v>275</v>
      </c>
      <c r="K2303" s="101">
        <v>16</v>
      </c>
      <c r="L2303" s="103">
        <v>0</v>
      </c>
      <c r="M2303" s="103">
        <v>16</v>
      </c>
      <c r="N2303" s="102"/>
      <c r="O2303" s="103">
        <v>280</v>
      </c>
      <c r="P2303" s="103">
        <v>3</v>
      </c>
      <c r="Q2303" s="102"/>
      <c r="R2303" s="103">
        <v>521</v>
      </c>
      <c r="S2303" s="103">
        <v>85</v>
      </c>
      <c r="T2303" s="102">
        <v>16</v>
      </c>
      <c r="U2303" s="103">
        <v>1426</v>
      </c>
      <c r="V2303" s="103">
        <v>104</v>
      </c>
    </row>
    <row r="2304" spans="1:22" ht="16">
      <c r="A2304" s="104" t="s">
        <v>1139</v>
      </c>
      <c r="B2304" s="20" t="str">
        <f>VLOOKUP(A2304,'Planning Periods'!$E$2:$N$540,10,FALSE)</f>
        <v>12/31/2015 - 12/31/2023</v>
      </c>
      <c r="C2304" s="103">
        <v>2017</v>
      </c>
      <c r="D2304" s="103" t="str">
        <f t="shared" si="34"/>
        <v>Wasco 2017</v>
      </c>
      <c r="E2304" s="103">
        <v>350</v>
      </c>
      <c r="F2304" s="101">
        <v>0</v>
      </c>
      <c r="G2304" s="103">
        <v>0</v>
      </c>
      <c r="H2304" s="103">
        <v>0</v>
      </c>
      <c r="I2304" s="102"/>
      <c r="J2304" s="103">
        <v>275</v>
      </c>
      <c r="K2304" s="101">
        <v>37</v>
      </c>
      <c r="L2304" s="103">
        <v>0</v>
      </c>
      <c r="M2304" s="103">
        <v>37</v>
      </c>
      <c r="N2304" s="102"/>
      <c r="O2304" s="103">
        <v>280</v>
      </c>
      <c r="P2304" s="103">
        <v>1</v>
      </c>
      <c r="Q2304" s="102"/>
      <c r="R2304" s="103">
        <v>521</v>
      </c>
      <c r="S2304" s="103">
        <v>82</v>
      </c>
      <c r="T2304" s="102">
        <v>37</v>
      </c>
      <c r="U2304" s="103">
        <v>1426</v>
      </c>
      <c r="V2304" s="103">
        <v>120</v>
      </c>
    </row>
    <row r="2305" spans="1:22" ht="16">
      <c r="A2305" t="s">
        <v>783</v>
      </c>
      <c r="B2305" s="20" t="str">
        <f>VLOOKUP(A2305,'Planning Periods'!$E$2:$N$540,10,FALSE)</f>
        <v>12/31/2015 - 12/31/2023</v>
      </c>
      <c r="C2305" s="103">
        <v>2014</v>
      </c>
      <c r="D2305" s="103" t="str">
        <f t="shared" si="34"/>
        <v>Waterford 2014</v>
      </c>
      <c r="E2305" s="101" t="s">
        <v>1538</v>
      </c>
      <c r="F2305" s="101" t="s">
        <v>1538</v>
      </c>
      <c r="G2305" s="101" t="s">
        <v>1538</v>
      </c>
      <c r="H2305" s="101" t="s">
        <v>1538</v>
      </c>
      <c r="I2305" s="101">
        <v>0</v>
      </c>
      <c r="J2305" s="101" t="s">
        <v>1538</v>
      </c>
      <c r="K2305" s="101" t="s">
        <v>1538</v>
      </c>
      <c r="L2305" s="101" t="s">
        <v>1538</v>
      </c>
      <c r="M2305" s="101" t="s">
        <v>1538</v>
      </c>
      <c r="N2305" s="101">
        <v>0</v>
      </c>
      <c r="O2305" s="101" t="s">
        <v>1538</v>
      </c>
      <c r="P2305" s="101" t="s">
        <v>1538</v>
      </c>
      <c r="Q2305" s="101"/>
      <c r="R2305" s="101" t="s">
        <v>1538</v>
      </c>
      <c r="S2305" s="101" t="s">
        <v>1538</v>
      </c>
      <c r="T2305" s="101" t="s">
        <v>1538</v>
      </c>
      <c r="U2305" s="101" t="s">
        <v>1538</v>
      </c>
      <c r="V2305" s="101" t="s">
        <v>1538</v>
      </c>
    </row>
    <row r="2306" spans="1:22" ht="16">
      <c r="A2306" t="s">
        <v>783</v>
      </c>
      <c r="B2306" s="20" t="str">
        <f>VLOOKUP(A2306,'Planning Periods'!$E$2:$N$540,10,FALSE)</f>
        <v>12/31/2015 - 12/31/2023</v>
      </c>
      <c r="C2306" s="103">
        <v>2015</v>
      </c>
      <c r="D2306" s="103" t="str">
        <f t="shared" si="34"/>
        <v>Waterford 2015</v>
      </c>
      <c r="E2306" t="s">
        <v>1538</v>
      </c>
      <c r="F2306" t="s">
        <v>1538</v>
      </c>
      <c r="G2306" t="s">
        <v>1538</v>
      </c>
      <c r="H2306" t="s">
        <v>1538</v>
      </c>
      <c r="J2306" t="s">
        <v>1538</v>
      </c>
      <c r="K2306" t="s">
        <v>1538</v>
      </c>
      <c r="L2306" t="s">
        <v>1538</v>
      </c>
      <c r="M2306" t="s">
        <v>1538</v>
      </c>
      <c r="O2306" t="s">
        <v>1538</v>
      </c>
      <c r="P2306" t="s">
        <v>1538</v>
      </c>
      <c r="R2306" t="s">
        <v>1538</v>
      </c>
      <c r="S2306" t="s">
        <v>1538</v>
      </c>
      <c r="T2306" t="s">
        <v>1538</v>
      </c>
      <c r="U2306" t="s">
        <v>1538</v>
      </c>
      <c r="V2306" t="s">
        <v>1538</v>
      </c>
    </row>
    <row r="2307" spans="1:22" ht="16">
      <c r="A2307" t="s">
        <v>783</v>
      </c>
      <c r="B2307" s="20" t="str">
        <f>VLOOKUP(A2307,'Planning Periods'!$E$2:$N$540,10,FALSE)</f>
        <v>12/31/2015 - 12/31/2023</v>
      </c>
      <c r="C2307" s="103">
        <v>2016</v>
      </c>
      <c r="D2307" s="103" t="str">
        <f t="shared" si="34"/>
        <v>Waterford 2016</v>
      </c>
      <c r="E2307" t="s">
        <v>1538</v>
      </c>
      <c r="F2307" t="s">
        <v>1538</v>
      </c>
      <c r="G2307" t="s">
        <v>1538</v>
      </c>
      <c r="H2307" t="s">
        <v>1538</v>
      </c>
      <c r="J2307" t="s">
        <v>1538</v>
      </c>
      <c r="K2307" t="s">
        <v>1538</v>
      </c>
      <c r="L2307" t="s">
        <v>1538</v>
      </c>
      <c r="M2307" t="s">
        <v>1538</v>
      </c>
      <c r="O2307" t="s">
        <v>1538</v>
      </c>
      <c r="P2307" t="s">
        <v>1538</v>
      </c>
      <c r="R2307" t="s">
        <v>1538</v>
      </c>
      <c r="S2307" t="s">
        <v>1538</v>
      </c>
      <c r="T2307" t="s">
        <v>1538</v>
      </c>
      <c r="U2307" t="s">
        <v>1538</v>
      </c>
      <c r="V2307" t="s">
        <v>1538</v>
      </c>
    </row>
    <row r="2308" spans="1:22" ht="16">
      <c r="A2308" t="s">
        <v>783</v>
      </c>
      <c r="B2308" s="20" t="str">
        <f>VLOOKUP(A2308,'Planning Periods'!$E$2:$N$540,10,FALSE)</f>
        <v>12/31/2015 - 12/31/2023</v>
      </c>
      <c r="C2308" s="103">
        <v>2017</v>
      </c>
      <c r="D2308" s="103" t="str">
        <f t="shared" si="34"/>
        <v>Waterford 2017</v>
      </c>
      <c r="E2308" t="s">
        <v>1538</v>
      </c>
      <c r="F2308" t="s">
        <v>1538</v>
      </c>
      <c r="G2308" t="s">
        <v>1538</v>
      </c>
      <c r="H2308" t="s">
        <v>1538</v>
      </c>
      <c r="J2308" t="s">
        <v>1538</v>
      </c>
      <c r="K2308" t="s">
        <v>1538</v>
      </c>
      <c r="L2308" t="s">
        <v>1538</v>
      </c>
      <c r="M2308" t="s">
        <v>1538</v>
      </c>
      <c r="O2308" t="s">
        <v>1538</v>
      </c>
      <c r="P2308" t="s">
        <v>1538</v>
      </c>
      <c r="R2308" t="s">
        <v>1538</v>
      </c>
      <c r="S2308" t="s">
        <v>1538</v>
      </c>
      <c r="T2308" t="s">
        <v>1538</v>
      </c>
      <c r="U2308" t="s">
        <v>1538</v>
      </c>
      <c r="V2308" t="s">
        <v>1538</v>
      </c>
    </row>
    <row r="2309" spans="1:22" ht="16">
      <c r="A2309" s="104" t="s">
        <v>825</v>
      </c>
      <c r="B2309" s="20" t="str">
        <f>VLOOKUP(A2309,'Planning Periods'!$E$2:$N$540,10,FALSE)</f>
        <v>12/31/2015 - 12/31/2023</v>
      </c>
      <c r="C2309" s="103">
        <v>2014</v>
      </c>
      <c r="D2309" s="103" t="str">
        <f t="shared" si="34"/>
        <v>Watsonville 2014</v>
      </c>
      <c r="E2309" t="s">
        <v>1538</v>
      </c>
      <c r="F2309" t="s">
        <v>1538</v>
      </c>
      <c r="G2309" t="s">
        <v>1538</v>
      </c>
      <c r="H2309" t="s">
        <v>1538</v>
      </c>
      <c r="J2309" t="s">
        <v>1538</v>
      </c>
      <c r="K2309" t="s">
        <v>1538</v>
      </c>
      <c r="L2309" t="s">
        <v>1538</v>
      </c>
      <c r="M2309" t="s">
        <v>1538</v>
      </c>
      <c r="O2309" t="s">
        <v>1538</v>
      </c>
      <c r="P2309" t="s">
        <v>1538</v>
      </c>
      <c r="R2309" t="s">
        <v>1538</v>
      </c>
      <c r="S2309" t="s">
        <v>1538</v>
      </c>
      <c r="T2309" t="s">
        <v>1538</v>
      </c>
      <c r="U2309" t="s">
        <v>1538</v>
      </c>
      <c r="V2309" t="s">
        <v>1538</v>
      </c>
    </row>
    <row r="2310" spans="1:22" ht="16">
      <c r="A2310" s="104" t="s">
        <v>825</v>
      </c>
      <c r="B2310" s="20" t="str">
        <f>VLOOKUP(A2310,'Planning Periods'!$E$2:$N$540,10,FALSE)</f>
        <v>12/31/2015 - 12/31/2023</v>
      </c>
      <c r="C2310" s="103">
        <v>2015</v>
      </c>
      <c r="D2310" s="103" t="str">
        <f t="shared" si="34"/>
        <v>Watsonville 2015</v>
      </c>
      <c r="E2310" t="s">
        <v>1538</v>
      </c>
      <c r="F2310" t="s">
        <v>1538</v>
      </c>
      <c r="G2310" t="s">
        <v>1538</v>
      </c>
      <c r="H2310" t="s">
        <v>1538</v>
      </c>
      <c r="J2310" t="s">
        <v>1538</v>
      </c>
      <c r="K2310" t="s">
        <v>1538</v>
      </c>
      <c r="L2310" t="s">
        <v>1538</v>
      </c>
      <c r="M2310" t="s">
        <v>1538</v>
      </c>
      <c r="O2310" t="s">
        <v>1538</v>
      </c>
      <c r="P2310" t="s">
        <v>1538</v>
      </c>
      <c r="R2310" t="s">
        <v>1538</v>
      </c>
      <c r="S2310" t="s">
        <v>1538</v>
      </c>
      <c r="T2310" t="s">
        <v>1538</v>
      </c>
      <c r="U2310" t="s">
        <v>1538</v>
      </c>
      <c r="V2310" t="s">
        <v>1538</v>
      </c>
    </row>
    <row r="2311" spans="1:22" ht="16">
      <c r="A2311" s="104" t="s">
        <v>825</v>
      </c>
      <c r="B2311" s="20" t="str">
        <f>VLOOKUP(A2311,'Planning Periods'!$E$2:$N$540,10,FALSE)</f>
        <v>12/31/2015 - 12/31/2023</v>
      </c>
      <c r="C2311" s="103">
        <v>2016</v>
      </c>
      <c r="D2311" s="103" t="str">
        <f t="shared" si="34"/>
        <v>Watsonville 2016</v>
      </c>
      <c r="E2311" s="103">
        <v>169</v>
      </c>
      <c r="F2311" s="101">
        <v>20</v>
      </c>
      <c r="G2311" s="103">
        <v>20</v>
      </c>
      <c r="H2311" s="103">
        <v>0</v>
      </c>
      <c r="I2311" s="102"/>
      <c r="J2311" s="103">
        <v>110</v>
      </c>
      <c r="K2311" s="101">
        <v>2</v>
      </c>
      <c r="L2311" s="103">
        <v>2</v>
      </c>
      <c r="M2311" s="103">
        <v>0</v>
      </c>
      <c r="N2311" s="102"/>
      <c r="O2311" s="103">
        <v>128</v>
      </c>
      <c r="P2311" s="103">
        <v>4</v>
      </c>
      <c r="Q2311" s="102"/>
      <c r="R2311" s="103">
        <v>293</v>
      </c>
      <c r="S2311" s="103">
        <v>27</v>
      </c>
      <c r="T2311" s="102">
        <v>0</v>
      </c>
      <c r="U2311" s="103">
        <v>700</v>
      </c>
      <c r="V2311" s="103">
        <v>53</v>
      </c>
    </row>
    <row r="2312" spans="1:22" ht="16">
      <c r="A2312" s="104" t="s">
        <v>825</v>
      </c>
      <c r="B2312" s="20" t="str">
        <f>VLOOKUP(A2312,'Planning Periods'!$E$2:$N$540,10,FALSE)</f>
        <v>12/31/2015 - 12/31/2023</v>
      </c>
      <c r="C2312" s="103">
        <v>2017</v>
      </c>
      <c r="D2312" s="103" t="str">
        <f t="shared" si="34"/>
        <v>Watsonville 2017</v>
      </c>
      <c r="E2312" s="103">
        <v>169</v>
      </c>
      <c r="F2312" s="101">
        <v>1</v>
      </c>
      <c r="G2312" s="103">
        <v>1</v>
      </c>
      <c r="H2312" s="103">
        <v>0</v>
      </c>
      <c r="I2312" s="102"/>
      <c r="J2312" s="103">
        <v>110</v>
      </c>
      <c r="K2312" s="101">
        <v>3</v>
      </c>
      <c r="L2312" s="103">
        <v>3</v>
      </c>
      <c r="M2312" s="103">
        <v>0</v>
      </c>
      <c r="N2312" s="102"/>
      <c r="O2312" s="103">
        <v>128</v>
      </c>
      <c r="P2312" s="103">
        <v>7</v>
      </c>
      <c r="Q2312" s="102"/>
      <c r="R2312" s="103">
        <v>293</v>
      </c>
      <c r="S2312" s="103">
        <v>103</v>
      </c>
      <c r="T2312" s="102">
        <v>0</v>
      </c>
      <c r="U2312" s="103">
        <v>700</v>
      </c>
      <c r="V2312" s="103">
        <v>114</v>
      </c>
    </row>
    <row r="2313" spans="1:22" ht="16">
      <c r="A2313" t="s">
        <v>811</v>
      </c>
      <c r="B2313" s="20" t="str">
        <f>VLOOKUP(A2313,'Planning Periods'!$E$2:$N$540,10,FALSE)</f>
        <v>06/30/2014 - 06/30/2019</v>
      </c>
      <c r="C2313" s="103">
        <v>2014</v>
      </c>
      <c r="D2313" s="103" t="str">
        <f t="shared" si="34"/>
        <v>Weed 2014</v>
      </c>
      <c r="E2313" s="101" t="s">
        <v>1538</v>
      </c>
      <c r="F2313" s="101" t="s">
        <v>1538</v>
      </c>
      <c r="G2313" s="101" t="s">
        <v>1538</v>
      </c>
      <c r="H2313" s="101" t="s">
        <v>1538</v>
      </c>
      <c r="I2313" s="101">
        <v>0</v>
      </c>
      <c r="J2313" s="101" t="s">
        <v>1538</v>
      </c>
      <c r="K2313" s="101" t="s">
        <v>1538</v>
      </c>
      <c r="L2313" s="101" t="s">
        <v>1538</v>
      </c>
      <c r="M2313" s="101" t="s">
        <v>1538</v>
      </c>
      <c r="N2313" s="101">
        <v>0</v>
      </c>
      <c r="O2313" s="101" t="s">
        <v>1538</v>
      </c>
      <c r="P2313" s="101" t="s">
        <v>1538</v>
      </c>
      <c r="Q2313" s="101"/>
      <c r="R2313" s="101" t="s">
        <v>1538</v>
      </c>
      <c r="S2313" s="101" t="s">
        <v>1538</v>
      </c>
      <c r="T2313" s="101" t="s">
        <v>1538</v>
      </c>
      <c r="U2313" s="101" t="s">
        <v>1538</v>
      </c>
      <c r="V2313" s="101" t="s">
        <v>1538</v>
      </c>
    </row>
    <row r="2314" spans="1:22" ht="16">
      <c r="A2314" t="s">
        <v>811</v>
      </c>
      <c r="B2314" s="20" t="str">
        <f>VLOOKUP(A2314,'Planning Periods'!$E$2:$N$540,10,FALSE)</f>
        <v>06/30/2014 - 06/30/2019</v>
      </c>
      <c r="C2314" s="103">
        <v>2015</v>
      </c>
      <c r="D2314" s="103" t="str">
        <f t="shared" si="34"/>
        <v>Weed 2015</v>
      </c>
      <c r="E2314" t="s">
        <v>1538</v>
      </c>
      <c r="F2314" t="s">
        <v>1538</v>
      </c>
      <c r="G2314" t="s">
        <v>1538</v>
      </c>
      <c r="H2314" t="s">
        <v>1538</v>
      </c>
      <c r="J2314" t="s">
        <v>1538</v>
      </c>
      <c r="K2314" t="s">
        <v>1538</v>
      </c>
      <c r="L2314" t="s">
        <v>1538</v>
      </c>
      <c r="M2314" t="s">
        <v>1538</v>
      </c>
      <c r="O2314" t="s">
        <v>1538</v>
      </c>
      <c r="P2314" t="s">
        <v>1538</v>
      </c>
      <c r="R2314" t="s">
        <v>1538</v>
      </c>
      <c r="S2314" t="s">
        <v>1538</v>
      </c>
      <c r="T2314" t="s">
        <v>1538</v>
      </c>
      <c r="U2314" t="s">
        <v>1538</v>
      </c>
      <c r="V2314" t="s">
        <v>1538</v>
      </c>
    </row>
    <row r="2315" spans="1:22" ht="16">
      <c r="A2315" t="s">
        <v>811</v>
      </c>
      <c r="B2315" s="20" t="str">
        <f>VLOOKUP(A2315,'Planning Periods'!$E$2:$N$540,10,FALSE)</f>
        <v>06/30/2014 - 06/30/2019</v>
      </c>
      <c r="C2315" s="103">
        <v>2016</v>
      </c>
      <c r="D2315" s="103" t="str">
        <f t="shared" si="34"/>
        <v>Weed 2016</v>
      </c>
      <c r="E2315" t="s">
        <v>1538</v>
      </c>
      <c r="F2315" t="s">
        <v>1538</v>
      </c>
      <c r="G2315" t="s">
        <v>1538</v>
      </c>
      <c r="H2315" t="s">
        <v>1538</v>
      </c>
      <c r="J2315" t="s">
        <v>1538</v>
      </c>
      <c r="K2315" t="s">
        <v>1538</v>
      </c>
      <c r="L2315" t="s">
        <v>1538</v>
      </c>
      <c r="M2315" t="s">
        <v>1538</v>
      </c>
      <c r="O2315" t="s">
        <v>1538</v>
      </c>
      <c r="P2315" t="s">
        <v>1538</v>
      </c>
      <c r="R2315" t="s">
        <v>1538</v>
      </c>
      <c r="S2315" t="s">
        <v>1538</v>
      </c>
      <c r="T2315" t="s">
        <v>1538</v>
      </c>
      <c r="U2315" t="s">
        <v>1538</v>
      </c>
      <c r="V2315" t="s">
        <v>1538</v>
      </c>
    </row>
    <row r="2316" spans="1:22" ht="16">
      <c r="A2316" t="s">
        <v>811</v>
      </c>
      <c r="B2316" s="20" t="str">
        <f>VLOOKUP(A2316,'Planning Periods'!$E$2:$N$540,10,FALSE)</f>
        <v>06/30/2014 - 06/30/2019</v>
      </c>
      <c r="C2316" s="103">
        <v>2017</v>
      </c>
      <c r="D2316" s="103" t="str">
        <f t="shared" si="34"/>
        <v>Weed 2017</v>
      </c>
      <c r="E2316" t="s">
        <v>1538</v>
      </c>
      <c r="F2316" t="s">
        <v>1538</v>
      </c>
      <c r="G2316" t="s">
        <v>1538</v>
      </c>
      <c r="H2316" t="s">
        <v>1538</v>
      </c>
      <c r="J2316" t="s">
        <v>1538</v>
      </c>
      <c r="K2316" t="s">
        <v>1538</v>
      </c>
      <c r="L2316" t="s">
        <v>1538</v>
      </c>
      <c r="M2316" t="s">
        <v>1538</v>
      </c>
      <c r="O2316" t="s">
        <v>1538</v>
      </c>
      <c r="P2316" t="s">
        <v>1538</v>
      </c>
      <c r="R2316" t="s">
        <v>1538</v>
      </c>
      <c r="S2316" t="s">
        <v>1538</v>
      </c>
      <c r="T2316" t="s">
        <v>1538</v>
      </c>
      <c r="U2316" t="s">
        <v>1538</v>
      </c>
      <c r="V2316" t="s">
        <v>1538</v>
      </c>
    </row>
    <row r="2317" spans="1:22">
      <c r="A2317" s="104" t="s">
        <v>1045</v>
      </c>
      <c r="B2317" s="20"/>
      <c r="C2317" s="103">
        <v>2013</v>
      </c>
      <c r="D2317" s="103" t="str">
        <f t="shared" si="34"/>
        <v>West Covina 2013</v>
      </c>
      <c r="E2317">
        <v>217</v>
      </c>
      <c r="F2317">
        <v>0</v>
      </c>
      <c r="G2317">
        <v>0</v>
      </c>
      <c r="H2317">
        <v>0</v>
      </c>
      <c r="J2317">
        <v>129</v>
      </c>
      <c r="K2317">
        <v>0</v>
      </c>
      <c r="L2317">
        <v>0</v>
      </c>
      <c r="M2317">
        <v>0</v>
      </c>
      <c r="O2317">
        <v>138</v>
      </c>
      <c r="P2317">
        <v>0</v>
      </c>
      <c r="R2317">
        <v>347</v>
      </c>
      <c r="S2317">
        <v>0</v>
      </c>
      <c r="T2317">
        <v>0</v>
      </c>
      <c r="U2317">
        <v>831</v>
      </c>
      <c r="V2317">
        <v>0</v>
      </c>
    </row>
    <row r="2318" spans="1:22" ht="16">
      <c r="A2318" s="104" t="s">
        <v>1045</v>
      </c>
      <c r="B2318" s="20" t="str">
        <f>VLOOKUP(A2318,'Planning Periods'!$E$2:$N$540,10,FALSE)</f>
        <v>10/15/2013 - 10/15/2021</v>
      </c>
      <c r="C2318" s="103">
        <v>2014</v>
      </c>
      <c r="D2318" s="103" t="str">
        <f t="shared" si="34"/>
        <v>West Covina 2014</v>
      </c>
      <c r="E2318" s="103">
        <v>217</v>
      </c>
      <c r="F2318" s="101">
        <v>0</v>
      </c>
      <c r="G2318" s="103">
        <v>0</v>
      </c>
      <c r="H2318" s="103">
        <v>0</v>
      </c>
      <c r="I2318" s="102"/>
      <c r="J2318" s="103">
        <v>129</v>
      </c>
      <c r="K2318" s="101">
        <v>0</v>
      </c>
      <c r="L2318" s="103">
        <v>0</v>
      </c>
      <c r="M2318" s="103">
        <v>0</v>
      </c>
      <c r="N2318" s="102"/>
      <c r="O2318" s="103">
        <v>138</v>
      </c>
      <c r="P2318" s="103">
        <v>0</v>
      </c>
      <c r="Q2318" s="102"/>
      <c r="R2318" s="103">
        <v>347</v>
      </c>
      <c r="S2318" s="103">
        <v>481</v>
      </c>
      <c r="T2318" s="102">
        <v>0</v>
      </c>
      <c r="U2318" s="103">
        <v>831</v>
      </c>
      <c r="V2318" s="103">
        <v>481</v>
      </c>
    </row>
    <row r="2319" spans="1:22" ht="16">
      <c r="A2319" s="104" t="s">
        <v>1045</v>
      </c>
      <c r="B2319" s="20" t="str">
        <f>VLOOKUP(A2319,'Planning Periods'!$E$2:$N$540,10,FALSE)</f>
        <v>10/15/2013 - 10/15/2021</v>
      </c>
      <c r="C2319" s="103">
        <v>2015</v>
      </c>
      <c r="D2319" s="103" t="str">
        <f t="shared" si="34"/>
        <v>West Covina 2015</v>
      </c>
      <c r="E2319" s="103">
        <v>217</v>
      </c>
      <c r="F2319" s="101">
        <v>0</v>
      </c>
      <c r="G2319" s="103">
        <v>0</v>
      </c>
      <c r="H2319" s="103">
        <v>0</v>
      </c>
      <c r="I2319" s="102"/>
      <c r="J2319" s="103">
        <v>129</v>
      </c>
      <c r="K2319" s="101">
        <v>0</v>
      </c>
      <c r="L2319" s="103">
        <v>0</v>
      </c>
      <c r="M2319" s="103">
        <v>0</v>
      </c>
      <c r="N2319" s="102"/>
      <c r="O2319" s="103">
        <v>138</v>
      </c>
      <c r="P2319" s="103">
        <v>0</v>
      </c>
      <c r="Q2319" s="102"/>
      <c r="R2319" s="103">
        <v>347</v>
      </c>
      <c r="S2319" s="103">
        <v>140</v>
      </c>
      <c r="T2319" s="102">
        <v>0</v>
      </c>
      <c r="U2319" s="103">
        <v>831</v>
      </c>
      <c r="V2319" s="103">
        <v>140</v>
      </c>
    </row>
    <row r="2320" spans="1:22" ht="16">
      <c r="A2320" s="104" t="s">
        <v>1045</v>
      </c>
      <c r="B2320" s="20" t="str">
        <f>VLOOKUP(A2320,'Planning Periods'!$E$2:$N$540,10,FALSE)</f>
        <v>10/15/2013 - 10/15/2021</v>
      </c>
      <c r="C2320" s="103">
        <v>2016</v>
      </c>
      <c r="D2320" s="103" t="str">
        <f t="shared" si="34"/>
        <v>West Covina 2016</v>
      </c>
      <c r="E2320" s="103">
        <v>217</v>
      </c>
      <c r="F2320" s="101">
        <v>0</v>
      </c>
      <c r="G2320" s="103">
        <v>0</v>
      </c>
      <c r="H2320" s="103">
        <v>0</v>
      </c>
      <c r="I2320" s="102"/>
      <c r="J2320" s="103">
        <v>129</v>
      </c>
      <c r="K2320" s="101">
        <v>0</v>
      </c>
      <c r="L2320" s="103">
        <v>0</v>
      </c>
      <c r="M2320" s="103">
        <v>0</v>
      </c>
      <c r="N2320" s="102"/>
      <c r="O2320" s="103">
        <v>138</v>
      </c>
      <c r="P2320" s="103">
        <v>0</v>
      </c>
      <c r="Q2320" s="102"/>
      <c r="R2320" s="103">
        <v>347</v>
      </c>
      <c r="S2320" s="103">
        <v>37</v>
      </c>
      <c r="T2320" s="102">
        <v>0</v>
      </c>
      <c r="U2320" s="103">
        <v>831</v>
      </c>
      <c r="V2320" s="103">
        <v>37</v>
      </c>
    </row>
    <row r="2321" spans="1:22" ht="16">
      <c r="A2321" s="104" t="s">
        <v>1045</v>
      </c>
      <c r="B2321" s="20" t="str">
        <f>VLOOKUP(A2321,'Planning Periods'!$E$2:$N$540,10,FALSE)</f>
        <v>10/15/2013 - 10/15/2021</v>
      </c>
      <c r="C2321" s="103">
        <v>2017</v>
      </c>
      <c r="D2321" s="103" t="str">
        <f t="shared" si="34"/>
        <v>West Covina 2017</v>
      </c>
      <c r="E2321" s="103">
        <v>217</v>
      </c>
      <c r="F2321" s="101">
        <v>0</v>
      </c>
      <c r="G2321" s="103">
        <v>0</v>
      </c>
      <c r="H2321" s="103">
        <v>0</v>
      </c>
      <c r="I2321" s="102"/>
      <c r="J2321" s="103">
        <v>129</v>
      </c>
      <c r="K2321" s="101">
        <v>0</v>
      </c>
      <c r="L2321" s="103">
        <v>0</v>
      </c>
      <c r="M2321" s="103">
        <v>0</v>
      </c>
      <c r="N2321" s="102"/>
      <c r="O2321" s="103">
        <v>138</v>
      </c>
      <c r="P2321" s="103">
        <v>0</v>
      </c>
      <c r="Q2321" s="102"/>
      <c r="R2321" s="103">
        <v>347</v>
      </c>
      <c r="S2321" s="103">
        <v>2</v>
      </c>
      <c r="T2321" s="102">
        <v>0</v>
      </c>
      <c r="U2321" s="103">
        <v>831</v>
      </c>
      <c r="V2321" s="103">
        <v>2</v>
      </c>
    </row>
    <row r="2322" spans="1:22">
      <c r="A2322" s="104" t="s">
        <v>1044</v>
      </c>
      <c r="B2322" s="20"/>
      <c r="C2322" s="103">
        <v>2013</v>
      </c>
      <c r="D2322" s="103" t="str">
        <f t="shared" si="34"/>
        <v>West Hollywood 2013</v>
      </c>
      <c r="E2322" s="103" t="s">
        <v>1538</v>
      </c>
      <c r="F2322" s="101" t="s">
        <v>1538</v>
      </c>
      <c r="G2322" s="103" t="s">
        <v>1538</v>
      </c>
      <c r="H2322" s="103" t="s">
        <v>1538</v>
      </c>
      <c r="I2322" s="102"/>
      <c r="J2322" s="103" t="s">
        <v>1538</v>
      </c>
      <c r="K2322" s="101" t="s">
        <v>1538</v>
      </c>
      <c r="L2322" s="103" t="s">
        <v>1538</v>
      </c>
      <c r="M2322" s="103" t="s">
        <v>1538</v>
      </c>
      <c r="N2322" s="102"/>
      <c r="O2322" s="103" t="s">
        <v>1538</v>
      </c>
      <c r="P2322" s="103" t="s">
        <v>1538</v>
      </c>
      <c r="Q2322" s="102"/>
      <c r="R2322" s="103" t="s">
        <v>1538</v>
      </c>
      <c r="S2322" s="103" t="s">
        <v>1538</v>
      </c>
      <c r="T2322" s="102" t="s">
        <v>1538</v>
      </c>
      <c r="U2322" s="103" t="s">
        <v>1538</v>
      </c>
      <c r="V2322" s="103" t="s">
        <v>1538</v>
      </c>
    </row>
    <row r="2323" spans="1:22" ht="16">
      <c r="A2323" s="104" t="s">
        <v>1044</v>
      </c>
      <c r="B2323" s="20" t="str">
        <f>VLOOKUP(A2323,'Planning Periods'!$E$2:$N$540,10,FALSE)</f>
        <v>10/15/2013 - 10/15/2021</v>
      </c>
      <c r="C2323" s="103">
        <v>2014</v>
      </c>
      <c r="D2323" s="103" t="str">
        <f t="shared" si="34"/>
        <v>West Hollywood 2014</v>
      </c>
      <c r="E2323" s="103">
        <v>19</v>
      </c>
      <c r="F2323" s="101">
        <v>0</v>
      </c>
      <c r="G2323" s="103">
        <v>0</v>
      </c>
      <c r="H2323" s="103">
        <v>0</v>
      </c>
      <c r="I2323" s="102"/>
      <c r="J2323" s="103">
        <v>12</v>
      </c>
      <c r="K2323" s="101">
        <v>18</v>
      </c>
      <c r="L2323" s="103">
        <v>18</v>
      </c>
      <c r="M2323" s="103">
        <v>0</v>
      </c>
      <c r="N2323" s="102"/>
      <c r="O2323" s="103">
        <v>13</v>
      </c>
      <c r="P2323" s="103">
        <v>19</v>
      </c>
      <c r="Q2323" s="102"/>
      <c r="R2323" s="103">
        <v>33</v>
      </c>
      <c r="S2323" s="103">
        <v>233</v>
      </c>
      <c r="T2323" s="102">
        <v>0</v>
      </c>
      <c r="U2323" s="103">
        <v>77</v>
      </c>
      <c r="V2323" s="103">
        <v>270</v>
      </c>
    </row>
    <row r="2324" spans="1:22" ht="16">
      <c r="A2324" s="104" t="s">
        <v>1044</v>
      </c>
      <c r="B2324" s="20" t="str">
        <f>VLOOKUP(A2324,'Planning Periods'!$E$2:$N$540,10,FALSE)</f>
        <v>10/15/2013 - 10/15/2021</v>
      </c>
      <c r="C2324" s="103">
        <v>2015</v>
      </c>
      <c r="D2324" s="103" t="str">
        <f t="shared" si="34"/>
        <v>West Hollywood 2015</v>
      </c>
      <c r="E2324" s="103">
        <v>19</v>
      </c>
      <c r="F2324" s="101">
        <v>42</v>
      </c>
      <c r="G2324" s="103">
        <v>42</v>
      </c>
      <c r="H2324" s="103">
        <v>0</v>
      </c>
      <c r="I2324" s="102"/>
      <c r="J2324" s="103">
        <v>12</v>
      </c>
      <c r="K2324" s="101">
        <v>43</v>
      </c>
      <c r="L2324" s="103">
        <v>43</v>
      </c>
      <c r="M2324" s="103">
        <v>0</v>
      </c>
      <c r="N2324" s="102"/>
      <c r="O2324" s="103">
        <v>13</v>
      </c>
      <c r="P2324" s="103">
        <v>0</v>
      </c>
      <c r="Q2324" s="102"/>
      <c r="R2324" s="103">
        <v>33</v>
      </c>
      <c r="S2324" s="103">
        <v>390</v>
      </c>
      <c r="T2324" s="102">
        <v>0</v>
      </c>
      <c r="U2324" s="103">
        <v>77</v>
      </c>
      <c r="V2324" s="103">
        <v>475</v>
      </c>
    </row>
    <row r="2325" spans="1:22" ht="16">
      <c r="A2325" s="104" t="s">
        <v>1044</v>
      </c>
      <c r="B2325" s="20" t="str">
        <f>VLOOKUP(A2325,'Planning Periods'!$E$2:$N$540,10,FALSE)</f>
        <v>10/15/2013 - 10/15/2021</v>
      </c>
      <c r="C2325" s="103">
        <v>2016</v>
      </c>
      <c r="D2325" s="103" t="str">
        <f t="shared" si="34"/>
        <v>West Hollywood 2016</v>
      </c>
      <c r="E2325" s="103">
        <v>19</v>
      </c>
      <c r="F2325" s="101">
        <v>27</v>
      </c>
      <c r="G2325" s="103">
        <v>27</v>
      </c>
      <c r="H2325" s="103">
        <v>0</v>
      </c>
      <c r="I2325" s="102"/>
      <c r="J2325" s="103">
        <v>12</v>
      </c>
      <c r="K2325" s="101">
        <v>13</v>
      </c>
      <c r="L2325" s="103">
        <v>13</v>
      </c>
      <c r="M2325" s="103">
        <v>0</v>
      </c>
      <c r="N2325" s="102"/>
      <c r="O2325" s="103">
        <v>13</v>
      </c>
      <c r="P2325" s="103">
        <v>20</v>
      </c>
      <c r="Q2325" s="102"/>
      <c r="R2325" s="103">
        <v>33</v>
      </c>
      <c r="S2325" s="103">
        <v>589</v>
      </c>
      <c r="T2325" s="102">
        <v>0</v>
      </c>
      <c r="U2325" s="103">
        <v>77</v>
      </c>
      <c r="V2325" s="103">
        <v>649</v>
      </c>
    </row>
    <row r="2326" spans="1:22" ht="16">
      <c r="A2326" s="104" t="s">
        <v>1044</v>
      </c>
      <c r="B2326" s="20" t="str">
        <f>VLOOKUP(A2326,'Planning Periods'!$E$2:$N$540,10,FALSE)</f>
        <v>10/15/2013 - 10/15/2021</v>
      </c>
      <c r="C2326" s="103">
        <v>2017</v>
      </c>
      <c r="D2326" s="103" t="str">
        <f t="shared" si="34"/>
        <v>West Hollywood 2017</v>
      </c>
      <c r="E2326" s="103">
        <v>19</v>
      </c>
      <c r="F2326" s="101">
        <v>0</v>
      </c>
      <c r="G2326" s="103">
        <v>0</v>
      </c>
      <c r="H2326" s="103">
        <v>0</v>
      </c>
      <c r="I2326" s="102"/>
      <c r="J2326" s="103">
        <v>12</v>
      </c>
      <c r="K2326" s="101">
        <v>15</v>
      </c>
      <c r="L2326" s="103">
        <v>15</v>
      </c>
      <c r="M2326" s="103">
        <v>0</v>
      </c>
      <c r="N2326" s="102"/>
      <c r="O2326" s="103">
        <v>13</v>
      </c>
      <c r="P2326" s="103">
        <v>8</v>
      </c>
      <c r="Q2326" s="102"/>
      <c r="R2326" s="103">
        <v>33</v>
      </c>
      <c r="S2326" s="103">
        <v>161</v>
      </c>
      <c r="T2326" s="102">
        <v>0</v>
      </c>
      <c r="U2326" s="103">
        <v>77</v>
      </c>
      <c r="V2326" s="103">
        <v>184</v>
      </c>
    </row>
    <row r="2327" spans="1:22" ht="16">
      <c r="A2327" s="104" t="s">
        <v>754</v>
      </c>
      <c r="B2327" s="20" t="str">
        <f>VLOOKUP(A2327,'Planning Periods'!$E$2:$N$540,10,FALSE)</f>
        <v>10/31/2013 - 10/31/2021</v>
      </c>
      <c r="C2327" s="103">
        <v>2013</v>
      </c>
      <c r="D2327" s="103" t="str">
        <f t="shared" si="34"/>
        <v>West Sacramento 2013</v>
      </c>
      <c r="E2327" s="103">
        <v>1316</v>
      </c>
      <c r="F2327" s="101">
        <v>69</v>
      </c>
      <c r="G2327" s="103">
        <v>69</v>
      </c>
      <c r="H2327" s="103">
        <v>0</v>
      </c>
      <c r="I2327" s="102"/>
      <c r="J2327" s="103">
        <v>923</v>
      </c>
      <c r="K2327" s="101">
        <v>0</v>
      </c>
      <c r="L2327" s="103">
        <v>0</v>
      </c>
      <c r="M2327" s="103">
        <v>0</v>
      </c>
      <c r="N2327" s="102"/>
      <c r="O2327" s="103">
        <v>1111</v>
      </c>
      <c r="P2327" s="103">
        <v>437</v>
      </c>
      <c r="Q2327" s="102"/>
      <c r="R2327" s="103">
        <v>2627</v>
      </c>
      <c r="S2327" s="103">
        <v>76</v>
      </c>
      <c r="T2327" s="102">
        <v>0</v>
      </c>
      <c r="U2327" s="103">
        <v>5977</v>
      </c>
      <c r="V2327" s="103">
        <v>582</v>
      </c>
    </row>
    <row r="2328" spans="1:22" ht="16">
      <c r="A2328" s="104" t="s">
        <v>754</v>
      </c>
      <c r="B2328" s="20" t="str">
        <f>VLOOKUP(A2328,'Planning Periods'!$E$2:$N$540,10,FALSE)</f>
        <v>10/31/2013 - 10/31/2021</v>
      </c>
      <c r="C2328" s="103">
        <v>2014</v>
      </c>
      <c r="D2328" s="103" t="str">
        <f t="shared" si="34"/>
        <v>West Sacramento 2014</v>
      </c>
      <c r="E2328" s="103">
        <v>1316</v>
      </c>
      <c r="F2328" s="101">
        <v>0</v>
      </c>
      <c r="G2328" s="103">
        <v>0</v>
      </c>
      <c r="H2328" s="103">
        <v>0</v>
      </c>
      <c r="I2328" s="102"/>
      <c r="J2328" s="103">
        <v>923</v>
      </c>
      <c r="K2328" s="101">
        <v>0</v>
      </c>
      <c r="L2328" s="103">
        <v>0</v>
      </c>
      <c r="M2328" s="103">
        <v>0</v>
      </c>
      <c r="N2328" s="102"/>
      <c r="O2328" s="103">
        <v>1111</v>
      </c>
      <c r="P2328" s="103">
        <v>42</v>
      </c>
      <c r="Q2328" s="102"/>
      <c r="R2328" s="103">
        <v>2627</v>
      </c>
      <c r="S2328" s="103">
        <v>20</v>
      </c>
      <c r="T2328" s="102">
        <v>0</v>
      </c>
      <c r="U2328" s="103">
        <v>5977</v>
      </c>
      <c r="V2328" s="103">
        <v>62</v>
      </c>
    </row>
    <row r="2329" spans="1:22" ht="16">
      <c r="A2329" s="104" t="s">
        <v>754</v>
      </c>
      <c r="B2329" s="20" t="str">
        <f>VLOOKUP(A2329,'Planning Periods'!$E$2:$N$540,10,FALSE)</f>
        <v>10/31/2013 - 10/31/2021</v>
      </c>
      <c r="C2329" s="103">
        <v>2015</v>
      </c>
      <c r="D2329" s="103" t="str">
        <f t="shared" si="34"/>
        <v>West Sacramento 2015</v>
      </c>
      <c r="E2329" s="103">
        <v>1316</v>
      </c>
      <c r="F2329" s="101">
        <v>58</v>
      </c>
      <c r="G2329" s="103">
        <v>58</v>
      </c>
      <c r="H2329" s="103">
        <v>0</v>
      </c>
      <c r="I2329" s="102"/>
      <c r="J2329" s="103">
        <v>923</v>
      </c>
      <c r="K2329" s="101">
        <v>18</v>
      </c>
      <c r="L2329" s="103">
        <v>18</v>
      </c>
      <c r="M2329" s="103">
        <v>0</v>
      </c>
      <c r="N2329" s="102"/>
      <c r="O2329" s="103">
        <v>1111</v>
      </c>
      <c r="P2329" s="103">
        <v>42</v>
      </c>
      <c r="Q2329" s="102"/>
      <c r="R2329" s="103">
        <v>2627</v>
      </c>
      <c r="S2329" s="103">
        <v>19</v>
      </c>
      <c r="T2329" s="102">
        <v>0</v>
      </c>
      <c r="U2329" s="103">
        <v>5977</v>
      </c>
      <c r="V2329" s="103">
        <v>137</v>
      </c>
    </row>
    <row r="2330" spans="1:22" ht="16">
      <c r="A2330" s="104" t="s">
        <v>754</v>
      </c>
      <c r="B2330" s="20" t="str">
        <f>VLOOKUP(A2330,'Planning Periods'!$E$2:$N$540,10,FALSE)</f>
        <v>10/31/2013 - 10/31/2021</v>
      </c>
      <c r="C2330" s="103">
        <v>2016</v>
      </c>
      <c r="D2330" s="103" t="str">
        <f t="shared" si="34"/>
        <v>West Sacramento 2016</v>
      </c>
      <c r="E2330" s="103">
        <v>1316</v>
      </c>
      <c r="F2330" s="101">
        <v>0</v>
      </c>
      <c r="G2330" s="103">
        <v>0</v>
      </c>
      <c r="H2330" s="103">
        <v>0</v>
      </c>
      <c r="I2330" s="102"/>
      <c r="J2330" s="103">
        <v>923</v>
      </c>
      <c r="K2330" s="101">
        <v>0</v>
      </c>
      <c r="L2330" s="103">
        <v>0</v>
      </c>
      <c r="M2330" s="103">
        <v>0</v>
      </c>
      <c r="N2330" s="102"/>
      <c r="O2330" s="103">
        <v>1111</v>
      </c>
      <c r="P2330" s="103">
        <v>83</v>
      </c>
      <c r="Q2330" s="102"/>
      <c r="R2330" s="103">
        <v>2627</v>
      </c>
      <c r="S2330" s="103">
        <v>20</v>
      </c>
      <c r="T2330" s="102">
        <v>0</v>
      </c>
      <c r="U2330" s="103">
        <v>5977</v>
      </c>
      <c r="V2330" s="103">
        <v>103</v>
      </c>
    </row>
    <row r="2331" spans="1:22" ht="16">
      <c r="A2331" s="104" t="s">
        <v>754</v>
      </c>
      <c r="B2331" s="20" t="str">
        <f>VLOOKUP(A2331,'Planning Periods'!$E$2:$N$540,10,FALSE)</f>
        <v>10/31/2013 - 10/31/2021</v>
      </c>
      <c r="C2331" s="103">
        <v>2017</v>
      </c>
      <c r="D2331" s="103" t="str">
        <f t="shared" si="34"/>
        <v>West Sacramento 2017</v>
      </c>
      <c r="E2331" s="103">
        <v>1316</v>
      </c>
      <c r="F2331" s="101">
        <v>0</v>
      </c>
      <c r="G2331" s="103">
        <v>0</v>
      </c>
      <c r="H2331" s="103">
        <v>0</v>
      </c>
      <c r="I2331" s="102"/>
      <c r="J2331" s="103">
        <v>923</v>
      </c>
      <c r="K2331" s="101">
        <v>0</v>
      </c>
      <c r="L2331" s="103">
        <v>0</v>
      </c>
      <c r="M2331" s="103">
        <v>0</v>
      </c>
      <c r="N2331" s="102"/>
      <c r="O2331" s="103">
        <v>1111</v>
      </c>
      <c r="P2331" s="103">
        <v>125</v>
      </c>
      <c r="Q2331" s="102"/>
      <c r="R2331" s="103">
        <v>2627</v>
      </c>
      <c r="S2331" s="103">
        <v>12</v>
      </c>
      <c r="T2331" s="102">
        <v>0</v>
      </c>
      <c r="U2331" s="103">
        <v>5977</v>
      </c>
      <c r="V2331" s="103">
        <v>137</v>
      </c>
    </row>
    <row r="2332" spans="1:22">
      <c r="A2332" s="104" t="s">
        <v>1043</v>
      </c>
      <c r="B2332" s="20"/>
      <c r="C2332" s="103">
        <v>2013</v>
      </c>
      <c r="D2332" s="103" t="str">
        <f t="shared" si="34"/>
        <v>Westlake Village 2013</v>
      </c>
      <c r="E2332" s="103" t="s">
        <v>1538</v>
      </c>
      <c r="F2332" s="101" t="s">
        <v>1538</v>
      </c>
      <c r="G2332" s="103" t="s">
        <v>1538</v>
      </c>
      <c r="H2332" s="103" t="s">
        <v>1538</v>
      </c>
      <c r="I2332" s="102"/>
      <c r="J2332" s="103" t="s">
        <v>1538</v>
      </c>
      <c r="K2332" s="101" t="s">
        <v>1538</v>
      </c>
      <c r="L2332" s="103" t="s">
        <v>1538</v>
      </c>
      <c r="M2332" s="103" t="s">
        <v>1538</v>
      </c>
      <c r="N2332" s="102"/>
      <c r="O2332" s="103" t="s">
        <v>1538</v>
      </c>
      <c r="P2332" s="103" t="s">
        <v>1538</v>
      </c>
      <c r="Q2332" s="102"/>
      <c r="R2332" s="103" t="s">
        <v>1538</v>
      </c>
      <c r="S2332" s="103" t="s">
        <v>1538</v>
      </c>
      <c r="T2332" s="102" t="s">
        <v>1538</v>
      </c>
      <c r="U2332" s="103" t="s">
        <v>1538</v>
      </c>
      <c r="V2332" s="103" t="s">
        <v>1538</v>
      </c>
    </row>
    <row r="2333" spans="1:22" ht="16">
      <c r="A2333" s="104" t="s">
        <v>1043</v>
      </c>
      <c r="B2333" s="20" t="str">
        <f>VLOOKUP(A2333,'Planning Periods'!$E$2:$N$540,10,FALSE)</f>
        <v>10/15/2013 - 10/15/2021</v>
      </c>
      <c r="C2333" s="103">
        <v>2014</v>
      </c>
      <c r="D2333" s="103" t="str">
        <f t="shared" si="34"/>
        <v>Westlake Village 2014</v>
      </c>
      <c r="E2333" s="103" t="s">
        <v>1538</v>
      </c>
      <c r="F2333" s="101" t="s">
        <v>1538</v>
      </c>
      <c r="G2333" s="103" t="s">
        <v>1538</v>
      </c>
      <c r="H2333" s="103" t="s">
        <v>1538</v>
      </c>
      <c r="I2333" s="102"/>
      <c r="J2333" s="103" t="s">
        <v>1538</v>
      </c>
      <c r="K2333" s="101" t="s">
        <v>1538</v>
      </c>
      <c r="L2333" s="103" t="s">
        <v>1538</v>
      </c>
      <c r="M2333" s="103" t="s">
        <v>1538</v>
      </c>
      <c r="N2333" s="102"/>
      <c r="O2333" s="103" t="s">
        <v>1538</v>
      </c>
      <c r="P2333" s="103" t="s">
        <v>1538</v>
      </c>
      <c r="Q2333" s="102"/>
      <c r="R2333" s="103" t="s">
        <v>1538</v>
      </c>
      <c r="S2333" s="103" t="s">
        <v>1538</v>
      </c>
      <c r="T2333" s="102" t="s">
        <v>1538</v>
      </c>
      <c r="U2333" s="103" t="s">
        <v>1538</v>
      </c>
      <c r="V2333" s="103" t="s">
        <v>1538</v>
      </c>
    </row>
    <row r="2334" spans="1:22" ht="16">
      <c r="A2334" s="104" t="s">
        <v>1043</v>
      </c>
      <c r="B2334" s="20" t="str">
        <f>VLOOKUP(A2334,'Planning Periods'!$E$2:$N$540,10,FALSE)</f>
        <v>10/15/2013 - 10/15/2021</v>
      </c>
      <c r="C2334" s="103">
        <v>2015</v>
      </c>
      <c r="D2334" s="103" t="str">
        <f t="shared" si="34"/>
        <v>Westlake Village 2015</v>
      </c>
      <c r="E2334" s="103" t="s">
        <v>1538</v>
      </c>
      <c r="F2334" s="101" t="s">
        <v>1538</v>
      </c>
      <c r="G2334" s="103" t="s">
        <v>1538</v>
      </c>
      <c r="H2334" s="103" t="s">
        <v>1538</v>
      </c>
      <c r="I2334" s="102"/>
      <c r="J2334" s="103" t="s">
        <v>1538</v>
      </c>
      <c r="K2334" s="101" t="s">
        <v>1538</v>
      </c>
      <c r="L2334" s="103" t="s">
        <v>1538</v>
      </c>
      <c r="M2334" s="103" t="s">
        <v>1538</v>
      </c>
      <c r="N2334" s="102"/>
      <c r="O2334" s="103" t="s">
        <v>1538</v>
      </c>
      <c r="P2334" s="103" t="s">
        <v>1538</v>
      </c>
      <c r="Q2334" s="102"/>
      <c r="R2334" s="103" t="s">
        <v>1538</v>
      </c>
      <c r="S2334" s="103" t="s">
        <v>1538</v>
      </c>
      <c r="T2334" s="102" t="s">
        <v>1538</v>
      </c>
      <c r="U2334" s="103" t="s">
        <v>1538</v>
      </c>
      <c r="V2334" s="103" t="s">
        <v>1538</v>
      </c>
    </row>
    <row r="2335" spans="1:22" ht="16">
      <c r="A2335" s="104" t="s">
        <v>1043</v>
      </c>
      <c r="B2335" s="20" t="str">
        <f>VLOOKUP(A2335,'Planning Periods'!$E$2:$N$540,10,FALSE)</f>
        <v>10/15/2013 - 10/15/2021</v>
      </c>
      <c r="C2335" s="103">
        <v>2016</v>
      </c>
      <c r="D2335" s="103" t="str">
        <f t="shared" si="34"/>
        <v>Westlake Village 2016</v>
      </c>
      <c r="E2335" s="103" t="s">
        <v>1538</v>
      </c>
      <c r="F2335" s="101" t="s">
        <v>1538</v>
      </c>
      <c r="G2335" s="103" t="s">
        <v>1538</v>
      </c>
      <c r="H2335" s="103" t="s">
        <v>1538</v>
      </c>
      <c r="I2335" s="102"/>
      <c r="J2335" s="103" t="s">
        <v>1538</v>
      </c>
      <c r="K2335" s="101" t="s">
        <v>1538</v>
      </c>
      <c r="L2335" s="103" t="s">
        <v>1538</v>
      </c>
      <c r="M2335" s="103" t="s">
        <v>1538</v>
      </c>
      <c r="N2335" s="102"/>
      <c r="O2335" s="103" t="s">
        <v>1538</v>
      </c>
      <c r="P2335" s="103" t="s">
        <v>1538</v>
      </c>
      <c r="Q2335" s="102"/>
      <c r="R2335" s="103" t="s">
        <v>1538</v>
      </c>
      <c r="S2335" s="103" t="s">
        <v>1538</v>
      </c>
      <c r="T2335" s="102" t="s">
        <v>1538</v>
      </c>
      <c r="U2335" s="103" t="s">
        <v>1538</v>
      </c>
      <c r="V2335" s="103" t="s">
        <v>1538</v>
      </c>
    </row>
    <row r="2336" spans="1:22" ht="16">
      <c r="A2336" s="104" t="s">
        <v>1043</v>
      </c>
      <c r="B2336" s="20" t="str">
        <f>VLOOKUP(A2336,'Planning Periods'!$E$2:$N$540,10,FALSE)</f>
        <v>10/15/2013 - 10/15/2021</v>
      </c>
      <c r="C2336" s="103">
        <v>2017</v>
      </c>
      <c r="D2336" s="103" t="str">
        <f t="shared" si="34"/>
        <v>Westlake Village 2017</v>
      </c>
      <c r="E2336" s="103">
        <v>12</v>
      </c>
      <c r="F2336" s="101">
        <v>0</v>
      </c>
      <c r="G2336" s="103">
        <v>0</v>
      </c>
      <c r="H2336" s="103">
        <v>0</v>
      </c>
      <c r="I2336" s="102"/>
      <c r="J2336" s="103">
        <v>7</v>
      </c>
      <c r="K2336" s="101">
        <v>0</v>
      </c>
      <c r="L2336" s="103">
        <v>0</v>
      </c>
      <c r="M2336" s="103">
        <v>0</v>
      </c>
      <c r="N2336" s="102"/>
      <c r="O2336" s="103">
        <v>8</v>
      </c>
      <c r="P2336" s="103">
        <v>0</v>
      </c>
      <c r="Q2336" s="102"/>
      <c r="R2336" s="103">
        <v>18</v>
      </c>
      <c r="S2336" s="103">
        <v>0</v>
      </c>
      <c r="T2336" s="102">
        <v>0</v>
      </c>
      <c r="U2336" s="103">
        <v>45</v>
      </c>
      <c r="V2336" s="103">
        <v>0</v>
      </c>
    </row>
    <row r="2337" spans="1:22">
      <c r="A2337" s="104" t="s">
        <v>966</v>
      </c>
      <c r="B2337" s="20"/>
      <c r="C2337" s="103">
        <v>2013</v>
      </c>
      <c r="D2337" s="103" t="str">
        <f t="shared" si="34"/>
        <v>Westminster 2013</v>
      </c>
      <c r="E2337" s="103" t="s">
        <v>1538</v>
      </c>
      <c r="F2337" s="101" t="s">
        <v>1538</v>
      </c>
      <c r="G2337" s="103" t="s">
        <v>1538</v>
      </c>
      <c r="H2337" s="103" t="s">
        <v>1538</v>
      </c>
      <c r="I2337" s="102"/>
      <c r="J2337" s="103" t="s">
        <v>1538</v>
      </c>
      <c r="K2337" s="101" t="s">
        <v>1538</v>
      </c>
      <c r="L2337" s="103" t="s">
        <v>1538</v>
      </c>
      <c r="M2337" s="103" t="s">
        <v>1538</v>
      </c>
      <c r="N2337" s="102"/>
      <c r="O2337" s="103" t="s">
        <v>1538</v>
      </c>
      <c r="P2337" s="103" t="s">
        <v>1538</v>
      </c>
      <c r="Q2337" s="102"/>
      <c r="R2337" s="103" t="s">
        <v>1538</v>
      </c>
      <c r="S2337" s="103" t="s">
        <v>1538</v>
      </c>
      <c r="T2337" s="102" t="s">
        <v>1538</v>
      </c>
      <c r="U2337" s="103" t="s">
        <v>1538</v>
      </c>
      <c r="V2337" s="103" t="s">
        <v>1538</v>
      </c>
    </row>
    <row r="2338" spans="1:22" ht="16">
      <c r="A2338" s="104" t="s">
        <v>966</v>
      </c>
      <c r="B2338" s="20" t="str">
        <f>VLOOKUP(A2338,'Planning Periods'!$E$2:$N$540,10,FALSE)</f>
        <v>10/15/2013 - 10/15/2021</v>
      </c>
      <c r="C2338" s="103">
        <v>2014</v>
      </c>
      <c r="D2338" s="103" t="str">
        <f t="shared" si="34"/>
        <v>Westminster 2014</v>
      </c>
      <c r="E2338" s="103">
        <v>1</v>
      </c>
      <c r="F2338" s="101">
        <v>0</v>
      </c>
      <c r="G2338" s="103">
        <v>0</v>
      </c>
      <c r="H2338" s="103">
        <v>0</v>
      </c>
      <c r="I2338" s="102"/>
      <c r="J2338" s="103">
        <v>1</v>
      </c>
      <c r="K2338" s="101">
        <v>0</v>
      </c>
      <c r="L2338" s="103">
        <v>0</v>
      </c>
      <c r="M2338" s="103">
        <v>0</v>
      </c>
      <c r="N2338" s="102"/>
      <c r="O2338" s="103">
        <v>0</v>
      </c>
      <c r="P2338" s="103">
        <v>0</v>
      </c>
      <c r="Q2338" s="102"/>
      <c r="R2338" s="103">
        <v>0</v>
      </c>
      <c r="S2338" s="103">
        <v>18</v>
      </c>
      <c r="T2338" s="102">
        <v>0</v>
      </c>
      <c r="U2338" s="103">
        <v>2</v>
      </c>
      <c r="V2338" s="103">
        <v>18</v>
      </c>
    </row>
    <row r="2339" spans="1:22" ht="16">
      <c r="A2339" s="104" t="s">
        <v>966</v>
      </c>
      <c r="B2339" s="20" t="str">
        <f>VLOOKUP(A2339,'Planning Periods'!$E$2:$N$540,10,FALSE)</f>
        <v>10/15/2013 - 10/15/2021</v>
      </c>
      <c r="C2339" s="103">
        <v>2015</v>
      </c>
      <c r="D2339" s="103" t="str">
        <f t="shared" si="34"/>
        <v>Westminster 2015</v>
      </c>
      <c r="E2339" s="103">
        <v>1</v>
      </c>
      <c r="F2339" s="101">
        <v>0</v>
      </c>
      <c r="G2339" s="103">
        <v>0</v>
      </c>
      <c r="H2339" s="103">
        <v>0</v>
      </c>
      <c r="I2339" s="102"/>
      <c r="J2339" s="103">
        <v>1</v>
      </c>
      <c r="K2339" s="101">
        <v>0</v>
      </c>
      <c r="L2339" s="103">
        <v>0</v>
      </c>
      <c r="M2339" s="103">
        <v>0</v>
      </c>
      <c r="N2339" s="102"/>
      <c r="O2339" s="103">
        <v>0</v>
      </c>
      <c r="P2339" s="103">
        <v>0</v>
      </c>
      <c r="Q2339" s="102"/>
      <c r="R2339" s="103">
        <v>0</v>
      </c>
      <c r="S2339" s="103">
        <v>81</v>
      </c>
      <c r="T2339" s="102">
        <v>0</v>
      </c>
      <c r="U2339" s="103">
        <v>2</v>
      </c>
      <c r="V2339" s="103">
        <v>81</v>
      </c>
    </row>
    <row r="2340" spans="1:22" ht="16">
      <c r="A2340" s="104" t="s">
        <v>966</v>
      </c>
      <c r="B2340" s="20" t="str">
        <f>VLOOKUP(A2340,'Planning Periods'!$E$2:$N$540,10,FALSE)</f>
        <v>10/15/2013 - 10/15/2021</v>
      </c>
      <c r="C2340" s="103">
        <v>2016</v>
      </c>
      <c r="D2340" s="103" t="str">
        <f t="shared" si="34"/>
        <v>Westminster 2016</v>
      </c>
      <c r="E2340" s="103">
        <v>1</v>
      </c>
      <c r="F2340" s="101">
        <v>0</v>
      </c>
      <c r="G2340" s="103">
        <v>0</v>
      </c>
      <c r="H2340" s="103">
        <v>0</v>
      </c>
      <c r="I2340" s="102"/>
      <c r="J2340" s="103">
        <v>1</v>
      </c>
      <c r="K2340" s="101">
        <v>0</v>
      </c>
      <c r="L2340" s="103">
        <v>0</v>
      </c>
      <c r="M2340" s="103">
        <v>0</v>
      </c>
      <c r="N2340" s="102"/>
      <c r="O2340" s="103">
        <v>0</v>
      </c>
      <c r="P2340" s="103">
        <v>0</v>
      </c>
      <c r="Q2340" s="102"/>
      <c r="R2340" s="103">
        <v>0</v>
      </c>
      <c r="S2340" s="103">
        <v>9</v>
      </c>
      <c r="T2340" s="102">
        <v>0</v>
      </c>
      <c r="U2340" s="103">
        <v>2</v>
      </c>
      <c r="V2340" s="103">
        <v>9</v>
      </c>
    </row>
    <row r="2341" spans="1:22" ht="16">
      <c r="A2341" s="104" t="s">
        <v>966</v>
      </c>
      <c r="B2341" s="20" t="str">
        <f>VLOOKUP(A2341,'Planning Periods'!$E$2:$N$540,10,FALSE)</f>
        <v>10/15/2013 - 10/15/2021</v>
      </c>
      <c r="C2341" s="103">
        <v>2017</v>
      </c>
      <c r="D2341" s="103" t="str">
        <f t="shared" si="34"/>
        <v>Westminster 2017</v>
      </c>
      <c r="E2341" s="103">
        <v>1</v>
      </c>
      <c r="F2341" s="101">
        <v>0</v>
      </c>
      <c r="G2341" s="103">
        <v>0</v>
      </c>
      <c r="H2341" s="103">
        <v>0</v>
      </c>
      <c r="I2341" s="102"/>
      <c r="J2341" s="103">
        <v>1</v>
      </c>
      <c r="K2341" s="101">
        <v>0</v>
      </c>
      <c r="L2341" s="103">
        <v>0</v>
      </c>
      <c r="M2341" s="103">
        <v>0</v>
      </c>
      <c r="N2341" s="102"/>
      <c r="O2341" s="103">
        <v>0</v>
      </c>
      <c r="P2341" s="103">
        <v>0</v>
      </c>
      <c r="Q2341" s="102"/>
      <c r="R2341" s="103">
        <v>0</v>
      </c>
      <c r="S2341" s="103">
        <v>80</v>
      </c>
      <c r="T2341" s="102">
        <v>0</v>
      </c>
      <c r="U2341" s="103">
        <v>2</v>
      </c>
      <c r="V2341" s="103">
        <v>80</v>
      </c>
    </row>
    <row r="2342" spans="1:22">
      <c r="A2342" s="104" t="s">
        <v>1154</v>
      </c>
      <c r="B2342" s="20"/>
      <c r="C2342" s="103">
        <v>2013</v>
      </c>
      <c r="D2342" s="103" t="str">
        <f t="shared" si="34"/>
        <v>Westmorland 2013</v>
      </c>
      <c r="E2342" s="103">
        <v>57</v>
      </c>
      <c r="F2342" s="101">
        <v>0</v>
      </c>
      <c r="G2342" s="103">
        <v>0</v>
      </c>
      <c r="H2342" s="103">
        <v>0</v>
      </c>
      <c r="I2342" s="102"/>
      <c r="J2342" s="103">
        <v>35</v>
      </c>
      <c r="K2342" s="101">
        <v>0</v>
      </c>
      <c r="L2342" s="103">
        <v>0</v>
      </c>
      <c r="M2342" s="103">
        <v>0</v>
      </c>
      <c r="N2342" s="102"/>
      <c r="O2342" s="103">
        <v>36</v>
      </c>
      <c r="P2342" s="103">
        <v>0</v>
      </c>
      <c r="Q2342" s="102"/>
      <c r="R2342" s="103">
        <v>105</v>
      </c>
      <c r="S2342" s="103">
        <v>0</v>
      </c>
      <c r="T2342" s="102">
        <v>0</v>
      </c>
      <c r="U2342" s="103">
        <v>233</v>
      </c>
      <c r="V2342" s="103">
        <v>0</v>
      </c>
    </row>
    <row r="2343" spans="1:22" ht="16">
      <c r="A2343" s="104" t="s">
        <v>1154</v>
      </c>
      <c r="B2343" s="20" t="str">
        <f>VLOOKUP(A2343,'Planning Periods'!$E$2:$N$540,10,FALSE)</f>
        <v>10/15/2013 - 10/15/2021</v>
      </c>
      <c r="C2343" s="103">
        <v>2014</v>
      </c>
      <c r="D2343" s="103" t="str">
        <f t="shared" si="34"/>
        <v>Westmorland 2014</v>
      </c>
      <c r="E2343" s="103">
        <v>57</v>
      </c>
      <c r="F2343" s="101">
        <v>0</v>
      </c>
      <c r="G2343" s="103">
        <v>0</v>
      </c>
      <c r="H2343" s="103">
        <v>0</v>
      </c>
      <c r="I2343" s="102"/>
      <c r="J2343" s="103">
        <v>35</v>
      </c>
      <c r="K2343" s="101">
        <v>0</v>
      </c>
      <c r="L2343" s="103">
        <v>0</v>
      </c>
      <c r="M2343" s="103">
        <v>0</v>
      </c>
      <c r="N2343" s="102"/>
      <c r="O2343" s="103">
        <v>36</v>
      </c>
      <c r="P2343" s="103">
        <v>0</v>
      </c>
      <c r="Q2343" s="102"/>
      <c r="R2343" s="103">
        <v>105</v>
      </c>
      <c r="S2343" s="103">
        <v>0</v>
      </c>
      <c r="T2343" s="102">
        <v>0</v>
      </c>
      <c r="U2343" s="103">
        <v>233</v>
      </c>
      <c r="V2343" s="103">
        <v>0</v>
      </c>
    </row>
    <row r="2344" spans="1:22" ht="16">
      <c r="A2344" s="104" t="s">
        <v>1154</v>
      </c>
      <c r="B2344" s="20" t="str">
        <f>VLOOKUP(A2344,'Planning Periods'!$E$2:$N$540,10,FALSE)</f>
        <v>10/15/2013 - 10/15/2021</v>
      </c>
      <c r="C2344" s="103">
        <v>2015</v>
      </c>
      <c r="D2344" s="103" t="str">
        <f t="shared" si="34"/>
        <v>Westmorland 2015</v>
      </c>
      <c r="E2344" s="103">
        <v>57</v>
      </c>
      <c r="F2344" s="101">
        <v>0</v>
      </c>
      <c r="G2344" s="103">
        <v>0</v>
      </c>
      <c r="H2344" s="103">
        <v>0</v>
      </c>
      <c r="I2344" s="102"/>
      <c r="J2344" s="103">
        <v>35</v>
      </c>
      <c r="K2344" s="101">
        <v>0</v>
      </c>
      <c r="L2344" s="103">
        <v>0</v>
      </c>
      <c r="M2344" s="103">
        <v>0</v>
      </c>
      <c r="N2344" s="102"/>
      <c r="O2344" s="103">
        <v>36</v>
      </c>
      <c r="P2344" s="103">
        <v>0</v>
      </c>
      <c r="Q2344" s="102"/>
      <c r="R2344" s="103">
        <v>105</v>
      </c>
      <c r="S2344" s="103">
        <v>0</v>
      </c>
      <c r="T2344" s="102">
        <v>0</v>
      </c>
      <c r="U2344" s="103">
        <v>233</v>
      </c>
      <c r="V2344" s="103">
        <v>0</v>
      </c>
    </row>
    <row r="2345" spans="1:22" ht="16">
      <c r="A2345" s="104" t="s">
        <v>1154</v>
      </c>
      <c r="B2345" s="20" t="str">
        <f>VLOOKUP(A2345,'Planning Periods'!$E$2:$N$540,10,FALSE)</f>
        <v>10/15/2013 - 10/15/2021</v>
      </c>
      <c r="C2345" s="103">
        <v>2016</v>
      </c>
      <c r="D2345" s="103" t="str">
        <f t="shared" si="34"/>
        <v>Westmorland 2016</v>
      </c>
      <c r="E2345" s="103">
        <v>57</v>
      </c>
      <c r="F2345" s="101">
        <v>0</v>
      </c>
      <c r="G2345" s="103">
        <v>0</v>
      </c>
      <c r="H2345" s="103">
        <v>0</v>
      </c>
      <c r="I2345" s="102"/>
      <c r="J2345" s="103">
        <v>35</v>
      </c>
      <c r="K2345" s="101">
        <v>0</v>
      </c>
      <c r="L2345" s="103">
        <v>0</v>
      </c>
      <c r="M2345" s="103">
        <v>0</v>
      </c>
      <c r="N2345" s="102"/>
      <c r="O2345" s="103">
        <v>36</v>
      </c>
      <c r="P2345" s="103">
        <v>0</v>
      </c>
      <c r="Q2345" s="102"/>
      <c r="R2345" s="103">
        <v>105</v>
      </c>
      <c r="S2345" s="103">
        <v>0</v>
      </c>
      <c r="T2345" s="102">
        <v>0</v>
      </c>
      <c r="U2345" s="103">
        <v>233</v>
      </c>
      <c r="V2345" s="103">
        <v>0</v>
      </c>
    </row>
    <row r="2346" spans="1:22" ht="16">
      <c r="A2346" s="104" t="s">
        <v>1154</v>
      </c>
      <c r="B2346" s="20" t="str">
        <f>VLOOKUP(A2346,'Planning Periods'!$E$2:$N$540,10,FALSE)</f>
        <v>10/15/2013 - 10/15/2021</v>
      </c>
      <c r="C2346" s="103">
        <v>2017</v>
      </c>
      <c r="D2346" s="103" t="str">
        <f t="shared" si="34"/>
        <v>Westmorland 2017</v>
      </c>
      <c r="E2346" s="103">
        <v>57</v>
      </c>
      <c r="F2346" s="101">
        <v>0</v>
      </c>
      <c r="G2346" s="103">
        <v>0</v>
      </c>
      <c r="H2346" s="103">
        <v>0</v>
      </c>
      <c r="I2346" s="102"/>
      <c r="J2346" s="103">
        <v>35</v>
      </c>
      <c r="K2346" s="101">
        <v>0</v>
      </c>
      <c r="L2346" s="103">
        <v>0</v>
      </c>
      <c r="M2346" s="103">
        <v>0</v>
      </c>
      <c r="N2346" s="102"/>
      <c r="O2346" s="103">
        <v>36</v>
      </c>
      <c r="P2346" s="103">
        <v>0</v>
      </c>
      <c r="Q2346" s="102"/>
      <c r="R2346" s="103">
        <v>105</v>
      </c>
      <c r="S2346" s="103">
        <v>0</v>
      </c>
      <c r="T2346" s="102">
        <v>0</v>
      </c>
      <c r="U2346" s="103">
        <v>233</v>
      </c>
      <c r="V2346" s="103">
        <v>0</v>
      </c>
    </row>
    <row r="2347" spans="1:22" ht="16">
      <c r="A2347" s="104" t="s">
        <v>748</v>
      </c>
      <c r="B2347" s="20" t="str">
        <f>VLOOKUP(A2347,'Planning Periods'!$E$2:$N$540,10,FALSE)</f>
        <v>10/31/2013 - 10/31/2021</v>
      </c>
      <c r="C2347" s="103">
        <v>2013</v>
      </c>
      <c r="D2347" s="103" t="str">
        <f t="shared" si="34"/>
        <v>Wheatland 2013</v>
      </c>
      <c r="E2347" s="103" t="s">
        <v>1538</v>
      </c>
      <c r="F2347" s="101" t="s">
        <v>1538</v>
      </c>
      <c r="G2347" s="103" t="s">
        <v>1538</v>
      </c>
      <c r="H2347" s="103" t="s">
        <v>1538</v>
      </c>
      <c r="I2347" s="102"/>
      <c r="J2347" s="103" t="s">
        <v>1538</v>
      </c>
      <c r="K2347" s="101" t="s">
        <v>1538</v>
      </c>
      <c r="L2347" s="103" t="s">
        <v>1538</v>
      </c>
      <c r="M2347" s="103" t="s">
        <v>1538</v>
      </c>
      <c r="N2347" s="102"/>
      <c r="O2347" s="103" t="s">
        <v>1538</v>
      </c>
      <c r="P2347" s="103" t="s">
        <v>1538</v>
      </c>
      <c r="Q2347" s="102"/>
      <c r="R2347" s="103" t="s">
        <v>1538</v>
      </c>
      <c r="S2347" s="103" t="s">
        <v>1538</v>
      </c>
      <c r="T2347" s="102" t="s">
        <v>1538</v>
      </c>
      <c r="U2347" s="103" t="s">
        <v>1538</v>
      </c>
      <c r="V2347" s="103" t="s">
        <v>1538</v>
      </c>
    </row>
    <row r="2348" spans="1:22" ht="16">
      <c r="A2348" s="104" t="s">
        <v>748</v>
      </c>
      <c r="B2348" s="20" t="str">
        <f>VLOOKUP(A2348,'Planning Periods'!$E$2:$N$540,10,FALSE)</f>
        <v>10/31/2013 - 10/31/2021</v>
      </c>
      <c r="C2348" s="103">
        <v>2014</v>
      </c>
      <c r="D2348" s="103" t="str">
        <f t="shared" si="34"/>
        <v>Wheatland 2014</v>
      </c>
      <c r="E2348" s="103" t="s">
        <v>1538</v>
      </c>
      <c r="F2348" s="101" t="s">
        <v>1538</v>
      </c>
      <c r="G2348" s="103" t="s">
        <v>1538</v>
      </c>
      <c r="H2348" s="103" t="s">
        <v>1538</v>
      </c>
      <c r="I2348" s="102"/>
      <c r="J2348" s="103" t="s">
        <v>1538</v>
      </c>
      <c r="K2348" s="101" t="s">
        <v>1538</v>
      </c>
      <c r="L2348" s="103" t="s">
        <v>1538</v>
      </c>
      <c r="M2348" s="103" t="s">
        <v>1538</v>
      </c>
      <c r="N2348" s="102"/>
      <c r="O2348" s="103" t="s">
        <v>1538</v>
      </c>
      <c r="P2348" s="103" t="s">
        <v>1538</v>
      </c>
      <c r="Q2348" s="102"/>
      <c r="R2348" s="103" t="s">
        <v>1538</v>
      </c>
      <c r="S2348" s="103" t="s">
        <v>1538</v>
      </c>
      <c r="T2348" s="102" t="s">
        <v>1538</v>
      </c>
      <c r="U2348" s="103" t="s">
        <v>1538</v>
      </c>
      <c r="V2348" s="103" t="s">
        <v>1538</v>
      </c>
    </row>
    <row r="2349" spans="1:22" ht="16">
      <c r="A2349" s="104" t="s">
        <v>748</v>
      </c>
      <c r="B2349" s="20" t="str">
        <f>VLOOKUP(A2349,'Planning Periods'!$E$2:$N$540,10,FALSE)</f>
        <v>10/31/2013 - 10/31/2021</v>
      </c>
      <c r="C2349" s="103">
        <v>2015</v>
      </c>
      <c r="D2349" s="103" t="str">
        <f t="shared" si="34"/>
        <v>Wheatland 2015</v>
      </c>
      <c r="E2349" s="103" t="s">
        <v>1538</v>
      </c>
      <c r="F2349" s="101" t="s">
        <v>1538</v>
      </c>
      <c r="G2349" s="103" t="s">
        <v>1538</v>
      </c>
      <c r="H2349" s="103" t="s">
        <v>1538</v>
      </c>
      <c r="I2349" s="102"/>
      <c r="J2349" s="103" t="s">
        <v>1538</v>
      </c>
      <c r="K2349" s="101" t="s">
        <v>1538</v>
      </c>
      <c r="L2349" s="103" t="s">
        <v>1538</v>
      </c>
      <c r="M2349" s="103" t="s">
        <v>1538</v>
      </c>
      <c r="N2349" s="102"/>
      <c r="O2349" s="103" t="s">
        <v>1538</v>
      </c>
      <c r="P2349" s="103" t="s">
        <v>1538</v>
      </c>
      <c r="Q2349" s="102"/>
      <c r="R2349" s="103" t="s">
        <v>1538</v>
      </c>
      <c r="S2349" s="103" t="s">
        <v>1538</v>
      </c>
      <c r="T2349" s="102" t="s">
        <v>1538</v>
      </c>
      <c r="U2349" s="103" t="s">
        <v>1538</v>
      </c>
      <c r="V2349" s="103" t="s">
        <v>1538</v>
      </c>
    </row>
    <row r="2350" spans="1:22" ht="16">
      <c r="A2350" s="104" t="s">
        <v>748</v>
      </c>
      <c r="B2350" s="20" t="str">
        <f>VLOOKUP(A2350,'Planning Periods'!$E$2:$N$540,10,FALSE)</f>
        <v>10/31/2013 - 10/31/2021</v>
      </c>
      <c r="C2350" s="103">
        <v>2016</v>
      </c>
      <c r="D2350" s="103" t="str">
        <f t="shared" si="34"/>
        <v>Wheatland 2016</v>
      </c>
      <c r="E2350" s="103" t="s">
        <v>1538</v>
      </c>
      <c r="F2350" s="101" t="s">
        <v>1538</v>
      </c>
      <c r="G2350" s="103" t="s">
        <v>1538</v>
      </c>
      <c r="H2350" s="103" t="s">
        <v>1538</v>
      </c>
      <c r="I2350" s="102"/>
      <c r="J2350" s="103" t="s">
        <v>1538</v>
      </c>
      <c r="K2350" s="101" t="s">
        <v>1538</v>
      </c>
      <c r="L2350" s="103" t="s">
        <v>1538</v>
      </c>
      <c r="M2350" s="103" t="s">
        <v>1538</v>
      </c>
      <c r="N2350" s="102"/>
      <c r="O2350" s="103" t="s">
        <v>1538</v>
      </c>
      <c r="P2350" s="103" t="s">
        <v>1538</v>
      </c>
      <c r="Q2350" s="102"/>
      <c r="R2350" s="103" t="s">
        <v>1538</v>
      </c>
      <c r="S2350" s="103" t="s">
        <v>1538</v>
      </c>
      <c r="T2350" s="102" t="s">
        <v>1538</v>
      </c>
      <c r="U2350" s="103" t="s">
        <v>1538</v>
      </c>
      <c r="V2350" s="103" t="s">
        <v>1538</v>
      </c>
    </row>
    <row r="2351" spans="1:22" ht="16">
      <c r="A2351" s="104" t="s">
        <v>748</v>
      </c>
      <c r="B2351" s="20" t="str">
        <f>VLOOKUP(A2351,'Planning Periods'!$E$2:$N$540,10,FALSE)</f>
        <v>10/31/2013 - 10/31/2021</v>
      </c>
      <c r="C2351" s="103">
        <v>2017</v>
      </c>
      <c r="D2351" s="103" t="str">
        <f t="shared" si="34"/>
        <v>Wheatland 2017</v>
      </c>
      <c r="E2351" s="103">
        <v>110</v>
      </c>
      <c r="F2351" s="101">
        <v>0</v>
      </c>
      <c r="G2351" s="103">
        <v>0</v>
      </c>
      <c r="H2351" s="103">
        <v>0</v>
      </c>
      <c r="I2351" s="102"/>
      <c r="J2351" s="103">
        <v>76</v>
      </c>
      <c r="K2351" s="101">
        <v>0</v>
      </c>
      <c r="L2351" s="103">
        <v>0</v>
      </c>
      <c r="M2351" s="103">
        <v>0</v>
      </c>
      <c r="N2351" s="102"/>
      <c r="O2351" s="103">
        <v>90</v>
      </c>
      <c r="P2351" s="103">
        <v>0</v>
      </c>
      <c r="Q2351" s="102"/>
      <c r="R2351" s="103">
        <v>208</v>
      </c>
      <c r="S2351" s="103">
        <v>0</v>
      </c>
      <c r="T2351" s="102">
        <v>0</v>
      </c>
      <c r="U2351" s="103">
        <v>484</v>
      </c>
      <c r="V2351" s="103">
        <v>0</v>
      </c>
    </row>
    <row r="2352" spans="1:22">
      <c r="A2352" s="104" t="s">
        <v>1041</v>
      </c>
      <c r="B2352" s="20"/>
      <c r="C2352" s="103">
        <v>2013</v>
      </c>
      <c r="D2352" s="103" t="str">
        <f t="shared" si="34"/>
        <v>Whittier 2013</v>
      </c>
      <c r="E2352" s="103" t="s">
        <v>1538</v>
      </c>
      <c r="F2352" s="101" t="s">
        <v>1538</v>
      </c>
      <c r="G2352" s="103" t="s">
        <v>1538</v>
      </c>
      <c r="H2352" s="103" t="s">
        <v>1538</v>
      </c>
      <c r="I2352" s="102"/>
      <c r="J2352" s="103" t="s">
        <v>1538</v>
      </c>
      <c r="K2352" s="101" t="s">
        <v>1538</v>
      </c>
      <c r="L2352" s="103" t="s">
        <v>1538</v>
      </c>
      <c r="M2352" s="103" t="s">
        <v>1538</v>
      </c>
      <c r="N2352" s="102"/>
      <c r="O2352" s="103" t="s">
        <v>1538</v>
      </c>
      <c r="P2352" s="103" t="s">
        <v>1538</v>
      </c>
      <c r="Q2352" s="102"/>
      <c r="R2352" s="103" t="s">
        <v>1538</v>
      </c>
      <c r="S2352" s="103" t="s">
        <v>1538</v>
      </c>
      <c r="T2352" s="102" t="s">
        <v>1538</v>
      </c>
      <c r="U2352" s="103" t="s">
        <v>1538</v>
      </c>
      <c r="V2352" s="103" t="s">
        <v>1538</v>
      </c>
    </row>
    <row r="2353" spans="1:22" ht="16">
      <c r="A2353" s="104" t="s">
        <v>1041</v>
      </c>
      <c r="B2353" s="20" t="str">
        <f>VLOOKUP(A2353,'Planning Periods'!$E$2:$N$540,10,FALSE)</f>
        <v>10/15/2013 - 10/15/2021</v>
      </c>
      <c r="C2353" s="103">
        <v>2014</v>
      </c>
      <c r="D2353" s="103" t="str">
        <f t="shared" si="34"/>
        <v>Whittier 2014</v>
      </c>
      <c r="E2353" s="103">
        <v>228</v>
      </c>
      <c r="F2353" s="101">
        <v>0</v>
      </c>
      <c r="G2353" s="103">
        <v>0</v>
      </c>
      <c r="H2353" s="103">
        <v>0</v>
      </c>
      <c r="I2353" s="102"/>
      <c r="J2353" s="103">
        <v>135</v>
      </c>
      <c r="K2353" s="101">
        <v>0</v>
      </c>
      <c r="L2353" s="103">
        <v>0</v>
      </c>
      <c r="M2353" s="103">
        <v>0</v>
      </c>
      <c r="N2353" s="102"/>
      <c r="O2353" s="103">
        <v>146</v>
      </c>
      <c r="P2353" s="103">
        <v>71</v>
      </c>
      <c r="Q2353" s="102"/>
      <c r="R2353" s="103">
        <v>369</v>
      </c>
      <c r="S2353" s="103">
        <v>0</v>
      </c>
      <c r="T2353" s="102">
        <v>0</v>
      </c>
      <c r="U2353" s="103">
        <v>878</v>
      </c>
      <c r="V2353" s="103">
        <v>71</v>
      </c>
    </row>
    <row r="2354" spans="1:22" ht="16">
      <c r="A2354" s="104" t="s">
        <v>1041</v>
      </c>
      <c r="B2354" s="20" t="str">
        <f>VLOOKUP(A2354,'Planning Periods'!$E$2:$N$540,10,FALSE)</f>
        <v>10/15/2013 - 10/15/2021</v>
      </c>
      <c r="C2354" s="103">
        <v>2015</v>
      </c>
      <c r="D2354" s="103" t="str">
        <f t="shared" si="34"/>
        <v>Whittier 2015</v>
      </c>
      <c r="E2354" s="103">
        <v>228</v>
      </c>
      <c r="F2354" s="101">
        <v>0</v>
      </c>
      <c r="G2354" s="103">
        <v>0</v>
      </c>
      <c r="H2354" s="103">
        <v>0</v>
      </c>
      <c r="I2354" s="102"/>
      <c r="J2354" s="103">
        <v>135</v>
      </c>
      <c r="K2354" s="101">
        <v>0</v>
      </c>
      <c r="L2354" s="103">
        <v>0</v>
      </c>
      <c r="M2354" s="103">
        <v>0</v>
      </c>
      <c r="N2354" s="102"/>
      <c r="O2354" s="103">
        <v>146</v>
      </c>
      <c r="P2354" s="103">
        <v>78</v>
      </c>
      <c r="Q2354" s="102"/>
      <c r="R2354" s="103">
        <v>369</v>
      </c>
      <c r="S2354" s="103">
        <v>0</v>
      </c>
      <c r="T2354" s="102">
        <v>0</v>
      </c>
      <c r="U2354" s="103">
        <v>878</v>
      </c>
      <c r="V2354" s="103">
        <v>78</v>
      </c>
    </row>
    <row r="2355" spans="1:22" ht="16">
      <c r="A2355" s="104" t="s">
        <v>1041</v>
      </c>
      <c r="B2355" s="20" t="str">
        <f>VLOOKUP(A2355,'Planning Periods'!$E$2:$N$540,10,FALSE)</f>
        <v>10/15/2013 - 10/15/2021</v>
      </c>
      <c r="C2355" s="103">
        <v>2016</v>
      </c>
      <c r="D2355" s="103" t="str">
        <f t="shared" si="34"/>
        <v>Whittier 2016</v>
      </c>
      <c r="E2355" s="103">
        <v>228</v>
      </c>
      <c r="F2355" s="101">
        <v>0</v>
      </c>
      <c r="G2355" s="103">
        <v>0</v>
      </c>
      <c r="H2355" s="103">
        <v>0</v>
      </c>
      <c r="I2355" s="102"/>
      <c r="J2355" s="103">
        <v>135</v>
      </c>
      <c r="K2355" s="101">
        <v>0</v>
      </c>
      <c r="L2355" s="103">
        <v>0</v>
      </c>
      <c r="M2355" s="103">
        <v>0</v>
      </c>
      <c r="N2355" s="102"/>
      <c r="O2355" s="103">
        <v>146</v>
      </c>
      <c r="P2355" s="103">
        <v>13</v>
      </c>
      <c r="Q2355" s="102"/>
      <c r="R2355" s="103">
        <v>369</v>
      </c>
      <c r="S2355" s="103">
        <v>38</v>
      </c>
      <c r="T2355" s="102">
        <v>0</v>
      </c>
      <c r="U2355" s="103">
        <v>878</v>
      </c>
      <c r="V2355" s="103">
        <v>51</v>
      </c>
    </row>
    <row r="2356" spans="1:22" ht="16">
      <c r="A2356" s="104" t="s">
        <v>1041</v>
      </c>
      <c r="B2356" s="20" t="str">
        <f>VLOOKUP(A2356,'Planning Periods'!$E$2:$N$540,10,FALSE)</f>
        <v>10/15/2013 - 10/15/2021</v>
      </c>
      <c r="C2356" s="103">
        <v>2017</v>
      </c>
      <c r="D2356" s="103" t="str">
        <f t="shared" si="34"/>
        <v>Whittier 2017</v>
      </c>
      <c r="E2356" s="103">
        <v>228</v>
      </c>
      <c r="F2356" s="101">
        <v>0</v>
      </c>
      <c r="G2356" s="103">
        <v>0</v>
      </c>
      <c r="H2356" s="103">
        <v>0</v>
      </c>
      <c r="I2356" s="102"/>
      <c r="J2356" s="103">
        <v>135</v>
      </c>
      <c r="K2356" s="101">
        <v>0</v>
      </c>
      <c r="L2356" s="103">
        <v>0</v>
      </c>
      <c r="M2356" s="103">
        <v>0</v>
      </c>
      <c r="N2356" s="102"/>
      <c r="O2356" s="103">
        <v>146</v>
      </c>
      <c r="P2356" s="103">
        <v>52</v>
      </c>
      <c r="Q2356" s="102"/>
      <c r="R2356" s="103">
        <v>369</v>
      </c>
      <c r="S2356" s="103">
        <v>3</v>
      </c>
      <c r="T2356" s="102">
        <v>0</v>
      </c>
      <c r="U2356" s="103">
        <v>878</v>
      </c>
      <c r="V2356" s="103">
        <v>55</v>
      </c>
    </row>
    <row r="2357" spans="1:22">
      <c r="A2357" s="104" t="s">
        <v>1324</v>
      </c>
      <c r="B2357" s="20"/>
      <c r="C2357" s="103">
        <v>2013</v>
      </c>
      <c r="D2357" s="103" t="str">
        <f t="shared" si="34"/>
        <v>Wildomar 2013</v>
      </c>
      <c r="E2357" s="103" t="s">
        <v>1538</v>
      </c>
      <c r="F2357" s="101" t="s">
        <v>1538</v>
      </c>
      <c r="G2357" s="103" t="s">
        <v>1538</v>
      </c>
      <c r="H2357" s="103" t="s">
        <v>1538</v>
      </c>
      <c r="I2357" s="102"/>
      <c r="J2357" s="103" t="s">
        <v>1538</v>
      </c>
      <c r="K2357" s="101" t="s">
        <v>1538</v>
      </c>
      <c r="L2357" s="103" t="s">
        <v>1538</v>
      </c>
      <c r="M2357" s="103" t="s">
        <v>1538</v>
      </c>
      <c r="N2357" s="102"/>
      <c r="O2357" s="103" t="s">
        <v>1538</v>
      </c>
      <c r="P2357" s="103" t="s">
        <v>1538</v>
      </c>
      <c r="Q2357" s="102"/>
      <c r="R2357" s="103" t="s">
        <v>1538</v>
      </c>
      <c r="S2357" s="103" t="s">
        <v>1538</v>
      </c>
      <c r="T2357" s="102" t="s">
        <v>1538</v>
      </c>
      <c r="U2357" s="103" t="s">
        <v>1538</v>
      </c>
      <c r="V2357" s="103" t="s">
        <v>1538</v>
      </c>
    </row>
    <row r="2358" spans="1:22" ht="16">
      <c r="A2358" s="104" t="s">
        <v>1324</v>
      </c>
      <c r="B2358" s="20" t="str">
        <f>VLOOKUP(A2358,'Planning Periods'!$E$2:$N$540,10,FALSE)</f>
        <v>10/15/2013 - 10/15/2021</v>
      </c>
      <c r="C2358" s="103">
        <v>2014</v>
      </c>
      <c r="D2358" s="103" t="str">
        <f t="shared" si="34"/>
        <v>Wildomar 2014</v>
      </c>
      <c r="E2358" s="103">
        <v>621</v>
      </c>
      <c r="F2358" s="101">
        <v>0</v>
      </c>
      <c r="G2358" s="103">
        <v>0</v>
      </c>
      <c r="H2358" s="103">
        <v>0</v>
      </c>
      <c r="I2358" s="102"/>
      <c r="J2358" s="103">
        <v>415</v>
      </c>
      <c r="K2358" s="101">
        <v>0</v>
      </c>
      <c r="L2358" s="103">
        <v>0</v>
      </c>
      <c r="M2358" s="103">
        <v>0</v>
      </c>
      <c r="N2358" s="102"/>
      <c r="O2358" s="103">
        <v>461</v>
      </c>
      <c r="P2358" s="103">
        <v>4</v>
      </c>
      <c r="Q2358" s="102"/>
      <c r="R2358" s="103">
        <v>1038</v>
      </c>
      <c r="S2358" s="103">
        <v>307</v>
      </c>
      <c r="T2358" s="102">
        <v>0</v>
      </c>
      <c r="U2358" s="103">
        <v>2535</v>
      </c>
      <c r="V2358" s="103">
        <v>311</v>
      </c>
    </row>
    <row r="2359" spans="1:22" ht="16">
      <c r="A2359" s="104" t="s">
        <v>1324</v>
      </c>
      <c r="B2359" s="20" t="str">
        <f>VLOOKUP(A2359,'Planning Periods'!$E$2:$N$540,10,FALSE)</f>
        <v>10/15/2013 - 10/15/2021</v>
      </c>
      <c r="C2359" s="103">
        <v>2015</v>
      </c>
      <c r="D2359" s="103" t="str">
        <f t="shared" si="34"/>
        <v>Wildomar 2015</v>
      </c>
      <c r="E2359" s="103">
        <v>621</v>
      </c>
      <c r="F2359" s="101">
        <v>0</v>
      </c>
      <c r="G2359" s="103">
        <v>0</v>
      </c>
      <c r="H2359" s="103">
        <v>0</v>
      </c>
      <c r="I2359" s="102"/>
      <c r="J2359" s="103">
        <v>415</v>
      </c>
      <c r="K2359" s="101">
        <v>0</v>
      </c>
      <c r="L2359" s="103">
        <v>0</v>
      </c>
      <c r="M2359" s="103">
        <v>0</v>
      </c>
      <c r="N2359" s="102"/>
      <c r="O2359" s="103">
        <v>461</v>
      </c>
      <c r="P2359" s="103">
        <v>2</v>
      </c>
      <c r="Q2359" s="102"/>
      <c r="R2359" s="103">
        <v>1038</v>
      </c>
      <c r="S2359" s="103">
        <v>12</v>
      </c>
      <c r="T2359" s="102">
        <v>0</v>
      </c>
      <c r="U2359" s="103">
        <v>2535</v>
      </c>
      <c r="V2359" s="103">
        <v>14</v>
      </c>
    </row>
    <row r="2360" spans="1:22" ht="16">
      <c r="A2360" s="104" t="s">
        <v>1324</v>
      </c>
      <c r="B2360" s="20" t="str">
        <f>VLOOKUP(A2360,'Planning Periods'!$E$2:$N$540,10,FALSE)</f>
        <v>10/15/2013 - 10/15/2021</v>
      </c>
      <c r="C2360" s="103">
        <v>2016</v>
      </c>
      <c r="D2360" s="103" t="str">
        <f t="shared" si="34"/>
        <v>Wildomar 2016</v>
      </c>
      <c r="E2360" s="103">
        <v>621</v>
      </c>
      <c r="F2360" s="101">
        <v>0</v>
      </c>
      <c r="G2360" s="103">
        <v>0</v>
      </c>
      <c r="H2360" s="103">
        <v>0</v>
      </c>
      <c r="I2360" s="102"/>
      <c r="J2360" s="103">
        <v>415</v>
      </c>
      <c r="K2360" s="101">
        <v>0</v>
      </c>
      <c r="L2360" s="103">
        <v>0</v>
      </c>
      <c r="M2360" s="103">
        <v>0</v>
      </c>
      <c r="N2360" s="102"/>
      <c r="O2360" s="103">
        <v>461</v>
      </c>
      <c r="P2360" s="103">
        <v>9</v>
      </c>
      <c r="Q2360" s="102"/>
      <c r="R2360" s="103">
        <v>1038</v>
      </c>
      <c r="S2360" s="103">
        <v>141</v>
      </c>
      <c r="T2360" s="102">
        <v>0</v>
      </c>
      <c r="U2360" s="103">
        <v>2535</v>
      </c>
      <c r="V2360" s="103">
        <v>150</v>
      </c>
    </row>
    <row r="2361" spans="1:22" ht="16">
      <c r="A2361" s="104" t="s">
        <v>1324</v>
      </c>
      <c r="B2361" s="20" t="str">
        <f>VLOOKUP(A2361,'Planning Periods'!$E$2:$N$540,10,FALSE)</f>
        <v>10/15/2013 - 10/15/2021</v>
      </c>
      <c r="C2361" s="103">
        <v>2017</v>
      </c>
      <c r="D2361" s="103" t="str">
        <f t="shared" si="34"/>
        <v>Wildomar 2017</v>
      </c>
      <c r="E2361" s="103">
        <v>621</v>
      </c>
      <c r="F2361" s="101">
        <v>0</v>
      </c>
      <c r="G2361" s="103">
        <v>0</v>
      </c>
      <c r="H2361" s="103">
        <v>0</v>
      </c>
      <c r="I2361" s="102"/>
      <c r="J2361" s="103">
        <v>415</v>
      </c>
      <c r="K2361" s="101">
        <v>0</v>
      </c>
      <c r="L2361" s="103">
        <v>0</v>
      </c>
      <c r="M2361" s="103">
        <v>0</v>
      </c>
      <c r="N2361" s="102"/>
      <c r="O2361" s="103">
        <v>461</v>
      </c>
      <c r="P2361" s="103">
        <v>10</v>
      </c>
      <c r="Q2361" s="102"/>
      <c r="R2361" s="103">
        <v>1038</v>
      </c>
      <c r="S2361" s="103">
        <v>110</v>
      </c>
      <c r="T2361" s="102">
        <v>0</v>
      </c>
      <c r="U2361" s="103">
        <v>2535</v>
      </c>
      <c r="V2361" s="103">
        <v>120</v>
      </c>
    </row>
    <row r="2362" spans="1:22" ht="16">
      <c r="A2362" t="s">
        <v>1210</v>
      </c>
      <c r="B2362" s="20" t="str">
        <f>VLOOKUP(A2362,'Planning Periods'!$E$2:$N$540,10,FALSE)</f>
        <v>06/30/2014 - 06/30/2019</v>
      </c>
      <c r="C2362" s="103">
        <v>2014</v>
      </c>
      <c r="D2362" s="103" t="str">
        <f t="shared" si="34"/>
        <v>Williams 2014</v>
      </c>
      <c r="E2362" s="101" t="s">
        <v>1538</v>
      </c>
      <c r="F2362" s="101" t="s">
        <v>1538</v>
      </c>
      <c r="G2362" s="101" t="s">
        <v>1538</v>
      </c>
      <c r="H2362" s="101" t="s">
        <v>1538</v>
      </c>
      <c r="I2362" s="101">
        <v>0</v>
      </c>
      <c r="J2362" s="101" t="s">
        <v>1538</v>
      </c>
      <c r="K2362" s="101" t="s">
        <v>1538</v>
      </c>
      <c r="L2362" s="101" t="s">
        <v>1538</v>
      </c>
      <c r="M2362" s="101" t="s">
        <v>1538</v>
      </c>
      <c r="N2362" s="101">
        <v>0</v>
      </c>
      <c r="O2362" s="101" t="s">
        <v>1538</v>
      </c>
      <c r="P2362" s="101" t="s">
        <v>1538</v>
      </c>
      <c r="Q2362" s="101"/>
      <c r="R2362" s="101" t="s">
        <v>1538</v>
      </c>
      <c r="S2362" s="101" t="s">
        <v>1538</v>
      </c>
      <c r="T2362" s="101" t="s">
        <v>1538</v>
      </c>
      <c r="U2362" s="101" t="s">
        <v>1538</v>
      </c>
      <c r="V2362" s="101" t="s">
        <v>1538</v>
      </c>
    </row>
    <row r="2363" spans="1:22" ht="16">
      <c r="A2363" t="s">
        <v>1210</v>
      </c>
      <c r="B2363" s="20" t="str">
        <f>VLOOKUP(A2363,'Planning Periods'!$E$2:$N$540,10,FALSE)</f>
        <v>06/30/2014 - 06/30/2019</v>
      </c>
      <c r="C2363" s="103">
        <v>2015</v>
      </c>
      <c r="D2363" s="103" t="str">
        <f t="shared" si="34"/>
        <v>Williams 2015</v>
      </c>
      <c r="E2363" t="s">
        <v>1538</v>
      </c>
      <c r="F2363" t="s">
        <v>1538</v>
      </c>
      <c r="G2363" t="s">
        <v>1538</v>
      </c>
      <c r="H2363" t="s">
        <v>1538</v>
      </c>
      <c r="J2363" t="s">
        <v>1538</v>
      </c>
      <c r="K2363" t="s">
        <v>1538</v>
      </c>
      <c r="L2363" t="s">
        <v>1538</v>
      </c>
      <c r="M2363" t="s">
        <v>1538</v>
      </c>
      <c r="O2363" t="s">
        <v>1538</v>
      </c>
      <c r="P2363" t="s">
        <v>1538</v>
      </c>
      <c r="R2363" t="s">
        <v>1538</v>
      </c>
      <c r="S2363" t="s">
        <v>1538</v>
      </c>
      <c r="T2363" t="s">
        <v>1538</v>
      </c>
      <c r="U2363" t="s">
        <v>1538</v>
      </c>
      <c r="V2363" t="s">
        <v>1538</v>
      </c>
    </row>
    <row r="2364" spans="1:22" ht="16">
      <c r="A2364" t="s">
        <v>1210</v>
      </c>
      <c r="B2364" s="20" t="str">
        <f>VLOOKUP(A2364,'Planning Periods'!$E$2:$N$540,10,FALSE)</f>
        <v>06/30/2014 - 06/30/2019</v>
      </c>
      <c r="C2364" s="103">
        <v>2016</v>
      </c>
      <c r="D2364" s="103" t="str">
        <f t="shared" si="34"/>
        <v>Williams 2016</v>
      </c>
      <c r="E2364" t="s">
        <v>1538</v>
      </c>
      <c r="F2364" t="s">
        <v>1538</v>
      </c>
      <c r="G2364" t="s">
        <v>1538</v>
      </c>
      <c r="H2364" t="s">
        <v>1538</v>
      </c>
      <c r="J2364" t="s">
        <v>1538</v>
      </c>
      <c r="K2364" t="s">
        <v>1538</v>
      </c>
      <c r="L2364" t="s">
        <v>1538</v>
      </c>
      <c r="M2364" t="s">
        <v>1538</v>
      </c>
      <c r="O2364" t="s">
        <v>1538</v>
      </c>
      <c r="P2364" t="s">
        <v>1538</v>
      </c>
      <c r="R2364" t="s">
        <v>1538</v>
      </c>
      <c r="S2364" t="s">
        <v>1538</v>
      </c>
      <c r="T2364" t="s">
        <v>1538</v>
      </c>
      <c r="U2364" t="s">
        <v>1538</v>
      </c>
      <c r="V2364" t="s">
        <v>1538</v>
      </c>
    </row>
    <row r="2365" spans="1:22" ht="16">
      <c r="A2365" t="s">
        <v>1210</v>
      </c>
      <c r="B2365" s="20" t="str">
        <f>VLOOKUP(A2365,'Planning Periods'!$E$2:$N$540,10,FALSE)</f>
        <v>06/30/2014 - 06/30/2019</v>
      </c>
      <c r="C2365" s="103">
        <v>2017</v>
      </c>
      <c r="D2365" s="103" t="str">
        <f t="shared" si="34"/>
        <v>Williams 2017</v>
      </c>
      <c r="E2365" t="s">
        <v>1538</v>
      </c>
      <c r="F2365" t="s">
        <v>1538</v>
      </c>
      <c r="G2365" t="s">
        <v>1538</v>
      </c>
      <c r="H2365" t="s">
        <v>1538</v>
      </c>
      <c r="J2365" t="s">
        <v>1538</v>
      </c>
      <c r="K2365" t="s">
        <v>1538</v>
      </c>
      <c r="L2365" t="s">
        <v>1538</v>
      </c>
      <c r="M2365" t="s">
        <v>1538</v>
      </c>
      <c r="O2365" t="s">
        <v>1538</v>
      </c>
      <c r="P2365" t="s">
        <v>1538</v>
      </c>
      <c r="R2365" t="s">
        <v>1538</v>
      </c>
      <c r="S2365" t="s">
        <v>1538</v>
      </c>
      <c r="T2365" t="s">
        <v>1538</v>
      </c>
      <c r="U2365" t="s">
        <v>1538</v>
      </c>
      <c r="V2365" t="s">
        <v>1538</v>
      </c>
    </row>
    <row r="2366" spans="1:22" ht="16">
      <c r="A2366" t="s">
        <v>1027</v>
      </c>
      <c r="B2366" s="20" t="str">
        <f>VLOOKUP(A2366,'Planning Periods'!$E$2:$N$540,10,FALSE)</f>
        <v>06/30/2014 - 06/30/2019</v>
      </c>
      <c r="C2366" s="103">
        <v>2014</v>
      </c>
      <c r="D2366" s="103" t="str">
        <f t="shared" si="34"/>
        <v>Willits 2014</v>
      </c>
      <c r="E2366" s="101" t="s">
        <v>1538</v>
      </c>
      <c r="F2366" s="101" t="s">
        <v>1538</v>
      </c>
      <c r="G2366" s="101" t="s">
        <v>1538</v>
      </c>
      <c r="H2366" s="101" t="s">
        <v>1538</v>
      </c>
      <c r="I2366" s="101">
        <v>0</v>
      </c>
      <c r="J2366" s="101" t="s">
        <v>1538</v>
      </c>
      <c r="K2366" s="101" t="s">
        <v>1538</v>
      </c>
      <c r="L2366" s="101" t="s">
        <v>1538</v>
      </c>
      <c r="M2366" s="101" t="s">
        <v>1538</v>
      </c>
      <c r="N2366" s="101">
        <v>0</v>
      </c>
      <c r="O2366" s="101" t="s">
        <v>1538</v>
      </c>
      <c r="P2366" s="101" t="s">
        <v>1538</v>
      </c>
      <c r="Q2366" s="101"/>
      <c r="R2366" s="101" t="s">
        <v>1538</v>
      </c>
      <c r="S2366" s="101" t="s">
        <v>1538</v>
      </c>
      <c r="T2366" s="101" t="s">
        <v>1538</v>
      </c>
      <c r="U2366" s="101" t="s">
        <v>1538</v>
      </c>
      <c r="V2366" s="101" t="s">
        <v>1538</v>
      </c>
    </row>
    <row r="2367" spans="1:22" ht="16">
      <c r="A2367" t="s">
        <v>1027</v>
      </c>
      <c r="B2367" s="20" t="str">
        <f>VLOOKUP(A2367,'Planning Periods'!$E$2:$N$540,10,FALSE)</f>
        <v>06/30/2014 - 06/30/2019</v>
      </c>
      <c r="C2367" s="103">
        <v>2015</v>
      </c>
      <c r="D2367" s="103" t="str">
        <f t="shared" si="34"/>
        <v>Willits 2015</v>
      </c>
      <c r="E2367" t="s">
        <v>1538</v>
      </c>
      <c r="F2367" t="s">
        <v>1538</v>
      </c>
      <c r="G2367" t="s">
        <v>1538</v>
      </c>
      <c r="H2367" t="s">
        <v>1538</v>
      </c>
      <c r="J2367" t="s">
        <v>1538</v>
      </c>
      <c r="K2367" t="s">
        <v>1538</v>
      </c>
      <c r="L2367" t="s">
        <v>1538</v>
      </c>
      <c r="M2367" t="s">
        <v>1538</v>
      </c>
      <c r="O2367" t="s">
        <v>1538</v>
      </c>
      <c r="P2367" t="s">
        <v>1538</v>
      </c>
      <c r="R2367" t="s">
        <v>1538</v>
      </c>
      <c r="S2367" t="s">
        <v>1538</v>
      </c>
      <c r="T2367" t="s">
        <v>1538</v>
      </c>
      <c r="U2367" t="s">
        <v>1538</v>
      </c>
      <c r="V2367" t="s">
        <v>1538</v>
      </c>
    </row>
    <row r="2368" spans="1:22" ht="16">
      <c r="A2368" t="s">
        <v>1027</v>
      </c>
      <c r="B2368" s="20" t="str">
        <f>VLOOKUP(A2368,'Planning Periods'!$E$2:$N$540,10,FALSE)</f>
        <v>06/30/2014 - 06/30/2019</v>
      </c>
      <c r="C2368" s="103">
        <v>2016</v>
      </c>
      <c r="D2368" s="103" t="str">
        <f t="shared" si="34"/>
        <v>Willits 2016</v>
      </c>
      <c r="E2368" t="s">
        <v>1538</v>
      </c>
      <c r="F2368" t="s">
        <v>1538</v>
      </c>
      <c r="G2368" t="s">
        <v>1538</v>
      </c>
      <c r="H2368" t="s">
        <v>1538</v>
      </c>
      <c r="J2368" t="s">
        <v>1538</v>
      </c>
      <c r="K2368" t="s">
        <v>1538</v>
      </c>
      <c r="L2368" t="s">
        <v>1538</v>
      </c>
      <c r="M2368" t="s">
        <v>1538</v>
      </c>
      <c r="O2368" t="s">
        <v>1538</v>
      </c>
      <c r="P2368" t="s">
        <v>1538</v>
      </c>
      <c r="R2368" t="s">
        <v>1538</v>
      </c>
      <c r="S2368" t="s">
        <v>1538</v>
      </c>
      <c r="T2368" t="s">
        <v>1538</v>
      </c>
      <c r="U2368" t="s">
        <v>1538</v>
      </c>
      <c r="V2368" t="s">
        <v>1538</v>
      </c>
    </row>
    <row r="2369" spans="1:22" ht="16">
      <c r="A2369" t="s">
        <v>1027</v>
      </c>
      <c r="B2369" s="20" t="str">
        <f>VLOOKUP(A2369,'Planning Periods'!$E$2:$N$540,10,FALSE)</f>
        <v>06/30/2014 - 06/30/2019</v>
      </c>
      <c r="C2369" s="103">
        <v>2017</v>
      </c>
      <c r="D2369" s="103" t="str">
        <f t="shared" si="34"/>
        <v>Willits 2017</v>
      </c>
      <c r="E2369" t="s">
        <v>1538</v>
      </c>
      <c r="F2369" t="s">
        <v>1538</v>
      </c>
      <c r="G2369" t="s">
        <v>1538</v>
      </c>
      <c r="H2369" t="s">
        <v>1538</v>
      </c>
      <c r="J2369" t="s">
        <v>1538</v>
      </c>
      <c r="K2369" t="s">
        <v>1538</v>
      </c>
      <c r="L2369" t="s">
        <v>1538</v>
      </c>
      <c r="M2369" t="s">
        <v>1538</v>
      </c>
      <c r="O2369" t="s">
        <v>1538</v>
      </c>
      <c r="P2369" t="s">
        <v>1538</v>
      </c>
      <c r="R2369" t="s">
        <v>1538</v>
      </c>
      <c r="S2369" t="s">
        <v>1538</v>
      </c>
      <c r="T2369" t="s">
        <v>1538</v>
      </c>
      <c r="U2369" t="s">
        <v>1538</v>
      </c>
      <c r="V2369" t="s">
        <v>1538</v>
      </c>
    </row>
    <row r="2370" spans="1:22" ht="16">
      <c r="A2370" s="104" t="s">
        <v>1169</v>
      </c>
      <c r="B2370" s="20" t="str">
        <f>VLOOKUP(A2370,'Planning Periods'!$E$2:$N$540,10,FALSE)</f>
        <v>06/30/2014 - 06/30/2019</v>
      </c>
      <c r="C2370" s="103">
        <v>2014</v>
      </c>
      <c r="D2370" s="103" t="str">
        <f t="shared" si="34"/>
        <v>Willows 2014</v>
      </c>
      <c r="E2370" s="103">
        <v>15</v>
      </c>
      <c r="F2370" s="101">
        <v>0</v>
      </c>
      <c r="G2370" s="103">
        <v>0</v>
      </c>
      <c r="H2370" s="103">
        <v>0</v>
      </c>
      <c r="I2370" s="102"/>
      <c r="J2370" s="103">
        <v>11</v>
      </c>
      <c r="K2370" s="101">
        <v>0</v>
      </c>
      <c r="L2370" s="103">
        <v>0</v>
      </c>
      <c r="M2370" s="103">
        <v>0</v>
      </c>
      <c r="N2370" s="102"/>
      <c r="O2370" s="103">
        <v>11</v>
      </c>
      <c r="P2370" s="103">
        <v>0</v>
      </c>
      <c r="Q2370" s="102"/>
      <c r="R2370" s="103">
        <v>26</v>
      </c>
      <c r="S2370" s="103">
        <v>0</v>
      </c>
      <c r="T2370" s="102">
        <v>0</v>
      </c>
      <c r="U2370" s="103">
        <v>63</v>
      </c>
      <c r="V2370" s="103">
        <v>0</v>
      </c>
    </row>
    <row r="2371" spans="1:22" ht="16">
      <c r="A2371" s="104" t="s">
        <v>1169</v>
      </c>
      <c r="B2371" s="20" t="str">
        <f>VLOOKUP(A2371,'Planning Periods'!$E$2:$N$540,10,FALSE)</f>
        <v>06/30/2014 - 06/30/2019</v>
      </c>
      <c r="C2371" s="103">
        <v>2015</v>
      </c>
      <c r="D2371" s="103" t="str">
        <f t="shared" ref="D2371:D2433" si="35">CONCATENATE(A2371," ",C2371)</f>
        <v>Willows 2015</v>
      </c>
      <c r="E2371" s="103">
        <v>15</v>
      </c>
      <c r="F2371" s="101">
        <v>49</v>
      </c>
      <c r="G2371" s="103">
        <v>49</v>
      </c>
      <c r="H2371" s="103">
        <v>0</v>
      </c>
      <c r="I2371" s="102"/>
      <c r="J2371" s="103">
        <v>11</v>
      </c>
      <c r="K2371" s="101">
        <v>0</v>
      </c>
      <c r="L2371" s="103">
        <v>0</v>
      </c>
      <c r="M2371" s="103">
        <v>0</v>
      </c>
      <c r="N2371" s="102"/>
      <c r="O2371" s="103">
        <v>11</v>
      </c>
      <c r="P2371" s="103">
        <v>0</v>
      </c>
      <c r="Q2371" s="102"/>
      <c r="R2371" s="103">
        <v>26</v>
      </c>
      <c r="S2371" s="103">
        <v>0</v>
      </c>
      <c r="T2371" s="102">
        <v>0</v>
      </c>
      <c r="U2371" s="103">
        <v>63</v>
      </c>
      <c r="V2371" s="103">
        <v>49</v>
      </c>
    </row>
    <row r="2372" spans="1:22" ht="16">
      <c r="A2372" s="104" t="s">
        <v>1169</v>
      </c>
      <c r="B2372" s="20" t="str">
        <f>VLOOKUP(A2372,'Planning Periods'!$E$2:$N$540,10,FALSE)</f>
        <v>06/30/2014 - 06/30/2019</v>
      </c>
      <c r="C2372" s="103">
        <v>2016</v>
      </c>
      <c r="D2372" s="103" t="str">
        <f t="shared" si="35"/>
        <v>Willows 2016</v>
      </c>
      <c r="E2372" s="103">
        <v>15</v>
      </c>
      <c r="F2372" s="101">
        <v>0</v>
      </c>
      <c r="G2372" s="103">
        <v>0</v>
      </c>
      <c r="H2372" s="103">
        <v>0</v>
      </c>
      <c r="I2372" s="102"/>
      <c r="J2372" s="103">
        <v>11</v>
      </c>
      <c r="K2372" s="101">
        <v>2</v>
      </c>
      <c r="L2372" s="103">
        <v>2</v>
      </c>
      <c r="M2372" s="103">
        <v>0</v>
      </c>
      <c r="N2372" s="102"/>
      <c r="O2372" s="103">
        <v>11</v>
      </c>
      <c r="P2372" s="103">
        <v>1</v>
      </c>
      <c r="Q2372" s="102"/>
      <c r="R2372" s="103">
        <v>26</v>
      </c>
      <c r="S2372" s="103">
        <v>0</v>
      </c>
      <c r="T2372" s="102">
        <v>0</v>
      </c>
      <c r="U2372" s="103">
        <v>63</v>
      </c>
      <c r="V2372" s="103">
        <v>3</v>
      </c>
    </row>
    <row r="2373" spans="1:22" ht="16">
      <c r="A2373" s="104" t="s">
        <v>1169</v>
      </c>
      <c r="B2373" s="20" t="str">
        <f>VLOOKUP(A2373,'Planning Periods'!$E$2:$N$540,10,FALSE)</f>
        <v>06/30/2014 - 06/30/2019</v>
      </c>
      <c r="C2373" s="103">
        <v>2017</v>
      </c>
      <c r="D2373" s="103" t="str">
        <f t="shared" si="35"/>
        <v>Willows 2017</v>
      </c>
      <c r="E2373" s="103">
        <v>15</v>
      </c>
      <c r="F2373" s="101">
        <v>0</v>
      </c>
      <c r="G2373" s="103">
        <v>0</v>
      </c>
      <c r="H2373" s="103">
        <v>0</v>
      </c>
      <c r="I2373" s="102"/>
      <c r="J2373" s="103">
        <v>11</v>
      </c>
      <c r="K2373" s="101">
        <v>0</v>
      </c>
      <c r="L2373" s="103">
        <v>0</v>
      </c>
      <c r="M2373" s="103">
        <v>0</v>
      </c>
      <c r="N2373" s="102"/>
      <c r="O2373" s="103">
        <v>11</v>
      </c>
      <c r="P2373" s="103">
        <v>0</v>
      </c>
      <c r="Q2373" s="102"/>
      <c r="R2373" s="103">
        <v>26</v>
      </c>
      <c r="S2373" s="103">
        <v>2</v>
      </c>
      <c r="T2373" s="102">
        <v>0</v>
      </c>
      <c r="U2373" s="103">
        <v>63</v>
      </c>
      <c r="V2373" s="103">
        <v>2</v>
      </c>
    </row>
    <row r="2374" spans="1:22" ht="16">
      <c r="A2374" s="104" t="s">
        <v>1333</v>
      </c>
      <c r="B2374" s="20" t="str">
        <f>VLOOKUP(A2374,'Planning Periods'!$E$2:$N$540,10,FALSE)</f>
        <v>01/31/2015 - 01/31/2023</v>
      </c>
      <c r="C2374" s="103">
        <v>2014</v>
      </c>
      <c r="D2374" s="103" t="str">
        <f t="shared" si="35"/>
        <v>Windsor 2014</v>
      </c>
      <c r="E2374" s="103">
        <v>120</v>
      </c>
      <c r="F2374" s="101">
        <v>0</v>
      </c>
      <c r="G2374" s="103">
        <v>0</v>
      </c>
      <c r="H2374" s="103">
        <v>0</v>
      </c>
      <c r="I2374" s="102"/>
      <c r="J2374" s="103">
        <v>65</v>
      </c>
      <c r="K2374" s="101">
        <v>0</v>
      </c>
      <c r="L2374" s="103">
        <v>0</v>
      </c>
      <c r="M2374" s="103">
        <v>0</v>
      </c>
      <c r="N2374" s="102"/>
      <c r="O2374" s="103">
        <v>67</v>
      </c>
      <c r="P2374" s="103">
        <v>1</v>
      </c>
      <c r="Q2374" s="102"/>
      <c r="R2374" s="103">
        <v>188</v>
      </c>
      <c r="S2374" s="103">
        <v>9</v>
      </c>
      <c r="T2374" s="102">
        <v>0</v>
      </c>
      <c r="U2374" s="103">
        <v>440</v>
      </c>
      <c r="V2374" s="103">
        <v>10</v>
      </c>
    </row>
    <row r="2375" spans="1:22" ht="16">
      <c r="A2375" s="104" t="s">
        <v>1333</v>
      </c>
      <c r="B2375" s="20" t="str">
        <f>VLOOKUP(A2375,'Planning Periods'!$E$2:$N$540,10,FALSE)</f>
        <v>01/31/2015 - 01/31/2023</v>
      </c>
      <c r="C2375" s="103">
        <v>2015</v>
      </c>
      <c r="D2375" s="103" t="str">
        <f t="shared" si="35"/>
        <v>Windsor 2015</v>
      </c>
      <c r="E2375" s="103">
        <v>120</v>
      </c>
      <c r="F2375" s="101">
        <v>0</v>
      </c>
      <c r="G2375" s="103">
        <v>0</v>
      </c>
      <c r="H2375" s="103">
        <v>0</v>
      </c>
      <c r="I2375" s="102"/>
      <c r="J2375" s="103">
        <v>65</v>
      </c>
      <c r="K2375" s="101">
        <v>0</v>
      </c>
      <c r="L2375" s="103">
        <v>0</v>
      </c>
      <c r="M2375" s="103">
        <v>0</v>
      </c>
      <c r="N2375" s="102"/>
      <c r="O2375" s="103">
        <v>67</v>
      </c>
      <c r="P2375" s="103">
        <v>0</v>
      </c>
      <c r="Q2375" s="102"/>
      <c r="R2375" s="103">
        <v>188</v>
      </c>
      <c r="S2375" s="103">
        <v>55</v>
      </c>
      <c r="T2375" s="102">
        <v>0</v>
      </c>
      <c r="U2375" s="103">
        <v>440</v>
      </c>
      <c r="V2375" s="103">
        <v>55</v>
      </c>
    </row>
    <row r="2376" spans="1:22" ht="16">
      <c r="A2376" s="104" t="s">
        <v>1333</v>
      </c>
      <c r="B2376" s="20" t="str">
        <f>VLOOKUP(A2376,'Planning Periods'!$E$2:$N$540,10,FALSE)</f>
        <v>01/31/2015 - 01/31/2023</v>
      </c>
      <c r="C2376" s="103">
        <v>2016</v>
      </c>
      <c r="D2376" s="103" t="str">
        <f t="shared" si="35"/>
        <v>Windsor 2016</v>
      </c>
      <c r="E2376" s="103">
        <v>120</v>
      </c>
      <c r="F2376" s="101">
        <v>0</v>
      </c>
      <c r="G2376" s="103">
        <v>0</v>
      </c>
      <c r="H2376" s="103">
        <v>0</v>
      </c>
      <c r="I2376" s="102"/>
      <c r="J2376" s="103">
        <v>65</v>
      </c>
      <c r="K2376" s="101">
        <v>0</v>
      </c>
      <c r="L2376" s="103">
        <v>0</v>
      </c>
      <c r="M2376" s="103">
        <v>0</v>
      </c>
      <c r="N2376" s="102"/>
      <c r="O2376" s="103">
        <v>67</v>
      </c>
      <c r="P2376" s="103">
        <v>0</v>
      </c>
      <c r="Q2376" s="102"/>
      <c r="R2376" s="103">
        <v>188</v>
      </c>
      <c r="S2376" s="103">
        <v>3</v>
      </c>
      <c r="T2376" s="102">
        <v>0</v>
      </c>
      <c r="U2376" s="103">
        <v>440</v>
      </c>
      <c r="V2376" s="103">
        <v>3</v>
      </c>
    </row>
    <row r="2377" spans="1:22" ht="16">
      <c r="A2377" s="104" t="s">
        <v>1333</v>
      </c>
      <c r="B2377" s="20" t="str">
        <f>VLOOKUP(A2377,'Planning Periods'!$E$2:$N$540,10,FALSE)</f>
        <v>01/31/2015 - 01/31/2023</v>
      </c>
      <c r="C2377" s="103">
        <v>2017</v>
      </c>
      <c r="D2377" s="103" t="str">
        <f t="shared" si="35"/>
        <v>Windsor 2017</v>
      </c>
      <c r="E2377" s="103">
        <v>120</v>
      </c>
      <c r="F2377" s="101">
        <v>0</v>
      </c>
      <c r="G2377" s="103">
        <v>0</v>
      </c>
      <c r="H2377" s="103">
        <v>0</v>
      </c>
      <c r="I2377" s="102"/>
      <c r="J2377" s="103">
        <v>65</v>
      </c>
      <c r="K2377" s="101">
        <v>0</v>
      </c>
      <c r="L2377" s="103">
        <v>0</v>
      </c>
      <c r="M2377" s="103">
        <v>0</v>
      </c>
      <c r="N2377" s="102"/>
      <c r="O2377" s="103">
        <v>67</v>
      </c>
      <c r="P2377" s="103">
        <v>0</v>
      </c>
      <c r="Q2377" s="102"/>
      <c r="R2377" s="103">
        <v>188</v>
      </c>
      <c r="S2377" s="103">
        <v>5</v>
      </c>
      <c r="T2377" s="102">
        <v>0</v>
      </c>
      <c r="U2377" s="103">
        <v>440</v>
      </c>
      <c r="V2377" s="103">
        <v>5</v>
      </c>
    </row>
    <row r="2378" spans="1:22" ht="16">
      <c r="A2378" s="104" t="s">
        <v>753</v>
      </c>
      <c r="B2378" s="20" t="str">
        <f>VLOOKUP(A2378,'Planning Periods'!$E$2:$N$540,10,FALSE)</f>
        <v>10/31/2013 - 10/31/2021</v>
      </c>
      <c r="C2378" s="103">
        <v>2013</v>
      </c>
      <c r="D2378" s="103" t="str">
        <f t="shared" si="35"/>
        <v>Winters 2013</v>
      </c>
      <c r="E2378" s="103">
        <v>76</v>
      </c>
      <c r="F2378" s="101">
        <v>0</v>
      </c>
      <c r="G2378" s="103">
        <v>0</v>
      </c>
      <c r="H2378" s="103">
        <v>0</v>
      </c>
      <c r="I2378" s="102"/>
      <c r="J2378" s="103">
        <v>54</v>
      </c>
      <c r="K2378" s="101">
        <v>0</v>
      </c>
      <c r="L2378" s="103">
        <v>0</v>
      </c>
      <c r="M2378" s="103">
        <v>0</v>
      </c>
      <c r="N2378" s="102"/>
      <c r="O2378" s="103">
        <v>59</v>
      </c>
      <c r="P2378" s="103">
        <v>1</v>
      </c>
      <c r="Q2378" s="102"/>
      <c r="R2378" s="103">
        <v>130</v>
      </c>
      <c r="S2378" s="103">
        <v>0</v>
      </c>
      <c r="T2378" s="102">
        <v>0</v>
      </c>
      <c r="U2378" s="103">
        <v>319</v>
      </c>
      <c r="V2378" s="103">
        <v>1</v>
      </c>
    </row>
    <row r="2379" spans="1:22" ht="16">
      <c r="A2379" s="104" t="s">
        <v>753</v>
      </c>
      <c r="B2379" s="20" t="str">
        <f>VLOOKUP(A2379,'Planning Periods'!$E$2:$N$540,10,FALSE)</f>
        <v>10/31/2013 - 10/31/2021</v>
      </c>
      <c r="C2379" s="103">
        <v>2014</v>
      </c>
      <c r="D2379" s="103" t="str">
        <f t="shared" si="35"/>
        <v>Winters 2014</v>
      </c>
      <c r="E2379" s="103">
        <v>76</v>
      </c>
      <c r="F2379" s="101">
        <v>0</v>
      </c>
      <c r="G2379" s="103">
        <v>0</v>
      </c>
      <c r="H2379" s="103">
        <v>0</v>
      </c>
      <c r="I2379" s="102"/>
      <c r="J2379" s="103">
        <v>54</v>
      </c>
      <c r="K2379" s="101">
        <v>0</v>
      </c>
      <c r="L2379" s="103">
        <v>0</v>
      </c>
      <c r="M2379" s="103">
        <v>0</v>
      </c>
      <c r="N2379" s="102"/>
      <c r="O2379" s="103">
        <v>59</v>
      </c>
      <c r="P2379" s="103">
        <v>0</v>
      </c>
      <c r="Q2379" s="102"/>
      <c r="R2379" s="103">
        <v>130</v>
      </c>
      <c r="S2379" s="103">
        <v>0</v>
      </c>
      <c r="T2379" s="102">
        <v>0</v>
      </c>
      <c r="U2379" s="103">
        <v>319</v>
      </c>
      <c r="V2379" s="103">
        <v>0</v>
      </c>
    </row>
    <row r="2380" spans="1:22" ht="16">
      <c r="A2380" s="104" t="s">
        <v>753</v>
      </c>
      <c r="B2380" s="20" t="str">
        <f>VLOOKUP(A2380,'Planning Periods'!$E$2:$N$540,10,FALSE)</f>
        <v>10/31/2013 - 10/31/2021</v>
      </c>
      <c r="C2380" s="103">
        <v>2015</v>
      </c>
      <c r="D2380" s="103" t="str">
        <f t="shared" si="35"/>
        <v>Winters 2015</v>
      </c>
      <c r="E2380" s="103">
        <v>76</v>
      </c>
      <c r="F2380" s="101">
        <v>0</v>
      </c>
      <c r="G2380" s="103">
        <v>0</v>
      </c>
      <c r="H2380" s="103">
        <v>0</v>
      </c>
      <c r="I2380" s="102"/>
      <c r="J2380" s="103">
        <v>54</v>
      </c>
      <c r="K2380" s="101">
        <v>0</v>
      </c>
      <c r="L2380" s="103">
        <v>0</v>
      </c>
      <c r="M2380" s="103">
        <v>0</v>
      </c>
      <c r="N2380" s="102"/>
      <c r="O2380" s="103">
        <v>59</v>
      </c>
      <c r="P2380" s="103">
        <v>0</v>
      </c>
      <c r="Q2380" s="102"/>
      <c r="R2380" s="103">
        <v>130</v>
      </c>
      <c r="S2380" s="103">
        <v>32</v>
      </c>
      <c r="T2380" s="102">
        <v>0</v>
      </c>
      <c r="U2380" s="103">
        <v>319</v>
      </c>
      <c r="V2380" s="103">
        <v>32</v>
      </c>
    </row>
    <row r="2381" spans="1:22" ht="16">
      <c r="A2381" s="104" t="s">
        <v>753</v>
      </c>
      <c r="B2381" s="20" t="str">
        <f>VLOOKUP(A2381,'Planning Periods'!$E$2:$N$540,10,FALSE)</f>
        <v>10/31/2013 - 10/31/2021</v>
      </c>
      <c r="C2381" s="103">
        <v>2016</v>
      </c>
      <c r="D2381" s="103" t="str">
        <f t="shared" si="35"/>
        <v>Winters 2016</v>
      </c>
      <c r="E2381" s="103">
        <v>76</v>
      </c>
      <c r="F2381" s="101">
        <v>0</v>
      </c>
      <c r="G2381" s="103">
        <v>0</v>
      </c>
      <c r="H2381" s="103">
        <v>0</v>
      </c>
      <c r="I2381" s="102"/>
      <c r="J2381" s="103">
        <v>54</v>
      </c>
      <c r="K2381" s="101">
        <v>0</v>
      </c>
      <c r="L2381" s="103">
        <v>0</v>
      </c>
      <c r="M2381" s="103">
        <v>0</v>
      </c>
      <c r="N2381" s="102"/>
      <c r="O2381" s="103">
        <v>59</v>
      </c>
      <c r="P2381" s="103">
        <v>7</v>
      </c>
      <c r="Q2381" s="102"/>
      <c r="R2381" s="103">
        <v>130</v>
      </c>
      <c r="S2381" s="103">
        <v>26</v>
      </c>
      <c r="T2381" s="102">
        <v>0</v>
      </c>
      <c r="U2381" s="103">
        <v>319</v>
      </c>
      <c r="V2381" s="103">
        <v>33</v>
      </c>
    </row>
    <row r="2382" spans="1:22" ht="16">
      <c r="A2382" s="104" t="s">
        <v>753</v>
      </c>
      <c r="B2382" s="20" t="str">
        <f>VLOOKUP(A2382,'Planning Periods'!$E$2:$N$540,10,FALSE)</f>
        <v>10/31/2013 - 10/31/2021</v>
      </c>
      <c r="C2382" s="103">
        <v>2017</v>
      </c>
      <c r="D2382" s="103" t="str">
        <f t="shared" si="35"/>
        <v>Winters 2017</v>
      </c>
      <c r="E2382" s="103">
        <v>76</v>
      </c>
      <c r="F2382" s="101">
        <v>0</v>
      </c>
      <c r="G2382" s="103">
        <v>0</v>
      </c>
      <c r="H2382" s="103">
        <v>0</v>
      </c>
      <c r="I2382" s="102"/>
      <c r="J2382" s="103">
        <v>54</v>
      </c>
      <c r="K2382" s="101">
        <v>0</v>
      </c>
      <c r="L2382" s="103">
        <v>0</v>
      </c>
      <c r="M2382" s="103">
        <v>0</v>
      </c>
      <c r="N2382" s="102"/>
      <c r="O2382" s="103">
        <v>59</v>
      </c>
      <c r="P2382" s="103">
        <v>0</v>
      </c>
      <c r="Q2382" s="102"/>
      <c r="R2382" s="103">
        <v>130</v>
      </c>
      <c r="S2382" s="103">
        <v>11</v>
      </c>
      <c r="T2382" s="102">
        <v>0</v>
      </c>
      <c r="U2382" s="103">
        <v>319</v>
      </c>
      <c r="V2382" s="103">
        <v>11</v>
      </c>
    </row>
    <row r="2383" spans="1:22" ht="16">
      <c r="A2383" t="s">
        <v>769</v>
      </c>
      <c r="B2383" s="20" t="str">
        <f>VLOOKUP(A2383,'Planning Periods'!$E$2:$N$540,10,FALSE)</f>
        <v>12/31/2015 - 12/31/2023</v>
      </c>
      <c r="C2383" s="103">
        <v>2014</v>
      </c>
      <c r="D2383" s="103" t="str">
        <f t="shared" si="35"/>
        <v>Woodlake 2014</v>
      </c>
      <c r="E2383" s="101" t="s">
        <v>1538</v>
      </c>
      <c r="F2383" s="101" t="s">
        <v>1538</v>
      </c>
      <c r="G2383" s="101" t="s">
        <v>1538</v>
      </c>
      <c r="H2383" s="101" t="s">
        <v>1538</v>
      </c>
      <c r="I2383" s="101">
        <v>0</v>
      </c>
      <c r="J2383" s="101" t="s">
        <v>1538</v>
      </c>
      <c r="K2383" s="101" t="s">
        <v>1538</v>
      </c>
      <c r="L2383" s="101" t="s">
        <v>1538</v>
      </c>
      <c r="M2383" s="101" t="s">
        <v>1538</v>
      </c>
      <c r="N2383" s="101">
        <v>0</v>
      </c>
      <c r="O2383" s="101" t="s">
        <v>1538</v>
      </c>
      <c r="P2383" s="101" t="s">
        <v>1538</v>
      </c>
      <c r="Q2383" s="101"/>
      <c r="R2383" s="101" t="s">
        <v>1538</v>
      </c>
      <c r="S2383" s="101" t="s">
        <v>1538</v>
      </c>
      <c r="T2383" s="101" t="s">
        <v>1538</v>
      </c>
      <c r="U2383" s="101" t="s">
        <v>1538</v>
      </c>
      <c r="V2383" s="101" t="s">
        <v>1538</v>
      </c>
    </row>
    <row r="2384" spans="1:22" ht="16">
      <c r="A2384" t="s">
        <v>769</v>
      </c>
      <c r="B2384" s="20" t="str">
        <f>VLOOKUP(A2384,'Planning Periods'!$E$2:$N$540,10,FALSE)</f>
        <v>12/31/2015 - 12/31/2023</v>
      </c>
      <c r="C2384" s="103">
        <v>2015</v>
      </c>
      <c r="D2384" s="103" t="str">
        <f t="shared" si="35"/>
        <v>Woodlake 2015</v>
      </c>
      <c r="E2384">
        <v>24</v>
      </c>
      <c r="F2384">
        <v>0</v>
      </c>
      <c r="G2384">
        <v>0</v>
      </c>
      <c r="H2384">
        <v>0</v>
      </c>
      <c r="J2384">
        <v>27</v>
      </c>
      <c r="K2384">
        <v>0</v>
      </c>
      <c r="L2384">
        <v>0</v>
      </c>
      <c r="M2384">
        <v>0</v>
      </c>
      <c r="O2384">
        <v>41</v>
      </c>
      <c r="P2384">
        <v>6</v>
      </c>
      <c r="R2384">
        <v>190</v>
      </c>
      <c r="S2384">
        <v>0</v>
      </c>
      <c r="T2384">
        <v>0</v>
      </c>
      <c r="U2384">
        <v>282</v>
      </c>
      <c r="V2384">
        <v>6</v>
      </c>
    </row>
    <row r="2385" spans="1:22" ht="16">
      <c r="A2385" t="s">
        <v>769</v>
      </c>
      <c r="B2385" s="20" t="str">
        <f>VLOOKUP(A2385,'Planning Periods'!$E$2:$N$540,10,FALSE)</f>
        <v>12/31/2015 - 12/31/2023</v>
      </c>
      <c r="C2385" s="103">
        <v>2016</v>
      </c>
      <c r="D2385" s="103" t="str">
        <f t="shared" si="35"/>
        <v>Woodlake 2016</v>
      </c>
      <c r="E2385">
        <v>24</v>
      </c>
      <c r="F2385">
        <v>3</v>
      </c>
      <c r="G2385">
        <v>0</v>
      </c>
      <c r="H2385">
        <v>3</v>
      </c>
      <c r="J2385">
        <v>27</v>
      </c>
      <c r="K2385">
        <v>3</v>
      </c>
      <c r="L2385">
        <v>0</v>
      </c>
      <c r="M2385">
        <v>3</v>
      </c>
      <c r="O2385">
        <v>41</v>
      </c>
      <c r="P2385">
        <v>1</v>
      </c>
      <c r="R2385">
        <v>190</v>
      </c>
      <c r="S2385">
        <v>0</v>
      </c>
      <c r="T2385">
        <v>3</v>
      </c>
      <c r="U2385">
        <v>282</v>
      </c>
      <c r="V2385">
        <v>7</v>
      </c>
    </row>
    <row r="2386" spans="1:22" ht="16">
      <c r="A2386" t="s">
        <v>769</v>
      </c>
      <c r="B2386" s="20" t="str">
        <f>VLOOKUP(A2386,'Planning Periods'!$E$2:$N$540,10,FALSE)</f>
        <v>12/31/2015 - 12/31/2023</v>
      </c>
      <c r="C2386" s="103">
        <v>2017</v>
      </c>
      <c r="D2386" s="103" t="str">
        <f t="shared" si="35"/>
        <v>Woodlake 2017</v>
      </c>
      <c r="E2386">
        <v>24</v>
      </c>
      <c r="F2386">
        <v>2</v>
      </c>
      <c r="G2386">
        <v>0</v>
      </c>
      <c r="H2386">
        <v>2</v>
      </c>
      <c r="J2386">
        <v>27</v>
      </c>
      <c r="K2386">
        <v>1</v>
      </c>
      <c r="L2386">
        <v>0</v>
      </c>
      <c r="M2386">
        <v>1</v>
      </c>
      <c r="O2386">
        <v>41</v>
      </c>
      <c r="P2386">
        <v>0</v>
      </c>
      <c r="R2386">
        <v>190</v>
      </c>
      <c r="S2386">
        <v>1</v>
      </c>
      <c r="T2386">
        <v>1</v>
      </c>
      <c r="U2386">
        <v>282</v>
      </c>
      <c r="V2386">
        <v>4</v>
      </c>
    </row>
    <row r="2387" spans="1:22" ht="16">
      <c r="A2387" s="104" t="s">
        <v>751</v>
      </c>
      <c r="B2387" s="20" t="str">
        <f>VLOOKUP(A2387,'Planning Periods'!$E$2:$N$540,10,FALSE)</f>
        <v>10/31/2013 - 10/31/2021</v>
      </c>
      <c r="C2387" s="103">
        <v>2013</v>
      </c>
      <c r="D2387" s="103" t="str">
        <f t="shared" si="35"/>
        <v>Woodland 2013</v>
      </c>
      <c r="E2387" s="103">
        <v>390</v>
      </c>
      <c r="F2387" s="101">
        <v>46</v>
      </c>
      <c r="G2387" s="103">
        <v>46</v>
      </c>
      <c r="H2387" s="103">
        <v>0</v>
      </c>
      <c r="I2387" s="102"/>
      <c r="J2387" s="103">
        <v>274</v>
      </c>
      <c r="K2387" s="101">
        <v>16</v>
      </c>
      <c r="L2387" s="103">
        <v>16</v>
      </c>
      <c r="M2387" s="103">
        <v>0</v>
      </c>
      <c r="N2387" s="102"/>
      <c r="O2387" s="103">
        <v>349</v>
      </c>
      <c r="P2387" s="103">
        <v>1</v>
      </c>
      <c r="Q2387" s="102"/>
      <c r="R2387" s="103">
        <v>864</v>
      </c>
      <c r="S2387" s="103">
        <v>97</v>
      </c>
      <c r="T2387" s="102">
        <v>0</v>
      </c>
      <c r="U2387" s="103">
        <v>1877</v>
      </c>
      <c r="V2387" s="103">
        <v>160</v>
      </c>
    </row>
    <row r="2388" spans="1:22" ht="16">
      <c r="A2388" s="104" t="s">
        <v>751</v>
      </c>
      <c r="B2388" s="20" t="str">
        <f>VLOOKUP(A2388,'Planning Periods'!$E$2:$N$540,10,FALSE)</f>
        <v>10/31/2013 - 10/31/2021</v>
      </c>
      <c r="C2388" s="103">
        <v>2014</v>
      </c>
      <c r="D2388" s="103" t="str">
        <f t="shared" si="35"/>
        <v>Woodland 2014</v>
      </c>
      <c r="E2388" s="103">
        <v>390</v>
      </c>
      <c r="F2388" s="101">
        <v>0</v>
      </c>
      <c r="G2388" s="103">
        <v>0</v>
      </c>
      <c r="H2388" s="103">
        <v>0</v>
      </c>
      <c r="I2388" s="102"/>
      <c r="J2388" s="103">
        <v>274</v>
      </c>
      <c r="K2388" s="101">
        <v>0</v>
      </c>
      <c r="L2388" s="103">
        <v>0</v>
      </c>
      <c r="M2388" s="103">
        <v>0</v>
      </c>
      <c r="N2388" s="102"/>
      <c r="O2388" s="103">
        <v>349</v>
      </c>
      <c r="P2388" s="103">
        <v>32</v>
      </c>
      <c r="Q2388" s="102"/>
      <c r="R2388" s="103">
        <v>864</v>
      </c>
      <c r="S2388" s="103">
        <v>96</v>
      </c>
      <c r="T2388" s="102">
        <v>0</v>
      </c>
      <c r="U2388" s="103">
        <v>1877</v>
      </c>
      <c r="V2388" s="103">
        <v>128</v>
      </c>
    </row>
    <row r="2389" spans="1:22" ht="16">
      <c r="A2389" s="104" t="s">
        <v>751</v>
      </c>
      <c r="B2389" s="20" t="str">
        <f>VLOOKUP(A2389,'Planning Periods'!$E$2:$N$540,10,FALSE)</f>
        <v>10/31/2013 - 10/31/2021</v>
      </c>
      <c r="C2389" s="103">
        <v>2015</v>
      </c>
      <c r="D2389" s="103" t="str">
        <f t="shared" si="35"/>
        <v>Woodland 2015</v>
      </c>
      <c r="E2389" s="103">
        <v>390</v>
      </c>
      <c r="F2389" s="101">
        <v>0</v>
      </c>
      <c r="G2389" s="103">
        <v>0</v>
      </c>
      <c r="H2389" s="103">
        <v>0</v>
      </c>
      <c r="I2389" s="102"/>
      <c r="J2389" s="103">
        <v>274</v>
      </c>
      <c r="K2389" s="101">
        <v>1</v>
      </c>
      <c r="L2389" s="103">
        <v>1</v>
      </c>
      <c r="M2389" s="103">
        <v>0</v>
      </c>
      <c r="N2389" s="102"/>
      <c r="O2389" s="103">
        <v>349</v>
      </c>
      <c r="P2389" s="103">
        <v>37</v>
      </c>
      <c r="Q2389" s="102"/>
      <c r="R2389" s="103">
        <v>864</v>
      </c>
      <c r="S2389" s="103">
        <v>114</v>
      </c>
      <c r="T2389" s="102">
        <v>0</v>
      </c>
      <c r="U2389" s="103">
        <v>1877</v>
      </c>
      <c r="V2389" s="103">
        <v>152</v>
      </c>
    </row>
    <row r="2390" spans="1:22" ht="16">
      <c r="A2390" s="104" t="s">
        <v>751</v>
      </c>
      <c r="B2390" s="20" t="str">
        <f>VLOOKUP(A2390,'Planning Periods'!$E$2:$N$540,10,FALSE)</f>
        <v>10/31/2013 - 10/31/2021</v>
      </c>
      <c r="C2390" s="103">
        <v>2016</v>
      </c>
      <c r="D2390" s="103" t="str">
        <f t="shared" si="35"/>
        <v>Woodland 2016</v>
      </c>
      <c r="E2390" s="103">
        <v>390</v>
      </c>
      <c r="F2390" s="101">
        <v>0</v>
      </c>
      <c r="G2390" s="103">
        <v>0</v>
      </c>
      <c r="H2390" s="103">
        <v>0</v>
      </c>
      <c r="I2390" s="102"/>
      <c r="J2390" s="103">
        <v>274</v>
      </c>
      <c r="K2390" s="101">
        <v>1</v>
      </c>
      <c r="L2390" s="103">
        <v>1</v>
      </c>
      <c r="M2390" s="103">
        <v>0</v>
      </c>
      <c r="N2390" s="102"/>
      <c r="O2390" s="103">
        <v>349</v>
      </c>
      <c r="P2390" s="103">
        <v>67</v>
      </c>
      <c r="Q2390" s="102"/>
      <c r="R2390" s="103">
        <v>864</v>
      </c>
      <c r="S2390" s="103">
        <v>199</v>
      </c>
      <c r="T2390" s="102">
        <v>0</v>
      </c>
      <c r="U2390" s="103">
        <v>1877</v>
      </c>
      <c r="V2390" s="103">
        <v>267</v>
      </c>
    </row>
    <row r="2391" spans="1:22" ht="16">
      <c r="A2391" s="104" t="s">
        <v>751</v>
      </c>
      <c r="B2391" s="20" t="str">
        <f>VLOOKUP(A2391,'Planning Periods'!$E$2:$N$540,10,FALSE)</f>
        <v>10/31/2013 - 10/31/2021</v>
      </c>
      <c r="C2391" s="103">
        <v>2017</v>
      </c>
      <c r="D2391" s="103" t="str">
        <f t="shared" si="35"/>
        <v>Woodland 2017</v>
      </c>
      <c r="E2391" s="103">
        <v>390</v>
      </c>
      <c r="F2391" s="101">
        <v>79</v>
      </c>
      <c r="G2391" s="103">
        <v>79</v>
      </c>
      <c r="H2391" s="103">
        <v>0</v>
      </c>
      <c r="I2391" s="102"/>
      <c r="J2391" s="103">
        <v>274</v>
      </c>
      <c r="K2391" s="101">
        <v>0</v>
      </c>
      <c r="L2391" s="103">
        <v>0</v>
      </c>
      <c r="M2391" s="103">
        <v>0</v>
      </c>
      <c r="N2391" s="102"/>
      <c r="O2391" s="103">
        <v>349</v>
      </c>
      <c r="P2391" s="103">
        <v>32</v>
      </c>
      <c r="Q2391" s="102"/>
      <c r="R2391" s="103">
        <v>864</v>
      </c>
      <c r="S2391" s="103">
        <v>99</v>
      </c>
      <c r="T2391" s="102">
        <v>0</v>
      </c>
      <c r="U2391" s="103">
        <v>1877</v>
      </c>
      <c r="V2391" s="103">
        <v>210</v>
      </c>
    </row>
    <row r="2392" spans="1:22" ht="16">
      <c r="A2392" s="104" t="s">
        <v>1330</v>
      </c>
      <c r="B2392" s="20" t="str">
        <f>VLOOKUP(A2392,'Planning Periods'!$E$2:$N$540,10,FALSE)</f>
        <v>01/31/2015 - 01/31/2023</v>
      </c>
      <c r="C2392" s="103">
        <v>2014</v>
      </c>
      <c r="D2392" s="103" t="str">
        <f t="shared" si="35"/>
        <v>Woodside 2014</v>
      </c>
      <c r="E2392" s="103" t="s">
        <v>1538</v>
      </c>
      <c r="F2392" s="101" t="s">
        <v>1538</v>
      </c>
      <c r="G2392" s="103" t="s">
        <v>1538</v>
      </c>
      <c r="H2392" s="103" t="s">
        <v>1538</v>
      </c>
      <c r="I2392" s="102"/>
      <c r="J2392" s="103" t="s">
        <v>1538</v>
      </c>
      <c r="K2392" s="101" t="s">
        <v>1538</v>
      </c>
      <c r="L2392" s="103" t="s">
        <v>1538</v>
      </c>
      <c r="M2392" s="103" t="s">
        <v>1538</v>
      </c>
      <c r="N2392" s="102"/>
      <c r="O2392" s="103" t="s">
        <v>1538</v>
      </c>
      <c r="P2392" s="103" t="s">
        <v>1538</v>
      </c>
      <c r="Q2392" s="102"/>
      <c r="R2392" s="103" t="s">
        <v>1538</v>
      </c>
      <c r="S2392" s="103" t="s">
        <v>1538</v>
      </c>
      <c r="T2392" s="102" t="s">
        <v>1538</v>
      </c>
      <c r="U2392" s="103" t="s">
        <v>1538</v>
      </c>
      <c r="V2392" s="103" t="s">
        <v>1538</v>
      </c>
    </row>
    <row r="2393" spans="1:22" ht="16">
      <c r="A2393" s="104" t="s">
        <v>1330</v>
      </c>
      <c r="B2393" s="20" t="str">
        <f>VLOOKUP(A2393,'Planning Periods'!$E$2:$N$540,10,FALSE)</f>
        <v>01/31/2015 - 01/31/2023</v>
      </c>
      <c r="C2393" s="103">
        <v>2015</v>
      </c>
      <c r="D2393" s="103" t="str">
        <f t="shared" si="35"/>
        <v>Woodside 2015</v>
      </c>
      <c r="E2393" s="103">
        <v>23</v>
      </c>
      <c r="F2393" s="101">
        <v>1</v>
      </c>
      <c r="G2393" s="103">
        <v>0</v>
      </c>
      <c r="H2393" s="103">
        <v>1</v>
      </c>
      <c r="I2393" s="102"/>
      <c r="J2393" s="103">
        <v>13</v>
      </c>
      <c r="K2393" s="101">
        <v>0</v>
      </c>
      <c r="L2393" s="103">
        <v>0</v>
      </c>
      <c r="M2393" s="103">
        <v>0</v>
      </c>
      <c r="N2393" s="102"/>
      <c r="O2393" s="103">
        <v>15</v>
      </c>
      <c r="P2393" s="103">
        <v>0</v>
      </c>
      <c r="Q2393" s="102"/>
      <c r="R2393" s="103">
        <v>11</v>
      </c>
      <c r="S2393" s="103">
        <v>4</v>
      </c>
      <c r="T2393" s="102">
        <v>0</v>
      </c>
      <c r="U2393" s="103">
        <v>62</v>
      </c>
      <c r="V2393" s="103">
        <v>5</v>
      </c>
    </row>
    <row r="2394" spans="1:22" ht="16">
      <c r="A2394" s="104" t="s">
        <v>1330</v>
      </c>
      <c r="B2394" s="20" t="str">
        <f>VLOOKUP(A2394,'Planning Periods'!$E$2:$N$540,10,FALSE)</f>
        <v>01/31/2015 - 01/31/2023</v>
      </c>
      <c r="C2394" s="103">
        <v>2016</v>
      </c>
      <c r="D2394" s="103" t="str">
        <f t="shared" si="35"/>
        <v>Woodside 2016</v>
      </c>
      <c r="E2394" s="103">
        <v>23</v>
      </c>
      <c r="F2394" s="101">
        <v>5</v>
      </c>
      <c r="G2394" s="103">
        <v>0</v>
      </c>
      <c r="H2394" s="103">
        <v>5</v>
      </c>
      <c r="I2394" s="102"/>
      <c r="J2394" s="103">
        <v>13</v>
      </c>
      <c r="K2394" s="101">
        <v>1</v>
      </c>
      <c r="L2394" s="103">
        <v>0</v>
      </c>
      <c r="M2394" s="103">
        <v>1</v>
      </c>
      <c r="N2394" s="102"/>
      <c r="O2394" s="103">
        <v>15</v>
      </c>
      <c r="P2394" s="103">
        <v>1</v>
      </c>
      <c r="Q2394" s="102"/>
      <c r="R2394" s="103">
        <v>11</v>
      </c>
      <c r="S2394" s="103">
        <v>8</v>
      </c>
      <c r="T2394" s="102">
        <v>1</v>
      </c>
      <c r="U2394" s="103">
        <v>62</v>
      </c>
      <c r="V2394" s="103">
        <v>15</v>
      </c>
    </row>
    <row r="2395" spans="1:22" ht="16">
      <c r="A2395" s="104" t="s">
        <v>1330</v>
      </c>
      <c r="B2395" s="20" t="str">
        <f>VLOOKUP(A2395,'Planning Periods'!$E$2:$N$540,10,FALSE)</f>
        <v>01/31/2015 - 01/31/2023</v>
      </c>
      <c r="C2395" s="103">
        <v>2017</v>
      </c>
      <c r="D2395" s="103" t="str">
        <f t="shared" si="35"/>
        <v>Woodside 2017</v>
      </c>
      <c r="E2395" s="103">
        <v>23</v>
      </c>
      <c r="F2395" s="101">
        <v>6</v>
      </c>
      <c r="G2395" s="103">
        <v>0</v>
      </c>
      <c r="H2395" s="103">
        <v>6</v>
      </c>
      <c r="I2395" s="102"/>
      <c r="J2395" s="103">
        <v>13</v>
      </c>
      <c r="K2395" s="101">
        <v>1</v>
      </c>
      <c r="L2395" s="103">
        <v>0</v>
      </c>
      <c r="M2395" s="103">
        <v>1</v>
      </c>
      <c r="N2395" s="102"/>
      <c r="O2395" s="103">
        <v>15</v>
      </c>
      <c r="P2395" s="103">
        <v>1</v>
      </c>
      <c r="Q2395" s="102"/>
      <c r="R2395" s="103">
        <v>11</v>
      </c>
      <c r="S2395" s="103">
        <v>5</v>
      </c>
      <c r="T2395" s="102">
        <v>1</v>
      </c>
      <c r="U2395" s="103">
        <v>62</v>
      </c>
      <c r="V2395" s="103">
        <v>13</v>
      </c>
    </row>
    <row r="2396" spans="1:22" ht="16">
      <c r="A2396" s="104" t="s">
        <v>138</v>
      </c>
      <c r="B2396" s="20" t="str">
        <f>VLOOKUP(A2396,'Planning Periods'!$E$2:$N$540,10,FALSE)</f>
        <v>10/31/2013 - 10/31/2021</v>
      </c>
      <c r="C2396" s="103">
        <v>2013</v>
      </c>
      <c r="D2396" s="103" t="str">
        <f t="shared" si="35"/>
        <v>Yolo County - Unincorporated 2013</v>
      </c>
      <c r="E2396" s="103" t="s">
        <v>1538</v>
      </c>
      <c r="F2396" s="101" t="s">
        <v>1538</v>
      </c>
      <c r="G2396" s="103" t="s">
        <v>1538</v>
      </c>
      <c r="H2396" s="103" t="s">
        <v>1538</v>
      </c>
      <c r="I2396" s="102"/>
      <c r="J2396" s="103" t="s">
        <v>1538</v>
      </c>
      <c r="K2396" s="101" t="s">
        <v>1538</v>
      </c>
      <c r="L2396" s="103" t="s">
        <v>1538</v>
      </c>
      <c r="M2396" s="103" t="s">
        <v>1538</v>
      </c>
      <c r="N2396" s="102"/>
      <c r="O2396" s="103" t="s">
        <v>1538</v>
      </c>
      <c r="P2396" s="103" t="s">
        <v>1538</v>
      </c>
      <c r="Q2396" s="102"/>
      <c r="R2396" s="103" t="s">
        <v>1538</v>
      </c>
      <c r="S2396" s="103" t="s">
        <v>1538</v>
      </c>
      <c r="T2396" s="102" t="s">
        <v>1538</v>
      </c>
      <c r="U2396" s="103" t="s">
        <v>1538</v>
      </c>
      <c r="V2396" s="103" t="s">
        <v>1538</v>
      </c>
    </row>
    <row r="2397" spans="1:22" ht="16">
      <c r="A2397" s="104" t="s">
        <v>138</v>
      </c>
      <c r="B2397" s="20" t="str">
        <f>VLOOKUP(A2397,'Planning Periods'!$E$2:$N$540,10,FALSE)</f>
        <v>10/31/2013 - 10/31/2021</v>
      </c>
      <c r="C2397" s="103">
        <v>2014</v>
      </c>
      <c r="D2397" s="103" t="str">
        <f t="shared" si="35"/>
        <v>Yolo County - Unincorporated 2014</v>
      </c>
      <c r="E2397" s="103">
        <v>427</v>
      </c>
      <c r="F2397" s="101">
        <v>6</v>
      </c>
      <c r="G2397" s="103">
        <v>6</v>
      </c>
      <c r="H2397" s="103">
        <v>0</v>
      </c>
      <c r="I2397" s="102"/>
      <c r="J2397" s="103">
        <v>299</v>
      </c>
      <c r="K2397" s="101">
        <v>3</v>
      </c>
      <c r="L2397" s="103">
        <v>3</v>
      </c>
      <c r="M2397" s="103">
        <v>0</v>
      </c>
      <c r="N2397" s="102"/>
      <c r="O2397" s="103">
        <v>351</v>
      </c>
      <c r="P2397" s="103">
        <v>4</v>
      </c>
      <c r="Q2397" s="102"/>
      <c r="R2397" s="103">
        <v>813</v>
      </c>
      <c r="S2397" s="103">
        <v>10</v>
      </c>
      <c r="T2397" s="102">
        <v>0</v>
      </c>
      <c r="U2397" s="103">
        <v>1890</v>
      </c>
      <c r="V2397" s="103">
        <v>23</v>
      </c>
    </row>
    <row r="2398" spans="1:22" ht="16">
      <c r="A2398" s="104" t="s">
        <v>138</v>
      </c>
      <c r="B2398" s="20" t="str">
        <f>VLOOKUP(A2398,'Planning Periods'!$E$2:$N$540,10,FALSE)</f>
        <v>10/31/2013 - 10/31/2021</v>
      </c>
      <c r="C2398" s="103">
        <v>2015</v>
      </c>
      <c r="D2398" s="103" t="str">
        <f t="shared" si="35"/>
        <v>Yolo County - Unincorporated 2015</v>
      </c>
      <c r="E2398" s="103">
        <v>427</v>
      </c>
      <c r="F2398" s="101">
        <v>0</v>
      </c>
      <c r="G2398" s="103">
        <v>0</v>
      </c>
      <c r="H2398" s="103">
        <v>0</v>
      </c>
      <c r="I2398" s="102"/>
      <c r="J2398" s="103">
        <v>299</v>
      </c>
      <c r="K2398" s="101">
        <v>1</v>
      </c>
      <c r="L2398" s="103">
        <v>0</v>
      </c>
      <c r="M2398" s="103">
        <v>1</v>
      </c>
      <c r="N2398" s="102"/>
      <c r="O2398" s="103">
        <v>351</v>
      </c>
      <c r="P2398" s="103">
        <v>2</v>
      </c>
      <c r="Q2398" s="102"/>
      <c r="R2398" s="103">
        <v>813</v>
      </c>
      <c r="S2398" s="103">
        <v>8</v>
      </c>
      <c r="T2398" s="102">
        <v>1</v>
      </c>
      <c r="U2398" s="103">
        <v>1890</v>
      </c>
      <c r="V2398" s="103">
        <v>11</v>
      </c>
    </row>
    <row r="2399" spans="1:22" ht="16">
      <c r="A2399" s="104" t="s">
        <v>138</v>
      </c>
      <c r="B2399" s="20" t="str">
        <f>VLOOKUP(A2399,'Planning Periods'!$E$2:$N$540,10,FALSE)</f>
        <v>10/31/2013 - 10/31/2021</v>
      </c>
      <c r="C2399" s="103">
        <v>2016</v>
      </c>
      <c r="D2399" s="103" t="str">
        <f t="shared" si="35"/>
        <v>Yolo County - Unincorporated 2016</v>
      </c>
      <c r="E2399" s="103">
        <v>427</v>
      </c>
      <c r="F2399" s="101">
        <v>40</v>
      </c>
      <c r="G2399" s="103">
        <v>40</v>
      </c>
      <c r="H2399" s="103">
        <v>0</v>
      </c>
      <c r="I2399" s="102"/>
      <c r="J2399" s="103">
        <v>299</v>
      </c>
      <c r="K2399" s="101">
        <v>4</v>
      </c>
      <c r="L2399" s="103">
        <v>0</v>
      </c>
      <c r="M2399" s="103">
        <v>4</v>
      </c>
      <c r="N2399" s="102"/>
      <c r="O2399" s="103">
        <v>351</v>
      </c>
      <c r="P2399" s="103">
        <v>7</v>
      </c>
      <c r="Q2399" s="102"/>
      <c r="R2399" s="103">
        <v>813</v>
      </c>
      <c r="S2399" s="103">
        <v>3</v>
      </c>
      <c r="T2399" s="102">
        <v>4</v>
      </c>
      <c r="U2399" s="103">
        <v>1890</v>
      </c>
      <c r="V2399" s="103">
        <v>54</v>
      </c>
    </row>
    <row r="2400" spans="1:22" ht="16">
      <c r="A2400" s="104" t="s">
        <v>138</v>
      </c>
      <c r="B2400" s="20" t="str">
        <f>VLOOKUP(A2400,'Planning Periods'!$E$2:$N$540,10,FALSE)</f>
        <v>10/31/2013 - 10/31/2021</v>
      </c>
      <c r="C2400" s="103">
        <v>2017</v>
      </c>
      <c r="D2400" s="103" t="str">
        <f t="shared" si="35"/>
        <v>Yolo County - Unincorporated 2017</v>
      </c>
      <c r="E2400" s="103">
        <v>427</v>
      </c>
      <c r="F2400" s="101">
        <v>3</v>
      </c>
      <c r="G2400" s="103">
        <v>0</v>
      </c>
      <c r="H2400" s="103">
        <v>3</v>
      </c>
      <c r="I2400" s="102"/>
      <c r="J2400" s="103">
        <v>299</v>
      </c>
      <c r="K2400" s="101">
        <v>4</v>
      </c>
      <c r="L2400" s="103">
        <v>0</v>
      </c>
      <c r="M2400" s="103">
        <v>4</v>
      </c>
      <c r="N2400" s="102"/>
      <c r="O2400" s="103">
        <v>351</v>
      </c>
      <c r="P2400" s="103">
        <v>3</v>
      </c>
      <c r="Q2400" s="102"/>
      <c r="R2400" s="103">
        <v>813</v>
      </c>
      <c r="S2400" s="103">
        <v>0</v>
      </c>
      <c r="T2400" s="102">
        <v>4</v>
      </c>
      <c r="U2400" s="103">
        <v>1890</v>
      </c>
      <c r="V2400" s="103">
        <v>10</v>
      </c>
    </row>
    <row r="2401" spans="1:22">
      <c r="A2401" s="104" t="s">
        <v>964</v>
      </c>
      <c r="B2401" s="20"/>
      <c r="C2401" s="103">
        <v>2013</v>
      </c>
      <c r="D2401" s="103" t="str">
        <f t="shared" si="35"/>
        <v>Yorba Linda 2013</v>
      </c>
      <c r="E2401" s="103" t="s">
        <v>1538</v>
      </c>
      <c r="F2401" s="101" t="s">
        <v>1538</v>
      </c>
      <c r="G2401" s="103" t="s">
        <v>1538</v>
      </c>
      <c r="H2401" s="103" t="s">
        <v>1538</v>
      </c>
      <c r="I2401" s="102"/>
      <c r="J2401" s="103" t="s">
        <v>1538</v>
      </c>
      <c r="K2401" s="101" t="s">
        <v>1538</v>
      </c>
      <c r="L2401" s="103" t="s">
        <v>1538</v>
      </c>
      <c r="M2401" s="103" t="s">
        <v>1538</v>
      </c>
      <c r="N2401" s="102"/>
      <c r="O2401" s="103" t="s">
        <v>1538</v>
      </c>
      <c r="P2401" s="103" t="s">
        <v>1538</v>
      </c>
      <c r="Q2401" s="102"/>
      <c r="R2401" s="103" t="s">
        <v>1538</v>
      </c>
      <c r="S2401" s="103" t="s">
        <v>1538</v>
      </c>
      <c r="T2401" s="102" t="s">
        <v>1538</v>
      </c>
      <c r="U2401" s="103" t="s">
        <v>1538</v>
      </c>
      <c r="V2401" s="103" t="s">
        <v>1538</v>
      </c>
    </row>
    <row r="2402" spans="1:22" ht="16">
      <c r="A2402" s="104" t="s">
        <v>964</v>
      </c>
      <c r="B2402" s="20" t="str">
        <f>VLOOKUP(A2402,'Planning Periods'!$E$2:$N$540,10,FALSE)</f>
        <v>10/15/2013 - 10/15/2021</v>
      </c>
      <c r="C2402" s="103">
        <v>2014</v>
      </c>
      <c r="D2402" s="103" t="str">
        <f t="shared" si="35"/>
        <v>Yorba Linda 2014</v>
      </c>
      <c r="E2402" s="103">
        <v>160</v>
      </c>
      <c r="F2402" s="101">
        <v>4</v>
      </c>
      <c r="G2402" s="103">
        <v>0</v>
      </c>
      <c r="H2402" s="103">
        <v>4</v>
      </c>
      <c r="I2402" s="102"/>
      <c r="J2402" s="103">
        <v>113</v>
      </c>
      <c r="K2402" s="101">
        <v>0</v>
      </c>
      <c r="L2402" s="103">
        <v>0</v>
      </c>
      <c r="M2402" s="103">
        <v>0</v>
      </c>
      <c r="N2402" s="102"/>
      <c r="O2402" s="103">
        <v>126</v>
      </c>
      <c r="P2402" s="103">
        <v>1</v>
      </c>
      <c r="Q2402" s="102"/>
      <c r="R2402" s="103">
        <v>270</v>
      </c>
      <c r="S2402" s="103">
        <v>89</v>
      </c>
      <c r="T2402" s="102">
        <v>0</v>
      </c>
      <c r="U2402" s="103">
        <v>669</v>
      </c>
      <c r="V2402" s="103">
        <v>94</v>
      </c>
    </row>
    <row r="2403" spans="1:22" ht="16">
      <c r="A2403" s="104" t="s">
        <v>964</v>
      </c>
      <c r="B2403" s="20" t="str">
        <f>VLOOKUP(A2403,'Planning Periods'!$E$2:$N$540,10,FALSE)</f>
        <v>10/15/2013 - 10/15/2021</v>
      </c>
      <c r="C2403" s="103">
        <v>2015</v>
      </c>
      <c r="D2403" s="103" t="str">
        <f t="shared" si="35"/>
        <v>Yorba Linda 2015</v>
      </c>
      <c r="E2403" s="103">
        <v>160</v>
      </c>
      <c r="F2403" s="101">
        <v>57</v>
      </c>
      <c r="G2403" s="103">
        <v>54</v>
      </c>
      <c r="H2403" s="103">
        <v>3</v>
      </c>
      <c r="I2403" s="102"/>
      <c r="J2403" s="103">
        <v>113</v>
      </c>
      <c r="K2403" s="101">
        <v>14</v>
      </c>
      <c r="L2403" s="103">
        <v>14</v>
      </c>
      <c r="M2403" s="103">
        <v>0</v>
      </c>
      <c r="N2403" s="102"/>
      <c r="O2403" s="103">
        <v>126</v>
      </c>
      <c r="P2403" s="103">
        <v>14</v>
      </c>
      <c r="Q2403" s="102"/>
      <c r="R2403" s="103">
        <v>270</v>
      </c>
      <c r="S2403" s="103">
        <v>285</v>
      </c>
      <c r="T2403" s="102">
        <v>0</v>
      </c>
      <c r="U2403" s="103">
        <v>669</v>
      </c>
      <c r="V2403" s="103">
        <v>370</v>
      </c>
    </row>
    <row r="2404" spans="1:22" ht="16">
      <c r="A2404" s="104" t="s">
        <v>964</v>
      </c>
      <c r="B2404" s="20" t="str">
        <f>VLOOKUP(A2404,'Planning Periods'!$E$2:$N$540,10,FALSE)</f>
        <v>10/15/2013 - 10/15/2021</v>
      </c>
      <c r="C2404" s="103">
        <v>2016</v>
      </c>
      <c r="D2404" s="103" t="str">
        <f t="shared" si="35"/>
        <v>Yorba Linda 2016</v>
      </c>
      <c r="E2404" s="103">
        <v>160</v>
      </c>
      <c r="F2404" s="101">
        <v>24</v>
      </c>
      <c r="G2404" s="106">
        <v>20</v>
      </c>
      <c r="H2404" s="106">
        <v>4</v>
      </c>
      <c r="I2404" s="90"/>
      <c r="J2404" s="106">
        <v>113</v>
      </c>
      <c r="K2404" s="101">
        <v>4</v>
      </c>
      <c r="L2404" s="106">
        <v>4</v>
      </c>
      <c r="M2404" s="106">
        <v>0</v>
      </c>
      <c r="N2404" s="90"/>
      <c r="O2404" s="106">
        <v>126</v>
      </c>
      <c r="P2404" s="106">
        <v>0</v>
      </c>
      <c r="Q2404" s="90"/>
      <c r="R2404" s="106">
        <v>270</v>
      </c>
      <c r="S2404" s="106">
        <v>130</v>
      </c>
      <c r="T2404" s="90">
        <v>0</v>
      </c>
      <c r="U2404" s="106">
        <v>669</v>
      </c>
      <c r="V2404" s="106">
        <v>158</v>
      </c>
    </row>
    <row r="2405" spans="1:22" ht="16">
      <c r="A2405" s="104" t="s">
        <v>964</v>
      </c>
      <c r="B2405" s="20" t="str">
        <f>VLOOKUP(A2405,'Planning Periods'!$E$2:$N$540,10,FALSE)</f>
        <v>10/15/2013 - 10/15/2021</v>
      </c>
      <c r="C2405" s="103">
        <v>2017</v>
      </c>
      <c r="D2405" s="103" t="str">
        <f t="shared" si="35"/>
        <v>Yorba Linda 2017</v>
      </c>
      <c r="E2405" s="103" t="s">
        <v>1538</v>
      </c>
      <c r="F2405" s="101" t="s">
        <v>1538</v>
      </c>
      <c r="G2405" s="103" t="s">
        <v>1538</v>
      </c>
      <c r="H2405" s="103" t="s">
        <v>1538</v>
      </c>
      <c r="I2405" s="102"/>
      <c r="J2405" s="103" t="s">
        <v>1538</v>
      </c>
      <c r="K2405" s="101" t="s">
        <v>1538</v>
      </c>
      <c r="L2405" s="103" t="s">
        <v>1538</v>
      </c>
      <c r="M2405" s="103" t="s">
        <v>1538</v>
      </c>
      <c r="N2405" s="102"/>
      <c r="O2405" s="103" t="s">
        <v>1538</v>
      </c>
      <c r="P2405" s="103" t="s">
        <v>1538</v>
      </c>
      <c r="Q2405" s="102"/>
      <c r="R2405" s="103" t="s">
        <v>1538</v>
      </c>
      <c r="S2405" s="103" t="s">
        <v>1538</v>
      </c>
      <c r="T2405" s="102" t="s">
        <v>1538</v>
      </c>
      <c r="U2405" s="103" t="s">
        <v>1538</v>
      </c>
      <c r="V2405" s="103" t="s">
        <v>1538</v>
      </c>
    </row>
    <row r="2406" spans="1:22" ht="16">
      <c r="A2406" s="104" t="s">
        <v>1320</v>
      </c>
      <c r="B2406" s="20" t="str">
        <f>VLOOKUP(A2406,'Planning Periods'!$E$2:$N$540,10,FALSE)</f>
        <v>01/31/2015 - 01/31/2023</v>
      </c>
      <c r="C2406" s="103">
        <v>2014</v>
      </c>
      <c r="D2406" s="103" t="str">
        <f t="shared" si="35"/>
        <v>Yountville 2014</v>
      </c>
      <c r="E2406" s="103" t="s">
        <v>1538</v>
      </c>
      <c r="F2406" s="101" t="s">
        <v>1538</v>
      </c>
      <c r="G2406" s="103" t="s">
        <v>1538</v>
      </c>
      <c r="H2406" s="103" t="s">
        <v>1538</v>
      </c>
      <c r="I2406" s="102"/>
      <c r="J2406" s="103" t="s">
        <v>1538</v>
      </c>
      <c r="K2406" s="101" t="s">
        <v>1538</v>
      </c>
      <c r="L2406" s="103" t="s">
        <v>1538</v>
      </c>
      <c r="M2406" s="103" t="s">
        <v>1538</v>
      </c>
      <c r="N2406" s="102"/>
      <c r="O2406" s="103" t="s">
        <v>1538</v>
      </c>
      <c r="P2406" s="103" t="s">
        <v>1538</v>
      </c>
      <c r="Q2406" s="102"/>
      <c r="R2406" s="103" t="s">
        <v>1538</v>
      </c>
      <c r="S2406" s="103" t="s">
        <v>1538</v>
      </c>
      <c r="T2406" s="102" t="s">
        <v>1538</v>
      </c>
      <c r="U2406" s="103" t="s">
        <v>1538</v>
      </c>
      <c r="V2406" s="103" t="s">
        <v>1538</v>
      </c>
    </row>
    <row r="2407" spans="1:22" ht="16">
      <c r="A2407" s="104" t="s">
        <v>1320</v>
      </c>
      <c r="B2407" s="20" t="str">
        <f>VLOOKUP(A2407,'Planning Periods'!$E$2:$N$540,10,FALSE)</f>
        <v>01/31/2015 - 01/31/2023</v>
      </c>
      <c r="C2407" s="103">
        <v>2015</v>
      </c>
      <c r="D2407" s="103" t="str">
        <f t="shared" si="35"/>
        <v>Yountville 2015</v>
      </c>
      <c r="E2407" s="103">
        <v>4</v>
      </c>
      <c r="F2407" s="101">
        <v>1</v>
      </c>
      <c r="G2407" s="103">
        <v>1</v>
      </c>
      <c r="H2407" s="103">
        <v>0</v>
      </c>
      <c r="I2407" s="102"/>
      <c r="J2407" s="103">
        <v>2</v>
      </c>
      <c r="K2407" s="101">
        <v>1</v>
      </c>
      <c r="L2407" s="103">
        <v>1</v>
      </c>
      <c r="M2407" s="103">
        <v>0</v>
      </c>
      <c r="N2407" s="102"/>
      <c r="O2407" s="103">
        <v>3</v>
      </c>
      <c r="P2407" s="103">
        <v>6</v>
      </c>
      <c r="Q2407" s="102"/>
      <c r="R2407" s="103">
        <v>8</v>
      </c>
      <c r="S2407" s="103">
        <v>11</v>
      </c>
      <c r="T2407" s="102">
        <v>0</v>
      </c>
      <c r="U2407" s="103">
        <v>17</v>
      </c>
      <c r="V2407" s="103">
        <v>19</v>
      </c>
    </row>
    <row r="2408" spans="1:22" ht="16">
      <c r="A2408" s="104" t="s">
        <v>1320</v>
      </c>
      <c r="B2408" s="20" t="str">
        <f>VLOOKUP(A2408,'Planning Periods'!$E$2:$N$540,10,FALSE)</f>
        <v>01/31/2015 - 01/31/2023</v>
      </c>
      <c r="C2408" s="103">
        <v>2016</v>
      </c>
      <c r="D2408" s="103" t="str">
        <f t="shared" si="35"/>
        <v>Yountville 2016</v>
      </c>
      <c r="E2408" s="103">
        <v>4</v>
      </c>
      <c r="F2408" s="101">
        <v>0</v>
      </c>
      <c r="G2408" s="103">
        <v>0</v>
      </c>
      <c r="H2408" s="103">
        <v>0</v>
      </c>
      <c r="I2408" s="102"/>
      <c r="J2408" s="103">
        <v>2</v>
      </c>
      <c r="K2408" s="101">
        <v>0</v>
      </c>
      <c r="L2408" s="103">
        <v>0</v>
      </c>
      <c r="M2408" s="103">
        <v>0</v>
      </c>
      <c r="N2408" s="102"/>
      <c r="O2408" s="103">
        <v>3</v>
      </c>
      <c r="P2408" s="103">
        <v>1</v>
      </c>
      <c r="Q2408" s="102"/>
      <c r="R2408" s="103">
        <v>8</v>
      </c>
      <c r="S2408" s="103">
        <v>0</v>
      </c>
      <c r="T2408" s="102">
        <v>0</v>
      </c>
      <c r="U2408" s="103">
        <v>17</v>
      </c>
      <c r="V2408" s="103">
        <v>1</v>
      </c>
    </row>
    <row r="2409" spans="1:22" ht="16">
      <c r="A2409" s="104" t="s">
        <v>1320</v>
      </c>
      <c r="B2409" s="20" t="str">
        <f>VLOOKUP(A2409,'Planning Periods'!$E$2:$N$540,10,FALSE)</f>
        <v>01/31/2015 - 01/31/2023</v>
      </c>
      <c r="C2409" s="103">
        <v>2017</v>
      </c>
      <c r="D2409" s="103" t="str">
        <f t="shared" si="35"/>
        <v>Yountville 2017</v>
      </c>
      <c r="E2409" s="103">
        <v>4</v>
      </c>
      <c r="F2409" s="101">
        <v>0</v>
      </c>
      <c r="G2409" s="103">
        <v>0</v>
      </c>
      <c r="H2409" s="103">
        <v>0</v>
      </c>
      <c r="I2409" s="102"/>
      <c r="J2409" s="103">
        <v>2</v>
      </c>
      <c r="K2409" s="101">
        <v>0</v>
      </c>
      <c r="L2409" s="103">
        <v>0</v>
      </c>
      <c r="M2409" s="103">
        <v>0</v>
      </c>
      <c r="N2409" s="102"/>
      <c r="O2409" s="103">
        <v>3</v>
      </c>
      <c r="P2409" s="103">
        <v>2</v>
      </c>
      <c r="Q2409" s="102"/>
      <c r="R2409" s="103">
        <v>8</v>
      </c>
      <c r="S2409" s="103">
        <v>3</v>
      </c>
      <c r="T2409" s="102">
        <v>0</v>
      </c>
      <c r="U2409" s="103">
        <v>17</v>
      </c>
      <c r="V2409" s="103">
        <v>5</v>
      </c>
    </row>
    <row r="2410" spans="1:22" ht="16">
      <c r="A2410" s="104" t="s">
        <v>809</v>
      </c>
      <c r="B2410" s="20" t="str">
        <f>VLOOKUP(A2410,'Planning Periods'!$E$2:$N$540,10,FALSE)</f>
        <v>06/30/2014 - 06/30/2019</v>
      </c>
      <c r="C2410" s="103">
        <v>2014</v>
      </c>
      <c r="D2410" s="103" t="str">
        <f t="shared" si="35"/>
        <v>Yreka 2014</v>
      </c>
      <c r="E2410" s="103" t="s">
        <v>1538</v>
      </c>
      <c r="F2410" s="101" t="s">
        <v>1538</v>
      </c>
      <c r="G2410" s="103" t="s">
        <v>1538</v>
      </c>
      <c r="H2410" s="103" t="s">
        <v>1538</v>
      </c>
      <c r="I2410" s="102"/>
      <c r="J2410" s="103" t="s">
        <v>1538</v>
      </c>
      <c r="K2410" s="101" t="s">
        <v>1538</v>
      </c>
      <c r="L2410" s="103" t="s">
        <v>1538</v>
      </c>
      <c r="M2410" s="103" t="s">
        <v>1538</v>
      </c>
      <c r="N2410" s="102"/>
      <c r="O2410" s="103" t="s">
        <v>1538</v>
      </c>
      <c r="P2410" s="103" t="s">
        <v>1538</v>
      </c>
      <c r="Q2410" s="102"/>
      <c r="R2410" s="103" t="s">
        <v>1538</v>
      </c>
      <c r="S2410" s="103" t="s">
        <v>1538</v>
      </c>
      <c r="T2410" s="102" t="s">
        <v>1538</v>
      </c>
      <c r="U2410" s="103" t="s">
        <v>1538</v>
      </c>
      <c r="V2410" s="103" t="s">
        <v>1538</v>
      </c>
    </row>
    <row r="2411" spans="1:22" ht="16">
      <c r="A2411" s="104" t="s">
        <v>809</v>
      </c>
      <c r="B2411" s="20" t="str">
        <f>VLOOKUP(A2411,'Planning Periods'!$E$2:$N$540,10,FALSE)</f>
        <v>06/30/2014 - 06/30/2019</v>
      </c>
      <c r="C2411" s="103">
        <v>2015</v>
      </c>
      <c r="D2411" s="103" t="str">
        <f t="shared" si="35"/>
        <v>Yreka 2015</v>
      </c>
      <c r="E2411" s="103">
        <v>25</v>
      </c>
      <c r="F2411" s="101">
        <v>0</v>
      </c>
      <c r="G2411" s="103">
        <v>0</v>
      </c>
      <c r="H2411" s="103">
        <v>0</v>
      </c>
      <c r="I2411" s="102"/>
      <c r="J2411" s="103">
        <v>17</v>
      </c>
      <c r="K2411" s="101">
        <v>0</v>
      </c>
      <c r="L2411" s="103">
        <v>0</v>
      </c>
      <c r="M2411" s="103">
        <v>0</v>
      </c>
      <c r="N2411" s="102"/>
      <c r="O2411" s="103">
        <v>18</v>
      </c>
      <c r="P2411" s="103">
        <v>2</v>
      </c>
      <c r="Q2411" s="102"/>
      <c r="R2411" s="103">
        <v>43</v>
      </c>
      <c r="S2411" s="103">
        <v>0</v>
      </c>
      <c r="T2411" s="102">
        <v>0</v>
      </c>
      <c r="U2411" s="103">
        <v>103</v>
      </c>
      <c r="V2411" s="103">
        <v>2</v>
      </c>
    </row>
    <row r="2412" spans="1:22" ht="16">
      <c r="A2412" s="104" t="s">
        <v>809</v>
      </c>
      <c r="B2412" s="20" t="str">
        <f>VLOOKUP(A2412,'Planning Periods'!$E$2:$N$540,10,FALSE)</f>
        <v>06/30/2014 - 06/30/2019</v>
      </c>
      <c r="C2412" s="103">
        <v>2016</v>
      </c>
      <c r="D2412" s="103" t="str">
        <f t="shared" si="35"/>
        <v>Yreka 2016</v>
      </c>
      <c r="E2412" s="103">
        <v>25</v>
      </c>
      <c r="F2412" s="101">
        <v>0</v>
      </c>
      <c r="G2412" s="103">
        <v>0</v>
      </c>
      <c r="H2412" s="103">
        <v>0</v>
      </c>
      <c r="I2412" s="102"/>
      <c r="J2412" s="103">
        <v>17</v>
      </c>
      <c r="K2412" s="101">
        <v>0</v>
      </c>
      <c r="L2412" s="103">
        <v>0</v>
      </c>
      <c r="M2412" s="103">
        <v>0</v>
      </c>
      <c r="N2412" s="102"/>
      <c r="O2412" s="103">
        <v>18</v>
      </c>
      <c r="P2412" s="103">
        <v>0</v>
      </c>
      <c r="Q2412" s="102"/>
      <c r="R2412" s="103">
        <v>43</v>
      </c>
      <c r="S2412" s="103">
        <v>0</v>
      </c>
      <c r="T2412" s="102">
        <v>0</v>
      </c>
      <c r="U2412" s="103">
        <v>103</v>
      </c>
      <c r="V2412" s="103">
        <v>0</v>
      </c>
    </row>
    <row r="2413" spans="1:22" ht="16">
      <c r="A2413" s="104" t="s">
        <v>809</v>
      </c>
      <c r="B2413" s="20" t="str">
        <f>VLOOKUP(A2413,'Planning Periods'!$E$2:$N$540,10,FALSE)</f>
        <v>06/30/2014 - 06/30/2019</v>
      </c>
      <c r="C2413" s="103">
        <v>2017</v>
      </c>
      <c r="D2413" s="103" t="str">
        <f t="shared" si="35"/>
        <v>Yreka 2017</v>
      </c>
      <c r="E2413" s="103">
        <v>25</v>
      </c>
      <c r="F2413" s="101">
        <v>0</v>
      </c>
      <c r="G2413" s="103">
        <v>0</v>
      </c>
      <c r="H2413" s="103">
        <v>0</v>
      </c>
      <c r="I2413" s="102"/>
      <c r="J2413" s="103">
        <v>17</v>
      </c>
      <c r="K2413" s="101">
        <v>0</v>
      </c>
      <c r="L2413" s="103">
        <v>0</v>
      </c>
      <c r="M2413" s="103">
        <v>0</v>
      </c>
      <c r="N2413" s="102"/>
      <c r="O2413" s="103">
        <v>18</v>
      </c>
      <c r="P2413" s="103">
        <v>3</v>
      </c>
      <c r="Q2413" s="102"/>
      <c r="R2413" s="103">
        <v>43</v>
      </c>
      <c r="S2413" s="103">
        <v>0</v>
      </c>
      <c r="T2413" s="102">
        <v>0</v>
      </c>
      <c r="U2413" s="103">
        <v>103</v>
      </c>
      <c r="V2413" s="103">
        <v>3</v>
      </c>
    </row>
    <row r="2414" spans="1:22" ht="16">
      <c r="A2414" s="104" t="s">
        <v>780</v>
      </c>
      <c r="B2414" s="20" t="str">
        <f>VLOOKUP(A2414,'Planning Periods'!$E$2:$N$540,10,FALSE)</f>
        <v>10/31/2013 - 10/31/2021</v>
      </c>
      <c r="C2414" s="103">
        <v>2013</v>
      </c>
      <c r="D2414" s="103" t="str">
        <f t="shared" si="35"/>
        <v>Yuba City 2013</v>
      </c>
      <c r="E2414" s="103">
        <v>312</v>
      </c>
      <c r="F2414" s="101">
        <v>0</v>
      </c>
      <c r="G2414" s="103">
        <v>0</v>
      </c>
      <c r="H2414" s="103">
        <v>0</v>
      </c>
      <c r="I2414" s="102"/>
      <c r="J2414" s="103">
        <v>437</v>
      </c>
      <c r="K2414" s="101">
        <v>0</v>
      </c>
      <c r="L2414" s="103">
        <v>0</v>
      </c>
      <c r="M2414" s="103">
        <v>0</v>
      </c>
      <c r="N2414" s="102"/>
      <c r="O2414" s="103">
        <v>498</v>
      </c>
      <c r="P2414" s="103">
        <v>0</v>
      </c>
      <c r="Q2414" s="102"/>
      <c r="R2414" s="103">
        <v>1120</v>
      </c>
      <c r="S2414" s="103">
        <v>50</v>
      </c>
      <c r="T2414" s="102">
        <v>0</v>
      </c>
      <c r="U2414" s="103">
        <v>2367</v>
      </c>
      <c r="V2414" s="103">
        <v>50</v>
      </c>
    </row>
    <row r="2415" spans="1:22" ht="16">
      <c r="A2415" s="104" t="s">
        <v>780</v>
      </c>
      <c r="B2415" s="20" t="str">
        <f>VLOOKUP(A2415,'Planning Periods'!$E$2:$N$540,10,FALSE)</f>
        <v>10/31/2013 - 10/31/2021</v>
      </c>
      <c r="C2415" s="103">
        <v>2014</v>
      </c>
      <c r="D2415" s="103" t="str">
        <f t="shared" si="35"/>
        <v>Yuba City 2014</v>
      </c>
      <c r="E2415" s="103">
        <v>312</v>
      </c>
      <c r="F2415" s="101">
        <v>0</v>
      </c>
      <c r="G2415" s="103">
        <v>0</v>
      </c>
      <c r="H2415" s="103">
        <v>0</v>
      </c>
      <c r="I2415" s="102"/>
      <c r="J2415" s="103">
        <v>437</v>
      </c>
      <c r="K2415" s="101">
        <v>0</v>
      </c>
      <c r="L2415" s="103">
        <v>0</v>
      </c>
      <c r="M2415" s="103">
        <v>0</v>
      </c>
      <c r="N2415" s="102"/>
      <c r="O2415" s="103">
        <v>498</v>
      </c>
      <c r="P2415" s="103">
        <v>5</v>
      </c>
      <c r="Q2415" s="102"/>
      <c r="R2415" s="103">
        <v>1120</v>
      </c>
      <c r="S2415" s="103">
        <v>50</v>
      </c>
      <c r="T2415" s="102">
        <v>0</v>
      </c>
      <c r="U2415" s="103">
        <v>2367</v>
      </c>
      <c r="V2415" s="103">
        <v>55</v>
      </c>
    </row>
    <row r="2416" spans="1:22" ht="16">
      <c r="A2416" s="104" t="s">
        <v>780</v>
      </c>
      <c r="B2416" s="20" t="str">
        <f>VLOOKUP(A2416,'Planning Periods'!$E$2:$N$540,10,FALSE)</f>
        <v>10/31/2013 - 10/31/2021</v>
      </c>
      <c r="C2416" s="103">
        <v>2015</v>
      </c>
      <c r="D2416" s="103" t="str">
        <f t="shared" si="35"/>
        <v>Yuba City 2015</v>
      </c>
      <c r="E2416" s="103">
        <v>312</v>
      </c>
      <c r="F2416" s="101">
        <v>0</v>
      </c>
      <c r="G2416" s="103">
        <v>0</v>
      </c>
      <c r="H2416" s="103">
        <v>0</v>
      </c>
      <c r="I2416" s="102"/>
      <c r="J2416" s="103">
        <v>437</v>
      </c>
      <c r="K2416" s="101">
        <v>2</v>
      </c>
      <c r="L2416" s="103">
        <v>2</v>
      </c>
      <c r="M2416" s="103">
        <v>0</v>
      </c>
      <c r="N2416" s="102"/>
      <c r="O2416" s="103">
        <v>498</v>
      </c>
      <c r="P2416" s="103">
        <v>45</v>
      </c>
      <c r="Q2416" s="102"/>
      <c r="R2416" s="103">
        <v>1120</v>
      </c>
      <c r="S2416" s="103">
        <v>0</v>
      </c>
      <c r="T2416" s="102">
        <v>0</v>
      </c>
      <c r="U2416" s="103">
        <v>2367</v>
      </c>
      <c r="V2416" s="103">
        <v>47</v>
      </c>
    </row>
    <row r="2417" spans="1:22" ht="16">
      <c r="A2417" s="104" t="s">
        <v>780</v>
      </c>
      <c r="B2417" s="20" t="str">
        <f>VLOOKUP(A2417,'Planning Periods'!$E$2:$N$540,10,FALSE)</f>
        <v>10/31/2013 - 10/31/2021</v>
      </c>
      <c r="C2417" s="103">
        <v>2016</v>
      </c>
      <c r="D2417" s="103" t="str">
        <f t="shared" si="35"/>
        <v>Yuba City 2016</v>
      </c>
      <c r="E2417" s="103">
        <v>312</v>
      </c>
      <c r="F2417" s="101">
        <v>1</v>
      </c>
      <c r="G2417" s="103">
        <v>1</v>
      </c>
      <c r="H2417" s="103">
        <v>0</v>
      </c>
      <c r="I2417" s="102"/>
      <c r="J2417" s="103">
        <v>437</v>
      </c>
      <c r="K2417" s="101">
        <v>5</v>
      </c>
      <c r="L2417" s="103">
        <v>5</v>
      </c>
      <c r="M2417" s="103">
        <v>0</v>
      </c>
      <c r="N2417" s="102"/>
      <c r="O2417" s="103">
        <v>498</v>
      </c>
      <c r="P2417" s="103">
        <v>47</v>
      </c>
      <c r="Q2417" s="102"/>
      <c r="R2417" s="103">
        <v>1120</v>
      </c>
      <c r="S2417" s="103">
        <v>0</v>
      </c>
      <c r="T2417" s="102">
        <v>0</v>
      </c>
      <c r="U2417" s="103">
        <v>2367</v>
      </c>
      <c r="V2417" s="103">
        <v>53</v>
      </c>
    </row>
    <row r="2418" spans="1:22" ht="16">
      <c r="A2418" s="104" t="s">
        <v>780</v>
      </c>
      <c r="B2418" s="20" t="str">
        <f>VLOOKUP(A2418,'Planning Periods'!$E$2:$N$540,10,FALSE)</f>
        <v>10/31/2013 - 10/31/2021</v>
      </c>
      <c r="C2418" s="103">
        <v>2017</v>
      </c>
      <c r="D2418" s="103" t="str">
        <f t="shared" si="35"/>
        <v>Yuba City 2017</v>
      </c>
      <c r="E2418" s="103">
        <v>312</v>
      </c>
      <c r="F2418" s="101">
        <v>2</v>
      </c>
      <c r="G2418" s="103">
        <v>2</v>
      </c>
      <c r="H2418" s="103">
        <v>0</v>
      </c>
      <c r="I2418" s="102"/>
      <c r="J2418" s="103">
        <v>437</v>
      </c>
      <c r="K2418" s="101">
        <v>4</v>
      </c>
      <c r="L2418" s="103">
        <v>4</v>
      </c>
      <c r="M2418" s="103">
        <v>0</v>
      </c>
      <c r="N2418" s="102"/>
      <c r="O2418" s="103">
        <v>498</v>
      </c>
      <c r="P2418" s="103">
        <v>38</v>
      </c>
      <c r="Q2418" s="102"/>
      <c r="R2418" s="103">
        <v>1120</v>
      </c>
      <c r="S2418" s="103">
        <v>0</v>
      </c>
      <c r="T2418" s="102">
        <v>0</v>
      </c>
      <c r="U2418" s="103">
        <v>2367</v>
      </c>
      <c r="V2418" s="103">
        <v>44</v>
      </c>
    </row>
    <row r="2419" spans="1:22" ht="16">
      <c r="A2419" s="104" t="s">
        <v>747</v>
      </c>
      <c r="B2419" s="20" t="str">
        <f>VLOOKUP(A2419,'Planning Periods'!$E$2:$N$540,10,FALSE)</f>
        <v>10/31/2013 - 10/31/2021</v>
      </c>
      <c r="C2419" s="103">
        <v>2013</v>
      </c>
      <c r="D2419" s="103" t="str">
        <f t="shared" si="35"/>
        <v>Yuba County - Unincorporated 2013</v>
      </c>
      <c r="E2419" s="103">
        <v>1036</v>
      </c>
      <c r="F2419" s="101">
        <v>0</v>
      </c>
      <c r="G2419" s="103">
        <v>0</v>
      </c>
      <c r="H2419" s="103">
        <v>0</v>
      </c>
      <c r="I2419" s="102"/>
      <c r="J2419" s="103">
        <v>727</v>
      </c>
      <c r="K2419" s="101">
        <v>0</v>
      </c>
      <c r="L2419" s="103">
        <v>0</v>
      </c>
      <c r="M2419" s="103">
        <v>0</v>
      </c>
      <c r="N2419" s="102"/>
      <c r="O2419" s="103">
        <v>870</v>
      </c>
      <c r="P2419" s="103">
        <v>1</v>
      </c>
      <c r="Q2419" s="102"/>
      <c r="R2419" s="103">
        <v>2043</v>
      </c>
      <c r="S2419" s="103">
        <v>85</v>
      </c>
      <c r="T2419" s="102">
        <v>0</v>
      </c>
      <c r="U2419" s="103">
        <v>4676</v>
      </c>
      <c r="V2419" s="103">
        <v>86</v>
      </c>
    </row>
    <row r="2420" spans="1:22" ht="16">
      <c r="A2420" s="104" t="s">
        <v>747</v>
      </c>
      <c r="B2420" s="20" t="str">
        <f>VLOOKUP(A2420,'Planning Periods'!$E$2:$N$540,10,FALSE)</f>
        <v>10/31/2013 - 10/31/2021</v>
      </c>
      <c r="C2420" s="103">
        <v>2014</v>
      </c>
      <c r="D2420" s="103" t="str">
        <f t="shared" si="35"/>
        <v>Yuba County - Unincorporated 2014</v>
      </c>
      <c r="E2420" s="103" t="s">
        <v>1538</v>
      </c>
      <c r="F2420" s="101" t="s">
        <v>1538</v>
      </c>
      <c r="G2420" s="103" t="s">
        <v>1538</v>
      </c>
      <c r="H2420" s="103" t="s">
        <v>1538</v>
      </c>
      <c r="I2420" s="102"/>
      <c r="J2420" s="103" t="s">
        <v>1538</v>
      </c>
      <c r="K2420" s="101" t="s">
        <v>1538</v>
      </c>
      <c r="L2420" s="103" t="s">
        <v>1538</v>
      </c>
      <c r="M2420" s="103" t="s">
        <v>1538</v>
      </c>
      <c r="N2420" s="102"/>
      <c r="O2420" s="103" t="s">
        <v>1538</v>
      </c>
      <c r="P2420" s="103" t="s">
        <v>1538</v>
      </c>
      <c r="Q2420" s="102"/>
      <c r="R2420" s="103" t="s">
        <v>1538</v>
      </c>
      <c r="S2420" s="103" t="s">
        <v>1538</v>
      </c>
      <c r="T2420" s="102" t="s">
        <v>1538</v>
      </c>
      <c r="U2420" s="103" t="s">
        <v>1538</v>
      </c>
      <c r="V2420" s="103" t="s">
        <v>1538</v>
      </c>
    </row>
    <row r="2421" spans="1:22" ht="16">
      <c r="A2421" s="104" t="s">
        <v>747</v>
      </c>
      <c r="B2421" s="20" t="str">
        <f>VLOOKUP(A2421,'Planning Periods'!$E$2:$N$540,10,FALSE)</f>
        <v>10/31/2013 - 10/31/2021</v>
      </c>
      <c r="C2421" s="103">
        <v>2015</v>
      </c>
      <c r="D2421" s="103" t="str">
        <f t="shared" si="35"/>
        <v>Yuba County - Unincorporated 2015</v>
      </c>
      <c r="E2421" s="103" t="s">
        <v>1538</v>
      </c>
      <c r="F2421" s="101" t="s">
        <v>1538</v>
      </c>
      <c r="G2421" s="103" t="s">
        <v>1538</v>
      </c>
      <c r="H2421" s="103" t="s">
        <v>1538</v>
      </c>
      <c r="I2421" s="102"/>
      <c r="J2421" s="103" t="s">
        <v>1538</v>
      </c>
      <c r="K2421" s="101" t="s">
        <v>1538</v>
      </c>
      <c r="L2421" s="103" t="s">
        <v>1538</v>
      </c>
      <c r="M2421" s="103" t="s">
        <v>1538</v>
      </c>
      <c r="N2421" s="102"/>
      <c r="O2421" s="103" t="s">
        <v>1538</v>
      </c>
      <c r="P2421" s="103" t="s">
        <v>1538</v>
      </c>
      <c r="Q2421" s="102"/>
      <c r="R2421" s="103" t="s">
        <v>1538</v>
      </c>
      <c r="S2421" s="103" t="s">
        <v>1538</v>
      </c>
      <c r="T2421" s="102" t="s">
        <v>1538</v>
      </c>
      <c r="U2421" s="103" t="s">
        <v>1538</v>
      </c>
      <c r="V2421" s="103" t="s">
        <v>1538</v>
      </c>
    </row>
    <row r="2422" spans="1:22" ht="16">
      <c r="A2422" s="104" t="s">
        <v>747</v>
      </c>
      <c r="B2422" s="20" t="str">
        <f>VLOOKUP(A2422,'Planning Periods'!$E$2:$N$540,10,FALSE)</f>
        <v>10/31/2013 - 10/31/2021</v>
      </c>
      <c r="C2422" s="103">
        <v>2016</v>
      </c>
      <c r="D2422" s="103" t="str">
        <f t="shared" si="35"/>
        <v>Yuba County - Unincorporated 2016</v>
      </c>
      <c r="E2422" s="103" t="s">
        <v>1538</v>
      </c>
      <c r="F2422" s="101" t="s">
        <v>1538</v>
      </c>
      <c r="G2422" s="103" t="s">
        <v>1538</v>
      </c>
      <c r="H2422" s="103" t="s">
        <v>1538</v>
      </c>
      <c r="I2422" s="102"/>
      <c r="J2422" s="103" t="s">
        <v>1538</v>
      </c>
      <c r="K2422" s="101" t="s">
        <v>1538</v>
      </c>
      <c r="L2422" s="103" t="s">
        <v>1538</v>
      </c>
      <c r="M2422" s="103" t="s">
        <v>1538</v>
      </c>
      <c r="N2422" s="102"/>
      <c r="O2422" s="103" t="s">
        <v>1538</v>
      </c>
      <c r="P2422" s="103" t="s">
        <v>1538</v>
      </c>
      <c r="Q2422" s="102"/>
      <c r="R2422" s="103" t="s">
        <v>1538</v>
      </c>
      <c r="S2422" s="103" t="s">
        <v>1538</v>
      </c>
      <c r="T2422" s="102" t="s">
        <v>1538</v>
      </c>
      <c r="U2422" s="103" t="s">
        <v>1538</v>
      </c>
      <c r="V2422" s="103" t="s">
        <v>1538</v>
      </c>
    </row>
    <row r="2423" spans="1:22" ht="16">
      <c r="A2423" s="104" t="s">
        <v>747</v>
      </c>
      <c r="B2423" s="20" t="str">
        <f>VLOOKUP(A2423,'Planning Periods'!$E$2:$N$540,10,FALSE)</f>
        <v>10/31/2013 - 10/31/2021</v>
      </c>
      <c r="C2423" s="103">
        <v>2017</v>
      </c>
      <c r="D2423" s="103" t="str">
        <f t="shared" si="35"/>
        <v>Yuba County - Unincorporated 2017</v>
      </c>
      <c r="E2423" s="103" t="s">
        <v>1538</v>
      </c>
      <c r="F2423" s="101" t="s">
        <v>1538</v>
      </c>
      <c r="G2423" s="103" t="s">
        <v>1538</v>
      </c>
      <c r="H2423" s="103" t="s">
        <v>1538</v>
      </c>
      <c r="I2423" s="102"/>
      <c r="J2423" s="103" t="s">
        <v>1538</v>
      </c>
      <c r="K2423" s="101" t="s">
        <v>1538</v>
      </c>
      <c r="L2423" s="103" t="s">
        <v>1538</v>
      </c>
      <c r="M2423" s="103" t="s">
        <v>1538</v>
      </c>
      <c r="N2423" s="102"/>
      <c r="O2423" s="103" t="s">
        <v>1538</v>
      </c>
      <c r="P2423" s="103" t="s">
        <v>1538</v>
      </c>
      <c r="Q2423" s="102"/>
      <c r="R2423" s="103" t="s">
        <v>1538</v>
      </c>
      <c r="S2423" s="103" t="s">
        <v>1538</v>
      </c>
      <c r="T2423" s="102" t="s">
        <v>1538</v>
      </c>
      <c r="U2423" s="103" t="s">
        <v>1538</v>
      </c>
      <c r="V2423" s="103" t="s">
        <v>1538</v>
      </c>
    </row>
    <row r="2424" spans="1:22">
      <c r="A2424" s="104" t="s">
        <v>901</v>
      </c>
      <c r="B2424" s="20"/>
      <c r="C2424" s="103">
        <v>2013</v>
      </c>
      <c r="D2424" s="103" t="str">
        <f t="shared" si="35"/>
        <v>Yucaipa 2013</v>
      </c>
      <c r="E2424" s="103" t="s">
        <v>1538</v>
      </c>
      <c r="F2424" s="101" t="s">
        <v>1538</v>
      </c>
      <c r="G2424" s="103" t="s">
        <v>1538</v>
      </c>
      <c r="H2424" s="103" t="s">
        <v>1538</v>
      </c>
      <c r="I2424" s="102"/>
      <c r="J2424" s="103" t="s">
        <v>1538</v>
      </c>
      <c r="K2424" s="101" t="s">
        <v>1538</v>
      </c>
      <c r="L2424" s="103" t="s">
        <v>1538</v>
      </c>
      <c r="M2424" s="103" t="s">
        <v>1538</v>
      </c>
      <c r="N2424" s="102"/>
      <c r="O2424" s="103" t="s">
        <v>1538</v>
      </c>
      <c r="P2424" s="103" t="s">
        <v>1538</v>
      </c>
      <c r="Q2424" s="102"/>
      <c r="R2424" s="103" t="s">
        <v>1538</v>
      </c>
      <c r="S2424" s="103" t="s">
        <v>1538</v>
      </c>
      <c r="T2424" s="102" t="s">
        <v>1538</v>
      </c>
      <c r="U2424" s="103" t="s">
        <v>1538</v>
      </c>
      <c r="V2424" s="103" t="s">
        <v>1538</v>
      </c>
    </row>
    <row r="2425" spans="1:22" ht="16">
      <c r="A2425" s="104" t="s">
        <v>901</v>
      </c>
      <c r="B2425" s="20" t="str">
        <f>VLOOKUP(A2425,'Planning Periods'!$E$2:$N$540,10,FALSE)</f>
        <v>10/15/2013 - 10/15/2021</v>
      </c>
      <c r="C2425" s="103">
        <v>2014</v>
      </c>
      <c r="D2425" s="103" t="str">
        <f t="shared" si="35"/>
        <v>Yucaipa 2014</v>
      </c>
      <c r="E2425" s="103">
        <v>780</v>
      </c>
      <c r="F2425" s="101">
        <v>0</v>
      </c>
      <c r="G2425" s="103">
        <v>0</v>
      </c>
      <c r="H2425" s="103">
        <v>0</v>
      </c>
      <c r="I2425" s="102"/>
      <c r="J2425" s="103">
        <v>636</v>
      </c>
      <c r="K2425" s="101">
        <v>34</v>
      </c>
      <c r="L2425" s="103">
        <v>34</v>
      </c>
      <c r="M2425" s="103">
        <v>0</v>
      </c>
      <c r="N2425" s="102"/>
      <c r="O2425" s="103">
        <v>552</v>
      </c>
      <c r="P2425" s="103">
        <v>0</v>
      </c>
      <c r="Q2425" s="102"/>
      <c r="R2425" s="103">
        <v>851</v>
      </c>
      <c r="S2425" s="103">
        <v>32</v>
      </c>
      <c r="T2425" s="102">
        <v>0</v>
      </c>
      <c r="U2425" s="103">
        <v>2819</v>
      </c>
      <c r="V2425" s="103">
        <v>66</v>
      </c>
    </row>
    <row r="2426" spans="1:22" ht="16">
      <c r="A2426" s="104" t="s">
        <v>901</v>
      </c>
      <c r="B2426" s="20" t="str">
        <f>VLOOKUP(A2426,'Planning Periods'!$E$2:$N$540,10,FALSE)</f>
        <v>10/15/2013 - 10/15/2021</v>
      </c>
      <c r="C2426" s="103">
        <v>2015</v>
      </c>
      <c r="D2426" s="103" t="str">
        <f t="shared" si="35"/>
        <v>Yucaipa 2015</v>
      </c>
      <c r="E2426" s="103">
        <v>780</v>
      </c>
      <c r="F2426" s="101">
        <v>42</v>
      </c>
      <c r="G2426" s="103">
        <v>42</v>
      </c>
      <c r="H2426" s="103">
        <v>0</v>
      </c>
      <c r="I2426" s="102"/>
      <c r="J2426" s="103">
        <v>636</v>
      </c>
      <c r="K2426" s="101">
        <v>38</v>
      </c>
      <c r="L2426" s="103">
        <v>7</v>
      </c>
      <c r="M2426" s="103">
        <v>31</v>
      </c>
      <c r="N2426" s="102"/>
      <c r="O2426" s="103">
        <v>552</v>
      </c>
      <c r="P2426" s="103">
        <v>0</v>
      </c>
      <c r="Q2426" s="102"/>
      <c r="R2426" s="103">
        <v>851</v>
      </c>
      <c r="S2426" s="103">
        <v>111</v>
      </c>
      <c r="T2426" s="102">
        <v>31</v>
      </c>
      <c r="U2426" s="103">
        <v>2819</v>
      </c>
      <c r="V2426" s="103">
        <v>191</v>
      </c>
    </row>
    <row r="2427" spans="1:22" ht="16">
      <c r="A2427" s="104" t="s">
        <v>901</v>
      </c>
      <c r="B2427" s="20" t="str">
        <f>VLOOKUP(A2427,'Planning Periods'!$E$2:$N$540,10,FALSE)</f>
        <v>10/15/2013 - 10/15/2021</v>
      </c>
      <c r="C2427" s="103">
        <v>2016</v>
      </c>
      <c r="D2427" s="103" t="str">
        <f t="shared" si="35"/>
        <v>Yucaipa 2016</v>
      </c>
      <c r="E2427" s="103">
        <v>780</v>
      </c>
      <c r="F2427" s="101">
        <v>0</v>
      </c>
      <c r="G2427" s="103">
        <v>0</v>
      </c>
      <c r="H2427" s="103">
        <v>0</v>
      </c>
      <c r="I2427" s="102"/>
      <c r="J2427" s="103">
        <v>636</v>
      </c>
      <c r="K2427" s="101">
        <v>30</v>
      </c>
      <c r="L2427" s="103">
        <v>30</v>
      </c>
      <c r="M2427" s="103">
        <v>0</v>
      </c>
      <c r="N2427" s="102"/>
      <c r="O2427" s="103">
        <v>552</v>
      </c>
      <c r="P2427" s="103">
        <v>17</v>
      </c>
      <c r="Q2427" s="102"/>
      <c r="R2427" s="103">
        <v>851</v>
      </c>
      <c r="S2427" s="103">
        <v>102</v>
      </c>
      <c r="T2427" s="102">
        <v>0</v>
      </c>
      <c r="U2427" s="103">
        <v>2819</v>
      </c>
      <c r="V2427" s="103">
        <v>149</v>
      </c>
    </row>
    <row r="2428" spans="1:22" ht="16">
      <c r="A2428" s="104" t="s">
        <v>901</v>
      </c>
      <c r="B2428" s="20" t="str">
        <f>VLOOKUP(A2428,'Planning Periods'!$E$2:$N$540,10,FALSE)</f>
        <v>10/15/2013 - 10/15/2021</v>
      </c>
      <c r="C2428" s="103">
        <v>2017</v>
      </c>
      <c r="D2428" s="103" t="str">
        <f t="shared" si="35"/>
        <v>Yucaipa 2017</v>
      </c>
      <c r="E2428" s="103">
        <v>780</v>
      </c>
      <c r="F2428" s="101">
        <v>0</v>
      </c>
      <c r="G2428" s="103">
        <v>0</v>
      </c>
      <c r="H2428" s="103">
        <v>0</v>
      </c>
      <c r="I2428" s="102"/>
      <c r="J2428" s="103">
        <v>636</v>
      </c>
      <c r="K2428" s="101">
        <v>30</v>
      </c>
      <c r="L2428" s="103">
        <v>30</v>
      </c>
      <c r="M2428" s="103">
        <v>0</v>
      </c>
      <c r="N2428" s="102"/>
      <c r="O2428" s="103">
        <v>552</v>
      </c>
      <c r="P2428" s="103">
        <v>18</v>
      </c>
      <c r="Q2428" s="102"/>
      <c r="R2428" s="103">
        <v>851</v>
      </c>
      <c r="S2428" s="103">
        <v>9</v>
      </c>
      <c r="T2428" s="102">
        <v>0</v>
      </c>
      <c r="U2428" s="103">
        <v>2819</v>
      </c>
      <c r="V2428" s="103">
        <v>57</v>
      </c>
    </row>
    <row r="2429" spans="1:22" ht="16">
      <c r="A2429" s="104" t="s">
        <v>899</v>
      </c>
      <c r="B2429" s="20" t="str">
        <f>VLOOKUP(A2429,'Planning Periods'!$E$2:$N$540,10,FALSE)</f>
        <v>10/15/2013 - 10/15/2021</v>
      </c>
      <c r="C2429" s="103">
        <v>2013</v>
      </c>
      <c r="D2429" s="103" t="str">
        <f t="shared" si="35"/>
        <v>Yucca Valley 2013</v>
      </c>
      <c r="E2429" s="103" t="s">
        <v>1538</v>
      </c>
      <c r="F2429" s="101" t="s">
        <v>1538</v>
      </c>
      <c r="G2429" s="103" t="s">
        <v>1538</v>
      </c>
      <c r="H2429" s="103" t="s">
        <v>1538</v>
      </c>
      <c r="I2429" s="102"/>
      <c r="J2429" s="103" t="s">
        <v>1538</v>
      </c>
      <c r="K2429" s="101" t="s">
        <v>1538</v>
      </c>
      <c r="L2429" s="103" t="s">
        <v>1538</v>
      </c>
      <c r="M2429" s="103" t="s">
        <v>1538</v>
      </c>
      <c r="N2429" s="102"/>
      <c r="O2429" s="103" t="s">
        <v>1538</v>
      </c>
      <c r="P2429" s="103" t="s">
        <v>1538</v>
      </c>
      <c r="Q2429" s="102"/>
      <c r="R2429" s="103" t="s">
        <v>1538</v>
      </c>
      <c r="S2429" s="103" t="s">
        <v>1538</v>
      </c>
      <c r="T2429" s="102" t="s">
        <v>1538</v>
      </c>
      <c r="U2429" s="103" t="s">
        <v>1538</v>
      </c>
      <c r="V2429" s="103" t="s">
        <v>1538</v>
      </c>
    </row>
    <row r="2430" spans="1:22" ht="16">
      <c r="A2430" s="104" t="s">
        <v>899</v>
      </c>
      <c r="B2430" s="20" t="str">
        <f>VLOOKUP(A2430,'Planning Periods'!$E$2:$N$540,10,FALSE)</f>
        <v>10/15/2013 - 10/15/2021</v>
      </c>
      <c r="C2430" s="103">
        <v>2014</v>
      </c>
      <c r="D2430" s="103" t="str">
        <f t="shared" si="35"/>
        <v>Yucca Valley 2014</v>
      </c>
      <c r="E2430" s="103">
        <v>209</v>
      </c>
      <c r="F2430" s="101">
        <v>0</v>
      </c>
      <c r="G2430" s="103">
        <v>0</v>
      </c>
      <c r="H2430" s="103">
        <v>0</v>
      </c>
      <c r="I2430" s="102"/>
      <c r="J2430" s="103">
        <v>149</v>
      </c>
      <c r="K2430" s="101">
        <v>0</v>
      </c>
      <c r="L2430" s="103">
        <v>0</v>
      </c>
      <c r="M2430" s="103">
        <v>0</v>
      </c>
      <c r="N2430" s="102"/>
      <c r="O2430" s="103">
        <v>172</v>
      </c>
      <c r="P2430" s="103">
        <v>0</v>
      </c>
      <c r="Q2430" s="102"/>
      <c r="R2430" s="103">
        <v>400</v>
      </c>
      <c r="S2430" s="103">
        <v>18</v>
      </c>
      <c r="T2430" s="102">
        <v>0</v>
      </c>
      <c r="U2430" s="103">
        <v>930</v>
      </c>
      <c r="V2430" s="103">
        <v>18</v>
      </c>
    </row>
    <row r="2431" spans="1:22" ht="16">
      <c r="A2431" s="104" t="s">
        <v>899</v>
      </c>
      <c r="B2431" s="20" t="str">
        <f>VLOOKUP(A2431,'Planning Periods'!$E$2:$N$540,10,FALSE)</f>
        <v>10/15/2013 - 10/15/2021</v>
      </c>
      <c r="C2431" s="103">
        <v>2015</v>
      </c>
      <c r="D2431" s="103" t="str">
        <f t="shared" si="35"/>
        <v>Yucca Valley 2015</v>
      </c>
      <c r="E2431" s="103">
        <v>209</v>
      </c>
      <c r="F2431" s="101">
        <v>0</v>
      </c>
      <c r="G2431" s="103">
        <v>0</v>
      </c>
      <c r="H2431" s="103">
        <v>0</v>
      </c>
      <c r="I2431" s="102"/>
      <c r="J2431" s="103">
        <v>149</v>
      </c>
      <c r="K2431" s="101">
        <v>0</v>
      </c>
      <c r="L2431" s="103">
        <v>0</v>
      </c>
      <c r="M2431" s="103">
        <v>0</v>
      </c>
      <c r="N2431" s="102"/>
      <c r="O2431" s="103">
        <v>172</v>
      </c>
      <c r="P2431" s="103">
        <v>0</v>
      </c>
      <c r="Q2431" s="102"/>
      <c r="R2431" s="103">
        <v>400</v>
      </c>
      <c r="S2431" s="103">
        <v>17</v>
      </c>
      <c r="T2431" s="102">
        <v>0</v>
      </c>
      <c r="U2431" s="103">
        <v>930</v>
      </c>
      <c r="V2431" s="103">
        <v>17</v>
      </c>
    </row>
    <row r="2432" spans="1:22" ht="16">
      <c r="A2432" s="104" t="s">
        <v>899</v>
      </c>
      <c r="B2432" s="20" t="str">
        <f>VLOOKUP(A2432,'Planning Periods'!$E$2:$N$540,10,FALSE)</f>
        <v>10/15/2013 - 10/15/2021</v>
      </c>
      <c r="C2432" s="103">
        <v>2016</v>
      </c>
      <c r="D2432" s="103" t="str">
        <f t="shared" si="35"/>
        <v>Yucca Valley 2016</v>
      </c>
      <c r="E2432" s="103">
        <v>209</v>
      </c>
      <c r="F2432" s="101">
        <v>0</v>
      </c>
      <c r="G2432" s="103">
        <v>0</v>
      </c>
      <c r="H2432" s="103">
        <v>0</v>
      </c>
      <c r="I2432" s="102"/>
      <c r="J2432" s="103">
        <v>149</v>
      </c>
      <c r="K2432" s="101">
        <v>0</v>
      </c>
      <c r="L2432" s="103">
        <v>0</v>
      </c>
      <c r="M2432" s="103">
        <v>0</v>
      </c>
      <c r="N2432" s="102"/>
      <c r="O2432" s="103">
        <v>172</v>
      </c>
      <c r="P2432" s="103">
        <v>0</v>
      </c>
      <c r="Q2432" s="102"/>
      <c r="R2432" s="103">
        <v>400</v>
      </c>
      <c r="S2432" s="103">
        <v>17</v>
      </c>
      <c r="T2432" s="102">
        <v>0</v>
      </c>
      <c r="U2432" s="103">
        <v>930</v>
      </c>
      <c r="V2432" s="103">
        <v>17</v>
      </c>
    </row>
    <row r="2433" spans="1:22" ht="16">
      <c r="A2433" s="104" t="s">
        <v>899</v>
      </c>
      <c r="B2433" s="20" t="str">
        <f>VLOOKUP(A2433,'Planning Periods'!$E$2:$N$540,10,FALSE)</f>
        <v>10/15/2013 - 10/15/2021</v>
      </c>
      <c r="C2433" s="103">
        <v>2017</v>
      </c>
      <c r="D2433" s="103" t="str">
        <f t="shared" si="35"/>
        <v>Yucca Valley 2017</v>
      </c>
      <c r="E2433" s="103">
        <v>209</v>
      </c>
      <c r="F2433" s="101">
        <v>0</v>
      </c>
      <c r="G2433" s="103">
        <v>0</v>
      </c>
      <c r="H2433" s="103">
        <v>0</v>
      </c>
      <c r="I2433" s="102"/>
      <c r="J2433" s="103">
        <v>149</v>
      </c>
      <c r="K2433" s="101">
        <v>0</v>
      </c>
      <c r="L2433" s="103">
        <v>0</v>
      </c>
      <c r="M2433" s="103">
        <v>0</v>
      </c>
      <c r="N2433" s="102"/>
      <c r="O2433" s="103">
        <v>172</v>
      </c>
      <c r="P2433" s="103">
        <v>0</v>
      </c>
      <c r="Q2433" s="102"/>
      <c r="R2433" s="103">
        <v>400</v>
      </c>
      <c r="S2433" s="103">
        <v>37</v>
      </c>
      <c r="T2433" s="102">
        <v>0</v>
      </c>
      <c r="U2433" s="103">
        <v>930</v>
      </c>
      <c r="V2433" s="103">
        <v>37</v>
      </c>
    </row>
  </sheetData>
  <autoFilter ref="A1:V2433" xr:uid="{00000000-0009-0000-0000-000015000000}">
    <sortState ref="A2:V2433">
      <sortCondition ref="A1"/>
    </sortState>
  </autoFilter>
  <pageMargins left="0.7" right="0.7" top="0.75" bottom="0.75" header="0.3" footer="0.3"/>
  <pageSetup scale="10"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9"/>
  <dimension ref="A1:K540"/>
  <sheetViews>
    <sheetView topLeftCell="B49" workbookViewId="0">
      <selection activeCell="L66" sqref="L66"/>
    </sheetView>
  </sheetViews>
  <sheetFormatPr baseColWidth="10" defaultColWidth="8.83203125" defaultRowHeight="13"/>
  <cols>
    <col min="1" max="1" width="21" style="28" customWidth="1"/>
    <col min="2" max="2" width="34.5" style="28" bestFit="1" customWidth="1"/>
    <col min="3" max="3" width="34.5" style="28" customWidth="1"/>
    <col min="4" max="257" width="8.83203125" style="28"/>
    <col min="258" max="258" width="21" style="28" customWidth="1"/>
    <col min="259" max="259" width="34.5" style="28" bestFit="1" customWidth="1"/>
    <col min="260" max="513" width="8.83203125" style="28"/>
    <col min="514" max="514" width="21" style="28" customWidth="1"/>
    <col min="515" max="515" width="34.5" style="28" bestFit="1" customWidth="1"/>
    <col min="516" max="769" width="8.83203125" style="28"/>
    <col min="770" max="770" width="21" style="28" customWidth="1"/>
    <col min="771" max="771" width="34.5" style="28" bestFit="1" customWidth="1"/>
    <col min="772" max="1025" width="8.83203125" style="28"/>
    <col min="1026" max="1026" width="21" style="28" customWidth="1"/>
    <col min="1027" max="1027" width="34.5" style="28" bestFit="1" customWidth="1"/>
    <col min="1028" max="1281" width="8.83203125" style="28"/>
    <col min="1282" max="1282" width="21" style="28" customWidth="1"/>
    <col min="1283" max="1283" width="34.5" style="28" bestFit="1" customWidth="1"/>
    <col min="1284" max="1537" width="8.83203125" style="28"/>
    <col min="1538" max="1538" width="21" style="28" customWidth="1"/>
    <col min="1539" max="1539" width="34.5" style="28" bestFit="1" customWidth="1"/>
    <col min="1540" max="1793" width="8.83203125" style="28"/>
    <col min="1794" max="1794" width="21" style="28" customWidth="1"/>
    <col min="1795" max="1795" width="34.5" style="28" bestFit="1" customWidth="1"/>
    <col min="1796" max="2049" width="8.83203125" style="28"/>
    <col min="2050" max="2050" width="21" style="28" customWidth="1"/>
    <col min="2051" max="2051" width="34.5" style="28" bestFit="1" customWidth="1"/>
    <col min="2052" max="2305" width="8.83203125" style="28"/>
    <col min="2306" max="2306" width="21" style="28" customWidth="1"/>
    <col min="2307" max="2307" width="34.5" style="28" bestFit="1" customWidth="1"/>
    <col min="2308" max="2561" width="8.83203125" style="28"/>
    <col min="2562" max="2562" width="21" style="28" customWidth="1"/>
    <col min="2563" max="2563" width="34.5" style="28" bestFit="1" customWidth="1"/>
    <col min="2564" max="2817" width="8.83203125" style="28"/>
    <col min="2818" max="2818" width="21" style="28" customWidth="1"/>
    <col min="2819" max="2819" width="34.5" style="28" bestFit="1" customWidth="1"/>
    <col min="2820" max="3073" width="8.83203125" style="28"/>
    <col min="3074" max="3074" width="21" style="28" customWidth="1"/>
    <col min="3075" max="3075" width="34.5" style="28" bestFit="1" customWidth="1"/>
    <col min="3076" max="3329" width="8.83203125" style="28"/>
    <col min="3330" max="3330" width="21" style="28" customWidth="1"/>
    <col min="3331" max="3331" width="34.5" style="28" bestFit="1" customWidth="1"/>
    <col min="3332" max="3585" width="8.83203125" style="28"/>
    <col min="3586" max="3586" width="21" style="28" customWidth="1"/>
    <col min="3587" max="3587" width="34.5" style="28" bestFit="1" customWidth="1"/>
    <col min="3588" max="3841" width="8.83203125" style="28"/>
    <col min="3842" max="3842" width="21" style="28" customWidth="1"/>
    <col min="3843" max="3843" width="34.5" style="28" bestFit="1" customWidth="1"/>
    <col min="3844" max="4097" width="8.83203125" style="28"/>
    <col min="4098" max="4098" width="21" style="28" customWidth="1"/>
    <col min="4099" max="4099" width="34.5" style="28" bestFit="1" customWidth="1"/>
    <col min="4100" max="4353" width="8.83203125" style="28"/>
    <col min="4354" max="4354" width="21" style="28" customWidth="1"/>
    <col min="4355" max="4355" width="34.5" style="28" bestFit="1" customWidth="1"/>
    <col min="4356" max="4609" width="8.83203125" style="28"/>
    <col min="4610" max="4610" width="21" style="28" customWidth="1"/>
    <col min="4611" max="4611" width="34.5" style="28" bestFit="1" customWidth="1"/>
    <col min="4612" max="4865" width="8.83203125" style="28"/>
    <col min="4866" max="4866" width="21" style="28" customWidth="1"/>
    <col min="4867" max="4867" width="34.5" style="28" bestFit="1" customWidth="1"/>
    <col min="4868" max="5121" width="8.83203125" style="28"/>
    <col min="5122" max="5122" width="21" style="28" customWidth="1"/>
    <col min="5123" max="5123" width="34.5" style="28" bestFit="1" customWidth="1"/>
    <col min="5124" max="5377" width="8.83203125" style="28"/>
    <col min="5378" max="5378" width="21" style="28" customWidth="1"/>
    <col min="5379" max="5379" width="34.5" style="28" bestFit="1" customWidth="1"/>
    <col min="5380" max="5633" width="8.83203125" style="28"/>
    <col min="5634" max="5634" width="21" style="28" customWidth="1"/>
    <col min="5635" max="5635" width="34.5" style="28" bestFit="1" customWidth="1"/>
    <col min="5636" max="5889" width="8.83203125" style="28"/>
    <col min="5890" max="5890" width="21" style="28" customWidth="1"/>
    <col min="5891" max="5891" width="34.5" style="28" bestFit="1" customWidth="1"/>
    <col min="5892" max="6145" width="8.83203125" style="28"/>
    <col min="6146" max="6146" width="21" style="28" customWidth="1"/>
    <col min="6147" max="6147" width="34.5" style="28" bestFit="1" customWidth="1"/>
    <col min="6148" max="6401" width="8.83203125" style="28"/>
    <col min="6402" max="6402" width="21" style="28" customWidth="1"/>
    <col min="6403" max="6403" width="34.5" style="28" bestFit="1" customWidth="1"/>
    <col min="6404" max="6657" width="8.83203125" style="28"/>
    <col min="6658" max="6658" width="21" style="28" customWidth="1"/>
    <col min="6659" max="6659" width="34.5" style="28" bestFit="1" customWidth="1"/>
    <col min="6660" max="6913" width="8.83203125" style="28"/>
    <col min="6914" max="6914" width="21" style="28" customWidth="1"/>
    <col min="6915" max="6915" width="34.5" style="28" bestFit="1" customWidth="1"/>
    <col min="6916" max="7169" width="8.83203125" style="28"/>
    <col min="7170" max="7170" width="21" style="28" customWidth="1"/>
    <col min="7171" max="7171" width="34.5" style="28" bestFit="1" customWidth="1"/>
    <col min="7172" max="7425" width="8.83203125" style="28"/>
    <col min="7426" max="7426" width="21" style="28" customWidth="1"/>
    <col min="7427" max="7427" width="34.5" style="28" bestFit="1" customWidth="1"/>
    <col min="7428" max="7681" width="8.83203125" style="28"/>
    <col min="7682" max="7682" width="21" style="28" customWidth="1"/>
    <col min="7683" max="7683" width="34.5" style="28" bestFit="1" customWidth="1"/>
    <col min="7684" max="7937" width="8.83203125" style="28"/>
    <col min="7938" max="7938" width="21" style="28" customWidth="1"/>
    <col min="7939" max="7939" width="34.5" style="28" bestFit="1" customWidth="1"/>
    <col min="7940" max="8193" width="8.83203125" style="28"/>
    <col min="8194" max="8194" width="21" style="28" customWidth="1"/>
    <col min="8195" max="8195" width="34.5" style="28" bestFit="1" customWidth="1"/>
    <col min="8196" max="8449" width="8.83203125" style="28"/>
    <col min="8450" max="8450" width="21" style="28" customWidth="1"/>
    <col min="8451" max="8451" width="34.5" style="28" bestFit="1" customWidth="1"/>
    <col min="8452" max="8705" width="8.83203125" style="28"/>
    <col min="8706" max="8706" width="21" style="28" customWidth="1"/>
    <col min="8707" max="8707" width="34.5" style="28" bestFit="1" customWidth="1"/>
    <col min="8708" max="8961" width="8.83203125" style="28"/>
    <col min="8962" max="8962" width="21" style="28" customWidth="1"/>
    <col min="8963" max="8963" width="34.5" style="28" bestFit="1" customWidth="1"/>
    <col min="8964" max="9217" width="8.83203125" style="28"/>
    <col min="9218" max="9218" width="21" style="28" customWidth="1"/>
    <col min="9219" max="9219" width="34.5" style="28" bestFit="1" customWidth="1"/>
    <col min="9220" max="9473" width="8.83203125" style="28"/>
    <col min="9474" max="9474" width="21" style="28" customWidth="1"/>
    <col min="9475" max="9475" width="34.5" style="28" bestFit="1" customWidth="1"/>
    <col min="9476" max="9729" width="8.83203125" style="28"/>
    <col min="9730" max="9730" width="21" style="28" customWidth="1"/>
    <col min="9731" max="9731" width="34.5" style="28" bestFit="1" customWidth="1"/>
    <col min="9732" max="9985" width="8.83203125" style="28"/>
    <col min="9986" max="9986" width="21" style="28" customWidth="1"/>
    <col min="9987" max="9987" width="34.5" style="28" bestFit="1" customWidth="1"/>
    <col min="9988" max="10241" width="8.83203125" style="28"/>
    <col min="10242" max="10242" width="21" style="28" customWidth="1"/>
    <col min="10243" max="10243" width="34.5" style="28" bestFit="1" customWidth="1"/>
    <col min="10244" max="10497" width="8.83203125" style="28"/>
    <col min="10498" max="10498" width="21" style="28" customWidth="1"/>
    <col min="10499" max="10499" width="34.5" style="28" bestFit="1" customWidth="1"/>
    <col min="10500" max="10753" width="8.83203125" style="28"/>
    <col min="10754" max="10754" width="21" style="28" customWidth="1"/>
    <col min="10755" max="10755" width="34.5" style="28" bestFit="1" customWidth="1"/>
    <col min="10756" max="11009" width="8.83203125" style="28"/>
    <col min="11010" max="11010" width="21" style="28" customWidth="1"/>
    <col min="11011" max="11011" width="34.5" style="28" bestFit="1" customWidth="1"/>
    <col min="11012" max="11265" width="8.83203125" style="28"/>
    <col min="11266" max="11266" width="21" style="28" customWidth="1"/>
    <col min="11267" max="11267" width="34.5" style="28" bestFit="1" customWidth="1"/>
    <col min="11268" max="11521" width="8.83203125" style="28"/>
    <col min="11522" max="11522" width="21" style="28" customWidth="1"/>
    <col min="11523" max="11523" width="34.5" style="28" bestFit="1" customWidth="1"/>
    <col min="11524" max="11777" width="8.83203125" style="28"/>
    <col min="11778" max="11778" width="21" style="28" customWidth="1"/>
    <col min="11779" max="11779" width="34.5" style="28" bestFit="1" customWidth="1"/>
    <col min="11780" max="12033" width="8.83203125" style="28"/>
    <col min="12034" max="12034" width="21" style="28" customWidth="1"/>
    <col min="12035" max="12035" width="34.5" style="28" bestFit="1" customWidth="1"/>
    <col min="12036" max="12289" width="8.83203125" style="28"/>
    <col min="12290" max="12290" width="21" style="28" customWidth="1"/>
    <col min="12291" max="12291" width="34.5" style="28" bestFit="1" customWidth="1"/>
    <col min="12292" max="12545" width="8.83203125" style="28"/>
    <col min="12546" max="12546" width="21" style="28" customWidth="1"/>
    <col min="12547" max="12547" width="34.5" style="28" bestFit="1" customWidth="1"/>
    <col min="12548" max="12801" width="8.83203125" style="28"/>
    <col min="12802" max="12802" width="21" style="28" customWidth="1"/>
    <col min="12803" max="12803" width="34.5" style="28" bestFit="1" customWidth="1"/>
    <col min="12804" max="13057" width="8.83203125" style="28"/>
    <col min="13058" max="13058" width="21" style="28" customWidth="1"/>
    <col min="13059" max="13059" width="34.5" style="28" bestFit="1" customWidth="1"/>
    <col min="13060" max="13313" width="8.83203125" style="28"/>
    <col min="13314" max="13314" width="21" style="28" customWidth="1"/>
    <col min="13315" max="13315" width="34.5" style="28" bestFit="1" customWidth="1"/>
    <col min="13316" max="13569" width="8.83203125" style="28"/>
    <col min="13570" max="13570" width="21" style="28" customWidth="1"/>
    <col min="13571" max="13571" width="34.5" style="28" bestFit="1" customWidth="1"/>
    <col min="13572" max="13825" width="8.83203125" style="28"/>
    <col min="13826" max="13826" width="21" style="28" customWidth="1"/>
    <col min="13827" max="13827" width="34.5" style="28" bestFit="1" customWidth="1"/>
    <col min="13828" max="14081" width="8.83203125" style="28"/>
    <col min="14082" max="14082" width="21" style="28" customWidth="1"/>
    <col min="14083" max="14083" width="34.5" style="28" bestFit="1" customWidth="1"/>
    <col min="14084" max="14337" width="8.83203125" style="28"/>
    <col min="14338" max="14338" width="21" style="28" customWidth="1"/>
    <col min="14339" max="14339" width="34.5" style="28" bestFit="1" customWidth="1"/>
    <col min="14340" max="14593" width="8.83203125" style="28"/>
    <col min="14594" max="14594" width="21" style="28" customWidth="1"/>
    <col min="14595" max="14595" width="34.5" style="28" bestFit="1" customWidth="1"/>
    <col min="14596" max="14849" width="8.83203125" style="28"/>
    <col min="14850" max="14850" width="21" style="28" customWidth="1"/>
    <col min="14851" max="14851" width="34.5" style="28" bestFit="1" customWidth="1"/>
    <col min="14852" max="15105" width="8.83203125" style="28"/>
    <col min="15106" max="15106" width="21" style="28" customWidth="1"/>
    <col min="15107" max="15107" width="34.5" style="28" bestFit="1" customWidth="1"/>
    <col min="15108" max="15361" width="8.83203125" style="28"/>
    <col min="15362" max="15362" width="21" style="28" customWidth="1"/>
    <col min="15363" max="15363" width="34.5" style="28" bestFit="1" customWidth="1"/>
    <col min="15364" max="15617" width="8.83203125" style="28"/>
    <col min="15618" max="15618" width="21" style="28" customWidth="1"/>
    <col min="15619" max="15619" width="34.5" style="28" bestFit="1" customWidth="1"/>
    <col min="15620" max="15873" width="8.83203125" style="28"/>
    <col min="15874" max="15874" width="21" style="28" customWidth="1"/>
    <col min="15875" max="15875" width="34.5" style="28" bestFit="1" customWidth="1"/>
    <col min="15876" max="16129" width="8.83203125" style="28"/>
    <col min="16130" max="16130" width="21" style="28" customWidth="1"/>
    <col min="16131" max="16131" width="34.5" style="28" bestFit="1" customWidth="1"/>
    <col min="16132" max="16384" width="8.83203125" style="28"/>
  </cols>
  <sheetData>
    <row r="1" spans="1:11" ht="14" thickBot="1">
      <c r="A1" s="51" t="s">
        <v>1243</v>
      </c>
      <c r="B1" s="50" t="s">
        <v>1242</v>
      </c>
      <c r="C1" s="32" t="s">
        <v>1241</v>
      </c>
      <c r="D1" s="49" t="s">
        <v>16</v>
      </c>
      <c r="E1" s="49" t="s">
        <v>17</v>
      </c>
      <c r="F1" s="49" t="s">
        <v>1240</v>
      </c>
      <c r="G1" s="49" t="s">
        <v>1239</v>
      </c>
      <c r="H1" s="48" t="s">
        <v>1238</v>
      </c>
      <c r="I1" s="47"/>
      <c r="J1" s="46"/>
      <c r="K1" s="46"/>
    </row>
    <row r="2" spans="1:11" ht="14" thickTop="1">
      <c r="A2" s="31" t="s">
        <v>900</v>
      </c>
      <c r="B2" s="31" t="s">
        <v>921</v>
      </c>
      <c r="C2" s="31" t="str">
        <f t="shared" ref="C2:C65" si="0">B2</f>
        <v>Adelanto</v>
      </c>
      <c r="D2" s="34">
        <v>633</v>
      </c>
      <c r="E2" s="34">
        <v>459</v>
      </c>
      <c r="F2" s="34">
        <v>513</v>
      </c>
      <c r="G2" s="34">
        <v>1236</v>
      </c>
      <c r="H2" s="33">
        <f t="shared" ref="H2:H65" si="1">SUM(D2:G2)</f>
        <v>2841</v>
      </c>
    </row>
    <row r="3" spans="1:11">
      <c r="A3" s="31" t="s">
        <v>1042</v>
      </c>
      <c r="B3" s="31" t="s">
        <v>1128</v>
      </c>
      <c r="C3" s="31" t="str">
        <f t="shared" si="0"/>
        <v>Agoura Hills</v>
      </c>
      <c r="D3" s="34">
        <v>31</v>
      </c>
      <c r="E3" s="34">
        <v>19</v>
      </c>
      <c r="F3" s="34">
        <v>20</v>
      </c>
      <c r="G3" s="34">
        <v>45</v>
      </c>
      <c r="H3" s="33">
        <f t="shared" si="1"/>
        <v>115</v>
      </c>
    </row>
    <row r="4" spans="1:11">
      <c r="A4" s="31" t="s">
        <v>1225</v>
      </c>
      <c r="B4" s="31" t="s">
        <v>1225</v>
      </c>
      <c r="C4" s="31" t="str">
        <f t="shared" si="0"/>
        <v>Alameda</v>
      </c>
      <c r="D4" s="34">
        <v>444</v>
      </c>
      <c r="E4" s="34">
        <v>248</v>
      </c>
      <c r="F4" s="34">
        <v>283</v>
      </c>
      <c r="G4" s="34">
        <v>748</v>
      </c>
      <c r="H4" s="33">
        <f t="shared" si="1"/>
        <v>1723</v>
      </c>
    </row>
    <row r="5" spans="1:11">
      <c r="A5" s="31" t="s">
        <v>734</v>
      </c>
      <c r="B5" s="31" t="str">
        <f>A5</f>
        <v>Alameda County - Unincorporated</v>
      </c>
      <c r="C5" s="31" t="str">
        <f t="shared" si="0"/>
        <v>Alameda County - Unincorporated</v>
      </c>
      <c r="D5" s="34">
        <v>430</v>
      </c>
      <c r="E5" s="34">
        <v>227</v>
      </c>
      <c r="F5" s="34">
        <v>295</v>
      </c>
      <c r="G5" s="34">
        <v>817</v>
      </c>
      <c r="H5" s="33">
        <f t="shared" si="1"/>
        <v>1769</v>
      </c>
    </row>
    <row r="6" spans="1:11">
      <c r="A6" s="31" t="s">
        <v>1225</v>
      </c>
      <c r="B6" s="31" t="s">
        <v>1237</v>
      </c>
      <c r="C6" s="31" t="str">
        <f t="shared" si="0"/>
        <v>Albany</v>
      </c>
      <c r="D6" s="34">
        <v>80</v>
      </c>
      <c r="E6" s="34">
        <v>53</v>
      </c>
      <c r="F6" s="34">
        <v>57</v>
      </c>
      <c r="G6" s="34">
        <v>145</v>
      </c>
      <c r="H6" s="33">
        <f t="shared" si="1"/>
        <v>335</v>
      </c>
    </row>
    <row r="7" spans="1:11">
      <c r="A7" s="31" t="s">
        <v>1042</v>
      </c>
      <c r="B7" s="31" t="s">
        <v>1127</v>
      </c>
      <c r="C7" s="31" t="str">
        <f t="shared" si="0"/>
        <v>Alhambra</v>
      </c>
      <c r="D7" s="34">
        <v>380</v>
      </c>
      <c r="E7" s="34">
        <v>224</v>
      </c>
      <c r="F7" s="34">
        <v>246</v>
      </c>
      <c r="G7" s="34">
        <v>642</v>
      </c>
      <c r="H7" s="33">
        <f t="shared" si="1"/>
        <v>1492</v>
      </c>
    </row>
    <row r="8" spans="1:11">
      <c r="A8" s="31" t="s">
        <v>965</v>
      </c>
      <c r="B8" s="31" t="s">
        <v>997</v>
      </c>
      <c r="C8" s="31" t="str">
        <f t="shared" si="0"/>
        <v>Aliso Viejo</v>
      </c>
      <c r="D8" s="34">
        <v>9</v>
      </c>
      <c r="E8" s="34">
        <v>7</v>
      </c>
      <c r="F8" s="34">
        <v>7</v>
      </c>
      <c r="G8" s="34">
        <v>16</v>
      </c>
      <c r="H8" s="33">
        <f t="shared" si="1"/>
        <v>39</v>
      </c>
    </row>
    <row r="9" spans="1:11">
      <c r="A9" s="31" t="s">
        <v>1335</v>
      </c>
      <c r="B9" s="31" t="str">
        <f>A9</f>
        <v>Alpine County - Unincorporated</v>
      </c>
      <c r="C9" s="31" t="str">
        <f t="shared" si="0"/>
        <v>Alpine County - Unincorporated</v>
      </c>
      <c r="D9" s="34">
        <v>7</v>
      </c>
      <c r="E9" s="34">
        <v>6</v>
      </c>
      <c r="F9" s="34">
        <v>6</v>
      </c>
      <c r="G9" s="34">
        <v>11</v>
      </c>
      <c r="H9" s="29">
        <f t="shared" si="1"/>
        <v>30</v>
      </c>
    </row>
    <row r="10" spans="1:11">
      <c r="A10" s="31" t="s">
        <v>1020</v>
      </c>
      <c r="B10" s="31" t="s">
        <v>1019</v>
      </c>
      <c r="C10" s="31" t="str">
        <f t="shared" si="0"/>
        <v>Alturas</v>
      </c>
      <c r="D10" s="34">
        <v>1</v>
      </c>
      <c r="E10" s="34">
        <v>1</v>
      </c>
      <c r="F10" s="34">
        <v>1</v>
      </c>
      <c r="G10" s="34">
        <v>2</v>
      </c>
      <c r="H10" s="33">
        <f t="shared" si="1"/>
        <v>5</v>
      </c>
    </row>
    <row r="11" spans="1:11">
      <c r="A11" s="31" t="s">
        <v>1219</v>
      </c>
      <c r="B11" s="31" t="s">
        <v>1223</v>
      </c>
      <c r="C11" s="31" t="str">
        <f t="shared" si="0"/>
        <v>Amador City</v>
      </c>
      <c r="D11" s="34">
        <v>1</v>
      </c>
      <c r="E11" s="34">
        <v>1</v>
      </c>
      <c r="F11" s="34">
        <v>0</v>
      </c>
      <c r="G11" s="34">
        <v>0</v>
      </c>
      <c r="H11" s="33">
        <f t="shared" si="1"/>
        <v>2</v>
      </c>
    </row>
    <row r="12" spans="1:11">
      <c r="A12" s="31" t="s">
        <v>718</v>
      </c>
      <c r="B12" s="31" t="str">
        <f>A12</f>
        <v>Amador County - Unincorporated</v>
      </c>
      <c r="C12" s="31" t="str">
        <f t="shared" si="0"/>
        <v>Amador County - Unincorporated</v>
      </c>
      <c r="D12" s="34">
        <v>10</v>
      </c>
      <c r="E12" s="34">
        <v>7</v>
      </c>
      <c r="F12" s="34">
        <v>9</v>
      </c>
      <c r="G12" s="34">
        <v>23</v>
      </c>
      <c r="H12" s="33">
        <f t="shared" si="1"/>
        <v>49</v>
      </c>
    </row>
    <row r="13" spans="1:11">
      <c r="A13" s="31" t="s">
        <v>1002</v>
      </c>
      <c r="B13" s="31" t="s">
        <v>1005</v>
      </c>
      <c r="C13" s="31" t="str">
        <f t="shared" si="0"/>
        <v>American Canyon</v>
      </c>
      <c r="D13" s="34">
        <v>116</v>
      </c>
      <c r="E13" s="34">
        <v>54</v>
      </c>
      <c r="F13" s="34">
        <v>58</v>
      </c>
      <c r="G13" s="34">
        <v>164</v>
      </c>
      <c r="H13" s="33">
        <f t="shared" si="1"/>
        <v>392</v>
      </c>
    </row>
    <row r="14" spans="1:11">
      <c r="A14" s="31" t="s">
        <v>965</v>
      </c>
      <c r="B14" s="31" t="s">
        <v>996</v>
      </c>
      <c r="C14" s="31" t="str">
        <f t="shared" si="0"/>
        <v>Anaheim</v>
      </c>
      <c r="D14" s="34">
        <v>1256</v>
      </c>
      <c r="E14" s="34">
        <v>907</v>
      </c>
      <c r="F14" s="34">
        <v>1038</v>
      </c>
      <c r="G14" s="34">
        <v>2501</v>
      </c>
      <c r="H14" s="33">
        <f t="shared" si="1"/>
        <v>5702</v>
      </c>
    </row>
    <row r="15" spans="1:11">
      <c r="A15" s="31" t="s">
        <v>822</v>
      </c>
      <c r="B15" s="31" t="s">
        <v>824</v>
      </c>
      <c r="C15" s="31" t="str">
        <f t="shared" si="0"/>
        <v>Anderson</v>
      </c>
      <c r="D15" s="34">
        <v>32</v>
      </c>
      <c r="E15" s="34">
        <v>21</v>
      </c>
      <c r="F15" s="34">
        <v>24</v>
      </c>
      <c r="G15" s="34">
        <v>59</v>
      </c>
      <c r="H15" s="33">
        <f t="shared" si="1"/>
        <v>136</v>
      </c>
    </row>
    <row r="16" spans="1:11">
      <c r="A16" s="31" t="s">
        <v>1212</v>
      </c>
      <c r="B16" s="31" t="s">
        <v>1337</v>
      </c>
      <c r="C16" s="31" t="str">
        <f t="shared" si="0"/>
        <v>Angels Camp</v>
      </c>
      <c r="D16" s="34">
        <v>57</v>
      </c>
      <c r="E16" s="34">
        <v>42</v>
      </c>
      <c r="F16" s="34">
        <v>38</v>
      </c>
      <c r="G16" s="34">
        <v>107</v>
      </c>
      <c r="H16" s="33">
        <f t="shared" si="1"/>
        <v>244</v>
      </c>
    </row>
    <row r="17" spans="1:8">
      <c r="A17" s="31" t="s">
        <v>1192</v>
      </c>
      <c r="B17" s="31" t="s">
        <v>1209</v>
      </c>
      <c r="C17" s="31" t="str">
        <f t="shared" si="0"/>
        <v>Antioch</v>
      </c>
      <c r="D17" s="34">
        <v>349</v>
      </c>
      <c r="E17" s="34">
        <v>205</v>
      </c>
      <c r="F17" s="34">
        <v>214</v>
      </c>
      <c r="G17" s="34">
        <v>680</v>
      </c>
      <c r="H17" s="33">
        <f t="shared" si="1"/>
        <v>1448</v>
      </c>
    </row>
    <row r="18" spans="1:8">
      <c r="A18" s="31" t="s">
        <v>900</v>
      </c>
      <c r="B18" s="31" t="s">
        <v>1325</v>
      </c>
      <c r="C18" s="31" t="str">
        <f t="shared" si="0"/>
        <v>Apple Valley</v>
      </c>
      <c r="D18" s="34">
        <v>764</v>
      </c>
      <c r="E18" s="34">
        <v>541</v>
      </c>
      <c r="F18" s="34">
        <v>622</v>
      </c>
      <c r="G18" s="34">
        <v>1407</v>
      </c>
      <c r="H18" s="33">
        <f t="shared" si="1"/>
        <v>3334</v>
      </c>
    </row>
    <row r="19" spans="1:8">
      <c r="A19" s="31" t="s">
        <v>1042</v>
      </c>
      <c r="B19" s="31" t="s">
        <v>1126</v>
      </c>
      <c r="C19" s="31" t="str">
        <f t="shared" si="0"/>
        <v>Arcadia</v>
      </c>
      <c r="D19" s="34">
        <v>276</v>
      </c>
      <c r="E19" s="34">
        <v>167</v>
      </c>
      <c r="F19" s="34">
        <v>177</v>
      </c>
      <c r="G19" s="34">
        <v>434</v>
      </c>
      <c r="H19" s="33">
        <f t="shared" si="1"/>
        <v>1054</v>
      </c>
    </row>
    <row r="20" spans="1:8">
      <c r="A20" s="31" t="s">
        <v>1162</v>
      </c>
      <c r="B20" s="31" t="s">
        <v>1168</v>
      </c>
      <c r="C20" s="31" t="str">
        <f t="shared" si="0"/>
        <v>Arcata</v>
      </c>
      <c r="D20" s="34">
        <v>85</v>
      </c>
      <c r="E20" s="34">
        <v>56</v>
      </c>
      <c r="F20" s="34">
        <v>62</v>
      </c>
      <c r="G20" s="34">
        <v>160</v>
      </c>
      <c r="H20" s="33">
        <f t="shared" si="1"/>
        <v>363</v>
      </c>
    </row>
    <row r="21" spans="1:8">
      <c r="A21" s="31" t="s">
        <v>865</v>
      </c>
      <c r="B21" s="31" t="s">
        <v>871</v>
      </c>
      <c r="C21" s="31" t="str">
        <f t="shared" si="0"/>
        <v>Arroyo Grande</v>
      </c>
      <c r="D21" s="34">
        <v>60</v>
      </c>
      <c r="E21" s="34">
        <v>38</v>
      </c>
      <c r="F21" s="34">
        <v>43</v>
      </c>
      <c r="G21" s="34">
        <v>101</v>
      </c>
      <c r="H21" s="33">
        <f t="shared" si="1"/>
        <v>242</v>
      </c>
    </row>
    <row r="22" spans="1:8">
      <c r="A22" s="31" t="s">
        <v>1042</v>
      </c>
      <c r="B22" s="31" t="s">
        <v>1125</v>
      </c>
      <c r="C22" s="31" t="str">
        <f t="shared" si="0"/>
        <v>Artesia</v>
      </c>
      <c r="D22" s="34">
        <v>31</v>
      </c>
      <c r="E22" s="34">
        <v>18</v>
      </c>
      <c r="F22" s="34">
        <v>20</v>
      </c>
      <c r="G22" s="34">
        <v>51</v>
      </c>
      <c r="H22" s="33">
        <f t="shared" si="1"/>
        <v>120</v>
      </c>
    </row>
    <row r="23" spans="1:8">
      <c r="A23" s="31" t="s">
        <v>1140</v>
      </c>
      <c r="B23" s="31" t="s">
        <v>1150</v>
      </c>
      <c r="C23" s="31" t="str">
        <f t="shared" si="0"/>
        <v>Arvin</v>
      </c>
      <c r="D23" s="41">
        <v>398</v>
      </c>
      <c r="E23" s="41">
        <v>239</v>
      </c>
      <c r="F23" s="41">
        <v>183</v>
      </c>
      <c r="G23" s="41">
        <v>349</v>
      </c>
      <c r="H23" s="33">
        <f t="shared" si="1"/>
        <v>1169</v>
      </c>
    </row>
    <row r="24" spans="1:8">
      <c r="A24" s="31" t="s">
        <v>865</v>
      </c>
      <c r="B24" s="31" t="s">
        <v>870</v>
      </c>
      <c r="C24" s="31" t="str">
        <f t="shared" si="0"/>
        <v>Atascadero</v>
      </c>
      <c r="D24" s="34">
        <v>98</v>
      </c>
      <c r="E24" s="34">
        <v>62</v>
      </c>
      <c r="F24" s="34">
        <v>69</v>
      </c>
      <c r="G24" s="34">
        <v>164</v>
      </c>
      <c r="H24" s="33">
        <f t="shared" si="1"/>
        <v>393</v>
      </c>
    </row>
    <row r="25" spans="1:8">
      <c r="A25" s="31" t="s">
        <v>850</v>
      </c>
      <c r="B25" s="31" t="s">
        <v>1326</v>
      </c>
      <c r="C25" s="31" t="str">
        <f t="shared" si="0"/>
        <v>Atherton</v>
      </c>
      <c r="D25" s="34">
        <v>35</v>
      </c>
      <c r="E25" s="34">
        <v>26</v>
      </c>
      <c r="F25" s="34">
        <v>29</v>
      </c>
      <c r="G25" s="34">
        <v>3</v>
      </c>
      <c r="H25" s="33">
        <f t="shared" si="1"/>
        <v>93</v>
      </c>
    </row>
    <row r="26" spans="1:8">
      <c r="A26" s="31" t="s">
        <v>1021</v>
      </c>
      <c r="B26" s="31" t="s">
        <v>1026</v>
      </c>
      <c r="C26" s="31" t="str">
        <f t="shared" si="0"/>
        <v>Atwater</v>
      </c>
      <c r="D26" s="40">
        <v>429</v>
      </c>
      <c r="E26" s="40">
        <v>307</v>
      </c>
      <c r="F26" s="40">
        <v>281</v>
      </c>
      <c r="G26" s="40">
        <v>748</v>
      </c>
      <c r="H26" s="33">
        <f t="shared" si="1"/>
        <v>1765</v>
      </c>
    </row>
    <row r="27" spans="1:8">
      <c r="A27" s="31" t="s">
        <v>959</v>
      </c>
      <c r="B27" s="31" t="s">
        <v>963</v>
      </c>
      <c r="C27" s="31" t="str">
        <f t="shared" si="0"/>
        <v>Auburn</v>
      </c>
      <c r="D27" s="34">
        <v>74</v>
      </c>
      <c r="E27" s="34">
        <v>52</v>
      </c>
      <c r="F27" s="34">
        <v>57</v>
      </c>
      <c r="G27" s="34">
        <v>125</v>
      </c>
      <c r="H27" s="33">
        <f t="shared" si="1"/>
        <v>308</v>
      </c>
    </row>
    <row r="28" spans="1:8">
      <c r="A28" s="31" t="s">
        <v>1042</v>
      </c>
      <c r="B28" s="31" t="s">
        <v>1124</v>
      </c>
      <c r="C28" s="31" t="str">
        <f t="shared" si="0"/>
        <v>Avalon</v>
      </c>
      <c r="D28" s="34">
        <v>20</v>
      </c>
      <c r="E28" s="34">
        <v>12</v>
      </c>
      <c r="F28" s="34">
        <v>14</v>
      </c>
      <c r="G28" s="34">
        <v>34</v>
      </c>
      <c r="H28" s="33">
        <f t="shared" si="1"/>
        <v>80</v>
      </c>
    </row>
    <row r="29" spans="1:8">
      <c r="A29" s="31" t="s">
        <v>1135</v>
      </c>
      <c r="B29" s="31" t="s">
        <v>1138</v>
      </c>
      <c r="C29" s="31" t="str">
        <f t="shared" si="0"/>
        <v>Avenal</v>
      </c>
      <c r="D29" s="41">
        <v>145</v>
      </c>
      <c r="E29" s="41">
        <v>108</v>
      </c>
      <c r="F29" s="41">
        <v>115</v>
      </c>
      <c r="G29" s="41">
        <v>271</v>
      </c>
      <c r="H29" s="33">
        <f t="shared" si="1"/>
        <v>639</v>
      </c>
    </row>
    <row r="30" spans="1:8">
      <c r="A30" s="31" t="s">
        <v>1042</v>
      </c>
      <c r="B30" s="31" t="s">
        <v>1123</v>
      </c>
      <c r="C30" s="31" t="str">
        <f t="shared" si="0"/>
        <v>Azusa</v>
      </c>
      <c r="D30" s="34">
        <v>198</v>
      </c>
      <c r="E30" s="34">
        <v>118</v>
      </c>
      <c r="F30" s="34">
        <v>127</v>
      </c>
      <c r="G30" s="34">
        <v>336</v>
      </c>
      <c r="H30" s="33">
        <f t="shared" si="1"/>
        <v>779</v>
      </c>
    </row>
    <row r="31" spans="1:8">
      <c r="A31" s="31" t="s">
        <v>1140</v>
      </c>
      <c r="B31" s="31" t="s">
        <v>1149</v>
      </c>
      <c r="C31" s="31" t="str">
        <f t="shared" si="0"/>
        <v>Bakersfield</v>
      </c>
      <c r="D31" s="41">
        <v>9706</v>
      </c>
      <c r="E31" s="41">
        <v>5800</v>
      </c>
      <c r="F31" s="41">
        <v>6453</v>
      </c>
      <c r="G31" s="41">
        <v>14331</v>
      </c>
      <c r="H31" s="33">
        <f t="shared" si="1"/>
        <v>36290</v>
      </c>
    </row>
    <row r="32" spans="1:8">
      <c r="A32" s="31" t="s">
        <v>1042</v>
      </c>
      <c r="B32" s="31" t="s">
        <v>1122</v>
      </c>
      <c r="C32" s="31" t="str">
        <f t="shared" si="0"/>
        <v>Baldwin Park</v>
      </c>
      <c r="D32" s="34">
        <v>142</v>
      </c>
      <c r="E32" s="34">
        <v>83</v>
      </c>
      <c r="F32" s="34">
        <v>90</v>
      </c>
      <c r="G32" s="34">
        <v>242</v>
      </c>
      <c r="H32" s="33">
        <f t="shared" si="1"/>
        <v>557</v>
      </c>
    </row>
    <row r="33" spans="1:8">
      <c r="A33" s="31" t="s">
        <v>932</v>
      </c>
      <c r="B33" s="31" t="s">
        <v>955</v>
      </c>
      <c r="C33" s="31" t="str">
        <f t="shared" si="0"/>
        <v>Banning</v>
      </c>
      <c r="D33" s="34">
        <v>872</v>
      </c>
      <c r="E33" s="34">
        <v>593</v>
      </c>
      <c r="F33" s="34">
        <v>685</v>
      </c>
      <c r="G33" s="34">
        <v>1642</v>
      </c>
      <c r="H33" s="33">
        <f t="shared" si="1"/>
        <v>3792</v>
      </c>
    </row>
    <row r="34" spans="1:8">
      <c r="A34" s="31" t="s">
        <v>900</v>
      </c>
      <c r="B34" s="31" t="s">
        <v>920</v>
      </c>
      <c r="C34" s="31" t="str">
        <f t="shared" si="0"/>
        <v>Barstow</v>
      </c>
      <c r="D34" s="34">
        <v>188</v>
      </c>
      <c r="E34" s="34">
        <v>138</v>
      </c>
      <c r="F34" s="34">
        <v>154</v>
      </c>
      <c r="G34" s="34">
        <v>363</v>
      </c>
      <c r="H34" s="33">
        <f t="shared" si="1"/>
        <v>843</v>
      </c>
    </row>
    <row r="35" spans="1:8">
      <c r="A35" s="31" t="s">
        <v>932</v>
      </c>
      <c r="B35" s="31" t="s">
        <v>954</v>
      </c>
      <c r="C35" s="31" t="str">
        <f t="shared" si="0"/>
        <v>Beaumont</v>
      </c>
      <c r="D35" s="34">
        <v>1267</v>
      </c>
      <c r="E35" s="34">
        <v>854</v>
      </c>
      <c r="F35" s="34">
        <v>969</v>
      </c>
      <c r="G35" s="34">
        <v>2160</v>
      </c>
      <c r="H35" s="33">
        <f t="shared" si="1"/>
        <v>5250</v>
      </c>
    </row>
    <row r="36" spans="1:8">
      <c r="A36" s="31" t="s">
        <v>1042</v>
      </c>
      <c r="B36" s="31" t="s">
        <v>1121</v>
      </c>
      <c r="C36" s="31" t="str">
        <f t="shared" si="0"/>
        <v>Bell</v>
      </c>
      <c r="D36" s="34">
        <v>11</v>
      </c>
      <c r="E36" s="34">
        <v>7</v>
      </c>
      <c r="F36" s="34">
        <v>8</v>
      </c>
      <c r="G36" s="34">
        <v>21</v>
      </c>
      <c r="H36" s="33">
        <f t="shared" si="1"/>
        <v>47</v>
      </c>
    </row>
    <row r="37" spans="1:8">
      <c r="A37" s="31" t="s">
        <v>1042</v>
      </c>
      <c r="B37" s="31" t="s">
        <v>1120</v>
      </c>
      <c r="C37" s="31" t="str">
        <f t="shared" si="0"/>
        <v>Bell Gardens</v>
      </c>
      <c r="D37" s="34">
        <v>11</v>
      </c>
      <c r="E37" s="34">
        <v>7</v>
      </c>
      <c r="F37" s="34">
        <v>8</v>
      </c>
      <c r="G37" s="34">
        <v>20</v>
      </c>
      <c r="H37" s="33">
        <f t="shared" si="1"/>
        <v>46</v>
      </c>
    </row>
    <row r="38" spans="1:8">
      <c r="A38" s="31" t="s">
        <v>1042</v>
      </c>
      <c r="B38" s="31" t="s">
        <v>1119</v>
      </c>
      <c r="C38" s="31" t="str">
        <f t="shared" si="0"/>
        <v>Bellflower</v>
      </c>
      <c r="D38" s="34">
        <v>1</v>
      </c>
      <c r="E38" s="34">
        <v>1</v>
      </c>
      <c r="F38" s="34">
        <v>0</v>
      </c>
      <c r="G38" s="34">
        <v>0</v>
      </c>
      <c r="H38" s="33">
        <f t="shared" si="1"/>
        <v>2</v>
      </c>
    </row>
    <row r="39" spans="1:8">
      <c r="A39" s="31" t="s">
        <v>850</v>
      </c>
      <c r="B39" s="31" t="s">
        <v>864</v>
      </c>
      <c r="C39" s="31" t="str">
        <f t="shared" si="0"/>
        <v>Belmont</v>
      </c>
      <c r="D39" s="34">
        <v>116</v>
      </c>
      <c r="E39" s="34">
        <v>63</v>
      </c>
      <c r="F39" s="34">
        <v>67</v>
      </c>
      <c r="G39" s="34">
        <v>222</v>
      </c>
      <c r="H39" s="33">
        <f t="shared" si="1"/>
        <v>468</v>
      </c>
    </row>
    <row r="40" spans="1:8">
      <c r="A40" s="31" t="s">
        <v>1032</v>
      </c>
      <c r="B40" s="31" t="s">
        <v>1038</v>
      </c>
      <c r="C40" s="31" t="str">
        <f t="shared" si="0"/>
        <v>Belvedere</v>
      </c>
      <c r="D40" s="34">
        <v>4</v>
      </c>
      <c r="E40" s="34">
        <v>3</v>
      </c>
      <c r="F40" s="34">
        <v>4</v>
      </c>
      <c r="G40" s="34">
        <v>5</v>
      </c>
      <c r="H40" s="33">
        <f t="shared" si="1"/>
        <v>16</v>
      </c>
    </row>
    <row r="41" spans="1:8">
      <c r="A41" s="31" t="s">
        <v>802</v>
      </c>
      <c r="B41" s="31" t="s">
        <v>808</v>
      </c>
      <c r="C41" s="31" t="str">
        <f t="shared" si="0"/>
        <v>Benicia</v>
      </c>
      <c r="D41" s="34">
        <v>94</v>
      </c>
      <c r="E41" s="34">
        <v>54</v>
      </c>
      <c r="F41" s="34">
        <v>56</v>
      </c>
      <c r="G41" s="34">
        <v>123</v>
      </c>
      <c r="H41" s="33">
        <f t="shared" si="1"/>
        <v>327</v>
      </c>
    </row>
    <row r="42" spans="1:8">
      <c r="A42" s="31" t="s">
        <v>1225</v>
      </c>
      <c r="B42" s="31" t="s">
        <v>1236</v>
      </c>
      <c r="C42" s="31" t="str">
        <f t="shared" si="0"/>
        <v>Berkeley</v>
      </c>
      <c r="D42" s="34">
        <v>532</v>
      </c>
      <c r="E42" s="34">
        <v>442</v>
      </c>
      <c r="F42" s="34">
        <v>584</v>
      </c>
      <c r="G42" s="34">
        <v>1401</v>
      </c>
      <c r="H42" s="33">
        <f t="shared" si="1"/>
        <v>2959</v>
      </c>
    </row>
    <row r="43" spans="1:8">
      <c r="A43" s="31" t="s">
        <v>1042</v>
      </c>
      <c r="B43" s="31" t="s">
        <v>1118</v>
      </c>
      <c r="C43" s="31" t="str">
        <f t="shared" si="0"/>
        <v>Beverly Hills</v>
      </c>
      <c r="D43" s="34">
        <v>1</v>
      </c>
      <c r="E43" s="34">
        <v>1</v>
      </c>
      <c r="F43" s="34">
        <v>1</v>
      </c>
      <c r="G43" s="34">
        <v>0</v>
      </c>
      <c r="H43" s="33">
        <f t="shared" si="1"/>
        <v>3</v>
      </c>
    </row>
    <row r="44" spans="1:8">
      <c r="A44" s="31" t="s">
        <v>900</v>
      </c>
      <c r="B44" s="31" t="s">
        <v>919</v>
      </c>
      <c r="C44" s="31" t="str">
        <f t="shared" si="0"/>
        <v>Big Bear Lake</v>
      </c>
      <c r="D44" s="34">
        <v>1</v>
      </c>
      <c r="E44" s="34">
        <v>1</v>
      </c>
      <c r="F44" s="34">
        <v>0</v>
      </c>
      <c r="G44" s="34">
        <v>0</v>
      </c>
      <c r="H44" s="33">
        <f t="shared" si="1"/>
        <v>2</v>
      </c>
    </row>
    <row r="45" spans="1:8">
      <c r="A45" s="31" t="s">
        <v>1213</v>
      </c>
      <c r="B45" s="31" t="s">
        <v>1217</v>
      </c>
      <c r="C45" s="31" t="str">
        <f t="shared" si="0"/>
        <v>Biggs</v>
      </c>
      <c r="D45" s="37">
        <v>48</v>
      </c>
      <c r="E45" s="37">
        <v>30</v>
      </c>
      <c r="F45" s="37">
        <v>24</v>
      </c>
      <c r="G45" s="37">
        <v>82</v>
      </c>
      <c r="H45" s="33">
        <f t="shared" si="1"/>
        <v>184</v>
      </c>
    </row>
    <row r="46" spans="1:8">
      <c r="A46" s="31" t="s">
        <v>1153</v>
      </c>
      <c r="B46" s="31" t="s">
        <v>1152</v>
      </c>
      <c r="C46" s="31" t="str">
        <f t="shared" si="0"/>
        <v>Bishop</v>
      </c>
      <c r="D46" s="34">
        <v>15</v>
      </c>
      <c r="E46" s="34">
        <v>10</v>
      </c>
      <c r="F46" s="34">
        <v>12</v>
      </c>
      <c r="G46" s="34">
        <v>28</v>
      </c>
      <c r="H46" s="33">
        <f t="shared" si="1"/>
        <v>65</v>
      </c>
    </row>
    <row r="47" spans="1:8">
      <c r="A47" s="31" t="s">
        <v>1162</v>
      </c>
      <c r="B47" s="31" t="s">
        <v>1167</v>
      </c>
      <c r="C47" s="31" t="str">
        <f t="shared" si="0"/>
        <v>Blue Lake</v>
      </c>
      <c r="D47" s="34">
        <v>4</v>
      </c>
      <c r="E47" s="34">
        <v>1</v>
      </c>
      <c r="F47" s="34">
        <v>2</v>
      </c>
      <c r="G47" s="34">
        <v>4</v>
      </c>
      <c r="H47" s="33">
        <f t="shared" si="1"/>
        <v>11</v>
      </c>
    </row>
    <row r="48" spans="1:8">
      <c r="A48" s="31" t="s">
        <v>932</v>
      </c>
      <c r="B48" s="31" t="s">
        <v>953</v>
      </c>
      <c r="C48" s="31" t="str">
        <f t="shared" si="0"/>
        <v>Blythe</v>
      </c>
      <c r="D48" s="34">
        <v>91</v>
      </c>
      <c r="E48" s="34">
        <v>64</v>
      </c>
      <c r="F48" s="34">
        <v>75</v>
      </c>
      <c r="G48" s="34">
        <v>172</v>
      </c>
      <c r="H48" s="33">
        <f t="shared" si="1"/>
        <v>402</v>
      </c>
    </row>
    <row r="49" spans="1:8">
      <c r="A49" s="31" t="s">
        <v>1042</v>
      </c>
      <c r="B49" s="31" t="s">
        <v>1117</v>
      </c>
      <c r="C49" s="31" t="str">
        <f t="shared" si="0"/>
        <v>Bradbury</v>
      </c>
      <c r="D49" s="34">
        <v>1</v>
      </c>
      <c r="E49" s="34">
        <v>1</v>
      </c>
      <c r="F49" s="34">
        <v>0</v>
      </c>
      <c r="G49" s="34">
        <v>0</v>
      </c>
      <c r="H49" s="33">
        <f t="shared" si="1"/>
        <v>2</v>
      </c>
    </row>
    <row r="50" spans="1:8">
      <c r="A50" s="31" t="s">
        <v>1155</v>
      </c>
      <c r="B50" s="31" t="s">
        <v>1160</v>
      </c>
      <c r="C50" s="31" t="str">
        <f t="shared" si="0"/>
        <v>Brawley</v>
      </c>
      <c r="D50" s="34">
        <v>760</v>
      </c>
      <c r="E50" s="34">
        <v>470</v>
      </c>
      <c r="F50" s="34">
        <v>466</v>
      </c>
      <c r="G50" s="34">
        <v>1338</v>
      </c>
      <c r="H50" s="33">
        <f t="shared" si="1"/>
        <v>3034</v>
      </c>
    </row>
    <row r="51" spans="1:8">
      <c r="A51" s="31" t="s">
        <v>965</v>
      </c>
      <c r="B51" s="31" t="s">
        <v>995</v>
      </c>
      <c r="C51" s="31" t="str">
        <f t="shared" si="0"/>
        <v>Brea</v>
      </c>
      <c r="D51" s="34">
        <v>426</v>
      </c>
      <c r="E51" s="34">
        <v>305</v>
      </c>
      <c r="F51" s="34">
        <v>335</v>
      </c>
      <c r="G51" s="34">
        <v>785</v>
      </c>
      <c r="H51" s="33">
        <f t="shared" si="1"/>
        <v>1851</v>
      </c>
    </row>
    <row r="52" spans="1:8">
      <c r="A52" s="31" t="s">
        <v>1192</v>
      </c>
      <c r="B52" s="31" t="s">
        <v>1208</v>
      </c>
      <c r="C52" s="31" t="str">
        <f t="shared" si="0"/>
        <v>Brentwood</v>
      </c>
      <c r="D52" s="34">
        <v>234</v>
      </c>
      <c r="E52" s="34">
        <v>124</v>
      </c>
      <c r="F52" s="34">
        <v>123</v>
      </c>
      <c r="G52" s="34">
        <v>279</v>
      </c>
      <c r="H52" s="33">
        <f t="shared" si="1"/>
        <v>760</v>
      </c>
    </row>
    <row r="53" spans="1:8">
      <c r="A53" s="31" t="s">
        <v>850</v>
      </c>
      <c r="B53" s="31" t="s">
        <v>863</v>
      </c>
      <c r="C53" s="31" t="str">
        <f t="shared" si="0"/>
        <v>Brisbane</v>
      </c>
      <c r="D53" s="34">
        <v>25</v>
      </c>
      <c r="E53" s="34">
        <v>13</v>
      </c>
      <c r="F53" s="34">
        <v>15</v>
      </c>
      <c r="G53" s="34">
        <v>30</v>
      </c>
      <c r="H53" s="33">
        <f t="shared" si="1"/>
        <v>83</v>
      </c>
    </row>
    <row r="54" spans="1:8">
      <c r="A54" s="31" t="s">
        <v>843</v>
      </c>
      <c r="B54" s="31" t="s">
        <v>849</v>
      </c>
      <c r="C54" s="31" t="str">
        <f t="shared" si="0"/>
        <v>Buellton</v>
      </c>
      <c r="D54" s="38">
        <v>66</v>
      </c>
      <c r="E54" s="38">
        <v>44</v>
      </c>
      <c r="F54" s="38">
        <v>41</v>
      </c>
      <c r="G54" s="38">
        <v>124</v>
      </c>
      <c r="H54" s="33">
        <f t="shared" si="1"/>
        <v>275</v>
      </c>
    </row>
    <row r="55" spans="1:8">
      <c r="A55" s="31" t="s">
        <v>965</v>
      </c>
      <c r="B55" s="31" t="s">
        <v>994</v>
      </c>
      <c r="C55" s="31" t="str">
        <f t="shared" si="0"/>
        <v>Buena Park</v>
      </c>
      <c r="D55" s="34">
        <v>76</v>
      </c>
      <c r="E55" s="34">
        <v>53</v>
      </c>
      <c r="F55" s="34">
        <v>62</v>
      </c>
      <c r="G55" s="34">
        <v>148</v>
      </c>
      <c r="H55" s="33">
        <f t="shared" si="1"/>
        <v>339</v>
      </c>
    </row>
    <row r="56" spans="1:8">
      <c r="A56" s="31" t="s">
        <v>1042</v>
      </c>
      <c r="B56" s="31" t="s">
        <v>1116</v>
      </c>
      <c r="C56" s="31" t="str">
        <f t="shared" si="0"/>
        <v>Burbank</v>
      </c>
      <c r="D56" s="34">
        <v>694</v>
      </c>
      <c r="E56" s="34">
        <v>413</v>
      </c>
      <c r="F56" s="34">
        <v>443</v>
      </c>
      <c r="G56" s="34">
        <v>1134</v>
      </c>
      <c r="H56" s="33">
        <f t="shared" si="1"/>
        <v>2684</v>
      </c>
    </row>
    <row r="57" spans="1:8">
      <c r="A57" s="31" t="s">
        <v>850</v>
      </c>
      <c r="B57" s="31" t="s">
        <v>862</v>
      </c>
      <c r="C57" s="31" t="str">
        <f t="shared" si="0"/>
        <v>Burlingame</v>
      </c>
      <c r="D57" s="34">
        <v>276</v>
      </c>
      <c r="E57" s="34">
        <v>144</v>
      </c>
      <c r="F57" s="34">
        <v>155</v>
      </c>
      <c r="G57" s="34">
        <v>288</v>
      </c>
      <c r="H57" s="33">
        <f t="shared" si="1"/>
        <v>863</v>
      </c>
    </row>
    <row r="58" spans="1:8">
      <c r="A58" s="31" t="s">
        <v>711</v>
      </c>
      <c r="B58" s="31" t="str">
        <f>A58</f>
        <v>Butte County - Unincorporated</v>
      </c>
      <c r="C58" s="31" t="str">
        <f t="shared" si="0"/>
        <v>Butte County - Unincorporated</v>
      </c>
      <c r="D58" s="34">
        <v>682</v>
      </c>
      <c r="E58" s="34">
        <v>545</v>
      </c>
      <c r="F58" s="34">
        <v>480</v>
      </c>
      <c r="G58" s="34">
        <v>1267</v>
      </c>
      <c r="H58" s="33">
        <f t="shared" si="1"/>
        <v>2974</v>
      </c>
    </row>
    <row r="59" spans="1:8">
      <c r="A59" s="31" t="s">
        <v>1042</v>
      </c>
      <c r="B59" s="31" t="s">
        <v>1115</v>
      </c>
      <c r="C59" s="31" t="str">
        <f t="shared" si="0"/>
        <v>Calabasas</v>
      </c>
      <c r="D59" s="34">
        <v>88</v>
      </c>
      <c r="E59" s="34">
        <v>54</v>
      </c>
      <c r="F59" s="34">
        <v>57</v>
      </c>
      <c r="G59" s="34">
        <v>131</v>
      </c>
      <c r="H59" s="33">
        <f t="shared" si="1"/>
        <v>330</v>
      </c>
    </row>
    <row r="60" spans="1:8">
      <c r="A60" s="31" t="s">
        <v>701</v>
      </c>
      <c r="B60" s="31" t="str">
        <f>A60</f>
        <v>Calaveras County - Unincorporated</v>
      </c>
      <c r="C60" s="31" t="str">
        <f t="shared" si="0"/>
        <v>Calaveras County - Unincorporated</v>
      </c>
      <c r="D60" s="34">
        <v>268</v>
      </c>
      <c r="E60" s="34">
        <v>178</v>
      </c>
      <c r="F60" s="34">
        <v>168</v>
      </c>
      <c r="G60" s="34">
        <v>482</v>
      </c>
      <c r="H60" s="33">
        <f t="shared" si="1"/>
        <v>1096</v>
      </c>
    </row>
    <row r="61" spans="1:8">
      <c r="A61" s="31" t="s">
        <v>1155</v>
      </c>
      <c r="B61" s="31" t="s">
        <v>1159</v>
      </c>
      <c r="C61" s="31" t="str">
        <f t="shared" si="0"/>
        <v>Calexico</v>
      </c>
      <c r="D61" s="34">
        <v>817</v>
      </c>
      <c r="E61" s="34">
        <v>489</v>
      </c>
      <c r="F61" s="34">
        <v>490</v>
      </c>
      <c r="G61" s="34">
        <v>1428</v>
      </c>
      <c r="H61" s="33">
        <f t="shared" si="1"/>
        <v>3224</v>
      </c>
    </row>
    <row r="62" spans="1:8">
      <c r="A62" s="31" t="s">
        <v>1140</v>
      </c>
      <c r="B62" s="31" t="s">
        <v>1148</v>
      </c>
      <c r="C62" s="31" t="str">
        <f t="shared" si="0"/>
        <v>California City</v>
      </c>
      <c r="D62" s="41">
        <v>254</v>
      </c>
      <c r="E62" s="41">
        <v>131</v>
      </c>
      <c r="F62" s="41">
        <v>155</v>
      </c>
      <c r="G62" s="41">
        <v>726</v>
      </c>
      <c r="H62" s="33">
        <f t="shared" si="1"/>
        <v>1266</v>
      </c>
    </row>
    <row r="63" spans="1:8">
      <c r="A63" s="31" t="s">
        <v>932</v>
      </c>
      <c r="B63" s="31" t="s">
        <v>952</v>
      </c>
      <c r="C63" s="31" t="str">
        <f t="shared" si="0"/>
        <v>Calimesa</v>
      </c>
      <c r="D63" s="34">
        <v>543</v>
      </c>
      <c r="E63" s="34">
        <v>383</v>
      </c>
      <c r="F63" s="34">
        <v>433</v>
      </c>
      <c r="G63" s="34">
        <v>982</v>
      </c>
      <c r="H63" s="33">
        <f t="shared" si="1"/>
        <v>2341</v>
      </c>
    </row>
    <row r="64" spans="1:8">
      <c r="A64" s="31" t="s">
        <v>1155</v>
      </c>
      <c r="B64" s="31" t="s">
        <v>1158</v>
      </c>
      <c r="C64" s="31" t="str">
        <f t="shared" si="0"/>
        <v>Calipatria</v>
      </c>
      <c r="D64" s="34">
        <v>37</v>
      </c>
      <c r="E64" s="34">
        <v>22</v>
      </c>
      <c r="F64" s="34">
        <v>22</v>
      </c>
      <c r="G64" s="34">
        <v>63</v>
      </c>
      <c r="H64" s="33">
        <f t="shared" si="1"/>
        <v>144</v>
      </c>
    </row>
    <row r="65" spans="1:8">
      <c r="A65" s="31" t="s">
        <v>1002</v>
      </c>
      <c r="B65" s="31" t="s">
        <v>1004</v>
      </c>
      <c r="C65" s="31" t="str">
        <f t="shared" si="0"/>
        <v>Calistoga</v>
      </c>
      <c r="D65" s="34">
        <v>6</v>
      </c>
      <c r="E65" s="34">
        <v>2</v>
      </c>
      <c r="F65" s="34">
        <v>4</v>
      </c>
      <c r="G65" s="34">
        <v>15</v>
      </c>
      <c r="H65" s="33">
        <f t="shared" si="1"/>
        <v>27</v>
      </c>
    </row>
    <row r="66" spans="1:8">
      <c r="A66" s="31" t="s">
        <v>757</v>
      </c>
      <c r="B66" s="31" t="s">
        <v>766</v>
      </c>
      <c r="C66" s="31" t="str">
        <f t="shared" ref="C66:C129" si="2">B66</f>
        <v>Camarillo</v>
      </c>
      <c r="D66" s="34">
        <v>539</v>
      </c>
      <c r="E66" s="34">
        <v>366</v>
      </c>
      <c r="F66" s="34">
        <v>411</v>
      </c>
      <c r="G66" s="34">
        <v>908</v>
      </c>
      <c r="H66" s="33">
        <f t="shared" ref="H66:H129" si="3">SUM(D66:G66)</f>
        <v>2224</v>
      </c>
    </row>
    <row r="67" spans="1:8">
      <c r="A67" s="31" t="s">
        <v>830</v>
      </c>
      <c r="B67" s="31" t="s">
        <v>841</v>
      </c>
      <c r="C67" s="31" t="str">
        <f t="shared" si="2"/>
        <v>Campbell</v>
      </c>
      <c r="D67" s="34">
        <v>253</v>
      </c>
      <c r="E67" s="34">
        <v>138</v>
      </c>
      <c r="F67" s="34">
        <v>151</v>
      </c>
      <c r="G67" s="34">
        <v>391</v>
      </c>
      <c r="H67" s="33">
        <f t="shared" si="3"/>
        <v>933</v>
      </c>
    </row>
    <row r="68" spans="1:8">
      <c r="A68" s="31" t="s">
        <v>932</v>
      </c>
      <c r="B68" s="31" t="s">
        <v>951</v>
      </c>
      <c r="C68" s="31" t="str">
        <f t="shared" si="2"/>
        <v>Canyon Lake</v>
      </c>
      <c r="D68" s="34">
        <v>21</v>
      </c>
      <c r="E68" s="34">
        <v>14</v>
      </c>
      <c r="F68" s="34">
        <v>16</v>
      </c>
      <c r="G68" s="34">
        <v>32</v>
      </c>
      <c r="H68" s="33">
        <f t="shared" si="3"/>
        <v>83</v>
      </c>
    </row>
    <row r="69" spans="1:8">
      <c r="A69" s="31" t="s">
        <v>826</v>
      </c>
      <c r="B69" s="31" t="s">
        <v>828</v>
      </c>
      <c r="C69" s="31" t="str">
        <f t="shared" si="2"/>
        <v>Capitola</v>
      </c>
      <c r="D69" s="37">
        <v>34</v>
      </c>
      <c r="E69" s="37">
        <v>23</v>
      </c>
      <c r="F69" s="37">
        <v>26</v>
      </c>
      <c r="G69" s="37">
        <v>60</v>
      </c>
      <c r="H69" s="33">
        <f t="shared" si="3"/>
        <v>143</v>
      </c>
    </row>
    <row r="70" spans="1:8">
      <c r="A70" s="31" t="s">
        <v>882</v>
      </c>
      <c r="B70" s="31" t="s">
        <v>898</v>
      </c>
      <c r="C70" s="31" t="str">
        <f t="shared" si="2"/>
        <v>Carlsbad</v>
      </c>
      <c r="D70" s="34">
        <v>912</v>
      </c>
      <c r="E70" s="34">
        <v>693</v>
      </c>
      <c r="F70" s="34">
        <v>1062</v>
      </c>
      <c r="G70" s="34">
        <v>2332</v>
      </c>
      <c r="H70" s="33">
        <f t="shared" si="3"/>
        <v>4999</v>
      </c>
    </row>
    <row r="71" spans="1:8">
      <c r="A71" s="31" t="s">
        <v>1007</v>
      </c>
      <c r="B71" s="31" t="s">
        <v>1017</v>
      </c>
      <c r="C71" s="31" t="str">
        <f t="shared" si="2"/>
        <v>Carmel-by-the-Sea</v>
      </c>
      <c r="D71" s="37">
        <v>7</v>
      </c>
      <c r="E71" s="37">
        <v>5</v>
      </c>
      <c r="F71" s="37">
        <v>6</v>
      </c>
      <c r="G71" s="37">
        <v>13</v>
      </c>
      <c r="H71" s="42">
        <f t="shared" si="3"/>
        <v>31</v>
      </c>
    </row>
    <row r="72" spans="1:8">
      <c r="A72" s="31" t="s">
        <v>843</v>
      </c>
      <c r="B72" s="31" t="s">
        <v>848</v>
      </c>
      <c r="C72" s="31" t="str">
        <f t="shared" si="2"/>
        <v>Carpinteria</v>
      </c>
      <c r="D72" s="38">
        <v>39</v>
      </c>
      <c r="E72" s="38">
        <v>26</v>
      </c>
      <c r="F72" s="38">
        <v>34</v>
      </c>
      <c r="G72" s="38">
        <v>64</v>
      </c>
      <c r="H72" s="33">
        <f t="shared" si="3"/>
        <v>163</v>
      </c>
    </row>
    <row r="73" spans="1:8">
      <c r="A73" s="31" t="s">
        <v>1042</v>
      </c>
      <c r="B73" s="31" t="s">
        <v>1114</v>
      </c>
      <c r="C73" s="31" t="str">
        <f t="shared" si="2"/>
        <v>Carson</v>
      </c>
      <c r="D73" s="34">
        <v>447</v>
      </c>
      <c r="E73" s="34">
        <v>263</v>
      </c>
      <c r="F73" s="34">
        <v>280</v>
      </c>
      <c r="G73" s="34">
        <v>708</v>
      </c>
      <c r="H73" s="33">
        <f t="shared" si="3"/>
        <v>1698</v>
      </c>
    </row>
    <row r="74" spans="1:8">
      <c r="A74" s="31" t="s">
        <v>932</v>
      </c>
      <c r="B74" s="31" t="s">
        <v>1322</v>
      </c>
      <c r="C74" s="31" t="str">
        <f t="shared" si="2"/>
        <v>Cathedral</v>
      </c>
      <c r="D74" s="34">
        <v>141</v>
      </c>
      <c r="E74" s="34">
        <v>95</v>
      </c>
      <c r="F74" s="34">
        <v>110</v>
      </c>
      <c r="G74" s="34">
        <v>254</v>
      </c>
      <c r="H74" s="33">
        <f t="shared" si="3"/>
        <v>600</v>
      </c>
    </row>
    <row r="75" spans="1:8">
      <c r="A75" s="31" t="s">
        <v>784</v>
      </c>
      <c r="B75" s="31" t="s">
        <v>792</v>
      </c>
      <c r="C75" s="31" t="str">
        <f t="shared" si="2"/>
        <v>Ceres</v>
      </c>
      <c r="D75" s="35">
        <v>622</v>
      </c>
      <c r="E75" s="35">
        <v>399</v>
      </c>
      <c r="F75" s="35">
        <v>446</v>
      </c>
      <c r="G75" s="35">
        <v>1104</v>
      </c>
      <c r="H75" s="33">
        <f t="shared" si="3"/>
        <v>2571</v>
      </c>
    </row>
    <row r="76" spans="1:8">
      <c r="A76" s="31" t="s">
        <v>1042</v>
      </c>
      <c r="B76" s="31" t="s">
        <v>1113</v>
      </c>
      <c r="C76" s="31" t="str">
        <f t="shared" si="2"/>
        <v>Cerritos</v>
      </c>
      <c r="D76" s="34">
        <v>23</v>
      </c>
      <c r="E76" s="34">
        <v>14</v>
      </c>
      <c r="F76" s="34">
        <v>14</v>
      </c>
      <c r="G76" s="34">
        <v>35</v>
      </c>
      <c r="H76" s="33">
        <f t="shared" si="3"/>
        <v>86</v>
      </c>
    </row>
    <row r="77" spans="1:8">
      <c r="A77" s="31" t="s">
        <v>1213</v>
      </c>
      <c r="B77" s="31" t="s">
        <v>1216</v>
      </c>
      <c r="C77" s="31" t="str">
        <f t="shared" si="2"/>
        <v>Chico</v>
      </c>
      <c r="D77" s="34">
        <v>974</v>
      </c>
      <c r="E77" s="34">
        <v>643</v>
      </c>
      <c r="F77" s="34">
        <v>708</v>
      </c>
      <c r="G77" s="34">
        <v>1638</v>
      </c>
      <c r="H77" s="33">
        <f t="shared" si="3"/>
        <v>3963</v>
      </c>
    </row>
    <row r="78" spans="1:8">
      <c r="A78" s="31" t="s">
        <v>900</v>
      </c>
      <c r="B78" s="31" t="s">
        <v>918</v>
      </c>
      <c r="C78" s="31" t="str">
        <f t="shared" si="2"/>
        <v>Chino</v>
      </c>
      <c r="D78" s="34">
        <v>707</v>
      </c>
      <c r="E78" s="34">
        <v>478</v>
      </c>
      <c r="F78" s="34">
        <v>533</v>
      </c>
      <c r="G78" s="34">
        <v>1176</v>
      </c>
      <c r="H78" s="33">
        <f t="shared" si="3"/>
        <v>2894</v>
      </c>
    </row>
    <row r="79" spans="1:8">
      <c r="A79" s="31" t="s">
        <v>900</v>
      </c>
      <c r="B79" s="31" t="s">
        <v>917</v>
      </c>
      <c r="C79" s="31" t="str">
        <f t="shared" si="2"/>
        <v>Chino Hills</v>
      </c>
      <c r="D79" s="34">
        <v>217</v>
      </c>
      <c r="E79" s="34">
        <v>148</v>
      </c>
      <c r="F79" s="34">
        <v>164</v>
      </c>
      <c r="G79" s="34">
        <v>333</v>
      </c>
      <c r="H79" s="33">
        <f t="shared" si="3"/>
        <v>862</v>
      </c>
    </row>
    <row r="80" spans="1:8">
      <c r="A80" s="31" t="s">
        <v>1039</v>
      </c>
      <c r="B80" s="31" t="s">
        <v>1040</v>
      </c>
      <c r="C80" s="31" t="str">
        <f t="shared" si="2"/>
        <v>Chowchilla</v>
      </c>
      <c r="D80" s="44">
        <v>253</v>
      </c>
      <c r="E80" s="44">
        <v>190</v>
      </c>
      <c r="F80" s="44">
        <v>204</v>
      </c>
      <c r="G80" s="44">
        <v>467</v>
      </c>
      <c r="H80" s="33">
        <f t="shared" si="3"/>
        <v>1114</v>
      </c>
    </row>
    <row r="81" spans="1:8">
      <c r="A81" s="31" t="s">
        <v>882</v>
      </c>
      <c r="B81" s="31" t="s">
        <v>897</v>
      </c>
      <c r="C81" s="31" t="str">
        <f t="shared" si="2"/>
        <v>Chula Vista</v>
      </c>
      <c r="D81" s="34">
        <v>3209</v>
      </c>
      <c r="E81" s="34">
        <v>2439</v>
      </c>
      <c r="F81" s="34">
        <v>2257</v>
      </c>
      <c r="G81" s="34">
        <v>4956</v>
      </c>
      <c r="H81" s="33">
        <f t="shared" si="3"/>
        <v>12861</v>
      </c>
    </row>
    <row r="82" spans="1:8">
      <c r="A82" s="31" t="s">
        <v>925</v>
      </c>
      <c r="B82" s="31" t="s">
        <v>931</v>
      </c>
      <c r="C82" s="31" t="str">
        <f t="shared" si="2"/>
        <v>Citrus Heights</v>
      </c>
      <c r="D82" s="34">
        <v>146</v>
      </c>
      <c r="E82" s="34">
        <v>102</v>
      </c>
      <c r="F82" s="34">
        <v>130</v>
      </c>
      <c r="G82" s="34">
        <v>318</v>
      </c>
      <c r="H82" s="33">
        <f t="shared" si="3"/>
        <v>696</v>
      </c>
    </row>
    <row r="83" spans="1:8">
      <c r="A83" s="31" t="s">
        <v>1042</v>
      </c>
      <c r="B83" s="31" t="s">
        <v>1112</v>
      </c>
      <c r="C83" s="31" t="str">
        <f t="shared" si="2"/>
        <v>Claremont</v>
      </c>
      <c r="D83" s="34">
        <v>98</v>
      </c>
      <c r="E83" s="34">
        <v>59</v>
      </c>
      <c r="F83" s="34">
        <v>64</v>
      </c>
      <c r="G83" s="34">
        <v>152</v>
      </c>
      <c r="H83" s="33">
        <f t="shared" si="3"/>
        <v>373</v>
      </c>
    </row>
    <row r="84" spans="1:8">
      <c r="A84" s="31" t="s">
        <v>1192</v>
      </c>
      <c r="B84" s="31" t="s">
        <v>1207</v>
      </c>
      <c r="C84" s="31" t="str">
        <f t="shared" si="2"/>
        <v>Clayton</v>
      </c>
      <c r="D84" s="34">
        <v>51</v>
      </c>
      <c r="E84" s="34">
        <v>25</v>
      </c>
      <c r="F84" s="34">
        <v>31</v>
      </c>
      <c r="G84" s="34">
        <v>34</v>
      </c>
      <c r="H84" s="33">
        <f t="shared" si="3"/>
        <v>141</v>
      </c>
    </row>
    <row r="85" spans="1:8">
      <c r="A85" s="31" t="s">
        <v>1132</v>
      </c>
      <c r="B85" s="31" t="s">
        <v>1133</v>
      </c>
      <c r="C85" s="31" t="str">
        <f t="shared" si="2"/>
        <v>Clearlake</v>
      </c>
      <c r="D85" s="34">
        <v>108</v>
      </c>
      <c r="E85" s="34">
        <v>67</v>
      </c>
      <c r="F85" s="34">
        <v>87</v>
      </c>
      <c r="G85" s="34">
        <v>205</v>
      </c>
      <c r="H85" s="33">
        <f t="shared" si="3"/>
        <v>467</v>
      </c>
    </row>
    <row r="86" spans="1:8">
      <c r="A86" s="31" t="s">
        <v>793</v>
      </c>
      <c r="B86" s="31" t="s">
        <v>800</v>
      </c>
      <c r="C86" s="31" t="str">
        <f t="shared" si="2"/>
        <v>Cloverdale</v>
      </c>
      <c r="D86" s="34">
        <v>39</v>
      </c>
      <c r="E86" s="34">
        <v>29</v>
      </c>
      <c r="F86" s="34">
        <v>31</v>
      </c>
      <c r="G86" s="34">
        <v>112</v>
      </c>
      <c r="H86" s="33">
        <f t="shared" si="3"/>
        <v>211</v>
      </c>
    </row>
    <row r="87" spans="1:8">
      <c r="A87" s="31" t="s">
        <v>1173</v>
      </c>
      <c r="B87" s="31" t="s">
        <v>1185</v>
      </c>
      <c r="C87" s="31" t="str">
        <f t="shared" si="2"/>
        <v>Clovis</v>
      </c>
      <c r="D87" s="41">
        <v>2321</v>
      </c>
      <c r="E87" s="41">
        <v>1145</v>
      </c>
      <c r="F87" s="41">
        <v>1018</v>
      </c>
      <c r="G87" s="41">
        <v>1844</v>
      </c>
      <c r="H87" s="33">
        <f t="shared" si="3"/>
        <v>6328</v>
      </c>
    </row>
    <row r="88" spans="1:8">
      <c r="A88" s="31" t="s">
        <v>932</v>
      </c>
      <c r="B88" s="31" t="s">
        <v>950</v>
      </c>
      <c r="C88" s="31" t="str">
        <f t="shared" si="2"/>
        <v>Coachella</v>
      </c>
      <c r="D88" s="34">
        <v>1555</v>
      </c>
      <c r="E88" s="34">
        <v>1059</v>
      </c>
      <c r="F88" s="34">
        <v>1212</v>
      </c>
      <c r="G88" s="34">
        <v>2945</v>
      </c>
      <c r="H88" s="33">
        <f t="shared" si="3"/>
        <v>6771</v>
      </c>
    </row>
    <row r="89" spans="1:8">
      <c r="A89" s="31" t="s">
        <v>1173</v>
      </c>
      <c r="B89" s="31" t="s">
        <v>1184</v>
      </c>
      <c r="C89" s="31" t="str">
        <f t="shared" si="2"/>
        <v>Coalinga</v>
      </c>
      <c r="D89" s="41">
        <v>150</v>
      </c>
      <c r="E89" s="41">
        <v>115</v>
      </c>
      <c r="F89" s="41">
        <v>123</v>
      </c>
      <c r="G89" s="41">
        <v>201</v>
      </c>
      <c r="H89" s="33">
        <f t="shared" si="3"/>
        <v>589</v>
      </c>
    </row>
    <row r="90" spans="1:8">
      <c r="A90" s="31" t="s">
        <v>959</v>
      </c>
      <c r="B90" s="31" t="s">
        <v>962</v>
      </c>
      <c r="C90" s="31" t="str">
        <f t="shared" si="2"/>
        <v>Colfax</v>
      </c>
      <c r="D90" s="34">
        <v>10</v>
      </c>
      <c r="E90" s="34">
        <v>7</v>
      </c>
      <c r="F90" s="34">
        <v>10</v>
      </c>
      <c r="G90" s="34">
        <v>24</v>
      </c>
      <c r="H90" s="33">
        <f t="shared" si="3"/>
        <v>51</v>
      </c>
    </row>
    <row r="91" spans="1:8">
      <c r="A91" s="31" t="s">
        <v>850</v>
      </c>
      <c r="B91" s="31" t="s">
        <v>1327</v>
      </c>
      <c r="C91" s="31" t="str">
        <f t="shared" si="2"/>
        <v>Colma</v>
      </c>
      <c r="D91" s="34">
        <v>20</v>
      </c>
      <c r="E91" s="34">
        <v>8</v>
      </c>
      <c r="F91" s="34">
        <v>9</v>
      </c>
      <c r="G91" s="34">
        <v>22</v>
      </c>
      <c r="H91" s="33">
        <f t="shared" si="3"/>
        <v>59</v>
      </c>
    </row>
    <row r="92" spans="1:8">
      <c r="A92" s="31" t="s">
        <v>900</v>
      </c>
      <c r="B92" s="31" t="s">
        <v>916</v>
      </c>
      <c r="C92" s="31" t="str">
        <f t="shared" si="2"/>
        <v>Colton</v>
      </c>
      <c r="D92" s="34">
        <v>443</v>
      </c>
      <c r="E92" s="34">
        <v>302</v>
      </c>
      <c r="F92" s="34">
        <v>347</v>
      </c>
      <c r="G92" s="34">
        <v>831</v>
      </c>
      <c r="H92" s="33">
        <f t="shared" si="3"/>
        <v>1923</v>
      </c>
    </row>
    <row r="93" spans="1:8">
      <c r="A93" s="31" t="s">
        <v>1211</v>
      </c>
      <c r="B93" s="31" t="s">
        <v>1211</v>
      </c>
      <c r="C93" s="31" t="str">
        <f t="shared" si="2"/>
        <v>Colusa</v>
      </c>
      <c r="D93" s="34">
        <v>79</v>
      </c>
      <c r="E93" s="34">
        <v>64</v>
      </c>
      <c r="F93" s="34">
        <v>61</v>
      </c>
      <c r="G93" s="34">
        <v>150</v>
      </c>
      <c r="H93" s="33">
        <f t="shared" si="3"/>
        <v>354</v>
      </c>
    </row>
    <row r="94" spans="1:8">
      <c r="A94" s="31" t="s">
        <v>699</v>
      </c>
      <c r="B94" s="31" t="str">
        <f>A94</f>
        <v>Colusa County - Unincorporated</v>
      </c>
      <c r="C94" s="31" t="str">
        <f t="shared" si="2"/>
        <v>Colusa County - Unincorporated</v>
      </c>
      <c r="D94" s="34">
        <v>107</v>
      </c>
      <c r="E94" s="34">
        <v>91</v>
      </c>
      <c r="F94" s="34">
        <v>91</v>
      </c>
      <c r="G94" s="34">
        <v>210</v>
      </c>
      <c r="H94" s="33">
        <f t="shared" si="3"/>
        <v>499</v>
      </c>
    </row>
    <row r="95" spans="1:8">
      <c r="A95" s="31" t="s">
        <v>1042</v>
      </c>
      <c r="B95" s="31" t="s">
        <v>1111</v>
      </c>
      <c r="C95" s="31" t="str">
        <f t="shared" si="2"/>
        <v>Commerce</v>
      </c>
      <c r="D95" s="34">
        <v>12</v>
      </c>
      <c r="E95" s="34">
        <v>7</v>
      </c>
      <c r="F95" s="34">
        <v>7</v>
      </c>
      <c r="G95" s="34">
        <v>20</v>
      </c>
      <c r="H95" s="33">
        <f t="shared" si="3"/>
        <v>46</v>
      </c>
    </row>
    <row r="96" spans="1:8">
      <c r="A96" s="31" t="s">
        <v>1042</v>
      </c>
      <c r="B96" s="31" t="s">
        <v>1110</v>
      </c>
      <c r="C96" s="31" t="str">
        <f t="shared" si="2"/>
        <v>Compton</v>
      </c>
      <c r="D96" s="34">
        <v>1</v>
      </c>
      <c r="E96" s="34">
        <v>1</v>
      </c>
      <c r="F96" s="34">
        <v>0</v>
      </c>
      <c r="G96" s="34">
        <v>0</v>
      </c>
      <c r="H96" s="33">
        <f t="shared" si="3"/>
        <v>2</v>
      </c>
    </row>
    <row r="97" spans="1:8">
      <c r="A97" s="31" t="s">
        <v>1192</v>
      </c>
      <c r="B97" s="31" t="s">
        <v>1206</v>
      </c>
      <c r="C97" s="31" t="str">
        <f t="shared" si="2"/>
        <v>Concord</v>
      </c>
      <c r="D97" s="34">
        <v>798</v>
      </c>
      <c r="E97" s="34">
        <v>444</v>
      </c>
      <c r="F97" s="34">
        <v>559</v>
      </c>
      <c r="G97" s="34">
        <v>1677</v>
      </c>
      <c r="H97" s="33">
        <f t="shared" si="3"/>
        <v>3478</v>
      </c>
    </row>
    <row r="98" spans="1:8">
      <c r="A98" s="31" t="s">
        <v>692</v>
      </c>
      <c r="B98" s="31" t="str">
        <f>A98</f>
        <v>Contra Costa County - Unincorporated</v>
      </c>
      <c r="C98" s="31" t="str">
        <f t="shared" si="2"/>
        <v>Contra Costa County - Unincorporated</v>
      </c>
      <c r="D98" s="34">
        <v>374</v>
      </c>
      <c r="E98" s="34">
        <v>218</v>
      </c>
      <c r="F98" s="34">
        <v>243</v>
      </c>
      <c r="G98" s="34">
        <v>532</v>
      </c>
      <c r="H98" s="33">
        <f t="shared" si="3"/>
        <v>1367</v>
      </c>
    </row>
    <row r="99" spans="1:8">
      <c r="A99" s="31" t="s">
        <v>1135</v>
      </c>
      <c r="B99" s="31" t="s">
        <v>1137</v>
      </c>
      <c r="C99" s="31" t="str">
        <f t="shared" si="2"/>
        <v>Corcoran</v>
      </c>
      <c r="D99" s="41">
        <v>215</v>
      </c>
      <c r="E99" s="41">
        <v>161</v>
      </c>
      <c r="F99" s="41">
        <v>169</v>
      </c>
      <c r="G99" s="41">
        <v>401</v>
      </c>
      <c r="H99" s="33">
        <f t="shared" si="3"/>
        <v>946</v>
      </c>
    </row>
    <row r="100" spans="1:8">
      <c r="A100" s="31" t="s">
        <v>777</v>
      </c>
      <c r="B100" s="31" t="s">
        <v>779</v>
      </c>
      <c r="C100" s="31" t="str">
        <f t="shared" si="2"/>
        <v>Corning</v>
      </c>
      <c r="D100" s="34">
        <v>38</v>
      </c>
      <c r="E100" s="34">
        <v>30</v>
      </c>
      <c r="F100" s="34">
        <v>33</v>
      </c>
      <c r="G100" s="34">
        <v>75</v>
      </c>
      <c r="H100" s="33">
        <f t="shared" si="3"/>
        <v>176</v>
      </c>
    </row>
    <row r="101" spans="1:8">
      <c r="A101" s="31" t="s">
        <v>932</v>
      </c>
      <c r="B101" s="31" t="s">
        <v>949</v>
      </c>
      <c r="C101" s="31" t="str">
        <f t="shared" si="2"/>
        <v>Corona</v>
      </c>
      <c r="D101" s="34">
        <v>192</v>
      </c>
      <c r="E101" s="34">
        <v>128</v>
      </c>
      <c r="F101" s="34">
        <v>142</v>
      </c>
      <c r="G101" s="34">
        <v>308</v>
      </c>
      <c r="H101" s="33">
        <f t="shared" si="3"/>
        <v>770</v>
      </c>
    </row>
    <row r="102" spans="1:8">
      <c r="A102" s="31" t="s">
        <v>882</v>
      </c>
      <c r="B102" s="31" t="s">
        <v>896</v>
      </c>
      <c r="C102" s="31" t="str">
        <f t="shared" si="2"/>
        <v>Coronado</v>
      </c>
      <c r="D102" s="34">
        <v>13</v>
      </c>
      <c r="E102" s="34">
        <v>9</v>
      </c>
      <c r="F102" s="34">
        <v>9</v>
      </c>
      <c r="G102" s="34">
        <v>19</v>
      </c>
      <c r="H102" s="33">
        <f t="shared" si="3"/>
        <v>50</v>
      </c>
    </row>
    <row r="103" spans="1:8">
      <c r="A103" s="31" t="s">
        <v>1032</v>
      </c>
      <c r="B103" s="31" t="s">
        <v>1314</v>
      </c>
      <c r="C103" s="31" t="str">
        <f t="shared" si="2"/>
        <v>Corte Madera</v>
      </c>
      <c r="D103" s="34">
        <v>22</v>
      </c>
      <c r="E103" s="34">
        <v>13</v>
      </c>
      <c r="F103" s="34">
        <v>13</v>
      </c>
      <c r="G103" s="34">
        <v>24</v>
      </c>
      <c r="H103" s="33">
        <f t="shared" si="3"/>
        <v>72</v>
      </c>
    </row>
    <row r="104" spans="1:8">
      <c r="A104" s="31" t="s">
        <v>965</v>
      </c>
      <c r="B104" s="31" t="s">
        <v>993</v>
      </c>
      <c r="C104" s="31" t="str">
        <f t="shared" si="2"/>
        <v>Costa Mesa</v>
      </c>
      <c r="D104" s="34">
        <v>1</v>
      </c>
      <c r="E104" s="34">
        <v>1</v>
      </c>
      <c r="F104" s="34">
        <v>0</v>
      </c>
      <c r="G104" s="34">
        <v>0</v>
      </c>
      <c r="H104" s="33">
        <f t="shared" si="3"/>
        <v>2</v>
      </c>
    </row>
    <row r="105" spans="1:8">
      <c r="A105" s="31" t="s">
        <v>793</v>
      </c>
      <c r="B105" s="31" t="s">
        <v>799</v>
      </c>
      <c r="C105" s="31" t="str">
        <f t="shared" si="2"/>
        <v>Cotati</v>
      </c>
      <c r="D105" s="34">
        <v>35</v>
      </c>
      <c r="E105" s="34">
        <v>18</v>
      </c>
      <c r="F105" s="34">
        <v>18</v>
      </c>
      <c r="G105" s="34">
        <v>66</v>
      </c>
      <c r="H105" s="33">
        <f t="shared" si="3"/>
        <v>137</v>
      </c>
    </row>
    <row r="106" spans="1:8">
      <c r="A106" s="31" t="s">
        <v>1042</v>
      </c>
      <c r="B106" s="31" t="s">
        <v>1109</v>
      </c>
      <c r="C106" s="31" t="str">
        <f t="shared" si="2"/>
        <v>Covina</v>
      </c>
      <c r="D106" s="34">
        <v>60</v>
      </c>
      <c r="E106" s="34">
        <v>35</v>
      </c>
      <c r="F106" s="34">
        <v>38</v>
      </c>
      <c r="G106" s="34">
        <v>97</v>
      </c>
      <c r="H106" s="33">
        <f t="shared" si="3"/>
        <v>230</v>
      </c>
    </row>
    <row r="107" spans="1:8">
      <c r="A107" s="31" t="s">
        <v>1190</v>
      </c>
      <c r="B107" s="31" t="s">
        <v>1189</v>
      </c>
      <c r="C107" s="31" t="str">
        <f t="shared" si="2"/>
        <v>Crescent City</v>
      </c>
      <c r="D107" s="34">
        <v>20</v>
      </c>
      <c r="E107" s="34">
        <v>13</v>
      </c>
      <c r="F107" s="34">
        <v>10</v>
      </c>
      <c r="G107" s="34">
        <v>34</v>
      </c>
      <c r="H107" s="33">
        <f t="shared" si="3"/>
        <v>77</v>
      </c>
    </row>
    <row r="108" spans="1:8">
      <c r="A108" s="31" t="s">
        <v>1042</v>
      </c>
      <c r="B108" s="31" t="s">
        <v>1108</v>
      </c>
      <c r="C108" s="31" t="str">
        <f t="shared" si="2"/>
        <v>Cudahy</v>
      </c>
      <c r="D108" s="34">
        <v>80</v>
      </c>
      <c r="E108" s="34">
        <v>46</v>
      </c>
      <c r="F108" s="34">
        <v>51</v>
      </c>
      <c r="G108" s="34">
        <v>141</v>
      </c>
      <c r="H108" s="33">
        <f t="shared" si="3"/>
        <v>318</v>
      </c>
    </row>
    <row r="109" spans="1:8">
      <c r="A109" s="31" t="s">
        <v>1042</v>
      </c>
      <c r="B109" s="31" t="s">
        <v>1107</v>
      </c>
      <c r="C109" s="31" t="str">
        <f t="shared" si="2"/>
        <v>Culver City</v>
      </c>
      <c r="D109" s="34">
        <v>48</v>
      </c>
      <c r="E109" s="34">
        <v>29</v>
      </c>
      <c r="F109" s="34">
        <v>31</v>
      </c>
      <c r="G109" s="34">
        <v>77</v>
      </c>
      <c r="H109" s="33">
        <f t="shared" si="3"/>
        <v>185</v>
      </c>
    </row>
    <row r="110" spans="1:8">
      <c r="A110" s="31" t="s">
        <v>830</v>
      </c>
      <c r="B110" s="31" t="s">
        <v>840</v>
      </c>
      <c r="C110" s="31" t="str">
        <f t="shared" si="2"/>
        <v>Cupertino</v>
      </c>
      <c r="D110" s="34">
        <v>356</v>
      </c>
      <c r="E110" s="34">
        <v>207</v>
      </c>
      <c r="F110" s="34">
        <v>231</v>
      </c>
      <c r="G110" s="34">
        <v>270</v>
      </c>
      <c r="H110" s="33">
        <f t="shared" si="3"/>
        <v>1064</v>
      </c>
    </row>
    <row r="111" spans="1:8">
      <c r="A111" s="31" t="s">
        <v>965</v>
      </c>
      <c r="B111" s="31" t="s">
        <v>992</v>
      </c>
      <c r="C111" s="31" t="str">
        <f t="shared" si="2"/>
        <v>Cypress</v>
      </c>
      <c r="D111" s="34">
        <v>71</v>
      </c>
      <c r="E111" s="34">
        <v>50</v>
      </c>
      <c r="F111" s="34">
        <v>56</v>
      </c>
      <c r="G111" s="34">
        <v>131</v>
      </c>
      <c r="H111" s="33">
        <f t="shared" si="3"/>
        <v>308</v>
      </c>
    </row>
    <row r="112" spans="1:8">
      <c r="A112" s="31" t="s">
        <v>850</v>
      </c>
      <c r="B112" s="31" t="s">
        <v>861</v>
      </c>
      <c r="C112" s="31" t="str">
        <f t="shared" si="2"/>
        <v>Daly City</v>
      </c>
      <c r="D112" s="34">
        <v>400</v>
      </c>
      <c r="E112" s="34">
        <v>188</v>
      </c>
      <c r="F112" s="34">
        <v>221</v>
      </c>
      <c r="G112" s="34">
        <v>541</v>
      </c>
      <c r="H112" s="33">
        <f t="shared" si="3"/>
        <v>1350</v>
      </c>
    </row>
    <row r="113" spans="1:8">
      <c r="A113" s="31" t="s">
        <v>965</v>
      </c>
      <c r="B113" s="31" t="s">
        <v>991</v>
      </c>
      <c r="C113" s="31" t="str">
        <f t="shared" si="2"/>
        <v>Dana Point</v>
      </c>
      <c r="D113" s="34">
        <v>76</v>
      </c>
      <c r="E113" s="34">
        <v>53</v>
      </c>
      <c r="F113" s="34">
        <v>61</v>
      </c>
      <c r="G113" s="34">
        <v>137</v>
      </c>
      <c r="H113" s="33">
        <f t="shared" si="3"/>
        <v>327</v>
      </c>
    </row>
    <row r="114" spans="1:8">
      <c r="A114" s="31" t="s">
        <v>1192</v>
      </c>
      <c r="B114" s="31" t="s">
        <v>1312</v>
      </c>
      <c r="C114" s="31" t="str">
        <f t="shared" si="2"/>
        <v>Danville</v>
      </c>
      <c r="D114" s="34">
        <v>196</v>
      </c>
      <c r="E114" s="34">
        <v>111</v>
      </c>
      <c r="F114" s="34">
        <v>124</v>
      </c>
      <c r="G114" s="34">
        <v>126</v>
      </c>
      <c r="H114" s="33">
        <f t="shared" si="3"/>
        <v>557</v>
      </c>
    </row>
    <row r="115" spans="1:8">
      <c r="A115" s="31" t="s">
        <v>752</v>
      </c>
      <c r="B115" s="31" t="s">
        <v>755</v>
      </c>
      <c r="C115" s="31" t="str">
        <f t="shared" si="2"/>
        <v>Davis</v>
      </c>
      <c r="D115" s="34">
        <v>248</v>
      </c>
      <c r="E115" s="34">
        <v>174</v>
      </c>
      <c r="F115" s="34">
        <v>198</v>
      </c>
      <c r="G115" s="34">
        <v>446</v>
      </c>
      <c r="H115" s="33">
        <f t="shared" si="3"/>
        <v>1066</v>
      </c>
    </row>
    <row r="116" spans="1:8">
      <c r="A116" s="31" t="s">
        <v>882</v>
      </c>
      <c r="B116" s="31" t="s">
        <v>895</v>
      </c>
      <c r="C116" s="31" t="str">
        <f t="shared" si="2"/>
        <v>Del Mar</v>
      </c>
      <c r="D116" s="34">
        <v>7</v>
      </c>
      <c r="E116" s="34">
        <v>5</v>
      </c>
      <c r="F116" s="34">
        <v>15</v>
      </c>
      <c r="G116" s="34">
        <v>34</v>
      </c>
      <c r="H116" s="33">
        <f t="shared" si="3"/>
        <v>61</v>
      </c>
    </row>
    <row r="117" spans="1:8">
      <c r="A117" s="31" t="s">
        <v>673</v>
      </c>
      <c r="B117" s="31" t="str">
        <f>A117</f>
        <v>Del Norte County - Unincorporated</v>
      </c>
      <c r="C117" s="31" t="str">
        <f t="shared" si="2"/>
        <v>Del Norte County - Unincorporated</v>
      </c>
      <c r="D117" s="34">
        <v>60</v>
      </c>
      <c r="E117" s="34">
        <v>37</v>
      </c>
      <c r="F117" s="34">
        <v>30</v>
      </c>
      <c r="G117" s="34">
        <v>106</v>
      </c>
      <c r="H117" s="33">
        <f t="shared" si="3"/>
        <v>233</v>
      </c>
    </row>
    <row r="118" spans="1:8">
      <c r="A118" s="31" t="s">
        <v>1007</v>
      </c>
      <c r="B118" s="31" t="s">
        <v>1016</v>
      </c>
      <c r="C118" s="31" t="str">
        <f t="shared" si="2"/>
        <v>Del Rey Oaks</v>
      </c>
      <c r="D118" s="37">
        <v>7</v>
      </c>
      <c r="E118" s="37">
        <v>4</v>
      </c>
      <c r="F118" s="37">
        <v>5</v>
      </c>
      <c r="G118" s="37">
        <v>11</v>
      </c>
      <c r="H118" s="42">
        <f t="shared" si="3"/>
        <v>27</v>
      </c>
    </row>
    <row r="119" spans="1:8">
      <c r="A119" s="31" t="s">
        <v>1140</v>
      </c>
      <c r="B119" s="31" t="s">
        <v>1147</v>
      </c>
      <c r="C119" s="31" t="str">
        <f t="shared" si="2"/>
        <v>Delano</v>
      </c>
      <c r="D119" s="41">
        <v>396</v>
      </c>
      <c r="E119" s="41">
        <v>277</v>
      </c>
      <c r="F119" s="41">
        <v>243</v>
      </c>
      <c r="G119" s="41">
        <v>546</v>
      </c>
      <c r="H119" s="33">
        <f t="shared" si="3"/>
        <v>1462</v>
      </c>
    </row>
    <row r="120" spans="1:8">
      <c r="A120" s="31" t="s">
        <v>932</v>
      </c>
      <c r="B120" s="31" t="s">
        <v>948</v>
      </c>
      <c r="C120" s="31" t="str">
        <f t="shared" si="2"/>
        <v>Desert Hot Springs</v>
      </c>
      <c r="D120" s="34">
        <v>946</v>
      </c>
      <c r="E120" s="34">
        <v>661</v>
      </c>
      <c r="F120" s="34">
        <v>772</v>
      </c>
      <c r="G120" s="34">
        <v>1817</v>
      </c>
      <c r="H120" s="33">
        <f t="shared" si="3"/>
        <v>4196</v>
      </c>
    </row>
    <row r="121" spans="1:8">
      <c r="A121" s="31" t="s">
        <v>1042</v>
      </c>
      <c r="B121" s="31" t="s">
        <v>1106</v>
      </c>
      <c r="C121" s="31" t="str">
        <f t="shared" si="2"/>
        <v>Diamond Bar</v>
      </c>
      <c r="D121" s="34">
        <v>308</v>
      </c>
      <c r="E121" s="34">
        <v>182</v>
      </c>
      <c r="F121" s="34">
        <v>190</v>
      </c>
      <c r="G121" s="34">
        <v>466</v>
      </c>
      <c r="H121" s="33">
        <f t="shared" si="3"/>
        <v>1146</v>
      </c>
    </row>
    <row r="122" spans="1:8">
      <c r="A122" s="31" t="s">
        <v>770</v>
      </c>
      <c r="B122" s="31" t="s">
        <v>776</v>
      </c>
      <c r="C122" s="31" t="str">
        <f t="shared" si="2"/>
        <v>Dinuba</v>
      </c>
      <c r="D122" s="35">
        <v>211</v>
      </c>
      <c r="E122" s="35">
        <v>163</v>
      </c>
      <c r="F122" s="35">
        <v>121</v>
      </c>
      <c r="G122" s="35">
        <v>470</v>
      </c>
      <c r="H122" s="33">
        <f t="shared" si="3"/>
        <v>965</v>
      </c>
    </row>
    <row r="123" spans="1:8">
      <c r="A123" s="31" t="s">
        <v>802</v>
      </c>
      <c r="B123" s="31" t="s">
        <v>807</v>
      </c>
      <c r="C123" s="31" t="str">
        <f t="shared" si="2"/>
        <v>Dixon</v>
      </c>
      <c r="D123" s="34">
        <v>50</v>
      </c>
      <c r="E123" s="34">
        <v>24</v>
      </c>
      <c r="F123" s="34">
        <v>30</v>
      </c>
      <c r="G123" s="34">
        <v>93</v>
      </c>
      <c r="H123" s="33">
        <f t="shared" si="3"/>
        <v>197</v>
      </c>
    </row>
    <row r="124" spans="1:8">
      <c r="A124" s="31" t="s">
        <v>810</v>
      </c>
      <c r="B124" s="31" t="s">
        <v>818</v>
      </c>
      <c r="C124" s="31" t="str">
        <f t="shared" si="2"/>
        <v>Dorris</v>
      </c>
      <c r="D124" s="34">
        <v>3</v>
      </c>
      <c r="E124" s="34">
        <v>2</v>
      </c>
      <c r="F124" s="34">
        <v>2</v>
      </c>
      <c r="G124" s="34">
        <v>5</v>
      </c>
      <c r="H124" s="33">
        <f t="shared" si="3"/>
        <v>12</v>
      </c>
    </row>
    <row r="125" spans="1:8">
      <c r="A125" s="31" t="s">
        <v>1021</v>
      </c>
      <c r="B125" s="31" t="s">
        <v>1025</v>
      </c>
      <c r="C125" s="31" t="str">
        <f t="shared" si="2"/>
        <v>Dos Palos</v>
      </c>
      <c r="D125" s="40">
        <v>71</v>
      </c>
      <c r="E125" s="40">
        <v>27</v>
      </c>
      <c r="F125" s="40">
        <v>47</v>
      </c>
      <c r="G125" s="40">
        <v>124</v>
      </c>
      <c r="H125" s="33">
        <f t="shared" si="3"/>
        <v>269</v>
      </c>
    </row>
    <row r="126" spans="1:8">
      <c r="A126" s="31" t="s">
        <v>1042</v>
      </c>
      <c r="B126" s="31" t="s">
        <v>1105</v>
      </c>
      <c r="C126" s="31" t="str">
        <f t="shared" si="2"/>
        <v>Downey</v>
      </c>
      <c r="D126" s="34">
        <v>210</v>
      </c>
      <c r="E126" s="34">
        <v>123</v>
      </c>
      <c r="F126" s="34">
        <v>135</v>
      </c>
      <c r="G126" s="34">
        <v>346</v>
      </c>
      <c r="H126" s="33">
        <f t="shared" si="3"/>
        <v>814</v>
      </c>
    </row>
    <row r="127" spans="1:8">
      <c r="A127" s="31" t="s">
        <v>1042</v>
      </c>
      <c r="B127" s="31" t="s">
        <v>1104</v>
      </c>
      <c r="C127" s="31" t="str">
        <f t="shared" si="2"/>
        <v>Duarte</v>
      </c>
      <c r="D127" s="34">
        <v>87</v>
      </c>
      <c r="E127" s="34">
        <v>53</v>
      </c>
      <c r="F127" s="34">
        <v>55</v>
      </c>
      <c r="G127" s="34">
        <v>142</v>
      </c>
      <c r="H127" s="33">
        <f t="shared" si="3"/>
        <v>337</v>
      </c>
    </row>
    <row r="128" spans="1:8">
      <c r="A128" s="31" t="s">
        <v>1225</v>
      </c>
      <c r="B128" s="31" t="s">
        <v>1235</v>
      </c>
      <c r="C128" s="31" t="str">
        <f t="shared" si="2"/>
        <v>Dublin</v>
      </c>
      <c r="D128" s="34">
        <v>796</v>
      </c>
      <c r="E128" s="34">
        <v>446</v>
      </c>
      <c r="F128" s="34">
        <v>425</v>
      </c>
      <c r="G128" s="34">
        <v>618</v>
      </c>
      <c r="H128" s="33">
        <f t="shared" si="3"/>
        <v>2285</v>
      </c>
    </row>
    <row r="129" spans="1:8">
      <c r="A129" s="31" t="s">
        <v>810</v>
      </c>
      <c r="B129" s="31" t="s">
        <v>817</v>
      </c>
      <c r="C129" s="31" t="str">
        <f t="shared" si="2"/>
        <v>Dunsmuir</v>
      </c>
      <c r="D129" s="34">
        <v>6</v>
      </c>
      <c r="E129" s="34">
        <v>4</v>
      </c>
      <c r="F129" s="34">
        <v>4</v>
      </c>
      <c r="G129" s="34">
        <v>9</v>
      </c>
      <c r="H129" s="33">
        <f t="shared" si="3"/>
        <v>23</v>
      </c>
    </row>
    <row r="130" spans="1:8">
      <c r="A130" s="31" t="s">
        <v>850</v>
      </c>
      <c r="B130" s="31" t="s">
        <v>860</v>
      </c>
      <c r="C130" s="31" t="str">
        <f t="shared" ref="C130:C193" si="4">B130</f>
        <v>East Palo Alto</v>
      </c>
      <c r="D130" s="34">
        <v>64</v>
      </c>
      <c r="E130" s="34">
        <v>54</v>
      </c>
      <c r="F130" s="34">
        <v>83</v>
      </c>
      <c r="G130" s="34">
        <v>266</v>
      </c>
      <c r="H130" s="33">
        <f t="shared" ref="H130:H193" si="5">SUM(D130:G130)</f>
        <v>467</v>
      </c>
    </row>
    <row r="131" spans="1:8">
      <c r="A131" s="31" t="s">
        <v>932</v>
      </c>
      <c r="B131" s="39" t="s">
        <v>1323</v>
      </c>
      <c r="C131" s="31" t="str">
        <f t="shared" si="4"/>
        <v>Eastvale</v>
      </c>
      <c r="D131" s="34">
        <v>374</v>
      </c>
      <c r="E131" s="34">
        <v>250</v>
      </c>
      <c r="F131" s="34">
        <v>274</v>
      </c>
      <c r="G131" s="34">
        <v>565</v>
      </c>
      <c r="H131" s="33">
        <f t="shared" si="5"/>
        <v>1463</v>
      </c>
    </row>
    <row r="132" spans="1:8">
      <c r="A132" s="31" t="s">
        <v>882</v>
      </c>
      <c r="B132" s="31" t="s">
        <v>894</v>
      </c>
      <c r="C132" s="31" t="str">
        <f t="shared" si="4"/>
        <v>El Cajon</v>
      </c>
      <c r="D132" s="34">
        <v>1448</v>
      </c>
      <c r="E132" s="34">
        <v>1101</v>
      </c>
      <c r="F132" s="34">
        <v>1019</v>
      </c>
      <c r="G132" s="34">
        <v>2237</v>
      </c>
      <c r="H132" s="33">
        <f t="shared" si="5"/>
        <v>5805</v>
      </c>
    </row>
    <row r="133" spans="1:8">
      <c r="A133" s="31" t="s">
        <v>1155</v>
      </c>
      <c r="B133" s="31" t="s">
        <v>1157</v>
      </c>
      <c r="C133" s="31" t="str">
        <f t="shared" si="4"/>
        <v>El Centro</v>
      </c>
      <c r="D133" s="34">
        <v>487</v>
      </c>
      <c r="E133" s="34">
        <v>300</v>
      </c>
      <c r="F133" s="34">
        <v>297</v>
      </c>
      <c r="G133" s="34">
        <v>840</v>
      </c>
      <c r="H133" s="33">
        <f t="shared" si="5"/>
        <v>1924</v>
      </c>
    </row>
    <row r="134" spans="1:8">
      <c r="A134" s="31" t="s">
        <v>1192</v>
      </c>
      <c r="B134" s="31" t="s">
        <v>1205</v>
      </c>
      <c r="C134" s="31" t="str">
        <f t="shared" si="4"/>
        <v>El Cerrito</v>
      </c>
      <c r="D134" s="34">
        <v>100</v>
      </c>
      <c r="E134" s="34">
        <v>63</v>
      </c>
      <c r="F134" s="34">
        <v>69</v>
      </c>
      <c r="G134" s="34">
        <v>166</v>
      </c>
      <c r="H134" s="33">
        <f t="shared" si="5"/>
        <v>398</v>
      </c>
    </row>
    <row r="135" spans="1:8">
      <c r="A135" s="31" t="s">
        <v>672</v>
      </c>
      <c r="B135" s="31" t="str">
        <f>A135</f>
        <v>El Dorado County - Unincorporated</v>
      </c>
      <c r="C135" s="31" t="str">
        <f t="shared" si="4"/>
        <v>El Dorado County - Unincorporated</v>
      </c>
      <c r="D135" s="34">
        <v>1086</v>
      </c>
      <c r="E135" s="34">
        <v>762</v>
      </c>
      <c r="F135" s="34">
        <v>823</v>
      </c>
      <c r="G135" s="34">
        <v>1757</v>
      </c>
      <c r="H135" s="33">
        <f t="shared" si="5"/>
        <v>4428</v>
      </c>
    </row>
    <row r="136" spans="1:8">
      <c r="A136" s="31" t="s">
        <v>1042</v>
      </c>
      <c r="B136" s="31" t="s">
        <v>1103</v>
      </c>
      <c r="C136" s="31" t="str">
        <f t="shared" si="4"/>
        <v>El Monte</v>
      </c>
      <c r="D136" s="34">
        <v>529</v>
      </c>
      <c r="E136" s="34">
        <v>315</v>
      </c>
      <c r="F136" s="34">
        <v>352</v>
      </c>
      <c r="G136" s="34">
        <v>946</v>
      </c>
      <c r="H136" s="33">
        <f t="shared" si="5"/>
        <v>2142</v>
      </c>
    </row>
    <row r="137" spans="1:8">
      <c r="A137" s="31" t="s">
        <v>1042</v>
      </c>
      <c r="B137" s="31" t="s">
        <v>1102</v>
      </c>
      <c r="C137" s="31" t="str">
        <f t="shared" si="4"/>
        <v>El Segundo</v>
      </c>
      <c r="D137" s="34">
        <v>18</v>
      </c>
      <c r="E137" s="34">
        <v>11</v>
      </c>
      <c r="F137" s="34">
        <v>12</v>
      </c>
      <c r="G137" s="34">
        <v>28</v>
      </c>
      <c r="H137" s="33">
        <f t="shared" si="5"/>
        <v>69</v>
      </c>
    </row>
    <row r="138" spans="1:8">
      <c r="A138" s="31" t="s">
        <v>925</v>
      </c>
      <c r="B138" s="31" t="s">
        <v>930</v>
      </c>
      <c r="C138" s="31" t="str">
        <f t="shared" si="4"/>
        <v>Elk Grove</v>
      </c>
      <c r="D138" s="34">
        <v>2035</v>
      </c>
      <c r="E138" s="34">
        <v>1427</v>
      </c>
      <c r="F138" s="34">
        <v>1377</v>
      </c>
      <c r="G138" s="34">
        <v>2563</v>
      </c>
      <c r="H138" s="33">
        <f t="shared" si="5"/>
        <v>7402</v>
      </c>
    </row>
    <row r="139" spans="1:8">
      <c r="A139" s="31" t="s">
        <v>1225</v>
      </c>
      <c r="B139" s="31" t="s">
        <v>1234</v>
      </c>
      <c r="C139" s="31" t="str">
        <f t="shared" si="4"/>
        <v>Emeryville</v>
      </c>
      <c r="D139" s="34">
        <v>276</v>
      </c>
      <c r="E139" s="34">
        <v>211</v>
      </c>
      <c r="F139" s="34">
        <v>259</v>
      </c>
      <c r="G139" s="34">
        <v>752</v>
      </c>
      <c r="H139" s="33">
        <f t="shared" si="5"/>
        <v>1498</v>
      </c>
    </row>
    <row r="140" spans="1:8">
      <c r="A140" s="31" t="s">
        <v>882</v>
      </c>
      <c r="B140" s="31" t="s">
        <v>893</v>
      </c>
      <c r="C140" s="31" t="str">
        <f t="shared" si="4"/>
        <v>Encinitas</v>
      </c>
      <c r="D140" s="34">
        <v>587</v>
      </c>
      <c r="E140" s="34">
        <v>446</v>
      </c>
      <c r="F140" s="34">
        <v>413</v>
      </c>
      <c r="G140" s="34">
        <v>907</v>
      </c>
      <c r="H140" s="33">
        <f t="shared" si="5"/>
        <v>2353</v>
      </c>
    </row>
    <row r="141" spans="1:8">
      <c r="A141" s="31" t="s">
        <v>874</v>
      </c>
      <c r="B141" s="31" t="s">
        <v>880</v>
      </c>
      <c r="C141" s="31" t="str">
        <f t="shared" si="4"/>
        <v>Escalon</v>
      </c>
      <c r="D141" s="40">
        <v>103</v>
      </c>
      <c r="E141" s="40">
        <v>66</v>
      </c>
      <c r="F141" s="40">
        <v>64</v>
      </c>
      <c r="G141" s="40">
        <v>192</v>
      </c>
      <c r="H141" s="33">
        <f t="shared" si="5"/>
        <v>425</v>
      </c>
    </row>
    <row r="142" spans="1:8">
      <c r="A142" s="31" t="s">
        <v>882</v>
      </c>
      <c r="B142" s="31" t="s">
        <v>892</v>
      </c>
      <c r="C142" s="31" t="str">
        <f t="shared" si="4"/>
        <v>Escondido</v>
      </c>
      <c r="D142" s="34">
        <v>1042</v>
      </c>
      <c r="E142" s="34">
        <v>791</v>
      </c>
      <c r="F142" s="34">
        <v>733</v>
      </c>
      <c r="G142" s="34">
        <v>1609</v>
      </c>
      <c r="H142" s="33">
        <f t="shared" si="5"/>
        <v>4175</v>
      </c>
    </row>
    <row r="143" spans="1:8">
      <c r="A143" s="31" t="s">
        <v>810</v>
      </c>
      <c r="B143" s="31" t="s">
        <v>816</v>
      </c>
      <c r="C143" s="31" t="str">
        <f t="shared" si="4"/>
        <v>Etna</v>
      </c>
      <c r="D143" s="34">
        <v>3</v>
      </c>
      <c r="E143" s="34">
        <v>2</v>
      </c>
      <c r="F143" s="34">
        <v>2</v>
      </c>
      <c r="G143" s="34">
        <v>3</v>
      </c>
      <c r="H143" s="33">
        <f t="shared" si="5"/>
        <v>10</v>
      </c>
    </row>
    <row r="144" spans="1:8">
      <c r="A144" s="31" t="s">
        <v>1162</v>
      </c>
      <c r="B144" s="31" t="s">
        <v>1166</v>
      </c>
      <c r="C144" s="31" t="str">
        <f t="shared" si="4"/>
        <v>Eureka</v>
      </c>
      <c r="D144" s="34">
        <v>145</v>
      </c>
      <c r="E144" s="34">
        <v>96</v>
      </c>
      <c r="F144" s="34">
        <v>104</v>
      </c>
      <c r="G144" s="34">
        <v>264</v>
      </c>
      <c r="H144" s="33">
        <f t="shared" si="5"/>
        <v>609</v>
      </c>
    </row>
    <row r="145" spans="1:8">
      <c r="A145" s="31" t="s">
        <v>770</v>
      </c>
      <c r="B145" s="31" t="s">
        <v>775</v>
      </c>
      <c r="C145" s="31" t="str">
        <f t="shared" si="4"/>
        <v>Exeter</v>
      </c>
      <c r="D145" s="35">
        <v>143</v>
      </c>
      <c r="E145" s="35">
        <v>125</v>
      </c>
      <c r="F145" s="35">
        <v>85</v>
      </c>
      <c r="G145" s="35">
        <v>272</v>
      </c>
      <c r="H145" s="33">
        <f t="shared" si="5"/>
        <v>625</v>
      </c>
    </row>
    <row r="146" spans="1:8">
      <c r="A146" s="31" t="s">
        <v>1032</v>
      </c>
      <c r="B146" s="31" t="s">
        <v>1315</v>
      </c>
      <c r="C146" s="31" t="str">
        <f t="shared" si="4"/>
        <v>Fairfax</v>
      </c>
      <c r="D146" s="34">
        <v>16</v>
      </c>
      <c r="E146" s="34">
        <v>11</v>
      </c>
      <c r="F146" s="34">
        <v>11</v>
      </c>
      <c r="G146" s="34">
        <v>23</v>
      </c>
      <c r="H146" s="33">
        <f t="shared" si="5"/>
        <v>61</v>
      </c>
    </row>
    <row r="147" spans="1:8">
      <c r="A147" s="31" t="s">
        <v>802</v>
      </c>
      <c r="B147" s="31" t="s">
        <v>806</v>
      </c>
      <c r="C147" s="31" t="str">
        <f t="shared" si="4"/>
        <v>Fairfield</v>
      </c>
      <c r="D147" s="34">
        <v>779</v>
      </c>
      <c r="E147" s="34">
        <v>404</v>
      </c>
      <c r="F147" s="34">
        <v>456</v>
      </c>
      <c r="G147" s="34">
        <v>1461</v>
      </c>
      <c r="H147" s="33">
        <f t="shared" si="5"/>
        <v>3100</v>
      </c>
    </row>
    <row r="148" spans="1:8">
      <c r="A148" s="31" t="s">
        <v>770</v>
      </c>
      <c r="B148" s="31" t="s">
        <v>774</v>
      </c>
      <c r="C148" s="31" t="str">
        <f t="shared" si="4"/>
        <v>Farmersville</v>
      </c>
      <c r="D148" s="35">
        <v>74</v>
      </c>
      <c r="E148" s="35">
        <v>65</v>
      </c>
      <c r="F148" s="35">
        <v>68</v>
      </c>
      <c r="G148" s="35">
        <v>259</v>
      </c>
      <c r="H148" s="33">
        <f t="shared" si="5"/>
        <v>466</v>
      </c>
    </row>
    <row r="149" spans="1:8">
      <c r="A149" s="31" t="s">
        <v>1162</v>
      </c>
      <c r="B149" s="31" t="s">
        <v>1165</v>
      </c>
      <c r="C149" s="31" t="str">
        <f t="shared" si="4"/>
        <v>Ferndale</v>
      </c>
      <c r="D149" s="34">
        <v>6</v>
      </c>
      <c r="E149" s="34">
        <v>3</v>
      </c>
      <c r="F149" s="34">
        <v>4</v>
      </c>
      <c r="G149" s="34">
        <v>8</v>
      </c>
      <c r="H149" s="33">
        <f t="shared" si="5"/>
        <v>21</v>
      </c>
    </row>
    <row r="150" spans="1:8">
      <c r="A150" s="31" t="s">
        <v>757</v>
      </c>
      <c r="B150" s="31" t="s">
        <v>765</v>
      </c>
      <c r="C150" s="31" t="str">
        <f t="shared" si="4"/>
        <v>Fillmore</v>
      </c>
      <c r="D150" s="34">
        <v>160</v>
      </c>
      <c r="E150" s="34">
        <v>112</v>
      </c>
      <c r="F150" s="34">
        <v>128</v>
      </c>
      <c r="G150" s="34">
        <v>294</v>
      </c>
      <c r="H150" s="33">
        <f t="shared" si="5"/>
        <v>694</v>
      </c>
    </row>
    <row r="151" spans="1:8">
      <c r="A151" s="31" t="s">
        <v>1173</v>
      </c>
      <c r="B151" s="31" t="s">
        <v>1183</v>
      </c>
      <c r="C151" s="31" t="str">
        <f t="shared" si="4"/>
        <v>Firebaugh</v>
      </c>
      <c r="D151" s="41">
        <v>128</v>
      </c>
      <c r="E151" s="41">
        <v>169</v>
      </c>
      <c r="F151" s="41">
        <v>204</v>
      </c>
      <c r="G151" s="41">
        <v>211</v>
      </c>
      <c r="H151" s="33">
        <f t="shared" si="5"/>
        <v>712</v>
      </c>
    </row>
    <row r="152" spans="1:8">
      <c r="A152" s="31" t="s">
        <v>925</v>
      </c>
      <c r="B152" s="31" t="s">
        <v>929</v>
      </c>
      <c r="C152" s="31" t="str">
        <f t="shared" si="4"/>
        <v>Folsom</v>
      </c>
      <c r="D152" s="34">
        <v>1218</v>
      </c>
      <c r="E152" s="34">
        <v>854</v>
      </c>
      <c r="F152" s="34">
        <v>862</v>
      </c>
      <c r="G152" s="34">
        <v>1699</v>
      </c>
      <c r="H152" s="33">
        <f t="shared" si="5"/>
        <v>4633</v>
      </c>
    </row>
    <row r="153" spans="1:8">
      <c r="A153" s="31" t="s">
        <v>900</v>
      </c>
      <c r="B153" s="31" t="s">
        <v>915</v>
      </c>
      <c r="C153" s="31" t="str">
        <f t="shared" si="4"/>
        <v>Fontana</v>
      </c>
      <c r="D153" s="34">
        <v>1442</v>
      </c>
      <c r="E153" s="34">
        <v>974</v>
      </c>
      <c r="F153" s="34">
        <v>1090</v>
      </c>
      <c r="G153" s="34">
        <v>2471</v>
      </c>
      <c r="H153" s="33">
        <f t="shared" si="5"/>
        <v>5977</v>
      </c>
    </row>
    <row r="154" spans="1:8">
      <c r="A154" s="31" t="s">
        <v>1028</v>
      </c>
      <c r="B154" s="31" t="s">
        <v>1031</v>
      </c>
      <c r="C154" s="31" t="str">
        <f t="shared" si="4"/>
        <v>Fort Bragg</v>
      </c>
      <c r="D154" s="34">
        <v>5</v>
      </c>
      <c r="E154" s="34">
        <v>3</v>
      </c>
      <c r="F154" s="34">
        <v>3</v>
      </c>
      <c r="G154" s="34">
        <v>9</v>
      </c>
      <c r="H154" s="33">
        <f t="shared" si="5"/>
        <v>20</v>
      </c>
    </row>
    <row r="155" spans="1:8">
      <c r="A155" s="31" t="s">
        <v>810</v>
      </c>
      <c r="B155" s="31" t="s">
        <v>815</v>
      </c>
      <c r="C155" s="31" t="str">
        <f t="shared" si="4"/>
        <v>Fort Jones</v>
      </c>
      <c r="D155" s="34">
        <v>2</v>
      </c>
      <c r="E155" s="34">
        <v>1</v>
      </c>
      <c r="F155" s="34">
        <v>2</v>
      </c>
      <c r="G155" s="34">
        <v>4</v>
      </c>
      <c r="H155" s="33">
        <f t="shared" si="5"/>
        <v>9</v>
      </c>
    </row>
    <row r="156" spans="1:8">
      <c r="A156" s="31" t="s">
        <v>1162</v>
      </c>
      <c r="B156" s="31" t="s">
        <v>1164</v>
      </c>
      <c r="C156" s="31" t="str">
        <f t="shared" si="4"/>
        <v>Fortuna</v>
      </c>
      <c r="D156" s="34">
        <v>39</v>
      </c>
      <c r="E156" s="34">
        <v>24</v>
      </c>
      <c r="F156" s="34">
        <v>27</v>
      </c>
      <c r="G156" s="34">
        <v>71</v>
      </c>
      <c r="H156" s="33">
        <f t="shared" si="5"/>
        <v>161</v>
      </c>
    </row>
    <row r="157" spans="1:8">
      <c r="A157" s="31" t="s">
        <v>850</v>
      </c>
      <c r="B157" s="31" t="s">
        <v>859</v>
      </c>
      <c r="C157" s="31" t="str">
        <f t="shared" si="4"/>
        <v>Foster City</v>
      </c>
      <c r="D157" s="34">
        <v>148</v>
      </c>
      <c r="E157" s="34">
        <v>87</v>
      </c>
      <c r="F157" s="34">
        <v>76</v>
      </c>
      <c r="G157" s="34">
        <v>119</v>
      </c>
      <c r="H157" s="33">
        <f t="shared" si="5"/>
        <v>430</v>
      </c>
    </row>
    <row r="158" spans="1:8">
      <c r="A158" s="31" t="s">
        <v>965</v>
      </c>
      <c r="B158" s="31" t="s">
        <v>990</v>
      </c>
      <c r="C158" s="31" t="str">
        <f t="shared" si="4"/>
        <v>Fountain Valley</v>
      </c>
      <c r="D158" s="34">
        <v>83</v>
      </c>
      <c r="E158" s="34">
        <v>59</v>
      </c>
      <c r="F158" s="34">
        <v>65</v>
      </c>
      <c r="G158" s="34">
        <v>151</v>
      </c>
      <c r="H158" s="33">
        <f t="shared" si="5"/>
        <v>358</v>
      </c>
    </row>
    <row r="159" spans="1:8">
      <c r="A159" s="31" t="s">
        <v>1173</v>
      </c>
      <c r="B159" s="31" t="s">
        <v>1182</v>
      </c>
      <c r="C159" s="31" t="str">
        <f t="shared" si="4"/>
        <v>Fowler</v>
      </c>
      <c r="D159" s="41">
        <v>123</v>
      </c>
      <c r="E159" s="41">
        <v>83</v>
      </c>
      <c r="F159" s="41">
        <v>75</v>
      </c>
      <c r="G159" s="41">
        <v>243</v>
      </c>
      <c r="H159" s="33">
        <f t="shared" si="5"/>
        <v>524</v>
      </c>
    </row>
    <row r="160" spans="1:8">
      <c r="A160" s="31" t="s">
        <v>1225</v>
      </c>
      <c r="B160" s="31" t="s">
        <v>1233</v>
      </c>
      <c r="C160" s="31" t="str">
        <f t="shared" si="4"/>
        <v>Fremont</v>
      </c>
      <c r="D160" s="34">
        <v>1714</v>
      </c>
      <c r="E160" s="34">
        <v>926</v>
      </c>
      <c r="F160" s="34">
        <v>978</v>
      </c>
      <c r="G160" s="34">
        <v>1837</v>
      </c>
      <c r="H160" s="33">
        <f t="shared" si="5"/>
        <v>5455</v>
      </c>
    </row>
    <row r="161" spans="1:8">
      <c r="A161" s="31" t="s">
        <v>1173</v>
      </c>
      <c r="B161" s="31" t="s">
        <v>1173</v>
      </c>
      <c r="C161" s="31" t="str">
        <f t="shared" si="4"/>
        <v>Fresno</v>
      </c>
      <c r="D161" s="41">
        <v>5666</v>
      </c>
      <c r="E161" s="41">
        <v>3289</v>
      </c>
      <c r="F161" s="41">
        <v>3571</v>
      </c>
      <c r="G161" s="41">
        <v>11039</v>
      </c>
      <c r="H161" s="33">
        <f t="shared" si="5"/>
        <v>23565</v>
      </c>
    </row>
    <row r="162" spans="1:8">
      <c r="A162" s="31" t="s">
        <v>663</v>
      </c>
      <c r="B162" s="31" t="str">
        <f>A162</f>
        <v>Fresno County - Unincorporated</v>
      </c>
      <c r="C162" s="31" t="str">
        <f t="shared" si="4"/>
        <v>Fresno County - Unincorporated</v>
      </c>
      <c r="D162" s="41">
        <v>460</v>
      </c>
      <c r="E162" s="41">
        <v>527</v>
      </c>
      <c r="F162" s="41">
        <v>589</v>
      </c>
      <c r="G162" s="41">
        <v>1146</v>
      </c>
      <c r="H162" s="33">
        <f t="shared" si="5"/>
        <v>2722</v>
      </c>
    </row>
    <row r="163" spans="1:8">
      <c r="A163" s="31" t="s">
        <v>965</v>
      </c>
      <c r="B163" s="31" t="s">
        <v>989</v>
      </c>
      <c r="C163" s="31" t="str">
        <f t="shared" si="4"/>
        <v>Fullerton</v>
      </c>
      <c r="D163" s="34">
        <v>411</v>
      </c>
      <c r="E163" s="34">
        <v>299</v>
      </c>
      <c r="F163" s="34">
        <v>337</v>
      </c>
      <c r="G163" s="34">
        <v>794</v>
      </c>
      <c r="H163" s="33">
        <f t="shared" si="5"/>
        <v>1841</v>
      </c>
    </row>
    <row r="164" spans="1:8">
      <c r="A164" s="31" t="s">
        <v>925</v>
      </c>
      <c r="B164" s="31" t="s">
        <v>928</v>
      </c>
      <c r="C164" s="31" t="str">
        <f t="shared" si="4"/>
        <v>Galt</v>
      </c>
      <c r="D164" s="34">
        <v>131</v>
      </c>
      <c r="E164" s="34">
        <v>91</v>
      </c>
      <c r="F164" s="34">
        <v>126</v>
      </c>
      <c r="G164" s="34">
        <v>331</v>
      </c>
      <c r="H164" s="33">
        <f t="shared" si="5"/>
        <v>679</v>
      </c>
    </row>
    <row r="165" spans="1:8">
      <c r="A165" s="31" t="s">
        <v>965</v>
      </c>
      <c r="B165" s="31" t="s">
        <v>988</v>
      </c>
      <c r="C165" s="31" t="str">
        <f t="shared" si="4"/>
        <v>Garden Grove</v>
      </c>
      <c r="D165" s="34">
        <v>164</v>
      </c>
      <c r="E165" s="34">
        <v>120</v>
      </c>
      <c r="F165" s="34">
        <v>135</v>
      </c>
      <c r="G165" s="34">
        <v>328</v>
      </c>
      <c r="H165" s="33">
        <f t="shared" si="5"/>
        <v>747</v>
      </c>
    </row>
    <row r="166" spans="1:8">
      <c r="A166" s="31" t="s">
        <v>1042</v>
      </c>
      <c r="B166" s="31" t="s">
        <v>1101</v>
      </c>
      <c r="C166" s="31" t="str">
        <f t="shared" si="4"/>
        <v>Gardena</v>
      </c>
      <c r="D166" s="34">
        <v>98</v>
      </c>
      <c r="E166" s="34">
        <v>60</v>
      </c>
      <c r="F166" s="34">
        <v>66</v>
      </c>
      <c r="G166" s="34">
        <v>173</v>
      </c>
      <c r="H166" s="33">
        <f t="shared" si="5"/>
        <v>397</v>
      </c>
    </row>
    <row r="167" spans="1:8">
      <c r="A167" s="31" t="s">
        <v>830</v>
      </c>
      <c r="B167" s="31" t="s">
        <v>839</v>
      </c>
      <c r="C167" s="31" t="str">
        <f t="shared" si="4"/>
        <v>Gilroy</v>
      </c>
      <c r="D167" s="34">
        <v>236</v>
      </c>
      <c r="E167" s="34">
        <v>160</v>
      </c>
      <c r="F167" s="34">
        <v>217</v>
      </c>
      <c r="G167" s="34">
        <v>475</v>
      </c>
      <c r="H167" s="33">
        <f t="shared" si="5"/>
        <v>1088</v>
      </c>
    </row>
    <row r="168" spans="1:8">
      <c r="A168" s="31" t="s">
        <v>1042</v>
      </c>
      <c r="B168" s="31" t="s">
        <v>1100</v>
      </c>
      <c r="C168" s="31" t="str">
        <f t="shared" si="4"/>
        <v>Glendale</v>
      </c>
      <c r="D168" s="34">
        <v>508</v>
      </c>
      <c r="E168" s="34">
        <v>310</v>
      </c>
      <c r="F168" s="34">
        <v>337</v>
      </c>
      <c r="G168" s="34">
        <v>862</v>
      </c>
      <c r="H168" s="33">
        <f t="shared" si="5"/>
        <v>2017</v>
      </c>
    </row>
    <row r="169" spans="1:8">
      <c r="A169" s="31" t="s">
        <v>1042</v>
      </c>
      <c r="B169" s="31" t="s">
        <v>1099</v>
      </c>
      <c r="C169" s="31" t="str">
        <f t="shared" si="4"/>
        <v>Glendora</v>
      </c>
      <c r="D169" s="34">
        <v>171</v>
      </c>
      <c r="E169" s="34">
        <v>100</v>
      </c>
      <c r="F169" s="34">
        <v>108</v>
      </c>
      <c r="G169" s="34">
        <v>267</v>
      </c>
      <c r="H169" s="33">
        <f t="shared" si="5"/>
        <v>646</v>
      </c>
    </row>
    <row r="170" spans="1:8">
      <c r="A170" s="31" t="s">
        <v>651</v>
      </c>
      <c r="B170" s="31" t="str">
        <f>A170</f>
        <v>Glenn County - Unincorporated</v>
      </c>
      <c r="C170" s="31" t="str">
        <f t="shared" si="4"/>
        <v>Glenn County - Unincorporated</v>
      </c>
      <c r="D170" s="34">
        <v>25</v>
      </c>
      <c r="E170" s="34">
        <v>19</v>
      </c>
      <c r="F170" s="34">
        <v>25</v>
      </c>
      <c r="G170" s="34">
        <v>48</v>
      </c>
      <c r="H170" s="33">
        <f t="shared" si="5"/>
        <v>117</v>
      </c>
    </row>
    <row r="171" spans="1:8">
      <c r="A171" s="31" t="s">
        <v>843</v>
      </c>
      <c r="B171" s="31" t="s">
        <v>847</v>
      </c>
      <c r="C171" s="31" t="str">
        <f t="shared" si="4"/>
        <v>Goleta</v>
      </c>
      <c r="D171" s="38">
        <v>235</v>
      </c>
      <c r="E171" s="38">
        <v>157</v>
      </c>
      <c r="F171" s="38">
        <v>174</v>
      </c>
      <c r="G171" s="38">
        <v>413</v>
      </c>
      <c r="H171" s="33">
        <f t="shared" si="5"/>
        <v>979</v>
      </c>
    </row>
    <row r="172" spans="1:8">
      <c r="A172" s="31" t="s">
        <v>1007</v>
      </c>
      <c r="B172" s="31" t="s">
        <v>1015</v>
      </c>
      <c r="C172" s="31" t="str">
        <f t="shared" si="4"/>
        <v>Gonzales</v>
      </c>
      <c r="D172" s="37">
        <v>71</v>
      </c>
      <c r="E172" s="37">
        <v>46</v>
      </c>
      <c r="F172" s="37">
        <v>53</v>
      </c>
      <c r="G172" s="37">
        <v>123</v>
      </c>
      <c r="H172" s="42">
        <f t="shared" si="5"/>
        <v>293</v>
      </c>
    </row>
    <row r="173" spans="1:8">
      <c r="A173" s="31" t="s">
        <v>900</v>
      </c>
      <c r="B173" s="31" t="s">
        <v>914</v>
      </c>
      <c r="C173" s="31" t="str">
        <f t="shared" si="4"/>
        <v>Grand Terrace</v>
      </c>
      <c r="D173" s="34">
        <v>28</v>
      </c>
      <c r="E173" s="34">
        <v>19</v>
      </c>
      <c r="F173" s="34">
        <v>22</v>
      </c>
      <c r="G173" s="34">
        <v>49</v>
      </c>
      <c r="H173" s="33">
        <f t="shared" si="5"/>
        <v>118</v>
      </c>
    </row>
    <row r="174" spans="1:8">
      <c r="A174" s="31" t="s">
        <v>999</v>
      </c>
      <c r="B174" s="31" t="s">
        <v>1001</v>
      </c>
      <c r="C174" s="31" t="str">
        <f t="shared" si="4"/>
        <v>Grass Valley</v>
      </c>
      <c r="D174" s="34">
        <v>122</v>
      </c>
      <c r="E174" s="34">
        <v>88</v>
      </c>
      <c r="F174" s="34">
        <v>100</v>
      </c>
      <c r="G174" s="34">
        <v>220</v>
      </c>
      <c r="H174" s="33">
        <f t="shared" si="5"/>
        <v>530</v>
      </c>
    </row>
    <row r="175" spans="1:8">
      <c r="A175" s="31" t="s">
        <v>1007</v>
      </c>
      <c r="B175" s="31" t="s">
        <v>1014</v>
      </c>
      <c r="C175" s="31" t="str">
        <f t="shared" si="4"/>
        <v>Greenfield</v>
      </c>
      <c r="D175" s="37">
        <v>87</v>
      </c>
      <c r="E175" s="37">
        <v>57</v>
      </c>
      <c r="F175" s="37">
        <v>66</v>
      </c>
      <c r="G175" s="37">
        <v>153</v>
      </c>
      <c r="H175" s="42">
        <f t="shared" si="5"/>
        <v>363</v>
      </c>
    </row>
    <row r="176" spans="1:8">
      <c r="A176" s="31" t="s">
        <v>1213</v>
      </c>
      <c r="B176" s="31" t="s">
        <v>1215</v>
      </c>
      <c r="C176" s="31" t="str">
        <f t="shared" si="4"/>
        <v>Gridley</v>
      </c>
      <c r="D176" s="34">
        <v>231</v>
      </c>
      <c r="E176" s="34">
        <v>118</v>
      </c>
      <c r="F176" s="34">
        <v>99</v>
      </c>
      <c r="G176" s="34">
        <v>321</v>
      </c>
      <c r="H176" s="33">
        <f t="shared" si="5"/>
        <v>769</v>
      </c>
    </row>
    <row r="177" spans="1:8">
      <c r="A177" s="31" t="s">
        <v>865</v>
      </c>
      <c r="B177" s="31" t="s">
        <v>869</v>
      </c>
      <c r="C177" s="31" t="str">
        <f t="shared" si="4"/>
        <v>Grover Beach</v>
      </c>
      <c r="D177" s="34">
        <v>41</v>
      </c>
      <c r="E177" s="34">
        <v>26</v>
      </c>
      <c r="F177" s="34">
        <v>29</v>
      </c>
      <c r="G177" s="34">
        <v>69</v>
      </c>
      <c r="H177" s="33">
        <f t="shared" si="5"/>
        <v>165</v>
      </c>
    </row>
    <row r="178" spans="1:8">
      <c r="A178" s="31" t="s">
        <v>843</v>
      </c>
      <c r="B178" s="31" t="s">
        <v>846</v>
      </c>
      <c r="C178" s="31" t="str">
        <f t="shared" si="4"/>
        <v>Guadalupe</v>
      </c>
      <c r="D178" s="38">
        <v>12</v>
      </c>
      <c r="E178" s="38">
        <v>8</v>
      </c>
      <c r="F178" s="38">
        <v>13</v>
      </c>
      <c r="G178" s="38">
        <v>16</v>
      </c>
      <c r="H178" s="33">
        <f t="shared" si="5"/>
        <v>49</v>
      </c>
    </row>
    <row r="179" spans="1:8">
      <c r="A179" s="31" t="s">
        <v>1021</v>
      </c>
      <c r="B179" s="31" t="s">
        <v>1024</v>
      </c>
      <c r="C179" s="31" t="str">
        <f t="shared" si="4"/>
        <v>Gustine</v>
      </c>
      <c r="D179" s="40">
        <v>61</v>
      </c>
      <c r="E179" s="40">
        <v>56</v>
      </c>
      <c r="F179" s="40">
        <v>51</v>
      </c>
      <c r="G179" s="40">
        <v>136</v>
      </c>
      <c r="H179" s="33">
        <f t="shared" si="5"/>
        <v>304</v>
      </c>
    </row>
    <row r="180" spans="1:8">
      <c r="A180" s="31" t="s">
        <v>850</v>
      </c>
      <c r="B180" s="31" t="s">
        <v>858</v>
      </c>
      <c r="C180" s="31" t="str">
        <f t="shared" si="4"/>
        <v>Half Moon Bay</v>
      </c>
      <c r="D180" s="34">
        <v>52</v>
      </c>
      <c r="E180" s="34">
        <v>31</v>
      </c>
      <c r="F180" s="34">
        <v>36</v>
      </c>
      <c r="G180" s="34">
        <v>121</v>
      </c>
      <c r="H180" s="33">
        <f t="shared" si="5"/>
        <v>240</v>
      </c>
    </row>
    <row r="181" spans="1:8">
      <c r="A181" s="31" t="s">
        <v>1135</v>
      </c>
      <c r="B181" s="31" t="s">
        <v>1136</v>
      </c>
      <c r="C181" s="31" t="str">
        <f t="shared" si="4"/>
        <v>Hanford</v>
      </c>
      <c r="D181" s="45">
        <v>1097</v>
      </c>
      <c r="E181" s="41">
        <v>821</v>
      </c>
      <c r="F181" s="41">
        <v>865</v>
      </c>
      <c r="G181" s="45">
        <v>2049</v>
      </c>
      <c r="H181" s="33">
        <f t="shared" si="5"/>
        <v>4832</v>
      </c>
    </row>
    <row r="182" spans="1:8">
      <c r="A182" s="31" t="s">
        <v>1042</v>
      </c>
      <c r="B182" s="31" t="s">
        <v>1098</v>
      </c>
      <c r="C182" s="31" t="str">
        <f t="shared" si="4"/>
        <v>Hawaiian Gardens</v>
      </c>
      <c r="D182" s="34">
        <v>32</v>
      </c>
      <c r="E182" s="34">
        <v>19</v>
      </c>
      <c r="F182" s="34">
        <v>21</v>
      </c>
      <c r="G182" s="34">
        <v>57</v>
      </c>
      <c r="H182" s="33">
        <f t="shared" si="5"/>
        <v>129</v>
      </c>
    </row>
    <row r="183" spans="1:8">
      <c r="A183" s="31" t="s">
        <v>1042</v>
      </c>
      <c r="B183" s="31" t="s">
        <v>1097</v>
      </c>
      <c r="C183" s="31" t="str">
        <f t="shared" si="4"/>
        <v>Hawthorne</v>
      </c>
      <c r="D183" s="34">
        <v>170</v>
      </c>
      <c r="E183" s="34">
        <v>101</v>
      </c>
      <c r="F183" s="34">
        <v>112</v>
      </c>
      <c r="G183" s="34">
        <v>300</v>
      </c>
      <c r="H183" s="33">
        <f t="shared" si="5"/>
        <v>683</v>
      </c>
    </row>
    <row r="184" spans="1:8">
      <c r="A184" s="31" t="s">
        <v>1225</v>
      </c>
      <c r="B184" s="31" t="s">
        <v>1232</v>
      </c>
      <c r="C184" s="31" t="str">
        <f t="shared" si="4"/>
        <v>Hayward</v>
      </c>
      <c r="D184" s="34">
        <v>851</v>
      </c>
      <c r="E184" s="34">
        <v>480</v>
      </c>
      <c r="F184" s="34">
        <v>608</v>
      </c>
      <c r="G184" s="34">
        <v>1981</v>
      </c>
      <c r="H184" s="33">
        <f t="shared" si="5"/>
        <v>3920</v>
      </c>
    </row>
    <row r="185" spans="1:8">
      <c r="A185" s="31" t="s">
        <v>793</v>
      </c>
      <c r="B185" s="31" t="s">
        <v>798</v>
      </c>
      <c r="C185" s="31" t="str">
        <f t="shared" si="4"/>
        <v>Healdsburg</v>
      </c>
      <c r="D185" s="34">
        <v>31</v>
      </c>
      <c r="E185" s="34">
        <v>24</v>
      </c>
      <c r="F185" s="34">
        <v>26</v>
      </c>
      <c r="G185" s="34">
        <v>76</v>
      </c>
      <c r="H185" s="33">
        <f t="shared" si="5"/>
        <v>157</v>
      </c>
    </row>
    <row r="186" spans="1:8">
      <c r="A186" s="31" t="s">
        <v>932</v>
      </c>
      <c r="B186" s="31" t="s">
        <v>947</v>
      </c>
      <c r="C186" s="31" t="str">
        <f t="shared" si="4"/>
        <v>Hemet</v>
      </c>
      <c r="D186" s="34">
        <v>134</v>
      </c>
      <c r="E186" s="34">
        <v>96</v>
      </c>
      <c r="F186" s="34">
        <v>112</v>
      </c>
      <c r="G186" s="34">
        <v>262</v>
      </c>
      <c r="H186" s="33">
        <f t="shared" si="5"/>
        <v>604</v>
      </c>
    </row>
    <row r="187" spans="1:8">
      <c r="A187" s="31" t="s">
        <v>1192</v>
      </c>
      <c r="B187" s="31" t="s">
        <v>1204</v>
      </c>
      <c r="C187" s="31" t="str">
        <f t="shared" si="4"/>
        <v>Hercules</v>
      </c>
      <c r="D187" s="34">
        <v>220</v>
      </c>
      <c r="E187" s="34">
        <v>118</v>
      </c>
      <c r="F187" s="34">
        <v>100</v>
      </c>
      <c r="G187" s="34">
        <v>244</v>
      </c>
      <c r="H187" s="33">
        <f t="shared" si="5"/>
        <v>682</v>
      </c>
    </row>
    <row r="188" spans="1:8">
      <c r="A188" s="31" t="s">
        <v>1042</v>
      </c>
      <c r="B188" s="31" t="s">
        <v>1096</v>
      </c>
      <c r="C188" s="31" t="str">
        <f t="shared" si="4"/>
        <v>Hermosa Beach</v>
      </c>
      <c r="D188" s="34">
        <v>1</v>
      </c>
      <c r="E188" s="34">
        <v>1</v>
      </c>
      <c r="F188" s="34">
        <v>0</v>
      </c>
      <c r="G188" s="34">
        <v>0</v>
      </c>
      <c r="H188" s="33">
        <f t="shared" si="5"/>
        <v>2</v>
      </c>
    </row>
    <row r="189" spans="1:8">
      <c r="A189" s="31" t="s">
        <v>900</v>
      </c>
      <c r="B189" s="31" t="s">
        <v>913</v>
      </c>
      <c r="C189" s="31" t="str">
        <f t="shared" si="4"/>
        <v>Hesperia</v>
      </c>
      <c r="D189" s="34">
        <v>398</v>
      </c>
      <c r="E189" s="34">
        <v>274</v>
      </c>
      <c r="F189" s="34">
        <v>314</v>
      </c>
      <c r="G189" s="34">
        <v>729</v>
      </c>
      <c r="H189" s="33">
        <f t="shared" si="5"/>
        <v>1715</v>
      </c>
    </row>
    <row r="190" spans="1:8">
      <c r="A190" s="31" t="s">
        <v>1042</v>
      </c>
      <c r="B190" s="31" t="s">
        <v>1095</v>
      </c>
      <c r="C190" s="31" t="str">
        <f t="shared" si="4"/>
        <v>Hidden Hills</v>
      </c>
      <c r="D190" s="34">
        <v>5</v>
      </c>
      <c r="E190" s="34">
        <v>3</v>
      </c>
      <c r="F190" s="34">
        <v>3</v>
      </c>
      <c r="G190" s="34">
        <v>7</v>
      </c>
      <c r="H190" s="33">
        <f t="shared" si="5"/>
        <v>18</v>
      </c>
    </row>
    <row r="191" spans="1:8">
      <c r="A191" s="31" t="s">
        <v>900</v>
      </c>
      <c r="B191" s="31" t="s">
        <v>912</v>
      </c>
      <c r="C191" s="31" t="str">
        <f t="shared" si="4"/>
        <v>Highland</v>
      </c>
      <c r="D191" s="34">
        <v>349</v>
      </c>
      <c r="E191" s="34">
        <v>246</v>
      </c>
      <c r="F191" s="34">
        <v>280</v>
      </c>
      <c r="G191" s="34">
        <v>625</v>
      </c>
      <c r="H191" s="33">
        <f t="shared" si="5"/>
        <v>1500</v>
      </c>
    </row>
    <row r="192" spans="1:8">
      <c r="A192" s="31" t="s">
        <v>850</v>
      </c>
      <c r="B192" s="31" t="s">
        <v>1328</v>
      </c>
      <c r="C192" s="31" t="str">
        <f t="shared" si="4"/>
        <v>Hillsborough</v>
      </c>
      <c r="D192" s="34">
        <v>32</v>
      </c>
      <c r="E192" s="34">
        <v>17</v>
      </c>
      <c r="F192" s="34">
        <v>21</v>
      </c>
      <c r="G192" s="34">
        <v>21</v>
      </c>
      <c r="H192" s="33">
        <f t="shared" si="5"/>
        <v>91</v>
      </c>
    </row>
    <row r="193" spans="1:8">
      <c r="A193" s="31" t="s">
        <v>923</v>
      </c>
      <c r="B193" s="31" t="s">
        <v>924</v>
      </c>
      <c r="C193" s="31" t="str">
        <f t="shared" si="4"/>
        <v>Hollister</v>
      </c>
      <c r="D193" s="41">
        <v>312</v>
      </c>
      <c r="E193" s="41">
        <v>189</v>
      </c>
      <c r="F193" s="41">
        <v>258</v>
      </c>
      <c r="G193" s="41">
        <v>557</v>
      </c>
      <c r="H193" s="33">
        <f t="shared" si="5"/>
        <v>1316</v>
      </c>
    </row>
    <row r="194" spans="1:8">
      <c r="A194" s="31" t="s">
        <v>1155</v>
      </c>
      <c r="B194" s="31" t="s">
        <v>1156</v>
      </c>
      <c r="C194" s="31" t="str">
        <f t="shared" ref="C194:C257" si="6">B194</f>
        <v>Holtville</v>
      </c>
      <c r="D194" s="34">
        <v>54</v>
      </c>
      <c r="E194" s="34">
        <v>31</v>
      </c>
      <c r="F194" s="34">
        <v>32</v>
      </c>
      <c r="G194" s="34">
        <v>92</v>
      </c>
      <c r="H194" s="33">
        <f t="shared" ref="H194:H257" si="7">SUM(D194:G194)</f>
        <v>209</v>
      </c>
    </row>
    <row r="195" spans="1:8">
      <c r="A195" s="31" t="s">
        <v>784</v>
      </c>
      <c r="B195" s="31" t="s">
        <v>791</v>
      </c>
      <c r="C195" s="31" t="str">
        <f t="shared" si="6"/>
        <v>Hughson</v>
      </c>
      <c r="D195" s="35">
        <v>53</v>
      </c>
      <c r="E195" s="35">
        <v>34</v>
      </c>
      <c r="F195" s="35">
        <v>38</v>
      </c>
      <c r="G195" s="35">
        <v>93</v>
      </c>
      <c r="H195" s="33">
        <f t="shared" si="7"/>
        <v>218</v>
      </c>
    </row>
    <row r="196" spans="1:8">
      <c r="A196" s="31" t="s">
        <v>642</v>
      </c>
      <c r="B196" s="31" t="str">
        <f>A196</f>
        <v>Humboldt County - Unincorporated</v>
      </c>
      <c r="C196" s="31" t="str">
        <f t="shared" si="6"/>
        <v>Humboldt County - Unincorporated</v>
      </c>
      <c r="D196" s="34">
        <v>212</v>
      </c>
      <c r="E196" s="34">
        <v>135</v>
      </c>
      <c r="F196" s="34">
        <v>146</v>
      </c>
      <c r="G196" s="34">
        <v>366</v>
      </c>
      <c r="H196" s="33">
        <f t="shared" si="7"/>
        <v>859</v>
      </c>
    </row>
    <row r="197" spans="1:8">
      <c r="A197" s="31" t="s">
        <v>965</v>
      </c>
      <c r="B197" s="31" t="s">
        <v>987</v>
      </c>
      <c r="C197" s="31" t="str">
        <f t="shared" si="6"/>
        <v>Huntington Beach</v>
      </c>
      <c r="D197" s="34">
        <v>313</v>
      </c>
      <c r="E197" s="34">
        <v>220</v>
      </c>
      <c r="F197" s="34">
        <v>248</v>
      </c>
      <c r="G197" s="34">
        <v>572</v>
      </c>
      <c r="H197" s="33">
        <f t="shared" si="7"/>
        <v>1353</v>
      </c>
    </row>
    <row r="198" spans="1:8">
      <c r="A198" s="31" t="s">
        <v>1042</v>
      </c>
      <c r="B198" s="31" t="s">
        <v>1094</v>
      </c>
      <c r="C198" s="31" t="str">
        <f t="shared" si="6"/>
        <v>Huntington Park</v>
      </c>
      <c r="D198" s="34">
        <v>216</v>
      </c>
      <c r="E198" s="34">
        <v>128</v>
      </c>
      <c r="F198" s="34">
        <v>149</v>
      </c>
      <c r="G198" s="34">
        <v>402</v>
      </c>
      <c r="H198" s="33">
        <f t="shared" si="7"/>
        <v>895</v>
      </c>
    </row>
    <row r="199" spans="1:8">
      <c r="A199" s="31" t="s">
        <v>1173</v>
      </c>
      <c r="B199" s="31" t="s">
        <v>1181</v>
      </c>
      <c r="C199" s="31" t="str">
        <f t="shared" si="6"/>
        <v>Huron</v>
      </c>
      <c r="D199" s="41">
        <v>87</v>
      </c>
      <c r="E199" s="41">
        <v>107</v>
      </c>
      <c r="F199" s="41">
        <v>106</v>
      </c>
      <c r="G199" s="41">
        <v>124</v>
      </c>
      <c r="H199" s="33">
        <f t="shared" si="7"/>
        <v>424</v>
      </c>
    </row>
    <row r="200" spans="1:8">
      <c r="A200" s="31" t="s">
        <v>1155</v>
      </c>
      <c r="B200" s="31" t="s">
        <v>1155</v>
      </c>
      <c r="C200" s="31" t="str">
        <f t="shared" si="6"/>
        <v>Imperial</v>
      </c>
      <c r="D200" s="34">
        <v>349</v>
      </c>
      <c r="E200" s="34">
        <v>205</v>
      </c>
      <c r="F200" s="34">
        <v>202</v>
      </c>
      <c r="G200" s="34">
        <v>553</v>
      </c>
      <c r="H200" s="33">
        <f t="shared" si="7"/>
        <v>1309</v>
      </c>
    </row>
    <row r="201" spans="1:8">
      <c r="A201" s="31" t="s">
        <v>882</v>
      </c>
      <c r="B201" s="31" t="s">
        <v>891</v>
      </c>
      <c r="C201" s="31" t="str">
        <f t="shared" si="6"/>
        <v>Imperial Beach</v>
      </c>
      <c r="D201" s="34">
        <v>63</v>
      </c>
      <c r="E201" s="34">
        <v>48</v>
      </c>
      <c r="F201" s="34">
        <v>45</v>
      </c>
      <c r="G201" s="34">
        <v>98</v>
      </c>
      <c r="H201" s="33">
        <f t="shared" si="7"/>
        <v>254</v>
      </c>
    </row>
    <row r="202" spans="1:8">
      <c r="A202" s="31" t="s">
        <v>632</v>
      </c>
      <c r="B202" s="31" t="str">
        <f>A202</f>
        <v>Imperial County - Unincorporated</v>
      </c>
      <c r="C202" s="31" t="str">
        <f t="shared" si="6"/>
        <v>Imperial County - Unincorporated</v>
      </c>
      <c r="D202" s="34">
        <v>1633</v>
      </c>
      <c r="E202" s="34">
        <v>1001</v>
      </c>
      <c r="F202" s="34">
        <v>1001</v>
      </c>
      <c r="G202" s="34">
        <v>2839</v>
      </c>
      <c r="H202" s="33">
        <f t="shared" si="7"/>
        <v>6474</v>
      </c>
    </row>
    <row r="203" spans="1:8">
      <c r="A203" s="31" t="s">
        <v>932</v>
      </c>
      <c r="B203" s="31" t="s">
        <v>946</v>
      </c>
      <c r="C203" s="31" t="str">
        <f t="shared" si="6"/>
        <v>Indian Wells</v>
      </c>
      <c r="D203" s="34">
        <v>40</v>
      </c>
      <c r="E203" s="34">
        <v>27</v>
      </c>
      <c r="F203" s="34">
        <v>31</v>
      </c>
      <c r="G203" s="34">
        <v>62</v>
      </c>
      <c r="H203" s="33">
        <f t="shared" si="7"/>
        <v>160</v>
      </c>
    </row>
    <row r="204" spans="1:8">
      <c r="A204" s="31" t="s">
        <v>932</v>
      </c>
      <c r="B204" s="31" t="s">
        <v>945</v>
      </c>
      <c r="C204" s="31" t="str">
        <f t="shared" si="6"/>
        <v>Indio</v>
      </c>
      <c r="D204" s="34">
        <v>714</v>
      </c>
      <c r="E204" s="34">
        <v>487</v>
      </c>
      <c r="F204" s="34">
        <v>553</v>
      </c>
      <c r="G204" s="34">
        <v>1271</v>
      </c>
      <c r="H204" s="33">
        <f t="shared" si="7"/>
        <v>3025</v>
      </c>
    </row>
    <row r="205" spans="1:8">
      <c r="A205" s="31" t="s">
        <v>1042</v>
      </c>
      <c r="B205" s="31" t="s">
        <v>1093</v>
      </c>
      <c r="C205" s="31" t="str">
        <f t="shared" si="6"/>
        <v>Industry</v>
      </c>
      <c r="D205" s="34">
        <v>0</v>
      </c>
      <c r="E205" s="34">
        <v>0</v>
      </c>
      <c r="F205" s="34">
        <v>0</v>
      </c>
      <c r="G205" s="34">
        <v>0</v>
      </c>
      <c r="H205" s="33">
        <f t="shared" si="7"/>
        <v>0</v>
      </c>
    </row>
    <row r="206" spans="1:8">
      <c r="A206" s="31" t="s">
        <v>1042</v>
      </c>
      <c r="B206" s="31" t="s">
        <v>1092</v>
      </c>
      <c r="C206" s="31" t="str">
        <f t="shared" si="6"/>
        <v>Inglewood</v>
      </c>
      <c r="D206" s="34">
        <v>250</v>
      </c>
      <c r="E206" s="34">
        <v>150</v>
      </c>
      <c r="F206" s="34">
        <v>167</v>
      </c>
      <c r="G206" s="34">
        <v>446</v>
      </c>
      <c r="H206" s="33">
        <f t="shared" si="7"/>
        <v>1013</v>
      </c>
    </row>
    <row r="207" spans="1:8">
      <c r="A207" s="31" t="s">
        <v>1151</v>
      </c>
      <c r="B207" s="31" t="str">
        <f>A207</f>
        <v>Inyo County - Unincorporated</v>
      </c>
      <c r="C207" s="31" t="str">
        <f t="shared" si="6"/>
        <v>Inyo County - Unincorporated</v>
      </c>
      <c r="D207" s="34">
        <v>35</v>
      </c>
      <c r="E207" s="34">
        <v>25</v>
      </c>
      <c r="F207" s="34">
        <v>28</v>
      </c>
      <c r="G207" s="34">
        <v>72</v>
      </c>
      <c r="H207" s="33">
        <f t="shared" si="7"/>
        <v>160</v>
      </c>
    </row>
    <row r="208" spans="1:8">
      <c r="A208" s="31" t="s">
        <v>1219</v>
      </c>
      <c r="B208" s="31" t="s">
        <v>1222</v>
      </c>
      <c r="C208" s="31" t="str">
        <f t="shared" si="6"/>
        <v>Ione</v>
      </c>
      <c r="D208" s="34">
        <v>3</v>
      </c>
      <c r="E208" s="34">
        <v>3</v>
      </c>
      <c r="F208" s="34">
        <v>3</v>
      </c>
      <c r="G208" s="34">
        <v>7</v>
      </c>
      <c r="H208" s="33">
        <f t="shared" si="7"/>
        <v>16</v>
      </c>
    </row>
    <row r="209" spans="1:8">
      <c r="A209" s="31" t="s">
        <v>965</v>
      </c>
      <c r="B209" s="31" t="s">
        <v>986</v>
      </c>
      <c r="C209" s="31" t="str">
        <f t="shared" si="6"/>
        <v>Irvine</v>
      </c>
      <c r="D209" s="34">
        <v>2817</v>
      </c>
      <c r="E209" s="34">
        <v>2034</v>
      </c>
      <c r="F209" s="34">
        <v>2239</v>
      </c>
      <c r="G209" s="34">
        <v>5059</v>
      </c>
      <c r="H209" s="33">
        <f t="shared" si="7"/>
        <v>12149</v>
      </c>
    </row>
    <row r="210" spans="1:8">
      <c r="A210" s="31" t="s">
        <v>1042</v>
      </c>
      <c r="B210" s="31" t="s">
        <v>1091</v>
      </c>
      <c r="C210" s="31" t="str">
        <f t="shared" si="6"/>
        <v>Irwindale</v>
      </c>
      <c r="D210" s="34">
        <v>4</v>
      </c>
      <c r="E210" s="34">
        <v>2</v>
      </c>
      <c r="F210" s="34">
        <v>2</v>
      </c>
      <c r="G210" s="34">
        <v>7</v>
      </c>
      <c r="H210" s="33">
        <f t="shared" si="7"/>
        <v>15</v>
      </c>
    </row>
    <row r="211" spans="1:8">
      <c r="A211" s="31" t="s">
        <v>925</v>
      </c>
      <c r="B211" s="31" t="s">
        <v>927</v>
      </c>
      <c r="C211" s="31" t="str">
        <f t="shared" si="6"/>
        <v>Isleton</v>
      </c>
      <c r="D211" s="34">
        <v>4</v>
      </c>
      <c r="E211" s="34">
        <v>3</v>
      </c>
      <c r="F211" s="34">
        <v>4</v>
      </c>
      <c r="G211" s="34">
        <v>12</v>
      </c>
      <c r="H211" s="33">
        <f t="shared" si="7"/>
        <v>23</v>
      </c>
    </row>
    <row r="212" spans="1:8">
      <c r="A212" s="31" t="s">
        <v>1219</v>
      </c>
      <c r="B212" s="31" t="s">
        <v>1221</v>
      </c>
      <c r="C212" s="31" t="str">
        <f t="shared" si="6"/>
        <v>Jackson</v>
      </c>
      <c r="D212" s="34">
        <v>4</v>
      </c>
      <c r="E212" s="34">
        <v>3</v>
      </c>
      <c r="F212" s="34">
        <v>4</v>
      </c>
      <c r="G212" s="34">
        <v>8</v>
      </c>
      <c r="H212" s="33">
        <f t="shared" si="7"/>
        <v>19</v>
      </c>
    </row>
    <row r="213" spans="1:8">
      <c r="A213" s="31" t="s">
        <v>932</v>
      </c>
      <c r="B213" s="31" t="s">
        <v>1345</v>
      </c>
      <c r="C213" s="31" t="str">
        <f t="shared" si="6"/>
        <v>Jurupa Valley</v>
      </c>
      <c r="D213" s="34">
        <v>409</v>
      </c>
      <c r="E213" s="34">
        <v>275</v>
      </c>
      <c r="F213" s="34">
        <v>307</v>
      </c>
      <c r="G213" s="34">
        <v>721</v>
      </c>
      <c r="H213" s="33">
        <f t="shared" si="7"/>
        <v>1712</v>
      </c>
    </row>
    <row r="214" spans="1:8">
      <c r="A214" s="31" t="s">
        <v>1173</v>
      </c>
      <c r="B214" s="31" t="s">
        <v>1180</v>
      </c>
      <c r="C214" s="31" t="str">
        <f t="shared" si="6"/>
        <v>Kerman</v>
      </c>
      <c r="D214" s="41">
        <v>238</v>
      </c>
      <c r="E214" s="41">
        <v>211</v>
      </c>
      <c r="F214" s="41">
        <v>202</v>
      </c>
      <c r="G214" s="41">
        <v>258</v>
      </c>
      <c r="H214" s="33">
        <f t="shared" si="7"/>
        <v>909</v>
      </c>
    </row>
    <row r="215" spans="1:8">
      <c r="A215" s="31" t="s">
        <v>623</v>
      </c>
      <c r="B215" s="31" t="str">
        <f>A215</f>
        <v>Kern County - Unincorporated</v>
      </c>
      <c r="C215" s="31" t="str">
        <f t="shared" si="6"/>
        <v>Kern County - Unincorporated</v>
      </c>
      <c r="D215" s="41">
        <v>4888</v>
      </c>
      <c r="E215" s="41">
        <v>3107</v>
      </c>
      <c r="F215" s="41">
        <v>3126</v>
      </c>
      <c r="G215" s="41">
        <v>10462</v>
      </c>
      <c r="H215" s="33">
        <f t="shared" si="7"/>
        <v>21583</v>
      </c>
    </row>
    <row r="216" spans="1:8">
      <c r="A216" s="31" t="s">
        <v>1007</v>
      </c>
      <c r="B216" s="31" t="s">
        <v>1013</v>
      </c>
      <c r="C216" s="31" t="str">
        <f t="shared" si="6"/>
        <v>King City</v>
      </c>
      <c r="D216" s="37">
        <v>43</v>
      </c>
      <c r="E216" s="37">
        <v>28</v>
      </c>
      <c r="F216" s="37">
        <v>33</v>
      </c>
      <c r="G216" s="37">
        <v>76</v>
      </c>
      <c r="H216" s="42">
        <f t="shared" si="7"/>
        <v>180</v>
      </c>
    </row>
    <row r="217" spans="1:8">
      <c r="A217" s="31" t="s">
        <v>610</v>
      </c>
      <c r="B217" s="31" t="str">
        <f>A217</f>
        <v>Kings County - Unincorporated</v>
      </c>
      <c r="C217" s="31" t="str">
        <f t="shared" si="6"/>
        <v>Kings County - Unincorporated</v>
      </c>
      <c r="D217" s="41">
        <v>186</v>
      </c>
      <c r="E217" s="41">
        <v>138</v>
      </c>
      <c r="F217" s="41">
        <v>147</v>
      </c>
      <c r="G217" s="41">
        <v>347</v>
      </c>
      <c r="H217" s="33">
        <f t="shared" si="7"/>
        <v>818</v>
      </c>
    </row>
    <row r="218" spans="1:8">
      <c r="A218" s="31" t="s">
        <v>1173</v>
      </c>
      <c r="B218" s="31" t="s">
        <v>1179</v>
      </c>
      <c r="C218" s="31" t="str">
        <f t="shared" si="6"/>
        <v>Kingsburg</v>
      </c>
      <c r="D218" s="41">
        <v>113</v>
      </c>
      <c r="E218" s="41">
        <v>70</v>
      </c>
      <c r="F218" s="41">
        <v>60</v>
      </c>
      <c r="G218" s="41">
        <v>131</v>
      </c>
      <c r="H218" s="33">
        <f t="shared" si="7"/>
        <v>374</v>
      </c>
    </row>
    <row r="219" spans="1:8">
      <c r="A219" s="31" t="s">
        <v>1042</v>
      </c>
      <c r="B219" s="31" t="s">
        <v>1090</v>
      </c>
      <c r="C219" s="31" t="str">
        <f t="shared" si="6"/>
        <v>La Canada Flintridge</v>
      </c>
      <c r="D219" s="34">
        <v>30</v>
      </c>
      <c r="E219" s="34">
        <v>18</v>
      </c>
      <c r="F219" s="34">
        <v>20</v>
      </c>
      <c r="G219" s="34">
        <v>44</v>
      </c>
      <c r="H219" s="33">
        <f t="shared" si="7"/>
        <v>112</v>
      </c>
    </row>
    <row r="220" spans="1:8">
      <c r="A220" s="31" t="s">
        <v>965</v>
      </c>
      <c r="B220" s="31" t="s">
        <v>985</v>
      </c>
      <c r="C220" s="31" t="str">
        <f t="shared" si="6"/>
        <v>La Habra</v>
      </c>
      <c r="D220" s="34">
        <v>1</v>
      </c>
      <c r="E220" s="34">
        <v>1</v>
      </c>
      <c r="F220" s="34">
        <v>1</v>
      </c>
      <c r="G220" s="34">
        <v>1</v>
      </c>
      <c r="H220" s="33">
        <f t="shared" si="7"/>
        <v>4</v>
      </c>
    </row>
    <row r="221" spans="1:8">
      <c r="A221" s="31" t="s">
        <v>1042</v>
      </c>
      <c r="B221" s="31" t="s">
        <v>1089</v>
      </c>
      <c r="C221" s="31" t="str">
        <f t="shared" si="6"/>
        <v>La Habra Heights</v>
      </c>
      <c r="D221" s="34">
        <v>32</v>
      </c>
      <c r="E221" s="34">
        <v>19</v>
      </c>
      <c r="F221" s="34">
        <v>21</v>
      </c>
      <c r="G221" s="34">
        <v>47</v>
      </c>
      <c r="H221" s="33">
        <f t="shared" si="7"/>
        <v>119</v>
      </c>
    </row>
    <row r="222" spans="1:8">
      <c r="A222" s="31" t="s">
        <v>882</v>
      </c>
      <c r="B222" s="31" t="s">
        <v>890</v>
      </c>
      <c r="C222" s="31" t="str">
        <f t="shared" si="6"/>
        <v>La Mesa</v>
      </c>
      <c r="D222" s="34">
        <v>430</v>
      </c>
      <c r="E222" s="34">
        <v>326</v>
      </c>
      <c r="F222" s="34">
        <v>302</v>
      </c>
      <c r="G222" s="34">
        <v>664</v>
      </c>
      <c r="H222" s="33">
        <f t="shared" si="7"/>
        <v>1722</v>
      </c>
    </row>
    <row r="223" spans="1:8">
      <c r="A223" s="31" t="s">
        <v>1042</v>
      </c>
      <c r="B223" s="31" t="s">
        <v>1088</v>
      </c>
      <c r="C223" s="31" t="str">
        <f t="shared" si="6"/>
        <v>La Mirada</v>
      </c>
      <c r="D223" s="34">
        <v>62</v>
      </c>
      <c r="E223" s="34">
        <v>37</v>
      </c>
      <c r="F223" s="34">
        <v>40</v>
      </c>
      <c r="G223" s="34">
        <v>96</v>
      </c>
      <c r="H223" s="33">
        <f t="shared" si="7"/>
        <v>235</v>
      </c>
    </row>
    <row r="224" spans="1:8">
      <c r="A224" s="31" t="s">
        <v>965</v>
      </c>
      <c r="B224" s="31" t="s">
        <v>984</v>
      </c>
      <c r="C224" s="31" t="str">
        <f t="shared" si="6"/>
        <v>La Palma</v>
      </c>
      <c r="D224" s="34">
        <v>2</v>
      </c>
      <c r="E224" s="34">
        <v>2</v>
      </c>
      <c r="F224" s="34">
        <v>2</v>
      </c>
      <c r="G224" s="34">
        <v>3</v>
      </c>
      <c r="H224" s="33">
        <f t="shared" si="7"/>
        <v>9</v>
      </c>
    </row>
    <row r="225" spans="1:8">
      <c r="A225" s="31" t="s">
        <v>1042</v>
      </c>
      <c r="B225" s="31" t="s">
        <v>1087</v>
      </c>
      <c r="C225" s="31" t="str">
        <f t="shared" si="6"/>
        <v>La Puente</v>
      </c>
      <c r="D225" s="34">
        <v>208</v>
      </c>
      <c r="E225" s="34">
        <v>121</v>
      </c>
      <c r="F225" s="34">
        <v>135</v>
      </c>
      <c r="G225" s="34">
        <v>354</v>
      </c>
      <c r="H225" s="33">
        <f t="shared" si="7"/>
        <v>818</v>
      </c>
    </row>
    <row r="226" spans="1:8">
      <c r="A226" s="31" t="s">
        <v>932</v>
      </c>
      <c r="B226" s="31" t="s">
        <v>944</v>
      </c>
      <c r="C226" s="31" t="str">
        <f t="shared" si="6"/>
        <v>La Quinta</v>
      </c>
      <c r="D226" s="34">
        <v>91</v>
      </c>
      <c r="E226" s="34">
        <v>61</v>
      </c>
      <c r="F226" s="34">
        <v>66</v>
      </c>
      <c r="G226" s="34">
        <v>146</v>
      </c>
      <c r="H226" s="33">
        <f t="shared" si="7"/>
        <v>364</v>
      </c>
    </row>
    <row r="227" spans="1:8">
      <c r="A227" s="31" t="s">
        <v>1042</v>
      </c>
      <c r="B227" s="31" t="s">
        <v>1086</v>
      </c>
      <c r="C227" s="31" t="str">
        <f t="shared" si="6"/>
        <v>La Verne</v>
      </c>
      <c r="D227" s="34">
        <v>147</v>
      </c>
      <c r="E227" s="34">
        <v>88</v>
      </c>
      <c r="F227" s="34">
        <v>94</v>
      </c>
      <c r="G227" s="34">
        <v>233</v>
      </c>
      <c r="H227" s="33">
        <f t="shared" si="7"/>
        <v>562</v>
      </c>
    </row>
    <row r="228" spans="1:8">
      <c r="A228" s="31" t="s">
        <v>1192</v>
      </c>
      <c r="B228" s="31" t="s">
        <v>1203</v>
      </c>
      <c r="C228" s="31" t="str">
        <f t="shared" si="6"/>
        <v>Lafayette</v>
      </c>
      <c r="D228" s="34">
        <v>138</v>
      </c>
      <c r="E228" s="34">
        <v>78</v>
      </c>
      <c r="F228" s="34">
        <v>85</v>
      </c>
      <c r="G228" s="34">
        <v>99</v>
      </c>
      <c r="H228" s="33">
        <f t="shared" si="7"/>
        <v>400</v>
      </c>
    </row>
    <row r="229" spans="1:8">
      <c r="A229" s="31" t="s">
        <v>965</v>
      </c>
      <c r="B229" s="31" t="s">
        <v>983</v>
      </c>
      <c r="C229" s="31" t="str">
        <f t="shared" si="6"/>
        <v>Laguna Beach</v>
      </c>
      <c r="D229" s="34">
        <v>1</v>
      </c>
      <c r="E229" s="34">
        <v>1</v>
      </c>
      <c r="F229" s="34">
        <v>0</v>
      </c>
      <c r="G229" s="34">
        <v>0</v>
      </c>
      <c r="H229" s="33">
        <f t="shared" si="7"/>
        <v>2</v>
      </c>
    </row>
    <row r="230" spans="1:8">
      <c r="A230" s="31" t="s">
        <v>965</v>
      </c>
      <c r="B230" s="31" t="s">
        <v>982</v>
      </c>
      <c r="C230" s="31" t="str">
        <f t="shared" si="6"/>
        <v>Laguna Hills</v>
      </c>
      <c r="D230" s="34">
        <v>1</v>
      </c>
      <c r="E230" s="34">
        <v>1</v>
      </c>
      <c r="F230" s="34">
        <v>0</v>
      </c>
      <c r="G230" s="34">
        <v>0</v>
      </c>
      <c r="H230" s="33">
        <f t="shared" si="7"/>
        <v>2</v>
      </c>
    </row>
    <row r="231" spans="1:8">
      <c r="A231" s="31" t="s">
        <v>965</v>
      </c>
      <c r="B231" s="31" t="s">
        <v>981</v>
      </c>
      <c r="C231" s="31" t="str">
        <f t="shared" si="6"/>
        <v>Laguna Niguel</v>
      </c>
      <c r="D231" s="34">
        <v>43</v>
      </c>
      <c r="E231" s="34">
        <v>30</v>
      </c>
      <c r="F231" s="34">
        <v>34</v>
      </c>
      <c r="G231" s="34">
        <v>75</v>
      </c>
      <c r="H231" s="33">
        <f t="shared" si="7"/>
        <v>182</v>
      </c>
    </row>
    <row r="232" spans="1:8">
      <c r="A232" s="31" t="s">
        <v>965</v>
      </c>
      <c r="B232" s="31" t="s">
        <v>980</v>
      </c>
      <c r="C232" s="31" t="str">
        <f t="shared" si="6"/>
        <v>Laguna Woods</v>
      </c>
      <c r="D232" s="34">
        <v>1</v>
      </c>
      <c r="E232" s="34">
        <v>1</v>
      </c>
      <c r="F232" s="34">
        <v>0</v>
      </c>
      <c r="G232" s="34">
        <v>0</v>
      </c>
      <c r="H232" s="33">
        <f t="shared" si="7"/>
        <v>2</v>
      </c>
    </row>
    <row r="233" spans="1:8">
      <c r="A233" s="31" t="s">
        <v>606</v>
      </c>
      <c r="B233" s="31" t="str">
        <f>A233</f>
        <v>Lake County - Unincorporated</v>
      </c>
      <c r="C233" s="31" t="str">
        <f t="shared" si="6"/>
        <v>Lake County - Unincorporated</v>
      </c>
      <c r="D233" s="34">
        <v>368</v>
      </c>
      <c r="E233" s="34">
        <v>231</v>
      </c>
      <c r="F233" s="34">
        <v>256</v>
      </c>
      <c r="G233" s="34">
        <v>601</v>
      </c>
      <c r="H233" s="33">
        <f t="shared" si="7"/>
        <v>1456</v>
      </c>
    </row>
    <row r="234" spans="1:8">
      <c r="A234" s="31" t="s">
        <v>932</v>
      </c>
      <c r="B234" s="31" t="s">
        <v>943</v>
      </c>
      <c r="C234" s="31" t="str">
        <f t="shared" si="6"/>
        <v>Lake Elsinore</v>
      </c>
      <c r="D234" s="34">
        <v>1196</v>
      </c>
      <c r="E234" s="34">
        <v>801</v>
      </c>
      <c r="F234" s="34">
        <v>897</v>
      </c>
      <c r="G234" s="34">
        <v>2035</v>
      </c>
      <c r="H234" s="33">
        <f t="shared" si="7"/>
        <v>4929</v>
      </c>
    </row>
    <row r="235" spans="1:8">
      <c r="A235" s="31" t="s">
        <v>965</v>
      </c>
      <c r="B235" s="31" t="s">
        <v>979</v>
      </c>
      <c r="C235" s="31" t="str">
        <f t="shared" si="6"/>
        <v>Lake Forest</v>
      </c>
      <c r="D235" s="34">
        <v>647</v>
      </c>
      <c r="E235" s="34">
        <v>450</v>
      </c>
      <c r="F235" s="34">
        <v>497</v>
      </c>
      <c r="G235" s="34">
        <v>1133</v>
      </c>
      <c r="H235" s="33">
        <f t="shared" si="7"/>
        <v>2727</v>
      </c>
    </row>
    <row r="236" spans="1:8">
      <c r="A236" s="31" t="s">
        <v>1132</v>
      </c>
      <c r="B236" s="31" t="s">
        <v>1131</v>
      </c>
      <c r="C236" s="31" t="str">
        <f t="shared" si="6"/>
        <v>Lakeport</v>
      </c>
      <c r="D236" s="34">
        <v>34</v>
      </c>
      <c r="E236" s="34">
        <v>22</v>
      </c>
      <c r="F236" s="34">
        <v>27</v>
      </c>
      <c r="G236" s="34">
        <v>64</v>
      </c>
      <c r="H236" s="33">
        <f t="shared" si="7"/>
        <v>147</v>
      </c>
    </row>
    <row r="237" spans="1:8">
      <c r="A237" s="31" t="s">
        <v>1042</v>
      </c>
      <c r="B237" s="31" t="s">
        <v>1085</v>
      </c>
      <c r="C237" s="31" t="str">
        <f t="shared" si="6"/>
        <v>Lakewood</v>
      </c>
      <c r="D237" s="34">
        <v>107</v>
      </c>
      <c r="E237" s="34">
        <v>63</v>
      </c>
      <c r="F237" s="34">
        <v>67</v>
      </c>
      <c r="G237" s="34">
        <v>166</v>
      </c>
      <c r="H237" s="33">
        <f t="shared" si="7"/>
        <v>403</v>
      </c>
    </row>
    <row r="238" spans="1:8">
      <c r="A238" s="31" t="s">
        <v>1042</v>
      </c>
      <c r="B238" s="31" t="s">
        <v>1084</v>
      </c>
      <c r="C238" s="31" t="str">
        <f t="shared" si="6"/>
        <v>Lancaster</v>
      </c>
      <c r="D238" s="34">
        <v>627</v>
      </c>
      <c r="E238" s="34">
        <v>384</v>
      </c>
      <c r="F238" s="34">
        <v>413</v>
      </c>
      <c r="G238" s="34">
        <v>1086</v>
      </c>
      <c r="H238" s="33">
        <f t="shared" si="7"/>
        <v>2510</v>
      </c>
    </row>
    <row r="239" spans="1:8">
      <c r="A239" s="31" t="s">
        <v>1032</v>
      </c>
      <c r="B239" s="31" t="s">
        <v>1037</v>
      </c>
      <c r="C239" s="31" t="str">
        <f t="shared" si="6"/>
        <v>Larkspur</v>
      </c>
      <c r="D239" s="34">
        <v>40</v>
      </c>
      <c r="E239" s="34">
        <v>20</v>
      </c>
      <c r="F239" s="34">
        <v>21</v>
      </c>
      <c r="G239" s="34">
        <v>51</v>
      </c>
      <c r="H239" s="33">
        <f t="shared" si="7"/>
        <v>132</v>
      </c>
    </row>
    <row r="240" spans="1:8">
      <c r="A240" s="31" t="s">
        <v>603</v>
      </c>
      <c r="B240" s="31" t="str">
        <f>A240</f>
        <v>Lassen County - Unincorporated</v>
      </c>
      <c r="C240" s="31" t="str">
        <f t="shared" si="6"/>
        <v>Lassen County - Unincorporated</v>
      </c>
      <c r="D240" s="34">
        <v>10</v>
      </c>
      <c r="E240" s="34">
        <v>5</v>
      </c>
      <c r="F240" s="34">
        <v>7</v>
      </c>
      <c r="G240" s="34">
        <v>18</v>
      </c>
      <c r="H240" s="33">
        <f t="shared" si="7"/>
        <v>40</v>
      </c>
    </row>
    <row r="241" spans="1:8">
      <c r="A241" s="31" t="s">
        <v>874</v>
      </c>
      <c r="B241" s="31" t="s">
        <v>879</v>
      </c>
      <c r="C241" s="31" t="str">
        <f t="shared" si="6"/>
        <v>Lathrop</v>
      </c>
      <c r="D241" s="40">
        <v>1019</v>
      </c>
      <c r="E241" s="40">
        <v>759</v>
      </c>
      <c r="F241" s="40">
        <v>957</v>
      </c>
      <c r="G241" s="40">
        <v>2421</v>
      </c>
      <c r="H241" s="33">
        <f t="shared" si="7"/>
        <v>5156</v>
      </c>
    </row>
    <row r="242" spans="1:8">
      <c r="A242" s="31" t="s">
        <v>1042</v>
      </c>
      <c r="B242" s="31" t="s">
        <v>1083</v>
      </c>
      <c r="C242" s="31" t="str">
        <f t="shared" si="6"/>
        <v>Lawndale</v>
      </c>
      <c r="D242" s="34">
        <v>96</v>
      </c>
      <c r="E242" s="34">
        <v>57</v>
      </c>
      <c r="F242" s="34">
        <v>62</v>
      </c>
      <c r="G242" s="34">
        <v>166</v>
      </c>
      <c r="H242" s="33">
        <f t="shared" si="7"/>
        <v>381</v>
      </c>
    </row>
    <row r="243" spans="1:8">
      <c r="A243" s="31" t="s">
        <v>882</v>
      </c>
      <c r="B243" s="31" t="s">
        <v>889</v>
      </c>
      <c r="C243" s="31" t="str">
        <f t="shared" si="6"/>
        <v>Lemon Grove</v>
      </c>
      <c r="D243" s="34">
        <v>77</v>
      </c>
      <c r="E243" s="34">
        <v>59</v>
      </c>
      <c r="F243" s="34">
        <v>54</v>
      </c>
      <c r="G243" s="34">
        <v>119</v>
      </c>
      <c r="H243" s="33">
        <f t="shared" si="7"/>
        <v>309</v>
      </c>
    </row>
    <row r="244" spans="1:8">
      <c r="A244" s="31" t="s">
        <v>1135</v>
      </c>
      <c r="B244" s="31" t="s">
        <v>1134</v>
      </c>
      <c r="C244" s="31" t="str">
        <f t="shared" si="6"/>
        <v>Lemoore</v>
      </c>
      <c r="D244" s="41">
        <v>677</v>
      </c>
      <c r="E244" s="41">
        <v>507</v>
      </c>
      <c r="F244" s="41">
        <v>534</v>
      </c>
      <c r="G244" s="45">
        <v>1267</v>
      </c>
      <c r="H244" s="33">
        <f t="shared" si="7"/>
        <v>2985</v>
      </c>
    </row>
    <row r="245" spans="1:8">
      <c r="A245" s="31" t="s">
        <v>959</v>
      </c>
      <c r="B245" s="31" t="s">
        <v>961</v>
      </c>
      <c r="C245" s="31" t="str">
        <f t="shared" si="6"/>
        <v>Lincoln</v>
      </c>
      <c r="D245" s="34">
        <v>953</v>
      </c>
      <c r="E245" s="34">
        <v>668</v>
      </c>
      <c r="F245" s="34">
        <v>705</v>
      </c>
      <c r="G245" s="34">
        <v>1464</v>
      </c>
      <c r="H245" s="33">
        <f t="shared" si="7"/>
        <v>3790</v>
      </c>
    </row>
    <row r="246" spans="1:8">
      <c r="A246" s="31" t="s">
        <v>770</v>
      </c>
      <c r="B246" s="31" t="s">
        <v>773</v>
      </c>
      <c r="C246" s="31" t="str">
        <f t="shared" si="6"/>
        <v>Lindsay</v>
      </c>
      <c r="D246" s="35">
        <v>80</v>
      </c>
      <c r="E246" s="35">
        <v>80</v>
      </c>
      <c r="F246" s="35">
        <v>82</v>
      </c>
      <c r="G246" s="35">
        <v>348</v>
      </c>
      <c r="H246" s="33">
        <f t="shared" si="7"/>
        <v>590</v>
      </c>
    </row>
    <row r="247" spans="1:8">
      <c r="A247" s="31" t="s">
        <v>781</v>
      </c>
      <c r="B247" s="31" t="s">
        <v>782</v>
      </c>
      <c r="C247" s="31" t="str">
        <f t="shared" si="6"/>
        <v>Live Oak</v>
      </c>
      <c r="D247" s="34">
        <v>104</v>
      </c>
      <c r="E247" s="34">
        <v>72</v>
      </c>
      <c r="F247" s="34">
        <v>83</v>
      </c>
      <c r="G247" s="34">
        <v>190</v>
      </c>
      <c r="H247" s="33">
        <f t="shared" si="7"/>
        <v>449</v>
      </c>
    </row>
    <row r="248" spans="1:8">
      <c r="A248" s="31" t="s">
        <v>1225</v>
      </c>
      <c r="B248" s="31" t="s">
        <v>1231</v>
      </c>
      <c r="C248" s="31" t="str">
        <f t="shared" si="6"/>
        <v>Livermore</v>
      </c>
      <c r="D248" s="34">
        <v>839</v>
      </c>
      <c r="E248" s="34">
        <v>474</v>
      </c>
      <c r="F248" s="34">
        <v>496</v>
      </c>
      <c r="G248" s="34">
        <v>920</v>
      </c>
      <c r="H248" s="33">
        <f t="shared" si="7"/>
        <v>2729</v>
      </c>
    </row>
    <row r="249" spans="1:8">
      <c r="A249" s="31" t="s">
        <v>1021</v>
      </c>
      <c r="B249" s="31" t="s">
        <v>1023</v>
      </c>
      <c r="C249" s="31" t="str">
        <f t="shared" si="6"/>
        <v>Livingston</v>
      </c>
      <c r="D249" s="40">
        <v>249</v>
      </c>
      <c r="E249" s="40">
        <v>178</v>
      </c>
      <c r="F249" s="40">
        <v>163</v>
      </c>
      <c r="G249" s="40">
        <v>435</v>
      </c>
      <c r="H249" s="33">
        <f t="shared" si="7"/>
        <v>1025</v>
      </c>
    </row>
    <row r="250" spans="1:8">
      <c r="A250" s="31" t="s">
        <v>874</v>
      </c>
      <c r="B250" s="31" t="s">
        <v>878</v>
      </c>
      <c r="C250" s="31" t="str">
        <f t="shared" si="6"/>
        <v>Lodi</v>
      </c>
      <c r="D250" s="40">
        <v>497</v>
      </c>
      <c r="E250" s="40">
        <v>331</v>
      </c>
      <c r="F250" s="40">
        <v>333</v>
      </c>
      <c r="G250" s="40">
        <v>770</v>
      </c>
      <c r="H250" s="33">
        <f t="shared" si="7"/>
        <v>1931</v>
      </c>
    </row>
    <row r="251" spans="1:8">
      <c r="A251" s="31" t="s">
        <v>900</v>
      </c>
      <c r="B251" s="31" t="s">
        <v>911</v>
      </c>
      <c r="C251" s="31" t="str">
        <f t="shared" si="6"/>
        <v>Loma Linda</v>
      </c>
      <c r="D251" s="34">
        <v>254</v>
      </c>
      <c r="E251" s="34">
        <v>177</v>
      </c>
      <c r="F251" s="34">
        <v>202</v>
      </c>
      <c r="G251" s="34">
        <v>462</v>
      </c>
      <c r="H251" s="33">
        <f t="shared" si="7"/>
        <v>1095</v>
      </c>
    </row>
    <row r="252" spans="1:8">
      <c r="A252" s="31" t="s">
        <v>1042</v>
      </c>
      <c r="B252" s="31" t="s">
        <v>1082</v>
      </c>
      <c r="C252" s="31" t="str">
        <f t="shared" si="6"/>
        <v>Lomita</v>
      </c>
      <c r="D252" s="34">
        <v>12</v>
      </c>
      <c r="E252" s="34">
        <v>7</v>
      </c>
      <c r="F252" s="34">
        <v>8</v>
      </c>
      <c r="G252" s="34">
        <v>20</v>
      </c>
      <c r="H252" s="33">
        <f t="shared" si="7"/>
        <v>47</v>
      </c>
    </row>
    <row r="253" spans="1:8">
      <c r="A253" s="31" t="s">
        <v>843</v>
      </c>
      <c r="B253" s="31" t="s">
        <v>845</v>
      </c>
      <c r="C253" s="31" t="str">
        <f t="shared" si="6"/>
        <v>Lompoc</v>
      </c>
      <c r="D253" s="38">
        <v>126</v>
      </c>
      <c r="E253" s="38">
        <v>84</v>
      </c>
      <c r="F253" s="38">
        <v>95</v>
      </c>
      <c r="G253" s="38">
        <v>221</v>
      </c>
      <c r="H253" s="33">
        <f t="shared" si="7"/>
        <v>526</v>
      </c>
    </row>
    <row r="254" spans="1:8">
      <c r="A254" s="31" t="s">
        <v>1042</v>
      </c>
      <c r="B254" s="31" t="s">
        <v>1081</v>
      </c>
      <c r="C254" s="31" t="str">
        <f t="shared" si="6"/>
        <v>Long Beach</v>
      </c>
      <c r="D254" s="34">
        <v>1773</v>
      </c>
      <c r="E254" s="34">
        <v>1066</v>
      </c>
      <c r="F254" s="34">
        <v>1170</v>
      </c>
      <c r="G254" s="34">
        <v>3039</v>
      </c>
      <c r="H254" s="33">
        <f t="shared" si="7"/>
        <v>7048</v>
      </c>
    </row>
    <row r="255" spans="1:8">
      <c r="A255" s="31" t="s">
        <v>959</v>
      </c>
      <c r="B255" s="31" t="s">
        <v>1321</v>
      </c>
      <c r="C255" s="31" t="str">
        <f t="shared" si="6"/>
        <v>Loomis</v>
      </c>
      <c r="D255" s="34">
        <v>39</v>
      </c>
      <c r="E255" s="34">
        <v>27</v>
      </c>
      <c r="F255" s="34">
        <v>29</v>
      </c>
      <c r="G255" s="34">
        <v>59</v>
      </c>
      <c r="H255" s="33">
        <f t="shared" si="7"/>
        <v>154</v>
      </c>
    </row>
    <row r="256" spans="1:8">
      <c r="A256" s="31" t="s">
        <v>965</v>
      </c>
      <c r="B256" s="31" t="s">
        <v>978</v>
      </c>
      <c r="C256" s="31" t="str">
        <f t="shared" si="6"/>
        <v>Los Alamitos</v>
      </c>
      <c r="D256" s="34">
        <v>14</v>
      </c>
      <c r="E256" s="34">
        <v>10</v>
      </c>
      <c r="F256" s="34">
        <v>11</v>
      </c>
      <c r="G256" s="34">
        <v>26</v>
      </c>
      <c r="H256" s="33">
        <f t="shared" si="7"/>
        <v>61</v>
      </c>
    </row>
    <row r="257" spans="1:8">
      <c r="A257" s="31" t="s">
        <v>830</v>
      </c>
      <c r="B257" s="31" t="s">
        <v>838</v>
      </c>
      <c r="C257" s="31" t="str">
        <f t="shared" si="6"/>
        <v>Los Altos</v>
      </c>
      <c r="D257" s="34">
        <v>169</v>
      </c>
      <c r="E257" s="34">
        <v>99</v>
      </c>
      <c r="F257" s="34">
        <v>112</v>
      </c>
      <c r="G257" s="34">
        <v>97</v>
      </c>
      <c r="H257" s="33">
        <f t="shared" si="7"/>
        <v>477</v>
      </c>
    </row>
    <row r="258" spans="1:8">
      <c r="A258" s="31" t="s">
        <v>830</v>
      </c>
      <c r="B258" s="31" t="s">
        <v>1331</v>
      </c>
      <c r="C258" s="31" t="str">
        <f t="shared" ref="C258:C321" si="8">B258</f>
        <v>Los Altos Hills</v>
      </c>
      <c r="D258" s="34">
        <v>46</v>
      </c>
      <c r="E258" s="34">
        <v>28</v>
      </c>
      <c r="F258" s="34">
        <v>32</v>
      </c>
      <c r="G258" s="34">
        <v>15</v>
      </c>
      <c r="H258" s="33">
        <f t="shared" ref="H258:H321" si="9">SUM(D258:G258)</f>
        <v>121</v>
      </c>
    </row>
    <row r="259" spans="1:8">
      <c r="A259" s="31" t="s">
        <v>1042</v>
      </c>
      <c r="B259" s="31" t="s">
        <v>1042</v>
      </c>
      <c r="C259" s="31" t="str">
        <f t="shared" si="8"/>
        <v>Los Angeles</v>
      </c>
      <c r="D259" s="34">
        <v>20427</v>
      </c>
      <c r="E259" s="34">
        <v>12435</v>
      </c>
      <c r="F259" s="34">
        <v>13728</v>
      </c>
      <c r="G259" s="34">
        <v>35412</v>
      </c>
      <c r="H259" s="33">
        <f>SUM(D259:G259)</f>
        <v>82002</v>
      </c>
    </row>
    <row r="260" spans="1:8">
      <c r="A260" s="31" t="s">
        <v>551</v>
      </c>
      <c r="B260" s="31" t="str">
        <f>A260</f>
        <v>Los Angeles County - Unincorporated</v>
      </c>
      <c r="C260" s="31" t="str">
        <f t="shared" si="8"/>
        <v>Los Angeles County - Unincorporated</v>
      </c>
      <c r="D260" s="34">
        <v>7854</v>
      </c>
      <c r="E260" s="34">
        <v>4650</v>
      </c>
      <c r="F260" s="34">
        <v>5060</v>
      </c>
      <c r="G260" s="34">
        <v>12581</v>
      </c>
      <c r="H260" s="33">
        <f t="shared" si="9"/>
        <v>30145</v>
      </c>
    </row>
    <row r="261" spans="1:8">
      <c r="A261" s="31" t="s">
        <v>1021</v>
      </c>
      <c r="B261" s="31" t="s">
        <v>1022</v>
      </c>
      <c r="C261" s="31" t="str">
        <f t="shared" si="8"/>
        <v>Los Banos</v>
      </c>
      <c r="D261" s="40">
        <v>604</v>
      </c>
      <c r="E261" s="40">
        <v>431</v>
      </c>
      <c r="F261" s="40">
        <v>396</v>
      </c>
      <c r="G261" s="40">
        <v>1049</v>
      </c>
      <c r="H261" s="33">
        <f t="shared" si="9"/>
        <v>2480</v>
      </c>
    </row>
    <row r="262" spans="1:8">
      <c r="A262" s="31" t="s">
        <v>830</v>
      </c>
      <c r="B262" s="31" t="s">
        <v>1332</v>
      </c>
      <c r="C262" s="31" t="str">
        <f t="shared" si="8"/>
        <v>Los Gatos</v>
      </c>
      <c r="D262" s="34">
        <v>201</v>
      </c>
      <c r="E262" s="34">
        <v>112</v>
      </c>
      <c r="F262" s="34">
        <v>132</v>
      </c>
      <c r="G262" s="34">
        <v>174</v>
      </c>
      <c r="H262" s="33">
        <f t="shared" si="9"/>
        <v>619</v>
      </c>
    </row>
    <row r="263" spans="1:8">
      <c r="A263" s="31" t="s">
        <v>820</v>
      </c>
      <c r="B263" s="31" t="s">
        <v>819</v>
      </c>
      <c r="C263" s="31" t="str">
        <f t="shared" si="8"/>
        <v>Loyalton</v>
      </c>
      <c r="D263" s="34">
        <v>1</v>
      </c>
      <c r="E263" s="34">
        <v>1</v>
      </c>
      <c r="F263" s="34">
        <v>1</v>
      </c>
      <c r="G263" s="34">
        <v>1</v>
      </c>
      <c r="H263" s="33">
        <f t="shared" si="9"/>
        <v>4</v>
      </c>
    </row>
    <row r="264" spans="1:8">
      <c r="A264" s="31" t="s">
        <v>1042</v>
      </c>
      <c r="B264" s="31" t="s">
        <v>1080</v>
      </c>
      <c r="C264" s="31" t="str">
        <f t="shared" si="8"/>
        <v>Lynwood</v>
      </c>
      <c r="D264" s="34">
        <v>123</v>
      </c>
      <c r="E264" s="34">
        <v>72</v>
      </c>
      <c r="F264" s="34">
        <v>81</v>
      </c>
      <c r="G264" s="34">
        <v>218</v>
      </c>
      <c r="H264" s="33">
        <f t="shared" si="9"/>
        <v>494</v>
      </c>
    </row>
    <row r="265" spans="1:8">
      <c r="A265" s="31" t="s">
        <v>1039</v>
      </c>
      <c r="B265" s="31" t="s">
        <v>1039</v>
      </c>
      <c r="C265" s="31" t="str">
        <f t="shared" si="8"/>
        <v>Madera</v>
      </c>
      <c r="D265" s="43">
        <v>1352</v>
      </c>
      <c r="E265" s="43">
        <v>1056</v>
      </c>
      <c r="F265" s="43">
        <v>1091</v>
      </c>
      <c r="G265" s="43">
        <v>2600</v>
      </c>
      <c r="H265" s="33">
        <f t="shared" si="9"/>
        <v>6099</v>
      </c>
    </row>
    <row r="266" spans="1:8">
      <c r="A266" s="31" t="s">
        <v>508</v>
      </c>
      <c r="B266" s="31" t="str">
        <f>A266</f>
        <v>Madera County - Unincorporated</v>
      </c>
      <c r="C266" s="31" t="str">
        <f t="shared" si="8"/>
        <v>Madera County - Unincorporated</v>
      </c>
      <c r="D266" s="43">
        <v>1285</v>
      </c>
      <c r="E266" s="44">
        <v>984</v>
      </c>
      <c r="F266" s="43">
        <v>1015</v>
      </c>
      <c r="G266" s="43">
        <v>2398</v>
      </c>
      <c r="H266" s="33">
        <f t="shared" si="9"/>
        <v>5682</v>
      </c>
    </row>
    <row r="267" spans="1:8">
      <c r="A267" s="31" t="s">
        <v>1042</v>
      </c>
      <c r="B267" s="31" t="s">
        <v>1079</v>
      </c>
      <c r="C267" s="31" t="str">
        <f t="shared" si="8"/>
        <v>Malibu</v>
      </c>
      <c r="D267" s="34">
        <v>1</v>
      </c>
      <c r="E267" s="34">
        <v>1</v>
      </c>
      <c r="F267" s="34">
        <v>0</v>
      </c>
      <c r="G267" s="34">
        <v>0</v>
      </c>
      <c r="H267" s="33">
        <f t="shared" si="9"/>
        <v>2</v>
      </c>
    </row>
    <row r="268" spans="1:8">
      <c r="A268" s="31" t="s">
        <v>1018</v>
      </c>
      <c r="B268" s="31" t="s">
        <v>1319</v>
      </c>
      <c r="C268" s="31" t="str">
        <f t="shared" si="8"/>
        <v>Mammoth Lakes</v>
      </c>
      <c r="D268" s="34">
        <v>17</v>
      </c>
      <c r="E268" s="34">
        <v>12</v>
      </c>
      <c r="F268" s="34">
        <v>14</v>
      </c>
      <c r="G268" s="34">
        <v>31</v>
      </c>
      <c r="H268" s="33">
        <f t="shared" si="9"/>
        <v>74</v>
      </c>
    </row>
    <row r="269" spans="1:8">
      <c r="A269" s="31" t="s">
        <v>1042</v>
      </c>
      <c r="B269" s="31" t="s">
        <v>1078</v>
      </c>
      <c r="C269" s="31" t="str">
        <f t="shared" si="8"/>
        <v>Manhattan Beach</v>
      </c>
      <c r="D269" s="34">
        <v>10</v>
      </c>
      <c r="E269" s="34">
        <v>6</v>
      </c>
      <c r="F269" s="34">
        <v>7</v>
      </c>
      <c r="G269" s="34">
        <v>15</v>
      </c>
      <c r="H269" s="33">
        <f t="shared" si="9"/>
        <v>38</v>
      </c>
    </row>
    <row r="270" spans="1:8">
      <c r="A270" s="31" t="s">
        <v>874</v>
      </c>
      <c r="B270" s="31" t="s">
        <v>877</v>
      </c>
      <c r="C270" s="31" t="str">
        <f t="shared" si="8"/>
        <v>Manteca</v>
      </c>
      <c r="D270" s="40">
        <v>925</v>
      </c>
      <c r="E270" s="40">
        <v>693</v>
      </c>
      <c r="F270" s="40">
        <v>825</v>
      </c>
      <c r="G270" s="40">
        <v>1958</v>
      </c>
      <c r="H270" s="33">
        <f t="shared" si="9"/>
        <v>4401</v>
      </c>
    </row>
    <row r="271" spans="1:8">
      <c r="A271" s="31" t="s">
        <v>1140</v>
      </c>
      <c r="B271" s="31" t="s">
        <v>1146</v>
      </c>
      <c r="C271" s="31" t="str">
        <f t="shared" si="8"/>
        <v>Maricopa</v>
      </c>
      <c r="D271" s="41">
        <v>11</v>
      </c>
      <c r="E271" s="41">
        <v>5</v>
      </c>
      <c r="F271" s="41">
        <v>6</v>
      </c>
      <c r="G271" s="41">
        <v>14</v>
      </c>
      <c r="H271" s="33">
        <f t="shared" si="9"/>
        <v>36</v>
      </c>
    </row>
    <row r="272" spans="1:8">
      <c r="A272" s="31" t="s">
        <v>502</v>
      </c>
      <c r="B272" s="31" t="str">
        <f>A272</f>
        <v>Marin County - Unincorporated</v>
      </c>
      <c r="C272" s="31" t="str">
        <f t="shared" si="8"/>
        <v>Marin County - Unincorporated</v>
      </c>
      <c r="D272" s="34">
        <v>55</v>
      </c>
      <c r="E272" s="34">
        <v>32</v>
      </c>
      <c r="F272" s="34">
        <v>37</v>
      </c>
      <c r="G272" s="34">
        <v>61</v>
      </c>
      <c r="H272" s="33">
        <f t="shared" si="9"/>
        <v>185</v>
      </c>
    </row>
    <row r="273" spans="1:8">
      <c r="A273" s="31" t="s">
        <v>1007</v>
      </c>
      <c r="B273" s="31" t="s">
        <v>1012</v>
      </c>
      <c r="C273" s="31" t="str">
        <f t="shared" si="8"/>
        <v>Marina</v>
      </c>
      <c r="D273" s="37">
        <v>315</v>
      </c>
      <c r="E273" s="37">
        <v>206</v>
      </c>
      <c r="F273" s="37">
        <v>239</v>
      </c>
      <c r="G273" s="37">
        <v>548</v>
      </c>
      <c r="H273" s="42">
        <f t="shared" si="9"/>
        <v>1308</v>
      </c>
    </row>
    <row r="274" spans="1:8">
      <c r="A274" s="31" t="s">
        <v>1336</v>
      </c>
      <c r="B274" s="31" t="str">
        <f>A274</f>
        <v>Mariposa County - Unincorporated</v>
      </c>
      <c r="C274" s="31" t="str">
        <f t="shared" si="8"/>
        <v>Mariposa County - Unincorporated</v>
      </c>
      <c r="D274" s="34">
        <v>265</v>
      </c>
      <c r="E274" s="34">
        <v>130</v>
      </c>
      <c r="F274" s="34">
        <v>180</v>
      </c>
      <c r="G274" s="34">
        <v>420</v>
      </c>
      <c r="H274" s="29">
        <f t="shared" si="9"/>
        <v>995</v>
      </c>
    </row>
    <row r="275" spans="1:8">
      <c r="A275" s="31" t="s">
        <v>1192</v>
      </c>
      <c r="B275" s="31" t="s">
        <v>1202</v>
      </c>
      <c r="C275" s="31" t="str">
        <f t="shared" si="8"/>
        <v>Martinez</v>
      </c>
      <c r="D275" s="34">
        <v>124</v>
      </c>
      <c r="E275" s="34">
        <v>72</v>
      </c>
      <c r="F275" s="34">
        <v>78</v>
      </c>
      <c r="G275" s="34">
        <v>195</v>
      </c>
      <c r="H275" s="33">
        <f t="shared" si="9"/>
        <v>469</v>
      </c>
    </row>
    <row r="276" spans="1:8">
      <c r="A276" s="31" t="s">
        <v>749</v>
      </c>
      <c r="B276" s="31" t="s">
        <v>750</v>
      </c>
      <c r="C276" s="31" t="str">
        <f t="shared" si="8"/>
        <v>Marysville</v>
      </c>
      <c r="D276" s="34">
        <v>12</v>
      </c>
      <c r="E276" s="34">
        <v>8</v>
      </c>
      <c r="F276" s="34">
        <v>13</v>
      </c>
      <c r="G276" s="34">
        <v>39</v>
      </c>
      <c r="H276" s="33">
        <f t="shared" si="9"/>
        <v>72</v>
      </c>
    </row>
    <row r="277" spans="1:8">
      <c r="A277" s="31" t="s">
        <v>1042</v>
      </c>
      <c r="B277" s="31" t="s">
        <v>1077</v>
      </c>
      <c r="C277" s="31" t="str">
        <f t="shared" si="8"/>
        <v>Maywood</v>
      </c>
      <c r="D277" s="34">
        <v>13</v>
      </c>
      <c r="E277" s="34">
        <v>8</v>
      </c>
      <c r="F277" s="34">
        <v>9</v>
      </c>
      <c r="G277" s="34">
        <v>23</v>
      </c>
      <c r="H277" s="33">
        <f t="shared" si="9"/>
        <v>53</v>
      </c>
    </row>
    <row r="278" spans="1:8">
      <c r="A278" s="31" t="s">
        <v>1140</v>
      </c>
      <c r="B278" s="31" t="s">
        <v>1145</v>
      </c>
      <c r="C278" s="31" t="str">
        <f t="shared" si="8"/>
        <v>McFarland</v>
      </c>
      <c r="D278" s="41">
        <v>93</v>
      </c>
      <c r="E278" s="41">
        <v>73</v>
      </c>
      <c r="F278" s="41">
        <v>66</v>
      </c>
      <c r="G278" s="41">
        <v>79</v>
      </c>
      <c r="H278" s="33">
        <f t="shared" si="9"/>
        <v>311</v>
      </c>
    </row>
    <row r="279" spans="1:8">
      <c r="A279" s="31" t="s">
        <v>492</v>
      </c>
      <c r="B279" s="31" t="str">
        <f>A279</f>
        <v>Mendocino County - Unincorporated</v>
      </c>
      <c r="C279" s="31" t="str">
        <f t="shared" si="8"/>
        <v>Mendocino County - Unincorporated</v>
      </c>
      <c r="D279" s="34">
        <v>40</v>
      </c>
      <c r="E279" s="34">
        <v>27</v>
      </c>
      <c r="F279" s="34">
        <v>27</v>
      </c>
      <c r="G279" s="34">
        <v>74</v>
      </c>
      <c r="H279" s="33">
        <f t="shared" si="9"/>
        <v>168</v>
      </c>
    </row>
    <row r="280" spans="1:8">
      <c r="A280" s="31" t="s">
        <v>1173</v>
      </c>
      <c r="B280" s="31" t="s">
        <v>1178</v>
      </c>
      <c r="C280" s="31" t="str">
        <f t="shared" si="8"/>
        <v>Mendota</v>
      </c>
      <c r="D280" s="41">
        <v>80</v>
      </c>
      <c r="E280" s="41">
        <v>56</v>
      </c>
      <c r="F280" s="41">
        <v>77</v>
      </c>
      <c r="G280" s="41">
        <v>341</v>
      </c>
      <c r="H280" s="33">
        <f t="shared" si="9"/>
        <v>554</v>
      </c>
    </row>
    <row r="281" spans="1:8">
      <c r="A281" s="31" t="s">
        <v>932</v>
      </c>
      <c r="B281" s="31" t="s">
        <v>942</v>
      </c>
      <c r="C281" s="31" t="str">
        <f t="shared" si="8"/>
        <v>Menifee</v>
      </c>
      <c r="D281" s="34">
        <v>1488</v>
      </c>
      <c r="E281" s="34">
        <v>1007</v>
      </c>
      <c r="F281" s="34">
        <v>1140</v>
      </c>
      <c r="G281" s="34">
        <v>2610</v>
      </c>
      <c r="H281" s="33">
        <f t="shared" si="9"/>
        <v>6245</v>
      </c>
    </row>
    <row r="282" spans="1:8">
      <c r="A282" s="31" t="s">
        <v>850</v>
      </c>
      <c r="B282" s="31" t="s">
        <v>857</v>
      </c>
      <c r="C282" s="31" t="str">
        <f t="shared" si="8"/>
        <v>Menlo Park</v>
      </c>
      <c r="D282" s="34">
        <v>233</v>
      </c>
      <c r="E282" s="34">
        <v>129</v>
      </c>
      <c r="F282" s="34">
        <v>143</v>
      </c>
      <c r="G282" s="34">
        <v>150</v>
      </c>
      <c r="H282" s="33">
        <f t="shared" si="9"/>
        <v>655</v>
      </c>
    </row>
    <row r="283" spans="1:8">
      <c r="A283" s="31" t="s">
        <v>1021</v>
      </c>
      <c r="B283" s="31" t="s">
        <v>1021</v>
      </c>
      <c r="C283" s="31" t="str">
        <f t="shared" si="8"/>
        <v>Merced</v>
      </c>
      <c r="D283" s="40">
        <v>1351</v>
      </c>
      <c r="E283" s="40">
        <v>966</v>
      </c>
      <c r="F283" s="40">
        <v>886</v>
      </c>
      <c r="G283" s="40">
        <v>2348</v>
      </c>
      <c r="H283" s="33">
        <f t="shared" si="9"/>
        <v>5551</v>
      </c>
    </row>
    <row r="284" spans="1:8">
      <c r="A284" s="31" t="s">
        <v>480</v>
      </c>
      <c r="B284" s="31" t="str">
        <f>A284</f>
        <v>Merced County - Unincorporated</v>
      </c>
      <c r="C284" s="31" t="str">
        <f t="shared" si="8"/>
        <v>Merced County - Unincorporated</v>
      </c>
      <c r="D284" s="40">
        <v>1085</v>
      </c>
      <c r="E284" s="40">
        <v>775</v>
      </c>
      <c r="F284" s="40">
        <v>711</v>
      </c>
      <c r="G284" s="40">
        <v>1885</v>
      </c>
      <c r="H284" s="33">
        <f t="shared" si="9"/>
        <v>4456</v>
      </c>
    </row>
    <row r="285" spans="1:8">
      <c r="A285" s="31" t="s">
        <v>1032</v>
      </c>
      <c r="B285" s="31" t="s">
        <v>1036</v>
      </c>
      <c r="C285" s="31" t="str">
        <f t="shared" si="8"/>
        <v>Mill Valley</v>
      </c>
      <c r="D285" s="34">
        <v>41</v>
      </c>
      <c r="E285" s="34">
        <v>24</v>
      </c>
      <c r="F285" s="34">
        <v>26</v>
      </c>
      <c r="G285" s="34">
        <v>38</v>
      </c>
      <c r="H285" s="33">
        <f t="shared" si="9"/>
        <v>129</v>
      </c>
    </row>
    <row r="286" spans="1:8">
      <c r="A286" s="31" t="s">
        <v>850</v>
      </c>
      <c r="B286" s="31" t="s">
        <v>856</v>
      </c>
      <c r="C286" s="31" t="str">
        <f t="shared" si="8"/>
        <v>Millbrae</v>
      </c>
      <c r="D286" s="34">
        <v>193</v>
      </c>
      <c r="E286" s="34">
        <v>101</v>
      </c>
      <c r="F286" s="34">
        <v>112</v>
      </c>
      <c r="G286" s="34">
        <v>257</v>
      </c>
      <c r="H286" s="33">
        <f t="shared" si="9"/>
        <v>663</v>
      </c>
    </row>
    <row r="287" spans="1:8">
      <c r="A287" s="31" t="s">
        <v>830</v>
      </c>
      <c r="B287" s="31" t="s">
        <v>837</v>
      </c>
      <c r="C287" s="31" t="str">
        <f t="shared" si="8"/>
        <v>Milpitas</v>
      </c>
      <c r="D287" s="34">
        <v>1004</v>
      </c>
      <c r="E287" s="34">
        <v>570</v>
      </c>
      <c r="F287" s="34">
        <v>565</v>
      </c>
      <c r="G287" s="34">
        <v>1151</v>
      </c>
      <c r="H287" s="33">
        <f t="shared" si="9"/>
        <v>3290</v>
      </c>
    </row>
    <row r="288" spans="1:8">
      <c r="A288" s="31" t="s">
        <v>965</v>
      </c>
      <c r="B288" s="31" t="s">
        <v>977</v>
      </c>
      <c r="C288" s="31" t="str">
        <f t="shared" si="8"/>
        <v>Mission Viejo</v>
      </c>
      <c r="D288" s="34">
        <v>42</v>
      </c>
      <c r="E288" s="34">
        <v>29</v>
      </c>
      <c r="F288" s="34">
        <v>33</v>
      </c>
      <c r="G288" s="34">
        <v>73</v>
      </c>
      <c r="H288" s="33">
        <f t="shared" si="9"/>
        <v>177</v>
      </c>
    </row>
    <row r="289" spans="1:8">
      <c r="A289" s="31" t="s">
        <v>784</v>
      </c>
      <c r="B289" s="31" t="s">
        <v>790</v>
      </c>
      <c r="C289" s="31" t="str">
        <f t="shared" si="8"/>
        <v>Modesto</v>
      </c>
      <c r="D289" s="35">
        <v>1546</v>
      </c>
      <c r="E289" s="35">
        <v>991</v>
      </c>
      <c r="F289" s="35">
        <v>1100</v>
      </c>
      <c r="G289" s="35">
        <v>2724</v>
      </c>
      <c r="H289" s="33">
        <f t="shared" si="9"/>
        <v>6361</v>
      </c>
    </row>
    <row r="290" spans="1:8">
      <c r="A290" s="31" t="s">
        <v>476</v>
      </c>
      <c r="B290" s="31" t="str">
        <f>A290</f>
        <v>Modoc County - Unincorporated</v>
      </c>
      <c r="C290" s="31" t="str">
        <f t="shared" si="8"/>
        <v>Modoc County - Unincorporated</v>
      </c>
      <c r="D290" s="34">
        <v>2</v>
      </c>
      <c r="E290" s="34">
        <v>2</v>
      </c>
      <c r="F290" s="34">
        <v>1</v>
      </c>
      <c r="G290" s="34">
        <v>5</v>
      </c>
      <c r="H290" s="33">
        <f t="shared" si="9"/>
        <v>10</v>
      </c>
    </row>
    <row r="291" spans="1:8">
      <c r="A291" s="31" t="s">
        <v>473</v>
      </c>
      <c r="B291" s="31" t="str">
        <f>A291</f>
        <v>Mono County - Unincorporated</v>
      </c>
      <c r="C291" s="31" t="str">
        <f t="shared" si="8"/>
        <v>Mono County - Unincorporated</v>
      </c>
      <c r="D291" s="34">
        <v>11</v>
      </c>
      <c r="E291" s="34">
        <v>7</v>
      </c>
      <c r="F291" s="34">
        <v>9</v>
      </c>
      <c r="G291" s="34">
        <v>19</v>
      </c>
      <c r="H291" s="33">
        <f t="shared" si="9"/>
        <v>46</v>
      </c>
    </row>
    <row r="292" spans="1:8">
      <c r="A292" s="31" t="s">
        <v>1042</v>
      </c>
      <c r="B292" s="31" t="s">
        <v>1076</v>
      </c>
      <c r="C292" s="31" t="str">
        <f t="shared" si="8"/>
        <v>Monrovia</v>
      </c>
      <c r="D292" s="34">
        <v>101</v>
      </c>
      <c r="E292" s="34">
        <v>61</v>
      </c>
      <c r="F292" s="34">
        <v>65</v>
      </c>
      <c r="G292" s="34">
        <v>162</v>
      </c>
      <c r="H292" s="33">
        <f t="shared" si="9"/>
        <v>389</v>
      </c>
    </row>
    <row r="293" spans="1:8">
      <c r="A293" s="31" t="s">
        <v>810</v>
      </c>
      <c r="B293" s="31" t="s">
        <v>814</v>
      </c>
      <c r="C293" s="31" t="str">
        <f t="shared" si="8"/>
        <v>Montague</v>
      </c>
      <c r="D293" s="34">
        <v>5</v>
      </c>
      <c r="E293" s="34">
        <v>3</v>
      </c>
      <c r="F293" s="34">
        <v>3</v>
      </c>
      <c r="G293" s="34">
        <v>8</v>
      </c>
      <c r="H293" s="33">
        <f t="shared" si="9"/>
        <v>19</v>
      </c>
    </row>
    <row r="294" spans="1:8">
      <c r="A294" s="31" t="s">
        <v>900</v>
      </c>
      <c r="B294" s="31" t="s">
        <v>910</v>
      </c>
      <c r="C294" s="31" t="str">
        <f t="shared" si="8"/>
        <v>Montclair</v>
      </c>
      <c r="D294" s="34">
        <v>164</v>
      </c>
      <c r="E294" s="34">
        <v>114</v>
      </c>
      <c r="F294" s="34">
        <v>125</v>
      </c>
      <c r="G294" s="34">
        <v>294</v>
      </c>
      <c r="H294" s="33">
        <f t="shared" si="9"/>
        <v>697</v>
      </c>
    </row>
    <row r="295" spans="1:8">
      <c r="A295" s="31" t="s">
        <v>830</v>
      </c>
      <c r="B295" s="31" t="s">
        <v>836</v>
      </c>
      <c r="C295" s="31" t="str">
        <f t="shared" si="8"/>
        <v>Monte Sereno</v>
      </c>
      <c r="D295" s="34">
        <v>23</v>
      </c>
      <c r="E295" s="34">
        <v>13</v>
      </c>
      <c r="F295" s="34">
        <v>13</v>
      </c>
      <c r="G295" s="34">
        <v>12</v>
      </c>
      <c r="H295" s="33">
        <f t="shared" si="9"/>
        <v>61</v>
      </c>
    </row>
    <row r="296" spans="1:8">
      <c r="A296" s="31" t="s">
        <v>1042</v>
      </c>
      <c r="B296" s="31" t="s">
        <v>1075</v>
      </c>
      <c r="C296" s="31" t="str">
        <f t="shared" si="8"/>
        <v>Montebello</v>
      </c>
      <c r="D296" s="34">
        <v>269</v>
      </c>
      <c r="E296" s="34">
        <v>161</v>
      </c>
      <c r="F296" s="34">
        <v>175</v>
      </c>
      <c r="G296" s="34">
        <v>461</v>
      </c>
      <c r="H296" s="33">
        <f t="shared" si="9"/>
        <v>1066</v>
      </c>
    </row>
    <row r="297" spans="1:8">
      <c r="A297" s="31" t="s">
        <v>1007</v>
      </c>
      <c r="B297" s="31" t="s">
        <v>1007</v>
      </c>
      <c r="C297" s="31" t="str">
        <f t="shared" si="8"/>
        <v>Monterey</v>
      </c>
      <c r="D297" s="37">
        <v>157</v>
      </c>
      <c r="E297" s="37">
        <v>102</v>
      </c>
      <c r="F297" s="37">
        <v>119</v>
      </c>
      <c r="G297" s="37">
        <v>272</v>
      </c>
      <c r="H297" s="42">
        <f t="shared" si="9"/>
        <v>650</v>
      </c>
    </row>
    <row r="298" spans="1:8">
      <c r="A298" s="31" t="s">
        <v>466</v>
      </c>
      <c r="B298" s="31" t="str">
        <f>A298</f>
        <v>Monterey County - Unincorporated</v>
      </c>
      <c r="C298" s="31" t="str">
        <f t="shared" si="8"/>
        <v>Monterey County - Unincorporated</v>
      </c>
      <c r="D298" s="37">
        <v>374</v>
      </c>
      <c r="E298" s="37">
        <v>244</v>
      </c>
      <c r="F298" s="37">
        <v>283</v>
      </c>
      <c r="G298" s="37">
        <v>650</v>
      </c>
      <c r="H298" s="42">
        <f t="shared" si="9"/>
        <v>1551</v>
      </c>
    </row>
    <row r="299" spans="1:8">
      <c r="A299" s="31" t="s">
        <v>1042</v>
      </c>
      <c r="B299" s="31" t="s">
        <v>1074</v>
      </c>
      <c r="C299" s="31" t="str">
        <f t="shared" si="8"/>
        <v>Monterey Park</v>
      </c>
      <c r="D299" s="34">
        <v>205</v>
      </c>
      <c r="E299" s="34">
        <v>123</v>
      </c>
      <c r="F299" s="34">
        <v>137</v>
      </c>
      <c r="G299" s="34">
        <v>350</v>
      </c>
      <c r="H299" s="33">
        <f t="shared" si="9"/>
        <v>815</v>
      </c>
    </row>
    <row r="300" spans="1:8">
      <c r="A300" s="31" t="s">
        <v>757</v>
      </c>
      <c r="B300" s="31" t="s">
        <v>764</v>
      </c>
      <c r="C300" s="31" t="str">
        <f t="shared" si="8"/>
        <v>Moorpark</v>
      </c>
      <c r="D300" s="34">
        <v>289</v>
      </c>
      <c r="E300" s="34">
        <v>197</v>
      </c>
      <c r="F300" s="34">
        <v>216</v>
      </c>
      <c r="G300" s="34">
        <v>462</v>
      </c>
      <c r="H300" s="33">
        <f t="shared" si="9"/>
        <v>1164</v>
      </c>
    </row>
    <row r="301" spans="1:8">
      <c r="A301" s="31" t="s">
        <v>1192</v>
      </c>
      <c r="B301" s="31" t="s">
        <v>1201</v>
      </c>
      <c r="C301" s="31" t="str">
        <f t="shared" si="8"/>
        <v>Moraga</v>
      </c>
      <c r="D301" s="34">
        <v>75</v>
      </c>
      <c r="E301" s="34">
        <v>44</v>
      </c>
      <c r="F301" s="34">
        <v>50</v>
      </c>
      <c r="G301" s="34">
        <v>60</v>
      </c>
      <c r="H301" s="33">
        <f t="shared" si="9"/>
        <v>229</v>
      </c>
    </row>
    <row r="302" spans="1:8">
      <c r="A302" s="31" t="s">
        <v>932</v>
      </c>
      <c r="B302" s="31" t="s">
        <v>941</v>
      </c>
      <c r="C302" s="31" t="str">
        <f t="shared" si="8"/>
        <v>Moreno Valley</v>
      </c>
      <c r="D302" s="34">
        <v>1500</v>
      </c>
      <c r="E302" s="34">
        <v>993</v>
      </c>
      <c r="F302" s="34">
        <v>1112</v>
      </c>
      <c r="G302" s="34">
        <v>2564</v>
      </c>
      <c r="H302" s="33">
        <f t="shared" si="9"/>
        <v>6169</v>
      </c>
    </row>
    <row r="303" spans="1:8">
      <c r="A303" s="31" t="s">
        <v>830</v>
      </c>
      <c r="B303" s="31" t="s">
        <v>835</v>
      </c>
      <c r="C303" s="31" t="str">
        <f t="shared" si="8"/>
        <v>Morgan Hill</v>
      </c>
      <c r="D303" s="34">
        <v>273</v>
      </c>
      <c r="E303" s="34">
        <v>154</v>
      </c>
      <c r="F303" s="34">
        <v>185</v>
      </c>
      <c r="G303" s="34">
        <v>316</v>
      </c>
      <c r="H303" s="33">
        <f t="shared" si="9"/>
        <v>928</v>
      </c>
    </row>
    <row r="304" spans="1:8">
      <c r="A304" s="31" t="s">
        <v>865</v>
      </c>
      <c r="B304" s="31" t="s">
        <v>868</v>
      </c>
      <c r="C304" s="31" t="str">
        <f t="shared" si="8"/>
        <v>Morro Bay</v>
      </c>
      <c r="D304" s="34">
        <v>39</v>
      </c>
      <c r="E304" s="34">
        <v>24</v>
      </c>
      <c r="F304" s="34">
        <v>27</v>
      </c>
      <c r="G304" s="34">
        <v>65</v>
      </c>
      <c r="H304" s="33">
        <f t="shared" si="9"/>
        <v>155</v>
      </c>
    </row>
    <row r="305" spans="1:8">
      <c r="A305" s="31" t="s">
        <v>810</v>
      </c>
      <c r="B305" s="31" t="s">
        <v>813</v>
      </c>
      <c r="C305" s="31" t="str">
        <f t="shared" si="8"/>
        <v>Mount Shasta</v>
      </c>
      <c r="D305" s="34">
        <v>11</v>
      </c>
      <c r="E305" s="34">
        <v>7</v>
      </c>
      <c r="F305" s="34">
        <v>8</v>
      </c>
      <c r="G305" s="34">
        <v>19</v>
      </c>
      <c r="H305" s="33">
        <f t="shared" si="9"/>
        <v>45</v>
      </c>
    </row>
    <row r="306" spans="1:8">
      <c r="A306" s="31" t="s">
        <v>830</v>
      </c>
      <c r="B306" s="31" t="s">
        <v>834</v>
      </c>
      <c r="C306" s="31" t="str">
        <f t="shared" si="8"/>
        <v>Mountain View</v>
      </c>
      <c r="D306" s="34">
        <v>814</v>
      </c>
      <c r="E306" s="34">
        <v>492</v>
      </c>
      <c r="F306" s="34">
        <v>527</v>
      </c>
      <c r="G306" s="34">
        <v>1093</v>
      </c>
      <c r="H306" s="33">
        <f t="shared" si="9"/>
        <v>2926</v>
      </c>
    </row>
    <row r="307" spans="1:8">
      <c r="A307" s="31" t="s">
        <v>932</v>
      </c>
      <c r="B307" s="31" t="s">
        <v>940</v>
      </c>
      <c r="C307" s="31" t="str">
        <f t="shared" si="8"/>
        <v>Murrieta</v>
      </c>
      <c r="D307" s="34">
        <v>395</v>
      </c>
      <c r="E307" s="34">
        <v>262</v>
      </c>
      <c r="F307" s="34">
        <v>289</v>
      </c>
      <c r="G307" s="34">
        <v>627</v>
      </c>
      <c r="H307" s="33">
        <f t="shared" si="9"/>
        <v>1573</v>
      </c>
    </row>
    <row r="308" spans="1:8">
      <c r="A308" s="31" t="s">
        <v>1002</v>
      </c>
      <c r="B308" s="31" t="s">
        <v>1002</v>
      </c>
      <c r="C308" s="31" t="str">
        <f t="shared" si="8"/>
        <v>Napa</v>
      </c>
      <c r="D308" s="34">
        <v>185</v>
      </c>
      <c r="E308" s="34">
        <v>106</v>
      </c>
      <c r="F308" s="34">
        <v>141</v>
      </c>
      <c r="G308" s="34">
        <v>403</v>
      </c>
      <c r="H308" s="33">
        <f t="shared" si="9"/>
        <v>835</v>
      </c>
    </row>
    <row r="309" spans="1:8">
      <c r="A309" s="31" t="s">
        <v>456</v>
      </c>
      <c r="B309" s="31" t="str">
        <f>A309</f>
        <v>Napa County - Unincorporated</v>
      </c>
      <c r="C309" s="31" t="str">
        <f t="shared" si="8"/>
        <v>Napa County - Unincorporated</v>
      </c>
      <c r="D309" s="34">
        <v>51</v>
      </c>
      <c r="E309" s="34">
        <v>30</v>
      </c>
      <c r="F309" s="34">
        <v>32</v>
      </c>
      <c r="G309" s="34">
        <v>67</v>
      </c>
      <c r="H309" s="33">
        <f t="shared" si="9"/>
        <v>180</v>
      </c>
    </row>
    <row r="310" spans="1:8">
      <c r="A310" s="31" t="s">
        <v>882</v>
      </c>
      <c r="B310" s="31" t="s">
        <v>888</v>
      </c>
      <c r="C310" s="31" t="str">
        <f t="shared" si="8"/>
        <v>National City</v>
      </c>
      <c r="D310" s="34">
        <v>465</v>
      </c>
      <c r="E310" s="34">
        <v>353</v>
      </c>
      <c r="F310" s="34">
        <v>327</v>
      </c>
      <c r="G310" s="34">
        <v>718</v>
      </c>
      <c r="H310" s="33">
        <f t="shared" si="9"/>
        <v>1863</v>
      </c>
    </row>
    <row r="311" spans="1:8">
      <c r="A311" s="31" t="s">
        <v>900</v>
      </c>
      <c r="B311" s="31" t="s">
        <v>909</v>
      </c>
      <c r="C311" s="31" t="str">
        <f t="shared" si="8"/>
        <v>Needles</v>
      </c>
      <c r="D311" s="34">
        <v>38</v>
      </c>
      <c r="E311" s="34">
        <v>29</v>
      </c>
      <c r="F311" s="34">
        <v>34</v>
      </c>
      <c r="G311" s="34">
        <v>80</v>
      </c>
      <c r="H311" s="33">
        <f t="shared" si="9"/>
        <v>181</v>
      </c>
    </row>
    <row r="312" spans="1:8">
      <c r="A312" s="31" t="s">
        <v>999</v>
      </c>
      <c r="B312" s="31" t="s">
        <v>1000</v>
      </c>
      <c r="C312" s="31" t="str">
        <f t="shared" si="8"/>
        <v>Nevada City</v>
      </c>
      <c r="D312" s="34">
        <v>19</v>
      </c>
      <c r="E312" s="34">
        <v>14</v>
      </c>
      <c r="F312" s="34">
        <v>16</v>
      </c>
      <c r="G312" s="34">
        <v>36</v>
      </c>
      <c r="H312" s="33">
        <f t="shared" si="9"/>
        <v>85</v>
      </c>
    </row>
    <row r="313" spans="1:8">
      <c r="A313" s="31" t="s">
        <v>451</v>
      </c>
      <c r="B313" s="31" t="str">
        <f>A313</f>
        <v>Nevada County - Unincorporated</v>
      </c>
      <c r="C313" s="31" t="str">
        <f t="shared" si="8"/>
        <v>Nevada County - Unincorporated</v>
      </c>
      <c r="D313" s="34">
        <v>174</v>
      </c>
      <c r="E313" s="34">
        <v>126</v>
      </c>
      <c r="F313" s="34">
        <v>150</v>
      </c>
      <c r="G313" s="34">
        <v>314</v>
      </c>
      <c r="H313" s="33">
        <f t="shared" si="9"/>
        <v>764</v>
      </c>
    </row>
    <row r="314" spans="1:8">
      <c r="A314" s="31" t="s">
        <v>1225</v>
      </c>
      <c r="B314" s="31" t="s">
        <v>1230</v>
      </c>
      <c r="C314" s="31" t="str">
        <f t="shared" si="8"/>
        <v>Newark</v>
      </c>
      <c r="D314" s="34">
        <v>330</v>
      </c>
      <c r="E314" s="34">
        <v>167</v>
      </c>
      <c r="F314" s="34">
        <v>158</v>
      </c>
      <c r="G314" s="34">
        <v>423</v>
      </c>
      <c r="H314" s="33">
        <f t="shared" si="9"/>
        <v>1078</v>
      </c>
    </row>
    <row r="315" spans="1:8">
      <c r="A315" s="31" t="s">
        <v>784</v>
      </c>
      <c r="B315" s="31" t="s">
        <v>789</v>
      </c>
      <c r="C315" s="31" t="str">
        <f t="shared" si="8"/>
        <v>Newman</v>
      </c>
      <c r="D315" s="35">
        <v>186</v>
      </c>
      <c r="E315" s="35">
        <v>119</v>
      </c>
      <c r="F315" s="35">
        <v>136</v>
      </c>
      <c r="G315" s="35">
        <v>337</v>
      </c>
      <c r="H315" s="33">
        <f t="shared" si="9"/>
        <v>778</v>
      </c>
    </row>
    <row r="316" spans="1:8">
      <c r="A316" s="31" t="s">
        <v>965</v>
      </c>
      <c r="B316" s="31" t="s">
        <v>976</v>
      </c>
      <c r="C316" s="31" t="str">
        <f t="shared" si="8"/>
        <v>Newport Beach</v>
      </c>
      <c r="D316" s="34">
        <v>1</v>
      </c>
      <c r="E316" s="34">
        <v>1</v>
      </c>
      <c r="F316" s="34">
        <v>1</v>
      </c>
      <c r="G316" s="34">
        <v>2</v>
      </c>
      <c r="H316" s="33">
        <f t="shared" si="9"/>
        <v>5</v>
      </c>
    </row>
    <row r="317" spans="1:8">
      <c r="A317" s="31" t="s">
        <v>932</v>
      </c>
      <c r="B317" s="31" t="s">
        <v>939</v>
      </c>
      <c r="C317" s="31" t="str">
        <f t="shared" si="8"/>
        <v>Norco</v>
      </c>
      <c r="D317" s="34">
        <v>205</v>
      </c>
      <c r="E317" s="34">
        <v>136</v>
      </c>
      <c r="F317" s="34">
        <v>151</v>
      </c>
      <c r="G317" s="34">
        <v>326</v>
      </c>
      <c r="H317" s="33">
        <f t="shared" si="9"/>
        <v>818</v>
      </c>
    </row>
    <row r="318" spans="1:8">
      <c r="A318" s="31" t="s">
        <v>1042</v>
      </c>
      <c r="B318" s="31" t="s">
        <v>1073</v>
      </c>
      <c r="C318" s="31" t="str">
        <f t="shared" si="8"/>
        <v>Norwalk</v>
      </c>
      <c r="D318" s="34">
        <v>52</v>
      </c>
      <c r="E318" s="34">
        <v>31</v>
      </c>
      <c r="F318" s="34">
        <v>33</v>
      </c>
      <c r="G318" s="34">
        <v>85</v>
      </c>
      <c r="H318" s="33">
        <f t="shared" si="9"/>
        <v>201</v>
      </c>
    </row>
    <row r="319" spans="1:8">
      <c r="A319" s="31" t="s">
        <v>1032</v>
      </c>
      <c r="B319" s="31" t="s">
        <v>1035</v>
      </c>
      <c r="C319" s="31" t="str">
        <f t="shared" si="8"/>
        <v>Novato</v>
      </c>
      <c r="D319" s="34">
        <v>111</v>
      </c>
      <c r="E319" s="34">
        <v>65</v>
      </c>
      <c r="F319" s="34">
        <v>72</v>
      </c>
      <c r="G319" s="34">
        <v>167</v>
      </c>
      <c r="H319" s="33">
        <f t="shared" si="9"/>
        <v>415</v>
      </c>
    </row>
    <row r="320" spans="1:8">
      <c r="A320" s="31" t="s">
        <v>784</v>
      </c>
      <c r="B320" s="31" t="s">
        <v>788</v>
      </c>
      <c r="C320" s="31" t="str">
        <f t="shared" si="8"/>
        <v>Oakdale</v>
      </c>
      <c r="D320" s="35">
        <v>315</v>
      </c>
      <c r="E320" s="35">
        <v>202</v>
      </c>
      <c r="F320" s="35">
        <v>210</v>
      </c>
      <c r="G320" s="35">
        <v>520</v>
      </c>
      <c r="H320" s="33">
        <f t="shared" si="9"/>
        <v>1247</v>
      </c>
    </row>
    <row r="321" spans="1:8">
      <c r="A321" s="31" t="s">
        <v>1225</v>
      </c>
      <c r="B321" s="31" t="s">
        <v>1229</v>
      </c>
      <c r="C321" s="31" t="str">
        <f t="shared" si="8"/>
        <v>Oakland</v>
      </c>
      <c r="D321" s="34">
        <v>2059</v>
      </c>
      <c r="E321" s="34">
        <v>2075</v>
      </c>
      <c r="F321" s="34">
        <v>2815</v>
      </c>
      <c r="G321" s="34">
        <v>7816</v>
      </c>
      <c r="H321" s="33">
        <f t="shared" si="9"/>
        <v>14765</v>
      </c>
    </row>
    <row r="322" spans="1:8">
      <c r="A322" s="31" t="s">
        <v>1192</v>
      </c>
      <c r="B322" s="31" t="s">
        <v>1200</v>
      </c>
      <c r="C322" s="31" t="str">
        <f t="shared" ref="C322:C385" si="10">B322</f>
        <v>Oakley</v>
      </c>
      <c r="D322" s="34">
        <v>317</v>
      </c>
      <c r="E322" s="34">
        <v>174</v>
      </c>
      <c r="F322" s="34">
        <v>175</v>
      </c>
      <c r="G322" s="34">
        <v>502</v>
      </c>
      <c r="H322" s="33">
        <f t="shared" ref="H322:H385" si="11">SUM(D322:G322)</f>
        <v>1168</v>
      </c>
    </row>
    <row r="323" spans="1:8">
      <c r="A323" s="31" t="s">
        <v>882</v>
      </c>
      <c r="B323" s="31" t="s">
        <v>887</v>
      </c>
      <c r="C323" s="31" t="str">
        <f t="shared" si="10"/>
        <v>Oceanside</v>
      </c>
      <c r="D323" s="34">
        <v>1549</v>
      </c>
      <c r="E323" s="34">
        <v>1178</v>
      </c>
      <c r="F323" s="34">
        <v>1090</v>
      </c>
      <c r="G323" s="34">
        <v>2393</v>
      </c>
      <c r="H323" s="33">
        <f t="shared" si="11"/>
        <v>6210</v>
      </c>
    </row>
    <row r="324" spans="1:8">
      <c r="A324" s="31" t="s">
        <v>757</v>
      </c>
      <c r="B324" s="31" t="s">
        <v>763</v>
      </c>
      <c r="C324" s="31" t="str">
        <f t="shared" si="10"/>
        <v>Ojai</v>
      </c>
      <c r="D324" s="34">
        <v>87</v>
      </c>
      <c r="E324" s="34">
        <v>59</v>
      </c>
      <c r="F324" s="34">
        <v>70</v>
      </c>
      <c r="G324" s="34">
        <v>155</v>
      </c>
      <c r="H324" s="33">
        <f t="shared" si="11"/>
        <v>371</v>
      </c>
    </row>
    <row r="325" spans="1:8">
      <c r="A325" s="31" t="s">
        <v>900</v>
      </c>
      <c r="B325" s="31" t="s">
        <v>908</v>
      </c>
      <c r="C325" s="31" t="str">
        <f t="shared" si="10"/>
        <v>Ontario</v>
      </c>
      <c r="D325" s="34">
        <v>2592</v>
      </c>
      <c r="E325" s="34">
        <v>1745</v>
      </c>
      <c r="F325" s="34">
        <v>1977</v>
      </c>
      <c r="G325" s="34">
        <v>4547</v>
      </c>
      <c r="H325" s="33">
        <f t="shared" si="11"/>
        <v>10861</v>
      </c>
    </row>
    <row r="326" spans="1:8">
      <c r="A326" s="31" t="s">
        <v>965</v>
      </c>
      <c r="B326" s="31" t="s">
        <v>965</v>
      </c>
      <c r="C326" s="31" t="str">
        <f t="shared" si="10"/>
        <v>Orange</v>
      </c>
      <c r="D326" s="34">
        <v>83</v>
      </c>
      <c r="E326" s="34">
        <v>59</v>
      </c>
      <c r="F326" s="34">
        <v>66</v>
      </c>
      <c r="G326" s="34">
        <v>155</v>
      </c>
      <c r="H326" s="33">
        <f t="shared" si="11"/>
        <v>363</v>
      </c>
    </row>
    <row r="327" spans="1:8">
      <c r="A327" s="31" t="s">
        <v>425</v>
      </c>
      <c r="B327" s="31" t="str">
        <f>A327</f>
        <v>Orange County - Unincorporated</v>
      </c>
      <c r="C327" s="31" t="str">
        <f t="shared" si="10"/>
        <v>Orange County - Unincorporated</v>
      </c>
      <c r="D327" s="34">
        <v>1240</v>
      </c>
      <c r="E327" s="34">
        <v>879</v>
      </c>
      <c r="F327" s="34">
        <v>979</v>
      </c>
      <c r="G327" s="34">
        <v>2174</v>
      </c>
      <c r="H327" s="33">
        <f t="shared" si="11"/>
        <v>5272</v>
      </c>
    </row>
    <row r="328" spans="1:8">
      <c r="A328" s="31" t="s">
        <v>1173</v>
      </c>
      <c r="B328" s="31" t="s">
        <v>1177</v>
      </c>
      <c r="C328" s="31" t="str">
        <f t="shared" si="10"/>
        <v>Orange Cove</v>
      </c>
      <c r="D328" s="41">
        <v>111</v>
      </c>
      <c r="E328" s="41">
        <v>86</v>
      </c>
      <c r="F328" s="41">
        <v>105</v>
      </c>
      <c r="G328" s="41">
        <v>367</v>
      </c>
      <c r="H328" s="33">
        <f t="shared" si="11"/>
        <v>669</v>
      </c>
    </row>
    <row r="329" spans="1:8">
      <c r="A329" s="31" t="s">
        <v>1192</v>
      </c>
      <c r="B329" s="31" t="s">
        <v>1199</v>
      </c>
      <c r="C329" s="31" t="str">
        <f t="shared" si="10"/>
        <v>Orinda</v>
      </c>
      <c r="D329" s="34">
        <v>84</v>
      </c>
      <c r="E329" s="34">
        <v>47</v>
      </c>
      <c r="F329" s="34">
        <v>54</v>
      </c>
      <c r="G329" s="34">
        <v>42</v>
      </c>
      <c r="H329" s="33">
        <f t="shared" si="11"/>
        <v>227</v>
      </c>
    </row>
    <row r="330" spans="1:8">
      <c r="A330" s="31" t="s">
        <v>1170</v>
      </c>
      <c r="B330" s="31" t="s">
        <v>1171</v>
      </c>
      <c r="C330" s="31" t="str">
        <f t="shared" si="10"/>
        <v>Orland</v>
      </c>
      <c r="D330" s="34">
        <v>20</v>
      </c>
      <c r="E330" s="34">
        <v>10</v>
      </c>
      <c r="F330" s="34">
        <v>14</v>
      </c>
      <c r="G330" s="34">
        <v>36</v>
      </c>
      <c r="H330" s="33">
        <f t="shared" si="11"/>
        <v>80</v>
      </c>
    </row>
    <row r="331" spans="1:8">
      <c r="A331" s="31" t="s">
        <v>1213</v>
      </c>
      <c r="B331" s="31" t="s">
        <v>1214</v>
      </c>
      <c r="C331" s="31" t="str">
        <f t="shared" si="10"/>
        <v>Oroville</v>
      </c>
      <c r="D331" s="34">
        <v>419</v>
      </c>
      <c r="E331" s="34">
        <v>284</v>
      </c>
      <c r="F331" s="34">
        <v>306</v>
      </c>
      <c r="G331" s="34">
        <v>784</v>
      </c>
      <c r="H331" s="33">
        <f t="shared" si="11"/>
        <v>1793</v>
      </c>
    </row>
    <row r="332" spans="1:8">
      <c r="A332" s="31" t="s">
        <v>757</v>
      </c>
      <c r="B332" s="31" t="s">
        <v>762</v>
      </c>
      <c r="C332" s="31" t="str">
        <f t="shared" si="10"/>
        <v>Oxnard</v>
      </c>
      <c r="D332" s="34">
        <v>1688</v>
      </c>
      <c r="E332" s="34">
        <v>1160</v>
      </c>
      <c r="F332" s="34">
        <v>1351</v>
      </c>
      <c r="G332" s="34">
        <v>3102</v>
      </c>
      <c r="H332" s="33">
        <f t="shared" si="11"/>
        <v>7301</v>
      </c>
    </row>
    <row r="333" spans="1:8">
      <c r="A333" s="31" t="s">
        <v>1007</v>
      </c>
      <c r="B333" s="31" t="s">
        <v>1011</v>
      </c>
      <c r="C333" s="31" t="str">
        <f t="shared" si="10"/>
        <v>Pacific Grove</v>
      </c>
      <c r="D333" s="37">
        <v>28</v>
      </c>
      <c r="E333" s="37">
        <v>18</v>
      </c>
      <c r="F333" s="37">
        <v>21</v>
      </c>
      <c r="G333" s="37">
        <v>48</v>
      </c>
      <c r="H333" s="42">
        <f t="shared" si="11"/>
        <v>115</v>
      </c>
    </row>
    <row r="334" spans="1:8">
      <c r="A334" s="31" t="s">
        <v>850</v>
      </c>
      <c r="B334" s="31" t="s">
        <v>855</v>
      </c>
      <c r="C334" s="31" t="str">
        <f t="shared" si="10"/>
        <v>Pacifica</v>
      </c>
      <c r="D334" s="34">
        <v>121</v>
      </c>
      <c r="E334" s="34">
        <v>68</v>
      </c>
      <c r="F334" s="34">
        <v>70</v>
      </c>
      <c r="G334" s="34">
        <v>154</v>
      </c>
      <c r="H334" s="33">
        <f t="shared" si="11"/>
        <v>413</v>
      </c>
    </row>
    <row r="335" spans="1:8">
      <c r="A335" s="31" t="s">
        <v>932</v>
      </c>
      <c r="B335" s="31" t="s">
        <v>938</v>
      </c>
      <c r="C335" s="31" t="str">
        <f t="shared" si="10"/>
        <v>Palm Desert</v>
      </c>
      <c r="D335" s="34">
        <v>98</v>
      </c>
      <c r="E335" s="34">
        <v>67</v>
      </c>
      <c r="F335" s="34">
        <v>76</v>
      </c>
      <c r="G335" s="34">
        <v>172</v>
      </c>
      <c r="H335" s="33">
        <f t="shared" si="11"/>
        <v>413</v>
      </c>
    </row>
    <row r="336" spans="1:8">
      <c r="A336" s="31" t="s">
        <v>932</v>
      </c>
      <c r="B336" s="31" t="s">
        <v>937</v>
      </c>
      <c r="C336" s="31" t="str">
        <f t="shared" si="10"/>
        <v>Palm Springs</v>
      </c>
      <c r="D336" s="34">
        <v>63</v>
      </c>
      <c r="E336" s="34">
        <v>43</v>
      </c>
      <c r="F336" s="34">
        <v>50</v>
      </c>
      <c r="G336" s="34">
        <v>116</v>
      </c>
      <c r="H336" s="33">
        <f t="shared" si="11"/>
        <v>272</v>
      </c>
    </row>
    <row r="337" spans="1:8">
      <c r="A337" s="31" t="s">
        <v>1042</v>
      </c>
      <c r="B337" s="31" t="s">
        <v>1072</v>
      </c>
      <c r="C337" s="31" t="str">
        <f t="shared" si="10"/>
        <v>Palmdale</v>
      </c>
      <c r="D337" s="34">
        <v>1395</v>
      </c>
      <c r="E337" s="34">
        <v>827</v>
      </c>
      <c r="F337" s="34">
        <v>898</v>
      </c>
      <c r="G337" s="34">
        <v>2332</v>
      </c>
      <c r="H337" s="33">
        <f t="shared" si="11"/>
        <v>5452</v>
      </c>
    </row>
    <row r="338" spans="1:8">
      <c r="A338" s="31" t="s">
        <v>830</v>
      </c>
      <c r="B338" s="31" t="s">
        <v>833</v>
      </c>
      <c r="C338" s="31" t="str">
        <f t="shared" si="10"/>
        <v>Palo Alto</v>
      </c>
      <c r="D338" s="34">
        <v>691</v>
      </c>
      <c r="E338" s="34">
        <v>432</v>
      </c>
      <c r="F338" s="34">
        <v>278</v>
      </c>
      <c r="G338" s="34">
        <v>587</v>
      </c>
      <c r="H338" s="33">
        <f t="shared" si="11"/>
        <v>1988</v>
      </c>
    </row>
    <row r="339" spans="1:8">
      <c r="A339" s="31" t="s">
        <v>1042</v>
      </c>
      <c r="B339" s="31" t="s">
        <v>1071</v>
      </c>
      <c r="C339" s="31" t="str">
        <f t="shared" si="10"/>
        <v>Palos Verdes Estates</v>
      </c>
      <c r="D339" s="34">
        <v>4</v>
      </c>
      <c r="E339" s="34">
        <v>3</v>
      </c>
      <c r="F339" s="34">
        <v>3</v>
      </c>
      <c r="G339" s="34">
        <v>6</v>
      </c>
      <c r="H339" s="33">
        <f t="shared" si="11"/>
        <v>16</v>
      </c>
    </row>
    <row r="340" spans="1:8">
      <c r="A340" s="31" t="s">
        <v>1213</v>
      </c>
      <c r="B340" s="31" t="s">
        <v>1311</v>
      </c>
      <c r="C340" s="31" t="str">
        <f t="shared" si="10"/>
        <v>Paradise</v>
      </c>
      <c r="D340" s="34">
        <v>141</v>
      </c>
      <c r="E340" s="34">
        <v>100</v>
      </c>
      <c r="F340" s="34">
        <v>93</v>
      </c>
      <c r="G340" s="34">
        <v>303</v>
      </c>
      <c r="H340" s="33">
        <f t="shared" si="11"/>
        <v>637</v>
      </c>
    </row>
    <row r="341" spans="1:8">
      <c r="A341" s="31" t="s">
        <v>1042</v>
      </c>
      <c r="B341" s="31" t="s">
        <v>1070</v>
      </c>
      <c r="C341" s="31" t="str">
        <f t="shared" si="10"/>
        <v>Paramount</v>
      </c>
      <c r="D341" s="34">
        <v>26</v>
      </c>
      <c r="E341" s="34">
        <v>16</v>
      </c>
      <c r="F341" s="34">
        <v>17</v>
      </c>
      <c r="G341" s="34">
        <v>46</v>
      </c>
      <c r="H341" s="33">
        <f t="shared" si="11"/>
        <v>105</v>
      </c>
    </row>
    <row r="342" spans="1:8">
      <c r="A342" s="31" t="s">
        <v>1173</v>
      </c>
      <c r="B342" s="31" t="s">
        <v>1176</v>
      </c>
      <c r="C342" s="31" t="str">
        <f t="shared" si="10"/>
        <v>Parlier</v>
      </c>
      <c r="D342" s="41">
        <v>110</v>
      </c>
      <c r="E342" s="41">
        <v>82</v>
      </c>
      <c r="F342" s="41">
        <v>77</v>
      </c>
      <c r="G342" s="41">
        <v>319</v>
      </c>
      <c r="H342" s="33">
        <f t="shared" si="11"/>
        <v>588</v>
      </c>
    </row>
    <row r="343" spans="1:8">
      <c r="A343" s="31" t="s">
        <v>1042</v>
      </c>
      <c r="B343" s="31" t="s">
        <v>1069</v>
      </c>
      <c r="C343" s="31" t="str">
        <f t="shared" si="10"/>
        <v>Pasadena</v>
      </c>
      <c r="D343" s="34">
        <v>340</v>
      </c>
      <c r="E343" s="34">
        <v>207</v>
      </c>
      <c r="F343" s="34">
        <v>224</v>
      </c>
      <c r="G343" s="34">
        <v>561</v>
      </c>
      <c r="H343" s="33">
        <f t="shared" si="11"/>
        <v>1332</v>
      </c>
    </row>
    <row r="344" spans="1:8">
      <c r="A344" s="31" t="s">
        <v>865</v>
      </c>
      <c r="B344" s="31" t="s">
        <v>867</v>
      </c>
      <c r="C344" s="31" t="str">
        <f t="shared" si="10"/>
        <v>Paso Robles</v>
      </c>
      <c r="D344" s="34">
        <v>123</v>
      </c>
      <c r="E344" s="34">
        <v>77</v>
      </c>
      <c r="F344" s="34">
        <v>87</v>
      </c>
      <c r="G344" s="34">
        <v>206</v>
      </c>
      <c r="H344" s="33">
        <f t="shared" si="11"/>
        <v>493</v>
      </c>
    </row>
    <row r="345" spans="1:8">
      <c r="A345" s="31" t="s">
        <v>784</v>
      </c>
      <c r="B345" s="31" t="s">
        <v>787</v>
      </c>
      <c r="C345" s="31" t="str">
        <f t="shared" si="10"/>
        <v>Patterson</v>
      </c>
      <c r="D345" s="35">
        <v>636</v>
      </c>
      <c r="E345" s="35">
        <v>408</v>
      </c>
      <c r="F345" s="35">
        <v>416</v>
      </c>
      <c r="G345" s="35">
        <v>1031</v>
      </c>
      <c r="H345" s="33">
        <f t="shared" si="11"/>
        <v>2491</v>
      </c>
    </row>
    <row r="346" spans="1:8">
      <c r="A346" s="31" t="s">
        <v>932</v>
      </c>
      <c r="B346" s="31" t="s">
        <v>936</v>
      </c>
      <c r="C346" s="31" t="str">
        <f t="shared" si="10"/>
        <v>Perris</v>
      </c>
      <c r="D346" s="34">
        <v>1026</v>
      </c>
      <c r="E346" s="34">
        <v>681</v>
      </c>
      <c r="F346" s="34">
        <v>759</v>
      </c>
      <c r="G346" s="34">
        <v>1814</v>
      </c>
      <c r="H346" s="33">
        <f t="shared" si="11"/>
        <v>4280</v>
      </c>
    </row>
    <row r="347" spans="1:8">
      <c r="A347" s="31" t="s">
        <v>793</v>
      </c>
      <c r="B347" s="31" t="s">
        <v>797</v>
      </c>
      <c r="C347" s="31" t="str">
        <f t="shared" si="10"/>
        <v>Petaluma</v>
      </c>
      <c r="D347" s="34">
        <v>199</v>
      </c>
      <c r="E347" s="34">
        <v>103</v>
      </c>
      <c r="F347" s="34">
        <v>121</v>
      </c>
      <c r="G347" s="34">
        <v>322</v>
      </c>
      <c r="H347" s="33">
        <f t="shared" si="11"/>
        <v>745</v>
      </c>
    </row>
    <row r="348" spans="1:8">
      <c r="A348" s="31" t="s">
        <v>1042</v>
      </c>
      <c r="B348" s="31" t="s">
        <v>1068</v>
      </c>
      <c r="C348" s="31" t="str">
        <f t="shared" si="10"/>
        <v>Pico Rivera</v>
      </c>
      <c r="D348" s="34">
        <v>217</v>
      </c>
      <c r="E348" s="34">
        <v>131</v>
      </c>
      <c r="F348" s="34">
        <v>140</v>
      </c>
      <c r="G348" s="34">
        <v>362</v>
      </c>
      <c r="H348" s="33">
        <f t="shared" si="11"/>
        <v>850</v>
      </c>
    </row>
    <row r="349" spans="1:8">
      <c r="A349" s="31" t="s">
        <v>1225</v>
      </c>
      <c r="B349" s="31" t="s">
        <v>1228</v>
      </c>
      <c r="C349" s="31" t="str">
        <f t="shared" si="10"/>
        <v>Piedmont</v>
      </c>
      <c r="D349" s="34">
        <v>24</v>
      </c>
      <c r="E349" s="34">
        <v>14</v>
      </c>
      <c r="F349" s="34">
        <v>15</v>
      </c>
      <c r="G349" s="34">
        <v>7</v>
      </c>
      <c r="H349" s="33">
        <f t="shared" si="11"/>
        <v>60</v>
      </c>
    </row>
    <row r="350" spans="1:8">
      <c r="A350" s="31" t="s">
        <v>1192</v>
      </c>
      <c r="B350" s="31" t="s">
        <v>1198</v>
      </c>
      <c r="C350" s="31" t="str">
        <f t="shared" si="10"/>
        <v>Pinole</v>
      </c>
      <c r="D350" s="34">
        <v>80</v>
      </c>
      <c r="E350" s="34">
        <v>48</v>
      </c>
      <c r="F350" s="34">
        <v>43</v>
      </c>
      <c r="G350" s="34">
        <v>126</v>
      </c>
      <c r="H350" s="33">
        <f t="shared" si="11"/>
        <v>297</v>
      </c>
    </row>
    <row r="351" spans="1:8">
      <c r="A351" s="31" t="s">
        <v>865</v>
      </c>
      <c r="B351" s="31" t="s">
        <v>866</v>
      </c>
      <c r="C351" s="31" t="str">
        <f t="shared" si="10"/>
        <v>Pismo Beach</v>
      </c>
      <c r="D351" s="34">
        <v>38</v>
      </c>
      <c r="E351" s="34">
        <v>24</v>
      </c>
      <c r="F351" s="34">
        <v>27</v>
      </c>
      <c r="G351" s="34">
        <v>64</v>
      </c>
      <c r="H351" s="33">
        <f t="shared" si="11"/>
        <v>153</v>
      </c>
    </row>
    <row r="352" spans="1:8">
      <c r="A352" s="31" t="s">
        <v>1192</v>
      </c>
      <c r="B352" s="31" t="s">
        <v>1197</v>
      </c>
      <c r="C352" s="31" t="str">
        <f t="shared" si="10"/>
        <v>Pittsburg</v>
      </c>
      <c r="D352" s="34">
        <v>392</v>
      </c>
      <c r="E352" s="34">
        <v>254</v>
      </c>
      <c r="F352" s="34">
        <v>316</v>
      </c>
      <c r="G352" s="34">
        <v>1063</v>
      </c>
      <c r="H352" s="33">
        <f t="shared" si="11"/>
        <v>2025</v>
      </c>
    </row>
    <row r="353" spans="1:8">
      <c r="A353" s="31" t="s">
        <v>965</v>
      </c>
      <c r="B353" s="31" t="s">
        <v>975</v>
      </c>
      <c r="C353" s="31" t="str">
        <f t="shared" si="10"/>
        <v>Placentia</v>
      </c>
      <c r="D353" s="34">
        <v>112</v>
      </c>
      <c r="E353" s="34">
        <v>81</v>
      </c>
      <c r="F353" s="34">
        <v>90</v>
      </c>
      <c r="G353" s="34">
        <v>209</v>
      </c>
      <c r="H353" s="33">
        <f t="shared" si="11"/>
        <v>492</v>
      </c>
    </row>
    <row r="354" spans="1:8">
      <c r="A354" s="31" t="s">
        <v>409</v>
      </c>
      <c r="B354" s="31" t="str">
        <f>A354</f>
        <v>Placer County - Unincorporated</v>
      </c>
      <c r="C354" s="31" t="str">
        <f t="shared" si="10"/>
        <v>Placer County - Unincorporated</v>
      </c>
      <c r="D354" s="34">
        <v>1365</v>
      </c>
      <c r="E354" s="34">
        <v>957</v>
      </c>
      <c r="F354" s="34">
        <v>936</v>
      </c>
      <c r="G354" s="34">
        <v>1773</v>
      </c>
      <c r="H354" s="33">
        <f t="shared" si="11"/>
        <v>5031</v>
      </c>
    </row>
    <row r="355" spans="1:8">
      <c r="A355" s="31" t="s">
        <v>1187</v>
      </c>
      <c r="B355" s="31" t="s">
        <v>1188</v>
      </c>
      <c r="C355" s="31" t="str">
        <f t="shared" si="10"/>
        <v>Placerville</v>
      </c>
      <c r="D355" s="34">
        <v>78</v>
      </c>
      <c r="E355" s="34">
        <v>55</v>
      </c>
      <c r="F355" s="34">
        <v>69</v>
      </c>
      <c r="G355" s="34">
        <v>170</v>
      </c>
      <c r="H355" s="33">
        <f t="shared" si="11"/>
        <v>372</v>
      </c>
    </row>
    <row r="356" spans="1:8">
      <c r="A356" s="31" t="s">
        <v>1192</v>
      </c>
      <c r="B356" s="31" t="s">
        <v>1196</v>
      </c>
      <c r="C356" s="31" t="str">
        <f t="shared" si="10"/>
        <v>Pleasant Hill</v>
      </c>
      <c r="D356" s="34">
        <v>118</v>
      </c>
      <c r="E356" s="34">
        <v>69</v>
      </c>
      <c r="F356" s="34">
        <v>84</v>
      </c>
      <c r="G356" s="34">
        <v>177</v>
      </c>
      <c r="H356" s="33">
        <f t="shared" si="11"/>
        <v>448</v>
      </c>
    </row>
    <row r="357" spans="1:8">
      <c r="A357" s="31" t="s">
        <v>1225</v>
      </c>
      <c r="B357" s="31" t="s">
        <v>1227</v>
      </c>
      <c r="C357" s="31" t="str">
        <f t="shared" si="10"/>
        <v>Pleasanton</v>
      </c>
      <c r="D357" s="34">
        <v>716</v>
      </c>
      <c r="E357" s="34">
        <v>391</v>
      </c>
      <c r="F357" s="34">
        <v>407</v>
      </c>
      <c r="G357" s="34">
        <v>553</v>
      </c>
      <c r="H357" s="33">
        <f t="shared" si="11"/>
        <v>2067</v>
      </c>
    </row>
    <row r="358" spans="1:8">
      <c r="A358" s="31" t="s">
        <v>405</v>
      </c>
      <c r="B358" s="31" t="str">
        <f>A358</f>
        <v>Plumas County - Unincorporated</v>
      </c>
      <c r="C358" s="31" t="str">
        <f t="shared" si="10"/>
        <v>Plumas County - Unincorporated</v>
      </c>
      <c r="D358" s="34">
        <v>12</v>
      </c>
      <c r="E358" s="34">
        <v>8</v>
      </c>
      <c r="F358" s="34">
        <v>12</v>
      </c>
      <c r="G358" s="34">
        <v>25</v>
      </c>
      <c r="H358" s="33">
        <f t="shared" si="11"/>
        <v>57</v>
      </c>
    </row>
    <row r="359" spans="1:8">
      <c r="A359" s="31" t="s">
        <v>1219</v>
      </c>
      <c r="B359" s="31" t="s">
        <v>1220</v>
      </c>
      <c r="C359" s="31" t="str">
        <f t="shared" si="10"/>
        <v>Plymouth</v>
      </c>
      <c r="D359" s="34">
        <v>1</v>
      </c>
      <c r="E359" s="34">
        <v>1</v>
      </c>
      <c r="F359" s="34">
        <v>1</v>
      </c>
      <c r="G359" s="34">
        <v>1</v>
      </c>
      <c r="H359" s="33">
        <f t="shared" si="11"/>
        <v>4</v>
      </c>
    </row>
    <row r="360" spans="1:8">
      <c r="A360" s="31" t="s">
        <v>1028</v>
      </c>
      <c r="B360" s="31" t="s">
        <v>1030</v>
      </c>
      <c r="C360" s="31" t="str">
        <f t="shared" si="10"/>
        <v>Point Arena</v>
      </c>
      <c r="D360" s="34">
        <v>1</v>
      </c>
      <c r="E360" s="34">
        <v>1</v>
      </c>
      <c r="F360" s="34">
        <v>1</v>
      </c>
      <c r="G360" s="34">
        <v>1</v>
      </c>
      <c r="H360" s="33">
        <f t="shared" si="11"/>
        <v>4</v>
      </c>
    </row>
    <row r="361" spans="1:8">
      <c r="A361" s="31" t="s">
        <v>1042</v>
      </c>
      <c r="B361" s="31" t="s">
        <v>1067</v>
      </c>
      <c r="C361" s="31" t="str">
        <f t="shared" si="10"/>
        <v>Pomona</v>
      </c>
      <c r="D361" s="34">
        <v>919</v>
      </c>
      <c r="E361" s="34">
        <v>543</v>
      </c>
      <c r="F361" s="34">
        <v>592</v>
      </c>
      <c r="G361" s="34">
        <v>1572</v>
      </c>
      <c r="H361" s="33">
        <f t="shared" si="11"/>
        <v>3626</v>
      </c>
    </row>
    <row r="362" spans="1:8">
      <c r="A362" s="31" t="s">
        <v>757</v>
      </c>
      <c r="B362" s="31" t="s">
        <v>761</v>
      </c>
      <c r="C362" s="31" t="str">
        <f t="shared" si="10"/>
        <v>Port Hueneme</v>
      </c>
      <c r="D362" s="34">
        <v>1</v>
      </c>
      <c r="E362" s="34">
        <v>1</v>
      </c>
      <c r="F362" s="34">
        <v>0</v>
      </c>
      <c r="G362" s="34">
        <v>0</v>
      </c>
      <c r="H362" s="33">
        <f t="shared" si="11"/>
        <v>2</v>
      </c>
    </row>
    <row r="363" spans="1:8">
      <c r="A363" s="31" t="s">
        <v>770</v>
      </c>
      <c r="B363" s="31" t="s">
        <v>772</v>
      </c>
      <c r="C363" s="31" t="str">
        <f t="shared" si="10"/>
        <v>Porterville</v>
      </c>
      <c r="D363" s="35">
        <v>623</v>
      </c>
      <c r="E363" s="35">
        <v>576</v>
      </c>
      <c r="F363" s="35">
        <v>566</v>
      </c>
      <c r="G363" s="35">
        <v>1431</v>
      </c>
      <c r="H363" s="33">
        <f t="shared" si="11"/>
        <v>3196</v>
      </c>
    </row>
    <row r="364" spans="1:8">
      <c r="A364" s="31" t="s">
        <v>957</v>
      </c>
      <c r="B364" s="31" t="s">
        <v>956</v>
      </c>
      <c r="C364" s="31" t="str">
        <f t="shared" si="10"/>
        <v>Portola</v>
      </c>
      <c r="D364" s="34">
        <v>3</v>
      </c>
      <c r="E364" s="34">
        <v>2</v>
      </c>
      <c r="F364" s="34">
        <v>3</v>
      </c>
      <c r="G364" s="34">
        <v>5</v>
      </c>
      <c r="H364" s="33">
        <f t="shared" si="11"/>
        <v>13</v>
      </c>
    </row>
    <row r="365" spans="1:8">
      <c r="A365" s="31" t="s">
        <v>850</v>
      </c>
      <c r="B365" s="31" t="s">
        <v>1329</v>
      </c>
      <c r="C365" s="31" t="str">
        <f t="shared" si="10"/>
        <v>Portola Valley</v>
      </c>
      <c r="D365" s="34">
        <v>21</v>
      </c>
      <c r="E365" s="34">
        <v>15</v>
      </c>
      <c r="F365" s="34">
        <v>15</v>
      </c>
      <c r="G365" s="34">
        <v>13</v>
      </c>
      <c r="H365" s="33">
        <f t="shared" si="11"/>
        <v>64</v>
      </c>
    </row>
    <row r="366" spans="1:8">
      <c r="A366" s="31" t="s">
        <v>882</v>
      </c>
      <c r="B366" s="31" t="s">
        <v>886</v>
      </c>
      <c r="C366" s="31" t="str">
        <f t="shared" si="10"/>
        <v>Poway</v>
      </c>
      <c r="D366" s="34">
        <v>201</v>
      </c>
      <c r="E366" s="34">
        <v>152</v>
      </c>
      <c r="F366" s="34">
        <v>282</v>
      </c>
      <c r="G366" s="34">
        <v>618</v>
      </c>
      <c r="H366" s="33">
        <f t="shared" si="11"/>
        <v>1253</v>
      </c>
    </row>
    <row r="367" spans="1:8">
      <c r="A367" s="31" t="s">
        <v>925</v>
      </c>
      <c r="B367" s="31" t="s">
        <v>926</v>
      </c>
      <c r="C367" s="31" t="str">
        <f t="shared" si="10"/>
        <v>Rancho Cordova</v>
      </c>
      <c r="D367" s="34">
        <v>1539</v>
      </c>
      <c r="E367" s="34">
        <v>1079</v>
      </c>
      <c r="F367" s="34">
        <v>1303</v>
      </c>
      <c r="G367" s="34">
        <v>3087</v>
      </c>
      <c r="H367" s="33">
        <f t="shared" si="11"/>
        <v>7008</v>
      </c>
    </row>
    <row r="368" spans="1:8">
      <c r="A368" s="31" t="s">
        <v>900</v>
      </c>
      <c r="B368" s="31" t="s">
        <v>907</v>
      </c>
      <c r="C368" s="31" t="str">
        <f t="shared" si="10"/>
        <v>Rancho Cucamonga</v>
      </c>
      <c r="D368" s="34">
        <v>209</v>
      </c>
      <c r="E368" s="34">
        <v>141</v>
      </c>
      <c r="F368" s="34">
        <v>158</v>
      </c>
      <c r="G368" s="34">
        <v>340</v>
      </c>
      <c r="H368" s="33">
        <f t="shared" si="11"/>
        <v>848</v>
      </c>
    </row>
    <row r="369" spans="1:8">
      <c r="A369" s="31" t="s">
        <v>932</v>
      </c>
      <c r="B369" s="31" t="s">
        <v>935</v>
      </c>
      <c r="C369" s="31" t="str">
        <f t="shared" si="10"/>
        <v>Rancho Mirage</v>
      </c>
      <c r="D369" s="34">
        <v>23</v>
      </c>
      <c r="E369" s="34">
        <v>15</v>
      </c>
      <c r="F369" s="34">
        <v>18</v>
      </c>
      <c r="G369" s="34">
        <v>39</v>
      </c>
      <c r="H369" s="33">
        <f t="shared" si="11"/>
        <v>95</v>
      </c>
    </row>
    <row r="370" spans="1:8">
      <c r="A370" s="31" t="s">
        <v>1042</v>
      </c>
      <c r="B370" s="31" t="s">
        <v>1066</v>
      </c>
      <c r="C370" s="31" t="str">
        <f t="shared" si="10"/>
        <v>Rancho Palos Verdes</v>
      </c>
      <c r="D370" s="34">
        <v>8</v>
      </c>
      <c r="E370" s="34">
        <v>5</v>
      </c>
      <c r="F370" s="34">
        <v>5</v>
      </c>
      <c r="G370" s="34">
        <v>13</v>
      </c>
      <c r="H370" s="33">
        <f t="shared" si="11"/>
        <v>31</v>
      </c>
    </row>
    <row r="371" spans="1:8">
      <c r="A371" s="31" t="s">
        <v>965</v>
      </c>
      <c r="B371" s="31" t="s">
        <v>974</v>
      </c>
      <c r="C371" s="31" t="str">
        <f t="shared" si="10"/>
        <v>Rancho Santa Margarita</v>
      </c>
      <c r="D371" s="34">
        <v>1</v>
      </c>
      <c r="E371" s="34">
        <v>1</v>
      </c>
      <c r="F371" s="34">
        <v>0</v>
      </c>
      <c r="G371" s="34">
        <v>0</v>
      </c>
      <c r="H371" s="33">
        <f t="shared" si="11"/>
        <v>2</v>
      </c>
    </row>
    <row r="372" spans="1:8">
      <c r="A372" s="31" t="s">
        <v>777</v>
      </c>
      <c r="B372" s="31" t="s">
        <v>778</v>
      </c>
      <c r="C372" s="31" t="str">
        <f t="shared" si="10"/>
        <v>Red Bluff</v>
      </c>
      <c r="D372" s="34">
        <v>73</v>
      </c>
      <c r="E372" s="34">
        <v>52</v>
      </c>
      <c r="F372" s="34">
        <v>61</v>
      </c>
      <c r="G372" s="34">
        <v>137</v>
      </c>
      <c r="H372" s="33">
        <f t="shared" si="11"/>
        <v>323</v>
      </c>
    </row>
    <row r="373" spans="1:8">
      <c r="A373" s="31" t="s">
        <v>822</v>
      </c>
      <c r="B373" s="31" t="s">
        <v>823</v>
      </c>
      <c r="C373" s="31" t="str">
        <f t="shared" si="10"/>
        <v>Redding</v>
      </c>
      <c r="D373" s="34">
        <v>287</v>
      </c>
      <c r="E373" s="34">
        <v>181</v>
      </c>
      <c r="F373" s="34">
        <v>205</v>
      </c>
      <c r="G373" s="34">
        <v>502</v>
      </c>
      <c r="H373" s="33">
        <f t="shared" si="11"/>
        <v>1175</v>
      </c>
    </row>
    <row r="374" spans="1:8">
      <c r="A374" s="31" t="s">
        <v>900</v>
      </c>
      <c r="B374" s="31" t="s">
        <v>906</v>
      </c>
      <c r="C374" s="31" t="str">
        <f t="shared" si="10"/>
        <v>Redlands</v>
      </c>
      <c r="D374" s="34">
        <v>579</v>
      </c>
      <c r="E374" s="34">
        <v>396</v>
      </c>
      <c r="F374" s="34">
        <v>453</v>
      </c>
      <c r="G374" s="34">
        <v>1001</v>
      </c>
      <c r="H374" s="33">
        <f t="shared" si="11"/>
        <v>2429</v>
      </c>
    </row>
    <row r="375" spans="1:8">
      <c r="A375" s="31" t="s">
        <v>1042</v>
      </c>
      <c r="B375" s="31" t="s">
        <v>1065</v>
      </c>
      <c r="C375" s="31" t="str">
        <f t="shared" si="10"/>
        <v>Redondo Beach</v>
      </c>
      <c r="D375" s="34">
        <v>372</v>
      </c>
      <c r="E375" s="34">
        <v>223</v>
      </c>
      <c r="F375" s="34">
        <v>238</v>
      </c>
      <c r="G375" s="34">
        <v>564</v>
      </c>
      <c r="H375" s="33">
        <f t="shared" si="11"/>
        <v>1397</v>
      </c>
    </row>
    <row r="376" spans="1:8">
      <c r="A376" s="31" t="s">
        <v>850</v>
      </c>
      <c r="B376" s="31" t="s">
        <v>854</v>
      </c>
      <c r="C376" s="31" t="str">
        <f t="shared" si="10"/>
        <v>Redwood City</v>
      </c>
      <c r="D376" s="34">
        <v>706</v>
      </c>
      <c r="E376" s="34">
        <v>429</v>
      </c>
      <c r="F376" s="34">
        <v>502</v>
      </c>
      <c r="G376" s="34">
        <v>1152</v>
      </c>
      <c r="H376" s="33">
        <f t="shared" si="11"/>
        <v>2789</v>
      </c>
    </row>
    <row r="377" spans="1:8">
      <c r="A377" s="31" t="s">
        <v>1173</v>
      </c>
      <c r="B377" s="31" t="s">
        <v>1175</v>
      </c>
      <c r="C377" s="31" t="str">
        <f t="shared" si="10"/>
        <v>Reedley</v>
      </c>
      <c r="D377" s="41">
        <v>393</v>
      </c>
      <c r="E377" s="41">
        <v>204</v>
      </c>
      <c r="F377" s="41">
        <v>161</v>
      </c>
      <c r="G377" s="41">
        <v>553</v>
      </c>
      <c r="H377" s="33">
        <f t="shared" si="11"/>
        <v>1311</v>
      </c>
    </row>
    <row r="378" spans="1:8">
      <c r="A378" s="31" t="s">
        <v>900</v>
      </c>
      <c r="B378" s="31" t="s">
        <v>905</v>
      </c>
      <c r="C378" s="31" t="str">
        <f t="shared" si="10"/>
        <v>Rialto</v>
      </c>
      <c r="D378" s="34">
        <v>636</v>
      </c>
      <c r="E378" s="34">
        <v>432</v>
      </c>
      <c r="F378" s="34">
        <v>496</v>
      </c>
      <c r="G378" s="34">
        <v>1151</v>
      </c>
      <c r="H378" s="33">
        <f t="shared" si="11"/>
        <v>2715</v>
      </c>
    </row>
    <row r="379" spans="1:8">
      <c r="A379" s="31" t="s">
        <v>1192</v>
      </c>
      <c r="B379" s="31" t="s">
        <v>1195</v>
      </c>
      <c r="C379" s="31" t="str">
        <f t="shared" si="10"/>
        <v>Richmond</v>
      </c>
      <c r="D379" s="34">
        <v>438</v>
      </c>
      <c r="E379" s="34">
        <v>305</v>
      </c>
      <c r="F379" s="34">
        <v>410</v>
      </c>
      <c r="G379" s="34">
        <v>1282</v>
      </c>
      <c r="H379" s="33">
        <f t="shared" si="11"/>
        <v>2435</v>
      </c>
    </row>
    <row r="380" spans="1:8">
      <c r="A380" s="31" t="s">
        <v>1140</v>
      </c>
      <c r="B380" s="31" t="s">
        <v>1144</v>
      </c>
      <c r="C380" s="31" t="str">
        <f t="shared" si="10"/>
        <v>Ridgecrest</v>
      </c>
      <c r="D380" s="41">
        <v>159</v>
      </c>
      <c r="E380" s="41">
        <v>131</v>
      </c>
      <c r="F380" s="41">
        <v>207</v>
      </c>
      <c r="G380" s="41">
        <v>848</v>
      </c>
      <c r="H380" s="33">
        <f t="shared" si="11"/>
        <v>1345</v>
      </c>
    </row>
    <row r="381" spans="1:8">
      <c r="A381" s="31" t="s">
        <v>1162</v>
      </c>
      <c r="B381" s="31" t="s">
        <v>1163</v>
      </c>
      <c r="C381" s="31" t="str">
        <f t="shared" si="10"/>
        <v>Rio Dell</v>
      </c>
      <c r="D381" s="34">
        <v>8</v>
      </c>
      <c r="E381" s="34">
        <v>4</v>
      </c>
      <c r="F381" s="34">
        <v>4</v>
      </c>
      <c r="G381" s="34">
        <v>15</v>
      </c>
      <c r="H381" s="33">
        <f t="shared" si="11"/>
        <v>31</v>
      </c>
    </row>
    <row r="382" spans="1:8">
      <c r="A382" s="31" t="s">
        <v>802</v>
      </c>
      <c r="B382" s="31" t="s">
        <v>805</v>
      </c>
      <c r="C382" s="31" t="str">
        <f t="shared" si="10"/>
        <v>Rio Vista</v>
      </c>
      <c r="D382" s="34">
        <v>45</v>
      </c>
      <c r="E382" s="34">
        <v>36</v>
      </c>
      <c r="F382" s="34">
        <v>48</v>
      </c>
      <c r="G382" s="34">
        <v>170</v>
      </c>
      <c r="H382" s="33">
        <f t="shared" si="11"/>
        <v>299</v>
      </c>
    </row>
    <row r="383" spans="1:8">
      <c r="A383" s="31" t="s">
        <v>874</v>
      </c>
      <c r="B383" s="31" t="s">
        <v>876</v>
      </c>
      <c r="C383" s="31" t="str">
        <f t="shared" si="10"/>
        <v>Ripon</v>
      </c>
      <c r="D383" s="40">
        <v>308</v>
      </c>
      <c r="E383" s="40">
        <v>215</v>
      </c>
      <c r="F383" s="40">
        <v>231</v>
      </c>
      <c r="G383" s="40">
        <v>726</v>
      </c>
      <c r="H383" s="33">
        <f t="shared" si="11"/>
        <v>1480</v>
      </c>
    </row>
    <row r="384" spans="1:8">
      <c r="A384" s="31" t="s">
        <v>784</v>
      </c>
      <c r="B384" s="31" t="s">
        <v>786</v>
      </c>
      <c r="C384" s="31" t="str">
        <f t="shared" si="10"/>
        <v>Riverbank</v>
      </c>
      <c r="D384" s="35">
        <v>321</v>
      </c>
      <c r="E384" s="35">
        <v>206</v>
      </c>
      <c r="F384" s="35">
        <v>217</v>
      </c>
      <c r="G384" s="35">
        <v>536</v>
      </c>
      <c r="H384" s="33">
        <f t="shared" si="11"/>
        <v>1280</v>
      </c>
    </row>
    <row r="385" spans="1:8">
      <c r="A385" s="31" t="s">
        <v>932</v>
      </c>
      <c r="B385" s="31" t="s">
        <v>932</v>
      </c>
      <c r="C385" s="31" t="str">
        <f t="shared" si="10"/>
        <v>Riverside</v>
      </c>
      <c r="D385" s="34">
        <v>2002</v>
      </c>
      <c r="E385" s="34">
        <v>1336</v>
      </c>
      <c r="F385" s="34">
        <v>1503</v>
      </c>
      <c r="G385" s="34">
        <v>3442</v>
      </c>
      <c r="H385" s="33">
        <f t="shared" si="11"/>
        <v>8283</v>
      </c>
    </row>
    <row r="386" spans="1:8">
      <c r="A386" s="31" t="s">
        <v>377</v>
      </c>
      <c r="B386" s="31" t="str">
        <f>A386</f>
        <v>Riverside County - Unincorporated</v>
      </c>
      <c r="C386" s="31" t="str">
        <f t="shared" ref="C386:C449" si="12">B386</f>
        <v>Riverside County - Unincorporated</v>
      </c>
      <c r="D386" s="34">
        <v>7173</v>
      </c>
      <c r="E386" s="34">
        <v>4871</v>
      </c>
      <c r="F386" s="34">
        <v>5534</v>
      </c>
      <c r="G386" s="34">
        <v>12725</v>
      </c>
      <c r="H386" s="33">
        <f t="shared" ref="H386:H449" si="13">SUM(D386:G386)</f>
        <v>30303</v>
      </c>
    </row>
    <row r="387" spans="1:8">
      <c r="A387" s="31" t="s">
        <v>959</v>
      </c>
      <c r="B387" s="31" t="s">
        <v>960</v>
      </c>
      <c r="C387" s="31" t="str">
        <f t="shared" si="12"/>
        <v>Rocklin</v>
      </c>
      <c r="D387" s="34">
        <v>1040</v>
      </c>
      <c r="E387" s="34">
        <v>729</v>
      </c>
      <c r="F387" s="34">
        <v>709</v>
      </c>
      <c r="G387" s="34">
        <v>1335</v>
      </c>
      <c r="H387" s="33">
        <f t="shared" si="13"/>
        <v>3813</v>
      </c>
    </row>
    <row r="388" spans="1:8">
      <c r="A388" s="31" t="s">
        <v>793</v>
      </c>
      <c r="B388" s="31" t="s">
        <v>796</v>
      </c>
      <c r="C388" s="31" t="str">
        <f t="shared" si="12"/>
        <v>Rohnert Park</v>
      </c>
      <c r="D388" s="34">
        <v>181</v>
      </c>
      <c r="E388" s="34">
        <v>107</v>
      </c>
      <c r="F388" s="34">
        <v>127</v>
      </c>
      <c r="G388" s="34">
        <v>484</v>
      </c>
      <c r="H388" s="33">
        <f t="shared" si="13"/>
        <v>899</v>
      </c>
    </row>
    <row r="389" spans="1:8">
      <c r="A389" s="31" t="s">
        <v>1042</v>
      </c>
      <c r="B389" s="31" t="s">
        <v>1064</v>
      </c>
      <c r="C389" s="31" t="str">
        <f t="shared" si="12"/>
        <v>Rolling Hills</v>
      </c>
      <c r="D389" s="34">
        <v>2</v>
      </c>
      <c r="E389" s="34">
        <v>1</v>
      </c>
      <c r="F389" s="34">
        <v>1</v>
      </c>
      <c r="G389" s="34">
        <v>2</v>
      </c>
      <c r="H389" s="33">
        <f t="shared" si="13"/>
        <v>6</v>
      </c>
    </row>
    <row r="390" spans="1:8">
      <c r="A390" s="31" t="s">
        <v>1042</v>
      </c>
      <c r="B390" s="31" t="s">
        <v>1063</v>
      </c>
      <c r="C390" s="31" t="str">
        <f t="shared" si="12"/>
        <v>Rolling Hills Estates</v>
      </c>
      <c r="D390" s="34">
        <v>1</v>
      </c>
      <c r="E390" s="34">
        <v>1</v>
      </c>
      <c r="F390" s="34">
        <v>1</v>
      </c>
      <c r="G390" s="34">
        <v>2</v>
      </c>
      <c r="H390" s="33">
        <f t="shared" si="13"/>
        <v>5</v>
      </c>
    </row>
    <row r="391" spans="1:8">
      <c r="A391" s="31" t="s">
        <v>1042</v>
      </c>
      <c r="B391" s="31" t="s">
        <v>1062</v>
      </c>
      <c r="C391" s="31" t="str">
        <f t="shared" si="12"/>
        <v>Rosemead</v>
      </c>
      <c r="D391" s="34">
        <v>153</v>
      </c>
      <c r="E391" s="34">
        <v>88</v>
      </c>
      <c r="F391" s="34">
        <v>99</v>
      </c>
      <c r="G391" s="34">
        <v>262</v>
      </c>
      <c r="H391" s="33">
        <f t="shared" si="13"/>
        <v>602</v>
      </c>
    </row>
    <row r="392" spans="1:8">
      <c r="A392" s="31" t="s">
        <v>959</v>
      </c>
      <c r="B392" s="31" t="s">
        <v>958</v>
      </c>
      <c r="C392" s="31" t="str">
        <f t="shared" si="12"/>
        <v>Roseville</v>
      </c>
      <c r="D392" s="34">
        <v>2268</v>
      </c>
      <c r="E392" s="34">
        <v>1590</v>
      </c>
      <c r="F392" s="34">
        <v>1577</v>
      </c>
      <c r="G392" s="34">
        <v>3043</v>
      </c>
      <c r="H392" s="33">
        <f t="shared" si="13"/>
        <v>8478</v>
      </c>
    </row>
    <row r="393" spans="1:8">
      <c r="A393" s="31" t="s">
        <v>1032</v>
      </c>
      <c r="B393" s="31" t="s">
        <v>1316</v>
      </c>
      <c r="C393" s="31" t="str">
        <f t="shared" si="12"/>
        <v>Ross</v>
      </c>
      <c r="D393" s="34">
        <v>6</v>
      </c>
      <c r="E393" s="34">
        <v>4</v>
      </c>
      <c r="F393" s="34">
        <v>4</v>
      </c>
      <c r="G393" s="34">
        <v>4</v>
      </c>
      <c r="H393" s="33">
        <f t="shared" si="13"/>
        <v>18</v>
      </c>
    </row>
    <row r="394" spans="1:8">
      <c r="A394" s="31" t="s">
        <v>925</v>
      </c>
      <c r="B394" s="31" t="s">
        <v>925</v>
      </c>
      <c r="C394" s="31" t="str">
        <f t="shared" si="12"/>
        <v>Sacramento</v>
      </c>
      <c r="D394" s="34">
        <v>4944</v>
      </c>
      <c r="E394" s="34">
        <v>3467</v>
      </c>
      <c r="F394" s="34">
        <v>4482</v>
      </c>
      <c r="G394" s="34">
        <v>11208</v>
      </c>
      <c r="H394" s="33">
        <f t="shared" si="13"/>
        <v>24101</v>
      </c>
    </row>
    <row r="395" spans="1:8">
      <c r="A395" s="31" t="s">
        <v>364</v>
      </c>
      <c r="B395" s="31" t="str">
        <f>A395</f>
        <v>Sacramento County - Unincorporated</v>
      </c>
      <c r="C395" s="31" t="str">
        <f t="shared" si="12"/>
        <v>Sacramento County - Unincorporated</v>
      </c>
      <c r="D395" s="34">
        <v>3149</v>
      </c>
      <c r="E395" s="34">
        <v>2208</v>
      </c>
      <c r="F395" s="34">
        <v>2574</v>
      </c>
      <c r="G395" s="34">
        <v>5913</v>
      </c>
      <c r="H395" s="33">
        <f t="shared" si="13"/>
        <v>13844</v>
      </c>
    </row>
    <row r="396" spans="1:8">
      <c r="A396" s="31" t="s">
        <v>1007</v>
      </c>
      <c r="B396" s="31" t="s">
        <v>1010</v>
      </c>
      <c r="C396" s="31" t="str">
        <f t="shared" si="12"/>
        <v>Salinas</v>
      </c>
      <c r="D396" s="37">
        <v>537</v>
      </c>
      <c r="E396" s="37">
        <v>351</v>
      </c>
      <c r="F396" s="37">
        <v>407</v>
      </c>
      <c r="G396" s="37">
        <v>934</v>
      </c>
      <c r="H396" s="42">
        <f t="shared" si="13"/>
        <v>2229</v>
      </c>
    </row>
    <row r="397" spans="1:8">
      <c r="A397" s="31" t="s">
        <v>1032</v>
      </c>
      <c r="B397" s="31" t="s">
        <v>1317</v>
      </c>
      <c r="C397" s="31" t="str">
        <f t="shared" si="12"/>
        <v>San Anselmo</v>
      </c>
      <c r="D397" s="34">
        <v>33</v>
      </c>
      <c r="E397" s="34">
        <v>17</v>
      </c>
      <c r="F397" s="34">
        <v>19</v>
      </c>
      <c r="G397" s="34">
        <v>37</v>
      </c>
      <c r="H397" s="33">
        <f t="shared" si="13"/>
        <v>106</v>
      </c>
    </row>
    <row r="398" spans="1:8">
      <c r="A398" s="31" t="s">
        <v>362</v>
      </c>
      <c r="B398" s="31" t="str">
        <f>A398</f>
        <v>San Benito County - Unincorporated</v>
      </c>
      <c r="C398" s="31" t="str">
        <f t="shared" si="12"/>
        <v>San Benito County - Unincorporated</v>
      </c>
      <c r="D398" s="41">
        <v>198</v>
      </c>
      <c r="E398" s="41">
        <v>120</v>
      </c>
      <c r="F398" s="41">
        <v>164</v>
      </c>
      <c r="G398" s="41">
        <v>355</v>
      </c>
      <c r="H398" s="33">
        <f t="shared" si="13"/>
        <v>837</v>
      </c>
    </row>
    <row r="399" spans="1:8">
      <c r="A399" s="31" t="s">
        <v>900</v>
      </c>
      <c r="B399" s="31" t="s">
        <v>900</v>
      </c>
      <c r="C399" s="31" t="str">
        <f t="shared" si="12"/>
        <v>San Bernardino</v>
      </c>
      <c r="D399" s="34">
        <v>980</v>
      </c>
      <c r="E399" s="34">
        <v>696</v>
      </c>
      <c r="F399" s="34">
        <v>808</v>
      </c>
      <c r="G399" s="34">
        <v>1900</v>
      </c>
      <c r="H399" s="33">
        <f t="shared" si="13"/>
        <v>4384</v>
      </c>
    </row>
    <row r="400" spans="1:8">
      <c r="A400" s="31" t="s">
        <v>340</v>
      </c>
      <c r="B400" s="31" t="str">
        <f>A400</f>
        <v>San Bernardino County - Unincorporated</v>
      </c>
      <c r="C400" s="31" t="str">
        <f t="shared" si="12"/>
        <v>San Bernardino County - Unincorporated</v>
      </c>
      <c r="D400" s="34">
        <v>9</v>
      </c>
      <c r="E400" s="34">
        <v>6</v>
      </c>
      <c r="F400" s="34">
        <v>7</v>
      </c>
      <c r="G400" s="34">
        <v>17</v>
      </c>
      <c r="H400" s="33">
        <f t="shared" si="13"/>
        <v>39</v>
      </c>
    </row>
    <row r="401" spans="1:8">
      <c r="A401" s="31" t="s">
        <v>850</v>
      </c>
      <c r="B401" s="31" t="s">
        <v>853</v>
      </c>
      <c r="C401" s="31" t="str">
        <f t="shared" si="12"/>
        <v>San Bruno</v>
      </c>
      <c r="D401" s="34">
        <v>358</v>
      </c>
      <c r="E401" s="34">
        <v>161</v>
      </c>
      <c r="F401" s="34">
        <v>205</v>
      </c>
      <c r="G401" s="34">
        <v>431</v>
      </c>
      <c r="H401" s="33">
        <f t="shared" si="13"/>
        <v>1155</v>
      </c>
    </row>
    <row r="402" spans="1:8">
      <c r="A402" s="31" t="s">
        <v>757</v>
      </c>
      <c r="B402" s="31" t="s">
        <v>760</v>
      </c>
      <c r="C402" s="31" t="str">
        <f t="shared" si="12"/>
        <v>San Buenaventura</v>
      </c>
      <c r="D402" s="34">
        <v>861</v>
      </c>
      <c r="E402" s="34">
        <v>591</v>
      </c>
      <c r="F402" s="34">
        <v>673</v>
      </c>
      <c r="G402" s="34">
        <v>1529</v>
      </c>
      <c r="H402" s="33">
        <f t="shared" si="13"/>
        <v>3654</v>
      </c>
    </row>
    <row r="403" spans="1:8">
      <c r="A403" s="31" t="s">
        <v>850</v>
      </c>
      <c r="B403" s="31" t="s">
        <v>852</v>
      </c>
      <c r="C403" s="31" t="str">
        <f t="shared" si="12"/>
        <v>San Carlos</v>
      </c>
      <c r="D403" s="34">
        <v>195</v>
      </c>
      <c r="E403" s="34">
        <v>107</v>
      </c>
      <c r="F403" s="34">
        <v>111</v>
      </c>
      <c r="G403" s="34">
        <v>183</v>
      </c>
      <c r="H403" s="33">
        <f t="shared" si="13"/>
        <v>596</v>
      </c>
    </row>
    <row r="404" spans="1:8">
      <c r="A404" s="31" t="s">
        <v>965</v>
      </c>
      <c r="B404" s="31" t="s">
        <v>973</v>
      </c>
      <c r="C404" s="31" t="str">
        <f t="shared" si="12"/>
        <v>San Clemente</v>
      </c>
      <c r="D404" s="34">
        <v>134</v>
      </c>
      <c r="E404" s="34">
        <v>95</v>
      </c>
      <c r="F404" s="34">
        <v>108</v>
      </c>
      <c r="G404" s="34">
        <v>244</v>
      </c>
      <c r="H404" s="33">
        <f t="shared" si="13"/>
        <v>581</v>
      </c>
    </row>
    <row r="405" spans="1:8">
      <c r="A405" s="31" t="s">
        <v>882</v>
      </c>
      <c r="B405" s="31" t="s">
        <v>882</v>
      </c>
      <c r="C405" s="31" t="str">
        <f t="shared" si="12"/>
        <v>San Diego</v>
      </c>
      <c r="D405" s="34">
        <v>21977</v>
      </c>
      <c r="E405" s="34">
        <v>16703</v>
      </c>
      <c r="F405" s="34">
        <v>15462</v>
      </c>
      <c r="G405" s="34">
        <v>33954</v>
      </c>
      <c r="H405" s="33">
        <f t="shared" si="13"/>
        <v>88096</v>
      </c>
    </row>
    <row r="406" spans="1:8">
      <c r="A406" s="31" t="s">
        <v>319</v>
      </c>
      <c r="B406" s="31" t="str">
        <f>A406</f>
        <v>San Diego County - Unincorporated</v>
      </c>
      <c r="C406" s="31" t="str">
        <f t="shared" si="12"/>
        <v>San Diego County - Unincorporated</v>
      </c>
      <c r="D406" s="34">
        <v>2085</v>
      </c>
      <c r="E406" s="34">
        <v>1585</v>
      </c>
      <c r="F406" s="34">
        <v>5864</v>
      </c>
      <c r="G406" s="34">
        <v>12878</v>
      </c>
      <c r="H406" s="33">
        <f t="shared" si="13"/>
        <v>22412</v>
      </c>
    </row>
    <row r="407" spans="1:8">
      <c r="A407" s="31" t="s">
        <v>1042</v>
      </c>
      <c r="B407" s="31" t="s">
        <v>1061</v>
      </c>
      <c r="C407" s="31" t="str">
        <f t="shared" si="12"/>
        <v>San Dimas</v>
      </c>
      <c r="D407" s="34">
        <v>121</v>
      </c>
      <c r="E407" s="34">
        <v>72</v>
      </c>
      <c r="F407" s="34">
        <v>77</v>
      </c>
      <c r="G407" s="34">
        <v>193</v>
      </c>
      <c r="H407" s="33">
        <f t="shared" si="13"/>
        <v>463</v>
      </c>
    </row>
    <row r="408" spans="1:8">
      <c r="A408" s="31" t="s">
        <v>1042</v>
      </c>
      <c r="B408" s="31" t="s">
        <v>1060</v>
      </c>
      <c r="C408" s="31" t="str">
        <f t="shared" si="12"/>
        <v>San Fernando</v>
      </c>
      <c r="D408" s="34">
        <v>55</v>
      </c>
      <c r="E408" s="34">
        <v>32</v>
      </c>
      <c r="F408" s="34">
        <v>35</v>
      </c>
      <c r="G408" s="34">
        <v>95</v>
      </c>
      <c r="H408" s="33">
        <f t="shared" si="13"/>
        <v>217</v>
      </c>
    </row>
    <row r="409" spans="1:8">
      <c r="A409" s="28" t="s">
        <v>746</v>
      </c>
      <c r="B409" s="32" t="s">
        <v>746</v>
      </c>
      <c r="C409" s="31" t="str">
        <f t="shared" si="12"/>
        <v>San Francisco</v>
      </c>
      <c r="D409" s="30">
        <v>6234</v>
      </c>
      <c r="E409" s="30">
        <v>4639</v>
      </c>
      <c r="F409" s="30">
        <v>5460</v>
      </c>
      <c r="G409" s="30">
        <v>12536</v>
      </c>
      <c r="H409" s="29">
        <f t="shared" si="13"/>
        <v>28869</v>
      </c>
    </row>
    <row r="410" spans="1:8">
      <c r="A410" s="31" t="s">
        <v>1042</v>
      </c>
      <c r="B410" s="31" t="s">
        <v>1059</v>
      </c>
      <c r="C410" s="31" t="str">
        <f t="shared" si="12"/>
        <v>San Gabriel</v>
      </c>
      <c r="D410" s="34">
        <v>236</v>
      </c>
      <c r="E410" s="34">
        <v>142</v>
      </c>
      <c r="F410" s="34">
        <v>154</v>
      </c>
      <c r="G410" s="34">
        <v>398</v>
      </c>
      <c r="H410" s="33">
        <f t="shared" si="13"/>
        <v>930</v>
      </c>
    </row>
    <row r="411" spans="1:8">
      <c r="A411" s="31" t="s">
        <v>932</v>
      </c>
      <c r="B411" s="31" t="s">
        <v>934</v>
      </c>
      <c r="C411" s="31" t="str">
        <f t="shared" si="12"/>
        <v>San Jacinto</v>
      </c>
      <c r="D411" s="34">
        <v>562</v>
      </c>
      <c r="E411" s="34">
        <v>394</v>
      </c>
      <c r="F411" s="34">
        <v>441</v>
      </c>
      <c r="G411" s="34">
        <v>1036</v>
      </c>
      <c r="H411" s="33">
        <f t="shared" si="13"/>
        <v>2433</v>
      </c>
    </row>
    <row r="412" spans="1:8">
      <c r="A412" s="31" t="s">
        <v>1173</v>
      </c>
      <c r="B412" s="31" t="s">
        <v>874</v>
      </c>
      <c r="C412" s="31" t="str">
        <f t="shared" si="12"/>
        <v>San Joaquin</v>
      </c>
      <c r="D412" s="41">
        <v>103</v>
      </c>
      <c r="E412" s="41">
        <v>36</v>
      </c>
      <c r="F412" s="41">
        <v>35</v>
      </c>
      <c r="G412" s="41">
        <v>204</v>
      </c>
      <c r="H412" s="33">
        <f t="shared" si="13"/>
        <v>378</v>
      </c>
    </row>
    <row r="413" spans="1:8">
      <c r="A413" s="31" t="s">
        <v>872</v>
      </c>
      <c r="B413" s="31" t="str">
        <f>A413</f>
        <v>San Joaquin County - Unincorporated</v>
      </c>
      <c r="C413" s="31" t="str">
        <f t="shared" si="12"/>
        <v>San Joaquin County - Unincorporated</v>
      </c>
      <c r="D413" s="40">
        <v>2496</v>
      </c>
      <c r="E413" s="40">
        <v>1727</v>
      </c>
      <c r="F413" s="40">
        <v>1724</v>
      </c>
      <c r="G413" s="40">
        <v>4220</v>
      </c>
      <c r="H413" s="33">
        <f t="shared" si="13"/>
        <v>10167</v>
      </c>
    </row>
    <row r="414" spans="1:8">
      <c r="A414" s="31" t="s">
        <v>830</v>
      </c>
      <c r="B414" s="31" t="s">
        <v>832</v>
      </c>
      <c r="C414" s="31" t="str">
        <f t="shared" si="12"/>
        <v>San Jose</v>
      </c>
      <c r="D414" s="34">
        <v>9233</v>
      </c>
      <c r="E414" s="34">
        <v>5428</v>
      </c>
      <c r="F414" s="34">
        <v>6188</v>
      </c>
      <c r="G414" s="34">
        <v>14231</v>
      </c>
      <c r="H414" s="33">
        <f t="shared" si="13"/>
        <v>35080</v>
      </c>
    </row>
    <row r="415" spans="1:8">
      <c r="A415" s="31" t="s">
        <v>923</v>
      </c>
      <c r="B415" s="31" t="s">
        <v>922</v>
      </c>
      <c r="C415" s="31" t="str">
        <f t="shared" si="12"/>
        <v>San Juan Bautista</v>
      </c>
      <c r="D415" s="41">
        <v>10</v>
      </c>
      <c r="E415" s="41">
        <v>6</v>
      </c>
      <c r="F415" s="41">
        <v>8</v>
      </c>
      <c r="G415" s="41">
        <v>17</v>
      </c>
      <c r="H415" s="33">
        <f t="shared" si="13"/>
        <v>41</v>
      </c>
    </row>
    <row r="416" spans="1:8">
      <c r="A416" s="31" t="s">
        <v>965</v>
      </c>
      <c r="B416" s="31" t="s">
        <v>972</v>
      </c>
      <c r="C416" s="31" t="str">
        <f t="shared" si="12"/>
        <v>San Juan Capistrano</v>
      </c>
      <c r="D416" s="34">
        <v>147</v>
      </c>
      <c r="E416" s="34">
        <v>104</v>
      </c>
      <c r="F416" s="34">
        <v>120</v>
      </c>
      <c r="G416" s="34">
        <v>267</v>
      </c>
      <c r="H416" s="33">
        <f t="shared" si="13"/>
        <v>638</v>
      </c>
    </row>
    <row r="417" spans="1:8">
      <c r="A417" s="31" t="s">
        <v>1225</v>
      </c>
      <c r="B417" s="31" t="s">
        <v>1226</v>
      </c>
      <c r="C417" s="31" t="str">
        <f t="shared" si="12"/>
        <v>San Leandro</v>
      </c>
      <c r="D417" s="34">
        <v>504</v>
      </c>
      <c r="E417" s="34">
        <v>270</v>
      </c>
      <c r="F417" s="34">
        <v>352</v>
      </c>
      <c r="G417" s="34">
        <v>1161</v>
      </c>
      <c r="H417" s="33">
        <f t="shared" si="13"/>
        <v>2287</v>
      </c>
    </row>
    <row r="418" spans="1:8">
      <c r="A418" s="31" t="s">
        <v>865</v>
      </c>
      <c r="B418" s="31" t="s">
        <v>865</v>
      </c>
      <c r="C418" s="31" t="str">
        <f t="shared" si="12"/>
        <v>San Luis Obispo</v>
      </c>
      <c r="D418" s="34">
        <v>285</v>
      </c>
      <c r="E418" s="34">
        <v>179</v>
      </c>
      <c r="F418" s="34">
        <v>201</v>
      </c>
      <c r="G418" s="34">
        <v>478</v>
      </c>
      <c r="H418" s="33">
        <f t="shared" si="13"/>
        <v>1143</v>
      </c>
    </row>
    <row r="419" spans="1:8">
      <c r="A419" s="31" t="s">
        <v>293</v>
      </c>
      <c r="B419" s="31" t="str">
        <f>A419</f>
        <v>San Luis Obispo County - Unincorporated</v>
      </c>
      <c r="C419" s="31" t="str">
        <f t="shared" si="12"/>
        <v>San Luis Obispo County - Unincorporated</v>
      </c>
      <c r="D419" s="34">
        <v>336</v>
      </c>
      <c r="E419" s="34">
        <v>211</v>
      </c>
      <c r="F419" s="34">
        <v>237</v>
      </c>
      <c r="G419" s="34">
        <v>563</v>
      </c>
      <c r="H419" s="33">
        <f t="shared" si="13"/>
        <v>1347</v>
      </c>
    </row>
    <row r="420" spans="1:8">
      <c r="A420" s="31" t="s">
        <v>882</v>
      </c>
      <c r="B420" s="31" t="s">
        <v>885</v>
      </c>
      <c r="C420" s="31" t="str">
        <f t="shared" si="12"/>
        <v>San Marcos</v>
      </c>
      <c r="D420" s="34">
        <v>1043</v>
      </c>
      <c r="E420" s="34">
        <v>793</v>
      </c>
      <c r="F420" s="34">
        <v>734</v>
      </c>
      <c r="G420" s="34">
        <v>1613</v>
      </c>
      <c r="H420" s="33">
        <f t="shared" si="13"/>
        <v>4183</v>
      </c>
    </row>
    <row r="421" spans="1:8">
      <c r="A421" s="31" t="s">
        <v>1042</v>
      </c>
      <c r="B421" s="31" t="s">
        <v>1058</v>
      </c>
      <c r="C421" s="31" t="str">
        <f t="shared" si="12"/>
        <v>San Marino</v>
      </c>
      <c r="D421" s="34">
        <v>1</v>
      </c>
      <c r="E421" s="34">
        <v>1</v>
      </c>
      <c r="F421" s="34">
        <v>0</v>
      </c>
      <c r="G421" s="34">
        <v>0</v>
      </c>
      <c r="H421" s="33">
        <f t="shared" si="13"/>
        <v>2</v>
      </c>
    </row>
    <row r="422" spans="1:8">
      <c r="A422" s="31" t="s">
        <v>850</v>
      </c>
      <c r="B422" s="31" t="s">
        <v>850</v>
      </c>
      <c r="C422" s="31" t="str">
        <f t="shared" si="12"/>
        <v>San Mateo</v>
      </c>
      <c r="D422" s="34">
        <v>859</v>
      </c>
      <c r="E422" s="34">
        <v>469</v>
      </c>
      <c r="F422" s="34">
        <v>530</v>
      </c>
      <c r="G422" s="34">
        <v>1242</v>
      </c>
      <c r="H422" s="33">
        <f t="shared" si="13"/>
        <v>3100</v>
      </c>
    </row>
    <row r="423" spans="1:8">
      <c r="A423" s="31" t="s">
        <v>274</v>
      </c>
      <c r="B423" s="31" t="str">
        <f>A423</f>
        <v>San Mateo County - Unincorporated</v>
      </c>
      <c r="C423" s="31" t="str">
        <f t="shared" si="12"/>
        <v>San Mateo County - Unincorporated</v>
      </c>
      <c r="D423" s="34">
        <v>153</v>
      </c>
      <c r="E423" s="34">
        <v>103</v>
      </c>
      <c r="F423" s="34">
        <v>102</v>
      </c>
      <c r="G423" s="34">
        <v>555</v>
      </c>
      <c r="H423" s="33">
        <f t="shared" si="13"/>
        <v>913</v>
      </c>
    </row>
    <row r="424" spans="1:8">
      <c r="A424" s="31" t="s">
        <v>1192</v>
      </c>
      <c r="B424" s="31" t="s">
        <v>1194</v>
      </c>
      <c r="C424" s="31" t="str">
        <f t="shared" si="12"/>
        <v>San Pablo</v>
      </c>
      <c r="D424" s="34">
        <v>56</v>
      </c>
      <c r="E424" s="34">
        <v>53</v>
      </c>
      <c r="F424" s="34">
        <v>75</v>
      </c>
      <c r="G424" s="34">
        <v>265</v>
      </c>
      <c r="H424" s="33">
        <f t="shared" si="13"/>
        <v>449</v>
      </c>
    </row>
    <row r="425" spans="1:8">
      <c r="A425" s="31" t="s">
        <v>1032</v>
      </c>
      <c r="B425" s="31" t="s">
        <v>1034</v>
      </c>
      <c r="C425" s="31" t="str">
        <f t="shared" si="12"/>
        <v>San Rafael</v>
      </c>
      <c r="D425" s="34">
        <v>240</v>
      </c>
      <c r="E425" s="34">
        <v>148</v>
      </c>
      <c r="F425" s="34">
        <v>181</v>
      </c>
      <c r="G425" s="34">
        <v>438</v>
      </c>
      <c r="H425" s="33">
        <f t="shared" si="13"/>
        <v>1007</v>
      </c>
    </row>
    <row r="426" spans="1:8">
      <c r="A426" s="31" t="s">
        <v>1192</v>
      </c>
      <c r="B426" s="31" t="s">
        <v>1193</v>
      </c>
      <c r="C426" s="31" t="str">
        <f t="shared" si="12"/>
        <v>San Ramon</v>
      </c>
      <c r="D426" s="34">
        <v>516</v>
      </c>
      <c r="E426" s="34">
        <v>279</v>
      </c>
      <c r="F426" s="34">
        <v>282</v>
      </c>
      <c r="G426" s="34">
        <v>340</v>
      </c>
      <c r="H426" s="33">
        <f t="shared" si="13"/>
        <v>1417</v>
      </c>
    </row>
    <row r="427" spans="1:8">
      <c r="A427" s="31" t="s">
        <v>1007</v>
      </c>
      <c r="B427" s="31" t="s">
        <v>1009</v>
      </c>
      <c r="C427" s="31" t="str">
        <f t="shared" si="12"/>
        <v>Sand City</v>
      </c>
      <c r="D427" s="37">
        <v>13</v>
      </c>
      <c r="E427" s="37">
        <v>9</v>
      </c>
      <c r="F427" s="37">
        <v>10</v>
      </c>
      <c r="G427" s="37">
        <v>23</v>
      </c>
      <c r="H427" s="42">
        <f t="shared" si="13"/>
        <v>55</v>
      </c>
    </row>
    <row r="428" spans="1:8">
      <c r="A428" s="31" t="s">
        <v>1173</v>
      </c>
      <c r="B428" s="31" t="s">
        <v>1174</v>
      </c>
      <c r="C428" s="31" t="str">
        <f t="shared" si="12"/>
        <v>Sanger</v>
      </c>
      <c r="D428" s="41">
        <v>312</v>
      </c>
      <c r="E428" s="41">
        <v>175</v>
      </c>
      <c r="F428" s="41">
        <v>163</v>
      </c>
      <c r="G428" s="41">
        <v>568</v>
      </c>
      <c r="H428" s="33">
        <f t="shared" si="13"/>
        <v>1218</v>
      </c>
    </row>
    <row r="429" spans="1:8">
      <c r="A429" s="31" t="s">
        <v>965</v>
      </c>
      <c r="B429" s="31" t="s">
        <v>971</v>
      </c>
      <c r="C429" s="31" t="str">
        <f t="shared" si="12"/>
        <v>Santa Ana</v>
      </c>
      <c r="D429" s="34">
        <v>45</v>
      </c>
      <c r="E429" s="34">
        <v>32</v>
      </c>
      <c r="F429" s="34">
        <v>37</v>
      </c>
      <c r="G429" s="34">
        <v>90</v>
      </c>
      <c r="H429" s="33">
        <f t="shared" si="13"/>
        <v>204</v>
      </c>
    </row>
    <row r="430" spans="1:8">
      <c r="A430" s="31" t="s">
        <v>843</v>
      </c>
      <c r="B430" s="31" t="s">
        <v>843</v>
      </c>
      <c r="C430" s="31" t="str">
        <f t="shared" si="12"/>
        <v>Santa Barbara</v>
      </c>
      <c r="D430" s="38">
        <v>962</v>
      </c>
      <c r="E430" s="38">
        <v>701</v>
      </c>
      <c r="F430" s="38">
        <v>820</v>
      </c>
      <c r="G430" s="38">
        <v>1617</v>
      </c>
      <c r="H430" s="33">
        <f t="shared" si="13"/>
        <v>4100</v>
      </c>
    </row>
    <row r="431" spans="1:8">
      <c r="A431" s="31" t="s">
        <v>264</v>
      </c>
      <c r="B431" s="31" t="str">
        <f>A431</f>
        <v>Santa Barbara County - Unincorporated</v>
      </c>
      <c r="C431" s="31" t="str">
        <f t="shared" si="12"/>
        <v>Santa Barbara County - Unincorporated</v>
      </c>
      <c r="D431" s="38">
        <v>120</v>
      </c>
      <c r="E431" s="38">
        <v>80</v>
      </c>
      <c r="F431" s="38">
        <v>90</v>
      </c>
      <c r="G431" s="38">
        <v>210</v>
      </c>
      <c r="H431" s="33">
        <f t="shared" si="13"/>
        <v>500</v>
      </c>
    </row>
    <row r="432" spans="1:8">
      <c r="A432" s="31" t="s">
        <v>830</v>
      </c>
      <c r="B432" s="31" t="s">
        <v>830</v>
      </c>
      <c r="C432" s="31" t="str">
        <f t="shared" si="12"/>
        <v>Santa Clara</v>
      </c>
      <c r="D432" s="34">
        <v>1050</v>
      </c>
      <c r="E432" s="34">
        <v>695</v>
      </c>
      <c r="F432" s="34">
        <v>755</v>
      </c>
      <c r="G432" s="34">
        <v>1593</v>
      </c>
      <c r="H432" s="33">
        <f t="shared" si="13"/>
        <v>4093</v>
      </c>
    </row>
    <row r="433" spans="1:8">
      <c r="A433" s="31" t="s">
        <v>245</v>
      </c>
      <c r="B433" s="31" t="str">
        <f>A433</f>
        <v>Santa Clara County - Unincorporated</v>
      </c>
      <c r="C433" s="31" t="str">
        <f t="shared" si="12"/>
        <v>Santa Clara County - Unincorporated</v>
      </c>
      <c r="D433" s="34">
        <v>22</v>
      </c>
      <c r="E433" s="34">
        <v>13</v>
      </c>
      <c r="F433" s="34">
        <v>214</v>
      </c>
      <c r="G433" s="34">
        <v>28</v>
      </c>
      <c r="H433" s="33">
        <f t="shared" si="13"/>
        <v>277</v>
      </c>
    </row>
    <row r="434" spans="1:8">
      <c r="A434" s="31" t="s">
        <v>1042</v>
      </c>
      <c r="B434" s="31" t="s">
        <v>1057</v>
      </c>
      <c r="C434" s="31" t="str">
        <f t="shared" si="12"/>
        <v>Santa Clarita</v>
      </c>
      <c r="D434" s="34">
        <v>2645</v>
      </c>
      <c r="E434" s="34">
        <v>1678</v>
      </c>
      <c r="F434" s="34">
        <v>1532</v>
      </c>
      <c r="G434" s="34">
        <v>5127</v>
      </c>
      <c r="H434" s="33">
        <f t="shared" si="13"/>
        <v>10982</v>
      </c>
    </row>
    <row r="435" spans="1:8">
      <c r="A435" s="31" t="s">
        <v>826</v>
      </c>
      <c r="B435" s="31" t="s">
        <v>826</v>
      </c>
      <c r="C435" s="31" t="str">
        <f t="shared" si="12"/>
        <v>Santa Cruz</v>
      </c>
      <c r="D435" s="37">
        <v>180</v>
      </c>
      <c r="E435" s="37">
        <v>118</v>
      </c>
      <c r="F435" s="37">
        <v>136</v>
      </c>
      <c r="G435" s="37">
        <v>313</v>
      </c>
      <c r="H435" s="33">
        <f t="shared" si="13"/>
        <v>747</v>
      </c>
    </row>
    <row r="436" spans="1:8">
      <c r="A436" s="31" t="s">
        <v>239</v>
      </c>
      <c r="B436" s="31" t="str">
        <f>A436</f>
        <v>Santa Cruz County - Unincorporated</v>
      </c>
      <c r="C436" s="31" t="str">
        <f t="shared" si="12"/>
        <v>Santa Cruz County - Unincorporated</v>
      </c>
      <c r="D436" s="37">
        <v>317</v>
      </c>
      <c r="E436" s="37">
        <v>207</v>
      </c>
      <c r="F436" s="37">
        <v>240</v>
      </c>
      <c r="G436" s="37">
        <v>550</v>
      </c>
      <c r="H436" s="33">
        <f t="shared" si="13"/>
        <v>1314</v>
      </c>
    </row>
    <row r="437" spans="1:8">
      <c r="A437" s="31" t="s">
        <v>1042</v>
      </c>
      <c r="B437" s="31" t="s">
        <v>1056</v>
      </c>
      <c r="C437" s="31" t="str">
        <f t="shared" si="12"/>
        <v>Santa Fe Springs</v>
      </c>
      <c r="D437" s="34">
        <v>82</v>
      </c>
      <c r="E437" s="34">
        <v>50</v>
      </c>
      <c r="F437" s="34">
        <v>53</v>
      </c>
      <c r="G437" s="34">
        <v>139</v>
      </c>
      <c r="H437" s="33">
        <f t="shared" si="13"/>
        <v>324</v>
      </c>
    </row>
    <row r="438" spans="1:8">
      <c r="A438" s="31" t="s">
        <v>843</v>
      </c>
      <c r="B438" s="31" t="s">
        <v>844</v>
      </c>
      <c r="C438" s="31" t="str">
        <f t="shared" si="12"/>
        <v>Santa Maria</v>
      </c>
      <c r="D438" s="38">
        <v>985</v>
      </c>
      <c r="E438" s="38">
        <v>656</v>
      </c>
      <c r="F438" s="38">
        <v>730</v>
      </c>
      <c r="G438" s="38">
        <v>1731</v>
      </c>
      <c r="H438" s="33">
        <f t="shared" si="13"/>
        <v>4102</v>
      </c>
    </row>
    <row r="439" spans="1:8">
      <c r="A439" s="31" t="s">
        <v>1042</v>
      </c>
      <c r="B439" s="31" t="s">
        <v>1055</v>
      </c>
      <c r="C439" s="31" t="str">
        <f t="shared" si="12"/>
        <v>Santa Monica</v>
      </c>
      <c r="D439" s="34">
        <v>428</v>
      </c>
      <c r="E439" s="34">
        <v>263</v>
      </c>
      <c r="F439" s="34">
        <v>283</v>
      </c>
      <c r="G439" s="34">
        <v>700</v>
      </c>
      <c r="H439" s="33">
        <f t="shared" si="13"/>
        <v>1674</v>
      </c>
    </row>
    <row r="440" spans="1:8">
      <c r="A440" s="31" t="s">
        <v>757</v>
      </c>
      <c r="B440" s="31" t="s">
        <v>759</v>
      </c>
      <c r="C440" s="31" t="str">
        <f t="shared" si="12"/>
        <v>Santa Paula</v>
      </c>
      <c r="D440" s="34">
        <v>288</v>
      </c>
      <c r="E440" s="34">
        <v>201</v>
      </c>
      <c r="F440" s="34">
        <v>241</v>
      </c>
      <c r="G440" s="34">
        <v>555</v>
      </c>
      <c r="H440" s="33">
        <f t="shared" si="13"/>
        <v>1285</v>
      </c>
    </row>
    <row r="441" spans="1:8">
      <c r="A441" s="31" t="s">
        <v>793</v>
      </c>
      <c r="B441" s="31" t="s">
        <v>795</v>
      </c>
      <c r="C441" s="31" t="str">
        <f t="shared" si="12"/>
        <v>Santa Rosa</v>
      </c>
      <c r="D441" s="34">
        <f>947+94</f>
        <v>1041</v>
      </c>
      <c r="E441" s="34">
        <f>581+90</f>
        <v>671</v>
      </c>
      <c r="F441" s="34">
        <v>759</v>
      </c>
      <c r="G441" s="34">
        <f>2375+237</f>
        <v>2612</v>
      </c>
      <c r="H441" s="33">
        <f t="shared" si="13"/>
        <v>5083</v>
      </c>
    </row>
    <row r="442" spans="1:8">
      <c r="A442" s="31" t="s">
        <v>882</v>
      </c>
      <c r="B442" s="31" t="s">
        <v>884</v>
      </c>
      <c r="C442" s="31" t="str">
        <f t="shared" si="12"/>
        <v>Santee</v>
      </c>
      <c r="D442" s="34">
        <v>914</v>
      </c>
      <c r="E442" s="34">
        <v>694</v>
      </c>
      <c r="F442" s="34">
        <v>642</v>
      </c>
      <c r="G442" s="34">
        <v>1410</v>
      </c>
      <c r="H442" s="33">
        <f t="shared" si="13"/>
        <v>3660</v>
      </c>
    </row>
    <row r="443" spans="1:8">
      <c r="A443" s="31" t="s">
        <v>830</v>
      </c>
      <c r="B443" s="31" t="s">
        <v>831</v>
      </c>
      <c r="C443" s="31" t="str">
        <f t="shared" si="12"/>
        <v>Saratoga</v>
      </c>
      <c r="D443" s="34">
        <v>147</v>
      </c>
      <c r="E443" s="34">
        <v>95</v>
      </c>
      <c r="F443" s="34">
        <v>104</v>
      </c>
      <c r="G443" s="34">
        <v>93</v>
      </c>
      <c r="H443" s="33">
        <f t="shared" si="13"/>
        <v>439</v>
      </c>
    </row>
    <row r="444" spans="1:8">
      <c r="A444" s="31" t="s">
        <v>1032</v>
      </c>
      <c r="B444" s="31" t="s">
        <v>1033</v>
      </c>
      <c r="C444" s="31" t="str">
        <f t="shared" si="12"/>
        <v>Sausalito</v>
      </c>
      <c r="D444" s="34">
        <v>26</v>
      </c>
      <c r="E444" s="34">
        <v>14</v>
      </c>
      <c r="F444" s="34">
        <v>16</v>
      </c>
      <c r="G444" s="34">
        <v>23</v>
      </c>
      <c r="H444" s="33">
        <f t="shared" si="13"/>
        <v>79</v>
      </c>
    </row>
    <row r="445" spans="1:8">
      <c r="A445" s="31" t="s">
        <v>826</v>
      </c>
      <c r="B445" s="31" t="s">
        <v>827</v>
      </c>
      <c r="C445" s="31" t="str">
        <f t="shared" si="12"/>
        <v>Scotts Valley</v>
      </c>
      <c r="D445" s="37">
        <v>34</v>
      </c>
      <c r="E445" s="37">
        <v>22</v>
      </c>
      <c r="F445" s="37">
        <v>26</v>
      </c>
      <c r="G445" s="37">
        <v>58</v>
      </c>
      <c r="H445" s="33">
        <f t="shared" si="13"/>
        <v>140</v>
      </c>
    </row>
    <row r="446" spans="1:8">
      <c r="A446" s="31" t="s">
        <v>965</v>
      </c>
      <c r="B446" s="31" t="s">
        <v>970</v>
      </c>
      <c r="C446" s="31" t="str">
        <f t="shared" si="12"/>
        <v>Seal Beach</v>
      </c>
      <c r="D446" s="34">
        <v>1</v>
      </c>
      <c r="E446" s="34">
        <v>1</v>
      </c>
      <c r="F446" s="34">
        <v>0</v>
      </c>
      <c r="G446" s="34">
        <v>0</v>
      </c>
      <c r="H446" s="33">
        <f t="shared" si="13"/>
        <v>2</v>
      </c>
    </row>
    <row r="447" spans="1:8">
      <c r="A447" s="31" t="s">
        <v>1007</v>
      </c>
      <c r="B447" s="31" t="s">
        <v>1008</v>
      </c>
      <c r="C447" s="31" t="str">
        <f t="shared" si="12"/>
        <v>Seaside</v>
      </c>
      <c r="D447" s="37">
        <v>95</v>
      </c>
      <c r="E447" s="37">
        <v>62</v>
      </c>
      <c r="F447" s="37">
        <v>72</v>
      </c>
      <c r="G447" s="37">
        <v>164</v>
      </c>
      <c r="H447" s="42">
        <f t="shared" si="13"/>
        <v>393</v>
      </c>
    </row>
    <row r="448" spans="1:8">
      <c r="A448" s="31" t="s">
        <v>793</v>
      </c>
      <c r="B448" s="31" t="s">
        <v>794</v>
      </c>
      <c r="C448" s="31" t="str">
        <f t="shared" si="12"/>
        <v>Sebastopol</v>
      </c>
      <c r="D448" s="34">
        <v>22</v>
      </c>
      <c r="E448" s="34">
        <v>17</v>
      </c>
      <c r="F448" s="34">
        <v>19</v>
      </c>
      <c r="G448" s="34">
        <v>62</v>
      </c>
      <c r="H448" s="33">
        <f t="shared" si="13"/>
        <v>120</v>
      </c>
    </row>
    <row r="449" spans="1:8">
      <c r="A449" s="31" t="s">
        <v>1173</v>
      </c>
      <c r="B449" s="31" t="s">
        <v>1172</v>
      </c>
      <c r="C449" s="31" t="str">
        <f t="shared" si="12"/>
        <v>Selma</v>
      </c>
      <c r="D449" s="41">
        <v>140</v>
      </c>
      <c r="E449" s="41">
        <v>115</v>
      </c>
      <c r="F449" s="41">
        <v>69</v>
      </c>
      <c r="G449" s="41">
        <v>281</v>
      </c>
      <c r="H449" s="33">
        <f t="shared" si="13"/>
        <v>605</v>
      </c>
    </row>
    <row r="450" spans="1:8">
      <c r="A450" s="31" t="s">
        <v>1140</v>
      </c>
      <c r="B450" s="31" t="s">
        <v>1143</v>
      </c>
      <c r="C450" s="31" t="str">
        <f t="shared" ref="C450:C513" si="14">B450</f>
        <v>Shafter</v>
      </c>
      <c r="D450" s="41">
        <v>417</v>
      </c>
      <c r="E450" s="41">
        <v>426</v>
      </c>
      <c r="F450" s="41">
        <v>397</v>
      </c>
      <c r="G450" s="41">
        <v>796</v>
      </c>
      <c r="H450" s="33">
        <f t="shared" ref="H450:H513" si="15">SUM(D450:G450)</f>
        <v>2036</v>
      </c>
    </row>
    <row r="451" spans="1:8">
      <c r="A451" s="31" t="s">
        <v>232</v>
      </c>
      <c r="B451" s="31" t="str">
        <f>A451</f>
        <v>Shasta County - Unincorporated</v>
      </c>
      <c r="C451" s="31" t="str">
        <f t="shared" si="14"/>
        <v>Shasta County - Unincorporated</v>
      </c>
      <c r="D451" s="34">
        <v>189</v>
      </c>
      <c r="E451" s="34">
        <v>117</v>
      </c>
      <c r="F451" s="34">
        <v>128</v>
      </c>
      <c r="G451" s="34">
        <v>321</v>
      </c>
      <c r="H451" s="33">
        <f t="shared" si="15"/>
        <v>755</v>
      </c>
    </row>
    <row r="452" spans="1:8">
      <c r="A452" s="31" t="s">
        <v>822</v>
      </c>
      <c r="B452" s="31" t="s">
        <v>821</v>
      </c>
      <c r="C452" s="31" t="str">
        <f t="shared" si="14"/>
        <v>Shasta Lake</v>
      </c>
      <c r="D452" s="34">
        <v>32</v>
      </c>
      <c r="E452" s="34">
        <v>21</v>
      </c>
      <c r="F452" s="34">
        <v>23</v>
      </c>
      <c r="G452" s="34">
        <v>58</v>
      </c>
      <c r="H452" s="33">
        <f t="shared" si="15"/>
        <v>134</v>
      </c>
    </row>
    <row r="453" spans="1:8">
      <c r="A453" s="31" t="s">
        <v>227</v>
      </c>
      <c r="B453" s="31" t="str">
        <f>A453</f>
        <v>Sierra County - Unincorporated</v>
      </c>
      <c r="C453" s="31" t="str">
        <f t="shared" si="14"/>
        <v>Sierra County - Unincorporated</v>
      </c>
      <c r="D453" s="34">
        <v>1</v>
      </c>
      <c r="E453" s="34">
        <v>1</v>
      </c>
      <c r="F453" s="34">
        <v>0</v>
      </c>
      <c r="G453" s="34">
        <v>0</v>
      </c>
      <c r="H453" s="33">
        <f t="shared" si="15"/>
        <v>2</v>
      </c>
    </row>
    <row r="454" spans="1:8">
      <c r="A454" s="31" t="s">
        <v>1042</v>
      </c>
      <c r="B454" s="31" t="s">
        <v>1054</v>
      </c>
      <c r="C454" s="31" t="str">
        <f t="shared" si="14"/>
        <v>Sierra Madre</v>
      </c>
      <c r="D454" s="34">
        <v>14</v>
      </c>
      <c r="E454" s="34">
        <v>9</v>
      </c>
      <c r="F454" s="34">
        <v>9</v>
      </c>
      <c r="G454" s="34">
        <v>23</v>
      </c>
      <c r="H454" s="33">
        <f t="shared" si="15"/>
        <v>55</v>
      </c>
    </row>
    <row r="455" spans="1:8">
      <c r="A455" s="31" t="s">
        <v>1042</v>
      </c>
      <c r="B455" s="31" t="s">
        <v>1053</v>
      </c>
      <c r="C455" s="31" t="str">
        <f t="shared" si="14"/>
        <v>Signal Hill</v>
      </c>
      <c r="D455" s="34">
        <v>44</v>
      </c>
      <c r="E455" s="34">
        <v>27</v>
      </c>
      <c r="F455" s="34">
        <v>28</v>
      </c>
      <c r="G455" s="34">
        <v>70</v>
      </c>
      <c r="H455" s="33">
        <f t="shared" si="15"/>
        <v>169</v>
      </c>
    </row>
    <row r="456" spans="1:8">
      <c r="A456" s="31" t="s">
        <v>757</v>
      </c>
      <c r="B456" s="31" t="s">
        <v>758</v>
      </c>
      <c r="C456" s="31" t="str">
        <f t="shared" si="14"/>
        <v>Simi Valley</v>
      </c>
      <c r="D456" s="34">
        <v>310</v>
      </c>
      <c r="E456" s="34">
        <v>208</v>
      </c>
      <c r="F456" s="34">
        <v>229</v>
      </c>
      <c r="G456" s="34">
        <v>509</v>
      </c>
      <c r="H456" s="33">
        <f t="shared" si="15"/>
        <v>1256</v>
      </c>
    </row>
    <row r="457" spans="1:8">
      <c r="A457" s="31" t="s">
        <v>220</v>
      </c>
      <c r="B457" s="31" t="str">
        <f>A457</f>
        <v>Siskiyou County - Unincorporated</v>
      </c>
      <c r="C457" s="31" t="str">
        <f t="shared" si="14"/>
        <v>Siskiyou County - Unincorporated</v>
      </c>
      <c r="D457" s="34">
        <v>65</v>
      </c>
      <c r="E457" s="34">
        <v>40</v>
      </c>
      <c r="F457" s="34">
        <v>43</v>
      </c>
      <c r="G457" s="34">
        <v>110</v>
      </c>
      <c r="H457" s="33">
        <f t="shared" si="15"/>
        <v>258</v>
      </c>
    </row>
    <row r="458" spans="1:8">
      <c r="A458" s="31" t="s">
        <v>882</v>
      </c>
      <c r="B458" s="31" t="s">
        <v>883</v>
      </c>
      <c r="C458" s="31" t="str">
        <f t="shared" si="14"/>
        <v>Solana Beach</v>
      </c>
      <c r="D458" s="34">
        <v>85</v>
      </c>
      <c r="E458" s="34">
        <v>65</v>
      </c>
      <c r="F458" s="34">
        <v>59</v>
      </c>
      <c r="G458" s="34">
        <v>131</v>
      </c>
      <c r="H458" s="33">
        <f t="shared" si="15"/>
        <v>340</v>
      </c>
    </row>
    <row r="459" spans="1:8">
      <c r="A459" s="31" t="s">
        <v>211</v>
      </c>
      <c r="B459" s="31" t="str">
        <f>A459</f>
        <v>Solano County - Unincorporated</v>
      </c>
      <c r="C459" s="31" t="str">
        <f t="shared" si="14"/>
        <v>Solano County - Unincorporated</v>
      </c>
      <c r="D459" s="34">
        <v>26</v>
      </c>
      <c r="E459" s="34">
        <v>15</v>
      </c>
      <c r="F459" s="34">
        <v>19</v>
      </c>
      <c r="G459" s="34">
        <v>43</v>
      </c>
      <c r="H459" s="33">
        <f t="shared" si="15"/>
        <v>103</v>
      </c>
    </row>
    <row r="460" spans="1:8">
      <c r="A460" s="31" t="s">
        <v>1007</v>
      </c>
      <c r="B460" s="31" t="s">
        <v>1006</v>
      </c>
      <c r="C460" s="31" t="str">
        <f t="shared" si="14"/>
        <v>Soledad</v>
      </c>
      <c r="D460" s="37">
        <v>46</v>
      </c>
      <c r="E460" s="37">
        <v>30</v>
      </c>
      <c r="F460" s="37">
        <v>35</v>
      </c>
      <c r="G460" s="37">
        <v>80</v>
      </c>
      <c r="H460" s="42">
        <f t="shared" si="15"/>
        <v>191</v>
      </c>
    </row>
    <row r="461" spans="1:8">
      <c r="A461" s="39" t="s">
        <v>843</v>
      </c>
      <c r="B461" s="31" t="s">
        <v>842</v>
      </c>
      <c r="C461" s="31" t="str">
        <f t="shared" si="14"/>
        <v>Solvang</v>
      </c>
      <c r="D461" s="38">
        <v>42</v>
      </c>
      <c r="E461" s="38">
        <v>28</v>
      </c>
      <c r="F461" s="38">
        <v>30</v>
      </c>
      <c r="G461" s="38">
        <v>75</v>
      </c>
      <c r="H461" s="33">
        <f t="shared" si="15"/>
        <v>175</v>
      </c>
    </row>
    <row r="462" spans="1:8">
      <c r="A462" s="31" t="s">
        <v>793</v>
      </c>
      <c r="B462" s="31" t="s">
        <v>793</v>
      </c>
      <c r="C462" s="31" t="str">
        <f t="shared" si="14"/>
        <v>Sonoma</v>
      </c>
      <c r="D462" s="34">
        <v>24</v>
      </c>
      <c r="E462" s="34">
        <v>23</v>
      </c>
      <c r="F462" s="34">
        <v>27</v>
      </c>
      <c r="G462" s="34">
        <v>63</v>
      </c>
      <c r="H462" s="33">
        <f t="shared" si="15"/>
        <v>137</v>
      </c>
    </row>
    <row r="463" spans="1:8">
      <c r="A463" s="31" t="s">
        <v>198</v>
      </c>
      <c r="B463" s="31" t="str">
        <f>A463</f>
        <v>Sonoma County - Unincorporated</v>
      </c>
      <c r="C463" s="31" t="str">
        <f t="shared" si="14"/>
        <v>Sonoma County - Unincorporated</v>
      </c>
      <c r="D463" s="34">
        <f>220-94</f>
        <v>126</v>
      </c>
      <c r="E463" s="34">
        <f>127-90</f>
        <v>37</v>
      </c>
      <c r="F463" s="34">
        <v>160</v>
      </c>
      <c r="G463" s="34">
        <f>429-237</f>
        <v>192</v>
      </c>
      <c r="H463" s="33">
        <f t="shared" si="15"/>
        <v>515</v>
      </c>
    </row>
    <row r="464" spans="1:8">
      <c r="A464" s="31" t="s">
        <v>768</v>
      </c>
      <c r="B464" s="31" t="s">
        <v>767</v>
      </c>
      <c r="C464" s="31" t="str">
        <f t="shared" si="14"/>
        <v>Sonora</v>
      </c>
      <c r="D464" s="34">
        <v>23</v>
      </c>
      <c r="E464" s="34">
        <v>16</v>
      </c>
      <c r="F464" s="34">
        <v>19</v>
      </c>
      <c r="G464" s="34">
        <v>42</v>
      </c>
      <c r="H464" s="33">
        <f t="shared" si="15"/>
        <v>100</v>
      </c>
    </row>
    <row r="465" spans="1:8">
      <c r="A465" s="31" t="s">
        <v>1042</v>
      </c>
      <c r="B465" s="31" t="s">
        <v>1052</v>
      </c>
      <c r="C465" s="31" t="str">
        <f t="shared" si="14"/>
        <v>South El Monte</v>
      </c>
      <c r="D465" s="34">
        <v>43</v>
      </c>
      <c r="E465" s="34">
        <v>25</v>
      </c>
      <c r="F465" s="34">
        <v>28</v>
      </c>
      <c r="G465" s="34">
        <v>76</v>
      </c>
      <c r="H465" s="33">
        <f t="shared" si="15"/>
        <v>172</v>
      </c>
    </row>
    <row r="466" spans="1:8">
      <c r="A466" s="31" t="s">
        <v>1042</v>
      </c>
      <c r="B466" s="31" t="s">
        <v>1051</v>
      </c>
      <c r="C466" s="31" t="str">
        <f t="shared" si="14"/>
        <v>South Gate</v>
      </c>
      <c r="D466" s="34">
        <v>314</v>
      </c>
      <c r="E466" s="34">
        <v>185</v>
      </c>
      <c r="F466" s="34">
        <v>205</v>
      </c>
      <c r="G466" s="34">
        <v>558</v>
      </c>
      <c r="H466" s="33">
        <f t="shared" si="15"/>
        <v>1262</v>
      </c>
    </row>
    <row r="467" spans="1:8">
      <c r="A467" s="31" t="s">
        <v>1187</v>
      </c>
      <c r="B467" s="31" t="s">
        <v>1186</v>
      </c>
      <c r="C467" s="31" t="str">
        <f t="shared" si="14"/>
        <v>South Lake Tahoe</v>
      </c>
      <c r="D467" s="34">
        <v>54</v>
      </c>
      <c r="E467" s="34">
        <v>38</v>
      </c>
      <c r="F467" s="34">
        <v>63</v>
      </c>
      <c r="G467" s="34">
        <v>181</v>
      </c>
      <c r="H467" s="33">
        <f t="shared" si="15"/>
        <v>336</v>
      </c>
    </row>
    <row r="468" spans="1:8">
      <c r="A468" s="31" t="s">
        <v>1042</v>
      </c>
      <c r="B468" s="31" t="s">
        <v>1050</v>
      </c>
      <c r="C468" s="31" t="str">
        <f t="shared" si="14"/>
        <v>South Pasadena</v>
      </c>
      <c r="D468" s="34">
        <v>17</v>
      </c>
      <c r="E468" s="34">
        <v>10</v>
      </c>
      <c r="F468" s="34">
        <v>11</v>
      </c>
      <c r="G468" s="34">
        <v>25</v>
      </c>
      <c r="H468" s="33">
        <f t="shared" si="15"/>
        <v>63</v>
      </c>
    </row>
    <row r="469" spans="1:8">
      <c r="A469" s="31" t="s">
        <v>850</v>
      </c>
      <c r="B469" s="31" t="s">
        <v>851</v>
      </c>
      <c r="C469" s="31" t="str">
        <f t="shared" si="14"/>
        <v>South San Francisco</v>
      </c>
      <c r="D469" s="34">
        <v>565</v>
      </c>
      <c r="E469" s="34">
        <v>281</v>
      </c>
      <c r="F469" s="34">
        <v>313</v>
      </c>
      <c r="G469" s="34">
        <v>705</v>
      </c>
      <c r="H469" s="33">
        <f t="shared" si="15"/>
        <v>1864</v>
      </c>
    </row>
    <row r="470" spans="1:8">
      <c r="A470" s="31" t="s">
        <v>1002</v>
      </c>
      <c r="B470" s="31" t="s">
        <v>1003</v>
      </c>
      <c r="C470" s="31" t="str">
        <f t="shared" si="14"/>
        <v>St. Helena</v>
      </c>
      <c r="D470" s="34">
        <v>8</v>
      </c>
      <c r="E470" s="34">
        <v>5</v>
      </c>
      <c r="F470" s="34">
        <v>5</v>
      </c>
      <c r="G470" s="34">
        <v>13</v>
      </c>
      <c r="H470" s="33">
        <f t="shared" si="15"/>
        <v>31</v>
      </c>
    </row>
    <row r="471" spans="1:8">
      <c r="A471" s="31" t="s">
        <v>186</v>
      </c>
      <c r="B471" s="31" t="str">
        <f>A471</f>
        <v>Stanislaus County - Unincorporated</v>
      </c>
      <c r="C471" s="31" t="str">
        <f t="shared" si="14"/>
        <v>Stanislaus County - Unincorporated</v>
      </c>
      <c r="D471" s="35">
        <v>538</v>
      </c>
      <c r="E471" s="35">
        <v>345</v>
      </c>
      <c r="F471" s="35">
        <v>391</v>
      </c>
      <c r="G471" s="35">
        <v>967</v>
      </c>
      <c r="H471" s="33">
        <f t="shared" si="15"/>
        <v>2241</v>
      </c>
    </row>
    <row r="472" spans="1:8">
      <c r="A472" s="31" t="s">
        <v>965</v>
      </c>
      <c r="B472" s="31" t="s">
        <v>969</v>
      </c>
      <c r="C472" s="31" t="str">
        <f t="shared" si="14"/>
        <v>Stanton</v>
      </c>
      <c r="D472" s="34">
        <v>68</v>
      </c>
      <c r="E472" s="34">
        <v>49</v>
      </c>
      <c r="F472" s="34">
        <v>56</v>
      </c>
      <c r="G472" s="34">
        <v>140</v>
      </c>
      <c r="H472" s="33">
        <f t="shared" si="15"/>
        <v>313</v>
      </c>
    </row>
    <row r="473" spans="1:8">
      <c r="A473" s="31" t="s">
        <v>874</v>
      </c>
      <c r="B473" s="31" t="s">
        <v>875</v>
      </c>
      <c r="C473" s="31" t="str">
        <f t="shared" si="14"/>
        <v>Stockton</v>
      </c>
      <c r="D473" s="40">
        <v>3157</v>
      </c>
      <c r="E473" s="40">
        <v>2004</v>
      </c>
      <c r="F473" s="40">
        <v>2103</v>
      </c>
      <c r="G473" s="40">
        <v>4560</v>
      </c>
      <c r="H473" s="33">
        <f t="shared" si="15"/>
        <v>11824</v>
      </c>
    </row>
    <row r="474" spans="1:8">
      <c r="A474" s="31" t="s">
        <v>802</v>
      </c>
      <c r="B474" s="31" t="s">
        <v>804</v>
      </c>
      <c r="C474" s="31" t="str">
        <f t="shared" si="14"/>
        <v>Suisun City</v>
      </c>
      <c r="D474" s="34">
        <v>147</v>
      </c>
      <c r="E474" s="34">
        <v>57</v>
      </c>
      <c r="F474" s="34">
        <v>60</v>
      </c>
      <c r="G474" s="34">
        <v>241</v>
      </c>
      <c r="H474" s="33">
        <f t="shared" si="15"/>
        <v>505</v>
      </c>
    </row>
    <row r="475" spans="1:8">
      <c r="A475" s="31" t="s">
        <v>830</v>
      </c>
      <c r="B475" s="31" t="s">
        <v>829</v>
      </c>
      <c r="C475" s="31" t="str">
        <f t="shared" si="14"/>
        <v>Sunnyvale</v>
      </c>
      <c r="D475" s="34">
        <v>1640</v>
      </c>
      <c r="E475" s="34">
        <v>906</v>
      </c>
      <c r="F475" s="34">
        <v>932</v>
      </c>
      <c r="G475" s="34">
        <v>1974</v>
      </c>
      <c r="H475" s="33">
        <f t="shared" si="15"/>
        <v>5452</v>
      </c>
    </row>
    <row r="476" spans="1:8">
      <c r="A476" s="31" t="s">
        <v>1130</v>
      </c>
      <c r="B476" s="31" t="s">
        <v>1129</v>
      </c>
      <c r="C476" s="31" t="str">
        <f t="shared" si="14"/>
        <v>Susanville</v>
      </c>
      <c r="D476" s="34">
        <v>8</v>
      </c>
      <c r="E476" s="34">
        <v>4</v>
      </c>
      <c r="F476" s="34">
        <v>6</v>
      </c>
      <c r="G476" s="34">
        <v>12</v>
      </c>
      <c r="H476" s="33">
        <f t="shared" si="15"/>
        <v>30</v>
      </c>
    </row>
    <row r="477" spans="1:8">
      <c r="A477" s="31" t="s">
        <v>181</v>
      </c>
      <c r="B477" s="31" t="str">
        <f>A477</f>
        <v>Sutter County - Unincorporated</v>
      </c>
      <c r="C477" s="31" t="str">
        <f t="shared" si="14"/>
        <v>Sutter County - Unincorporated</v>
      </c>
      <c r="D477" s="34">
        <v>85</v>
      </c>
      <c r="E477" s="34">
        <v>60</v>
      </c>
      <c r="F477" s="34">
        <v>62</v>
      </c>
      <c r="G477" s="34">
        <v>128</v>
      </c>
      <c r="H477" s="33">
        <f t="shared" si="15"/>
        <v>335</v>
      </c>
    </row>
    <row r="478" spans="1:8">
      <c r="A478" s="31" t="s">
        <v>1219</v>
      </c>
      <c r="B478" s="31" t="s">
        <v>1218</v>
      </c>
      <c r="C478" s="31" t="str">
        <f t="shared" si="14"/>
        <v>Sutter Creek</v>
      </c>
      <c r="D478" s="34">
        <v>2</v>
      </c>
      <c r="E478" s="34">
        <v>2</v>
      </c>
      <c r="F478" s="34">
        <v>2</v>
      </c>
      <c r="G478" s="34">
        <v>4</v>
      </c>
      <c r="H478" s="33">
        <f t="shared" si="15"/>
        <v>10</v>
      </c>
    </row>
    <row r="479" spans="1:8">
      <c r="A479" s="31" t="s">
        <v>1140</v>
      </c>
      <c r="B479" s="31" t="s">
        <v>1142</v>
      </c>
      <c r="C479" s="31" t="str">
        <f t="shared" si="14"/>
        <v>Taft</v>
      </c>
      <c r="D479" s="41">
        <v>52</v>
      </c>
      <c r="E479" s="41">
        <v>26</v>
      </c>
      <c r="F479" s="41">
        <v>30</v>
      </c>
      <c r="G479" s="41">
        <v>146</v>
      </c>
      <c r="H479" s="33">
        <f t="shared" si="15"/>
        <v>254</v>
      </c>
    </row>
    <row r="480" spans="1:8">
      <c r="A480" s="31" t="s">
        <v>1140</v>
      </c>
      <c r="B480" s="31" t="s">
        <v>1141</v>
      </c>
      <c r="C480" s="31" t="str">
        <f t="shared" si="14"/>
        <v>Tehachapi</v>
      </c>
      <c r="D480" s="41">
        <v>127</v>
      </c>
      <c r="E480" s="41">
        <v>64</v>
      </c>
      <c r="F480" s="41">
        <v>88</v>
      </c>
      <c r="G480" s="41">
        <v>216</v>
      </c>
      <c r="H480" s="33">
        <f t="shared" si="15"/>
        <v>495</v>
      </c>
    </row>
    <row r="481" spans="1:8">
      <c r="A481" s="31" t="s">
        <v>777</v>
      </c>
      <c r="B481" s="31" t="s">
        <v>777</v>
      </c>
      <c r="C481" s="31" t="str">
        <f t="shared" si="14"/>
        <v>Tehama</v>
      </c>
      <c r="D481" s="34">
        <v>2</v>
      </c>
      <c r="E481" s="34">
        <v>2</v>
      </c>
      <c r="F481" s="34">
        <v>2</v>
      </c>
      <c r="G481" s="34">
        <v>4</v>
      </c>
      <c r="H481" s="33">
        <f t="shared" si="15"/>
        <v>10</v>
      </c>
    </row>
    <row r="482" spans="1:8">
      <c r="A482" s="31" t="s">
        <v>174</v>
      </c>
      <c r="B482" s="31" t="str">
        <f>A482</f>
        <v>Tehama County - Unincorporated</v>
      </c>
      <c r="C482" s="31" t="str">
        <f t="shared" si="14"/>
        <v>Tehama County - Unincorporated</v>
      </c>
      <c r="D482" s="34">
        <v>112</v>
      </c>
      <c r="E482" s="34">
        <v>76</v>
      </c>
      <c r="F482" s="34">
        <v>89</v>
      </c>
      <c r="G482" s="34">
        <v>209</v>
      </c>
      <c r="H482" s="33">
        <f t="shared" si="15"/>
        <v>486</v>
      </c>
    </row>
    <row r="483" spans="1:8">
      <c r="A483" s="31" t="s">
        <v>932</v>
      </c>
      <c r="B483" s="31" t="s">
        <v>933</v>
      </c>
      <c r="C483" s="31" t="str">
        <f t="shared" si="14"/>
        <v>Temecula</v>
      </c>
      <c r="D483" s="34">
        <v>375</v>
      </c>
      <c r="E483" s="34">
        <v>251</v>
      </c>
      <c r="F483" s="34">
        <v>271</v>
      </c>
      <c r="G483" s="34">
        <v>596</v>
      </c>
      <c r="H483" s="33">
        <f t="shared" si="15"/>
        <v>1493</v>
      </c>
    </row>
    <row r="484" spans="1:8">
      <c r="A484" s="31" t="s">
        <v>1042</v>
      </c>
      <c r="B484" s="31" t="s">
        <v>1049</v>
      </c>
      <c r="C484" s="31" t="str">
        <f t="shared" si="14"/>
        <v>Temple City</v>
      </c>
      <c r="D484" s="34">
        <v>159</v>
      </c>
      <c r="E484" s="34">
        <v>93</v>
      </c>
      <c r="F484" s="34">
        <v>99</v>
      </c>
      <c r="G484" s="34">
        <v>252</v>
      </c>
      <c r="H484" s="33">
        <f t="shared" si="15"/>
        <v>603</v>
      </c>
    </row>
    <row r="485" spans="1:8">
      <c r="A485" s="31" t="s">
        <v>757</v>
      </c>
      <c r="B485" s="31" t="s">
        <v>756</v>
      </c>
      <c r="C485" s="31" t="str">
        <f t="shared" si="14"/>
        <v>Thousand Oaks</v>
      </c>
      <c r="D485" s="34">
        <v>47</v>
      </c>
      <c r="E485" s="34">
        <v>32</v>
      </c>
      <c r="F485" s="34">
        <v>36</v>
      </c>
      <c r="G485" s="34">
        <v>77</v>
      </c>
      <c r="H485" s="33">
        <f t="shared" si="15"/>
        <v>192</v>
      </c>
    </row>
    <row r="486" spans="1:8">
      <c r="A486" s="31" t="s">
        <v>1032</v>
      </c>
      <c r="B486" s="31" t="s">
        <v>1318</v>
      </c>
      <c r="C486" s="31" t="str">
        <f t="shared" si="14"/>
        <v>Tiburon</v>
      </c>
      <c r="D486" s="34">
        <v>24</v>
      </c>
      <c r="E486" s="34">
        <v>16</v>
      </c>
      <c r="F486" s="34">
        <v>19</v>
      </c>
      <c r="G486" s="34">
        <v>19</v>
      </c>
      <c r="H486" s="33">
        <f t="shared" si="15"/>
        <v>78</v>
      </c>
    </row>
    <row r="487" spans="1:8">
      <c r="A487" s="31" t="s">
        <v>1042</v>
      </c>
      <c r="B487" s="31" t="s">
        <v>1048</v>
      </c>
      <c r="C487" s="31" t="str">
        <f t="shared" si="14"/>
        <v>Torrance</v>
      </c>
      <c r="D487" s="34">
        <v>380</v>
      </c>
      <c r="E487" s="34">
        <v>227</v>
      </c>
      <c r="F487" s="34">
        <v>243</v>
      </c>
      <c r="G487" s="34">
        <v>600</v>
      </c>
      <c r="H487" s="33">
        <f t="shared" si="15"/>
        <v>1450</v>
      </c>
    </row>
    <row r="488" spans="1:8">
      <c r="A488" s="31" t="s">
        <v>874</v>
      </c>
      <c r="B488" s="31" t="s">
        <v>873</v>
      </c>
      <c r="C488" s="31" t="str">
        <f t="shared" si="14"/>
        <v>Tracy</v>
      </c>
      <c r="D488" s="40">
        <v>980</v>
      </c>
      <c r="E488" s="40">
        <v>705</v>
      </c>
      <c r="F488" s="40">
        <v>828</v>
      </c>
      <c r="G488" s="40">
        <v>2463</v>
      </c>
      <c r="H488" s="33">
        <f t="shared" si="15"/>
        <v>4976</v>
      </c>
    </row>
    <row r="489" spans="1:8">
      <c r="A489" s="31" t="s">
        <v>1162</v>
      </c>
      <c r="B489" s="31" t="s">
        <v>1161</v>
      </c>
      <c r="C489" s="31" t="str">
        <f t="shared" si="14"/>
        <v>Trinidad</v>
      </c>
      <c r="D489" s="34">
        <v>1</v>
      </c>
      <c r="E489" s="34">
        <v>1</v>
      </c>
      <c r="F489" s="34">
        <v>1</v>
      </c>
      <c r="G489" s="34">
        <v>2</v>
      </c>
      <c r="H489" s="33">
        <f t="shared" si="15"/>
        <v>5</v>
      </c>
    </row>
    <row r="490" spans="1:8">
      <c r="A490" s="31" t="s">
        <v>1353</v>
      </c>
      <c r="B490" s="31" t="str">
        <f>A490</f>
        <v>Trinity County - Unincorporated</v>
      </c>
      <c r="C490" s="31" t="str">
        <f>B490</f>
        <v>Trinity County - Unincorporated</v>
      </c>
      <c r="D490" s="34">
        <v>2</v>
      </c>
      <c r="E490" s="34">
        <v>2</v>
      </c>
      <c r="F490" s="34">
        <v>2</v>
      </c>
      <c r="G490" s="34">
        <v>4</v>
      </c>
      <c r="H490" s="29">
        <f t="shared" si="15"/>
        <v>10</v>
      </c>
    </row>
    <row r="491" spans="1:8">
      <c r="A491" s="31" t="s">
        <v>999</v>
      </c>
      <c r="B491" s="31" t="s">
        <v>998</v>
      </c>
      <c r="C491" s="31" t="str">
        <f t="shared" si="14"/>
        <v>Truckee</v>
      </c>
      <c r="D491" s="34">
        <v>108</v>
      </c>
      <c r="E491" s="34">
        <v>75</v>
      </c>
      <c r="F491" s="34">
        <v>78</v>
      </c>
      <c r="G491" s="34">
        <v>199</v>
      </c>
      <c r="H491" s="33">
        <f t="shared" si="15"/>
        <v>460</v>
      </c>
    </row>
    <row r="492" spans="1:8">
      <c r="A492" s="31" t="s">
        <v>770</v>
      </c>
      <c r="B492" s="31" t="s">
        <v>770</v>
      </c>
      <c r="C492" s="31" t="str">
        <f t="shared" si="14"/>
        <v>Tulare</v>
      </c>
      <c r="D492" s="35">
        <v>920</v>
      </c>
      <c r="E492" s="35">
        <v>609</v>
      </c>
      <c r="F492" s="35">
        <v>613</v>
      </c>
      <c r="G492" s="35">
        <v>1452</v>
      </c>
      <c r="H492" s="33">
        <f t="shared" si="15"/>
        <v>3594</v>
      </c>
    </row>
    <row r="493" spans="1:8">
      <c r="A493" s="31" t="s">
        <v>168</v>
      </c>
      <c r="B493" s="31" t="str">
        <f>A493</f>
        <v>Tulare County - Unincorporated</v>
      </c>
      <c r="C493" s="31" t="str">
        <f t="shared" si="14"/>
        <v>Tulare County - Unincorporated</v>
      </c>
      <c r="D493" s="35">
        <v>1477</v>
      </c>
      <c r="E493" s="35">
        <v>1065</v>
      </c>
      <c r="F493" s="35">
        <v>1169</v>
      </c>
      <c r="G493" s="35">
        <v>3370</v>
      </c>
      <c r="H493" s="33">
        <f t="shared" si="15"/>
        <v>7081</v>
      </c>
    </row>
    <row r="494" spans="1:8">
      <c r="A494" s="31" t="s">
        <v>810</v>
      </c>
      <c r="B494" s="31" t="s">
        <v>812</v>
      </c>
      <c r="C494" s="31" t="str">
        <f t="shared" si="14"/>
        <v>Tulelake</v>
      </c>
      <c r="D494" s="34">
        <v>3</v>
      </c>
      <c r="E494" s="34">
        <v>2</v>
      </c>
      <c r="F494" s="34">
        <v>2</v>
      </c>
      <c r="G494" s="34">
        <v>6</v>
      </c>
      <c r="H494" s="33">
        <f t="shared" si="15"/>
        <v>13</v>
      </c>
    </row>
    <row r="495" spans="1:8">
      <c r="A495" s="31" t="s">
        <v>160</v>
      </c>
      <c r="B495" s="31" t="str">
        <f>A495</f>
        <v>Tuolumne County - Unincorporated</v>
      </c>
      <c r="C495" s="31" t="str">
        <f t="shared" si="14"/>
        <v>Tuolumne County - Unincorporated</v>
      </c>
      <c r="D495" s="34">
        <v>102</v>
      </c>
      <c r="E495" s="34">
        <v>74</v>
      </c>
      <c r="F495" s="34">
        <v>81</v>
      </c>
      <c r="G495" s="34">
        <v>193</v>
      </c>
      <c r="H495" s="33">
        <f t="shared" si="15"/>
        <v>450</v>
      </c>
    </row>
    <row r="496" spans="1:8">
      <c r="A496" s="31" t="s">
        <v>784</v>
      </c>
      <c r="B496" s="31" t="s">
        <v>785</v>
      </c>
      <c r="C496" s="31" t="str">
        <f t="shared" si="14"/>
        <v>Turlock</v>
      </c>
      <c r="D496" s="35">
        <v>877</v>
      </c>
      <c r="E496" s="35">
        <v>562</v>
      </c>
      <c r="F496" s="35">
        <v>627</v>
      </c>
      <c r="G496" s="35">
        <v>1552</v>
      </c>
      <c r="H496" s="33">
        <f t="shared" si="15"/>
        <v>3618</v>
      </c>
    </row>
    <row r="497" spans="1:8">
      <c r="A497" s="31" t="s">
        <v>965</v>
      </c>
      <c r="B497" s="31" t="s">
        <v>968</v>
      </c>
      <c r="C497" s="31" t="str">
        <f t="shared" si="14"/>
        <v>Tustin</v>
      </c>
      <c r="D497" s="34">
        <v>283</v>
      </c>
      <c r="E497" s="34">
        <v>195</v>
      </c>
      <c r="F497" s="34">
        <v>224</v>
      </c>
      <c r="G497" s="34">
        <v>525</v>
      </c>
      <c r="H497" s="33">
        <f t="shared" si="15"/>
        <v>1227</v>
      </c>
    </row>
    <row r="498" spans="1:8">
      <c r="A498" s="31" t="s">
        <v>900</v>
      </c>
      <c r="B498" s="31" t="s">
        <v>904</v>
      </c>
      <c r="C498" s="31" t="str">
        <f t="shared" si="14"/>
        <v>Twentynine Palms</v>
      </c>
      <c r="D498" s="34">
        <v>103</v>
      </c>
      <c r="E498" s="34">
        <v>72</v>
      </c>
      <c r="F498" s="34">
        <v>84</v>
      </c>
      <c r="G498" s="34">
        <v>195</v>
      </c>
      <c r="H498" s="33">
        <f t="shared" si="15"/>
        <v>454</v>
      </c>
    </row>
    <row r="499" spans="1:8">
      <c r="A499" s="31" t="s">
        <v>1028</v>
      </c>
      <c r="B499" s="31" t="s">
        <v>1029</v>
      </c>
      <c r="C499" s="31" t="str">
        <f t="shared" si="14"/>
        <v>Ukiah</v>
      </c>
      <c r="D499" s="34">
        <v>11</v>
      </c>
      <c r="E499" s="34">
        <v>7</v>
      </c>
      <c r="F499" s="34">
        <v>7</v>
      </c>
      <c r="G499" s="34">
        <v>20</v>
      </c>
      <c r="H499" s="33">
        <f t="shared" si="15"/>
        <v>45</v>
      </c>
    </row>
    <row r="500" spans="1:8">
      <c r="A500" s="31" t="s">
        <v>1225</v>
      </c>
      <c r="B500" s="31" t="s">
        <v>1224</v>
      </c>
      <c r="C500" s="31" t="str">
        <f t="shared" si="14"/>
        <v>Union City</v>
      </c>
      <c r="D500" s="34">
        <v>317</v>
      </c>
      <c r="E500" s="34">
        <v>180</v>
      </c>
      <c r="F500" s="34">
        <v>192</v>
      </c>
      <c r="G500" s="34">
        <v>417</v>
      </c>
      <c r="H500" s="33">
        <f t="shared" si="15"/>
        <v>1106</v>
      </c>
    </row>
    <row r="501" spans="1:8">
      <c r="A501" s="31" t="s">
        <v>900</v>
      </c>
      <c r="B501" s="31" t="s">
        <v>903</v>
      </c>
      <c r="C501" s="31" t="str">
        <f t="shared" si="14"/>
        <v>Upland</v>
      </c>
      <c r="D501" s="34">
        <v>382</v>
      </c>
      <c r="E501" s="34">
        <v>260</v>
      </c>
      <c r="F501" s="34">
        <v>294</v>
      </c>
      <c r="G501" s="34">
        <v>653</v>
      </c>
      <c r="H501" s="33">
        <f t="shared" si="15"/>
        <v>1589</v>
      </c>
    </row>
    <row r="502" spans="1:8">
      <c r="A502" s="31" t="s">
        <v>802</v>
      </c>
      <c r="B502" s="31" t="s">
        <v>803</v>
      </c>
      <c r="C502" s="31" t="str">
        <f t="shared" si="14"/>
        <v>Vacaville</v>
      </c>
      <c r="D502" s="34">
        <v>287</v>
      </c>
      <c r="E502" s="34">
        <v>134</v>
      </c>
      <c r="F502" s="34">
        <v>173</v>
      </c>
      <c r="G502" s="34">
        <v>490</v>
      </c>
      <c r="H502" s="33">
        <f t="shared" si="15"/>
        <v>1084</v>
      </c>
    </row>
    <row r="503" spans="1:8">
      <c r="A503" s="31" t="s">
        <v>802</v>
      </c>
      <c r="B503" s="31" t="s">
        <v>801</v>
      </c>
      <c r="C503" s="31" t="str">
        <f t="shared" si="14"/>
        <v>Vallejo</v>
      </c>
      <c r="D503" s="34">
        <v>283</v>
      </c>
      <c r="E503" s="34">
        <v>178</v>
      </c>
      <c r="F503" s="34">
        <v>211</v>
      </c>
      <c r="G503" s="34">
        <v>690</v>
      </c>
      <c r="H503" s="33">
        <f t="shared" si="15"/>
        <v>1362</v>
      </c>
    </row>
    <row r="504" spans="1:8">
      <c r="A504" s="31" t="s">
        <v>146</v>
      </c>
      <c r="B504" s="31" t="str">
        <f>A504</f>
        <v>Ventura County - Unincorporated</v>
      </c>
      <c r="C504" s="31" t="str">
        <f t="shared" si="14"/>
        <v>Ventura County - Unincorporated</v>
      </c>
      <c r="D504" s="34">
        <v>246</v>
      </c>
      <c r="E504" s="34">
        <v>168</v>
      </c>
      <c r="F504" s="34">
        <v>189</v>
      </c>
      <c r="G504" s="34">
        <v>412</v>
      </c>
      <c r="H504" s="33">
        <f t="shared" si="15"/>
        <v>1015</v>
      </c>
    </row>
    <row r="505" spans="1:8">
      <c r="A505" s="31" t="s">
        <v>1042</v>
      </c>
      <c r="B505" s="31" t="s">
        <v>1047</v>
      </c>
      <c r="C505" s="31" t="str">
        <f t="shared" si="14"/>
        <v>Vernon</v>
      </c>
      <c r="D505" s="34">
        <v>1</v>
      </c>
      <c r="E505" s="34">
        <v>1</v>
      </c>
      <c r="F505" s="34">
        <v>0</v>
      </c>
      <c r="G505" s="34">
        <v>0</v>
      </c>
      <c r="H505" s="33">
        <f t="shared" si="15"/>
        <v>2</v>
      </c>
    </row>
    <row r="506" spans="1:8">
      <c r="A506" s="31" t="s">
        <v>900</v>
      </c>
      <c r="B506" s="31" t="s">
        <v>902</v>
      </c>
      <c r="C506" s="31" t="str">
        <f t="shared" si="14"/>
        <v>Victorville</v>
      </c>
      <c r="D506" s="34">
        <v>1698</v>
      </c>
      <c r="E506" s="34">
        <v>1207</v>
      </c>
      <c r="F506" s="34">
        <v>1342</v>
      </c>
      <c r="G506" s="34">
        <v>3124</v>
      </c>
      <c r="H506" s="33">
        <f t="shared" si="15"/>
        <v>7371</v>
      </c>
    </row>
    <row r="507" spans="1:8">
      <c r="A507" s="31" t="s">
        <v>965</v>
      </c>
      <c r="B507" s="31" t="s">
        <v>967</v>
      </c>
      <c r="C507" s="31" t="str">
        <f t="shared" si="14"/>
        <v>Villa Park</v>
      </c>
      <c r="D507" s="34">
        <v>3</v>
      </c>
      <c r="E507" s="34">
        <v>2</v>
      </c>
      <c r="F507" s="34">
        <v>3</v>
      </c>
      <c r="G507" s="34">
        <v>6</v>
      </c>
      <c r="H507" s="33">
        <f t="shared" si="15"/>
        <v>14</v>
      </c>
    </row>
    <row r="508" spans="1:8">
      <c r="A508" s="31" t="s">
        <v>770</v>
      </c>
      <c r="B508" s="31" t="s">
        <v>771</v>
      </c>
      <c r="C508" s="31" t="str">
        <f t="shared" si="14"/>
        <v>Visalia</v>
      </c>
      <c r="D508" s="35">
        <v>2616</v>
      </c>
      <c r="E508" s="35">
        <v>1931</v>
      </c>
      <c r="F508" s="35">
        <v>1802</v>
      </c>
      <c r="G508" s="35">
        <v>3672</v>
      </c>
      <c r="H508" s="33">
        <f t="shared" si="15"/>
        <v>10021</v>
      </c>
    </row>
    <row r="509" spans="1:8">
      <c r="A509" s="31" t="s">
        <v>882</v>
      </c>
      <c r="B509" s="31" t="s">
        <v>881</v>
      </c>
      <c r="C509" s="31" t="str">
        <f t="shared" si="14"/>
        <v>Vista</v>
      </c>
      <c r="D509" s="34">
        <v>343</v>
      </c>
      <c r="E509" s="34">
        <v>260</v>
      </c>
      <c r="F509" s="34">
        <v>241</v>
      </c>
      <c r="G509" s="34">
        <v>530</v>
      </c>
      <c r="H509" s="33">
        <f t="shared" si="15"/>
        <v>1374</v>
      </c>
    </row>
    <row r="510" spans="1:8">
      <c r="A510" s="31" t="s">
        <v>1042</v>
      </c>
      <c r="B510" s="31" t="s">
        <v>1046</v>
      </c>
      <c r="C510" s="31" t="str">
        <f t="shared" si="14"/>
        <v>Walnut</v>
      </c>
      <c r="D510" s="34">
        <v>246</v>
      </c>
      <c r="E510" s="34">
        <v>144</v>
      </c>
      <c r="F510" s="34">
        <v>155</v>
      </c>
      <c r="G510" s="34">
        <v>363</v>
      </c>
      <c r="H510" s="33">
        <f t="shared" si="15"/>
        <v>908</v>
      </c>
    </row>
    <row r="511" spans="1:8">
      <c r="A511" s="31" t="s">
        <v>1192</v>
      </c>
      <c r="B511" s="31" t="s">
        <v>1191</v>
      </c>
      <c r="C511" s="31" t="str">
        <f t="shared" si="14"/>
        <v>Walnut Creek</v>
      </c>
      <c r="D511" s="34">
        <v>604</v>
      </c>
      <c r="E511" s="34">
        <v>355</v>
      </c>
      <c r="F511" s="34">
        <v>381</v>
      </c>
      <c r="G511" s="34">
        <v>895</v>
      </c>
      <c r="H511" s="33">
        <f t="shared" si="15"/>
        <v>2235</v>
      </c>
    </row>
    <row r="512" spans="1:8">
      <c r="A512" s="31" t="s">
        <v>1140</v>
      </c>
      <c r="B512" s="31" t="s">
        <v>1139</v>
      </c>
      <c r="C512" s="31" t="str">
        <f t="shared" si="14"/>
        <v>Wasco</v>
      </c>
      <c r="D512" s="41">
        <v>350</v>
      </c>
      <c r="E512" s="41">
        <v>275</v>
      </c>
      <c r="F512" s="41">
        <v>280</v>
      </c>
      <c r="G512" s="41">
        <v>521</v>
      </c>
      <c r="H512" s="33">
        <f t="shared" si="15"/>
        <v>1426</v>
      </c>
    </row>
    <row r="513" spans="1:8">
      <c r="A513" s="31" t="s">
        <v>784</v>
      </c>
      <c r="B513" s="31" t="s">
        <v>783</v>
      </c>
      <c r="C513" s="31" t="str">
        <f t="shared" si="14"/>
        <v>Waterford</v>
      </c>
      <c r="D513" s="35">
        <v>131</v>
      </c>
      <c r="E513" s="35">
        <v>84</v>
      </c>
      <c r="F513" s="35">
        <v>89</v>
      </c>
      <c r="G513" s="35">
        <v>221</v>
      </c>
      <c r="H513" s="33">
        <f t="shared" si="15"/>
        <v>525</v>
      </c>
    </row>
    <row r="514" spans="1:8">
      <c r="A514" s="31" t="s">
        <v>826</v>
      </c>
      <c r="B514" s="31" t="s">
        <v>825</v>
      </c>
      <c r="C514" s="31" t="str">
        <f t="shared" ref="C514:C540" si="16">B514</f>
        <v>Watsonville</v>
      </c>
      <c r="D514" s="37">
        <v>169</v>
      </c>
      <c r="E514" s="37">
        <v>110</v>
      </c>
      <c r="F514" s="37">
        <v>128</v>
      </c>
      <c r="G514" s="37">
        <v>293</v>
      </c>
      <c r="H514" s="33">
        <f t="shared" ref="H514:H540" si="17">SUM(D514:G514)</f>
        <v>700</v>
      </c>
    </row>
    <row r="515" spans="1:8">
      <c r="A515" s="31" t="s">
        <v>810</v>
      </c>
      <c r="B515" s="31" t="s">
        <v>811</v>
      </c>
      <c r="C515" s="31" t="str">
        <f t="shared" si="16"/>
        <v>Weed</v>
      </c>
      <c r="D515" s="34">
        <v>10</v>
      </c>
      <c r="E515" s="34">
        <v>6</v>
      </c>
      <c r="F515" s="34">
        <v>6</v>
      </c>
      <c r="G515" s="34">
        <v>16</v>
      </c>
      <c r="H515" s="33">
        <f t="shared" si="17"/>
        <v>38</v>
      </c>
    </row>
    <row r="516" spans="1:8">
      <c r="A516" s="31" t="s">
        <v>1042</v>
      </c>
      <c r="B516" s="31" t="s">
        <v>1045</v>
      </c>
      <c r="C516" s="31" t="str">
        <f t="shared" si="16"/>
        <v>West Covina</v>
      </c>
      <c r="D516" s="34">
        <v>217</v>
      </c>
      <c r="E516" s="34">
        <v>129</v>
      </c>
      <c r="F516" s="34">
        <v>138</v>
      </c>
      <c r="G516" s="34">
        <v>347</v>
      </c>
      <c r="H516" s="33">
        <f t="shared" si="17"/>
        <v>831</v>
      </c>
    </row>
    <row r="517" spans="1:8">
      <c r="A517" s="31" t="s">
        <v>1042</v>
      </c>
      <c r="B517" s="31" t="s">
        <v>1044</v>
      </c>
      <c r="C517" s="31" t="str">
        <f>B517</f>
        <v>West Hollywood</v>
      </c>
      <c r="D517" s="34">
        <v>19</v>
      </c>
      <c r="E517" s="34">
        <v>12</v>
      </c>
      <c r="F517" s="34">
        <v>13</v>
      </c>
      <c r="G517" s="34">
        <v>33</v>
      </c>
      <c r="H517" s="33">
        <f t="shared" si="17"/>
        <v>77</v>
      </c>
    </row>
    <row r="518" spans="1:8">
      <c r="A518" s="31" t="s">
        <v>752</v>
      </c>
      <c r="B518" s="31" t="s">
        <v>754</v>
      </c>
      <c r="C518" s="31" t="str">
        <f t="shared" si="16"/>
        <v>West Sacramento</v>
      </c>
      <c r="D518" s="34">
        <v>1316</v>
      </c>
      <c r="E518" s="34">
        <v>923</v>
      </c>
      <c r="F518" s="34">
        <v>1111</v>
      </c>
      <c r="G518" s="34">
        <v>2627</v>
      </c>
      <c r="H518" s="33">
        <f t="shared" si="17"/>
        <v>5977</v>
      </c>
    </row>
    <row r="519" spans="1:8">
      <c r="A519" s="31" t="s">
        <v>1042</v>
      </c>
      <c r="B519" s="31" t="s">
        <v>1043</v>
      </c>
      <c r="C519" s="31" t="str">
        <f t="shared" si="16"/>
        <v>Westlake Village</v>
      </c>
      <c r="D519" s="34">
        <v>12</v>
      </c>
      <c r="E519" s="34">
        <v>7</v>
      </c>
      <c r="F519" s="34">
        <v>8</v>
      </c>
      <c r="G519" s="34">
        <v>18</v>
      </c>
      <c r="H519" s="33">
        <f t="shared" si="17"/>
        <v>45</v>
      </c>
    </row>
    <row r="520" spans="1:8">
      <c r="A520" s="31" t="s">
        <v>965</v>
      </c>
      <c r="B520" s="31" t="s">
        <v>966</v>
      </c>
      <c r="C520" s="31" t="str">
        <f t="shared" si="16"/>
        <v>Westminster</v>
      </c>
      <c r="D520" s="34">
        <v>1</v>
      </c>
      <c r="E520" s="34">
        <v>1</v>
      </c>
      <c r="F520" s="34">
        <v>0</v>
      </c>
      <c r="G520" s="34">
        <v>0</v>
      </c>
      <c r="H520" s="33">
        <f t="shared" si="17"/>
        <v>2</v>
      </c>
    </row>
    <row r="521" spans="1:8">
      <c r="A521" s="31" t="s">
        <v>1155</v>
      </c>
      <c r="B521" s="31" t="s">
        <v>1154</v>
      </c>
      <c r="C521" s="31" t="str">
        <f t="shared" si="16"/>
        <v>Westmorland</v>
      </c>
      <c r="D521" s="34">
        <v>57</v>
      </c>
      <c r="E521" s="34">
        <v>35</v>
      </c>
      <c r="F521" s="34">
        <v>36</v>
      </c>
      <c r="G521" s="34">
        <v>105</v>
      </c>
      <c r="H521" s="33">
        <f t="shared" si="17"/>
        <v>233</v>
      </c>
    </row>
    <row r="522" spans="1:8">
      <c r="A522" s="31" t="s">
        <v>749</v>
      </c>
      <c r="B522" s="31" t="s">
        <v>748</v>
      </c>
      <c r="C522" s="31" t="str">
        <f t="shared" si="16"/>
        <v>Wheatland</v>
      </c>
      <c r="D522" s="34">
        <v>109</v>
      </c>
      <c r="E522" s="34">
        <v>76</v>
      </c>
      <c r="F522" s="34">
        <v>90</v>
      </c>
      <c r="G522" s="34">
        <v>208</v>
      </c>
      <c r="H522" s="33">
        <f t="shared" si="17"/>
        <v>483</v>
      </c>
    </row>
    <row r="523" spans="1:8">
      <c r="A523" s="31" t="s">
        <v>1042</v>
      </c>
      <c r="B523" s="31" t="s">
        <v>1041</v>
      </c>
      <c r="C523" s="31" t="str">
        <f t="shared" si="16"/>
        <v>Whittier</v>
      </c>
      <c r="D523" s="34">
        <v>228</v>
      </c>
      <c r="E523" s="34">
        <v>135</v>
      </c>
      <c r="F523" s="34">
        <v>146</v>
      </c>
      <c r="G523" s="34">
        <v>369</v>
      </c>
      <c r="H523" s="33">
        <f t="shared" si="17"/>
        <v>878</v>
      </c>
    </row>
    <row r="524" spans="1:8">
      <c r="A524" s="31" t="s">
        <v>932</v>
      </c>
      <c r="B524" s="31" t="s">
        <v>1324</v>
      </c>
      <c r="C524" s="31" t="str">
        <f>B524</f>
        <v>Wildomar</v>
      </c>
      <c r="D524" s="34">
        <v>621</v>
      </c>
      <c r="E524" s="34">
        <v>415</v>
      </c>
      <c r="F524" s="34">
        <v>461</v>
      </c>
      <c r="G524" s="34">
        <v>1038</v>
      </c>
      <c r="H524" s="33">
        <f t="shared" si="17"/>
        <v>2535</v>
      </c>
    </row>
    <row r="525" spans="1:8">
      <c r="A525" s="31" t="s">
        <v>1211</v>
      </c>
      <c r="B525" s="31" t="s">
        <v>1210</v>
      </c>
      <c r="C525" s="31" t="str">
        <f t="shared" si="16"/>
        <v>Williams</v>
      </c>
      <c r="D525" s="34">
        <v>69</v>
      </c>
      <c r="E525" s="34">
        <v>50</v>
      </c>
      <c r="F525" s="34">
        <v>58</v>
      </c>
      <c r="G525" s="34">
        <v>130</v>
      </c>
      <c r="H525" s="33">
        <f t="shared" si="17"/>
        <v>307</v>
      </c>
    </row>
    <row r="526" spans="1:8">
      <c r="A526" s="31" t="s">
        <v>1028</v>
      </c>
      <c r="B526" s="31" t="s">
        <v>1027</v>
      </c>
      <c r="C526" s="31" t="str">
        <f t="shared" si="16"/>
        <v>Willits</v>
      </c>
      <c r="D526" s="34">
        <v>3</v>
      </c>
      <c r="E526" s="34">
        <v>2</v>
      </c>
      <c r="F526" s="34">
        <v>2</v>
      </c>
      <c r="G526" s="34">
        <v>6</v>
      </c>
      <c r="H526" s="33">
        <f t="shared" si="17"/>
        <v>13</v>
      </c>
    </row>
    <row r="527" spans="1:8">
      <c r="A527" s="31" t="s">
        <v>1170</v>
      </c>
      <c r="B527" s="31" t="s">
        <v>1169</v>
      </c>
      <c r="C527" s="31" t="str">
        <f t="shared" si="16"/>
        <v>Willows</v>
      </c>
      <c r="D527" s="34">
        <v>15</v>
      </c>
      <c r="E527" s="34">
        <v>11</v>
      </c>
      <c r="F527" s="34">
        <v>11</v>
      </c>
      <c r="G527" s="34">
        <v>26</v>
      </c>
      <c r="H527" s="33">
        <f t="shared" si="17"/>
        <v>63</v>
      </c>
    </row>
    <row r="528" spans="1:8">
      <c r="A528" s="31" t="s">
        <v>793</v>
      </c>
      <c r="B528" s="31" t="s">
        <v>1333</v>
      </c>
      <c r="C528" s="31" t="str">
        <f t="shared" si="16"/>
        <v>Windsor</v>
      </c>
      <c r="D528" s="34">
        <v>120</v>
      </c>
      <c r="E528" s="34">
        <v>65</v>
      </c>
      <c r="F528" s="34">
        <v>67</v>
      </c>
      <c r="G528" s="34">
        <v>188</v>
      </c>
      <c r="H528" s="33">
        <f t="shared" si="17"/>
        <v>440</v>
      </c>
    </row>
    <row r="529" spans="1:8">
      <c r="A529" s="31" t="s">
        <v>752</v>
      </c>
      <c r="B529" s="31" t="s">
        <v>753</v>
      </c>
      <c r="C529" s="31" t="str">
        <f t="shared" si="16"/>
        <v>Winters</v>
      </c>
      <c r="D529" s="34">
        <v>76</v>
      </c>
      <c r="E529" s="34">
        <v>54</v>
      </c>
      <c r="F529" s="34">
        <v>59</v>
      </c>
      <c r="G529" s="34">
        <v>130</v>
      </c>
      <c r="H529" s="33">
        <f t="shared" si="17"/>
        <v>319</v>
      </c>
    </row>
    <row r="530" spans="1:8">
      <c r="A530" s="31" t="s">
        <v>770</v>
      </c>
      <c r="B530" s="31" t="s">
        <v>769</v>
      </c>
      <c r="C530" s="31" t="str">
        <f t="shared" si="16"/>
        <v>Woodlake</v>
      </c>
      <c r="D530" s="36">
        <v>71</v>
      </c>
      <c r="E530" s="36">
        <v>41</v>
      </c>
      <c r="F530" s="36">
        <v>69</v>
      </c>
      <c r="G530" s="36">
        <v>191</v>
      </c>
      <c r="H530" s="33">
        <f t="shared" si="17"/>
        <v>372</v>
      </c>
    </row>
    <row r="531" spans="1:8">
      <c r="A531" s="31" t="s">
        <v>752</v>
      </c>
      <c r="B531" s="31" t="s">
        <v>751</v>
      </c>
      <c r="C531" s="31" t="str">
        <f t="shared" si="16"/>
        <v>Woodland</v>
      </c>
      <c r="D531" s="34">
        <v>390</v>
      </c>
      <c r="E531" s="34">
        <v>274</v>
      </c>
      <c r="F531" s="34">
        <v>349</v>
      </c>
      <c r="G531" s="34">
        <v>864</v>
      </c>
      <c r="H531" s="33">
        <f t="shared" si="17"/>
        <v>1877</v>
      </c>
    </row>
    <row r="532" spans="1:8">
      <c r="A532" s="31" t="s">
        <v>850</v>
      </c>
      <c r="B532" s="31" t="s">
        <v>1330</v>
      </c>
      <c r="C532" s="31" t="str">
        <f t="shared" si="16"/>
        <v>Woodside</v>
      </c>
      <c r="D532" s="34">
        <v>23</v>
      </c>
      <c r="E532" s="34">
        <v>13</v>
      </c>
      <c r="F532" s="34">
        <v>15</v>
      </c>
      <c r="G532" s="34">
        <v>11</v>
      </c>
      <c r="H532" s="33">
        <f t="shared" si="17"/>
        <v>62</v>
      </c>
    </row>
    <row r="533" spans="1:8">
      <c r="A533" s="31" t="s">
        <v>138</v>
      </c>
      <c r="B533" s="31" t="str">
        <f>A533</f>
        <v>Yolo County - Unincorporated</v>
      </c>
      <c r="C533" s="31" t="str">
        <f t="shared" si="16"/>
        <v>Yolo County - Unincorporated</v>
      </c>
      <c r="D533" s="34">
        <v>427</v>
      </c>
      <c r="E533" s="34">
        <v>299</v>
      </c>
      <c r="F533" s="34">
        <v>351</v>
      </c>
      <c r="G533" s="34">
        <v>813</v>
      </c>
      <c r="H533" s="33">
        <f t="shared" si="17"/>
        <v>1890</v>
      </c>
    </row>
    <row r="534" spans="1:8">
      <c r="A534" s="31" t="s">
        <v>965</v>
      </c>
      <c r="B534" s="31" t="s">
        <v>964</v>
      </c>
      <c r="C534" s="31" t="str">
        <f t="shared" si="16"/>
        <v>Yorba Linda</v>
      </c>
      <c r="D534" s="34">
        <v>160</v>
      </c>
      <c r="E534" s="34">
        <v>113</v>
      </c>
      <c r="F534" s="34">
        <v>126</v>
      </c>
      <c r="G534" s="34">
        <v>270</v>
      </c>
      <c r="H534" s="33">
        <f t="shared" si="17"/>
        <v>669</v>
      </c>
    </row>
    <row r="535" spans="1:8">
      <c r="A535" s="31" t="s">
        <v>1002</v>
      </c>
      <c r="B535" s="31" t="s">
        <v>1320</v>
      </c>
      <c r="C535" s="31" t="str">
        <f t="shared" si="16"/>
        <v>Yountville</v>
      </c>
      <c r="D535" s="34">
        <v>4</v>
      </c>
      <c r="E535" s="34">
        <v>2</v>
      </c>
      <c r="F535" s="34">
        <v>3</v>
      </c>
      <c r="G535" s="34">
        <v>8</v>
      </c>
      <c r="H535" s="33">
        <f t="shared" si="17"/>
        <v>17</v>
      </c>
    </row>
    <row r="536" spans="1:8">
      <c r="A536" s="31" t="s">
        <v>810</v>
      </c>
      <c r="B536" s="31" t="s">
        <v>809</v>
      </c>
      <c r="C536" s="31" t="str">
        <f t="shared" si="16"/>
        <v>Yreka</v>
      </c>
      <c r="D536" s="34">
        <v>25</v>
      </c>
      <c r="E536" s="34">
        <v>17</v>
      </c>
      <c r="F536" s="34">
        <v>18</v>
      </c>
      <c r="G536" s="34">
        <v>43</v>
      </c>
      <c r="H536" s="33">
        <f t="shared" si="17"/>
        <v>103</v>
      </c>
    </row>
    <row r="537" spans="1:8">
      <c r="A537" s="31" t="s">
        <v>781</v>
      </c>
      <c r="B537" s="31" t="s">
        <v>780</v>
      </c>
      <c r="C537" s="31" t="str">
        <f t="shared" si="16"/>
        <v>Yuba City</v>
      </c>
      <c r="D537" s="34">
        <v>624</v>
      </c>
      <c r="E537" s="34">
        <v>437</v>
      </c>
      <c r="F537" s="34">
        <v>498</v>
      </c>
      <c r="G537" s="34">
        <v>1120</v>
      </c>
      <c r="H537" s="33">
        <f t="shared" si="17"/>
        <v>2679</v>
      </c>
    </row>
    <row r="538" spans="1:8">
      <c r="A538" s="31" t="s">
        <v>747</v>
      </c>
      <c r="B538" s="31" t="str">
        <f>A538</f>
        <v>Yuba County - Unincorporated</v>
      </c>
      <c r="C538" s="31" t="str">
        <f t="shared" si="16"/>
        <v>Yuba County - Unincorporated</v>
      </c>
      <c r="D538" s="34">
        <v>1036</v>
      </c>
      <c r="E538" s="34">
        <v>727</v>
      </c>
      <c r="F538" s="34">
        <v>870</v>
      </c>
      <c r="G538" s="34">
        <v>2043</v>
      </c>
      <c r="H538" s="33">
        <f t="shared" si="17"/>
        <v>4676</v>
      </c>
    </row>
    <row r="539" spans="1:8">
      <c r="A539" s="31" t="s">
        <v>900</v>
      </c>
      <c r="B539" s="31" t="s">
        <v>901</v>
      </c>
      <c r="C539" s="31" t="str">
        <f t="shared" si="16"/>
        <v>Yucaipa</v>
      </c>
      <c r="D539" s="34">
        <v>376</v>
      </c>
      <c r="E539" s="34">
        <v>261</v>
      </c>
      <c r="F539" s="34">
        <v>299</v>
      </c>
      <c r="G539" s="34">
        <v>669</v>
      </c>
      <c r="H539" s="33">
        <f t="shared" si="17"/>
        <v>1605</v>
      </c>
    </row>
    <row r="540" spans="1:8">
      <c r="A540" s="31" t="s">
        <v>900</v>
      </c>
      <c r="B540" s="31" t="s">
        <v>899</v>
      </c>
      <c r="C540" s="31" t="str">
        <f t="shared" si="16"/>
        <v>Yucca Valley</v>
      </c>
      <c r="D540" s="34">
        <v>209</v>
      </c>
      <c r="E540" s="34">
        <v>149</v>
      </c>
      <c r="F540" s="34">
        <v>172</v>
      </c>
      <c r="G540" s="34">
        <v>400</v>
      </c>
      <c r="H540" s="33">
        <f t="shared" si="17"/>
        <v>930</v>
      </c>
    </row>
  </sheetData>
  <autoFilter ref="A1:WVK540" xr:uid="{00000000-0009-0000-0000-000016000000}">
    <sortState ref="A16:WVK540">
      <sortCondition ref="B1:B541"/>
    </sortState>
  </autoFilter>
  <sortState ref="A2:H540">
    <sortCondition ref="C2:C540"/>
  </sortState>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1">
    <pageSetUpPr fitToPage="1"/>
  </sheetPr>
  <dimension ref="A1:Y671"/>
  <sheetViews>
    <sheetView showZeros="0" zoomScale="80" zoomScaleNormal="80" zoomScaleSheetLayoutView="70" workbookViewId="0">
      <pane ySplit="11" topLeftCell="A12" activePane="bottomLeft" state="frozen"/>
      <selection pane="bottomLeft" activeCell="I15" sqref="I15"/>
    </sheetView>
  </sheetViews>
  <sheetFormatPr baseColWidth="10" defaultColWidth="0" defaultRowHeight="14"/>
  <cols>
    <col min="1" max="1" width="19.1640625" style="14" customWidth="1"/>
    <col min="2" max="2" width="20.5" style="14" customWidth="1"/>
    <col min="3" max="3" width="17.5" style="14" customWidth="1"/>
    <col min="4" max="7" width="15.6640625" style="14" customWidth="1"/>
    <col min="8" max="8" width="17.1640625" style="14" customWidth="1"/>
    <col min="9" max="16" width="15.6640625" style="14" customWidth="1"/>
    <col min="17" max="17" width="20.6640625" style="14" customWidth="1"/>
    <col min="18" max="18" width="21.5" style="14" customWidth="1"/>
    <col min="19" max="19" width="3.33203125" style="14" hidden="1" customWidth="1"/>
    <col min="20" max="16384" width="8.83203125" style="14" hidden="1"/>
  </cols>
  <sheetData>
    <row r="1" spans="1:25" s="212" customFormat="1" ht="23" customHeight="1">
      <c r="A1" s="267" t="s">
        <v>10</v>
      </c>
      <c r="B1" s="199" t="str">
        <f>'Start Here'!B4</f>
        <v>Livermore</v>
      </c>
      <c r="C1" s="268"/>
      <c r="D1" s="346"/>
      <c r="E1" s="346"/>
      <c r="F1" s="346"/>
      <c r="G1" s="346" t="s">
        <v>8</v>
      </c>
      <c r="H1" s="346"/>
      <c r="I1" s="346"/>
      <c r="J1" s="346"/>
      <c r="K1" s="346"/>
      <c r="L1" s="346"/>
      <c r="M1" s="541" t="s">
        <v>1765</v>
      </c>
      <c r="N1" s="542"/>
      <c r="O1" s="542"/>
      <c r="P1" s="543"/>
      <c r="Q1" s="346"/>
      <c r="R1" s="346"/>
      <c r="S1" s="346"/>
      <c r="T1" s="346"/>
      <c r="U1" s="57"/>
      <c r="V1" s="57"/>
      <c r="W1" s="57"/>
      <c r="X1" s="57"/>
      <c r="Y1" s="57"/>
    </row>
    <row r="2" spans="1:25" s="212" customFormat="1" ht="23" customHeight="1">
      <c r="A2" s="267" t="s">
        <v>36</v>
      </c>
      <c r="B2" s="198">
        <f>'Start Here'!B5</f>
        <v>2019</v>
      </c>
      <c r="C2" s="269" t="str">
        <f>'Table A2'!C2</f>
        <v>(Jan. 1 - Dec. 31)</v>
      </c>
      <c r="D2" s="346"/>
      <c r="E2" s="346"/>
      <c r="F2" s="346"/>
      <c r="G2" s="346" t="s">
        <v>9</v>
      </c>
      <c r="H2" s="346"/>
      <c r="I2" s="346"/>
      <c r="J2" s="346"/>
      <c r="K2" s="346"/>
      <c r="L2" s="346"/>
      <c r="M2" s="523" t="s">
        <v>101</v>
      </c>
      <c r="N2" s="524"/>
      <c r="O2" s="524"/>
      <c r="P2" s="525"/>
      <c r="Q2" s="346"/>
      <c r="R2" s="346"/>
      <c r="S2" s="346"/>
      <c r="T2" s="346"/>
      <c r="U2" s="58"/>
      <c r="V2" s="58"/>
      <c r="W2" s="58"/>
      <c r="X2" s="58"/>
      <c r="Y2" s="58"/>
    </row>
    <row r="3" spans="1:25" s="212" customFormat="1" ht="16">
      <c r="A3" s="526" t="s">
        <v>1368</v>
      </c>
      <c r="B3" s="526"/>
      <c r="C3" s="526"/>
      <c r="D3" s="526"/>
      <c r="E3" s="526"/>
      <c r="F3" s="526"/>
      <c r="G3" s="526"/>
      <c r="H3" s="526"/>
      <c r="I3" s="526"/>
      <c r="J3" s="526"/>
      <c r="K3" s="526"/>
      <c r="L3" s="526"/>
      <c r="M3" s="526"/>
      <c r="N3" s="526"/>
      <c r="O3" s="526"/>
      <c r="P3" s="526"/>
      <c r="Q3" s="526"/>
      <c r="R3" s="526"/>
      <c r="S3" s="526"/>
      <c r="T3" s="526"/>
      <c r="U3" s="59"/>
      <c r="V3" s="59"/>
      <c r="W3" s="59"/>
      <c r="X3" s="59"/>
      <c r="Y3" s="59"/>
    </row>
    <row r="4" spans="1:25" s="61" customFormat="1" ht="5.5" customHeight="1">
      <c r="D4" s="60"/>
      <c r="E4" s="60"/>
      <c r="I4" s="60"/>
      <c r="J4" s="60"/>
    </row>
    <row r="5" spans="1:25" s="61" customFormat="1" ht="3" customHeight="1">
      <c r="D5" s="62"/>
      <c r="E5" s="62"/>
      <c r="I5" s="60"/>
      <c r="J5" s="60"/>
    </row>
    <row r="6" spans="1:25" s="280" customFormat="1" ht="12" hidden="1">
      <c r="A6" s="280" t="s">
        <v>1444</v>
      </c>
      <c r="B6" s="280" t="s">
        <v>1445</v>
      </c>
      <c r="C6" s="280" t="s">
        <v>1446</v>
      </c>
      <c r="D6" s="280" t="s">
        <v>1447</v>
      </c>
      <c r="E6" s="280" t="s">
        <v>1448</v>
      </c>
      <c r="F6" s="280" t="s">
        <v>1449</v>
      </c>
      <c r="G6" s="280" t="s">
        <v>1450</v>
      </c>
      <c r="H6" s="280" t="s">
        <v>1451</v>
      </c>
      <c r="I6" s="280" t="s">
        <v>1452</v>
      </c>
      <c r="J6" s="280" t="s">
        <v>1453</v>
      </c>
      <c r="K6" s="280" t="s">
        <v>1454</v>
      </c>
      <c r="L6" s="280" t="s">
        <v>1455</v>
      </c>
      <c r="M6" s="280" t="s">
        <v>1456</v>
      </c>
      <c r="N6" s="280" t="s">
        <v>1457</v>
      </c>
      <c r="O6" s="280" t="s">
        <v>1458</v>
      </c>
      <c r="P6" s="280" t="s">
        <v>1459</v>
      </c>
      <c r="Q6" s="280" t="s">
        <v>1460</v>
      </c>
      <c r="R6" s="280" t="s">
        <v>1461</v>
      </c>
    </row>
    <row r="7" spans="1:25" s="202" customFormat="1" ht="16">
      <c r="A7" s="572" t="s">
        <v>21</v>
      </c>
      <c r="B7" s="572"/>
      <c r="C7" s="572"/>
      <c r="D7" s="572"/>
      <c r="E7" s="572"/>
      <c r="F7" s="572"/>
      <c r="G7" s="572"/>
      <c r="H7" s="572"/>
      <c r="I7" s="572"/>
      <c r="J7" s="572"/>
      <c r="K7" s="572"/>
      <c r="L7" s="572"/>
      <c r="M7" s="572"/>
      <c r="N7" s="572"/>
      <c r="O7" s="572"/>
      <c r="P7" s="572"/>
      <c r="Q7" s="572"/>
      <c r="R7" s="573"/>
    </row>
    <row r="8" spans="1:25" s="202" customFormat="1" ht="16">
      <c r="A8" s="569" t="s">
        <v>45</v>
      </c>
      <c r="B8" s="570"/>
      <c r="C8" s="570"/>
      <c r="D8" s="570"/>
      <c r="E8" s="570"/>
      <c r="F8" s="570"/>
      <c r="G8" s="570"/>
      <c r="H8" s="570"/>
      <c r="I8" s="570"/>
      <c r="J8" s="570"/>
      <c r="K8" s="570"/>
      <c r="L8" s="570"/>
      <c r="M8" s="570"/>
      <c r="N8" s="570"/>
      <c r="O8" s="570"/>
      <c r="P8" s="570"/>
      <c r="Q8" s="570"/>
      <c r="R8" s="571"/>
    </row>
    <row r="9" spans="1:25" s="243" customFormat="1" ht="39.75" customHeight="1">
      <c r="A9" s="527" t="s">
        <v>42</v>
      </c>
      <c r="B9" s="566"/>
      <c r="C9" s="566"/>
      <c r="D9" s="566"/>
      <c r="E9" s="167" t="s">
        <v>48</v>
      </c>
      <c r="F9" s="527" t="s">
        <v>1738</v>
      </c>
      <c r="G9" s="566"/>
      <c r="H9" s="566"/>
      <c r="I9" s="566"/>
      <c r="J9" s="167" t="s">
        <v>111</v>
      </c>
      <c r="K9" s="527" t="s">
        <v>112</v>
      </c>
      <c r="L9" s="567"/>
      <c r="M9" s="567"/>
      <c r="N9" s="567"/>
      <c r="O9" s="567"/>
      <c r="P9" s="567"/>
      <c r="Q9" s="567"/>
      <c r="R9" s="567"/>
    </row>
    <row r="10" spans="1:25" s="72" customFormat="1">
      <c r="A10" s="563">
        <v>1</v>
      </c>
      <c r="B10" s="568"/>
      <c r="C10" s="568"/>
      <c r="D10" s="565"/>
      <c r="E10" s="173">
        <v>2</v>
      </c>
      <c r="F10" s="563">
        <v>3</v>
      </c>
      <c r="G10" s="564"/>
      <c r="H10" s="564"/>
      <c r="I10" s="565"/>
      <c r="J10" s="69">
        <v>4</v>
      </c>
      <c r="K10" s="172">
        <v>5</v>
      </c>
      <c r="L10" s="172">
        <v>6</v>
      </c>
      <c r="M10" s="172">
        <v>7</v>
      </c>
      <c r="N10" s="555">
        <v>8</v>
      </c>
      <c r="O10" s="555"/>
      <c r="P10" s="172">
        <v>9</v>
      </c>
      <c r="Q10" s="172">
        <v>10</v>
      </c>
      <c r="R10" s="172">
        <v>11</v>
      </c>
    </row>
    <row r="11" spans="1:25" s="72" customFormat="1" ht="53.25" customHeight="1">
      <c r="A11" s="179" t="s">
        <v>1</v>
      </c>
      <c r="B11" s="179" t="s">
        <v>2</v>
      </c>
      <c r="C11" s="179" t="s">
        <v>128</v>
      </c>
      <c r="D11" s="179" t="s">
        <v>1287</v>
      </c>
      <c r="E11" s="13" t="s">
        <v>48</v>
      </c>
      <c r="F11" s="179" t="s">
        <v>1775</v>
      </c>
      <c r="G11" s="179" t="s">
        <v>35</v>
      </c>
      <c r="H11" s="179" t="s">
        <v>1776</v>
      </c>
      <c r="I11" s="179" t="s">
        <v>1777</v>
      </c>
      <c r="J11" s="13" t="s">
        <v>44</v>
      </c>
      <c r="K11" s="179" t="s">
        <v>22</v>
      </c>
      <c r="L11" s="179" t="s">
        <v>23</v>
      </c>
      <c r="M11" s="179" t="s">
        <v>24</v>
      </c>
      <c r="N11" s="179" t="s">
        <v>99</v>
      </c>
      <c r="O11" s="179" t="s">
        <v>100</v>
      </c>
      <c r="P11" s="179" t="s">
        <v>25</v>
      </c>
      <c r="Q11" s="179" t="s">
        <v>81</v>
      </c>
      <c r="R11" s="179" t="s">
        <v>43</v>
      </c>
    </row>
    <row r="12" spans="1:25" s="72" customFormat="1" ht="15" customHeight="1">
      <c r="A12" s="561" t="s">
        <v>131</v>
      </c>
      <c r="B12" s="562"/>
      <c r="C12" s="562"/>
      <c r="D12" s="562"/>
      <c r="E12" s="562"/>
      <c r="F12" s="244">
        <f>SUMPRODUCT((YEAR($E13:$E1000)='Start Here'!$B$5)*F13:F1000)</f>
        <v>0</v>
      </c>
      <c r="G12" s="244">
        <f>SUMPRODUCT((YEAR($E13:$E1000)='Start Here'!$B$5)*G13:G1000)</f>
        <v>0</v>
      </c>
      <c r="H12" s="244">
        <f>SUMPRODUCT((YEAR($E13:$E1000)='Start Here'!$B$5)*H13:H1000)</f>
        <v>0</v>
      </c>
      <c r="I12" s="244">
        <f>SUMPRODUCT((YEAR($E13:$E1000)='Start Here'!$B$5)*I13:I1000)</f>
        <v>0</v>
      </c>
      <c r="J12" s="245"/>
      <c r="K12" s="245"/>
      <c r="L12" s="245"/>
      <c r="M12" s="245"/>
      <c r="N12" s="245"/>
      <c r="O12" s="246"/>
      <c r="P12" s="244">
        <f>SUMPRODUCT((YEAR($E13:$E1000)='Start Here'!$B$5)*P13:P1000)</f>
        <v>0</v>
      </c>
      <c r="Q12" s="244"/>
      <c r="R12" s="247"/>
      <c r="S12" s="248"/>
    </row>
    <row r="13" spans="1:25" s="15" customFormat="1" ht="13">
      <c r="A13" s="128"/>
      <c r="B13" s="128"/>
      <c r="C13" s="128"/>
      <c r="D13" s="128"/>
      <c r="E13" s="128"/>
      <c r="F13" s="128"/>
      <c r="G13" s="128"/>
      <c r="H13" s="382"/>
      <c r="I13" s="382"/>
      <c r="J13" s="128"/>
      <c r="K13" s="128"/>
      <c r="L13" s="128"/>
      <c r="M13" s="128"/>
      <c r="N13" s="128"/>
      <c r="O13" s="128"/>
      <c r="P13" s="128"/>
      <c r="Q13" s="128"/>
      <c r="R13" s="128"/>
    </row>
    <row r="14" spans="1:25" s="15" customFormat="1" ht="13">
      <c r="A14" s="128"/>
      <c r="B14" s="128"/>
      <c r="C14" s="128"/>
      <c r="D14" s="128"/>
      <c r="E14" s="128"/>
      <c r="F14" s="128"/>
      <c r="G14" s="128"/>
      <c r="H14" s="382"/>
      <c r="I14" s="382"/>
      <c r="J14" s="128"/>
      <c r="K14" s="128"/>
      <c r="L14" s="128"/>
      <c r="M14" s="128"/>
      <c r="N14" s="128"/>
      <c r="O14" s="128"/>
      <c r="P14" s="128"/>
      <c r="Q14" s="128"/>
      <c r="R14" s="128"/>
    </row>
    <row r="15" spans="1:25" s="15" customFormat="1" ht="13">
      <c r="A15" s="128"/>
      <c r="B15" s="128"/>
      <c r="C15" s="128"/>
      <c r="D15" s="128"/>
      <c r="E15" s="128"/>
      <c r="F15" s="128"/>
      <c r="G15" s="128"/>
      <c r="H15" s="382"/>
      <c r="I15" s="382"/>
      <c r="J15" s="128"/>
      <c r="K15" s="128"/>
      <c r="L15" s="128"/>
      <c r="M15" s="128"/>
      <c r="N15" s="128"/>
      <c r="O15" s="128"/>
      <c r="P15" s="128"/>
      <c r="Q15" s="128"/>
      <c r="R15" s="128"/>
    </row>
    <row r="16" spans="1:25" s="15" customFormat="1" ht="13">
      <c r="A16" s="128"/>
      <c r="B16" s="128"/>
      <c r="C16" s="128"/>
      <c r="D16" s="128"/>
      <c r="E16" s="128"/>
      <c r="F16" s="128"/>
      <c r="G16" s="128"/>
      <c r="H16" s="382"/>
      <c r="I16" s="382"/>
      <c r="J16" s="128"/>
      <c r="K16" s="128"/>
      <c r="L16" s="128"/>
      <c r="M16" s="128"/>
      <c r="N16" s="128"/>
      <c r="O16" s="128"/>
      <c r="P16" s="128"/>
      <c r="Q16" s="128"/>
      <c r="R16" s="128"/>
    </row>
    <row r="17" spans="1:20" s="15" customFormat="1" ht="13">
      <c r="A17" s="128"/>
      <c r="B17" s="128"/>
      <c r="C17" s="128"/>
      <c r="D17" s="128"/>
      <c r="E17" s="128"/>
      <c r="F17" s="128"/>
      <c r="G17" s="128"/>
      <c r="H17" s="382"/>
      <c r="I17" s="382"/>
      <c r="J17" s="128"/>
      <c r="K17" s="128"/>
      <c r="L17" s="128"/>
      <c r="M17" s="128"/>
      <c r="N17" s="128"/>
      <c r="O17" s="128"/>
      <c r="P17" s="128"/>
      <c r="Q17" s="128"/>
      <c r="R17" s="128"/>
    </row>
    <row r="18" spans="1:20" s="15" customFormat="1" ht="13">
      <c r="A18" s="128"/>
      <c r="B18" s="128"/>
      <c r="C18" s="128"/>
      <c r="D18" s="128"/>
      <c r="E18" s="128"/>
      <c r="F18" s="128"/>
      <c r="G18" s="128"/>
      <c r="H18" s="382"/>
      <c r="I18" s="382"/>
      <c r="J18" s="128"/>
      <c r="K18" s="128"/>
      <c r="L18" s="128"/>
      <c r="M18" s="128"/>
      <c r="N18" s="128"/>
      <c r="O18" s="128"/>
      <c r="P18" s="128"/>
      <c r="Q18" s="128"/>
      <c r="R18" s="128"/>
    </row>
    <row r="19" spans="1:20" s="15" customFormat="1" ht="13">
      <c r="A19" s="128"/>
      <c r="B19" s="128"/>
      <c r="C19" s="128"/>
      <c r="D19" s="128"/>
      <c r="E19" s="128"/>
      <c r="F19" s="128"/>
      <c r="G19" s="128"/>
      <c r="H19" s="382"/>
      <c r="I19" s="382"/>
      <c r="J19" s="128"/>
      <c r="K19" s="128"/>
      <c r="L19" s="128"/>
      <c r="M19" s="128"/>
      <c r="N19" s="128"/>
      <c r="O19" s="128"/>
      <c r="P19" s="128"/>
      <c r="Q19" s="128"/>
      <c r="R19" s="128"/>
    </row>
    <row r="20" spans="1:20" s="15" customFormat="1" ht="13">
      <c r="A20" s="128"/>
      <c r="B20" s="128"/>
      <c r="C20" s="128"/>
      <c r="D20" s="128"/>
      <c r="E20" s="128"/>
      <c r="F20" s="128"/>
      <c r="G20" s="128"/>
      <c r="H20" s="382"/>
      <c r="I20" s="382"/>
      <c r="J20" s="128"/>
      <c r="K20" s="128"/>
      <c r="L20" s="128"/>
      <c r="M20" s="128"/>
      <c r="N20" s="128"/>
      <c r="O20" s="128"/>
      <c r="P20" s="128"/>
      <c r="Q20" s="128"/>
      <c r="R20" s="128"/>
      <c r="S20" s="187"/>
    </row>
    <row r="21" spans="1:20" s="220" customFormat="1">
      <c r="A21" s="128"/>
      <c r="B21" s="128"/>
      <c r="C21" s="128"/>
      <c r="D21" s="128"/>
      <c r="E21" s="128"/>
      <c r="F21" s="128"/>
      <c r="G21" s="128"/>
      <c r="H21" s="382"/>
      <c r="I21" s="382"/>
      <c r="J21" s="128"/>
      <c r="K21" s="128"/>
      <c r="L21" s="128"/>
      <c r="M21" s="128"/>
      <c r="N21" s="128"/>
      <c r="O21" s="128"/>
      <c r="P21" s="128"/>
      <c r="Q21" s="128"/>
      <c r="R21" s="128"/>
    </row>
    <row r="22" spans="1:20" s="249" customFormat="1" ht="13">
      <c r="A22" s="128"/>
      <c r="B22" s="128"/>
      <c r="C22" s="128"/>
      <c r="D22" s="128"/>
      <c r="E22" s="128"/>
      <c r="F22" s="128"/>
      <c r="G22" s="128"/>
      <c r="H22" s="382"/>
      <c r="I22" s="382"/>
      <c r="J22" s="128"/>
      <c r="K22" s="128"/>
      <c r="L22" s="128"/>
      <c r="M22" s="128"/>
      <c r="N22" s="128"/>
      <c r="O22" s="128"/>
      <c r="P22" s="128"/>
      <c r="Q22" s="128"/>
      <c r="R22" s="128"/>
    </row>
    <row r="23" spans="1:20" s="220" customFormat="1">
      <c r="A23" s="128"/>
      <c r="B23" s="128"/>
      <c r="C23" s="128"/>
      <c r="D23" s="128"/>
      <c r="E23" s="128"/>
      <c r="F23" s="128"/>
      <c r="G23" s="128"/>
      <c r="H23" s="382"/>
      <c r="I23" s="382"/>
      <c r="J23" s="128"/>
      <c r="K23" s="128"/>
      <c r="L23" s="128"/>
      <c r="M23" s="128"/>
      <c r="N23" s="128"/>
      <c r="O23" s="128"/>
      <c r="P23" s="128"/>
      <c r="Q23" s="128"/>
      <c r="R23" s="128"/>
    </row>
    <row r="24" spans="1:20" s="220" customFormat="1">
      <c r="A24" s="128"/>
      <c r="B24" s="128"/>
      <c r="C24" s="128"/>
      <c r="D24" s="128"/>
      <c r="E24" s="128"/>
      <c r="F24" s="128"/>
      <c r="G24" s="128"/>
      <c r="H24" s="382"/>
      <c r="I24" s="382"/>
      <c r="J24" s="128"/>
      <c r="K24" s="128"/>
      <c r="L24" s="128"/>
      <c r="M24" s="128"/>
      <c r="N24" s="128"/>
      <c r="O24" s="128"/>
      <c r="P24" s="128"/>
      <c r="Q24" s="128"/>
      <c r="R24" s="128"/>
      <c r="S24" s="221"/>
      <c r="T24" s="221"/>
    </row>
    <row r="25" spans="1:20" s="220" customFormat="1">
      <c r="A25" s="128"/>
      <c r="B25" s="128"/>
      <c r="C25" s="128"/>
      <c r="D25" s="128"/>
      <c r="E25" s="128"/>
      <c r="F25" s="128"/>
      <c r="G25" s="128"/>
      <c r="H25" s="382"/>
      <c r="I25" s="382"/>
      <c r="J25" s="128"/>
      <c r="K25" s="128"/>
      <c r="L25" s="128"/>
      <c r="M25" s="128"/>
      <c r="N25" s="128"/>
      <c r="O25" s="128"/>
      <c r="P25" s="128"/>
      <c r="Q25" s="128"/>
      <c r="R25" s="128"/>
      <c r="S25" s="221"/>
      <c r="T25" s="221"/>
    </row>
    <row r="26" spans="1:20" s="220" customFormat="1">
      <c r="A26" s="128"/>
      <c r="B26" s="128"/>
      <c r="C26" s="128"/>
      <c r="D26" s="128"/>
      <c r="E26" s="128"/>
      <c r="F26" s="128"/>
      <c r="G26" s="128"/>
      <c r="H26" s="382"/>
      <c r="I26" s="382"/>
      <c r="J26" s="128"/>
      <c r="K26" s="128"/>
      <c r="L26" s="128"/>
      <c r="M26" s="128"/>
      <c r="N26" s="128"/>
      <c r="O26" s="128"/>
      <c r="P26" s="128"/>
      <c r="Q26" s="128"/>
      <c r="R26" s="128"/>
      <c r="S26" s="221"/>
      <c r="T26" s="221"/>
    </row>
    <row r="27" spans="1:20" s="220" customFormat="1">
      <c r="A27" s="128"/>
      <c r="B27" s="128"/>
      <c r="C27" s="128"/>
      <c r="D27" s="128"/>
      <c r="E27" s="128"/>
      <c r="F27" s="128"/>
      <c r="G27" s="128"/>
      <c r="H27" s="382"/>
      <c r="I27" s="382"/>
      <c r="J27" s="128"/>
      <c r="K27" s="128"/>
      <c r="L27" s="128"/>
      <c r="M27" s="128"/>
      <c r="N27" s="128"/>
      <c r="O27" s="128"/>
      <c r="P27" s="128"/>
      <c r="Q27" s="128"/>
      <c r="R27" s="128"/>
      <c r="S27" s="221"/>
      <c r="T27" s="221"/>
    </row>
    <row r="28" spans="1:20" s="220" customFormat="1">
      <c r="A28" s="128"/>
      <c r="B28" s="128"/>
      <c r="C28" s="128"/>
      <c r="D28" s="128"/>
      <c r="E28" s="128"/>
      <c r="F28" s="128"/>
      <c r="G28" s="128"/>
      <c r="H28" s="382"/>
      <c r="I28" s="382"/>
      <c r="J28" s="128"/>
      <c r="K28" s="128"/>
      <c r="L28" s="128"/>
      <c r="M28" s="128"/>
      <c r="N28" s="128"/>
      <c r="O28" s="128"/>
      <c r="P28" s="128"/>
      <c r="Q28" s="128"/>
      <c r="R28" s="128"/>
      <c r="S28" s="221"/>
      <c r="T28" s="221"/>
    </row>
    <row r="29" spans="1:20" s="220" customFormat="1">
      <c r="A29" s="128"/>
      <c r="B29" s="128"/>
      <c r="C29" s="128"/>
      <c r="D29" s="128"/>
      <c r="E29" s="128"/>
      <c r="F29" s="128"/>
      <c r="G29" s="128"/>
      <c r="H29" s="382"/>
      <c r="I29" s="382"/>
      <c r="J29" s="128"/>
      <c r="K29" s="128"/>
      <c r="L29" s="128"/>
      <c r="M29" s="128"/>
      <c r="N29" s="128"/>
      <c r="O29" s="128"/>
      <c r="P29" s="128"/>
      <c r="Q29" s="128"/>
      <c r="R29" s="128"/>
      <c r="S29" s="221"/>
      <c r="T29" s="221"/>
    </row>
    <row r="30" spans="1:20" s="220" customFormat="1">
      <c r="A30" s="128"/>
      <c r="B30" s="128"/>
      <c r="C30" s="128"/>
      <c r="D30" s="128"/>
      <c r="E30" s="128"/>
      <c r="F30" s="128"/>
      <c r="G30" s="128"/>
      <c r="H30" s="382"/>
      <c r="I30" s="382"/>
      <c r="J30" s="128"/>
      <c r="K30" s="128"/>
      <c r="L30" s="128"/>
      <c r="M30" s="128"/>
      <c r="N30" s="128"/>
      <c r="O30" s="128"/>
      <c r="P30" s="128"/>
      <c r="Q30" s="128"/>
      <c r="R30" s="128"/>
      <c r="S30" s="221"/>
      <c r="T30" s="221"/>
    </row>
    <row r="31" spans="1:20" s="220" customFormat="1">
      <c r="A31" s="128"/>
      <c r="B31" s="128"/>
      <c r="C31" s="128"/>
      <c r="D31" s="128"/>
      <c r="E31" s="128"/>
      <c r="F31" s="128"/>
      <c r="G31" s="128"/>
      <c r="H31" s="382"/>
      <c r="I31" s="382"/>
      <c r="J31" s="128"/>
      <c r="K31" s="128"/>
      <c r="L31" s="128"/>
      <c r="M31" s="128"/>
      <c r="N31" s="128"/>
      <c r="O31" s="128"/>
      <c r="P31" s="128"/>
      <c r="Q31" s="128"/>
      <c r="R31" s="128"/>
      <c r="S31" s="221"/>
      <c r="T31" s="221"/>
    </row>
    <row r="32" spans="1:20" s="220" customFormat="1">
      <c r="A32" s="128"/>
      <c r="B32" s="128"/>
      <c r="C32" s="128"/>
      <c r="D32" s="128"/>
      <c r="E32" s="128"/>
      <c r="F32" s="128"/>
      <c r="G32" s="128"/>
      <c r="H32" s="382"/>
      <c r="I32" s="382"/>
      <c r="J32" s="128"/>
      <c r="K32" s="128"/>
      <c r="L32" s="128"/>
      <c r="M32" s="128"/>
      <c r="N32" s="128"/>
      <c r="O32" s="128"/>
      <c r="P32" s="128"/>
      <c r="Q32" s="128"/>
      <c r="R32" s="128"/>
      <c r="S32" s="221"/>
      <c r="T32" s="221"/>
    </row>
    <row r="33" spans="1:20" s="220" customFormat="1">
      <c r="A33" s="128"/>
      <c r="B33" s="128"/>
      <c r="C33" s="128"/>
      <c r="D33" s="128"/>
      <c r="E33" s="128"/>
      <c r="F33" s="128"/>
      <c r="G33" s="128"/>
      <c r="H33" s="382"/>
      <c r="I33" s="382"/>
      <c r="J33" s="128"/>
      <c r="K33" s="128"/>
      <c r="L33" s="128"/>
      <c r="M33" s="128"/>
      <c r="N33" s="128"/>
      <c r="O33" s="128"/>
      <c r="P33" s="128"/>
      <c r="Q33" s="128"/>
      <c r="R33" s="128"/>
      <c r="S33" s="221"/>
      <c r="T33" s="221"/>
    </row>
    <row r="34" spans="1:20" s="220" customFormat="1">
      <c r="A34" s="128"/>
      <c r="B34" s="128"/>
      <c r="C34" s="128"/>
      <c r="D34" s="128"/>
      <c r="E34" s="128"/>
      <c r="F34" s="128"/>
      <c r="G34" s="128"/>
      <c r="H34" s="382"/>
      <c r="I34" s="382"/>
      <c r="J34" s="128"/>
      <c r="K34" s="128"/>
      <c r="L34" s="128"/>
      <c r="M34" s="128"/>
      <c r="N34" s="128"/>
      <c r="O34" s="128"/>
      <c r="P34" s="128"/>
      <c r="Q34" s="128"/>
      <c r="R34" s="128"/>
      <c r="S34" s="221"/>
      <c r="T34" s="221"/>
    </row>
    <row r="35" spans="1:20" s="220" customFormat="1">
      <c r="A35" s="128"/>
      <c r="B35" s="128"/>
      <c r="C35" s="128"/>
      <c r="D35" s="128"/>
      <c r="E35" s="128"/>
      <c r="F35" s="128"/>
      <c r="G35" s="128"/>
      <c r="H35" s="382"/>
      <c r="I35" s="382"/>
      <c r="J35" s="128"/>
      <c r="K35" s="128"/>
      <c r="L35" s="128"/>
      <c r="M35" s="128"/>
      <c r="N35" s="128"/>
      <c r="O35" s="128"/>
      <c r="P35" s="128"/>
      <c r="Q35" s="128"/>
      <c r="R35" s="128"/>
      <c r="S35" s="221"/>
      <c r="T35" s="221"/>
    </row>
    <row r="36" spans="1:20" s="220" customFormat="1">
      <c r="A36" s="128"/>
      <c r="B36" s="128"/>
      <c r="C36" s="128"/>
      <c r="D36" s="128"/>
      <c r="E36" s="128"/>
      <c r="F36" s="128"/>
      <c r="G36" s="128"/>
      <c r="H36" s="382"/>
      <c r="I36" s="382"/>
      <c r="J36" s="128"/>
      <c r="K36" s="128"/>
      <c r="L36" s="128"/>
      <c r="M36" s="128"/>
      <c r="N36" s="128"/>
      <c r="O36" s="128"/>
      <c r="P36" s="128"/>
      <c r="Q36" s="128"/>
      <c r="R36" s="128"/>
      <c r="S36" s="221"/>
      <c r="T36" s="221"/>
    </row>
    <row r="37" spans="1:20" s="220" customFormat="1">
      <c r="A37" s="128"/>
      <c r="B37" s="128"/>
      <c r="C37" s="128"/>
      <c r="D37" s="128"/>
      <c r="E37" s="128"/>
      <c r="F37" s="128"/>
      <c r="G37" s="128"/>
      <c r="H37" s="382"/>
      <c r="I37" s="382"/>
      <c r="J37" s="128"/>
      <c r="K37" s="128"/>
      <c r="L37" s="128"/>
      <c r="M37" s="128"/>
      <c r="N37" s="128"/>
      <c r="O37" s="128"/>
      <c r="P37" s="128"/>
      <c r="Q37" s="128"/>
      <c r="R37" s="128"/>
      <c r="S37" s="221"/>
      <c r="T37" s="221"/>
    </row>
    <row r="38" spans="1:20" s="220" customFormat="1">
      <c r="A38" s="128"/>
      <c r="B38" s="128"/>
      <c r="C38" s="128"/>
      <c r="D38" s="128"/>
      <c r="E38" s="128"/>
      <c r="F38" s="128"/>
      <c r="G38" s="128"/>
      <c r="H38" s="382"/>
      <c r="I38" s="382"/>
      <c r="J38" s="128"/>
      <c r="K38" s="128"/>
      <c r="L38" s="128"/>
      <c r="M38" s="128"/>
      <c r="N38" s="128"/>
      <c r="O38" s="128"/>
      <c r="P38" s="128"/>
      <c r="Q38" s="128"/>
      <c r="R38" s="128"/>
      <c r="S38" s="221"/>
      <c r="T38" s="221"/>
    </row>
    <row r="39" spans="1:20" s="220" customFormat="1">
      <c r="A39" s="128"/>
      <c r="B39" s="128"/>
      <c r="C39" s="128"/>
      <c r="D39" s="128"/>
      <c r="E39" s="128"/>
      <c r="F39" s="128"/>
      <c r="G39" s="128"/>
      <c r="H39" s="382"/>
      <c r="I39" s="382"/>
      <c r="J39" s="128"/>
      <c r="K39" s="128"/>
      <c r="L39" s="128"/>
      <c r="M39" s="128"/>
      <c r="N39" s="128"/>
      <c r="O39" s="128"/>
      <c r="P39" s="128"/>
      <c r="Q39" s="128"/>
      <c r="R39" s="128"/>
      <c r="S39" s="221"/>
      <c r="T39" s="221"/>
    </row>
    <row r="40" spans="1:20" s="220" customFormat="1">
      <c r="A40" s="128"/>
      <c r="B40" s="128"/>
      <c r="C40" s="128"/>
      <c r="D40" s="128"/>
      <c r="E40" s="128"/>
      <c r="F40" s="128"/>
      <c r="G40" s="128"/>
      <c r="H40" s="382"/>
      <c r="I40" s="382"/>
      <c r="J40" s="128"/>
      <c r="K40" s="128"/>
      <c r="L40" s="128"/>
      <c r="M40" s="128"/>
      <c r="N40" s="128"/>
      <c r="O40" s="128"/>
      <c r="P40" s="128"/>
      <c r="Q40" s="128"/>
      <c r="R40" s="128"/>
      <c r="S40" s="221"/>
      <c r="T40" s="221"/>
    </row>
    <row r="41" spans="1:20" s="220" customFormat="1">
      <c r="A41" s="128"/>
      <c r="B41" s="128"/>
      <c r="C41" s="128"/>
      <c r="D41" s="128"/>
      <c r="E41" s="128"/>
      <c r="F41" s="128"/>
      <c r="G41" s="128"/>
      <c r="H41" s="382"/>
      <c r="I41" s="382"/>
      <c r="J41" s="128"/>
      <c r="K41" s="128"/>
      <c r="L41" s="128"/>
      <c r="M41" s="128"/>
      <c r="N41" s="128"/>
      <c r="O41" s="128"/>
      <c r="P41" s="128"/>
      <c r="Q41" s="128"/>
      <c r="R41" s="128"/>
      <c r="S41" s="221"/>
      <c r="T41" s="221"/>
    </row>
    <row r="42" spans="1:20" s="220" customFormat="1">
      <c r="A42" s="128"/>
      <c r="B42" s="128"/>
      <c r="C42" s="128"/>
      <c r="D42" s="128"/>
      <c r="E42" s="128"/>
      <c r="F42" s="128"/>
      <c r="G42" s="128"/>
      <c r="H42" s="382"/>
      <c r="I42" s="382"/>
      <c r="J42" s="128"/>
      <c r="K42" s="128"/>
      <c r="L42" s="128"/>
      <c r="M42" s="128"/>
      <c r="N42" s="128"/>
      <c r="O42" s="128"/>
      <c r="P42" s="128"/>
      <c r="Q42" s="128"/>
      <c r="R42" s="128"/>
      <c r="S42" s="221"/>
      <c r="T42" s="221"/>
    </row>
    <row r="43" spans="1:20" s="220" customFormat="1">
      <c r="A43" s="128"/>
      <c r="B43" s="128"/>
      <c r="C43" s="128"/>
      <c r="D43" s="128"/>
      <c r="E43" s="128"/>
      <c r="F43" s="128"/>
      <c r="G43" s="128"/>
      <c r="H43" s="382"/>
      <c r="I43" s="382"/>
      <c r="J43" s="128"/>
      <c r="K43" s="128"/>
      <c r="L43" s="128"/>
      <c r="M43" s="128"/>
      <c r="N43" s="128"/>
      <c r="O43" s="128"/>
      <c r="P43" s="128"/>
      <c r="Q43" s="128"/>
      <c r="R43" s="128"/>
      <c r="S43" s="221"/>
      <c r="T43" s="221"/>
    </row>
    <row r="44" spans="1:20" s="220" customFormat="1">
      <c r="A44" s="128"/>
      <c r="B44" s="128"/>
      <c r="C44" s="128"/>
      <c r="D44" s="128"/>
      <c r="E44" s="128"/>
      <c r="F44" s="128"/>
      <c r="G44" s="128"/>
      <c r="H44" s="382"/>
      <c r="I44" s="382"/>
      <c r="J44" s="128"/>
      <c r="K44" s="128"/>
      <c r="L44" s="128"/>
      <c r="M44" s="128"/>
      <c r="N44" s="128"/>
      <c r="O44" s="128"/>
      <c r="P44" s="128"/>
      <c r="Q44" s="128"/>
      <c r="R44" s="128"/>
      <c r="S44" s="221"/>
      <c r="T44" s="221"/>
    </row>
    <row r="45" spans="1:20" s="220" customFormat="1">
      <c r="A45" s="128"/>
      <c r="B45" s="128"/>
      <c r="C45" s="128"/>
      <c r="D45" s="128"/>
      <c r="E45" s="128"/>
      <c r="F45" s="128"/>
      <c r="G45" s="128"/>
      <c r="H45" s="382"/>
      <c r="I45" s="382"/>
      <c r="J45" s="128"/>
      <c r="K45" s="128"/>
      <c r="L45" s="128"/>
      <c r="M45" s="128"/>
      <c r="N45" s="128"/>
      <c r="O45" s="128"/>
      <c r="P45" s="128"/>
      <c r="Q45" s="128"/>
      <c r="R45" s="128"/>
      <c r="S45" s="221"/>
      <c r="T45" s="221"/>
    </row>
    <row r="46" spans="1:20" s="220" customFormat="1">
      <c r="A46" s="128"/>
      <c r="B46" s="128"/>
      <c r="C46" s="128"/>
      <c r="D46" s="128"/>
      <c r="E46" s="128"/>
      <c r="F46" s="128"/>
      <c r="G46" s="128"/>
      <c r="H46" s="382"/>
      <c r="I46" s="382"/>
      <c r="J46" s="128"/>
      <c r="K46" s="128"/>
      <c r="L46" s="128"/>
      <c r="M46" s="128"/>
      <c r="N46" s="128"/>
      <c r="O46" s="128"/>
      <c r="P46" s="128"/>
      <c r="Q46" s="128"/>
      <c r="R46" s="128"/>
      <c r="S46" s="221"/>
      <c r="T46" s="221"/>
    </row>
    <row r="47" spans="1:20" s="220" customFormat="1">
      <c r="A47" s="128"/>
      <c r="B47" s="128"/>
      <c r="C47" s="128"/>
      <c r="D47" s="128"/>
      <c r="E47" s="128"/>
      <c r="F47" s="128"/>
      <c r="G47" s="128"/>
      <c r="H47" s="382"/>
      <c r="I47" s="382"/>
      <c r="J47" s="128"/>
      <c r="K47" s="128"/>
      <c r="L47" s="128"/>
      <c r="M47" s="128"/>
      <c r="N47" s="128"/>
      <c r="O47" s="128"/>
      <c r="P47" s="128"/>
      <c r="Q47" s="128"/>
      <c r="R47" s="128"/>
      <c r="S47" s="221"/>
      <c r="T47" s="221"/>
    </row>
    <row r="48" spans="1:20" s="220" customFormat="1">
      <c r="A48" s="128"/>
      <c r="B48" s="128"/>
      <c r="C48" s="128"/>
      <c r="D48" s="128"/>
      <c r="E48" s="128"/>
      <c r="F48" s="128"/>
      <c r="G48" s="128"/>
      <c r="H48" s="382"/>
      <c r="I48" s="382"/>
      <c r="J48" s="128"/>
      <c r="K48" s="128"/>
      <c r="L48" s="128"/>
      <c r="M48" s="128"/>
      <c r="N48" s="128"/>
      <c r="O48" s="128"/>
      <c r="P48" s="128"/>
      <c r="Q48" s="128"/>
      <c r="R48" s="128"/>
      <c r="S48" s="221"/>
      <c r="T48" s="221"/>
    </row>
    <row r="49" spans="1:20" s="220" customFormat="1">
      <c r="A49" s="128"/>
      <c r="B49" s="128"/>
      <c r="C49" s="128"/>
      <c r="D49" s="128"/>
      <c r="E49" s="128"/>
      <c r="F49" s="128"/>
      <c r="G49" s="128"/>
      <c r="H49" s="382"/>
      <c r="I49" s="382"/>
      <c r="J49" s="128"/>
      <c r="K49" s="128"/>
      <c r="L49" s="128"/>
      <c r="M49" s="128"/>
      <c r="N49" s="128"/>
      <c r="O49" s="128"/>
      <c r="P49" s="128"/>
      <c r="Q49" s="128"/>
      <c r="R49" s="128"/>
      <c r="S49" s="221"/>
      <c r="T49" s="221"/>
    </row>
    <row r="50" spans="1:20" s="220" customFormat="1">
      <c r="A50" s="128"/>
      <c r="B50" s="128"/>
      <c r="C50" s="128"/>
      <c r="D50" s="128"/>
      <c r="E50" s="128"/>
      <c r="F50" s="128"/>
      <c r="G50" s="128"/>
      <c r="H50" s="382"/>
      <c r="I50" s="382"/>
      <c r="J50" s="128"/>
      <c r="K50" s="128"/>
      <c r="L50" s="128"/>
      <c r="M50" s="128"/>
      <c r="N50" s="128"/>
      <c r="O50" s="128"/>
      <c r="P50" s="128"/>
      <c r="Q50" s="128"/>
      <c r="R50" s="128"/>
      <c r="S50" s="221"/>
      <c r="T50" s="221"/>
    </row>
    <row r="51" spans="1:20" s="220" customFormat="1">
      <c r="A51" s="128"/>
      <c r="B51" s="128"/>
      <c r="C51" s="128"/>
      <c r="D51" s="128"/>
      <c r="E51" s="128"/>
      <c r="F51" s="128"/>
      <c r="G51" s="128"/>
      <c r="H51" s="382"/>
      <c r="I51" s="382"/>
      <c r="J51" s="128"/>
      <c r="K51" s="128"/>
      <c r="L51" s="128"/>
      <c r="M51" s="128"/>
      <c r="N51" s="128"/>
      <c r="O51" s="128"/>
      <c r="P51" s="128"/>
      <c r="Q51" s="128"/>
      <c r="R51" s="128"/>
      <c r="S51" s="221"/>
      <c r="T51" s="221"/>
    </row>
    <row r="52" spans="1:20" s="220" customFormat="1">
      <c r="A52" s="128"/>
      <c r="B52" s="128"/>
      <c r="C52" s="128"/>
      <c r="D52" s="128"/>
      <c r="E52" s="128"/>
      <c r="F52" s="128"/>
      <c r="G52" s="128"/>
      <c r="H52" s="382"/>
      <c r="I52" s="382"/>
      <c r="J52" s="128"/>
      <c r="K52" s="128"/>
      <c r="L52" s="128"/>
      <c r="M52" s="128"/>
      <c r="N52" s="128"/>
      <c r="O52" s="128"/>
      <c r="P52" s="128"/>
      <c r="Q52" s="128"/>
      <c r="R52" s="128"/>
      <c r="S52" s="221"/>
      <c r="T52" s="221"/>
    </row>
    <row r="53" spans="1:20" s="220" customFormat="1">
      <c r="A53" s="128"/>
      <c r="B53" s="128"/>
      <c r="C53" s="128"/>
      <c r="D53" s="128"/>
      <c r="E53" s="128"/>
      <c r="F53" s="128"/>
      <c r="G53" s="128"/>
      <c r="H53" s="382"/>
      <c r="I53" s="382"/>
      <c r="J53" s="128"/>
      <c r="K53" s="128"/>
      <c r="L53" s="128"/>
      <c r="M53" s="128"/>
      <c r="N53" s="128"/>
      <c r="O53" s="128"/>
      <c r="P53" s="128"/>
      <c r="Q53" s="128"/>
      <c r="R53" s="128"/>
      <c r="S53" s="221"/>
      <c r="T53" s="221"/>
    </row>
    <row r="54" spans="1:20" s="220" customFormat="1">
      <c r="A54" s="128"/>
      <c r="B54" s="128"/>
      <c r="C54" s="128"/>
      <c r="D54" s="128"/>
      <c r="E54" s="128"/>
      <c r="F54" s="128"/>
      <c r="G54" s="128"/>
      <c r="H54" s="382"/>
      <c r="I54" s="382"/>
      <c r="J54" s="128"/>
      <c r="K54" s="128"/>
      <c r="L54" s="128"/>
      <c r="M54" s="128"/>
      <c r="N54" s="128"/>
      <c r="O54" s="128"/>
      <c r="P54" s="128"/>
      <c r="Q54" s="128"/>
      <c r="R54" s="128"/>
      <c r="S54" s="221"/>
      <c r="T54" s="221"/>
    </row>
    <row r="55" spans="1:20" s="220" customFormat="1">
      <c r="A55" s="128"/>
      <c r="B55" s="128"/>
      <c r="C55" s="128"/>
      <c r="D55" s="128"/>
      <c r="E55" s="128"/>
      <c r="F55" s="128"/>
      <c r="G55" s="128"/>
      <c r="H55" s="382"/>
      <c r="I55" s="382"/>
      <c r="J55" s="128"/>
      <c r="K55" s="128"/>
      <c r="L55" s="128"/>
      <c r="M55" s="128"/>
      <c r="N55" s="128"/>
      <c r="O55" s="128"/>
      <c r="P55" s="128"/>
      <c r="Q55" s="128"/>
      <c r="R55" s="128"/>
      <c r="S55" s="221"/>
      <c r="T55" s="221"/>
    </row>
    <row r="56" spans="1:20" s="220" customFormat="1">
      <c r="A56" s="128"/>
      <c r="B56" s="128"/>
      <c r="C56" s="128"/>
      <c r="D56" s="128"/>
      <c r="E56" s="128"/>
      <c r="F56" s="128"/>
      <c r="G56" s="128"/>
      <c r="H56" s="382"/>
      <c r="I56" s="382"/>
      <c r="J56" s="128"/>
      <c r="K56" s="128"/>
      <c r="L56" s="128"/>
      <c r="M56" s="128"/>
      <c r="N56" s="128"/>
      <c r="O56" s="128"/>
      <c r="P56" s="128"/>
      <c r="Q56" s="128"/>
      <c r="R56" s="128"/>
      <c r="S56" s="221"/>
      <c r="T56" s="221"/>
    </row>
    <row r="57" spans="1:20" s="220" customFormat="1">
      <c r="A57" s="128"/>
      <c r="B57" s="128"/>
      <c r="C57" s="128"/>
      <c r="D57" s="128"/>
      <c r="E57" s="128"/>
      <c r="F57" s="128"/>
      <c r="G57" s="128"/>
      <c r="H57" s="382"/>
      <c r="I57" s="382"/>
      <c r="J57" s="128"/>
      <c r="K57" s="128"/>
      <c r="L57" s="128"/>
      <c r="M57" s="128"/>
      <c r="N57" s="128"/>
      <c r="O57" s="128"/>
      <c r="P57" s="128"/>
      <c r="Q57" s="128"/>
      <c r="R57" s="128"/>
      <c r="S57" s="221"/>
      <c r="T57" s="221"/>
    </row>
    <row r="58" spans="1:20" s="220" customFormat="1">
      <c r="A58" s="128"/>
      <c r="B58" s="128"/>
      <c r="C58" s="128"/>
      <c r="D58" s="128"/>
      <c r="E58" s="128"/>
      <c r="F58" s="128"/>
      <c r="G58" s="128"/>
      <c r="H58" s="382"/>
      <c r="I58" s="382"/>
      <c r="J58" s="128"/>
      <c r="K58" s="128"/>
      <c r="L58" s="128"/>
      <c r="M58" s="128"/>
      <c r="N58" s="128"/>
      <c r="O58" s="128"/>
      <c r="P58" s="128"/>
      <c r="Q58" s="128"/>
      <c r="R58" s="128"/>
      <c r="S58" s="221"/>
      <c r="T58" s="221"/>
    </row>
    <row r="59" spans="1:20" s="220" customFormat="1">
      <c r="A59" s="128"/>
      <c r="B59" s="128"/>
      <c r="C59" s="128"/>
      <c r="D59" s="128"/>
      <c r="E59" s="128"/>
      <c r="F59" s="128"/>
      <c r="G59" s="128"/>
      <c r="H59" s="382"/>
      <c r="I59" s="382"/>
      <c r="J59" s="128"/>
      <c r="K59" s="128"/>
      <c r="L59" s="128"/>
      <c r="M59" s="128"/>
      <c r="N59" s="128"/>
      <c r="O59" s="128"/>
      <c r="P59" s="128"/>
      <c r="Q59" s="128"/>
      <c r="R59" s="128"/>
      <c r="S59" s="221"/>
      <c r="T59" s="221"/>
    </row>
    <row r="60" spans="1:20" s="220" customFormat="1">
      <c r="A60" s="128"/>
      <c r="B60" s="128"/>
      <c r="C60" s="128"/>
      <c r="D60" s="128"/>
      <c r="E60" s="128"/>
      <c r="F60" s="128"/>
      <c r="G60" s="128"/>
      <c r="H60" s="382"/>
      <c r="I60" s="382"/>
      <c r="J60" s="128"/>
      <c r="K60" s="128"/>
      <c r="L60" s="128"/>
      <c r="M60" s="128"/>
      <c r="N60" s="128"/>
      <c r="O60" s="128"/>
      <c r="P60" s="128"/>
      <c r="Q60" s="128"/>
      <c r="R60" s="128"/>
      <c r="S60" s="221"/>
      <c r="T60" s="221"/>
    </row>
    <row r="61" spans="1:20" s="220" customFormat="1">
      <c r="A61" s="128"/>
      <c r="B61" s="128"/>
      <c r="C61" s="128"/>
      <c r="D61" s="128"/>
      <c r="E61" s="128"/>
      <c r="F61" s="128"/>
      <c r="G61" s="128"/>
      <c r="H61" s="382"/>
      <c r="I61" s="382"/>
      <c r="J61" s="128"/>
      <c r="K61" s="128"/>
      <c r="L61" s="128"/>
      <c r="M61" s="128"/>
      <c r="N61" s="128"/>
      <c r="O61" s="128"/>
      <c r="P61" s="128"/>
      <c r="Q61" s="128"/>
      <c r="R61" s="128"/>
    </row>
    <row r="62" spans="1:20" s="220" customFormat="1">
      <c r="A62" s="128"/>
      <c r="B62" s="128"/>
      <c r="C62" s="128"/>
      <c r="D62" s="128"/>
      <c r="E62" s="128"/>
      <c r="F62" s="128"/>
      <c r="G62" s="128"/>
      <c r="H62" s="382"/>
      <c r="I62" s="382"/>
      <c r="J62" s="128"/>
      <c r="K62" s="128"/>
      <c r="L62" s="128"/>
      <c r="M62" s="128"/>
      <c r="N62" s="128"/>
      <c r="O62" s="128"/>
      <c r="P62" s="128"/>
      <c r="Q62" s="128"/>
      <c r="R62" s="128"/>
    </row>
    <row r="63" spans="1:20" s="220" customFormat="1">
      <c r="A63" s="128"/>
      <c r="B63" s="128"/>
      <c r="C63" s="128"/>
      <c r="D63" s="128"/>
      <c r="E63" s="128"/>
      <c r="F63" s="128"/>
      <c r="G63" s="128"/>
      <c r="H63" s="382"/>
      <c r="I63" s="382"/>
      <c r="J63" s="128"/>
      <c r="K63" s="128"/>
      <c r="L63" s="128"/>
      <c r="M63" s="128"/>
      <c r="N63" s="128"/>
      <c r="O63" s="128"/>
      <c r="P63" s="128"/>
      <c r="Q63" s="128"/>
      <c r="R63" s="128"/>
    </row>
    <row r="64" spans="1:20" s="220" customFormat="1">
      <c r="A64" s="128"/>
      <c r="B64" s="128"/>
      <c r="C64" s="128"/>
      <c r="D64" s="128"/>
      <c r="E64" s="128"/>
      <c r="F64" s="128"/>
      <c r="G64" s="128"/>
      <c r="H64" s="382"/>
      <c r="I64" s="382"/>
      <c r="J64" s="128"/>
      <c r="K64" s="128"/>
      <c r="L64" s="128"/>
      <c r="M64" s="128"/>
      <c r="N64" s="128"/>
      <c r="O64" s="128"/>
      <c r="P64" s="128"/>
      <c r="Q64" s="128"/>
      <c r="R64" s="128"/>
    </row>
    <row r="65" spans="1:18" s="220" customFormat="1">
      <c r="A65" s="128"/>
      <c r="B65" s="128"/>
      <c r="C65" s="128"/>
      <c r="D65" s="128"/>
      <c r="E65" s="128"/>
      <c r="F65" s="128"/>
      <c r="G65" s="128"/>
      <c r="H65" s="382"/>
      <c r="I65" s="382"/>
      <c r="J65" s="128"/>
      <c r="K65" s="128"/>
      <c r="L65" s="128"/>
      <c r="M65" s="128"/>
      <c r="N65" s="128"/>
      <c r="O65" s="128"/>
      <c r="P65" s="128"/>
      <c r="Q65" s="128"/>
      <c r="R65" s="128"/>
    </row>
    <row r="66" spans="1:18" s="220" customFormat="1">
      <c r="A66" s="128"/>
      <c r="B66" s="128"/>
      <c r="C66" s="128"/>
      <c r="D66" s="128"/>
      <c r="E66" s="128"/>
      <c r="F66" s="128"/>
      <c r="G66" s="128"/>
      <c r="H66" s="382"/>
      <c r="I66" s="382"/>
      <c r="J66" s="128"/>
      <c r="K66" s="128"/>
      <c r="L66" s="128"/>
      <c r="M66" s="128"/>
      <c r="N66" s="128"/>
      <c r="O66" s="128"/>
      <c r="P66" s="128"/>
      <c r="Q66" s="128"/>
      <c r="R66" s="128"/>
    </row>
    <row r="67" spans="1:18" s="220" customFormat="1">
      <c r="A67" s="128"/>
      <c r="B67" s="128"/>
      <c r="C67" s="128"/>
      <c r="D67" s="128"/>
      <c r="E67" s="128"/>
      <c r="F67" s="128"/>
      <c r="G67" s="128"/>
      <c r="H67" s="382"/>
      <c r="I67" s="382"/>
      <c r="J67" s="128"/>
      <c r="K67" s="128"/>
      <c r="L67" s="128"/>
      <c r="M67" s="128"/>
      <c r="N67" s="128"/>
      <c r="O67" s="128"/>
      <c r="P67" s="128"/>
      <c r="Q67" s="128"/>
      <c r="R67" s="128"/>
    </row>
    <row r="68" spans="1:18" s="220" customFormat="1">
      <c r="A68" s="128"/>
      <c r="B68" s="128"/>
      <c r="C68" s="128"/>
      <c r="D68" s="128"/>
      <c r="E68" s="128"/>
      <c r="F68" s="128"/>
      <c r="G68" s="128"/>
      <c r="H68" s="382"/>
      <c r="I68" s="382"/>
      <c r="J68" s="128"/>
      <c r="K68" s="128"/>
      <c r="L68" s="128"/>
      <c r="M68" s="128"/>
      <c r="N68" s="128"/>
      <c r="O68" s="128"/>
      <c r="P68" s="128"/>
      <c r="Q68" s="128"/>
      <c r="R68" s="128"/>
    </row>
    <row r="69" spans="1:18" s="220" customFormat="1">
      <c r="A69" s="128"/>
      <c r="B69" s="128"/>
      <c r="C69" s="128"/>
      <c r="D69" s="128"/>
      <c r="E69" s="128"/>
      <c r="F69" s="128"/>
      <c r="G69" s="128"/>
      <c r="H69" s="382"/>
      <c r="I69" s="382"/>
      <c r="J69" s="128"/>
      <c r="K69" s="128"/>
      <c r="L69" s="128"/>
      <c r="M69" s="128"/>
      <c r="N69" s="128"/>
      <c r="O69" s="128"/>
      <c r="P69" s="128"/>
      <c r="Q69" s="128"/>
      <c r="R69" s="128"/>
    </row>
    <row r="70" spans="1:18" s="220" customFormat="1">
      <c r="A70" s="128"/>
      <c r="B70" s="128"/>
      <c r="C70" s="128"/>
      <c r="D70" s="128"/>
      <c r="E70" s="128"/>
      <c r="F70" s="128"/>
      <c r="G70" s="128"/>
      <c r="H70" s="382"/>
      <c r="I70" s="382"/>
      <c r="J70" s="128"/>
      <c r="K70" s="128"/>
      <c r="L70" s="128"/>
      <c r="M70" s="128"/>
      <c r="N70" s="128"/>
      <c r="O70" s="128"/>
      <c r="P70" s="128"/>
      <c r="Q70" s="128"/>
      <c r="R70" s="128"/>
    </row>
    <row r="71" spans="1:18" s="220" customFormat="1">
      <c r="A71" s="128"/>
      <c r="B71" s="128"/>
      <c r="C71" s="128"/>
      <c r="D71" s="128"/>
      <c r="E71" s="128"/>
      <c r="F71" s="128"/>
      <c r="G71" s="128"/>
      <c r="H71" s="382"/>
      <c r="I71" s="382"/>
      <c r="J71" s="128"/>
      <c r="K71" s="128"/>
      <c r="L71" s="128"/>
      <c r="M71" s="128"/>
      <c r="N71" s="128"/>
      <c r="O71" s="128"/>
      <c r="P71" s="128"/>
      <c r="Q71" s="128"/>
      <c r="R71" s="128"/>
    </row>
    <row r="72" spans="1:18" s="220" customFormat="1">
      <c r="A72" s="128"/>
      <c r="B72" s="128"/>
      <c r="C72" s="128"/>
      <c r="D72" s="128"/>
      <c r="E72" s="128"/>
      <c r="F72" s="128"/>
      <c r="G72" s="128"/>
      <c r="H72" s="382"/>
      <c r="I72" s="382"/>
      <c r="J72" s="128"/>
      <c r="K72" s="128"/>
      <c r="L72" s="128"/>
      <c r="M72" s="128"/>
      <c r="N72" s="128"/>
      <c r="O72" s="128"/>
      <c r="P72" s="128"/>
      <c r="Q72" s="128"/>
      <c r="R72" s="128"/>
    </row>
    <row r="73" spans="1:18" s="220" customFormat="1">
      <c r="A73" s="128"/>
      <c r="B73" s="128"/>
      <c r="C73" s="128"/>
      <c r="D73" s="128"/>
      <c r="E73" s="128"/>
      <c r="F73" s="128"/>
      <c r="G73" s="128"/>
      <c r="H73" s="382"/>
      <c r="I73" s="382"/>
      <c r="J73" s="128"/>
      <c r="K73" s="128"/>
      <c r="L73" s="128"/>
      <c r="M73" s="128"/>
      <c r="N73" s="128"/>
      <c r="O73" s="128"/>
      <c r="P73" s="128"/>
      <c r="Q73" s="128"/>
      <c r="R73" s="128"/>
    </row>
    <row r="74" spans="1:18" s="220" customFormat="1">
      <c r="A74" s="128"/>
      <c r="B74" s="128"/>
      <c r="C74" s="128"/>
      <c r="D74" s="128"/>
      <c r="E74" s="128"/>
      <c r="F74" s="128"/>
      <c r="G74" s="128"/>
      <c r="H74" s="382"/>
      <c r="I74" s="382"/>
      <c r="J74" s="128"/>
      <c r="K74" s="128"/>
      <c r="L74" s="128"/>
      <c r="M74" s="128"/>
      <c r="N74" s="128"/>
      <c r="O74" s="128"/>
      <c r="P74" s="128"/>
      <c r="Q74" s="128"/>
      <c r="R74" s="128"/>
    </row>
    <row r="75" spans="1:18" s="220" customFormat="1">
      <c r="A75" s="128"/>
      <c r="B75" s="128"/>
      <c r="C75" s="128"/>
      <c r="D75" s="128"/>
      <c r="E75" s="128"/>
      <c r="F75" s="128"/>
      <c r="G75" s="128"/>
      <c r="H75" s="382"/>
      <c r="I75" s="382"/>
      <c r="J75" s="128"/>
      <c r="K75" s="128"/>
      <c r="L75" s="128"/>
      <c r="M75" s="128"/>
      <c r="N75" s="128"/>
      <c r="O75" s="128"/>
      <c r="P75" s="128"/>
      <c r="Q75" s="128"/>
      <c r="R75" s="128"/>
    </row>
    <row r="76" spans="1:18" s="220" customFormat="1">
      <c r="A76" s="128"/>
      <c r="B76" s="128"/>
      <c r="C76" s="128"/>
      <c r="D76" s="128"/>
      <c r="E76" s="128"/>
      <c r="F76" s="128"/>
      <c r="G76" s="128"/>
      <c r="H76" s="382"/>
      <c r="I76" s="382"/>
      <c r="J76" s="128"/>
      <c r="K76" s="128"/>
      <c r="L76" s="128"/>
      <c r="M76" s="128"/>
      <c r="N76" s="128"/>
      <c r="O76" s="128"/>
      <c r="P76" s="128"/>
      <c r="Q76" s="128"/>
      <c r="R76" s="128"/>
    </row>
    <row r="77" spans="1:18" s="220" customFormat="1">
      <c r="A77" s="128"/>
      <c r="B77" s="128"/>
      <c r="C77" s="128"/>
      <c r="D77" s="128"/>
      <c r="E77" s="128"/>
      <c r="F77" s="128"/>
      <c r="G77" s="128"/>
      <c r="H77" s="382"/>
      <c r="I77" s="382"/>
      <c r="J77" s="128"/>
      <c r="K77" s="128"/>
      <c r="L77" s="128"/>
      <c r="M77" s="128"/>
      <c r="N77" s="128"/>
      <c r="O77" s="128"/>
      <c r="P77" s="128"/>
      <c r="Q77" s="128"/>
      <c r="R77" s="128"/>
    </row>
    <row r="78" spans="1:18" s="220" customFormat="1">
      <c r="A78" s="128"/>
      <c r="B78" s="128"/>
      <c r="C78" s="128"/>
      <c r="D78" s="128"/>
      <c r="E78" s="128"/>
      <c r="F78" s="128"/>
      <c r="G78" s="128"/>
      <c r="H78" s="382"/>
      <c r="I78" s="382"/>
      <c r="J78" s="128"/>
      <c r="K78" s="128"/>
      <c r="L78" s="128"/>
      <c r="M78" s="128"/>
      <c r="N78" s="128"/>
      <c r="O78" s="128"/>
      <c r="P78" s="128"/>
      <c r="Q78" s="128"/>
      <c r="R78" s="128"/>
    </row>
    <row r="79" spans="1:18" s="220" customFormat="1">
      <c r="A79" s="128"/>
      <c r="B79" s="128"/>
      <c r="C79" s="128"/>
      <c r="D79" s="128"/>
      <c r="E79" s="128"/>
      <c r="F79" s="128"/>
      <c r="G79" s="128"/>
      <c r="H79" s="382"/>
      <c r="I79" s="382"/>
      <c r="J79" s="128"/>
      <c r="K79" s="128"/>
      <c r="L79" s="128"/>
      <c r="M79" s="128"/>
      <c r="N79" s="128"/>
      <c r="O79" s="128"/>
      <c r="P79" s="128"/>
      <c r="Q79" s="128"/>
      <c r="R79" s="128"/>
    </row>
    <row r="80" spans="1:18" s="220" customFormat="1">
      <c r="A80" s="128"/>
      <c r="B80" s="128"/>
      <c r="C80" s="128"/>
      <c r="D80" s="128"/>
      <c r="E80" s="128"/>
      <c r="F80" s="128"/>
      <c r="G80" s="128"/>
      <c r="H80" s="382"/>
      <c r="I80" s="382"/>
      <c r="J80" s="128"/>
      <c r="K80" s="128"/>
      <c r="L80" s="128"/>
      <c r="M80" s="128"/>
      <c r="N80" s="128"/>
      <c r="O80" s="128"/>
      <c r="P80" s="128"/>
      <c r="Q80" s="128"/>
      <c r="R80" s="128"/>
    </row>
    <row r="81" spans="1:18" s="220" customFormat="1">
      <c r="A81" s="128"/>
      <c r="B81" s="128"/>
      <c r="C81" s="128"/>
      <c r="D81" s="128"/>
      <c r="E81" s="128"/>
      <c r="F81" s="128"/>
      <c r="G81" s="128"/>
      <c r="H81" s="382"/>
      <c r="I81" s="382"/>
      <c r="J81" s="128"/>
      <c r="K81" s="128"/>
      <c r="L81" s="128"/>
      <c r="M81" s="128"/>
      <c r="N81" s="128"/>
      <c r="O81" s="128"/>
      <c r="P81" s="128"/>
      <c r="Q81" s="128"/>
      <c r="R81" s="128"/>
    </row>
    <row r="82" spans="1:18" s="220" customFormat="1">
      <c r="A82" s="128"/>
      <c r="B82" s="128"/>
      <c r="C82" s="128"/>
      <c r="D82" s="128"/>
      <c r="E82" s="128"/>
      <c r="F82" s="128"/>
      <c r="G82" s="128"/>
      <c r="H82" s="382"/>
      <c r="I82" s="382"/>
      <c r="J82" s="128"/>
      <c r="K82" s="128"/>
      <c r="L82" s="128"/>
      <c r="M82" s="128"/>
      <c r="N82" s="128"/>
      <c r="O82" s="128"/>
      <c r="P82" s="128"/>
      <c r="Q82" s="128"/>
      <c r="R82" s="128"/>
    </row>
    <row r="83" spans="1:18" s="220" customFormat="1">
      <c r="A83" s="128"/>
      <c r="B83" s="128"/>
      <c r="C83" s="128"/>
      <c r="D83" s="128"/>
      <c r="E83" s="128"/>
      <c r="F83" s="128"/>
      <c r="G83" s="128"/>
      <c r="H83" s="382"/>
      <c r="I83" s="382"/>
      <c r="J83" s="128"/>
      <c r="K83" s="128"/>
      <c r="L83" s="128"/>
      <c r="M83" s="128"/>
      <c r="N83" s="128"/>
      <c r="O83" s="128"/>
      <c r="P83" s="128"/>
      <c r="Q83" s="128"/>
      <c r="R83" s="128"/>
    </row>
    <row r="84" spans="1:18" s="220" customFormat="1">
      <c r="A84" s="128"/>
      <c r="B84" s="128"/>
      <c r="C84" s="128"/>
      <c r="D84" s="128"/>
      <c r="E84" s="128"/>
      <c r="F84" s="128"/>
      <c r="G84" s="128"/>
      <c r="H84" s="382"/>
      <c r="I84" s="382"/>
      <c r="J84" s="128"/>
      <c r="K84" s="128"/>
      <c r="L84" s="128"/>
      <c r="M84" s="128"/>
      <c r="N84" s="128"/>
      <c r="O84" s="128"/>
      <c r="P84" s="128"/>
      <c r="Q84" s="128"/>
      <c r="R84" s="128"/>
    </row>
    <row r="85" spans="1:18" s="220" customFormat="1">
      <c r="A85" s="128"/>
      <c r="B85" s="128"/>
      <c r="C85" s="128"/>
      <c r="D85" s="128"/>
      <c r="E85" s="128"/>
      <c r="F85" s="128"/>
      <c r="G85" s="128"/>
      <c r="H85" s="382"/>
      <c r="I85" s="382"/>
      <c r="J85" s="128"/>
      <c r="K85" s="128"/>
      <c r="L85" s="128"/>
      <c r="M85" s="128"/>
      <c r="N85" s="128"/>
      <c r="O85" s="128"/>
      <c r="P85" s="128"/>
      <c r="Q85" s="128"/>
      <c r="R85" s="128"/>
    </row>
    <row r="86" spans="1:18" s="220" customFormat="1">
      <c r="A86" s="128"/>
      <c r="B86" s="128"/>
      <c r="C86" s="128"/>
      <c r="D86" s="128"/>
      <c r="E86" s="128"/>
      <c r="F86" s="128"/>
      <c r="G86" s="128"/>
      <c r="H86" s="382"/>
      <c r="I86" s="382"/>
      <c r="J86" s="128"/>
      <c r="K86" s="128"/>
      <c r="L86" s="128"/>
      <c r="M86" s="128"/>
      <c r="N86" s="128"/>
      <c r="O86" s="128"/>
      <c r="P86" s="128"/>
      <c r="Q86" s="128"/>
      <c r="R86" s="128"/>
    </row>
    <row r="87" spans="1:18" s="220" customFormat="1">
      <c r="A87" s="128"/>
      <c r="B87" s="128"/>
      <c r="C87" s="128"/>
      <c r="D87" s="128"/>
      <c r="E87" s="128"/>
      <c r="F87" s="128"/>
      <c r="G87" s="128"/>
      <c r="H87" s="382"/>
      <c r="I87" s="382"/>
      <c r="J87" s="128"/>
      <c r="K87" s="128"/>
      <c r="L87" s="128"/>
      <c r="M87" s="128"/>
      <c r="N87" s="128"/>
      <c r="O87" s="128"/>
      <c r="P87" s="128"/>
      <c r="Q87" s="128"/>
      <c r="R87" s="128"/>
    </row>
    <row r="88" spans="1:18" s="220" customFormat="1">
      <c r="A88" s="128"/>
      <c r="B88" s="128"/>
      <c r="C88" s="128"/>
      <c r="D88" s="128"/>
      <c r="E88" s="128"/>
      <c r="F88" s="128"/>
      <c r="G88" s="128"/>
      <c r="H88" s="382"/>
      <c r="I88" s="382"/>
      <c r="J88" s="128"/>
      <c r="K88" s="128"/>
      <c r="L88" s="128"/>
      <c r="M88" s="128"/>
      <c r="N88" s="128"/>
      <c r="O88" s="128"/>
      <c r="P88" s="128"/>
      <c r="Q88" s="128"/>
      <c r="R88" s="128"/>
    </row>
    <row r="89" spans="1:18" s="220" customFormat="1">
      <c r="A89" s="128"/>
      <c r="B89" s="128"/>
      <c r="C89" s="128"/>
      <c r="D89" s="128"/>
      <c r="E89" s="128"/>
      <c r="F89" s="128"/>
      <c r="G89" s="128"/>
      <c r="H89" s="382"/>
      <c r="I89" s="382"/>
      <c r="J89" s="128"/>
      <c r="K89" s="128"/>
      <c r="L89" s="128"/>
      <c r="M89" s="128"/>
      <c r="N89" s="128"/>
      <c r="O89" s="128"/>
      <c r="P89" s="128"/>
      <c r="Q89" s="128"/>
      <c r="R89" s="128"/>
    </row>
    <row r="90" spans="1:18" s="220" customFormat="1">
      <c r="A90" s="128"/>
      <c r="B90" s="128"/>
      <c r="C90" s="128"/>
      <c r="D90" s="128"/>
      <c r="E90" s="128"/>
      <c r="F90" s="128"/>
      <c r="G90" s="128"/>
      <c r="H90" s="382"/>
      <c r="I90" s="382"/>
      <c r="J90" s="128"/>
      <c r="K90" s="128"/>
      <c r="L90" s="128"/>
      <c r="M90" s="128"/>
      <c r="N90" s="128"/>
      <c r="O90" s="128"/>
      <c r="P90" s="128"/>
      <c r="Q90" s="128"/>
      <c r="R90" s="128"/>
    </row>
    <row r="91" spans="1:18" s="220" customFormat="1">
      <c r="A91" s="128"/>
      <c r="B91" s="128"/>
      <c r="C91" s="128"/>
      <c r="D91" s="128"/>
      <c r="E91" s="128"/>
      <c r="F91" s="128"/>
      <c r="G91" s="128"/>
      <c r="H91" s="382"/>
      <c r="I91" s="382"/>
      <c r="J91" s="128"/>
      <c r="K91" s="128"/>
      <c r="L91" s="128"/>
      <c r="M91" s="128"/>
      <c r="N91" s="128"/>
      <c r="O91" s="128"/>
      <c r="P91" s="128"/>
      <c r="Q91" s="128"/>
      <c r="R91" s="128"/>
    </row>
    <row r="92" spans="1:18" s="220" customFormat="1">
      <c r="A92" s="128"/>
      <c r="B92" s="128"/>
      <c r="C92" s="128"/>
      <c r="D92" s="128"/>
      <c r="E92" s="128"/>
      <c r="F92" s="128"/>
      <c r="G92" s="128"/>
      <c r="H92" s="382"/>
      <c r="I92" s="382"/>
      <c r="J92" s="128"/>
      <c r="K92" s="128"/>
      <c r="L92" s="128"/>
      <c r="M92" s="128"/>
      <c r="N92" s="128"/>
      <c r="O92" s="128"/>
      <c r="P92" s="128"/>
      <c r="Q92" s="128"/>
      <c r="R92" s="128"/>
    </row>
    <row r="93" spans="1:18" s="220" customFormat="1">
      <c r="A93" s="128"/>
      <c r="B93" s="128"/>
      <c r="C93" s="128"/>
      <c r="D93" s="128"/>
      <c r="E93" s="128"/>
      <c r="F93" s="128"/>
      <c r="G93" s="128"/>
      <c r="H93" s="382"/>
      <c r="I93" s="382"/>
      <c r="J93" s="128"/>
      <c r="K93" s="128"/>
      <c r="L93" s="128"/>
      <c r="M93" s="128"/>
      <c r="N93" s="128"/>
      <c r="O93" s="128"/>
      <c r="P93" s="128"/>
      <c r="Q93" s="128"/>
      <c r="R93" s="128"/>
    </row>
    <row r="94" spans="1:18" s="220" customFormat="1">
      <c r="A94" s="128"/>
      <c r="B94" s="128"/>
      <c r="C94" s="128"/>
      <c r="D94" s="128"/>
      <c r="E94" s="128"/>
      <c r="F94" s="128"/>
      <c r="G94" s="128"/>
      <c r="H94" s="382"/>
      <c r="I94" s="382"/>
      <c r="J94" s="128"/>
      <c r="K94" s="128"/>
      <c r="L94" s="128"/>
      <c r="M94" s="128"/>
      <c r="N94" s="128"/>
      <c r="O94" s="128"/>
      <c r="P94" s="128"/>
      <c r="Q94" s="128"/>
      <c r="R94" s="128"/>
    </row>
    <row r="95" spans="1:18" s="220" customFormat="1">
      <c r="A95" s="128"/>
      <c r="B95" s="128"/>
      <c r="C95" s="128"/>
      <c r="D95" s="128"/>
      <c r="E95" s="128"/>
      <c r="F95" s="128"/>
      <c r="G95" s="128"/>
      <c r="H95" s="382"/>
      <c r="I95" s="382"/>
      <c r="J95" s="128"/>
      <c r="K95" s="128"/>
      <c r="L95" s="128"/>
      <c r="M95" s="128"/>
      <c r="N95" s="128"/>
      <c r="O95" s="128"/>
      <c r="P95" s="128"/>
      <c r="Q95" s="128"/>
      <c r="R95" s="128"/>
    </row>
    <row r="96" spans="1:18" s="220" customFormat="1">
      <c r="A96" s="128"/>
      <c r="B96" s="128"/>
      <c r="C96" s="128"/>
      <c r="D96" s="128"/>
      <c r="E96" s="128"/>
      <c r="F96" s="128"/>
      <c r="G96" s="128"/>
      <c r="H96" s="382"/>
      <c r="I96" s="382"/>
      <c r="J96" s="128"/>
      <c r="K96" s="128"/>
      <c r="L96" s="128"/>
      <c r="M96" s="128"/>
      <c r="N96" s="128"/>
      <c r="O96" s="128"/>
      <c r="P96" s="128"/>
      <c r="Q96" s="128"/>
      <c r="R96" s="128"/>
    </row>
    <row r="97" spans="1:18" s="220" customFormat="1">
      <c r="A97" s="128"/>
      <c r="B97" s="128"/>
      <c r="C97" s="128"/>
      <c r="D97" s="128"/>
      <c r="E97" s="128"/>
      <c r="F97" s="128"/>
      <c r="G97" s="128"/>
      <c r="H97" s="382"/>
      <c r="I97" s="382"/>
      <c r="J97" s="128"/>
      <c r="K97" s="128"/>
      <c r="L97" s="128"/>
      <c r="M97" s="128"/>
      <c r="N97" s="128"/>
      <c r="O97" s="128"/>
      <c r="P97" s="128"/>
      <c r="Q97" s="128"/>
      <c r="R97" s="128"/>
    </row>
    <row r="98" spans="1:18" s="220" customFormat="1">
      <c r="A98" s="128"/>
      <c r="B98" s="128"/>
      <c r="C98" s="128"/>
      <c r="D98" s="128"/>
      <c r="E98" s="128"/>
      <c r="F98" s="128"/>
      <c r="G98" s="128"/>
      <c r="H98" s="382"/>
      <c r="I98" s="382"/>
      <c r="J98" s="128"/>
      <c r="K98" s="128"/>
      <c r="L98" s="128"/>
      <c r="M98" s="128"/>
      <c r="N98" s="128"/>
      <c r="O98" s="128"/>
      <c r="P98" s="128"/>
      <c r="Q98" s="128"/>
      <c r="R98" s="128"/>
    </row>
    <row r="99" spans="1:18" s="220" customFormat="1">
      <c r="A99" s="128"/>
      <c r="B99" s="128"/>
      <c r="C99" s="128"/>
      <c r="D99" s="128"/>
      <c r="E99" s="128"/>
      <c r="F99" s="128"/>
      <c r="G99" s="128"/>
      <c r="H99" s="382"/>
      <c r="I99" s="382"/>
      <c r="J99" s="128"/>
      <c r="K99" s="128"/>
      <c r="L99" s="128"/>
      <c r="M99" s="128"/>
      <c r="N99" s="128"/>
      <c r="O99" s="128"/>
      <c r="P99" s="128"/>
      <c r="Q99" s="128"/>
      <c r="R99" s="128"/>
    </row>
    <row r="100" spans="1:18" s="220" customFormat="1">
      <c r="A100" s="128"/>
      <c r="B100" s="128"/>
      <c r="C100" s="128"/>
      <c r="D100" s="128"/>
      <c r="E100" s="128"/>
      <c r="F100" s="128"/>
      <c r="G100" s="128"/>
      <c r="H100" s="382"/>
      <c r="I100" s="382"/>
      <c r="J100" s="128"/>
      <c r="K100" s="128"/>
      <c r="L100" s="128"/>
      <c r="M100" s="128"/>
      <c r="N100" s="128"/>
      <c r="O100" s="128"/>
      <c r="P100" s="128"/>
      <c r="Q100" s="128"/>
      <c r="R100" s="128"/>
    </row>
    <row r="101" spans="1:18" s="220" customFormat="1">
      <c r="A101" s="128"/>
      <c r="B101" s="128"/>
      <c r="C101" s="128"/>
      <c r="D101" s="128"/>
      <c r="E101" s="128"/>
      <c r="F101" s="128"/>
      <c r="G101" s="128"/>
      <c r="H101" s="382"/>
      <c r="I101" s="382"/>
      <c r="J101" s="128"/>
      <c r="K101" s="128"/>
      <c r="L101" s="128"/>
      <c r="M101" s="128"/>
      <c r="N101" s="128"/>
      <c r="O101" s="128"/>
      <c r="P101" s="128"/>
      <c r="Q101" s="128"/>
      <c r="R101" s="128"/>
    </row>
    <row r="102" spans="1:18" s="220" customFormat="1">
      <c r="A102" s="128"/>
      <c r="B102" s="128"/>
      <c r="C102" s="128"/>
      <c r="D102" s="128"/>
      <c r="E102" s="128"/>
      <c r="F102" s="128"/>
      <c r="G102" s="128"/>
      <c r="H102" s="382"/>
      <c r="I102" s="382"/>
      <c r="J102" s="128"/>
      <c r="K102" s="128"/>
      <c r="L102" s="128"/>
      <c r="M102" s="128"/>
      <c r="N102" s="128"/>
      <c r="O102" s="128"/>
      <c r="P102" s="128"/>
      <c r="Q102" s="128"/>
      <c r="R102" s="128"/>
    </row>
    <row r="103" spans="1:18" s="220" customFormat="1">
      <c r="A103" s="128"/>
      <c r="B103" s="128"/>
      <c r="C103" s="128"/>
      <c r="D103" s="128"/>
      <c r="E103" s="128"/>
      <c r="F103" s="128"/>
      <c r="G103" s="128"/>
      <c r="H103" s="382"/>
      <c r="I103" s="382"/>
      <c r="J103" s="128"/>
      <c r="K103" s="128"/>
      <c r="L103" s="128"/>
      <c r="M103" s="128"/>
      <c r="N103" s="128"/>
      <c r="O103" s="128"/>
      <c r="P103" s="128"/>
      <c r="Q103" s="128"/>
      <c r="R103" s="128"/>
    </row>
    <row r="104" spans="1:18" s="220" customFormat="1">
      <c r="A104" s="128"/>
      <c r="B104" s="128"/>
      <c r="C104" s="128"/>
      <c r="D104" s="128"/>
      <c r="E104" s="128"/>
      <c r="F104" s="128"/>
      <c r="G104" s="128"/>
      <c r="H104" s="382"/>
      <c r="I104" s="382"/>
      <c r="J104" s="128"/>
      <c r="K104" s="128"/>
      <c r="L104" s="128"/>
      <c r="M104" s="128"/>
      <c r="N104" s="128"/>
      <c r="O104" s="128"/>
      <c r="P104" s="128"/>
      <c r="Q104" s="128"/>
      <c r="R104" s="128"/>
    </row>
    <row r="105" spans="1:18" s="220" customFormat="1">
      <c r="A105" s="128"/>
      <c r="B105" s="128"/>
      <c r="C105" s="128"/>
      <c r="D105" s="128"/>
      <c r="E105" s="128"/>
      <c r="F105" s="128"/>
      <c r="G105" s="128"/>
      <c r="H105" s="382"/>
      <c r="I105" s="382"/>
      <c r="J105" s="128"/>
      <c r="K105" s="128"/>
      <c r="L105" s="128"/>
      <c r="M105" s="128"/>
      <c r="N105" s="128"/>
      <c r="O105" s="128"/>
      <c r="P105" s="128"/>
      <c r="Q105" s="128"/>
      <c r="R105" s="128"/>
    </row>
    <row r="106" spans="1:18" s="220" customFormat="1">
      <c r="A106" s="128"/>
      <c r="B106" s="128"/>
      <c r="C106" s="128"/>
      <c r="D106" s="128"/>
      <c r="E106" s="128"/>
      <c r="F106" s="128"/>
      <c r="G106" s="128"/>
      <c r="H106" s="382"/>
      <c r="I106" s="382"/>
      <c r="J106" s="128"/>
      <c r="K106" s="128"/>
      <c r="L106" s="128"/>
      <c r="M106" s="128"/>
      <c r="N106" s="128"/>
      <c r="O106" s="128"/>
      <c r="P106" s="128"/>
      <c r="Q106" s="128"/>
      <c r="R106" s="128"/>
    </row>
    <row r="107" spans="1:18" s="220" customFormat="1">
      <c r="A107" s="128"/>
      <c r="B107" s="128"/>
      <c r="C107" s="128"/>
      <c r="D107" s="128"/>
      <c r="E107" s="128"/>
      <c r="F107" s="128"/>
      <c r="G107" s="128"/>
      <c r="H107" s="382"/>
      <c r="I107" s="382"/>
      <c r="J107" s="128"/>
      <c r="K107" s="128"/>
      <c r="L107" s="128"/>
      <c r="M107" s="128"/>
      <c r="N107" s="128"/>
      <c r="O107" s="128"/>
      <c r="P107" s="128"/>
      <c r="Q107" s="128"/>
      <c r="R107" s="128"/>
    </row>
    <row r="108" spans="1:18" s="220" customFormat="1">
      <c r="A108" s="128"/>
      <c r="B108" s="128"/>
      <c r="C108" s="128"/>
      <c r="D108" s="128"/>
      <c r="E108" s="128"/>
      <c r="F108" s="128"/>
      <c r="G108" s="128"/>
      <c r="H108" s="382"/>
      <c r="I108" s="382"/>
      <c r="J108" s="128"/>
      <c r="K108" s="128"/>
      <c r="L108" s="128"/>
      <c r="M108" s="128"/>
      <c r="N108" s="128"/>
      <c r="O108" s="128"/>
      <c r="P108" s="128"/>
      <c r="Q108" s="128"/>
      <c r="R108" s="128"/>
    </row>
    <row r="109" spans="1:18" s="220" customFormat="1">
      <c r="A109" s="128"/>
      <c r="B109" s="128"/>
      <c r="C109" s="128"/>
      <c r="D109" s="128"/>
      <c r="E109" s="128"/>
      <c r="F109" s="128"/>
      <c r="G109" s="128"/>
      <c r="H109" s="382"/>
      <c r="I109" s="382"/>
      <c r="J109" s="128"/>
      <c r="K109" s="128"/>
      <c r="L109" s="128"/>
      <c r="M109" s="128"/>
      <c r="N109" s="128"/>
      <c r="O109" s="128"/>
      <c r="P109" s="128"/>
      <c r="Q109" s="128"/>
      <c r="R109" s="128"/>
    </row>
    <row r="110" spans="1:18" s="220" customFormat="1">
      <c r="A110" s="128"/>
      <c r="B110" s="128"/>
      <c r="C110" s="128"/>
      <c r="D110" s="128"/>
      <c r="E110" s="128"/>
      <c r="F110" s="128"/>
      <c r="G110" s="128"/>
      <c r="H110" s="382"/>
      <c r="I110" s="382"/>
      <c r="J110" s="128"/>
      <c r="K110" s="128"/>
      <c r="L110" s="128"/>
      <c r="M110" s="128"/>
      <c r="N110" s="128"/>
      <c r="O110" s="128"/>
      <c r="P110" s="128"/>
      <c r="Q110" s="128"/>
      <c r="R110" s="128"/>
    </row>
    <row r="111" spans="1:18" s="220" customFormat="1">
      <c r="A111" s="128"/>
      <c r="B111" s="128"/>
      <c r="C111" s="128"/>
      <c r="D111" s="128"/>
      <c r="E111" s="128"/>
      <c r="F111" s="128"/>
      <c r="G111" s="128"/>
      <c r="H111" s="382"/>
      <c r="I111" s="382"/>
      <c r="J111" s="128"/>
      <c r="K111" s="128"/>
      <c r="L111" s="128"/>
      <c r="M111" s="128"/>
      <c r="N111" s="128"/>
      <c r="O111" s="128"/>
      <c r="P111" s="128"/>
      <c r="Q111" s="128"/>
      <c r="R111" s="128"/>
    </row>
    <row r="112" spans="1:18" s="220" customFormat="1">
      <c r="A112" s="128"/>
      <c r="B112" s="128"/>
      <c r="C112" s="128"/>
      <c r="D112" s="128"/>
      <c r="E112" s="128"/>
      <c r="F112" s="128"/>
      <c r="G112" s="128"/>
      <c r="H112" s="382"/>
      <c r="I112" s="382"/>
      <c r="J112" s="128"/>
      <c r="K112" s="128"/>
      <c r="L112" s="128"/>
      <c r="M112" s="128"/>
      <c r="N112" s="128"/>
      <c r="O112" s="128"/>
      <c r="P112" s="128"/>
      <c r="Q112" s="128"/>
      <c r="R112" s="128"/>
    </row>
    <row r="113" spans="1:18" s="220" customFormat="1">
      <c r="A113" s="128"/>
      <c r="B113" s="128"/>
      <c r="C113" s="128"/>
      <c r="D113" s="128"/>
      <c r="E113" s="128"/>
      <c r="F113" s="128"/>
      <c r="G113" s="128"/>
      <c r="H113" s="382"/>
      <c r="I113" s="382"/>
      <c r="J113" s="128"/>
      <c r="K113" s="128"/>
      <c r="L113" s="128"/>
      <c r="M113" s="128"/>
      <c r="N113" s="128"/>
      <c r="O113" s="128"/>
      <c r="P113" s="128"/>
      <c r="Q113" s="128"/>
      <c r="R113" s="128"/>
    </row>
    <row r="114" spans="1:18" s="220" customFormat="1">
      <c r="A114" s="128"/>
      <c r="B114" s="128"/>
      <c r="C114" s="128"/>
      <c r="D114" s="128"/>
      <c r="E114" s="128"/>
      <c r="F114" s="128"/>
      <c r="G114" s="128"/>
      <c r="H114" s="382"/>
      <c r="I114" s="382"/>
      <c r="J114" s="128"/>
      <c r="K114" s="128"/>
      <c r="L114" s="128"/>
      <c r="M114" s="128"/>
      <c r="N114" s="128"/>
      <c r="O114" s="128"/>
      <c r="P114" s="128"/>
      <c r="Q114" s="128"/>
      <c r="R114" s="128"/>
    </row>
    <row r="115" spans="1:18" s="220" customFormat="1">
      <c r="A115" s="128"/>
      <c r="B115" s="128"/>
      <c r="C115" s="128"/>
      <c r="D115" s="128"/>
      <c r="E115" s="128"/>
      <c r="F115" s="128"/>
      <c r="G115" s="128"/>
      <c r="H115" s="382"/>
      <c r="I115" s="382"/>
      <c r="J115" s="128"/>
      <c r="K115" s="128"/>
      <c r="L115" s="128"/>
      <c r="M115" s="128"/>
      <c r="N115" s="128"/>
      <c r="O115" s="128"/>
      <c r="P115" s="128"/>
      <c r="Q115" s="128"/>
      <c r="R115" s="128"/>
    </row>
    <row r="116" spans="1:18" s="220" customFormat="1">
      <c r="A116" s="128"/>
      <c r="B116" s="128"/>
      <c r="C116" s="128"/>
      <c r="D116" s="128"/>
      <c r="E116" s="128"/>
      <c r="F116" s="128"/>
      <c r="G116" s="128"/>
      <c r="H116" s="382"/>
      <c r="I116" s="382"/>
      <c r="J116" s="128"/>
      <c r="K116" s="128"/>
      <c r="L116" s="128"/>
      <c r="M116" s="128"/>
      <c r="N116" s="128"/>
      <c r="O116" s="128"/>
      <c r="P116" s="128"/>
      <c r="Q116" s="128"/>
      <c r="R116" s="128"/>
    </row>
    <row r="117" spans="1:18" s="220" customFormat="1">
      <c r="A117" s="128"/>
      <c r="B117" s="128"/>
      <c r="C117" s="128"/>
      <c r="D117" s="128"/>
      <c r="E117" s="128"/>
      <c r="F117" s="128"/>
      <c r="G117" s="128"/>
      <c r="H117" s="382"/>
      <c r="I117" s="382"/>
      <c r="J117" s="128"/>
      <c r="K117" s="128"/>
      <c r="L117" s="128"/>
      <c r="M117" s="128"/>
      <c r="N117" s="128"/>
      <c r="O117" s="128"/>
      <c r="P117" s="128"/>
      <c r="Q117" s="128"/>
      <c r="R117" s="128"/>
    </row>
    <row r="118" spans="1:18" s="220" customFormat="1">
      <c r="A118" s="128"/>
      <c r="B118" s="128"/>
      <c r="C118" s="128"/>
      <c r="D118" s="128"/>
      <c r="E118" s="128"/>
      <c r="F118" s="128"/>
      <c r="G118" s="128"/>
      <c r="H118" s="382"/>
      <c r="I118" s="382"/>
      <c r="J118" s="128"/>
      <c r="K118" s="128"/>
      <c r="L118" s="128"/>
      <c r="M118" s="128"/>
      <c r="N118" s="128"/>
      <c r="O118" s="128"/>
      <c r="P118" s="128"/>
      <c r="Q118" s="128"/>
      <c r="R118" s="128"/>
    </row>
    <row r="119" spans="1:18" s="220" customFormat="1">
      <c r="A119" s="128"/>
      <c r="B119" s="128"/>
      <c r="C119" s="128"/>
      <c r="D119" s="128"/>
      <c r="E119" s="128"/>
      <c r="F119" s="128"/>
      <c r="G119" s="128"/>
      <c r="H119" s="382"/>
      <c r="I119" s="382"/>
      <c r="J119" s="128"/>
      <c r="K119" s="128"/>
      <c r="L119" s="128"/>
      <c r="M119" s="128"/>
      <c r="N119" s="128"/>
      <c r="O119" s="128"/>
      <c r="P119" s="128"/>
      <c r="Q119" s="128"/>
      <c r="R119" s="128"/>
    </row>
    <row r="120" spans="1:18" s="220" customFormat="1">
      <c r="A120" s="128"/>
      <c r="B120" s="128"/>
      <c r="C120" s="128"/>
      <c r="D120" s="128"/>
      <c r="E120" s="128"/>
      <c r="F120" s="128"/>
      <c r="G120" s="128"/>
      <c r="H120" s="382"/>
      <c r="I120" s="382"/>
      <c r="J120" s="128"/>
      <c r="K120" s="128"/>
      <c r="L120" s="128"/>
      <c r="M120" s="128"/>
      <c r="N120" s="128"/>
      <c r="O120" s="128"/>
      <c r="P120" s="128"/>
      <c r="Q120" s="128"/>
      <c r="R120" s="128"/>
    </row>
    <row r="121" spans="1:18" s="220" customFormat="1">
      <c r="A121" s="128"/>
      <c r="B121" s="128"/>
      <c r="C121" s="128"/>
      <c r="D121" s="128"/>
      <c r="E121" s="128"/>
      <c r="F121" s="128"/>
      <c r="G121" s="128"/>
      <c r="H121" s="382"/>
      <c r="I121" s="382"/>
      <c r="J121" s="128"/>
      <c r="K121" s="128"/>
      <c r="L121" s="128"/>
      <c r="M121" s="128"/>
      <c r="N121" s="128"/>
      <c r="O121" s="128"/>
      <c r="P121" s="128"/>
      <c r="Q121" s="128"/>
      <c r="R121" s="128"/>
    </row>
    <row r="122" spans="1:18" s="220" customFormat="1">
      <c r="A122" s="128"/>
      <c r="B122" s="128"/>
      <c r="C122" s="128"/>
      <c r="D122" s="128"/>
      <c r="E122" s="128"/>
      <c r="F122" s="128"/>
      <c r="G122" s="128"/>
      <c r="H122" s="382"/>
      <c r="I122" s="382"/>
      <c r="J122" s="128"/>
      <c r="K122" s="128"/>
      <c r="L122" s="128"/>
      <c r="M122" s="128"/>
      <c r="N122" s="128"/>
      <c r="O122" s="128"/>
      <c r="P122" s="128"/>
      <c r="Q122" s="128"/>
      <c r="R122" s="128"/>
    </row>
    <row r="123" spans="1:18" s="220" customFormat="1">
      <c r="A123" s="128"/>
      <c r="B123" s="128"/>
      <c r="C123" s="128"/>
      <c r="D123" s="128"/>
      <c r="E123" s="128"/>
      <c r="F123" s="128"/>
      <c r="G123" s="128"/>
      <c r="H123" s="382"/>
      <c r="I123" s="382"/>
      <c r="J123" s="128"/>
      <c r="K123" s="128"/>
      <c r="L123" s="128"/>
      <c r="M123" s="128"/>
      <c r="N123" s="128"/>
      <c r="O123" s="128"/>
      <c r="P123" s="128"/>
      <c r="Q123" s="128"/>
      <c r="R123" s="128"/>
    </row>
    <row r="124" spans="1:18" s="220" customFormat="1">
      <c r="A124" s="128"/>
      <c r="B124" s="128"/>
      <c r="C124" s="128"/>
      <c r="D124" s="128"/>
      <c r="E124" s="128"/>
      <c r="F124" s="128"/>
      <c r="G124" s="128"/>
      <c r="H124" s="382"/>
      <c r="I124" s="382"/>
      <c r="J124" s="128"/>
      <c r="K124" s="128"/>
      <c r="L124" s="128"/>
      <c r="M124" s="128"/>
      <c r="N124" s="128"/>
      <c r="O124" s="128"/>
      <c r="P124" s="128"/>
      <c r="Q124" s="128"/>
      <c r="R124" s="128"/>
    </row>
    <row r="125" spans="1:18" s="220" customFormat="1">
      <c r="A125" s="128"/>
      <c r="B125" s="128"/>
      <c r="C125" s="128"/>
      <c r="D125" s="128"/>
      <c r="E125" s="128"/>
      <c r="F125" s="128"/>
      <c r="G125" s="128"/>
      <c r="H125" s="382"/>
      <c r="I125" s="382"/>
      <c r="J125" s="128"/>
      <c r="K125" s="128"/>
      <c r="L125" s="128"/>
      <c r="M125" s="128"/>
      <c r="N125" s="128"/>
      <c r="O125" s="128"/>
      <c r="P125" s="128"/>
      <c r="Q125" s="128"/>
      <c r="R125" s="128"/>
    </row>
    <row r="126" spans="1:18" s="220" customFormat="1">
      <c r="A126" s="128"/>
      <c r="B126" s="128"/>
      <c r="C126" s="128"/>
      <c r="D126" s="128"/>
      <c r="E126" s="128"/>
      <c r="F126" s="128"/>
      <c r="G126" s="128"/>
      <c r="H126" s="382"/>
      <c r="I126" s="382"/>
      <c r="J126" s="128"/>
      <c r="K126" s="128"/>
      <c r="L126" s="128"/>
      <c r="M126" s="128"/>
      <c r="N126" s="128"/>
      <c r="O126" s="128"/>
      <c r="P126" s="128"/>
      <c r="Q126" s="128"/>
      <c r="R126" s="128"/>
    </row>
    <row r="127" spans="1:18" s="220" customFormat="1">
      <c r="A127" s="128"/>
      <c r="B127" s="128"/>
      <c r="C127" s="128"/>
      <c r="D127" s="128"/>
      <c r="E127" s="128"/>
      <c r="F127" s="128"/>
      <c r="G127" s="128"/>
      <c r="H127" s="382"/>
      <c r="I127" s="382"/>
      <c r="J127" s="128"/>
      <c r="K127" s="128"/>
      <c r="L127" s="128"/>
      <c r="M127" s="128"/>
      <c r="N127" s="128"/>
      <c r="O127" s="128"/>
      <c r="P127" s="128"/>
      <c r="Q127" s="128"/>
      <c r="R127" s="128"/>
    </row>
    <row r="128" spans="1:18" s="220" customFormat="1">
      <c r="A128" s="128"/>
      <c r="B128" s="128"/>
      <c r="C128" s="128"/>
      <c r="D128" s="128"/>
      <c r="E128" s="128"/>
      <c r="F128" s="128"/>
      <c r="G128" s="128"/>
      <c r="H128" s="382"/>
      <c r="I128" s="382"/>
      <c r="J128" s="128"/>
      <c r="K128" s="128"/>
      <c r="L128" s="128"/>
      <c r="M128" s="128"/>
      <c r="N128" s="128"/>
      <c r="O128" s="128"/>
      <c r="P128" s="128"/>
      <c r="Q128" s="128"/>
      <c r="R128" s="128"/>
    </row>
    <row r="129" spans="1:18" s="220" customFormat="1">
      <c r="A129" s="128"/>
      <c r="B129" s="128"/>
      <c r="C129" s="128"/>
      <c r="D129" s="128"/>
      <c r="E129" s="128"/>
      <c r="F129" s="128"/>
      <c r="G129" s="128"/>
      <c r="H129" s="382"/>
      <c r="I129" s="382"/>
      <c r="J129" s="128"/>
      <c r="K129" s="128"/>
      <c r="L129" s="128"/>
      <c r="M129" s="128"/>
      <c r="N129" s="128"/>
      <c r="O129" s="128"/>
      <c r="P129" s="128"/>
      <c r="Q129" s="128"/>
      <c r="R129" s="128"/>
    </row>
    <row r="130" spans="1:18" s="220" customFormat="1">
      <c r="A130" s="128"/>
      <c r="B130" s="128"/>
      <c r="C130" s="128"/>
      <c r="D130" s="128"/>
      <c r="E130" s="128"/>
      <c r="F130" s="128"/>
      <c r="G130" s="128"/>
      <c r="H130" s="382"/>
      <c r="I130" s="382"/>
      <c r="J130" s="128"/>
      <c r="K130" s="128"/>
      <c r="L130" s="128"/>
      <c r="M130" s="128"/>
      <c r="N130" s="128"/>
      <c r="O130" s="128"/>
      <c r="P130" s="128"/>
      <c r="Q130" s="128"/>
      <c r="R130" s="128"/>
    </row>
    <row r="131" spans="1:18" s="220" customFormat="1">
      <c r="A131" s="128"/>
      <c r="B131" s="128"/>
      <c r="C131" s="128"/>
      <c r="D131" s="128"/>
      <c r="E131" s="128"/>
      <c r="F131" s="128"/>
      <c r="G131" s="128"/>
      <c r="H131" s="382"/>
      <c r="I131" s="382"/>
      <c r="J131" s="128"/>
      <c r="K131" s="128"/>
      <c r="L131" s="128"/>
      <c r="M131" s="128"/>
      <c r="N131" s="128"/>
      <c r="O131" s="128"/>
      <c r="P131" s="128"/>
      <c r="Q131" s="128"/>
      <c r="R131" s="128"/>
    </row>
    <row r="132" spans="1:18" s="220" customFormat="1">
      <c r="A132" s="128"/>
      <c r="B132" s="128"/>
      <c r="C132" s="128"/>
      <c r="D132" s="128"/>
      <c r="E132" s="128"/>
      <c r="F132" s="128"/>
      <c r="G132" s="128"/>
      <c r="H132" s="382"/>
      <c r="I132" s="382"/>
      <c r="J132" s="128"/>
      <c r="K132" s="128"/>
      <c r="L132" s="128"/>
      <c r="M132" s="128"/>
      <c r="N132" s="128"/>
      <c r="O132" s="128"/>
      <c r="P132" s="128"/>
      <c r="Q132" s="128"/>
      <c r="R132" s="128"/>
    </row>
    <row r="133" spans="1:18" s="220" customFormat="1">
      <c r="A133" s="128"/>
      <c r="B133" s="128"/>
      <c r="C133" s="128"/>
      <c r="D133" s="128"/>
      <c r="E133" s="128"/>
      <c r="F133" s="128"/>
      <c r="G133" s="128"/>
      <c r="H133" s="382"/>
      <c r="I133" s="382"/>
      <c r="J133" s="128"/>
      <c r="K133" s="128"/>
      <c r="L133" s="128"/>
      <c r="M133" s="128"/>
      <c r="N133" s="128"/>
      <c r="O133" s="128"/>
      <c r="P133" s="128"/>
      <c r="Q133" s="128"/>
      <c r="R133" s="128"/>
    </row>
    <row r="134" spans="1:18" s="220" customFormat="1">
      <c r="A134" s="128"/>
      <c r="B134" s="128"/>
      <c r="C134" s="128"/>
      <c r="D134" s="128"/>
      <c r="E134" s="128"/>
      <c r="F134" s="128"/>
      <c r="G134" s="128"/>
      <c r="H134" s="382"/>
      <c r="I134" s="382"/>
      <c r="J134" s="128"/>
      <c r="K134" s="128"/>
      <c r="L134" s="128"/>
      <c r="M134" s="128"/>
      <c r="N134" s="128"/>
      <c r="O134" s="128"/>
      <c r="P134" s="128"/>
      <c r="Q134" s="128"/>
      <c r="R134" s="128"/>
    </row>
    <row r="135" spans="1:18" s="220" customFormat="1">
      <c r="A135" s="128"/>
      <c r="B135" s="128"/>
      <c r="C135" s="128"/>
      <c r="D135" s="128"/>
      <c r="E135" s="128"/>
      <c r="F135" s="128"/>
      <c r="G135" s="128"/>
      <c r="H135" s="382"/>
      <c r="I135" s="382"/>
      <c r="J135" s="128"/>
      <c r="K135" s="128"/>
      <c r="L135" s="128"/>
      <c r="M135" s="128"/>
      <c r="N135" s="128"/>
      <c r="O135" s="128"/>
      <c r="P135" s="128"/>
      <c r="Q135" s="128"/>
      <c r="R135" s="128"/>
    </row>
    <row r="136" spans="1:18" s="220" customFormat="1">
      <c r="A136" s="128"/>
      <c r="B136" s="128"/>
      <c r="C136" s="128"/>
      <c r="D136" s="128"/>
      <c r="E136" s="128"/>
      <c r="F136" s="128"/>
      <c r="G136" s="128"/>
      <c r="H136" s="382"/>
      <c r="I136" s="382"/>
      <c r="J136" s="128"/>
      <c r="K136" s="128"/>
      <c r="L136" s="128"/>
      <c r="M136" s="128"/>
      <c r="N136" s="128"/>
      <c r="O136" s="128"/>
      <c r="P136" s="128"/>
      <c r="Q136" s="128"/>
      <c r="R136" s="128"/>
    </row>
    <row r="137" spans="1:18" s="220" customFormat="1">
      <c r="A137" s="128"/>
      <c r="B137" s="128"/>
      <c r="C137" s="128"/>
      <c r="D137" s="128"/>
      <c r="E137" s="128"/>
      <c r="F137" s="128"/>
      <c r="G137" s="128"/>
      <c r="H137" s="382"/>
      <c r="I137" s="382"/>
      <c r="J137" s="128"/>
      <c r="K137" s="128"/>
      <c r="L137" s="128"/>
      <c r="M137" s="128"/>
      <c r="N137" s="128"/>
      <c r="O137" s="128"/>
      <c r="P137" s="128"/>
      <c r="Q137" s="128"/>
      <c r="R137" s="128"/>
    </row>
    <row r="138" spans="1:18" s="220" customFormat="1">
      <c r="A138" s="128"/>
      <c r="B138" s="128"/>
      <c r="C138" s="128"/>
      <c r="D138" s="128"/>
      <c r="E138" s="128"/>
      <c r="F138" s="128"/>
      <c r="G138" s="128"/>
      <c r="H138" s="382"/>
      <c r="I138" s="382"/>
      <c r="J138" s="128"/>
      <c r="K138" s="128"/>
      <c r="L138" s="128"/>
      <c r="M138" s="128"/>
      <c r="N138" s="128"/>
      <c r="O138" s="128"/>
      <c r="P138" s="128"/>
      <c r="Q138" s="128"/>
      <c r="R138" s="128"/>
    </row>
    <row r="139" spans="1:18" s="220" customFormat="1">
      <c r="A139" s="128"/>
      <c r="B139" s="128"/>
      <c r="C139" s="128"/>
      <c r="D139" s="128"/>
      <c r="E139" s="128"/>
      <c r="F139" s="128"/>
      <c r="G139" s="128"/>
      <c r="H139" s="382"/>
      <c r="I139" s="382"/>
      <c r="J139" s="128"/>
      <c r="K139" s="128"/>
      <c r="L139" s="128"/>
      <c r="M139" s="128"/>
      <c r="N139" s="128"/>
      <c r="O139" s="128"/>
      <c r="P139" s="128"/>
      <c r="Q139" s="128"/>
      <c r="R139" s="128"/>
    </row>
    <row r="140" spans="1:18" s="220" customFormat="1">
      <c r="A140" s="128"/>
      <c r="B140" s="128"/>
      <c r="C140" s="128"/>
      <c r="D140" s="128"/>
      <c r="E140" s="128"/>
      <c r="F140" s="128"/>
      <c r="G140" s="128"/>
      <c r="H140" s="382"/>
      <c r="I140" s="382"/>
      <c r="J140" s="128"/>
      <c r="K140" s="128"/>
      <c r="L140" s="128"/>
      <c r="M140" s="128"/>
      <c r="N140" s="128"/>
      <c r="O140" s="128"/>
      <c r="P140" s="128"/>
      <c r="Q140" s="128"/>
      <c r="R140" s="128"/>
    </row>
    <row r="141" spans="1:18" s="220" customFormat="1">
      <c r="A141" s="128"/>
      <c r="B141" s="128"/>
      <c r="C141" s="128"/>
      <c r="D141" s="128"/>
      <c r="E141" s="128"/>
      <c r="F141" s="128"/>
      <c r="G141" s="128"/>
      <c r="H141" s="382"/>
      <c r="I141" s="382"/>
      <c r="J141" s="128"/>
      <c r="K141" s="128"/>
      <c r="L141" s="128"/>
      <c r="M141" s="128"/>
      <c r="N141" s="128"/>
      <c r="O141" s="128"/>
      <c r="P141" s="128"/>
      <c r="Q141" s="128"/>
      <c r="R141" s="128"/>
    </row>
    <row r="142" spans="1:18" s="220" customFormat="1">
      <c r="A142" s="128"/>
      <c r="B142" s="128"/>
      <c r="C142" s="128"/>
      <c r="D142" s="128"/>
      <c r="E142" s="128"/>
      <c r="F142" s="128"/>
      <c r="G142" s="128"/>
      <c r="H142" s="382"/>
      <c r="I142" s="382"/>
      <c r="J142" s="128"/>
      <c r="K142" s="128"/>
      <c r="L142" s="128"/>
      <c r="M142" s="128"/>
      <c r="N142" s="128"/>
      <c r="O142" s="128"/>
      <c r="P142" s="128"/>
      <c r="Q142" s="128"/>
      <c r="R142" s="128"/>
    </row>
    <row r="143" spans="1:18" s="220" customFormat="1">
      <c r="A143" s="128"/>
      <c r="B143" s="128"/>
      <c r="C143" s="128"/>
      <c r="D143" s="128"/>
      <c r="E143" s="128"/>
      <c r="F143" s="128"/>
      <c r="G143" s="128"/>
      <c r="H143" s="382"/>
      <c r="I143" s="382"/>
      <c r="J143" s="128"/>
      <c r="K143" s="128"/>
      <c r="L143" s="128"/>
      <c r="M143" s="128"/>
      <c r="N143" s="128"/>
      <c r="O143" s="128"/>
      <c r="P143" s="128"/>
      <c r="Q143" s="128"/>
      <c r="R143" s="128"/>
    </row>
    <row r="144" spans="1:18" s="220" customFormat="1">
      <c r="A144" s="128"/>
      <c r="B144" s="128"/>
      <c r="C144" s="128"/>
      <c r="D144" s="128"/>
      <c r="E144" s="128"/>
      <c r="F144" s="128"/>
      <c r="G144" s="128"/>
      <c r="H144" s="382"/>
      <c r="I144" s="382"/>
      <c r="J144" s="128"/>
      <c r="K144" s="128"/>
      <c r="L144" s="128"/>
      <c r="M144" s="128"/>
      <c r="N144" s="128"/>
      <c r="O144" s="128"/>
      <c r="P144" s="128"/>
      <c r="Q144" s="128"/>
      <c r="R144" s="128"/>
    </row>
    <row r="145" spans="1:18" s="220" customFormat="1">
      <c r="A145" s="128"/>
      <c r="B145" s="128"/>
      <c r="C145" s="128"/>
      <c r="D145" s="128"/>
      <c r="E145" s="128"/>
      <c r="F145" s="128"/>
      <c r="G145" s="128"/>
      <c r="H145" s="382"/>
      <c r="I145" s="382"/>
      <c r="J145" s="128"/>
      <c r="K145" s="128"/>
      <c r="L145" s="128"/>
      <c r="M145" s="128"/>
      <c r="N145" s="128"/>
      <c r="O145" s="128"/>
      <c r="P145" s="128"/>
      <c r="Q145" s="128"/>
      <c r="R145" s="128"/>
    </row>
    <row r="146" spans="1:18" s="220" customFormat="1">
      <c r="A146" s="128"/>
      <c r="B146" s="128"/>
      <c r="C146" s="128"/>
      <c r="D146" s="128"/>
      <c r="E146" s="128"/>
      <c r="F146" s="128"/>
      <c r="G146" s="128"/>
      <c r="H146" s="382"/>
      <c r="I146" s="382"/>
      <c r="J146" s="128"/>
      <c r="K146" s="128"/>
      <c r="L146" s="128"/>
      <c r="M146" s="128"/>
      <c r="N146" s="128"/>
      <c r="O146" s="128"/>
      <c r="P146" s="128"/>
      <c r="Q146" s="128"/>
      <c r="R146" s="128"/>
    </row>
    <row r="147" spans="1:18" s="220" customFormat="1">
      <c r="A147" s="128"/>
      <c r="B147" s="128"/>
      <c r="C147" s="128"/>
      <c r="D147" s="128"/>
      <c r="E147" s="128"/>
      <c r="F147" s="128"/>
      <c r="G147" s="128"/>
      <c r="H147" s="382"/>
      <c r="I147" s="382"/>
      <c r="J147" s="128"/>
      <c r="K147" s="128"/>
      <c r="L147" s="128"/>
      <c r="M147" s="128"/>
      <c r="N147" s="128"/>
      <c r="O147" s="128"/>
      <c r="P147" s="128"/>
      <c r="Q147" s="128"/>
      <c r="R147" s="128"/>
    </row>
    <row r="148" spans="1:18" s="220" customFormat="1">
      <c r="A148" s="128"/>
      <c r="B148" s="128"/>
      <c r="C148" s="128"/>
      <c r="D148" s="128"/>
      <c r="E148" s="128"/>
      <c r="F148" s="128"/>
      <c r="G148" s="128"/>
      <c r="H148" s="382"/>
      <c r="I148" s="382"/>
      <c r="J148" s="128"/>
      <c r="K148" s="128"/>
      <c r="L148" s="128"/>
      <c r="M148" s="128"/>
      <c r="N148" s="128"/>
      <c r="O148" s="128"/>
      <c r="P148" s="128"/>
      <c r="Q148" s="128"/>
      <c r="R148" s="128"/>
    </row>
    <row r="149" spans="1:18" s="220" customFormat="1">
      <c r="A149" s="128"/>
      <c r="B149" s="128"/>
      <c r="C149" s="128"/>
      <c r="D149" s="128"/>
      <c r="E149" s="128"/>
      <c r="F149" s="128"/>
      <c r="G149" s="128"/>
      <c r="H149" s="382"/>
      <c r="I149" s="382"/>
      <c r="J149" s="128"/>
      <c r="K149" s="128"/>
      <c r="L149" s="128"/>
      <c r="M149" s="128"/>
      <c r="N149" s="128"/>
      <c r="O149" s="128"/>
      <c r="P149" s="128"/>
      <c r="Q149" s="128"/>
      <c r="R149" s="128"/>
    </row>
    <row r="150" spans="1:18" s="220" customFormat="1">
      <c r="A150" s="128"/>
      <c r="B150" s="128"/>
      <c r="C150" s="128"/>
      <c r="D150" s="128"/>
      <c r="E150" s="128"/>
      <c r="F150" s="128"/>
      <c r="G150" s="128"/>
      <c r="H150" s="382"/>
      <c r="I150" s="382"/>
      <c r="J150" s="128"/>
      <c r="K150" s="128"/>
      <c r="L150" s="128"/>
      <c r="M150" s="128"/>
      <c r="N150" s="128"/>
      <c r="O150" s="128"/>
      <c r="P150" s="128"/>
      <c r="Q150" s="128"/>
      <c r="R150" s="128"/>
    </row>
    <row r="151" spans="1:18" s="220" customFormat="1">
      <c r="A151" s="128"/>
      <c r="B151" s="128"/>
      <c r="C151" s="128"/>
      <c r="D151" s="128"/>
      <c r="E151" s="128"/>
      <c r="F151" s="128"/>
      <c r="G151" s="128"/>
      <c r="H151" s="382"/>
      <c r="I151" s="382"/>
      <c r="J151" s="128"/>
      <c r="K151" s="128"/>
      <c r="L151" s="128"/>
      <c r="M151" s="128"/>
      <c r="N151" s="128"/>
      <c r="O151" s="128"/>
      <c r="P151" s="128"/>
      <c r="Q151" s="128"/>
      <c r="R151" s="128"/>
    </row>
    <row r="152" spans="1:18" s="220" customFormat="1">
      <c r="A152" s="128"/>
      <c r="B152" s="128"/>
      <c r="C152" s="128"/>
      <c r="D152" s="128"/>
      <c r="E152" s="128"/>
      <c r="F152" s="128"/>
      <c r="G152" s="128"/>
      <c r="H152" s="382"/>
      <c r="I152" s="382"/>
      <c r="J152" s="128"/>
      <c r="K152" s="128"/>
      <c r="L152" s="128"/>
      <c r="M152" s="128"/>
      <c r="N152" s="128"/>
      <c r="O152" s="128"/>
      <c r="P152" s="128"/>
      <c r="Q152" s="128"/>
      <c r="R152" s="128"/>
    </row>
    <row r="153" spans="1:18" s="220" customFormat="1">
      <c r="A153" s="128"/>
      <c r="B153" s="128"/>
      <c r="C153" s="128"/>
      <c r="D153" s="128"/>
      <c r="E153" s="128"/>
      <c r="F153" s="128"/>
      <c r="G153" s="128"/>
      <c r="H153" s="382"/>
      <c r="I153" s="382"/>
      <c r="J153" s="128"/>
      <c r="K153" s="128"/>
      <c r="L153" s="128"/>
      <c r="M153" s="128"/>
      <c r="N153" s="128"/>
      <c r="O153" s="128"/>
      <c r="P153" s="128"/>
      <c r="Q153" s="128"/>
      <c r="R153" s="128"/>
    </row>
    <row r="154" spans="1:18" s="220" customFormat="1">
      <c r="A154" s="128"/>
      <c r="B154" s="128"/>
      <c r="C154" s="128"/>
      <c r="D154" s="128"/>
      <c r="E154" s="128"/>
      <c r="F154" s="128"/>
      <c r="G154" s="128"/>
      <c r="H154" s="382"/>
      <c r="I154" s="382"/>
      <c r="J154" s="128"/>
      <c r="K154" s="128"/>
      <c r="L154" s="128"/>
      <c r="M154" s="128"/>
      <c r="N154" s="128"/>
      <c r="O154" s="128"/>
      <c r="P154" s="128"/>
      <c r="Q154" s="128"/>
      <c r="R154" s="128"/>
    </row>
    <row r="155" spans="1:18" s="220" customFormat="1">
      <c r="A155" s="128"/>
      <c r="B155" s="128"/>
      <c r="C155" s="128"/>
      <c r="D155" s="128"/>
      <c r="E155" s="128"/>
      <c r="F155" s="128"/>
      <c r="G155" s="128"/>
      <c r="H155" s="382"/>
      <c r="I155" s="382"/>
      <c r="J155" s="128"/>
      <c r="K155" s="128"/>
      <c r="L155" s="128"/>
      <c r="M155" s="128"/>
      <c r="N155" s="128"/>
      <c r="O155" s="128"/>
      <c r="P155" s="128"/>
      <c r="Q155" s="128"/>
      <c r="R155" s="128"/>
    </row>
    <row r="156" spans="1:18" s="220" customFormat="1">
      <c r="A156" s="128"/>
      <c r="B156" s="128"/>
      <c r="C156" s="128"/>
      <c r="D156" s="128"/>
      <c r="E156" s="128"/>
      <c r="F156" s="128"/>
      <c r="G156" s="128"/>
      <c r="H156" s="382"/>
      <c r="I156" s="382"/>
      <c r="J156" s="128"/>
      <c r="K156" s="128"/>
      <c r="L156" s="128"/>
      <c r="M156" s="128"/>
      <c r="N156" s="128"/>
      <c r="O156" s="128"/>
      <c r="P156" s="128"/>
      <c r="Q156" s="128"/>
      <c r="R156" s="128"/>
    </row>
    <row r="157" spans="1:18" s="220" customFormat="1">
      <c r="A157" s="128"/>
      <c r="B157" s="128"/>
      <c r="C157" s="128"/>
      <c r="D157" s="128"/>
      <c r="E157" s="128"/>
      <c r="F157" s="128"/>
      <c r="G157" s="128"/>
      <c r="H157" s="382"/>
      <c r="I157" s="382"/>
      <c r="J157" s="128"/>
      <c r="K157" s="128"/>
      <c r="L157" s="128"/>
      <c r="M157" s="128"/>
      <c r="N157" s="128"/>
      <c r="O157" s="128"/>
      <c r="P157" s="128"/>
      <c r="Q157" s="128"/>
      <c r="R157" s="128"/>
    </row>
    <row r="158" spans="1:18" s="220" customFormat="1">
      <c r="A158" s="128"/>
      <c r="B158" s="128"/>
      <c r="C158" s="128"/>
      <c r="D158" s="128"/>
      <c r="E158" s="128"/>
      <c r="F158" s="128"/>
      <c r="G158" s="128"/>
      <c r="H158" s="382"/>
      <c r="I158" s="382"/>
      <c r="J158" s="128"/>
      <c r="K158" s="128"/>
      <c r="L158" s="128"/>
      <c r="M158" s="128"/>
      <c r="N158" s="128"/>
      <c r="O158" s="128"/>
      <c r="P158" s="128"/>
      <c r="Q158" s="128"/>
      <c r="R158" s="128"/>
    </row>
    <row r="159" spans="1:18" s="220" customFormat="1">
      <c r="A159" s="128"/>
      <c r="B159" s="128"/>
      <c r="C159" s="128"/>
      <c r="D159" s="128"/>
      <c r="E159" s="128"/>
      <c r="F159" s="128"/>
      <c r="G159" s="128"/>
      <c r="H159" s="382"/>
      <c r="I159" s="382"/>
      <c r="J159" s="128"/>
      <c r="K159" s="128"/>
      <c r="L159" s="128"/>
      <c r="M159" s="128"/>
      <c r="N159" s="128"/>
      <c r="O159" s="128"/>
      <c r="P159" s="128"/>
      <c r="Q159" s="128"/>
      <c r="R159" s="128"/>
    </row>
    <row r="160" spans="1:18" s="220" customFormat="1">
      <c r="A160" s="128"/>
      <c r="B160" s="128"/>
      <c r="C160" s="128"/>
      <c r="D160" s="128"/>
      <c r="E160" s="128"/>
      <c r="F160" s="128"/>
      <c r="G160" s="128"/>
      <c r="H160" s="382"/>
      <c r="I160" s="382"/>
      <c r="J160" s="128"/>
      <c r="K160" s="128"/>
      <c r="L160" s="128"/>
      <c r="M160" s="128"/>
      <c r="N160" s="128"/>
      <c r="O160" s="128"/>
      <c r="P160" s="128"/>
      <c r="Q160" s="128"/>
      <c r="R160" s="128"/>
    </row>
    <row r="161" spans="1:18" s="220" customFormat="1">
      <c r="A161" s="128"/>
      <c r="B161" s="128"/>
      <c r="C161" s="128"/>
      <c r="D161" s="128"/>
      <c r="E161" s="128"/>
      <c r="F161" s="128"/>
      <c r="G161" s="128"/>
      <c r="H161" s="382"/>
      <c r="I161" s="382"/>
      <c r="J161" s="128"/>
      <c r="K161" s="128"/>
      <c r="L161" s="128"/>
      <c r="M161" s="128"/>
      <c r="N161" s="128"/>
      <c r="O161" s="128"/>
      <c r="P161" s="128"/>
      <c r="Q161" s="128"/>
      <c r="R161" s="128"/>
    </row>
    <row r="162" spans="1:18" s="220" customFormat="1">
      <c r="A162" s="128"/>
      <c r="B162" s="128"/>
      <c r="C162" s="128"/>
      <c r="D162" s="128"/>
      <c r="E162" s="128"/>
      <c r="F162" s="128"/>
      <c r="G162" s="128"/>
      <c r="H162" s="382"/>
      <c r="I162" s="382"/>
      <c r="J162" s="128"/>
      <c r="K162" s="128"/>
      <c r="L162" s="128"/>
      <c r="M162" s="128"/>
      <c r="N162" s="128"/>
      <c r="O162" s="128"/>
      <c r="P162" s="128"/>
      <c r="Q162" s="128"/>
      <c r="R162" s="128"/>
    </row>
    <row r="163" spans="1:18" s="220" customFormat="1">
      <c r="A163" s="128"/>
      <c r="B163" s="128"/>
      <c r="C163" s="128"/>
      <c r="D163" s="128"/>
      <c r="E163" s="128"/>
      <c r="F163" s="128"/>
      <c r="G163" s="128"/>
      <c r="H163" s="382"/>
      <c r="I163" s="382"/>
      <c r="J163" s="128"/>
      <c r="K163" s="128"/>
      <c r="L163" s="128"/>
      <c r="M163" s="128"/>
      <c r="N163" s="128"/>
      <c r="O163" s="128"/>
      <c r="P163" s="128"/>
      <c r="Q163" s="128"/>
      <c r="R163" s="128"/>
    </row>
    <row r="164" spans="1:18" s="220" customFormat="1">
      <c r="A164" s="128"/>
      <c r="B164" s="128"/>
      <c r="C164" s="128"/>
      <c r="D164" s="128"/>
      <c r="E164" s="128"/>
      <c r="F164" s="128"/>
      <c r="G164" s="128"/>
      <c r="H164" s="382"/>
      <c r="I164" s="382"/>
      <c r="J164" s="128"/>
      <c r="K164" s="128"/>
      <c r="L164" s="128"/>
      <c r="M164" s="128"/>
      <c r="N164" s="128"/>
      <c r="O164" s="128"/>
      <c r="P164" s="128"/>
      <c r="Q164" s="128"/>
      <c r="R164" s="128"/>
    </row>
    <row r="165" spans="1:18" s="220" customFormat="1">
      <c r="A165" s="128"/>
      <c r="B165" s="128"/>
      <c r="C165" s="128"/>
      <c r="D165" s="128"/>
      <c r="E165" s="128"/>
      <c r="F165" s="128"/>
      <c r="G165" s="128"/>
      <c r="H165" s="382"/>
      <c r="I165" s="382"/>
      <c r="J165" s="128"/>
      <c r="K165" s="128"/>
      <c r="L165" s="128"/>
      <c r="M165" s="128"/>
      <c r="N165" s="128"/>
      <c r="O165" s="128"/>
      <c r="P165" s="128"/>
      <c r="Q165" s="128"/>
      <c r="R165" s="128"/>
    </row>
    <row r="166" spans="1:18" s="220" customFormat="1">
      <c r="A166" s="128"/>
      <c r="B166" s="128"/>
      <c r="C166" s="128"/>
      <c r="D166" s="128"/>
      <c r="E166" s="128"/>
      <c r="F166" s="128"/>
      <c r="G166" s="128"/>
      <c r="H166" s="382"/>
      <c r="I166" s="382"/>
      <c r="J166" s="128"/>
      <c r="K166" s="128"/>
      <c r="L166" s="128"/>
      <c r="M166" s="128"/>
      <c r="N166" s="128"/>
      <c r="O166" s="128"/>
      <c r="P166" s="128"/>
      <c r="Q166" s="128"/>
      <c r="R166" s="128"/>
    </row>
    <row r="167" spans="1:18" s="220" customFormat="1">
      <c r="A167" s="128"/>
      <c r="B167" s="128"/>
      <c r="C167" s="128"/>
      <c r="D167" s="128"/>
      <c r="E167" s="128"/>
      <c r="F167" s="128"/>
      <c r="G167" s="128"/>
      <c r="H167" s="382"/>
      <c r="I167" s="382"/>
      <c r="J167" s="128"/>
      <c r="K167" s="128"/>
      <c r="L167" s="128"/>
      <c r="M167" s="128"/>
      <c r="N167" s="128"/>
      <c r="O167" s="128"/>
      <c r="P167" s="128"/>
      <c r="Q167" s="128"/>
      <c r="R167" s="128"/>
    </row>
    <row r="168" spans="1:18" s="220" customFormat="1">
      <c r="A168" s="128"/>
      <c r="B168" s="128"/>
      <c r="C168" s="128"/>
      <c r="D168" s="128"/>
      <c r="E168" s="128"/>
      <c r="F168" s="128"/>
      <c r="G168" s="128"/>
      <c r="H168" s="382"/>
      <c r="I168" s="382"/>
      <c r="J168" s="128"/>
      <c r="K168" s="128"/>
      <c r="L168" s="128"/>
      <c r="M168" s="128"/>
      <c r="N168" s="128"/>
      <c r="O168" s="128"/>
      <c r="P168" s="128"/>
      <c r="Q168" s="128"/>
      <c r="R168" s="128"/>
    </row>
    <row r="169" spans="1:18" s="220" customFormat="1">
      <c r="A169" s="128"/>
      <c r="B169" s="128"/>
      <c r="C169" s="128"/>
      <c r="D169" s="128"/>
      <c r="E169" s="128"/>
      <c r="F169" s="128"/>
      <c r="G169" s="128"/>
      <c r="H169" s="382"/>
      <c r="I169" s="382"/>
      <c r="J169" s="128"/>
      <c r="K169" s="128"/>
      <c r="L169" s="128"/>
      <c r="M169" s="128"/>
      <c r="N169" s="128"/>
      <c r="O169" s="128"/>
      <c r="P169" s="128"/>
      <c r="Q169" s="128"/>
      <c r="R169" s="128"/>
    </row>
    <row r="170" spans="1:18" s="220" customFormat="1">
      <c r="A170" s="128"/>
      <c r="B170" s="128"/>
      <c r="C170" s="128"/>
      <c r="D170" s="128"/>
      <c r="E170" s="128"/>
      <c r="F170" s="128"/>
      <c r="G170" s="128"/>
      <c r="H170" s="382"/>
      <c r="I170" s="382"/>
      <c r="J170" s="128"/>
      <c r="K170" s="128"/>
      <c r="L170" s="128"/>
      <c r="M170" s="128"/>
      <c r="N170" s="128"/>
      <c r="O170" s="128"/>
      <c r="P170" s="128"/>
      <c r="Q170" s="128"/>
      <c r="R170" s="128"/>
    </row>
    <row r="171" spans="1:18" s="220" customFormat="1">
      <c r="A171" s="128"/>
      <c r="B171" s="128"/>
      <c r="C171" s="128"/>
      <c r="D171" s="128"/>
      <c r="E171" s="128"/>
      <c r="F171" s="128"/>
      <c r="G171" s="128"/>
      <c r="H171" s="382"/>
      <c r="I171" s="382"/>
      <c r="J171" s="128"/>
      <c r="K171" s="128"/>
      <c r="L171" s="128"/>
      <c r="M171" s="128"/>
      <c r="N171" s="128"/>
      <c r="O171" s="128"/>
      <c r="P171" s="128"/>
      <c r="Q171" s="128"/>
      <c r="R171" s="128"/>
    </row>
    <row r="172" spans="1:18" s="220" customFormat="1">
      <c r="A172" s="128"/>
      <c r="B172" s="128"/>
      <c r="C172" s="128"/>
      <c r="D172" s="128"/>
      <c r="E172" s="128"/>
      <c r="F172" s="128"/>
      <c r="G172" s="128"/>
      <c r="H172" s="382"/>
      <c r="I172" s="382"/>
      <c r="J172" s="128"/>
      <c r="K172" s="128"/>
      <c r="L172" s="128"/>
      <c r="M172" s="128"/>
      <c r="N172" s="128"/>
      <c r="O172" s="128"/>
      <c r="P172" s="128"/>
      <c r="Q172" s="128"/>
      <c r="R172" s="128"/>
    </row>
    <row r="173" spans="1:18" s="220" customFormat="1">
      <c r="A173" s="128"/>
      <c r="B173" s="128"/>
      <c r="C173" s="128"/>
      <c r="D173" s="128"/>
      <c r="E173" s="128"/>
      <c r="F173" s="128"/>
      <c r="G173" s="128"/>
      <c r="H173" s="382"/>
      <c r="I173" s="382"/>
      <c r="J173" s="128"/>
      <c r="K173" s="128"/>
      <c r="L173" s="128"/>
      <c r="M173" s="128"/>
      <c r="N173" s="128"/>
      <c r="O173" s="128"/>
      <c r="P173" s="128"/>
      <c r="Q173" s="128"/>
      <c r="R173" s="128"/>
    </row>
    <row r="174" spans="1:18" s="220" customFormat="1">
      <c r="A174" s="128"/>
      <c r="B174" s="128"/>
      <c r="C174" s="128"/>
      <c r="D174" s="128"/>
      <c r="E174" s="128"/>
      <c r="F174" s="128"/>
      <c r="G174" s="128"/>
      <c r="H174" s="382"/>
      <c r="I174" s="382"/>
      <c r="J174" s="128"/>
      <c r="K174" s="128"/>
      <c r="L174" s="128"/>
      <c r="M174" s="128"/>
      <c r="N174" s="128"/>
      <c r="O174" s="128"/>
      <c r="P174" s="128"/>
      <c r="Q174" s="128"/>
      <c r="R174" s="128"/>
    </row>
    <row r="175" spans="1:18" s="220" customFormat="1">
      <c r="A175" s="128"/>
      <c r="B175" s="128"/>
      <c r="C175" s="128"/>
      <c r="D175" s="128"/>
      <c r="E175" s="128"/>
      <c r="F175" s="128"/>
      <c r="G175" s="128"/>
      <c r="H175" s="382"/>
      <c r="I175" s="382"/>
      <c r="J175" s="128"/>
      <c r="K175" s="128"/>
      <c r="L175" s="128"/>
      <c r="M175" s="128"/>
      <c r="N175" s="128"/>
      <c r="O175" s="128"/>
      <c r="P175" s="128"/>
      <c r="Q175" s="128"/>
      <c r="R175" s="128"/>
    </row>
    <row r="176" spans="1:18" s="220" customFormat="1">
      <c r="A176" s="128"/>
      <c r="B176" s="128"/>
      <c r="C176" s="128"/>
      <c r="D176" s="128"/>
      <c r="E176" s="128"/>
      <c r="F176" s="128"/>
      <c r="G176" s="128"/>
      <c r="H176" s="382"/>
      <c r="I176" s="382"/>
      <c r="J176" s="128"/>
      <c r="K176" s="128"/>
      <c r="L176" s="128"/>
      <c r="M176" s="128"/>
      <c r="N176" s="128"/>
      <c r="O176" s="128"/>
      <c r="P176" s="128"/>
      <c r="Q176" s="128"/>
      <c r="R176" s="128"/>
    </row>
    <row r="177" spans="1:18" s="220" customFormat="1">
      <c r="A177" s="128"/>
      <c r="B177" s="128"/>
      <c r="C177" s="128"/>
      <c r="D177" s="128"/>
      <c r="E177" s="128"/>
      <c r="F177" s="128"/>
      <c r="G177" s="128"/>
      <c r="H177" s="382"/>
      <c r="I177" s="382"/>
      <c r="J177" s="128"/>
      <c r="K177" s="128"/>
      <c r="L177" s="128"/>
      <c r="M177" s="128"/>
      <c r="N177" s="128"/>
      <c r="O177" s="128"/>
      <c r="P177" s="128"/>
      <c r="Q177" s="128"/>
      <c r="R177" s="128"/>
    </row>
    <row r="178" spans="1:18" s="220" customFormat="1">
      <c r="A178" s="128"/>
      <c r="B178" s="128"/>
      <c r="C178" s="128"/>
      <c r="D178" s="128"/>
      <c r="E178" s="128"/>
      <c r="F178" s="128"/>
      <c r="G178" s="128"/>
      <c r="H178" s="382"/>
      <c r="I178" s="382"/>
      <c r="J178" s="128"/>
      <c r="K178" s="128"/>
      <c r="L178" s="128"/>
      <c r="M178" s="128"/>
      <c r="N178" s="128"/>
      <c r="O178" s="128"/>
      <c r="P178" s="128"/>
      <c r="Q178" s="128"/>
      <c r="R178" s="128"/>
    </row>
    <row r="179" spans="1:18" s="220" customFormat="1">
      <c r="A179" s="128"/>
      <c r="B179" s="128"/>
      <c r="C179" s="128"/>
      <c r="D179" s="128"/>
      <c r="E179" s="128"/>
      <c r="F179" s="128"/>
      <c r="G179" s="128"/>
      <c r="H179" s="382"/>
      <c r="I179" s="382"/>
      <c r="J179" s="128"/>
      <c r="K179" s="128"/>
      <c r="L179" s="128"/>
      <c r="M179" s="128"/>
      <c r="N179" s="128"/>
      <c r="O179" s="128"/>
      <c r="P179" s="128"/>
      <c r="Q179" s="128"/>
      <c r="R179" s="128"/>
    </row>
    <row r="180" spans="1:18" s="220" customFormat="1">
      <c r="A180" s="128"/>
      <c r="B180" s="128"/>
      <c r="C180" s="128"/>
      <c r="D180" s="128"/>
      <c r="E180" s="128"/>
      <c r="F180" s="128"/>
      <c r="G180" s="128"/>
      <c r="H180" s="382"/>
      <c r="I180" s="382"/>
      <c r="J180" s="128"/>
      <c r="K180" s="128"/>
      <c r="L180" s="128"/>
      <c r="M180" s="128"/>
      <c r="N180" s="128"/>
      <c r="O180" s="128"/>
      <c r="P180" s="128"/>
      <c r="Q180" s="128"/>
      <c r="R180" s="128"/>
    </row>
    <row r="181" spans="1:18" s="220" customFormat="1">
      <c r="A181" s="128"/>
      <c r="B181" s="128"/>
      <c r="C181" s="128"/>
      <c r="D181" s="128"/>
      <c r="E181" s="128"/>
      <c r="F181" s="128"/>
      <c r="G181" s="128"/>
      <c r="H181" s="382"/>
      <c r="I181" s="382"/>
      <c r="J181" s="128"/>
      <c r="K181" s="128"/>
      <c r="L181" s="128"/>
      <c r="M181" s="128"/>
      <c r="N181" s="128"/>
      <c r="O181" s="128"/>
      <c r="P181" s="128"/>
      <c r="Q181" s="128"/>
      <c r="R181" s="128"/>
    </row>
    <row r="182" spans="1:18" s="220" customFormat="1">
      <c r="A182" s="128"/>
      <c r="B182" s="128"/>
      <c r="C182" s="128"/>
      <c r="D182" s="128"/>
      <c r="E182" s="128"/>
      <c r="F182" s="128"/>
      <c r="G182" s="128"/>
      <c r="H182" s="382"/>
      <c r="I182" s="382"/>
      <c r="J182" s="128"/>
      <c r="K182" s="128"/>
      <c r="L182" s="128"/>
      <c r="M182" s="128"/>
      <c r="N182" s="128"/>
      <c r="O182" s="128"/>
      <c r="P182" s="128"/>
      <c r="Q182" s="128"/>
      <c r="R182" s="128"/>
    </row>
    <row r="183" spans="1:18" s="220" customFormat="1">
      <c r="A183" s="128"/>
      <c r="B183" s="128"/>
      <c r="C183" s="128"/>
      <c r="D183" s="128"/>
      <c r="E183" s="128"/>
      <c r="F183" s="128"/>
      <c r="G183" s="128"/>
      <c r="H183" s="382"/>
      <c r="I183" s="382"/>
      <c r="J183" s="128"/>
      <c r="K183" s="128"/>
      <c r="L183" s="128"/>
      <c r="M183" s="128"/>
      <c r="N183" s="128"/>
      <c r="O183" s="128"/>
      <c r="P183" s="128"/>
      <c r="Q183" s="128"/>
      <c r="R183" s="128"/>
    </row>
    <row r="184" spans="1:18" s="220" customFormat="1">
      <c r="A184" s="128"/>
      <c r="B184" s="128"/>
      <c r="C184" s="128"/>
      <c r="D184" s="128"/>
      <c r="E184" s="128"/>
      <c r="F184" s="128"/>
      <c r="G184" s="128"/>
      <c r="H184" s="382"/>
      <c r="I184" s="382"/>
      <c r="J184" s="128"/>
      <c r="K184" s="128"/>
      <c r="L184" s="128"/>
      <c r="M184" s="128"/>
      <c r="N184" s="128"/>
      <c r="O184" s="128"/>
      <c r="P184" s="128"/>
      <c r="Q184" s="128"/>
      <c r="R184" s="128"/>
    </row>
    <row r="185" spans="1:18" s="220" customFormat="1">
      <c r="A185" s="128"/>
      <c r="B185" s="128"/>
      <c r="C185" s="128"/>
      <c r="D185" s="128"/>
      <c r="E185" s="128"/>
      <c r="F185" s="128"/>
      <c r="G185" s="128"/>
      <c r="H185" s="382"/>
      <c r="I185" s="382"/>
      <c r="J185" s="128"/>
      <c r="K185" s="128"/>
      <c r="L185" s="128"/>
      <c r="M185" s="128"/>
      <c r="N185" s="128"/>
      <c r="O185" s="128"/>
      <c r="P185" s="128"/>
      <c r="Q185" s="128"/>
      <c r="R185" s="128"/>
    </row>
    <row r="186" spans="1:18" s="220" customFormat="1">
      <c r="A186" s="128"/>
      <c r="B186" s="128"/>
      <c r="C186" s="128"/>
      <c r="D186" s="128"/>
      <c r="E186" s="128"/>
      <c r="F186" s="128"/>
      <c r="G186" s="128"/>
      <c r="H186" s="382"/>
      <c r="I186" s="382"/>
      <c r="J186" s="128"/>
      <c r="K186" s="128"/>
      <c r="L186" s="128"/>
      <c r="M186" s="128"/>
      <c r="N186" s="128"/>
      <c r="O186" s="128"/>
      <c r="P186" s="128"/>
      <c r="Q186" s="128"/>
      <c r="R186" s="128"/>
    </row>
    <row r="187" spans="1:18" s="220" customFormat="1">
      <c r="A187" s="128"/>
      <c r="B187" s="128"/>
      <c r="C187" s="128"/>
      <c r="D187" s="128"/>
      <c r="E187" s="128"/>
      <c r="F187" s="128"/>
      <c r="G187" s="128"/>
      <c r="H187" s="382"/>
      <c r="I187" s="382"/>
      <c r="J187" s="128"/>
      <c r="K187" s="128"/>
      <c r="L187" s="128"/>
      <c r="M187" s="128"/>
      <c r="N187" s="128"/>
      <c r="O187" s="128"/>
      <c r="P187" s="128"/>
      <c r="Q187" s="128"/>
      <c r="R187" s="128"/>
    </row>
    <row r="188" spans="1:18" s="220" customFormat="1">
      <c r="A188" s="128"/>
      <c r="B188" s="128"/>
      <c r="C188" s="128"/>
      <c r="D188" s="128"/>
      <c r="E188" s="128"/>
      <c r="F188" s="128"/>
      <c r="G188" s="128"/>
      <c r="H188" s="382"/>
      <c r="I188" s="382"/>
      <c r="J188" s="128"/>
      <c r="K188" s="128"/>
      <c r="L188" s="128"/>
      <c r="M188" s="128"/>
      <c r="N188" s="128"/>
      <c r="O188" s="128"/>
      <c r="P188" s="128"/>
      <c r="Q188" s="128"/>
      <c r="R188" s="128"/>
    </row>
    <row r="189" spans="1:18" s="220" customFormat="1">
      <c r="A189" s="128"/>
      <c r="B189" s="128"/>
      <c r="C189" s="128"/>
      <c r="D189" s="128"/>
      <c r="E189" s="128"/>
      <c r="F189" s="128"/>
      <c r="G189" s="128"/>
      <c r="H189" s="382"/>
      <c r="I189" s="382"/>
      <c r="J189" s="128"/>
      <c r="K189" s="128"/>
      <c r="L189" s="128"/>
      <c r="M189" s="128"/>
      <c r="N189" s="128"/>
      <c r="O189" s="128"/>
      <c r="P189" s="128"/>
      <c r="Q189" s="128"/>
      <c r="R189" s="128"/>
    </row>
    <row r="190" spans="1:18" s="220" customFormat="1">
      <c r="A190" s="128"/>
      <c r="B190" s="128"/>
      <c r="C190" s="128"/>
      <c r="D190" s="128"/>
      <c r="E190" s="128"/>
      <c r="F190" s="128"/>
      <c r="G190" s="128"/>
      <c r="H190" s="382"/>
      <c r="I190" s="382"/>
      <c r="J190" s="128"/>
      <c r="K190" s="128"/>
      <c r="L190" s="128"/>
      <c r="M190" s="128"/>
      <c r="N190" s="128"/>
      <c r="O190" s="128"/>
      <c r="P190" s="128"/>
      <c r="Q190" s="128"/>
      <c r="R190" s="128"/>
    </row>
    <row r="191" spans="1:18" s="220" customFormat="1">
      <c r="A191" s="128"/>
      <c r="B191" s="128"/>
      <c r="C191" s="128"/>
      <c r="D191" s="128"/>
      <c r="E191" s="128"/>
      <c r="F191" s="128"/>
      <c r="G191" s="128"/>
      <c r="H191" s="382"/>
      <c r="I191" s="382"/>
      <c r="J191" s="128"/>
      <c r="K191" s="128"/>
      <c r="L191" s="128"/>
      <c r="M191" s="128"/>
      <c r="N191" s="128"/>
      <c r="O191" s="128"/>
      <c r="P191" s="128"/>
      <c r="Q191" s="128"/>
      <c r="R191" s="128"/>
    </row>
    <row r="192" spans="1:18" s="220" customFormat="1">
      <c r="A192" s="128"/>
      <c r="B192" s="128"/>
      <c r="C192" s="128"/>
      <c r="D192" s="128"/>
      <c r="E192" s="128"/>
      <c r="F192" s="128"/>
      <c r="G192" s="128"/>
      <c r="H192" s="382"/>
      <c r="I192" s="382"/>
      <c r="J192" s="128"/>
      <c r="K192" s="128"/>
      <c r="L192" s="128"/>
      <c r="M192" s="128"/>
      <c r="N192" s="128"/>
      <c r="O192" s="128"/>
      <c r="P192" s="128"/>
      <c r="Q192" s="128"/>
      <c r="R192" s="128"/>
    </row>
    <row r="193" spans="1:18" s="220" customFormat="1">
      <c r="A193" s="128"/>
      <c r="B193" s="128"/>
      <c r="C193" s="128"/>
      <c r="D193" s="128"/>
      <c r="E193" s="128"/>
      <c r="F193" s="128"/>
      <c r="G193" s="128"/>
      <c r="H193" s="382"/>
      <c r="I193" s="382"/>
      <c r="J193" s="128"/>
      <c r="K193" s="128"/>
      <c r="L193" s="128"/>
      <c r="M193" s="128"/>
      <c r="N193" s="128"/>
      <c r="O193" s="128"/>
      <c r="P193" s="128"/>
      <c r="Q193" s="128"/>
      <c r="R193" s="128"/>
    </row>
    <row r="194" spans="1:18" s="220" customFormat="1">
      <c r="A194" s="128"/>
      <c r="B194" s="128"/>
      <c r="C194" s="128"/>
      <c r="D194" s="128"/>
      <c r="E194" s="128"/>
      <c r="F194" s="128"/>
      <c r="G194" s="128"/>
      <c r="H194" s="382"/>
      <c r="I194" s="382"/>
      <c r="J194" s="128"/>
      <c r="K194" s="128"/>
      <c r="L194" s="128"/>
      <c r="M194" s="128"/>
      <c r="N194" s="128"/>
      <c r="O194" s="128"/>
      <c r="P194" s="128"/>
      <c r="Q194" s="128"/>
      <c r="R194" s="128"/>
    </row>
    <row r="195" spans="1:18" s="220" customFormat="1">
      <c r="A195" s="128"/>
      <c r="B195" s="128"/>
      <c r="C195" s="128"/>
      <c r="D195" s="128"/>
      <c r="E195" s="128"/>
      <c r="F195" s="128"/>
      <c r="G195" s="128"/>
      <c r="H195" s="382"/>
      <c r="I195" s="382"/>
      <c r="J195" s="128"/>
      <c r="K195" s="128"/>
      <c r="L195" s="128"/>
      <c r="M195" s="128"/>
      <c r="N195" s="128"/>
      <c r="O195" s="128"/>
      <c r="P195" s="128"/>
      <c r="Q195" s="128"/>
      <c r="R195" s="128"/>
    </row>
    <row r="196" spans="1:18" s="220" customFormat="1">
      <c r="A196" s="128"/>
      <c r="B196" s="128"/>
      <c r="C196" s="128"/>
      <c r="D196" s="128"/>
      <c r="E196" s="128"/>
      <c r="F196" s="128"/>
      <c r="G196" s="128"/>
      <c r="H196" s="382"/>
      <c r="I196" s="382"/>
      <c r="J196" s="128"/>
      <c r="K196" s="128"/>
      <c r="L196" s="128"/>
      <c r="M196" s="128"/>
      <c r="N196" s="128"/>
      <c r="O196" s="128"/>
      <c r="P196" s="128"/>
      <c r="Q196" s="128"/>
      <c r="R196" s="128"/>
    </row>
    <row r="197" spans="1:18" s="220" customFormat="1">
      <c r="A197" s="128"/>
      <c r="B197" s="128"/>
      <c r="C197" s="128"/>
      <c r="D197" s="128"/>
      <c r="E197" s="128"/>
      <c r="F197" s="128"/>
      <c r="G197" s="128"/>
      <c r="H197" s="382"/>
      <c r="I197" s="382"/>
      <c r="J197" s="128"/>
      <c r="K197" s="128"/>
      <c r="L197" s="128"/>
      <c r="M197" s="128"/>
      <c r="N197" s="128"/>
      <c r="O197" s="128"/>
      <c r="P197" s="128"/>
      <c r="Q197" s="128"/>
      <c r="R197" s="128"/>
    </row>
    <row r="198" spans="1:18" s="220" customFormat="1">
      <c r="A198" s="128"/>
      <c r="B198" s="128"/>
      <c r="C198" s="128"/>
      <c r="D198" s="128"/>
      <c r="E198" s="128"/>
      <c r="F198" s="128"/>
      <c r="G198" s="128"/>
      <c r="H198" s="382"/>
      <c r="I198" s="382"/>
      <c r="J198" s="128"/>
      <c r="K198" s="128"/>
      <c r="L198" s="128"/>
      <c r="M198" s="128"/>
      <c r="N198" s="128"/>
      <c r="O198" s="128"/>
      <c r="P198" s="128"/>
      <c r="Q198" s="128"/>
      <c r="R198" s="128"/>
    </row>
    <row r="199" spans="1:18" s="220" customFormat="1">
      <c r="A199" s="128"/>
      <c r="B199" s="128"/>
      <c r="C199" s="128"/>
      <c r="D199" s="128"/>
      <c r="E199" s="128"/>
      <c r="F199" s="128"/>
      <c r="G199" s="128"/>
      <c r="H199" s="382"/>
      <c r="I199" s="382"/>
      <c r="J199" s="128"/>
      <c r="K199" s="128"/>
      <c r="L199" s="128"/>
      <c r="M199" s="128"/>
      <c r="N199" s="128"/>
      <c r="O199" s="128"/>
      <c r="P199" s="128"/>
      <c r="Q199" s="128"/>
      <c r="R199" s="128"/>
    </row>
    <row r="200" spans="1:18" s="220" customFormat="1">
      <c r="A200" s="128"/>
      <c r="B200" s="128"/>
      <c r="C200" s="128"/>
      <c r="D200" s="128"/>
      <c r="E200" s="128"/>
      <c r="F200" s="128"/>
      <c r="G200" s="128"/>
      <c r="H200" s="382"/>
      <c r="I200" s="382"/>
      <c r="J200" s="128"/>
      <c r="K200" s="128"/>
      <c r="L200" s="128"/>
      <c r="M200" s="128"/>
      <c r="N200" s="128"/>
      <c r="O200" s="128"/>
      <c r="P200" s="128"/>
      <c r="Q200" s="128"/>
      <c r="R200" s="128"/>
    </row>
    <row r="201" spans="1:18" s="220" customFormat="1">
      <c r="A201" s="128"/>
      <c r="B201" s="128"/>
      <c r="C201" s="128"/>
      <c r="D201" s="128"/>
      <c r="E201" s="128"/>
      <c r="F201" s="128"/>
      <c r="G201" s="128"/>
      <c r="H201" s="382"/>
      <c r="I201" s="382"/>
      <c r="J201" s="128"/>
      <c r="K201" s="128"/>
      <c r="L201" s="128"/>
      <c r="M201" s="128"/>
      <c r="N201" s="128"/>
      <c r="O201" s="128"/>
      <c r="P201" s="128"/>
      <c r="Q201" s="128"/>
      <c r="R201" s="128"/>
    </row>
    <row r="202" spans="1:18" s="220" customFormat="1">
      <c r="A202" s="128"/>
      <c r="B202" s="128"/>
      <c r="C202" s="128"/>
      <c r="D202" s="128"/>
      <c r="E202" s="128"/>
      <c r="F202" s="128"/>
      <c r="G202" s="128"/>
      <c r="H202" s="382"/>
      <c r="I202" s="382"/>
      <c r="J202" s="128"/>
      <c r="K202" s="128"/>
      <c r="L202" s="128"/>
      <c r="M202" s="128"/>
      <c r="N202" s="128"/>
      <c r="O202" s="128"/>
      <c r="P202" s="128"/>
      <c r="Q202" s="128"/>
      <c r="R202" s="128"/>
    </row>
    <row r="203" spans="1:18" s="220" customFormat="1">
      <c r="A203" s="128"/>
      <c r="B203" s="128"/>
      <c r="C203" s="128"/>
      <c r="D203" s="128"/>
      <c r="E203" s="128"/>
      <c r="F203" s="128"/>
      <c r="G203" s="128"/>
      <c r="H203" s="382"/>
      <c r="I203" s="382"/>
      <c r="J203" s="128"/>
      <c r="K203" s="128"/>
      <c r="L203" s="128"/>
      <c r="M203" s="128"/>
      <c r="N203" s="128"/>
      <c r="O203" s="128"/>
      <c r="P203" s="128"/>
      <c r="Q203" s="128"/>
      <c r="R203" s="128"/>
    </row>
    <row r="204" spans="1:18" s="220" customFormat="1">
      <c r="A204" s="128"/>
      <c r="B204" s="128"/>
      <c r="C204" s="128"/>
      <c r="D204" s="128"/>
      <c r="E204" s="128"/>
      <c r="F204" s="128"/>
      <c r="G204" s="128"/>
      <c r="H204" s="382"/>
      <c r="I204" s="382"/>
      <c r="J204" s="128"/>
      <c r="K204" s="128"/>
      <c r="L204" s="128"/>
      <c r="M204" s="128"/>
      <c r="N204" s="128"/>
      <c r="O204" s="128"/>
      <c r="P204" s="128"/>
      <c r="Q204" s="128"/>
      <c r="R204" s="128"/>
    </row>
    <row r="205" spans="1:18" s="220" customFormat="1">
      <c r="A205" s="128"/>
      <c r="B205" s="128"/>
      <c r="C205" s="128"/>
      <c r="D205" s="128"/>
      <c r="E205" s="128"/>
      <c r="F205" s="128"/>
      <c r="G205" s="128"/>
      <c r="H205" s="382"/>
      <c r="I205" s="382"/>
      <c r="J205" s="128"/>
      <c r="K205" s="128"/>
      <c r="L205" s="128"/>
      <c r="M205" s="128"/>
      <c r="N205" s="128"/>
      <c r="O205" s="128"/>
      <c r="P205" s="128"/>
      <c r="Q205" s="128"/>
      <c r="R205" s="128"/>
    </row>
    <row r="206" spans="1:18" s="220" customFormat="1">
      <c r="A206" s="128"/>
      <c r="B206" s="128"/>
      <c r="C206" s="128"/>
      <c r="D206" s="128"/>
      <c r="E206" s="128"/>
      <c r="F206" s="128"/>
      <c r="G206" s="128"/>
      <c r="H206" s="382"/>
      <c r="I206" s="382"/>
      <c r="J206" s="128"/>
      <c r="K206" s="128"/>
      <c r="L206" s="128"/>
      <c r="M206" s="128"/>
      <c r="N206" s="128"/>
      <c r="O206" s="128"/>
      <c r="P206" s="128"/>
      <c r="Q206" s="128"/>
      <c r="R206" s="128"/>
    </row>
    <row r="207" spans="1:18" s="220" customFormat="1">
      <c r="A207" s="128"/>
      <c r="B207" s="128"/>
      <c r="C207" s="128"/>
      <c r="D207" s="128"/>
      <c r="E207" s="128"/>
      <c r="F207" s="128"/>
      <c r="G207" s="128"/>
      <c r="H207" s="382"/>
      <c r="I207" s="382"/>
      <c r="J207" s="128"/>
      <c r="K207" s="128"/>
      <c r="L207" s="128"/>
      <c r="M207" s="128"/>
      <c r="N207" s="128"/>
      <c r="O207" s="128"/>
      <c r="P207" s="128"/>
      <c r="Q207" s="128"/>
      <c r="R207" s="128"/>
    </row>
    <row r="208" spans="1:18" s="220" customFormat="1">
      <c r="A208" s="128"/>
      <c r="B208" s="128"/>
      <c r="C208" s="128"/>
      <c r="D208" s="128"/>
      <c r="E208" s="128"/>
      <c r="F208" s="128"/>
      <c r="G208" s="128"/>
      <c r="H208" s="382"/>
      <c r="I208" s="382"/>
      <c r="J208" s="128"/>
      <c r="K208" s="128"/>
      <c r="L208" s="128"/>
      <c r="M208" s="128"/>
      <c r="N208" s="128"/>
      <c r="O208" s="128"/>
      <c r="P208" s="128"/>
      <c r="Q208" s="128"/>
      <c r="R208" s="128"/>
    </row>
    <row r="209" spans="1:18" s="220" customFormat="1">
      <c r="A209" s="128"/>
      <c r="B209" s="128"/>
      <c r="C209" s="128"/>
      <c r="D209" s="128"/>
      <c r="E209" s="128"/>
      <c r="F209" s="128"/>
      <c r="G209" s="128"/>
      <c r="H209" s="382"/>
      <c r="I209" s="382"/>
      <c r="J209" s="128"/>
      <c r="K209" s="128"/>
      <c r="L209" s="128"/>
      <c r="M209" s="128"/>
      <c r="N209" s="128"/>
      <c r="O209" s="128"/>
      <c r="P209" s="128"/>
      <c r="Q209" s="128"/>
      <c r="R209" s="128"/>
    </row>
    <row r="210" spans="1:18" s="220" customFormat="1">
      <c r="A210" s="128"/>
      <c r="B210" s="128"/>
      <c r="C210" s="128"/>
      <c r="D210" s="128"/>
      <c r="E210" s="128"/>
      <c r="F210" s="128"/>
      <c r="G210" s="128"/>
      <c r="H210" s="382"/>
      <c r="I210" s="382"/>
      <c r="J210" s="128"/>
      <c r="K210" s="128"/>
      <c r="L210" s="128"/>
      <c r="M210" s="128"/>
      <c r="N210" s="128"/>
      <c r="O210" s="128"/>
      <c r="P210" s="128"/>
      <c r="Q210" s="128"/>
      <c r="R210" s="128"/>
    </row>
    <row r="211" spans="1:18" s="220" customFormat="1">
      <c r="A211" s="128"/>
      <c r="B211" s="128"/>
      <c r="C211" s="128"/>
      <c r="D211" s="128"/>
      <c r="E211" s="128"/>
      <c r="F211" s="128"/>
      <c r="G211" s="128"/>
      <c r="H211" s="382"/>
      <c r="I211" s="382"/>
      <c r="J211" s="128"/>
      <c r="K211" s="128"/>
      <c r="L211" s="128"/>
      <c r="M211" s="128"/>
      <c r="N211" s="128"/>
      <c r="O211" s="128"/>
      <c r="P211" s="128"/>
      <c r="Q211" s="128"/>
      <c r="R211" s="128"/>
    </row>
    <row r="212" spans="1:18" s="220" customFormat="1">
      <c r="A212" s="128"/>
      <c r="B212" s="128"/>
      <c r="C212" s="128"/>
      <c r="D212" s="128"/>
      <c r="E212" s="128"/>
      <c r="F212" s="128"/>
      <c r="G212" s="128"/>
      <c r="H212" s="382"/>
      <c r="I212" s="382"/>
      <c r="J212" s="128"/>
      <c r="K212" s="128"/>
      <c r="L212" s="128"/>
      <c r="M212" s="128"/>
      <c r="N212" s="128"/>
      <c r="O212" s="128"/>
      <c r="P212" s="128"/>
      <c r="Q212" s="128"/>
      <c r="R212" s="128"/>
    </row>
    <row r="213" spans="1:18" s="220" customFormat="1">
      <c r="A213" s="128"/>
      <c r="B213" s="128"/>
      <c r="C213" s="128"/>
      <c r="D213" s="128"/>
      <c r="E213" s="128"/>
      <c r="F213" s="128"/>
      <c r="G213" s="128"/>
      <c r="H213" s="382"/>
      <c r="I213" s="382"/>
      <c r="J213" s="128"/>
      <c r="K213" s="128"/>
      <c r="L213" s="128"/>
      <c r="M213" s="128"/>
      <c r="N213" s="128"/>
      <c r="O213" s="128"/>
      <c r="P213" s="128"/>
      <c r="Q213" s="128"/>
      <c r="R213" s="128"/>
    </row>
    <row r="214" spans="1:18" s="220" customFormat="1">
      <c r="A214" s="128"/>
      <c r="B214" s="128"/>
      <c r="C214" s="128"/>
      <c r="D214" s="128"/>
      <c r="E214" s="128"/>
      <c r="F214" s="128"/>
      <c r="G214" s="128"/>
      <c r="H214" s="382"/>
      <c r="I214" s="382"/>
      <c r="J214" s="128"/>
      <c r="K214" s="128"/>
      <c r="L214" s="128"/>
      <c r="M214" s="128"/>
      <c r="N214" s="128"/>
      <c r="O214" s="128"/>
      <c r="P214" s="128"/>
      <c r="Q214" s="128"/>
      <c r="R214" s="128"/>
    </row>
    <row r="215" spans="1:18" s="220" customFormat="1">
      <c r="A215" s="128"/>
      <c r="B215" s="128"/>
      <c r="C215" s="128"/>
      <c r="D215" s="128"/>
      <c r="E215" s="128"/>
      <c r="F215" s="128"/>
      <c r="G215" s="128"/>
      <c r="H215" s="382"/>
      <c r="I215" s="382"/>
      <c r="J215" s="128"/>
      <c r="K215" s="128"/>
      <c r="L215" s="128"/>
      <c r="M215" s="128"/>
      <c r="N215" s="128"/>
      <c r="O215" s="128"/>
      <c r="P215" s="128"/>
      <c r="Q215" s="128"/>
      <c r="R215" s="128"/>
    </row>
    <row r="216" spans="1:18" s="220" customFormat="1">
      <c r="A216" s="128"/>
      <c r="B216" s="128"/>
      <c r="C216" s="128"/>
      <c r="D216" s="128"/>
      <c r="E216" s="128"/>
      <c r="F216" s="128"/>
      <c r="G216" s="128"/>
      <c r="H216" s="382"/>
      <c r="I216" s="382"/>
      <c r="J216" s="128"/>
      <c r="K216" s="128"/>
      <c r="L216" s="128"/>
      <c r="M216" s="128"/>
      <c r="N216" s="128"/>
      <c r="O216" s="128"/>
      <c r="P216" s="128"/>
      <c r="Q216" s="128"/>
      <c r="R216" s="128"/>
    </row>
    <row r="217" spans="1:18" s="220" customFormat="1">
      <c r="A217" s="128"/>
      <c r="B217" s="128"/>
      <c r="C217" s="128"/>
      <c r="D217" s="128"/>
      <c r="E217" s="128"/>
      <c r="F217" s="128"/>
      <c r="G217" s="128"/>
      <c r="H217" s="382"/>
      <c r="I217" s="382"/>
      <c r="J217" s="128"/>
      <c r="K217" s="128"/>
      <c r="L217" s="128"/>
      <c r="M217" s="128"/>
      <c r="N217" s="128"/>
      <c r="O217" s="128"/>
      <c r="P217" s="128"/>
      <c r="Q217" s="128"/>
      <c r="R217" s="128"/>
    </row>
    <row r="218" spans="1:18" s="220" customFormat="1">
      <c r="A218" s="128"/>
      <c r="B218" s="128"/>
      <c r="C218" s="128"/>
      <c r="D218" s="128"/>
      <c r="E218" s="128"/>
      <c r="F218" s="128"/>
      <c r="G218" s="128"/>
      <c r="H218" s="382"/>
      <c r="I218" s="382"/>
      <c r="J218" s="128"/>
      <c r="K218" s="128"/>
      <c r="L218" s="128"/>
      <c r="M218" s="128"/>
      <c r="N218" s="128"/>
      <c r="O218" s="128"/>
      <c r="P218" s="128"/>
      <c r="Q218" s="128"/>
      <c r="R218" s="128"/>
    </row>
    <row r="219" spans="1:18" s="220" customFormat="1">
      <c r="A219" s="128"/>
      <c r="B219" s="128"/>
      <c r="C219" s="128"/>
      <c r="D219" s="128"/>
      <c r="E219" s="128"/>
      <c r="F219" s="128"/>
      <c r="G219" s="128"/>
      <c r="H219" s="382"/>
      <c r="I219" s="382"/>
      <c r="J219" s="128"/>
      <c r="K219" s="128"/>
      <c r="L219" s="128"/>
      <c r="M219" s="128"/>
      <c r="N219" s="128"/>
      <c r="O219" s="128"/>
      <c r="P219" s="128"/>
      <c r="Q219" s="128"/>
      <c r="R219" s="128"/>
    </row>
    <row r="220" spans="1:18" s="220" customFormat="1">
      <c r="A220" s="128"/>
      <c r="B220" s="128"/>
      <c r="C220" s="128"/>
      <c r="D220" s="128"/>
      <c r="E220" s="128"/>
      <c r="F220" s="128"/>
      <c r="G220" s="128"/>
      <c r="H220" s="382"/>
      <c r="I220" s="382"/>
      <c r="J220" s="128"/>
      <c r="K220" s="128"/>
      <c r="L220" s="128"/>
      <c r="M220" s="128"/>
      <c r="N220" s="128"/>
      <c r="O220" s="128"/>
      <c r="P220" s="128"/>
      <c r="Q220" s="128"/>
      <c r="R220" s="128"/>
    </row>
    <row r="221" spans="1:18" s="220" customFormat="1">
      <c r="A221" s="128"/>
      <c r="B221" s="128"/>
      <c r="C221" s="128"/>
      <c r="D221" s="128"/>
      <c r="E221" s="128"/>
      <c r="F221" s="128"/>
      <c r="G221" s="128"/>
      <c r="H221" s="382"/>
      <c r="I221" s="382"/>
      <c r="J221" s="128"/>
      <c r="K221" s="128"/>
      <c r="L221" s="128"/>
      <c r="M221" s="128"/>
      <c r="N221" s="128"/>
      <c r="O221" s="128"/>
      <c r="P221" s="128"/>
      <c r="Q221" s="128"/>
      <c r="R221" s="128"/>
    </row>
    <row r="222" spans="1:18" s="220" customFormat="1">
      <c r="A222" s="128"/>
      <c r="B222" s="128"/>
      <c r="C222" s="128"/>
      <c r="D222" s="128"/>
      <c r="E222" s="128"/>
      <c r="F222" s="128"/>
      <c r="G222" s="128"/>
      <c r="H222" s="382"/>
      <c r="I222" s="382"/>
      <c r="J222" s="128"/>
      <c r="K222" s="128"/>
      <c r="L222" s="128"/>
      <c r="M222" s="128"/>
      <c r="N222" s="128"/>
      <c r="O222" s="128"/>
      <c r="P222" s="128"/>
      <c r="Q222" s="128"/>
      <c r="R222" s="128"/>
    </row>
    <row r="223" spans="1:18" s="220" customFormat="1">
      <c r="A223" s="128"/>
      <c r="B223" s="128"/>
      <c r="C223" s="128"/>
      <c r="D223" s="128"/>
      <c r="E223" s="128"/>
      <c r="F223" s="128"/>
      <c r="G223" s="128"/>
      <c r="H223" s="382"/>
      <c r="I223" s="382"/>
      <c r="J223" s="128"/>
      <c r="K223" s="128"/>
      <c r="L223" s="128"/>
      <c r="M223" s="128"/>
      <c r="N223" s="128"/>
      <c r="O223" s="128"/>
      <c r="P223" s="128"/>
      <c r="Q223" s="128"/>
      <c r="R223" s="128"/>
    </row>
    <row r="224" spans="1:18" s="220" customFormat="1">
      <c r="A224" s="128"/>
      <c r="B224" s="128"/>
      <c r="C224" s="128"/>
      <c r="D224" s="128"/>
      <c r="E224" s="128"/>
      <c r="F224" s="128"/>
      <c r="G224" s="128"/>
      <c r="H224" s="382"/>
      <c r="I224" s="382"/>
      <c r="J224" s="128"/>
      <c r="K224" s="128"/>
      <c r="L224" s="128"/>
      <c r="M224" s="128"/>
      <c r="N224" s="128"/>
      <c r="O224" s="128"/>
      <c r="P224" s="128"/>
      <c r="Q224" s="128"/>
      <c r="R224" s="128"/>
    </row>
    <row r="225" spans="1:18" s="220" customFormat="1">
      <c r="A225" s="128"/>
      <c r="B225" s="128"/>
      <c r="C225" s="128"/>
      <c r="D225" s="128"/>
      <c r="E225" s="128"/>
      <c r="F225" s="128"/>
      <c r="G225" s="128"/>
      <c r="H225" s="382"/>
      <c r="I225" s="382"/>
      <c r="J225" s="128"/>
      <c r="K225" s="128"/>
      <c r="L225" s="128"/>
      <c r="M225" s="128"/>
      <c r="N225" s="128"/>
      <c r="O225" s="128"/>
      <c r="P225" s="128"/>
      <c r="Q225" s="128"/>
      <c r="R225" s="128"/>
    </row>
    <row r="226" spans="1:18" s="220" customFormat="1">
      <c r="A226" s="128"/>
      <c r="B226" s="128"/>
      <c r="C226" s="128"/>
      <c r="D226" s="128"/>
      <c r="E226" s="128"/>
      <c r="F226" s="128"/>
      <c r="G226" s="128"/>
      <c r="H226" s="382"/>
      <c r="I226" s="382"/>
      <c r="J226" s="128"/>
      <c r="K226" s="128"/>
      <c r="L226" s="128"/>
      <c r="M226" s="128"/>
      <c r="N226" s="128"/>
      <c r="O226" s="128"/>
      <c r="P226" s="128"/>
      <c r="Q226" s="128"/>
      <c r="R226" s="128"/>
    </row>
    <row r="227" spans="1:18" s="220" customFormat="1">
      <c r="A227" s="128"/>
      <c r="B227" s="128"/>
      <c r="C227" s="128"/>
      <c r="D227" s="128"/>
      <c r="E227" s="128"/>
      <c r="F227" s="128"/>
      <c r="G227" s="128"/>
      <c r="H227" s="382"/>
      <c r="I227" s="382"/>
      <c r="J227" s="128"/>
      <c r="K227" s="128"/>
      <c r="L227" s="128"/>
      <c r="M227" s="128"/>
      <c r="N227" s="128"/>
      <c r="O227" s="128"/>
      <c r="P227" s="128"/>
      <c r="Q227" s="128"/>
      <c r="R227" s="128"/>
    </row>
    <row r="228" spans="1:18" s="220" customFormat="1">
      <c r="A228" s="128"/>
      <c r="B228" s="128"/>
      <c r="C228" s="128"/>
      <c r="D228" s="128"/>
      <c r="E228" s="128"/>
      <c r="F228" s="128"/>
      <c r="G228" s="128"/>
      <c r="H228" s="382"/>
      <c r="I228" s="382"/>
      <c r="J228" s="128"/>
      <c r="K228" s="128"/>
      <c r="L228" s="128"/>
      <c r="M228" s="128"/>
      <c r="N228" s="128"/>
      <c r="O228" s="128"/>
      <c r="P228" s="128"/>
      <c r="Q228" s="128"/>
      <c r="R228" s="128"/>
    </row>
    <row r="229" spans="1:18" s="220" customFormat="1">
      <c r="A229" s="128"/>
      <c r="B229" s="128"/>
      <c r="C229" s="128"/>
      <c r="D229" s="128"/>
      <c r="E229" s="128"/>
      <c r="F229" s="128"/>
      <c r="G229" s="128"/>
      <c r="H229" s="382"/>
      <c r="I229" s="382"/>
      <c r="J229" s="128"/>
      <c r="K229" s="128"/>
      <c r="L229" s="128"/>
      <c r="M229" s="128"/>
      <c r="N229" s="128"/>
      <c r="O229" s="128"/>
      <c r="P229" s="128"/>
      <c r="Q229" s="128"/>
      <c r="R229" s="128"/>
    </row>
    <row r="230" spans="1:18" s="220" customFormat="1">
      <c r="A230" s="128"/>
      <c r="B230" s="128"/>
      <c r="C230" s="128"/>
      <c r="D230" s="128"/>
      <c r="E230" s="128"/>
      <c r="F230" s="128"/>
      <c r="G230" s="128"/>
      <c r="H230" s="382"/>
      <c r="I230" s="382"/>
      <c r="J230" s="128"/>
      <c r="K230" s="128"/>
      <c r="L230" s="128"/>
      <c r="M230" s="128"/>
      <c r="N230" s="128"/>
      <c r="O230" s="128"/>
      <c r="P230" s="128"/>
      <c r="Q230" s="128"/>
      <c r="R230" s="128"/>
    </row>
    <row r="231" spans="1:18" s="220" customFormat="1">
      <c r="A231" s="128"/>
      <c r="B231" s="128"/>
      <c r="C231" s="128"/>
      <c r="D231" s="128"/>
      <c r="E231" s="128"/>
      <c r="F231" s="128"/>
      <c r="G231" s="128"/>
      <c r="H231" s="382"/>
      <c r="I231" s="382"/>
      <c r="J231" s="128"/>
      <c r="K231" s="128"/>
      <c r="L231" s="128"/>
      <c r="M231" s="128"/>
      <c r="N231" s="128"/>
      <c r="O231" s="128"/>
      <c r="P231" s="128"/>
      <c r="Q231" s="128"/>
      <c r="R231" s="128"/>
    </row>
    <row r="232" spans="1:18" s="220" customFormat="1">
      <c r="A232" s="128"/>
      <c r="B232" s="128"/>
      <c r="C232" s="128"/>
      <c r="D232" s="128"/>
      <c r="E232" s="128"/>
      <c r="F232" s="128"/>
      <c r="G232" s="128"/>
      <c r="H232" s="382"/>
      <c r="I232" s="382"/>
      <c r="J232" s="128"/>
      <c r="K232" s="128"/>
      <c r="L232" s="128"/>
      <c r="M232" s="128"/>
      <c r="N232" s="128"/>
      <c r="O232" s="128"/>
      <c r="P232" s="128"/>
      <c r="Q232" s="128"/>
      <c r="R232" s="128"/>
    </row>
    <row r="233" spans="1:18" s="220" customFormat="1">
      <c r="A233" s="128"/>
      <c r="B233" s="128"/>
      <c r="C233" s="128"/>
      <c r="D233" s="128"/>
      <c r="E233" s="128"/>
      <c r="F233" s="128"/>
      <c r="G233" s="128"/>
      <c r="H233" s="382"/>
      <c r="I233" s="382"/>
      <c r="J233" s="128"/>
      <c r="K233" s="128"/>
      <c r="L233" s="128"/>
      <c r="M233" s="128"/>
      <c r="N233" s="128"/>
      <c r="O233" s="128"/>
      <c r="P233" s="128"/>
      <c r="Q233" s="128"/>
      <c r="R233" s="128"/>
    </row>
    <row r="234" spans="1:18" s="220" customFormat="1">
      <c r="A234" s="128"/>
      <c r="B234" s="128"/>
      <c r="C234" s="128"/>
      <c r="D234" s="128"/>
      <c r="E234" s="128"/>
      <c r="F234" s="128"/>
      <c r="G234" s="128"/>
      <c r="H234" s="382"/>
      <c r="I234" s="382"/>
      <c r="J234" s="128"/>
      <c r="K234" s="128"/>
      <c r="L234" s="128"/>
      <c r="M234" s="128"/>
      <c r="N234" s="128"/>
      <c r="O234" s="128"/>
      <c r="P234" s="128"/>
      <c r="Q234" s="128"/>
      <c r="R234" s="128"/>
    </row>
    <row r="235" spans="1:18" s="220" customFormat="1">
      <c r="A235" s="128"/>
      <c r="B235" s="128"/>
      <c r="C235" s="128"/>
      <c r="D235" s="128"/>
      <c r="E235" s="128"/>
      <c r="F235" s="128"/>
      <c r="G235" s="128"/>
      <c r="H235" s="382"/>
      <c r="I235" s="382"/>
      <c r="J235" s="128"/>
      <c r="K235" s="128"/>
      <c r="L235" s="128"/>
      <c r="M235" s="128"/>
      <c r="N235" s="128"/>
      <c r="O235" s="128"/>
      <c r="P235" s="128"/>
      <c r="Q235" s="128"/>
      <c r="R235" s="128"/>
    </row>
    <row r="236" spans="1:18" s="220" customFormat="1">
      <c r="A236" s="128"/>
      <c r="B236" s="128"/>
      <c r="C236" s="128"/>
      <c r="D236" s="128"/>
      <c r="E236" s="128"/>
      <c r="F236" s="128"/>
      <c r="G236" s="128"/>
      <c r="H236" s="382"/>
      <c r="I236" s="382"/>
      <c r="J236" s="128"/>
      <c r="K236" s="128"/>
      <c r="L236" s="128"/>
      <c r="M236" s="128"/>
      <c r="N236" s="128"/>
      <c r="O236" s="128"/>
      <c r="P236" s="128"/>
      <c r="Q236" s="128"/>
      <c r="R236" s="128"/>
    </row>
    <row r="237" spans="1:18" s="220" customFormat="1">
      <c r="A237" s="128"/>
      <c r="B237" s="128"/>
      <c r="C237" s="128"/>
      <c r="D237" s="128"/>
      <c r="E237" s="128"/>
      <c r="F237" s="128"/>
      <c r="G237" s="128"/>
      <c r="H237" s="382"/>
      <c r="I237" s="382"/>
      <c r="J237" s="128"/>
      <c r="K237" s="128"/>
      <c r="L237" s="128"/>
      <c r="M237" s="128"/>
      <c r="N237" s="128"/>
      <c r="O237" s="128"/>
      <c r="P237" s="128"/>
      <c r="Q237" s="128"/>
      <c r="R237" s="128"/>
    </row>
    <row r="238" spans="1:18" s="220" customFormat="1">
      <c r="A238" s="128"/>
      <c r="B238" s="128"/>
      <c r="C238" s="128"/>
      <c r="D238" s="128"/>
      <c r="E238" s="128"/>
      <c r="F238" s="128"/>
      <c r="G238" s="128"/>
      <c r="H238" s="382"/>
      <c r="I238" s="382"/>
      <c r="J238" s="128"/>
      <c r="K238" s="128"/>
      <c r="L238" s="128"/>
      <c r="M238" s="128"/>
      <c r="N238" s="128"/>
      <c r="O238" s="128"/>
      <c r="P238" s="128"/>
      <c r="Q238" s="128"/>
      <c r="R238" s="128"/>
    </row>
    <row r="239" spans="1:18" s="220" customFormat="1">
      <c r="A239" s="128"/>
      <c r="B239" s="128"/>
      <c r="C239" s="128"/>
      <c r="D239" s="128"/>
      <c r="E239" s="128"/>
      <c r="F239" s="128"/>
      <c r="G239" s="128"/>
      <c r="H239" s="382"/>
      <c r="I239" s="382"/>
      <c r="J239" s="128"/>
      <c r="K239" s="128"/>
      <c r="L239" s="128"/>
      <c r="M239" s="128"/>
      <c r="N239" s="128"/>
      <c r="O239" s="128"/>
      <c r="P239" s="128"/>
      <c r="Q239" s="128"/>
      <c r="R239" s="128"/>
    </row>
    <row r="240" spans="1:18" s="220" customFormat="1">
      <c r="A240" s="128"/>
      <c r="B240" s="128"/>
      <c r="C240" s="128"/>
      <c r="D240" s="128"/>
      <c r="E240" s="128"/>
      <c r="F240" s="128"/>
      <c r="G240" s="128"/>
      <c r="H240" s="382"/>
      <c r="I240" s="382"/>
      <c r="J240" s="128"/>
      <c r="K240" s="128"/>
      <c r="L240" s="128"/>
      <c r="M240" s="128"/>
      <c r="N240" s="128"/>
      <c r="O240" s="128"/>
      <c r="P240" s="128"/>
      <c r="Q240" s="128"/>
      <c r="R240" s="128"/>
    </row>
    <row r="241" spans="1:18" s="220" customFormat="1">
      <c r="A241" s="128"/>
      <c r="B241" s="128"/>
      <c r="C241" s="128"/>
      <c r="D241" s="128"/>
      <c r="E241" s="128"/>
      <c r="F241" s="128"/>
      <c r="G241" s="128"/>
      <c r="H241" s="382"/>
      <c r="I241" s="382"/>
      <c r="J241" s="128"/>
      <c r="K241" s="128"/>
      <c r="L241" s="128"/>
      <c r="M241" s="128"/>
      <c r="N241" s="128"/>
      <c r="O241" s="128"/>
      <c r="P241" s="128"/>
      <c r="Q241" s="128"/>
      <c r="R241" s="128"/>
    </row>
    <row r="242" spans="1:18" s="220" customFormat="1">
      <c r="A242" s="128"/>
      <c r="B242" s="128"/>
      <c r="C242" s="128"/>
      <c r="D242" s="128"/>
      <c r="E242" s="128"/>
      <c r="F242" s="128"/>
      <c r="G242" s="128"/>
      <c r="H242" s="382"/>
      <c r="I242" s="382"/>
      <c r="J242" s="128"/>
      <c r="K242" s="128"/>
      <c r="L242" s="128"/>
      <c r="M242" s="128"/>
      <c r="N242" s="128"/>
      <c r="O242" s="128"/>
      <c r="P242" s="128"/>
      <c r="Q242" s="128"/>
      <c r="R242" s="128"/>
    </row>
    <row r="243" spans="1:18" s="220" customFormat="1">
      <c r="A243" s="128"/>
      <c r="B243" s="128"/>
      <c r="C243" s="128"/>
      <c r="D243" s="128"/>
      <c r="E243" s="128"/>
      <c r="F243" s="128"/>
      <c r="G243" s="128"/>
      <c r="H243" s="382"/>
      <c r="I243" s="382"/>
      <c r="J243" s="128"/>
      <c r="K243" s="128"/>
      <c r="L243" s="128"/>
      <c r="M243" s="128"/>
      <c r="N243" s="128"/>
      <c r="O243" s="128"/>
      <c r="P243" s="128"/>
      <c r="Q243" s="128"/>
      <c r="R243" s="128"/>
    </row>
    <row r="244" spans="1:18" s="220" customFormat="1">
      <c r="A244" s="128"/>
      <c r="B244" s="128"/>
      <c r="C244" s="128"/>
      <c r="D244" s="128"/>
      <c r="E244" s="128"/>
      <c r="F244" s="128"/>
      <c r="G244" s="128"/>
      <c r="H244" s="382"/>
      <c r="I244" s="382"/>
      <c r="J244" s="128"/>
      <c r="K244" s="128"/>
      <c r="L244" s="128"/>
      <c r="M244" s="128"/>
      <c r="N244" s="128"/>
      <c r="O244" s="128"/>
      <c r="P244" s="128"/>
      <c r="Q244" s="128"/>
      <c r="R244" s="128"/>
    </row>
    <row r="245" spans="1:18" s="220" customFormat="1">
      <c r="A245" s="128"/>
      <c r="B245" s="128"/>
      <c r="C245" s="128"/>
      <c r="D245" s="128"/>
      <c r="E245" s="128"/>
      <c r="F245" s="128"/>
      <c r="G245" s="128"/>
      <c r="H245" s="382"/>
      <c r="I245" s="382"/>
      <c r="J245" s="128"/>
      <c r="K245" s="128"/>
      <c r="L245" s="128"/>
      <c r="M245" s="128"/>
      <c r="N245" s="128"/>
      <c r="O245" s="128"/>
      <c r="P245" s="128"/>
      <c r="Q245" s="128"/>
      <c r="R245" s="128"/>
    </row>
    <row r="246" spans="1:18" s="220" customFormat="1">
      <c r="A246" s="128"/>
      <c r="B246" s="128"/>
      <c r="C246" s="128"/>
      <c r="D246" s="128"/>
      <c r="E246" s="128"/>
      <c r="F246" s="128"/>
      <c r="G246" s="128"/>
      <c r="H246" s="382"/>
      <c r="I246" s="382"/>
      <c r="J246" s="128"/>
      <c r="K246" s="128"/>
      <c r="L246" s="128"/>
      <c r="M246" s="128"/>
      <c r="N246" s="128"/>
      <c r="O246" s="128"/>
      <c r="P246" s="128"/>
      <c r="Q246" s="128"/>
      <c r="R246" s="128"/>
    </row>
    <row r="247" spans="1:18" s="220" customFormat="1">
      <c r="A247" s="128"/>
      <c r="B247" s="128"/>
      <c r="C247" s="128"/>
      <c r="D247" s="128"/>
      <c r="E247" s="128"/>
      <c r="F247" s="128"/>
      <c r="G247" s="128"/>
      <c r="H247" s="382"/>
      <c r="I247" s="382"/>
      <c r="J247" s="128"/>
      <c r="K247" s="128"/>
      <c r="L247" s="128"/>
      <c r="M247" s="128"/>
      <c r="N247" s="128"/>
      <c r="O247" s="128"/>
      <c r="P247" s="128"/>
      <c r="Q247" s="128"/>
      <c r="R247" s="128"/>
    </row>
    <row r="248" spans="1:18" s="220" customFormat="1">
      <c r="A248" s="128"/>
      <c r="B248" s="128"/>
      <c r="C248" s="128"/>
      <c r="D248" s="128"/>
      <c r="E248" s="128"/>
      <c r="F248" s="128"/>
      <c r="G248" s="128"/>
      <c r="H248" s="382"/>
      <c r="I248" s="382"/>
      <c r="J248" s="128"/>
      <c r="K248" s="128"/>
      <c r="L248" s="128"/>
      <c r="M248" s="128"/>
      <c r="N248" s="128"/>
      <c r="O248" s="128"/>
      <c r="P248" s="128"/>
      <c r="Q248" s="128"/>
      <c r="R248" s="128"/>
    </row>
    <row r="249" spans="1:18" s="220" customFormat="1">
      <c r="A249" s="128"/>
      <c r="B249" s="128"/>
      <c r="C249" s="128"/>
      <c r="D249" s="128"/>
      <c r="E249" s="128"/>
      <c r="F249" s="128"/>
      <c r="G249" s="128"/>
      <c r="H249" s="382"/>
      <c r="I249" s="382"/>
      <c r="J249" s="128"/>
      <c r="K249" s="128"/>
      <c r="L249" s="128"/>
      <c r="M249" s="128"/>
      <c r="N249" s="128"/>
      <c r="O249" s="128"/>
      <c r="P249" s="128"/>
      <c r="Q249" s="128"/>
      <c r="R249" s="128"/>
    </row>
    <row r="250" spans="1:18" s="220" customFormat="1">
      <c r="A250" s="128"/>
      <c r="B250" s="128"/>
      <c r="C250" s="128"/>
      <c r="D250" s="128"/>
      <c r="E250" s="128"/>
      <c r="F250" s="128"/>
      <c r="G250" s="128"/>
      <c r="H250" s="382"/>
      <c r="I250" s="382"/>
      <c r="J250" s="128"/>
      <c r="K250" s="128"/>
      <c r="L250" s="128"/>
      <c r="M250" s="128"/>
      <c r="N250" s="128"/>
      <c r="O250" s="128"/>
      <c r="P250" s="128"/>
      <c r="Q250" s="128"/>
      <c r="R250" s="128"/>
    </row>
    <row r="251" spans="1:18" s="220" customFormat="1">
      <c r="A251" s="128"/>
      <c r="B251" s="128"/>
      <c r="C251" s="128"/>
      <c r="D251" s="128"/>
      <c r="E251" s="128"/>
      <c r="F251" s="128"/>
      <c r="G251" s="128"/>
      <c r="H251" s="382"/>
      <c r="I251" s="382"/>
      <c r="J251" s="128"/>
      <c r="K251" s="128"/>
      <c r="L251" s="128"/>
      <c r="M251" s="128"/>
      <c r="N251" s="128"/>
      <c r="O251" s="128"/>
      <c r="P251" s="128"/>
      <c r="Q251" s="128"/>
      <c r="R251" s="128"/>
    </row>
    <row r="252" spans="1:18" s="220" customFormat="1">
      <c r="A252" s="128"/>
      <c r="B252" s="128"/>
      <c r="C252" s="128"/>
      <c r="D252" s="128"/>
      <c r="E252" s="128"/>
      <c r="F252" s="128"/>
      <c r="G252" s="128"/>
      <c r="H252" s="382"/>
      <c r="I252" s="382"/>
      <c r="J252" s="128"/>
      <c r="K252" s="128"/>
      <c r="L252" s="128"/>
      <c r="M252" s="128"/>
      <c r="N252" s="128"/>
      <c r="O252" s="128"/>
      <c r="P252" s="128"/>
      <c r="Q252" s="128"/>
      <c r="R252" s="128"/>
    </row>
    <row r="253" spans="1:18" s="220" customFormat="1">
      <c r="A253" s="128"/>
      <c r="B253" s="128"/>
      <c r="C253" s="128"/>
      <c r="D253" s="128"/>
      <c r="E253" s="128"/>
      <c r="F253" s="128"/>
      <c r="G253" s="128"/>
      <c r="H253" s="382"/>
      <c r="I253" s="382"/>
      <c r="J253" s="128"/>
      <c r="K253" s="128"/>
      <c r="L253" s="128"/>
      <c r="M253" s="128"/>
      <c r="N253" s="128"/>
      <c r="O253" s="128"/>
      <c r="P253" s="128"/>
      <c r="Q253" s="128"/>
      <c r="R253" s="128"/>
    </row>
    <row r="254" spans="1:18" s="220" customFormat="1">
      <c r="A254" s="128"/>
      <c r="B254" s="128"/>
      <c r="C254" s="128"/>
      <c r="D254" s="128"/>
      <c r="E254" s="128"/>
      <c r="F254" s="128"/>
      <c r="G254" s="128"/>
      <c r="H254" s="382"/>
      <c r="I254" s="382"/>
      <c r="J254" s="128"/>
      <c r="K254" s="128"/>
      <c r="L254" s="128"/>
      <c r="M254" s="128"/>
      <c r="N254" s="128"/>
      <c r="O254" s="128"/>
      <c r="P254" s="128"/>
      <c r="Q254" s="128"/>
      <c r="R254" s="128"/>
    </row>
    <row r="255" spans="1:18" s="220" customFormat="1">
      <c r="A255" s="128"/>
      <c r="B255" s="128"/>
      <c r="C255" s="128"/>
      <c r="D255" s="128"/>
      <c r="E255" s="128"/>
      <c r="F255" s="128"/>
      <c r="G255" s="128"/>
      <c r="H255" s="382"/>
      <c r="I255" s="382"/>
      <c r="J255" s="128"/>
      <c r="K255" s="128"/>
      <c r="L255" s="128"/>
      <c r="M255" s="128"/>
      <c r="N255" s="128"/>
      <c r="O255" s="128"/>
      <c r="P255" s="128"/>
      <c r="Q255" s="128"/>
      <c r="R255" s="128"/>
    </row>
    <row r="256" spans="1:18" s="220" customFormat="1">
      <c r="A256" s="128"/>
      <c r="B256" s="128"/>
      <c r="C256" s="128"/>
      <c r="D256" s="128"/>
      <c r="E256" s="128"/>
      <c r="F256" s="128"/>
      <c r="G256" s="128"/>
      <c r="H256" s="382"/>
      <c r="I256" s="382"/>
      <c r="J256" s="128"/>
      <c r="K256" s="128"/>
      <c r="L256" s="128"/>
      <c r="M256" s="128"/>
      <c r="N256" s="128"/>
      <c r="O256" s="128"/>
      <c r="P256" s="128"/>
      <c r="Q256" s="128"/>
      <c r="R256" s="128"/>
    </row>
    <row r="257" spans="1:18" s="220" customFormat="1">
      <c r="A257" s="128"/>
      <c r="B257" s="128"/>
      <c r="C257" s="128"/>
      <c r="D257" s="128"/>
      <c r="E257" s="128"/>
      <c r="F257" s="128"/>
      <c r="G257" s="128"/>
      <c r="H257" s="382"/>
      <c r="I257" s="382"/>
      <c r="J257" s="128"/>
      <c r="K257" s="128"/>
      <c r="L257" s="128"/>
      <c r="M257" s="128"/>
      <c r="N257" s="128"/>
      <c r="O257" s="128"/>
      <c r="P257" s="128"/>
      <c r="Q257" s="128"/>
      <c r="R257" s="128"/>
    </row>
    <row r="258" spans="1:18" s="220" customFormat="1">
      <c r="A258" s="128"/>
      <c r="B258" s="128"/>
      <c r="C258" s="128"/>
      <c r="D258" s="128"/>
      <c r="E258" s="128"/>
      <c r="F258" s="128"/>
      <c r="G258" s="128"/>
      <c r="H258" s="382"/>
      <c r="I258" s="382"/>
      <c r="J258" s="128"/>
      <c r="K258" s="128"/>
      <c r="L258" s="128"/>
      <c r="M258" s="128"/>
      <c r="N258" s="128"/>
      <c r="O258" s="128"/>
      <c r="P258" s="128"/>
      <c r="Q258" s="128"/>
      <c r="R258" s="128"/>
    </row>
    <row r="259" spans="1:18" s="220" customFormat="1">
      <c r="A259" s="128"/>
      <c r="B259" s="128"/>
      <c r="C259" s="128"/>
      <c r="D259" s="128"/>
      <c r="E259" s="128"/>
      <c r="F259" s="128"/>
      <c r="G259" s="128"/>
      <c r="H259" s="382"/>
      <c r="I259" s="382"/>
      <c r="J259" s="128"/>
      <c r="K259" s="128"/>
      <c r="L259" s="128"/>
      <c r="M259" s="128"/>
      <c r="N259" s="128"/>
      <c r="O259" s="128"/>
      <c r="P259" s="128"/>
      <c r="Q259" s="128"/>
      <c r="R259" s="128"/>
    </row>
    <row r="260" spans="1:18" s="220" customFormat="1">
      <c r="A260" s="128"/>
      <c r="B260" s="128"/>
      <c r="C260" s="128"/>
      <c r="D260" s="128"/>
      <c r="E260" s="128"/>
      <c r="F260" s="128"/>
      <c r="G260" s="128"/>
      <c r="H260" s="382"/>
      <c r="I260" s="382"/>
      <c r="J260" s="128"/>
      <c r="K260" s="128"/>
      <c r="L260" s="128"/>
      <c r="M260" s="128"/>
      <c r="N260" s="128"/>
      <c r="O260" s="128"/>
      <c r="P260" s="128"/>
      <c r="Q260" s="128"/>
      <c r="R260" s="128"/>
    </row>
    <row r="261" spans="1:18" s="220" customFormat="1">
      <c r="A261" s="128"/>
      <c r="B261" s="128"/>
      <c r="C261" s="128"/>
      <c r="D261" s="128"/>
      <c r="E261" s="128"/>
      <c r="F261" s="128"/>
      <c r="G261" s="128"/>
      <c r="H261" s="382"/>
      <c r="I261" s="382"/>
      <c r="J261" s="128"/>
      <c r="K261" s="128"/>
      <c r="L261" s="128"/>
      <c r="M261" s="128"/>
      <c r="N261" s="128"/>
      <c r="O261" s="128"/>
      <c r="P261" s="128"/>
      <c r="Q261" s="128"/>
      <c r="R261" s="128"/>
    </row>
    <row r="262" spans="1:18" s="220" customFormat="1">
      <c r="A262" s="128"/>
      <c r="B262" s="128"/>
      <c r="C262" s="128"/>
      <c r="D262" s="128"/>
      <c r="E262" s="128"/>
      <c r="F262" s="128"/>
      <c r="G262" s="128"/>
      <c r="H262" s="382"/>
      <c r="I262" s="382"/>
      <c r="J262" s="128"/>
      <c r="K262" s="128"/>
      <c r="L262" s="128"/>
      <c r="M262" s="128"/>
      <c r="N262" s="128"/>
      <c r="O262" s="128"/>
      <c r="P262" s="128"/>
      <c r="Q262" s="128"/>
      <c r="R262" s="128"/>
    </row>
    <row r="263" spans="1:18" s="220" customFormat="1">
      <c r="A263" s="128"/>
      <c r="B263" s="128"/>
      <c r="C263" s="128"/>
      <c r="D263" s="128"/>
      <c r="E263" s="128"/>
      <c r="F263" s="128"/>
      <c r="G263" s="128"/>
      <c r="H263" s="382"/>
      <c r="I263" s="382"/>
      <c r="J263" s="128"/>
      <c r="K263" s="128"/>
      <c r="L263" s="128"/>
      <c r="M263" s="128"/>
      <c r="N263" s="128"/>
      <c r="O263" s="128"/>
      <c r="P263" s="128"/>
      <c r="Q263" s="128"/>
      <c r="R263" s="128"/>
    </row>
    <row r="264" spans="1:18" s="220" customFormat="1">
      <c r="A264" s="128"/>
      <c r="B264" s="128"/>
      <c r="C264" s="128"/>
      <c r="D264" s="128"/>
      <c r="E264" s="128"/>
      <c r="F264" s="128"/>
      <c r="G264" s="128"/>
      <c r="H264" s="382"/>
      <c r="I264" s="382"/>
      <c r="J264" s="128"/>
      <c r="K264" s="128"/>
      <c r="L264" s="128"/>
      <c r="M264" s="128"/>
      <c r="N264" s="128"/>
      <c r="O264" s="128"/>
      <c r="P264" s="128"/>
      <c r="Q264" s="128"/>
      <c r="R264" s="128"/>
    </row>
    <row r="265" spans="1:18" s="220" customFormat="1">
      <c r="A265" s="128"/>
      <c r="B265" s="128"/>
      <c r="C265" s="128"/>
      <c r="D265" s="128"/>
      <c r="E265" s="128"/>
      <c r="F265" s="128"/>
      <c r="G265" s="128"/>
      <c r="H265" s="382"/>
      <c r="I265" s="382"/>
      <c r="J265" s="128"/>
      <c r="K265" s="128"/>
      <c r="L265" s="128"/>
      <c r="M265" s="128"/>
      <c r="N265" s="128"/>
      <c r="O265" s="128"/>
      <c r="P265" s="128"/>
      <c r="Q265" s="128"/>
      <c r="R265" s="128"/>
    </row>
    <row r="266" spans="1:18" s="220" customFormat="1">
      <c r="A266" s="128"/>
      <c r="B266" s="128"/>
      <c r="C266" s="128"/>
      <c r="D266" s="128"/>
      <c r="E266" s="128"/>
      <c r="F266" s="128"/>
      <c r="G266" s="128"/>
      <c r="H266" s="382"/>
      <c r="I266" s="382"/>
      <c r="J266" s="128"/>
      <c r="K266" s="128"/>
      <c r="L266" s="128"/>
      <c r="M266" s="128"/>
      <c r="N266" s="128"/>
      <c r="O266" s="128"/>
      <c r="P266" s="128"/>
      <c r="Q266" s="128"/>
      <c r="R266" s="128"/>
    </row>
    <row r="267" spans="1:18" s="220" customFormat="1">
      <c r="A267" s="128"/>
      <c r="B267" s="128"/>
      <c r="C267" s="128"/>
      <c r="D267" s="128"/>
      <c r="E267" s="128"/>
      <c r="F267" s="128"/>
      <c r="G267" s="128"/>
      <c r="H267" s="382"/>
      <c r="I267" s="382"/>
      <c r="J267" s="128"/>
      <c r="K267" s="128"/>
      <c r="L267" s="128"/>
      <c r="M267" s="128"/>
      <c r="N267" s="128"/>
      <c r="O267" s="128"/>
      <c r="P267" s="128"/>
      <c r="Q267" s="128"/>
      <c r="R267" s="128"/>
    </row>
    <row r="268" spans="1:18" s="220" customFormat="1">
      <c r="A268" s="128"/>
      <c r="B268" s="128"/>
      <c r="C268" s="128"/>
      <c r="D268" s="128"/>
      <c r="E268" s="128"/>
      <c r="F268" s="128"/>
      <c r="G268" s="128"/>
      <c r="H268" s="382"/>
      <c r="I268" s="382"/>
      <c r="J268" s="128"/>
      <c r="K268" s="128"/>
      <c r="L268" s="128"/>
      <c r="M268" s="128"/>
      <c r="N268" s="128"/>
      <c r="O268" s="128"/>
      <c r="P268" s="128"/>
      <c r="Q268" s="128"/>
      <c r="R268" s="128"/>
    </row>
    <row r="269" spans="1:18" s="220" customFormat="1">
      <c r="A269" s="128"/>
      <c r="B269" s="128"/>
      <c r="C269" s="128"/>
      <c r="D269" s="128"/>
      <c r="E269" s="128"/>
      <c r="F269" s="128"/>
      <c r="G269" s="128"/>
      <c r="H269" s="382"/>
      <c r="I269" s="382"/>
      <c r="J269" s="128"/>
      <c r="K269" s="128"/>
      <c r="L269" s="128"/>
      <c r="M269" s="128"/>
      <c r="N269" s="128"/>
      <c r="O269" s="128"/>
      <c r="P269" s="128"/>
      <c r="Q269" s="128"/>
      <c r="R269" s="128"/>
    </row>
    <row r="270" spans="1:18" s="220" customFormat="1">
      <c r="A270" s="128"/>
      <c r="B270" s="128"/>
      <c r="C270" s="128"/>
      <c r="D270" s="128"/>
      <c r="E270" s="128"/>
      <c r="F270" s="128"/>
      <c r="G270" s="128"/>
      <c r="H270" s="382"/>
      <c r="I270" s="382"/>
      <c r="J270" s="128"/>
      <c r="K270" s="128"/>
      <c r="L270" s="128"/>
      <c r="M270" s="128"/>
      <c r="N270" s="128"/>
      <c r="O270" s="128"/>
      <c r="P270" s="128"/>
      <c r="Q270" s="128"/>
      <c r="R270" s="128"/>
    </row>
    <row r="271" spans="1:18" s="220" customFormat="1">
      <c r="A271" s="128"/>
      <c r="B271" s="128"/>
      <c r="C271" s="128"/>
      <c r="D271" s="128"/>
      <c r="E271" s="128"/>
      <c r="F271" s="128"/>
      <c r="G271" s="128"/>
      <c r="H271" s="382"/>
      <c r="I271" s="382"/>
      <c r="J271" s="128"/>
      <c r="K271" s="128"/>
      <c r="L271" s="128"/>
      <c r="M271" s="128"/>
      <c r="N271" s="128"/>
      <c r="O271" s="128"/>
      <c r="P271" s="128"/>
      <c r="Q271" s="128"/>
      <c r="R271" s="128"/>
    </row>
    <row r="272" spans="1:18" s="220" customFormat="1">
      <c r="A272" s="128"/>
      <c r="B272" s="128"/>
      <c r="C272" s="128"/>
      <c r="D272" s="128"/>
      <c r="E272" s="128"/>
      <c r="F272" s="128"/>
      <c r="G272" s="128"/>
      <c r="H272" s="382"/>
      <c r="I272" s="382"/>
      <c r="J272" s="128"/>
      <c r="K272" s="128"/>
      <c r="L272" s="128"/>
      <c r="M272" s="128"/>
      <c r="N272" s="128"/>
      <c r="O272" s="128"/>
      <c r="P272" s="128"/>
      <c r="Q272" s="128"/>
      <c r="R272" s="128"/>
    </row>
    <row r="273" spans="1:18" s="220" customFormat="1">
      <c r="A273" s="128"/>
      <c r="B273" s="128"/>
      <c r="C273" s="128"/>
      <c r="D273" s="128"/>
      <c r="E273" s="128"/>
      <c r="F273" s="128"/>
      <c r="G273" s="128"/>
      <c r="H273" s="382"/>
      <c r="I273" s="382"/>
      <c r="J273" s="128"/>
      <c r="K273" s="128"/>
      <c r="L273" s="128"/>
      <c r="M273" s="128"/>
      <c r="N273" s="128"/>
      <c r="O273" s="128"/>
      <c r="P273" s="128"/>
      <c r="Q273" s="128"/>
      <c r="R273" s="128"/>
    </row>
    <row r="274" spans="1:18" s="220" customFormat="1">
      <c r="A274" s="128"/>
      <c r="B274" s="128"/>
      <c r="C274" s="128"/>
      <c r="D274" s="128"/>
      <c r="E274" s="128"/>
      <c r="F274" s="128"/>
      <c r="G274" s="128"/>
      <c r="H274" s="382"/>
      <c r="I274" s="382"/>
      <c r="J274" s="128"/>
      <c r="K274" s="128"/>
      <c r="L274" s="128"/>
      <c r="M274" s="128"/>
      <c r="N274" s="128"/>
      <c r="O274" s="128"/>
      <c r="P274" s="128"/>
      <c r="Q274" s="128"/>
      <c r="R274" s="128"/>
    </row>
    <row r="275" spans="1:18" s="220" customFormat="1">
      <c r="A275" s="128"/>
      <c r="B275" s="128"/>
      <c r="C275" s="128"/>
      <c r="D275" s="128"/>
      <c r="E275" s="128"/>
      <c r="F275" s="128"/>
      <c r="G275" s="128"/>
      <c r="H275" s="382"/>
      <c r="I275" s="382"/>
      <c r="J275" s="128"/>
      <c r="K275" s="128"/>
      <c r="L275" s="128"/>
      <c r="M275" s="128"/>
      <c r="N275" s="128"/>
      <c r="O275" s="128"/>
      <c r="P275" s="128"/>
      <c r="Q275" s="128"/>
      <c r="R275" s="128"/>
    </row>
    <row r="276" spans="1:18" s="220" customFormat="1">
      <c r="A276" s="128"/>
      <c r="B276" s="128"/>
      <c r="C276" s="128"/>
      <c r="D276" s="128"/>
      <c r="E276" s="128"/>
      <c r="F276" s="128"/>
      <c r="G276" s="128"/>
      <c r="H276" s="382"/>
      <c r="I276" s="382"/>
      <c r="J276" s="128"/>
      <c r="K276" s="128"/>
      <c r="L276" s="128"/>
      <c r="M276" s="128"/>
      <c r="N276" s="128"/>
      <c r="O276" s="128"/>
      <c r="P276" s="128"/>
      <c r="Q276" s="128"/>
      <c r="R276" s="128"/>
    </row>
    <row r="277" spans="1:18" s="220" customFormat="1">
      <c r="A277" s="128"/>
      <c r="B277" s="128"/>
      <c r="C277" s="128"/>
      <c r="D277" s="128"/>
      <c r="E277" s="128"/>
      <c r="F277" s="128"/>
      <c r="G277" s="128"/>
      <c r="H277" s="382"/>
      <c r="I277" s="382"/>
      <c r="J277" s="128"/>
      <c r="K277" s="128"/>
      <c r="L277" s="128"/>
      <c r="M277" s="128"/>
      <c r="N277" s="128"/>
      <c r="O277" s="128"/>
      <c r="P277" s="128"/>
      <c r="Q277" s="128"/>
      <c r="R277" s="128"/>
    </row>
    <row r="278" spans="1:18" s="220" customFormat="1">
      <c r="A278" s="128"/>
      <c r="B278" s="128"/>
      <c r="C278" s="128"/>
      <c r="D278" s="128"/>
      <c r="E278" s="128"/>
      <c r="F278" s="128"/>
      <c r="G278" s="128"/>
      <c r="H278" s="382"/>
      <c r="I278" s="382"/>
      <c r="J278" s="128"/>
      <c r="K278" s="128"/>
      <c r="L278" s="128"/>
      <c r="M278" s="128"/>
      <c r="N278" s="128"/>
      <c r="O278" s="128"/>
      <c r="P278" s="128"/>
      <c r="Q278" s="128"/>
      <c r="R278" s="128"/>
    </row>
    <row r="279" spans="1:18" s="220" customFormat="1">
      <c r="A279" s="128"/>
      <c r="B279" s="128"/>
      <c r="C279" s="128"/>
      <c r="D279" s="128"/>
      <c r="E279" s="128"/>
      <c r="F279" s="128"/>
      <c r="G279" s="128"/>
      <c r="H279" s="382"/>
      <c r="I279" s="382"/>
      <c r="J279" s="128"/>
      <c r="K279" s="128"/>
      <c r="L279" s="128"/>
      <c r="M279" s="128"/>
      <c r="N279" s="128"/>
      <c r="O279" s="128"/>
      <c r="P279" s="128"/>
      <c r="Q279" s="128"/>
      <c r="R279" s="128"/>
    </row>
    <row r="280" spans="1:18" s="220" customFormat="1">
      <c r="A280" s="128"/>
      <c r="B280" s="128"/>
      <c r="C280" s="128"/>
      <c r="D280" s="128"/>
      <c r="E280" s="128"/>
      <c r="F280" s="128"/>
      <c r="G280" s="128"/>
      <c r="H280" s="382"/>
      <c r="I280" s="382"/>
      <c r="J280" s="128"/>
      <c r="K280" s="128"/>
      <c r="L280" s="128"/>
      <c r="M280" s="128"/>
      <c r="N280" s="128"/>
      <c r="O280" s="128"/>
      <c r="P280" s="128"/>
      <c r="Q280" s="128"/>
      <c r="R280" s="128"/>
    </row>
    <row r="281" spans="1:18" s="220" customFormat="1">
      <c r="A281" s="128"/>
      <c r="B281" s="128"/>
      <c r="C281" s="128"/>
      <c r="D281" s="128"/>
      <c r="E281" s="128"/>
      <c r="F281" s="128"/>
      <c r="G281" s="128"/>
      <c r="H281" s="382"/>
      <c r="I281" s="382"/>
      <c r="J281" s="128"/>
      <c r="K281" s="128"/>
      <c r="L281" s="128"/>
      <c r="M281" s="128"/>
      <c r="N281" s="128"/>
      <c r="O281" s="128"/>
      <c r="P281" s="128"/>
      <c r="Q281" s="128"/>
      <c r="R281" s="128"/>
    </row>
    <row r="282" spans="1:18" s="220" customFormat="1">
      <c r="A282" s="128"/>
      <c r="B282" s="128"/>
      <c r="C282" s="128"/>
      <c r="D282" s="128"/>
      <c r="E282" s="128"/>
      <c r="F282" s="128"/>
      <c r="G282" s="128"/>
      <c r="H282" s="382"/>
      <c r="I282" s="382"/>
      <c r="J282" s="128"/>
      <c r="K282" s="128"/>
      <c r="L282" s="128"/>
      <c r="M282" s="128"/>
      <c r="N282" s="128"/>
      <c r="O282" s="128"/>
      <c r="P282" s="128"/>
      <c r="Q282" s="128"/>
      <c r="R282" s="128"/>
    </row>
    <row r="283" spans="1:18" s="220" customFormat="1">
      <c r="A283" s="128"/>
      <c r="B283" s="128"/>
      <c r="C283" s="128"/>
      <c r="D283" s="128"/>
      <c r="E283" s="128"/>
      <c r="F283" s="128"/>
      <c r="G283" s="128"/>
      <c r="H283" s="382"/>
      <c r="I283" s="382"/>
      <c r="J283" s="128"/>
      <c r="K283" s="128"/>
      <c r="L283" s="128"/>
      <c r="M283" s="128"/>
      <c r="N283" s="128"/>
      <c r="O283" s="128"/>
      <c r="P283" s="128"/>
      <c r="Q283" s="128"/>
      <c r="R283" s="128"/>
    </row>
    <row r="284" spans="1:18" s="220" customFormat="1">
      <c r="A284" s="128"/>
      <c r="B284" s="128"/>
      <c r="C284" s="128"/>
      <c r="D284" s="128"/>
      <c r="E284" s="128"/>
      <c r="F284" s="128"/>
      <c r="G284" s="128"/>
      <c r="H284" s="382"/>
      <c r="I284" s="382"/>
      <c r="J284" s="128"/>
      <c r="K284" s="128"/>
      <c r="L284" s="128"/>
      <c r="M284" s="128"/>
      <c r="N284" s="128"/>
      <c r="O284" s="128"/>
      <c r="P284" s="128"/>
      <c r="Q284" s="128"/>
      <c r="R284" s="128"/>
    </row>
    <row r="285" spans="1:18" s="220" customFormat="1">
      <c r="A285" s="128"/>
      <c r="B285" s="128"/>
      <c r="C285" s="128"/>
      <c r="D285" s="128"/>
      <c r="E285" s="128"/>
      <c r="F285" s="128"/>
      <c r="G285" s="128"/>
      <c r="H285" s="382"/>
      <c r="I285" s="382"/>
      <c r="J285" s="128"/>
      <c r="K285" s="128"/>
      <c r="L285" s="128"/>
      <c r="M285" s="128"/>
      <c r="N285" s="128"/>
      <c r="O285" s="128"/>
      <c r="P285" s="128"/>
      <c r="Q285" s="128"/>
      <c r="R285" s="128"/>
    </row>
    <row r="286" spans="1:18" s="220" customFormat="1">
      <c r="A286" s="128"/>
      <c r="B286" s="128"/>
      <c r="C286" s="128"/>
      <c r="D286" s="128"/>
      <c r="E286" s="128"/>
      <c r="F286" s="128"/>
      <c r="G286" s="128"/>
      <c r="H286" s="382"/>
      <c r="I286" s="382"/>
      <c r="J286" s="128"/>
      <c r="K286" s="128"/>
      <c r="L286" s="128"/>
      <c r="M286" s="128"/>
      <c r="N286" s="128"/>
      <c r="O286" s="128"/>
      <c r="P286" s="128"/>
      <c r="Q286" s="128"/>
      <c r="R286" s="128"/>
    </row>
    <row r="287" spans="1:18" s="220" customFormat="1">
      <c r="A287" s="128"/>
      <c r="B287" s="128"/>
      <c r="C287" s="128"/>
      <c r="D287" s="128"/>
      <c r="E287" s="128"/>
      <c r="F287" s="128"/>
      <c r="G287" s="128"/>
      <c r="H287" s="382"/>
      <c r="I287" s="382"/>
      <c r="J287" s="128"/>
      <c r="K287" s="128"/>
      <c r="L287" s="128"/>
      <c r="M287" s="128"/>
      <c r="N287" s="128"/>
      <c r="O287" s="128"/>
      <c r="P287" s="128"/>
      <c r="Q287" s="128"/>
      <c r="R287" s="128"/>
    </row>
    <row r="288" spans="1:18" s="220" customFormat="1">
      <c r="A288" s="128"/>
      <c r="B288" s="128"/>
      <c r="C288" s="128"/>
      <c r="D288" s="128"/>
      <c r="E288" s="128"/>
      <c r="F288" s="128"/>
      <c r="G288" s="128"/>
      <c r="H288" s="382"/>
      <c r="I288" s="382"/>
      <c r="J288" s="128"/>
      <c r="K288" s="128"/>
      <c r="L288" s="128"/>
      <c r="M288" s="128"/>
      <c r="N288" s="128"/>
      <c r="O288" s="128"/>
      <c r="P288" s="128"/>
      <c r="Q288" s="128"/>
      <c r="R288" s="128"/>
    </row>
    <row r="289" spans="1:18" s="220" customFormat="1">
      <c r="A289" s="128"/>
      <c r="B289" s="128"/>
      <c r="C289" s="128"/>
      <c r="D289" s="128"/>
      <c r="E289" s="128"/>
      <c r="F289" s="128"/>
      <c r="G289" s="128"/>
      <c r="H289" s="382"/>
      <c r="I289" s="382"/>
      <c r="J289" s="128"/>
      <c r="K289" s="128"/>
      <c r="L289" s="128"/>
      <c r="M289" s="128"/>
      <c r="N289" s="128"/>
      <c r="O289" s="128"/>
      <c r="P289" s="128"/>
      <c r="Q289" s="128"/>
      <c r="R289" s="128"/>
    </row>
    <row r="290" spans="1:18" s="220" customFormat="1">
      <c r="A290" s="128"/>
      <c r="B290" s="128"/>
      <c r="C290" s="128"/>
      <c r="D290" s="128"/>
      <c r="E290" s="128"/>
      <c r="F290" s="128"/>
      <c r="G290" s="128"/>
      <c r="H290" s="382"/>
      <c r="I290" s="382"/>
      <c r="J290" s="128"/>
      <c r="K290" s="128"/>
      <c r="L290" s="128"/>
      <c r="M290" s="128"/>
      <c r="N290" s="128"/>
      <c r="O290" s="128"/>
      <c r="P290" s="128"/>
      <c r="Q290" s="128"/>
      <c r="R290" s="128"/>
    </row>
    <row r="291" spans="1:18" s="220" customFormat="1">
      <c r="A291" s="128"/>
      <c r="B291" s="128"/>
      <c r="C291" s="128"/>
      <c r="D291" s="128"/>
      <c r="E291" s="128"/>
      <c r="F291" s="128"/>
      <c r="G291" s="128"/>
      <c r="H291" s="382"/>
      <c r="I291" s="382"/>
      <c r="J291" s="128"/>
      <c r="K291" s="128"/>
      <c r="L291" s="128"/>
      <c r="M291" s="128"/>
      <c r="N291" s="128"/>
      <c r="O291" s="128"/>
      <c r="P291" s="128"/>
      <c r="Q291" s="128"/>
      <c r="R291" s="128"/>
    </row>
    <row r="292" spans="1:18" s="220" customFormat="1">
      <c r="A292" s="128"/>
      <c r="B292" s="128"/>
      <c r="C292" s="128"/>
      <c r="D292" s="128"/>
      <c r="E292" s="128"/>
      <c r="F292" s="128"/>
      <c r="G292" s="128"/>
      <c r="H292" s="382"/>
      <c r="I292" s="382"/>
      <c r="J292" s="128"/>
      <c r="K292" s="128"/>
      <c r="L292" s="128"/>
      <c r="M292" s="128"/>
      <c r="N292" s="128"/>
      <c r="O292" s="128"/>
      <c r="P292" s="128"/>
      <c r="Q292" s="128"/>
      <c r="R292" s="128"/>
    </row>
    <row r="293" spans="1:18" s="220" customFormat="1">
      <c r="A293" s="128"/>
      <c r="B293" s="128"/>
      <c r="C293" s="128"/>
      <c r="D293" s="128"/>
      <c r="E293" s="128"/>
      <c r="F293" s="128"/>
      <c r="G293" s="128"/>
      <c r="H293" s="382"/>
      <c r="I293" s="382"/>
      <c r="J293" s="128"/>
      <c r="K293" s="128"/>
      <c r="L293" s="128"/>
      <c r="M293" s="128"/>
      <c r="N293" s="128"/>
      <c r="O293" s="128"/>
      <c r="P293" s="128"/>
      <c r="Q293" s="128"/>
      <c r="R293" s="128"/>
    </row>
    <row r="294" spans="1:18" s="220" customFormat="1">
      <c r="A294" s="128"/>
      <c r="B294" s="128"/>
      <c r="C294" s="128"/>
      <c r="D294" s="128"/>
      <c r="E294" s="128"/>
      <c r="F294" s="128"/>
      <c r="G294" s="128"/>
      <c r="H294" s="382"/>
      <c r="I294" s="382"/>
      <c r="J294" s="128"/>
      <c r="K294" s="128"/>
      <c r="L294" s="128"/>
      <c r="M294" s="128"/>
      <c r="N294" s="128"/>
      <c r="O294" s="128"/>
      <c r="P294" s="128"/>
      <c r="Q294" s="128"/>
      <c r="R294" s="128"/>
    </row>
    <row r="295" spans="1:18" s="220" customFormat="1">
      <c r="A295" s="128"/>
      <c r="B295" s="128"/>
      <c r="C295" s="128"/>
      <c r="D295" s="128"/>
      <c r="E295" s="128"/>
      <c r="F295" s="128"/>
      <c r="G295" s="128"/>
      <c r="H295" s="382"/>
      <c r="I295" s="382"/>
      <c r="J295" s="128"/>
      <c r="K295" s="128"/>
      <c r="L295" s="128"/>
      <c r="M295" s="128"/>
      <c r="N295" s="128"/>
      <c r="O295" s="128"/>
      <c r="P295" s="128"/>
      <c r="Q295" s="128"/>
      <c r="R295" s="128"/>
    </row>
    <row r="296" spans="1:18" s="220" customFormat="1">
      <c r="A296" s="128"/>
      <c r="B296" s="128"/>
      <c r="C296" s="128"/>
      <c r="D296" s="128"/>
      <c r="E296" s="128"/>
      <c r="F296" s="128"/>
      <c r="G296" s="128"/>
      <c r="H296" s="382"/>
      <c r="I296" s="382"/>
      <c r="J296" s="128"/>
      <c r="K296" s="128"/>
      <c r="L296" s="128"/>
      <c r="M296" s="128"/>
      <c r="N296" s="128"/>
      <c r="O296" s="128"/>
      <c r="P296" s="128"/>
      <c r="Q296" s="128"/>
      <c r="R296" s="128"/>
    </row>
    <row r="297" spans="1:18" s="220" customFormat="1">
      <c r="A297" s="128"/>
      <c r="B297" s="128"/>
      <c r="C297" s="128"/>
      <c r="D297" s="128"/>
      <c r="E297" s="128"/>
      <c r="F297" s="128"/>
      <c r="G297" s="128"/>
      <c r="H297" s="382"/>
      <c r="I297" s="382"/>
      <c r="J297" s="128"/>
      <c r="K297" s="128"/>
      <c r="L297" s="128"/>
      <c r="M297" s="128"/>
      <c r="N297" s="128"/>
      <c r="O297" s="128"/>
      <c r="P297" s="128"/>
      <c r="Q297" s="128"/>
      <c r="R297" s="128"/>
    </row>
    <row r="298" spans="1:18" s="220" customFormat="1">
      <c r="A298" s="128"/>
      <c r="B298" s="128"/>
      <c r="C298" s="128"/>
      <c r="D298" s="128"/>
      <c r="E298" s="128"/>
      <c r="F298" s="128"/>
      <c r="G298" s="128"/>
      <c r="H298" s="382"/>
      <c r="I298" s="382"/>
      <c r="J298" s="128"/>
      <c r="K298" s="128"/>
      <c r="L298" s="128"/>
      <c r="M298" s="128"/>
      <c r="N298" s="128"/>
      <c r="O298" s="128"/>
      <c r="P298" s="128"/>
      <c r="Q298" s="128"/>
      <c r="R298" s="128"/>
    </row>
    <row r="299" spans="1:18" s="220" customFormat="1">
      <c r="A299" s="128"/>
      <c r="B299" s="128"/>
      <c r="C299" s="128"/>
      <c r="D299" s="128"/>
      <c r="E299" s="128"/>
      <c r="F299" s="128"/>
      <c r="G299" s="128"/>
      <c r="H299" s="382"/>
      <c r="I299" s="382"/>
      <c r="J299" s="128"/>
      <c r="K299" s="128"/>
      <c r="L299" s="128"/>
      <c r="M299" s="128"/>
      <c r="N299" s="128"/>
      <c r="O299" s="128"/>
      <c r="P299" s="128"/>
      <c r="Q299" s="128"/>
      <c r="R299" s="128"/>
    </row>
    <row r="300" spans="1:18" s="220" customFormat="1">
      <c r="A300" s="128"/>
      <c r="B300" s="128"/>
      <c r="C300" s="128"/>
      <c r="D300" s="128"/>
      <c r="E300" s="128"/>
      <c r="F300" s="128"/>
      <c r="G300" s="128"/>
      <c r="H300" s="382"/>
      <c r="I300" s="382"/>
      <c r="J300" s="128"/>
      <c r="K300" s="128"/>
      <c r="L300" s="128"/>
      <c r="M300" s="128"/>
      <c r="N300" s="128"/>
      <c r="O300" s="128"/>
      <c r="P300" s="128"/>
      <c r="Q300" s="128"/>
      <c r="R300" s="128"/>
    </row>
    <row r="301" spans="1:18" s="220" customFormat="1">
      <c r="A301" s="128"/>
      <c r="B301" s="128"/>
      <c r="C301" s="128"/>
      <c r="D301" s="128"/>
      <c r="E301" s="128"/>
      <c r="F301" s="128"/>
      <c r="G301" s="128"/>
      <c r="H301" s="382"/>
      <c r="I301" s="382"/>
      <c r="J301" s="128"/>
      <c r="K301" s="128"/>
      <c r="L301" s="128"/>
      <c r="M301" s="128"/>
      <c r="N301" s="128"/>
      <c r="O301" s="128"/>
      <c r="P301" s="128"/>
      <c r="Q301" s="128"/>
      <c r="R301" s="128"/>
    </row>
    <row r="302" spans="1:18" s="220" customFormat="1">
      <c r="A302" s="128"/>
      <c r="B302" s="128"/>
      <c r="C302" s="128"/>
      <c r="D302" s="128"/>
      <c r="E302" s="128"/>
      <c r="F302" s="128"/>
      <c r="G302" s="128"/>
      <c r="H302" s="382"/>
      <c r="I302" s="382"/>
      <c r="J302" s="128"/>
      <c r="K302" s="128"/>
      <c r="L302" s="128"/>
      <c r="M302" s="128"/>
      <c r="N302" s="128"/>
      <c r="O302" s="128"/>
      <c r="P302" s="128"/>
      <c r="Q302" s="128"/>
      <c r="R302" s="128"/>
    </row>
    <row r="303" spans="1:18" s="220" customFormat="1">
      <c r="A303" s="128"/>
      <c r="B303" s="128"/>
      <c r="C303" s="128"/>
      <c r="D303" s="128"/>
      <c r="E303" s="128"/>
      <c r="F303" s="128"/>
      <c r="G303" s="128"/>
      <c r="H303" s="382"/>
      <c r="I303" s="382"/>
      <c r="J303" s="128"/>
      <c r="K303" s="128"/>
      <c r="L303" s="128"/>
      <c r="M303" s="128"/>
      <c r="N303" s="128"/>
      <c r="O303" s="128"/>
      <c r="P303" s="128"/>
      <c r="Q303" s="128"/>
      <c r="R303" s="128"/>
    </row>
    <row r="304" spans="1:18" s="220" customFormat="1">
      <c r="A304" s="128"/>
      <c r="B304" s="128"/>
      <c r="C304" s="128"/>
      <c r="D304" s="128"/>
      <c r="E304" s="128"/>
      <c r="F304" s="128"/>
      <c r="G304" s="128"/>
      <c r="H304" s="382"/>
      <c r="I304" s="382"/>
      <c r="J304" s="128"/>
      <c r="K304" s="128"/>
      <c r="L304" s="128"/>
      <c r="M304" s="128"/>
      <c r="N304" s="128"/>
      <c r="O304" s="128"/>
      <c r="P304" s="128"/>
      <c r="Q304" s="128"/>
      <c r="R304" s="128"/>
    </row>
    <row r="305" spans="1:18" s="220" customFormat="1">
      <c r="A305" s="128"/>
      <c r="B305" s="128"/>
      <c r="C305" s="128"/>
      <c r="D305" s="128"/>
      <c r="E305" s="128"/>
      <c r="F305" s="128"/>
      <c r="G305" s="128"/>
      <c r="H305" s="382"/>
      <c r="I305" s="382"/>
      <c r="J305" s="128"/>
      <c r="K305" s="128"/>
      <c r="L305" s="128"/>
      <c r="M305" s="128"/>
      <c r="N305" s="128"/>
      <c r="O305" s="128"/>
      <c r="P305" s="128"/>
      <c r="Q305" s="128"/>
      <c r="R305" s="128"/>
    </row>
    <row r="306" spans="1:18" s="220" customFormat="1">
      <c r="A306" s="128"/>
      <c r="B306" s="128"/>
      <c r="C306" s="128"/>
      <c r="D306" s="128"/>
      <c r="E306" s="128"/>
      <c r="F306" s="128"/>
      <c r="G306" s="128"/>
      <c r="H306" s="382"/>
      <c r="I306" s="382"/>
      <c r="J306" s="128"/>
      <c r="K306" s="128"/>
      <c r="L306" s="128"/>
      <c r="M306" s="128"/>
      <c r="N306" s="128"/>
      <c r="O306" s="128"/>
      <c r="P306" s="128"/>
      <c r="Q306" s="128"/>
      <c r="R306" s="128"/>
    </row>
    <row r="307" spans="1:18" s="220" customFormat="1">
      <c r="A307" s="128"/>
      <c r="B307" s="128"/>
      <c r="C307" s="128"/>
      <c r="D307" s="128"/>
      <c r="E307" s="128"/>
      <c r="F307" s="128"/>
      <c r="G307" s="128"/>
      <c r="H307" s="382"/>
      <c r="I307" s="382"/>
      <c r="J307" s="128"/>
      <c r="K307" s="128"/>
      <c r="L307" s="128"/>
      <c r="M307" s="128"/>
      <c r="N307" s="128"/>
      <c r="O307" s="128"/>
      <c r="P307" s="128"/>
      <c r="Q307" s="128"/>
      <c r="R307" s="128"/>
    </row>
    <row r="308" spans="1:18" s="220" customFormat="1">
      <c r="A308" s="128"/>
      <c r="B308" s="128"/>
      <c r="C308" s="128"/>
      <c r="D308" s="128"/>
      <c r="E308" s="128"/>
      <c r="F308" s="128"/>
      <c r="G308" s="128"/>
      <c r="H308" s="382"/>
      <c r="I308" s="382"/>
      <c r="J308" s="128"/>
      <c r="K308" s="128"/>
      <c r="L308" s="128"/>
      <c r="M308" s="128"/>
      <c r="N308" s="128"/>
      <c r="O308" s="128"/>
      <c r="P308" s="128"/>
      <c r="Q308" s="128"/>
      <c r="R308" s="128"/>
    </row>
    <row r="309" spans="1:18" s="220" customFormat="1">
      <c r="A309" s="128"/>
      <c r="B309" s="128"/>
      <c r="C309" s="128"/>
      <c r="D309" s="128"/>
      <c r="E309" s="128"/>
      <c r="F309" s="128"/>
      <c r="G309" s="128"/>
      <c r="H309" s="382"/>
      <c r="I309" s="382"/>
      <c r="J309" s="128"/>
      <c r="K309" s="128"/>
      <c r="L309" s="128"/>
      <c r="M309" s="128"/>
      <c r="N309" s="128"/>
      <c r="O309" s="128"/>
      <c r="P309" s="128"/>
      <c r="Q309" s="128"/>
      <c r="R309" s="128"/>
    </row>
    <row r="310" spans="1:18" s="220" customFormat="1">
      <c r="A310" s="128"/>
      <c r="B310" s="128"/>
      <c r="C310" s="128"/>
      <c r="D310" s="128"/>
      <c r="E310" s="128"/>
      <c r="F310" s="128"/>
      <c r="G310" s="128"/>
      <c r="H310" s="382"/>
      <c r="I310" s="382"/>
      <c r="J310" s="128"/>
      <c r="K310" s="128"/>
      <c r="L310" s="128"/>
      <c r="M310" s="128"/>
      <c r="N310" s="128"/>
      <c r="O310" s="128"/>
      <c r="P310" s="128"/>
      <c r="Q310" s="128"/>
      <c r="R310" s="128"/>
    </row>
    <row r="311" spans="1:18" s="220" customFormat="1">
      <c r="A311" s="128"/>
      <c r="B311" s="128"/>
      <c r="C311" s="128"/>
      <c r="D311" s="128"/>
      <c r="E311" s="128"/>
      <c r="F311" s="128"/>
      <c r="G311" s="128"/>
      <c r="H311" s="382"/>
      <c r="I311" s="382"/>
      <c r="J311" s="128"/>
      <c r="K311" s="128"/>
      <c r="L311" s="128"/>
      <c r="M311" s="128"/>
      <c r="N311" s="128"/>
      <c r="O311" s="128"/>
      <c r="P311" s="128"/>
      <c r="Q311" s="128"/>
      <c r="R311" s="128"/>
    </row>
    <row r="312" spans="1:18" s="220" customFormat="1">
      <c r="A312" s="128"/>
      <c r="B312" s="128"/>
      <c r="C312" s="128"/>
      <c r="D312" s="128"/>
      <c r="E312" s="128"/>
      <c r="F312" s="128"/>
      <c r="G312" s="128"/>
      <c r="H312" s="382"/>
      <c r="I312" s="382"/>
      <c r="J312" s="128"/>
      <c r="K312" s="128"/>
      <c r="L312" s="128"/>
      <c r="M312" s="128"/>
      <c r="N312" s="128"/>
      <c r="O312" s="128"/>
      <c r="P312" s="128"/>
      <c r="Q312" s="128"/>
      <c r="R312" s="128"/>
    </row>
    <row r="313" spans="1:18" s="220" customFormat="1">
      <c r="A313" s="128"/>
      <c r="B313" s="128"/>
      <c r="C313" s="128"/>
      <c r="D313" s="128"/>
      <c r="E313" s="128"/>
      <c r="F313" s="128"/>
      <c r="G313" s="128"/>
      <c r="H313" s="382"/>
      <c r="I313" s="382"/>
      <c r="J313" s="128"/>
      <c r="K313" s="128"/>
      <c r="L313" s="128"/>
      <c r="M313" s="128"/>
      <c r="N313" s="128"/>
      <c r="O313" s="128"/>
      <c r="P313" s="128"/>
      <c r="Q313" s="128"/>
      <c r="R313" s="128"/>
    </row>
    <row r="314" spans="1:18" s="220" customFormat="1">
      <c r="A314" s="128"/>
      <c r="B314" s="128"/>
      <c r="C314" s="128"/>
      <c r="D314" s="128"/>
      <c r="E314" s="128"/>
      <c r="F314" s="128"/>
      <c r="G314" s="128"/>
      <c r="H314" s="382"/>
      <c r="I314" s="382"/>
      <c r="J314" s="128"/>
      <c r="K314" s="128"/>
      <c r="L314" s="128"/>
      <c r="M314" s="128"/>
      <c r="N314" s="128"/>
      <c r="O314" s="128"/>
      <c r="P314" s="128"/>
      <c r="Q314" s="128"/>
      <c r="R314" s="128"/>
    </row>
    <row r="315" spans="1:18" s="220" customFormat="1">
      <c r="A315" s="128"/>
      <c r="B315" s="128"/>
      <c r="C315" s="128"/>
      <c r="D315" s="128"/>
      <c r="E315" s="128"/>
      <c r="F315" s="128"/>
      <c r="G315" s="128"/>
      <c r="H315" s="382"/>
      <c r="I315" s="382"/>
      <c r="J315" s="128"/>
      <c r="K315" s="128"/>
      <c r="L315" s="128"/>
      <c r="M315" s="128"/>
      <c r="N315" s="128"/>
      <c r="O315" s="128"/>
      <c r="P315" s="128"/>
      <c r="Q315" s="128"/>
      <c r="R315" s="128"/>
    </row>
    <row r="316" spans="1:18" s="220" customFormat="1">
      <c r="A316" s="128"/>
      <c r="B316" s="128"/>
      <c r="C316" s="128"/>
      <c r="D316" s="128"/>
      <c r="E316" s="128"/>
      <c r="F316" s="128"/>
      <c r="G316" s="128"/>
      <c r="H316" s="382"/>
      <c r="I316" s="382"/>
      <c r="J316" s="128"/>
      <c r="K316" s="128"/>
      <c r="L316" s="128"/>
      <c r="M316" s="128"/>
      <c r="N316" s="128"/>
      <c r="O316" s="128"/>
      <c r="P316" s="128"/>
      <c r="Q316" s="128"/>
      <c r="R316" s="128"/>
    </row>
    <row r="317" spans="1:18" s="220" customFormat="1">
      <c r="A317" s="128"/>
      <c r="B317" s="128"/>
      <c r="C317" s="128"/>
      <c r="D317" s="128"/>
      <c r="E317" s="128"/>
      <c r="F317" s="128"/>
      <c r="G317" s="128"/>
      <c r="H317" s="382"/>
      <c r="I317" s="382"/>
      <c r="J317" s="128"/>
      <c r="K317" s="128"/>
      <c r="L317" s="128"/>
      <c r="M317" s="128"/>
      <c r="N317" s="128"/>
      <c r="O317" s="128"/>
      <c r="P317" s="128"/>
      <c r="Q317" s="128"/>
      <c r="R317" s="128"/>
    </row>
    <row r="318" spans="1:18" s="220" customFormat="1">
      <c r="A318" s="128"/>
      <c r="B318" s="128"/>
      <c r="C318" s="128"/>
      <c r="D318" s="128"/>
      <c r="E318" s="128"/>
      <c r="F318" s="128"/>
      <c r="G318" s="128"/>
      <c r="H318" s="382"/>
      <c r="I318" s="382"/>
      <c r="J318" s="128"/>
      <c r="K318" s="128"/>
      <c r="L318" s="128"/>
      <c r="M318" s="128"/>
      <c r="N318" s="128"/>
      <c r="O318" s="128"/>
      <c r="P318" s="128"/>
      <c r="Q318" s="128"/>
      <c r="R318" s="128"/>
    </row>
    <row r="319" spans="1:18" s="220" customFormat="1">
      <c r="A319" s="128"/>
      <c r="B319" s="128"/>
      <c r="C319" s="128"/>
      <c r="D319" s="128"/>
      <c r="E319" s="128"/>
      <c r="F319" s="128"/>
      <c r="G319" s="128"/>
      <c r="H319" s="382"/>
      <c r="I319" s="382"/>
      <c r="J319" s="128"/>
      <c r="K319" s="128"/>
      <c r="L319" s="128"/>
      <c r="M319" s="128"/>
      <c r="N319" s="128"/>
      <c r="O319" s="128"/>
      <c r="P319" s="128"/>
      <c r="Q319" s="128"/>
      <c r="R319" s="128"/>
    </row>
    <row r="320" spans="1:18" s="220" customFormat="1">
      <c r="A320" s="128"/>
      <c r="B320" s="128"/>
      <c r="C320" s="128"/>
      <c r="D320" s="128"/>
      <c r="E320" s="128"/>
      <c r="F320" s="128"/>
      <c r="G320" s="128"/>
      <c r="H320" s="382"/>
      <c r="I320" s="382"/>
      <c r="J320" s="128"/>
      <c r="K320" s="128"/>
      <c r="L320" s="128"/>
      <c r="M320" s="128"/>
      <c r="N320" s="128"/>
      <c r="O320" s="128"/>
      <c r="P320" s="128"/>
      <c r="Q320" s="128"/>
      <c r="R320" s="128"/>
    </row>
    <row r="321" spans="1:18" s="220" customFormat="1">
      <c r="A321" s="128"/>
      <c r="B321" s="128"/>
      <c r="C321" s="128"/>
      <c r="D321" s="128"/>
      <c r="E321" s="128"/>
      <c r="F321" s="128"/>
      <c r="G321" s="128"/>
      <c r="H321" s="382"/>
      <c r="I321" s="382"/>
      <c r="J321" s="128"/>
      <c r="K321" s="128"/>
      <c r="L321" s="128"/>
      <c r="M321" s="128"/>
      <c r="N321" s="128"/>
      <c r="O321" s="128"/>
      <c r="P321" s="128"/>
      <c r="Q321" s="128"/>
      <c r="R321" s="128"/>
    </row>
    <row r="322" spans="1:18" s="220" customFormat="1">
      <c r="A322" s="128"/>
      <c r="B322" s="128"/>
      <c r="C322" s="128"/>
      <c r="D322" s="128"/>
      <c r="E322" s="128"/>
      <c r="F322" s="128"/>
      <c r="G322" s="128"/>
      <c r="H322" s="382"/>
      <c r="I322" s="382"/>
      <c r="J322" s="128"/>
      <c r="K322" s="128"/>
      <c r="L322" s="128"/>
      <c r="M322" s="128"/>
      <c r="N322" s="128"/>
      <c r="O322" s="128"/>
      <c r="P322" s="128"/>
      <c r="Q322" s="128"/>
      <c r="R322" s="128"/>
    </row>
    <row r="323" spans="1:18" s="220" customFormat="1">
      <c r="A323" s="128"/>
      <c r="B323" s="128"/>
      <c r="C323" s="128"/>
      <c r="D323" s="128"/>
      <c r="E323" s="128"/>
      <c r="F323" s="128"/>
      <c r="G323" s="128"/>
      <c r="H323" s="382"/>
      <c r="I323" s="382"/>
      <c r="J323" s="128"/>
      <c r="K323" s="128"/>
      <c r="L323" s="128"/>
      <c r="M323" s="128"/>
      <c r="N323" s="128"/>
      <c r="O323" s="128"/>
      <c r="P323" s="128"/>
      <c r="Q323" s="128"/>
      <c r="R323" s="128"/>
    </row>
    <row r="324" spans="1:18" s="220" customFormat="1">
      <c r="A324" s="128"/>
      <c r="B324" s="128"/>
      <c r="C324" s="128"/>
      <c r="D324" s="128"/>
      <c r="E324" s="128"/>
      <c r="F324" s="128"/>
      <c r="G324" s="128"/>
      <c r="H324" s="382"/>
      <c r="I324" s="382"/>
      <c r="J324" s="128"/>
      <c r="K324" s="128"/>
      <c r="L324" s="128"/>
      <c r="M324" s="128"/>
      <c r="N324" s="128"/>
      <c r="O324" s="128"/>
      <c r="P324" s="128"/>
      <c r="Q324" s="128"/>
      <c r="R324" s="128"/>
    </row>
    <row r="325" spans="1:18" s="220" customFormat="1">
      <c r="A325" s="128"/>
      <c r="B325" s="128"/>
      <c r="C325" s="128"/>
      <c r="D325" s="128"/>
      <c r="E325" s="128"/>
      <c r="F325" s="128"/>
      <c r="G325" s="128"/>
      <c r="H325" s="382"/>
      <c r="I325" s="382"/>
      <c r="J325" s="128"/>
      <c r="K325" s="128"/>
      <c r="L325" s="128"/>
      <c r="M325" s="128"/>
      <c r="N325" s="128"/>
      <c r="O325" s="128"/>
      <c r="P325" s="128"/>
      <c r="Q325" s="128"/>
      <c r="R325" s="128"/>
    </row>
    <row r="326" spans="1:18" s="220" customFormat="1">
      <c r="A326" s="128"/>
      <c r="B326" s="128"/>
      <c r="C326" s="128"/>
      <c r="D326" s="128"/>
      <c r="E326" s="128"/>
      <c r="F326" s="128"/>
      <c r="G326" s="128"/>
      <c r="H326" s="382"/>
      <c r="I326" s="382"/>
      <c r="J326" s="128"/>
      <c r="K326" s="128"/>
      <c r="L326" s="128"/>
      <c r="M326" s="128"/>
      <c r="N326" s="128"/>
      <c r="O326" s="128"/>
      <c r="P326" s="128"/>
      <c r="Q326" s="128"/>
      <c r="R326" s="128"/>
    </row>
    <row r="327" spans="1:18" s="220" customFormat="1">
      <c r="A327" s="128"/>
      <c r="B327" s="128"/>
      <c r="C327" s="128"/>
      <c r="D327" s="128"/>
      <c r="E327" s="128"/>
      <c r="F327" s="128"/>
      <c r="G327" s="128"/>
      <c r="H327" s="382"/>
      <c r="I327" s="382"/>
      <c r="J327" s="128"/>
      <c r="K327" s="128"/>
      <c r="L327" s="128"/>
      <c r="M327" s="128"/>
      <c r="N327" s="128"/>
      <c r="O327" s="128"/>
      <c r="P327" s="128"/>
      <c r="Q327" s="128"/>
      <c r="R327" s="128"/>
    </row>
    <row r="328" spans="1:18" s="220" customFormat="1">
      <c r="A328" s="128"/>
      <c r="B328" s="128"/>
      <c r="C328" s="128"/>
      <c r="D328" s="128"/>
      <c r="E328" s="128"/>
      <c r="F328" s="128"/>
      <c r="G328" s="128"/>
      <c r="H328" s="382"/>
      <c r="I328" s="382"/>
      <c r="J328" s="128"/>
      <c r="K328" s="128"/>
      <c r="L328" s="128"/>
      <c r="M328" s="128"/>
      <c r="N328" s="128"/>
      <c r="O328" s="128"/>
      <c r="P328" s="128"/>
      <c r="Q328" s="128"/>
      <c r="R328" s="128"/>
    </row>
    <row r="329" spans="1:18" s="220" customFormat="1">
      <c r="A329" s="128"/>
      <c r="B329" s="128"/>
      <c r="C329" s="128"/>
      <c r="D329" s="128"/>
      <c r="E329" s="128"/>
      <c r="F329" s="128"/>
      <c r="G329" s="128"/>
      <c r="H329" s="382"/>
      <c r="I329" s="382"/>
      <c r="J329" s="128"/>
      <c r="K329" s="128"/>
      <c r="L329" s="128"/>
      <c r="M329" s="128"/>
      <c r="N329" s="128"/>
      <c r="O329" s="128"/>
      <c r="P329" s="128"/>
      <c r="Q329" s="128"/>
      <c r="R329" s="128"/>
    </row>
    <row r="330" spans="1:18" s="220" customFormat="1">
      <c r="A330" s="128"/>
      <c r="B330" s="128"/>
      <c r="C330" s="128"/>
      <c r="D330" s="128"/>
      <c r="E330" s="128"/>
      <c r="F330" s="128"/>
      <c r="G330" s="128"/>
      <c r="H330" s="382"/>
      <c r="I330" s="382"/>
      <c r="J330" s="128"/>
      <c r="K330" s="128"/>
      <c r="L330" s="128"/>
      <c r="M330" s="128"/>
      <c r="N330" s="128"/>
      <c r="O330" s="128"/>
      <c r="P330" s="128"/>
      <c r="Q330" s="128"/>
      <c r="R330" s="128"/>
    </row>
    <row r="331" spans="1:18" s="220" customFormat="1">
      <c r="A331" s="128"/>
      <c r="B331" s="128"/>
      <c r="C331" s="128"/>
      <c r="D331" s="128"/>
      <c r="E331" s="128"/>
      <c r="F331" s="128"/>
      <c r="G331" s="128"/>
      <c r="H331" s="382"/>
      <c r="I331" s="382"/>
      <c r="J331" s="128"/>
      <c r="K331" s="128"/>
      <c r="L331" s="128"/>
      <c r="M331" s="128"/>
      <c r="N331" s="128"/>
      <c r="O331" s="128"/>
      <c r="P331" s="128"/>
      <c r="Q331" s="128"/>
      <c r="R331" s="128"/>
    </row>
    <row r="332" spans="1:18" s="220" customFormat="1">
      <c r="A332" s="128"/>
      <c r="B332" s="128"/>
      <c r="C332" s="128"/>
      <c r="D332" s="128"/>
      <c r="E332" s="128"/>
      <c r="F332" s="128"/>
      <c r="G332" s="128"/>
      <c r="H332" s="382"/>
      <c r="I332" s="382"/>
      <c r="J332" s="128"/>
      <c r="K332" s="128"/>
      <c r="L332" s="128"/>
      <c r="M332" s="128"/>
      <c r="N332" s="128"/>
      <c r="O332" s="128"/>
      <c r="P332" s="128"/>
      <c r="Q332" s="128"/>
      <c r="R332" s="128"/>
    </row>
    <row r="333" spans="1:18" s="220" customFormat="1">
      <c r="A333" s="128"/>
      <c r="B333" s="128"/>
      <c r="C333" s="128"/>
      <c r="D333" s="128"/>
      <c r="E333" s="128"/>
      <c r="F333" s="128"/>
      <c r="G333" s="128"/>
      <c r="H333" s="382"/>
      <c r="I333" s="382"/>
      <c r="J333" s="128"/>
      <c r="K333" s="128"/>
      <c r="L333" s="128"/>
      <c r="M333" s="128"/>
      <c r="N333" s="128"/>
      <c r="O333" s="128"/>
      <c r="P333" s="128"/>
      <c r="Q333" s="128"/>
      <c r="R333" s="128"/>
    </row>
    <row r="334" spans="1:18" s="220" customFormat="1">
      <c r="A334" s="128"/>
      <c r="B334" s="128"/>
      <c r="C334" s="128"/>
      <c r="D334" s="128"/>
      <c r="E334" s="128"/>
      <c r="F334" s="128"/>
      <c r="G334" s="128"/>
      <c r="H334" s="382"/>
      <c r="I334" s="382"/>
      <c r="J334" s="128"/>
      <c r="K334" s="128"/>
      <c r="L334" s="128"/>
      <c r="M334" s="128"/>
      <c r="N334" s="128"/>
      <c r="O334" s="128"/>
      <c r="P334" s="128"/>
      <c r="Q334" s="128"/>
      <c r="R334" s="128"/>
    </row>
    <row r="335" spans="1:18" s="220" customFormat="1">
      <c r="A335" s="128"/>
      <c r="B335" s="128"/>
      <c r="C335" s="128"/>
      <c r="D335" s="128"/>
      <c r="E335" s="128"/>
      <c r="F335" s="128"/>
      <c r="G335" s="128"/>
      <c r="H335" s="382"/>
      <c r="I335" s="382"/>
      <c r="J335" s="128"/>
      <c r="K335" s="128"/>
      <c r="L335" s="128"/>
      <c r="M335" s="128"/>
      <c r="N335" s="128"/>
      <c r="O335" s="128"/>
      <c r="P335" s="128"/>
      <c r="Q335" s="128"/>
      <c r="R335" s="128"/>
    </row>
    <row r="336" spans="1:18" s="220" customFormat="1">
      <c r="A336" s="128"/>
      <c r="B336" s="128"/>
      <c r="C336" s="128"/>
      <c r="D336" s="128"/>
      <c r="E336" s="128"/>
      <c r="F336" s="128"/>
      <c r="G336" s="128"/>
      <c r="H336" s="382"/>
      <c r="I336" s="382"/>
      <c r="J336" s="128"/>
      <c r="K336" s="128"/>
      <c r="L336" s="128"/>
      <c r="M336" s="128"/>
      <c r="N336" s="128"/>
      <c r="O336" s="128"/>
      <c r="P336" s="128"/>
      <c r="Q336" s="128"/>
      <c r="R336" s="128"/>
    </row>
    <row r="337" spans="1:18" s="220" customFormat="1">
      <c r="A337" s="128"/>
      <c r="B337" s="128"/>
      <c r="C337" s="128"/>
      <c r="D337" s="128"/>
      <c r="E337" s="128"/>
      <c r="F337" s="128"/>
      <c r="G337" s="128"/>
      <c r="H337" s="382"/>
      <c r="I337" s="382"/>
      <c r="J337" s="128"/>
      <c r="K337" s="128"/>
      <c r="L337" s="128"/>
      <c r="M337" s="128"/>
      <c r="N337" s="128"/>
      <c r="O337" s="128"/>
      <c r="P337" s="128"/>
      <c r="Q337" s="128"/>
      <c r="R337" s="128"/>
    </row>
    <row r="338" spans="1:18" s="220" customFormat="1">
      <c r="A338" s="128"/>
      <c r="B338" s="128"/>
      <c r="C338" s="128"/>
      <c r="D338" s="128"/>
      <c r="E338" s="128"/>
      <c r="F338" s="128"/>
      <c r="G338" s="128"/>
      <c r="H338" s="382"/>
      <c r="I338" s="382"/>
      <c r="J338" s="128"/>
      <c r="K338" s="128"/>
      <c r="L338" s="128"/>
      <c r="M338" s="128"/>
      <c r="N338" s="128"/>
      <c r="O338" s="128"/>
      <c r="P338" s="128"/>
      <c r="Q338" s="128"/>
      <c r="R338" s="128"/>
    </row>
    <row r="339" spans="1:18" s="220" customFormat="1">
      <c r="A339" s="128"/>
      <c r="B339" s="128"/>
      <c r="C339" s="128"/>
      <c r="D339" s="128"/>
      <c r="E339" s="128"/>
      <c r="F339" s="128"/>
      <c r="G339" s="128"/>
      <c r="H339" s="382"/>
      <c r="I339" s="382"/>
      <c r="J339" s="128"/>
      <c r="K339" s="128"/>
      <c r="L339" s="128"/>
      <c r="M339" s="128"/>
      <c r="N339" s="128"/>
      <c r="O339" s="128"/>
      <c r="P339" s="128"/>
      <c r="Q339" s="128"/>
      <c r="R339" s="128"/>
    </row>
    <row r="340" spans="1:18" s="220" customFormat="1">
      <c r="A340" s="128"/>
      <c r="B340" s="128"/>
      <c r="C340" s="128"/>
      <c r="D340" s="128"/>
      <c r="E340" s="128"/>
      <c r="F340" s="128"/>
      <c r="G340" s="128"/>
      <c r="H340" s="382"/>
      <c r="I340" s="382"/>
      <c r="J340" s="128"/>
      <c r="K340" s="128"/>
      <c r="L340" s="128"/>
      <c r="M340" s="128"/>
      <c r="N340" s="128"/>
      <c r="O340" s="128"/>
      <c r="P340" s="128"/>
      <c r="Q340" s="128"/>
      <c r="R340" s="128"/>
    </row>
    <row r="341" spans="1:18" s="220" customFormat="1">
      <c r="A341" s="128"/>
      <c r="B341" s="128"/>
      <c r="C341" s="128"/>
      <c r="D341" s="128"/>
      <c r="E341" s="128"/>
      <c r="F341" s="128"/>
      <c r="G341" s="128"/>
      <c r="H341" s="382"/>
      <c r="I341" s="382"/>
      <c r="J341" s="128"/>
      <c r="K341" s="128"/>
      <c r="L341" s="128"/>
      <c r="M341" s="128"/>
      <c r="N341" s="128"/>
      <c r="O341" s="128"/>
      <c r="P341" s="128"/>
      <c r="Q341" s="128"/>
      <c r="R341" s="128"/>
    </row>
    <row r="342" spans="1:18" s="220" customFormat="1">
      <c r="A342" s="128"/>
      <c r="B342" s="128"/>
      <c r="C342" s="128"/>
      <c r="D342" s="128"/>
      <c r="E342" s="128"/>
      <c r="F342" s="128"/>
      <c r="G342" s="128"/>
      <c r="H342" s="382"/>
      <c r="I342" s="382"/>
      <c r="J342" s="128"/>
      <c r="K342" s="128"/>
      <c r="L342" s="128"/>
      <c r="M342" s="128"/>
      <c r="N342" s="128"/>
      <c r="O342" s="128"/>
      <c r="P342" s="128"/>
      <c r="Q342" s="128"/>
      <c r="R342" s="128"/>
    </row>
    <row r="343" spans="1:18" s="220" customFormat="1">
      <c r="A343" s="128"/>
      <c r="B343" s="128"/>
      <c r="C343" s="128"/>
      <c r="D343" s="128"/>
      <c r="E343" s="128"/>
      <c r="F343" s="128"/>
      <c r="G343" s="128"/>
      <c r="H343" s="382"/>
      <c r="I343" s="382"/>
      <c r="J343" s="128"/>
      <c r="K343" s="128"/>
      <c r="L343" s="128"/>
      <c r="M343" s="128"/>
      <c r="N343" s="128"/>
      <c r="O343" s="128"/>
      <c r="P343" s="128"/>
      <c r="Q343" s="128"/>
      <c r="R343" s="128"/>
    </row>
    <row r="344" spans="1:18" s="220" customFormat="1">
      <c r="A344" s="128"/>
      <c r="B344" s="128"/>
      <c r="C344" s="128"/>
      <c r="D344" s="128"/>
      <c r="E344" s="128"/>
      <c r="F344" s="128"/>
      <c r="G344" s="128"/>
      <c r="H344" s="382"/>
      <c r="I344" s="382"/>
      <c r="J344" s="128"/>
      <c r="K344" s="128"/>
      <c r="L344" s="128"/>
      <c r="M344" s="128"/>
      <c r="N344" s="128"/>
      <c r="O344" s="128"/>
      <c r="P344" s="128"/>
      <c r="Q344" s="128"/>
      <c r="R344" s="128"/>
    </row>
    <row r="345" spans="1:18" s="220" customFormat="1">
      <c r="A345" s="128"/>
      <c r="B345" s="128"/>
      <c r="C345" s="128"/>
      <c r="D345" s="128"/>
      <c r="E345" s="128"/>
      <c r="F345" s="128"/>
      <c r="G345" s="128"/>
      <c r="H345" s="382"/>
      <c r="I345" s="382"/>
      <c r="J345" s="128"/>
      <c r="K345" s="128"/>
      <c r="L345" s="128"/>
      <c r="M345" s="128"/>
      <c r="N345" s="128"/>
      <c r="O345" s="128"/>
      <c r="P345" s="128"/>
      <c r="Q345" s="128"/>
      <c r="R345" s="128"/>
    </row>
    <row r="346" spans="1:18" s="220" customFormat="1">
      <c r="A346" s="128"/>
      <c r="B346" s="128"/>
      <c r="C346" s="128"/>
      <c r="D346" s="128"/>
      <c r="E346" s="128"/>
      <c r="F346" s="128"/>
      <c r="G346" s="128"/>
      <c r="H346" s="382"/>
      <c r="I346" s="382"/>
      <c r="J346" s="128"/>
      <c r="K346" s="128"/>
      <c r="L346" s="128"/>
      <c r="M346" s="128"/>
      <c r="N346" s="128"/>
      <c r="O346" s="128"/>
      <c r="P346" s="128"/>
      <c r="Q346" s="128"/>
      <c r="R346" s="128"/>
    </row>
    <row r="347" spans="1:18" s="220" customFormat="1">
      <c r="A347" s="128"/>
      <c r="B347" s="128"/>
      <c r="C347" s="128"/>
      <c r="D347" s="128"/>
      <c r="E347" s="128"/>
      <c r="F347" s="128"/>
      <c r="G347" s="128"/>
      <c r="H347" s="382"/>
      <c r="I347" s="382"/>
      <c r="J347" s="128"/>
      <c r="K347" s="128"/>
      <c r="L347" s="128"/>
      <c r="M347" s="128"/>
      <c r="N347" s="128"/>
      <c r="O347" s="128"/>
      <c r="P347" s="128"/>
      <c r="Q347" s="128"/>
      <c r="R347" s="128"/>
    </row>
    <row r="348" spans="1:18" s="220" customFormat="1">
      <c r="A348" s="128"/>
      <c r="B348" s="128"/>
      <c r="C348" s="128"/>
      <c r="D348" s="128"/>
      <c r="E348" s="128"/>
      <c r="F348" s="128"/>
      <c r="G348" s="128"/>
      <c r="H348" s="382"/>
      <c r="I348" s="382"/>
      <c r="J348" s="128"/>
      <c r="K348" s="128"/>
      <c r="L348" s="128"/>
      <c r="M348" s="128"/>
      <c r="N348" s="128"/>
      <c r="O348" s="128"/>
      <c r="P348" s="128"/>
      <c r="Q348" s="128"/>
      <c r="R348" s="128"/>
    </row>
    <row r="349" spans="1:18" s="220" customFormat="1">
      <c r="A349" s="128"/>
      <c r="B349" s="128"/>
      <c r="C349" s="128"/>
      <c r="D349" s="128"/>
      <c r="E349" s="128"/>
      <c r="F349" s="128"/>
      <c r="G349" s="128"/>
      <c r="H349" s="382"/>
      <c r="I349" s="382"/>
      <c r="J349" s="128"/>
      <c r="K349" s="128"/>
      <c r="L349" s="128"/>
      <c r="M349" s="128"/>
      <c r="N349" s="128"/>
      <c r="O349" s="128"/>
      <c r="P349" s="128"/>
      <c r="Q349" s="128"/>
      <c r="R349" s="128"/>
    </row>
    <row r="350" spans="1:18" s="220" customFormat="1">
      <c r="A350" s="128"/>
      <c r="B350" s="128"/>
      <c r="C350" s="128"/>
      <c r="D350" s="128"/>
      <c r="E350" s="128"/>
      <c r="F350" s="128"/>
      <c r="G350" s="128"/>
      <c r="H350" s="382"/>
      <c r="I350" s="382"/>
      <c r="J350" s="128"/>
      <c r="K350" s="128"/>
      <c r="L350" s="128"/>
      <c r="M350" s="128"/>
      <c r="N350" s="128"/>
      <c r="O350" s="128"/>
      <c r="P350" s="128"/>
      <c r="Q350" s="128"/>
      <c r="R350" s="128"/>
    </row>
    <row r="351" spans="1:18" s="220" customFormat="1">
      <c r="A351" s="128"/>
      <c r="B351" s="128"/>
      <c r="C351" s="128"/>
      <c r="D351" s="128"/>
      <c r="E351" s="128"/>
      <c r="F351" s="128"/>
      <c r="G351" s="128"/>
      <c r="H351" s="382"/>
      <c r="I351" s="382"/>
      <c r="J351" s="128"/>
      <c r="K351" s="128"/>
      <c r="L351" s="128"/>
      <c r="M351" s="128"/>
      <c r="N351" s="128"/>
      <c r="O351" s="128"/>
      <c r="P351" s="128"/>
      <c r="Q351" s="128"/>
      <c r="R351" s="128"/>
    </row>
    <row r="352" spans="1:18" s="220" customFormat="1">
      <c r="A352" s="128"/>
      <c r="B352" s="128"/>
      <c r="C352" s="128"/>
      <c r="D352" s="128"/>
      <c r="E352" s="128"/>
      <c r="F352" s="128"/>
      <c r="G352" s="128"/>
      <c r="H352" s="382"/>
      <c r="I352" s="382"/>
      <c r="J352" s="128"/>
      <c r="K352" s="128"/>
      <c r="L352" s="128"/>
      <c r="M352" s="128"/>
      <c r="N352" s="128"/>
      <c r="O352" s="128"/>
      <c r="P352" s="128"/>
      <c r="Q352" s="128"/>
      <c r="R352" s="128"/>
    </row>
    <row r="353" spans="1:18" s="220" customFormat="1">
      <c r="A353" s="128"/>
      <c r="B353" s="128"/>
      <c r="C353" s="128"/>
      <c r="D353" s="128"/>
      <c r="E353" s="128"/>
      <c r="F353" s="128"/>
      <c r="G353" s="128"/>
      <c r="H353" s="382"/>
      <c r="I353" s="382"/>
      <c r="J353" s="128"/>
      <c r="K353" s="128"/>
      <c r="L353" s="128"/>
      <c r="M353" s="128"/>
      <c r="N353" s="128"/>
      <c r="O353" s="128"/>
      <c r="P353" s="128"/>
      <c r="Q353" s="128"/>
      <c r="R353" s="128"/>
    </row>
    <row r="354" spans="1:18" s="220" customFormat="1">
      <c r="A354" s="128"/>
      <c r="B354" s="128"/>
      <c r="C354" s="128"/>
      <c r="D354" s="128"/>
      <c r="E354" s="128"/>
      <c r="F354" s="128"/>
      <c r="G354" s="128"/>
      <c r="H354" s="382"/>
      <c r="I354" s="382"/>
      <c r="J354" s="128"/>
      <c r="K354" s="128"/>
      <c r="L354" s="128"/>
      <c r="M354" s="128"/>
      <c r="N354" s="128"/>
      <c r="O354" s="128"/>
      <c r="P354" s="128"/>
      <c r="Q354" s="128"/>
      <c r="R354" s="128"/>
    </row>
    <row r="355" spans="1:18" s="220" customFormat="1">
      <c r="A355" s="128"/>
      <c r="B355" s="128"/>
      <c r="C355" s="128"/>
      <c r="D355" s="128"/>
      <c r="E355" s="128"/>
      <c r="F355" s="128"/>
      <c r="G355" s="128"/>
      <c r="H355" s="382"/>
      <c r="I355" s="382"/>
      <c r="J355" s="128"/>
      <c r="K355" s="128"/>
      <c r="L355" s="128"/>
      <c r="M355" s="128"/>
      <c r="N355" s="128"/>
      <c r="O355" s="128"/>
      <c r="P355" s="128"/>
      <c r="Q355" s="128"/>
      <c r="R355" s="128"/>
    </row>
    <row r="356" spans="1:18" s="220" customFormat="1">
      <c r="A356" s="128"/>
      <c r="B356" s="128"/>
      <c r="C356" s="128"/>
      <c r="D356" s="128"/>
      <c r="E356" s="128"/>
      <c r="F356" s="128"/>
      <c r="G356" s="128"/>
      <c r="H356" s="382"/>
      <c r="I356" s="382"/>
      <c r="J356" s="128"/>
      <c r="K356" s="128"/>
      <c r="L356" s="128"/>
      <c r="M356" s="128"/>
      <c r="N356" s="128"/>
      <c r="O356" s="128"/>
      <c r="P356" s="128"/>
      <c r="Q356" s="128"/>
      <c r="R356" s="128"/>
    </row>
    <row r="357" spans="1:18" s="220" customFormat="1">
      <c r="A357" s="128"/>
      <c r="B357" s="128"/>
      <c r="C357" s="128"/>
      <c r="D357" s="128"/>
      <c r="E357" s="128"/>
      <c r="F357" s="128"/>
      <c r="G357" s="128"/>
      <c r="H357" s="382"/>
      <c r="I357" s="382"/>
      <c r="J357" s="128"/>
      <c r="K357" s="128"/>
      <c r="L357" s="128"/>
      <c r="M357" s="128"/>
      <c r="N357" s="128"/>
      <c r="O357" s="128"/>
      <c r="P357" s="128"/>
      <c r="Q357" s="128"/>
      <c r="R357" s="128"/>
    </row>
    <row r="358" spans="1:18" s="220" customFormat="1">
      <c r="A358" s="128"/>
      <c r="B358" s="128"/>
      <c r="C358" s="128"/>
      <c r="D358" s="128"/>
      <c r="E358" s="128"/>
      <c r="F358" s="128"/>
      <c r="G358" s="128"/>
      <c r="H358" s="382"/>
      <c r="I358" s="382"/>
      <c r="J358" s="128"/>
      <c r="K358" s="128"/>
      <c r="L358" s="128"/>
      <c r="M358" s="128"/>
      <c r="N358" s="128"/>
      <c r="O358" s="128"/>
      <c r="P358" s="128"/>
      <c r="Q358" s="128"/>
      <c r="R358" s="128"/>
    </row>
    <row r="359" spans="1:18" s="220" customFormat="1">
      <c r="A359" s="128"/>
      <c r="B359" s="128"/>
      <c r="C359" s="128"/>
      <c r="D359" s="128"/>
      <c r="E359" s="128"/>
      <c r="F359" s="128"/>
      <c r="G359" s="128"/>
      <c r="H359" s="382"/>
      <c r="I359" s="382"/>
      <c r="J359" s="128"/>
      <c r="K359" s="128"/>
      <c r="L359" s="128"/>
      <c r="M359" s="128"/>
      <c r="N359" s="128"/>
      <c r="O359" s="128"/>
      <c r="P359" s="128"/>
      <c r="Q359" s="128"/>
      <c r="R359" s="128"/>
    </row>
    <row r="360" spans="1:18" s="220" customFormat="1">
      <c r="A360" s="128"/>
      <c r="B360" s="128"/>
      <c r="C360" s="128"/>
      <c r="D360" s="128"/>
      <c r="E360" s="128"/>
      <c r="F360" s="128"/>
      <c r="G360" s="128"/>
      <c r="H360" s="382"/>
      <c r="I360" s="382"/>
      <c r="J360" s="128"/>
      <c r="K360" s="128"/>
      <c r="L360" s="128"/>
      <c r="M360" s="128"/>
      <c r="N360" s="128"/>
      <c r="O360" s="128"/>
      <c r="P360" s="128"/>
      <c r="Q360" s="128"/>
      <c r="R360" s="128"/>
    </row>
    <row r="361" spans="1:18" s="220" customFormat="1">
      <c r="A361" s="128"/>
      <c r="B361" s="128"/>
      <c r="C361" s="128"/>
      <c r="D361" s="128"/>
      <c r="E361" s="128"/>
      <c r="F361" s="128"/>
      <c r="G361" s="128"/>
      <c r="H361" s="382"/>
      <c r="I361" s="382"/>
      <c r="J361" s="128"/>
      <c r="K361" s="128"/>
      <c r="L361" s="128"/>
      <c r="M361" s="128"/>
      <c r="N361" s="128"/>
      <c r="O361" s="128"/>
      <c r="P361" s="128"/>
      <c r="Q361" s="128"/>
      <c r="R361" s="128"/>
    </row>
    <row r="362" spans="1:18" s="220" customFormat="1">
      <c r="A362" s="128"/>
      <c r="B362" s="128"/>
      <c r="C362" s="128"/>
      <c r="D362" s="128"/>
      <c r="E362" s="128"/>
      <c r="F362" s="128"/>
      <c r="G362" s="128"/>
      <c r="H362" s="382"/>
      <c r="I362" s="382"/>
      <c r="J362" s="128"/>
      <c r="K362" s="128"/>
      <c r="L362" s="128"/>
      <c r="M362" s="128"/>
      <c r="N362" s="128"/>
      <c r="O362" s="128"/>
      <c r="P362" s="128"/>
      <c r="Q362" s="128"/>
      <c r="R362" s="128"/>
    </row>
    <row r="363" spans="1:18" s="220" customFormat="1">
      <c r="A363" s="128"/>
      <c r="B363" s="128"/>
      <c r="C363" s="128"/>
      <c r="D363" s="128"/>
      <c r="E363" s="128"/>
      <c r="F363" s="128"/>
      <c r="G363" s="128"/>
      <c r="H363" s="382"/>
      <c r="I363" s="382"/>
      <c r="J363" s="128"/>
      <c r="K363" s="128"/>
      <c r="L363" s="128"/>
      <c r="M363" s="128"/>
      <c r="N363" s="128"/>
      <c r="O363" s="128"/>
      <c r="P363" s="128"/>
      <c r="Q363" s="128"/>
      <c r="R363" s="128"/>
    </row>
    <row r="364" spans="1:18" s="220" customFormat="1">
      <c r="A364" s="128"/>
      <c r="B364" s="128"/>
      <c r="C364" s="128"/>
      <c r="D364" s="128"/>
      <c r="E364" s="128"/>
      <c r="F364" s="128"/>
      <c r="G364" s="128"/>
      <c r="H364" s="382"/>
      <c r="I364" s="382"/>
      <c r="J364" s="128"/>
      <c r="K364" s="128"/>
      <c r="L364" s="128"/>
      <c r="M364" s="128"/>
      <c r="N364" s="128"/>
      <c r="O364" s="128"/>
      <c r="P364" s="128"/>
      <c r="Q364" s="128"/>
      <c r="R364" s="128"/>
    </row>
    <row r="365" spans="1:18" s="220" customFormat="1">
      <c r="A365" s="128"/>
      <c r="B365" s="128"/>
      <c r="C365" s="128"/>
      <c r="D365" s="128"/>
      <c r="E365" s="128"/>
      <c r="F365" s="128"/>
      <c r="G365" s="128"/>
      <c r="H365" s="382"/>
      <c r="I365" s="382"/>
      <c r="J365" s="128"/>
      <c r="K365" s="128"/>
      <c r="L365" s="128"/>
      <c r="M365" s="128"/>
      <c r="N365" s="128"/>
      <c r="O365" s="128"/>
      <c r="P365" s="128"/>
      <c r="Q365" s="128"/>
      <c r="R365" s="128"/>
    </row>
    <row r="366" spans="1:18" s="220" customFormat="1">
      <c r="A366" s="128"/>
      <c r="B366" s="128"/>
      <c r="C366" s="128"/>
      <c r="D366" s="128"/>
      <c r="E366" s="128"/>
      <c r="F366" s="128"/>
      <c r="G366" s="128"/>
      <c r="H366" s="382"/>
      <c r="I366" s="382"/>
      <c r="J366" s="128"/>
      <c r="K366" s="128"/>
      <c r="L366" s="128"/>
      <c r="M366" s="128"/>
      <c r="N366" s="128"/>
      <c r="O366" s="128"/>
      <c r="P366" s="128"/>
      <c r="Q366" s="128"/>
      <c r="R366" s="128"/>
    </row>
    <row r="367" spans="1:18" s="220" customFormat="1">
      <c r="A367" s="128"/>
      <c r="B367" s="128"/>
      <c r="C367" s="128"/>
      <c r="D367" s="128"/>
      <c r="E367" s="128"/>
      <c r="F367" s="128"/>
      <c r="G367" s="128"/>
      <c r="H367" s="382"/>
      <c r="I367" s="382"/>
      <c r="J367" s="128"/>
      <c r="K367" s="128"/>
      <c r="L367" s="128"/>
      <c r="M367" s="128"/>
      <c r="N367" s="128"/>
      <c r="O367" s="128"/>
      <c r="P367" s="128"/>
      <c r="Q367" s="128"/>
      <c r="R367" s="128"/>
    </row>
    <row r="368" spans="1:18" s="220" customFormat="1">
      <c r="A368" s="128"/>
      <c r="B368" s="128"/>
      <c r="C368" s="128"/>
      <c r="D368" s="128"/>
      <c r="E368" s="128"/>
      <c r="F368" s="128"/>
      <c r="G368" s="128"/>
      <c r="H368" s="382"/>
      <c r="I368" s="382"/>
      <c r="J368" s="128"/>
      <c r="K368" s="128"/>
      <c r="L368" s="128"/>
      <c r="M368" s="128"/>
      <c r="N368" s="128"/>
      <c r="O368" s="128"/>
      <c r="P368" s="128"/>
      <c r="Q368" s="128"/>
      <c r="R368" s="128"/>
    </row>
    <row r="369" spans="1:18" s="220" customFormat="1">
      <c r="A369" s="128"/>
      <c r="B369" s="128"/>
      <c r="C369" s="128"/>
      <c r="D369" s="128"/>
      <c r="E369" s="128"/>
      <c r="F369" s="128"/>
      <c r="G369" s="128"/>
      <c r="H369" s="382"/>
      <c r="I369" s="382"/>
      <c r="J369" s="128"/>
      <c r="K369" s="128"/>
      <c r="L369" s="128"/>
      <c r="M369" s="128"/>
      <c r="N369" s="128"/>
      <c r="O369" s="128"/>
      <c r="P369" s="128"/>
      <c r="Q369" s="128"/>
      <c r="R369" s="128"/>
    </row>
    <row r="370" spans="1:18" s="220" customFormat="1">
      <c r="A370" s="128"/>
      <c r="B370" s="128"/>
      <c r="C370" s="128"/>
      <c r="D370" s="128"/>
      <c r="E370" s="128"/>
      <c r="F370" s="128"/>
      <c r="G370" s="128"/>
      <c r="H370" s="382"/>
      <c r="I370" s="382"/>
      <c r="J370" s="128"/>
      <c r="K370" s="128"/>
      <c r="L370" s="128"/>
      <c r="M370" s="128"/>
      <c r="N370" s="128"/>
      <c r="O370" s="128"/>
      <c r="P370" s="128"/>
      <c r="Q370" s="128"/>
      <c r="R370" s="128"/>
    </row>
    <row r="371" spans="1:18" s="220" customFormat="1">
      <c r="A371" s="128"/>
      <c r="B371" s="128"/>
      <c r="C371" s="128"/>
      <c r="D371" s="128"/>
      <c r="E371" s="128"/>
      <c r="F371" s="128"/>
      <c r="G371" s="128"/>
      <c r="H371" s="382"/>
      <c r="I371" s="382"/>
      <c r="J371" s="128"/>
      <c r="K371" s="128"/>
      <c r="L371" s="128"/>
      <c r="M371" s="128"/>
      <c r="N371" s="128"/>
      <c r="O371" s="128"/>
      <c r="P371" s="128"/>
      <c r="Q371" s="128"/>
      <c r="R371" s="128"/>
    </row>
    <row r="372" spans="1:18" s="220" customFormat="1">
      <c r="A372" s="128"/>
      <c r="B372" s="128"/>
      <c r="C372" s="128"/>
      <c r="D372" s="128"/>
      <c r="E372" s="128"/>
      <c r="F372" s="128"/>
      <c r="G372" s="128"/>
      <c r="H372" s="382"/>
      <c r="I372" s="382"/>
      <c r="J372" s="128"/>
      <c r="K372" s="128"/>
      <c r="L372" s="128"/>
      <c r="M372" s="128"/>
      <c r="N372" s="128"/>
      <c r="O372" s="128"/>
      <c r="P372" s="128"/>
      <c r="Q372" s="128"/>
      <c r="R372" s="128"/>
    </row>
    <row r="373" spans="1:18" s="220" customFormat="1">
      <c r="A373" s="128"/>
      <c r="B373" s="128"/>
      <c r="C373" s="128"/>
      <c r="D373" s="128"/>
      <c r="E373" s="128"/>
      <c r="F373" s="128"/>
      <c r="G373" s="128"/>
      <c r="H373" s="382"/>
      <c r="I373" s="382"/>
      <c r="J373" s="128"/>
      <c r="K373" s="128"/>
      <c r="L373" s="128"/>
      <c r="M373" s="128"/>
      <c r="N373" s="128"/>
      <c r="O373" s="128"/>
      <c r="P373" s="128"/>
      <c r="Q373" s="128"/>
      <c r="R373" s="128"/>
    </row>
    <row r="374" spans="1:18" s="220" customFormat="1">
      <c r="A374" s="128"/>
      <c r="B374" s="128"/>
      <c r="C374" s="128"/>
      <c r="D374" s="128"/>
      <c r="E374" s="128"/>
      <c r="F374" s="128"/>
      <c r="G374" s="128"/>
      <c r="H374" s="382"/>
      <c r="I374" s="382"/>
      <c r="J374" s="128"/>
      <c r="K374" s="128"/>
      <c r="L374" s="128"/>
      <c r="M374" s="128"/>
      <c r="N374" s="128"/>
      <c r="O374" s="128"/>
      <c r="P374" s="128"/>
      <c r="Q374" s="128"/>
      <c r="R374" s="128"/>
    </row>
    <row r="375" spans="1:18" s="220" customFormat="1">
      <c r="A375" s="128"/>
      <c r="B375" s="128"/>
      <c r="C375" s="128"/>
      <c r="D375" s="128"/>
      <c r="E375" s="128"/>
      <c r="F375" s="128"/>
      <c r="G375" s="128"/>
      <c r="H375" s="382"/>
      <c r="I375" s="382"/>
      <c r="J375" s="128"/>
      <c r="K375" s="128"/>
      <c r="L375" s="128"/>
      <c r="M375" s="128"/>
      <c r="N375" s="128"/>
      <c r="O375" s="128"/>
      <c r="P375" s="128"/>
      <c r="Q375" s="128"/>
      <c r="R375" s="128"/>
    </row>
    <row r="376" spans="1:18" s="220" customFormat="1">
      <c r="A376" s="128"/>
      <c r="B376" s="128"/>
      <c r="C376" s="128"/>
      <c r="D376" s="128"/>
      <c r="E376" s="128"/>
      <c r="F376" s="128"/>
      <c r="G376" s="128"/>
      <c r="H376" s="382"/>
      <c r="I376" s="382"/>
      <c r="J376" s="128"/>
      <c r="K376" s="128"/>
      <c r="L376" s="128"/>
      <c r="M376" s="128"/>
      <c r="N376" s="128"/>
      <c r="O376" s="128"/>
      <c r="P376" s="128"/>
      <c r="Q376" s="128"/>
      <c r="R376" s="128"/>
    </row>
    <row r="377" spans="1:18" s="220" customFormat="1">
      <c r="A377" s="128"/>
      <c r="B377" s="128"/>
      <c r="C377" s="128"/>
      <c r="D377" s="128"/>
      <c r="E377" s="128"/>
      <c r="F377" s="128"/>
      <c r="G377" s="128"/>
      <c r="H377" s="382"/>
      <c r="I377" s="382"/>
      <c r="J377" s="128"/>
      <c r="K377" s="128"/>
      <c r="L377" s="128"/>
      <c r="M377" s="128"/>
      <c r="N377" s="128"/>
      <c r="O377" s="128"/>
      <c r="P377" s="128"/>
      <c r="Q377" s="128"/>
      <c r="R377" s="128"/>
    </row>
    <row r="378" spans="1:18" s="220" customFormat="1">
      <c r="A378" s="128"/>
      <c r="B378" s="128"/>
      <c r="C378" s="128"/>
      <c r="D378" s="128"/>
      <c r="E378" s="128"/>
      <c r="F378" s="128"/>
      <c r="G378" s="128"/>
      <c r="H378" s="382"/>
      <c r="I378" s="382"/>
      <c r="J378" s="128"/>
      <c r="K378" s="128"/>
      <c r="L378" s="128"/>
      <c r="M378" s="128"/>
      <c r="N378" s="128"/>
      <c r="O378" s="128"/>
      <c r="P378" s="128"/>
      <c r="Q378" s="128"/>
      <c r="R378" s="128"/>
    </row>
    <row r="379" spans="1:18" s="220" customFormat="1">
      <c r="A379" s="128"/>
      <c r="B379" s="128"/>
      <c r="C379" s="128"/>
      <c r="D379" s="128"/>
      <c r="E379" s="128"/>
      <c r="F379" s="128"/>
      <c r="G379" s="128"/>
      <c r="H379" s="382"/>
      <c r="I379" s="382"/>
      <c r="J379" s="128"/>
      <c r="K379" s="128"/>
      <c r="L379" s="128"/>
      <c r="M379" s="128"/>
      <c r="N379" s="128"/>
      <c r="O379" s="128"/>
      <c r="P379" s="128"/>
      <c r="Q379" s="128"/>
      <c r="R379" s="128"/>
    </row>
    <row r="380" spans="1:18" s="220" customFormat="1">
      <c r="A380" s="128"/>
      <c r="B380" s="128"/>
      <c r="C380" s="128"/>
      <c r="D380" s="128"/>
      <c r="E380" s="128"/>
      <c r="F380" s="128"/>
      <c r="G380" s="128"/>
      <c r="H380" s="382"/>
      <c r="I380" s="382"/>
      <c r="J380" s="128"/>
      <c r="K380" s="128"/>
      <c r="L380" s="128"/>
      <c r="M380" s="128"/>
      <c r="N380" s="128"/>
      <c r="O380" s="128"/>
      <c r="P380" s="128"/>
      <c r="Q380" s="128"/>
      <c r="R380" s="128"/>
    </row>
    <row r="381" spans="1:18" s="220" customFormat="1">
      <c r="A381" s="128"/>
      <c r="B381" s="128"/>
      <c r="C381" s="128"/>
      <c r="D381" s="128"/>
      <c r="E381" s="128"/>
      <c r="F381" s="128"/>
      <c r="G381" s="128"/>
      <c r="H381" s="382"/>
      <c r="I381" s="382"/>
      <c r="J381" s="128"/>
      <c r="K381" s="128"/>
      <c r="L381" s="128"/>
      <c r="M381" s="128"/>
      <c r="N381" s="128"/>
      <c r="O381" s="128"/>
      <c r="P381" s="128"/>
      <c r="Q381" s="128"/>
      <c r="R381" s="128"/>
    </row>
    <row r="382" spans="1:18" s="220" customFormat="1">
      <c r="A382" s="128"/>
      <c r="B382" s="128"/>
      <c r="C382" s="128"/>
      <c r="D382" s="128"/>
      <c r="E382" s="128"/>
      <c r="F382" s="128"/>
      <c r="G382" s="128"/>
      <c r="H382" s="382"/>
      <c r="I382" s="382"/>
      <c r="J382" s="128"/>
      <c r="K382" s="128"/>
      <c r="L382" s="128"/>
      <c r="M382" s="128"/>
      <c r="N382" s="128"/>
      <c r="O382" s="128"/>
      <c r="P382" s="128"/>
      <c r="Q382" s="128"/>
      <c r="R382" s="128"/>
    </row>
    <row r="383" spans="1:18" s="220" customFormat="1">
      <c r="A383" s="128"/>
      <c r="B383" s="128"/>
      <c r="C383" s="128"/>
      <c r="D383" s="128"/>
      <c r="E383" s="128"/>
      <c r="F383" s="128"/>
      <c r="G383" s="128"/>
      <c r="H383" s="382"/>
      <c r="I383" s="382"/>
      <c r="J383" s="128"/>
      <c r="K383" s="128"/>
      <c r="L383" s="128"/>
      <c r="M383" s="128"/>
      <c r="N383" s="128"/>
      <c r="O383" s="128"/>
      <c r="P383" s="128"/>
      <c r="Q383" s="128"/>
      <c r="R383" s="128"/>
    </row>
    <row r="384" spans="1:18" s="220" customFormat="1">
      <c r="A384" s="128"/>
      <c r="B384" s="128"/>
      <c r="C384" s="128"/>
      <c r="D384" s="128"/>
      <c r="E384" s="128"/>
      <c r="F384" s="128"/>
      <c r="G384" s="128"/>
      <c r="H384" s="382"/>
      <c r="I384" s="382"/>
      <c r="J384" s="128"/>
      <c r="K384" s="128"/>
      <c r="L384" s="128"/>
      <c r="M384" s="128"/>
      <c r="N384" s="128"/>
      <c r="O384" s="128"/>
      <c r="P384" s="128"/>
      <c r="Q384" s="128"/>
      <c r="R384" s="128"/>
    </row>
    <row r="385" spans="1:18" s="220" customFormat="1">
      <c r="A385" s="128"/>
      <c r="B385" s="128"/>
      <c r="C385" s="128"/>
      <c r="D385" s="128"/>
      <c r="E385" s="128"/>
      <c r="F385" s="128"/>
      <c r="G385" s="128"/>
      <c r="H385" s="382"/>
      <c r="I385" s="382"/>
      <c r="J385" s="128"/>
      <c r="K385" s="128"/>
      <c r="L385" s="128"/>
      <c r="M385" s="128"/>
      <c r="N385" s="128"/>
      <c r="O385" s="128"/>
      <c r="P385" s="128"/>
      <c r="Q385" s="128"/>
      <c r="R385" s="128"/>
    </row>
    <row r="386" spans="1:18" s="220" customFormat="1">
      <c r="A386" s="128"/>
      <c r="B386" s="128"/>
      <c r="C386" s="128"/>
      <c r="D386" s="128"/>
      <c r="E386" s="128"/>
      <c r="F386" s="128"/>
      <c r="G386" s="128"/>
      <c r="H386" s="382"/>
      <c r="I386" s="382"/>
      <c r="J386" s="128"/>
      <c r="K386" s="128"/>
      <c r="L386" s="128"/>
      <c r="M386" s="128"/>
      <c r="N386" s="128"/>
      <c r="O386" s="128"/>
      <c r="P386" s="128"/>
      <c r="Q386" s="128"/>
      <c r="R386" s="128"/>
    </row>
    <row r="387" spans="1:18" s="220" customFormat="1">
      <c r="A387" s="128"/>
      <c r="B387" s="128"/>
      <c r="C387" s="128"/>
      <c r="D387" s="128"/>
      <c r="E387" s="128"/>
      <c r="F387" s="128"/>
      <c r="G387" s="128"/>
      <c r="H387" s="382"/>
      <c r="I387" s="382"/>
      <c r="J387" s="128"/>
      <c r="K387" s="128"/>
      <c r="L387" s="128"/>
      <c r="M387" s="128"/>
      <c r="N387" s="128"/>
      <c r="O387" s="128"/>
      <c r="P387" s="128"/>
      <c r="Q387" s="128"/>
      <c r="R387" s="128"/>
    </row>
    <row r="388" spans="1:18" s="220" customFormat="1">
      <c r="A388" s="128"/>
      <c r="B388" s="128"/>
      <c r="C388" s="128"/>
      <c r="D388" s="128"/>
      <c r="E388" s="128"/>
      <c r="F388" s="128"/>
      <c r="G388" s="128"/>
      <c r="H388" s="382"/>
      <c r="I388" s="382"/>
      <c r="J388" s="128"/>
      <c r="K388" s="128"/>
      <c r="L388" s="128"/>
      <c r="M388" s="128"/>
      <c r="N388" s="128"/>
      <c r="O388" s="128"/>
      <c r="P388" s="128"/>
      <c r="Q388" s="128"/>
      <c r="R388" s="128"/>
    </row>
    <row r="389" spans="1:18" s="220" customFormat="1">
      <c r="A389" s="128"/>
      <c r="B389" s="128"/>
      <c r="C389" s="128"/>
      <c r="D389" s="128"/>
      <c r="E389" s="128"/>
      <c r="F389" s="128"/>
      <c r="G389" s="128"/>
      <c r="H389" s="382"/>
      <c r="I389" s="382"/>
      <c r="J389" s="128"/>
      <c r="K389" s="128"/>
      <c r="L389" s="128"/>
      <c r="M389" s="128"/>
      <c r="N389" s="128"/>
      <c r="O389" s="128"/>
      <c r="P389" s="128"/>
      <c r="Q389" s="128"/>
      <c r="R389" s="128"/>
    </row>
    <row r="390" spans="1:18" s="220" customFormat="1">
      <c r="A390" s="128"/>
      <c r="B390" s="128"/>
      <c r="C390" s="128"/>
      <c r="D390" s="128"/>
      <c r="E390" s="128"/>
      <c r="F390" s="128"/>
      <c r="G390" s="128"/>
      <c r="H390" s="382"/>
      <c r="I390" s="382"/>
      <c r="J390" s="128"/>
      <c r="K390" s="128"/>
      <c r="L390" s="128"/>
      <c r="M390" s="128"/>
      <c r="N390" s="128"/>
      <c r="O390" s="128"/>
      <c r="P390" s="128"/>
      <c r="Q390" s="128"/>
      <c r="R390" s="128"/>
    </row>
    <row r="391" spans="1:18" s="220" customFormat="1">
      <c r="A391" s="128"/>
      <c r="B391" s="128"/>
      <c r="C391" s="128"/>
      <c r="D391" s="128"/>
      <c r="E391" s="128"/>
      <c r="F391" s="128"/>
      <c r="G391" s="128"/>
      <c r="H391" s="382"/>
      <c r="I391" s="382"/>
      <c r="J391" s="128"/>
      <c r="K391" s="128"/>
      <c r="L391" s="128"/>
      <c r="M391" s="128"/>
      <c r="N391" s="128"/>
      <c r="O391" s="128"/>
      <c r="P391" s="128"/>
      <c r="Q391" s="128"/>
      <c r="R391" s="128"/>
    </row>
    <row r="392" spans="1:18" s="220" customFormat="1">
      <c r="A392" s="128"/>
      <c r="B392" s="128"/>
      <c r="C392" s="128"/>
      <c r="D392" s="128"/>
      <c r="E392" s="128"/>
      <c r="F392" s="128"/>
      <c r="G392" s="128"/>
      <c r="H392" s="382"/>
      <c r="I392" s="382"/>
      <c r="J392" s="128"/>
      <c r="K392" s="128"/>
      <c r="L392" s="128"/>
      <c r="M392" s="128"/>
      <c r="N392" s="128"/>
      <c r="O392" s="128"/>
      <c r="P392" s="128"/>
      <c r="Q392" s="128"/>
      <c r="R392" s="128"/>
    </row>
    <row r="393" spans="1:18" s="220" customFormat="1">
      <c r="A393" s="128"/>
      <c r="B393" s="128"/>
      <c r="C393" s="128"/>
      <c r="D393" s="128"/>
      <c r="E393" s="128"/>
      <c r="F393" s="128"/>
      <c r="G393" s="128"/>
      <c r="H393" s="382"/>
      <c r="I393" s="382"/>
      <c r="J393" s="128"/>
      <c r="K393" s="128"/>
      <c r="L393" s="128"/>
      <c r="M393" s="128"/>
      <c r="N393" s="128"/>
      <c r="O393" s="128"/>
      <c r="P393" s="128"/>
      <c r="Q393" s="128"/>
      <c r="R393" s="128"/>
    </row>
    <row r="394" spans="1:18" s="220" customFormat="1">
      <c r="A394" s="128"/>
      <c r="B394" s="128"/>
      <c r="C394" s="128"/>
      <c r="D394" s="128"/>
      <c r="E394" s="128"/>
      <c r="F394" s="128"/>
      <c r="G394" s="128"/>
      <c r="H394" s="382"/>
      <c r="I394" s="382"/>
      <c r="J394" s="128"/>
      <c r="K394" s="128"/>
      <c r="L394" s="128"/>
      <c r="M394" s="128"/>
      <c r="N394" s="128"/>
      <c r="O394" s="128"/>
      <c r="P394" s="128"/>
      <c r="Q394" s="128"/>
      <c r="R394" s="128"/>
    </row>
    <row r="395" spans="1:18" s="220" customFormat="1">
      <c r="A395" s="128"/>
      <c r="B395" s="128"/>
      <c r="C395" s="128"/>
      <c r="D395" s="128"/>
      <c r="E395" s="128"/>
      <c r="F395" s="128"/>
      <c r="G395" s="128"/>
      <c r="H395" s="382"/>
      <c r="I395" s="382"/>
      <c r="J395" s="128"/>
      <c r="K395" s="128"/>
      <c r="L395" s="128"/>
      <c r="M395" s="128"/>
      <c r="N395" s="128"/>
      <c r="O395" s="128"/>
      <c r="P395" s="128"/>
      <c r="Q395" s="128"/>
      <c r="R395" s="128"/>
    </row>
    <row r="396" spans="1:18" s="220" customFormat="1">
      <c r="A396" s="128"/>
      <c r="B396" s="128"/>
      <c r="C396" s="128"/>
      <c r="D396" s="128"/>
      <c r="E396" s="128"/>
      <c r="F396" s="128"/>
      <c r="G396" s="128"/>
      <c r="H396" s="382"/>
      <c r="I396" s="382"/>
      <c r="J396" s="128"/>
      <c r="K396" s="128"/>
      <c r="L396" s="128"/>
      <c r="M396" s="128"/>
      <c r="N396" s="128"/>
      <c r="O396" s="128"/>
      <c r="P396" s="128"/>
      <c r="Q396" s="128"/>
      <c r="R396" s="128"/>
    </row>
    <row r="397" spans="1:18" s="220" customFormat="1">
      <c r="A397" s="128"/>
      <c r="B397" s="128"/>
      <c r="C397" s="128"/>
      <c r="D397" s="128"/>
      <c r="E397" s="128"/>
      <c r="F397" s="128"/>
      <c r="G397" s="128"/>
      <c r="H397" s="382"/>
      <c r="I397" s="382"/>
      <c r="J397" s="128"/>
      <c r="K397" s="128"/>
      <c r="L397" s="128"/>
      <c r="M397" s="128"/>
      <c r="N397" s="128"/>
      <c r="O397" s="128"/>
      <c r="P397" s="128"/>
      <c r="Q397" s="128"/>
      <c r="R397" s="128"/>
    </row>
    <row r="398" spans="1:18" s="220" customFormat="1">
      <c r="A398" s="128"/>
      <c r="B398" s="128"/>
      <c r="C398" s="128"/>
      <c r="D398" s="128"/>
      <c r="E398" s="128"/>
      <c r="F398" s="128"/>
      <c r="G398" s="128"/>
      <c r="H398" s="382"/>
      <c r="I398" s="382"/>
      <c r="J398" s="128"/>
      <c r="K398" s="128"/>
      <c r="L398" s="128"/>
      <c r="M398" s="128"/>
      <c r="N398" s="128"/>
      <c r="O398" s="128"/>
      <c r="P398" s="128"/>
      <c r="Q398" s="128"/>
      <c r="R398" s="128"/>
    </row>
    <row r="399" spans="1:18" s="220" customFormat="1">
      <c r="A399" s="128"/>
      <c r="B399" s="128"/>
      <c r="C399" s="128"/>
      <c r="D399" s="128"/>
      <c r="E399" s="128"/>
      <c r="F399" s="128"/>
      <c r="G399" s="128"/>
      <c r="H399" s="382"/>
      <c r="I399" s="382"/>
      <c r="J399" s="128"/>
      <c r="K399" s="128"/>
      <c r="L399" s="128"/>
      <c r="M399" s="128"/>
      <c r="N399" s="128"/>
      <c r="O399" s="128"/>
      <c r="P399" s="128"/>
      <c r="Q399" s="128"/>
      <c r="R399" s="128"/>
    </row>
    <row r="400" spans="1:18" s="220" customFormat="1">
      <c r="A400" s="128"/>
      <c r="B400" s="128"/>
      <c r="C400" s="128"/>
      <c r="D400" s="128"/>
      <c r="E400" s="128"/>
      <c r="F400" s="128"/>
      <c r="G400" s="128"/>
      <c r="H400" s="382"/>
      <c r="I400" s="382"/>
      <c r="J400" s="128"/>
      <c r="K400" s="128"/>
      <c r="L400" s="128"/>
      <c r="M400" s="128"/>
      <c r="N400" s="128"/>
      <c r="O400" s="128"/>
      <c r="P400" s="128"/>
      <c r="Q400" s="128"/>
      <c r="R400" s="128"/>
    </row>
    <row r="401" spans="1:18" s="220" customFormat="1">
      <c r="A401" s="128"/>
      <c r="B401" s="128"/>
      <c r="C401" s="128"/>
      <c r="D401" s="128"/>
      <c r="E401" s="128"/>
      <c r="F401" s="128"/>
      <c r="G401" s="128"/>
      <c r="H401" s="382"/>
      <c r="I401" s="382"/>
      <c r="J401" s="128"/>
      <c r="K401" s="128"/>
      <c r="L401" s="128"/>
      <c r="M401" s="128"/>
      <c r="N401" s="128"/>
      <c r="O401" s="128"/>
      <c r="P401" s="128"/>
      <c r="Q401" s="128"/>
      <c r="R401" s="128"/>
    </row>
    <row r="402" spans="1:18" s="220" customFormat="1">
      <c r="A402" s="128"/>
      <c r="B402" s="128"/>
      <c r="C402" s="128"/>
      <c r="D402" s="128"/>
      <c r="E402" s="128"/>
      <c r="F402" s="128"/>
      <c r="G402" s="128"/>
      <c r="H402" s="382"/>
      <c r="I402" s="382"/>
      <c r="J402" s="128"/>
      <c r="K402" s="128"/>
      <c r="L402" s="128"/>
      <c r="M402" s="128"/>
      <c r="N402" s="128"/>
      <c r="O402" s="128"/>
      <c r="P402" s="128"/>
      <c r="Q402" s="128"/>
      <c r="R402" s="128"/>
    </row>
    <row r="403" spans="1:18" s="220" customFormat="1">
      <c r="A403" s="128"/>
      <c r="B403" s="128"/>
      <c r="C403" s="128"/>
      <c r="D403" s="128"/>
      <c r="E403" s="128"/>
      <c r="F403" s="128"/>
      <c r="G403" s="128"/>
      <c r="H403" s="382"/>
      <c r="I403" s="382"/>
      <c r="J403" s="128"/>
      <c r="K403" s="128"/>
      <c r="L403" s="128"/>
      <c r="M403" s="128"/>
      <c r="N403" s="128"/>
      <c r="O403" s="128"/>
      <c r="P403" s="128"/>
      <c r="Q403" s="128"/>
      <c r="R403" s="128"/>
    </row>
    <row r="404" spans="1:18" s="220" customFormat="1">
      <c r="A404" s="128"/>
      <c r="B404" s="128"/>
      <c r="C404" s="128"/>
      <c r="D404" s="128"/>
      <c r="E404" s="128"/>
      <c r="F404" s="128"/>
      <c r="G404" s="128"/>
      <c r="H404" s="382"/>
      <c r="I404" s="382"/>
      <c r="J404" s="128"/>
      <c r="K404" s="128"/>
      <c r="L404" s="128"/>
      <c r="M404" s="128"/>
      <c r="N404" s="128"/>
      <c r="O404" s="128"/>
      <c r="P404" s="128"/>
      <c r="Q404" s="128"/>
      <c r="R404" s="128"/>
    </row>
    <row r="405" spans="1:18" s="220" customFormat="1">
      <c r="A405" s="128"/>
      <c r="B405" s="128"/>
      <c r="C405" s="128"/>
      <c r="D405" s="128"/>
      <c r="E405" s="128"/>
      <c r="F405" s="128"/>
      <c r="G405" s="128"/>
      <c r="H405" s="382"/>
      <c r="I405" s="382"/>
      <c r="J405" s="128"/>
      <c r="K405" s="128"/>
      <c r="L405" s="128"/>
      <c r="M405" s="128"/>
      <c r="N405" s="128"/>
      <c r="O405" s="128"/>
      <c r="P405" s="128"/>
      <c r="Q405" s="128"/>
      <c r="R405" s="128"/>
    </row>
    <row r="406" spans="1:18" s="220" customFormat="1">
      <c r="A406" s="128"/>
      <c r="B406" s="128"/>
      <c r="C406" s="128"/>
      <c r="D406" s="128"/>
      <c r="E406" s="128"/>
      <c r="F406" s="128"/>
      <c r="G406" s="128"/>
      <c r="H406" s="382"/>
      <c r="I406" s="382"/>
      <c r="J406" s="128"/>
      <c r="K406" s="128"/>
      <c r="L406" s="128"/>
      <c r="M406" s="128"/>
      <c r="N406" s="128"/>
      <c r="O406" s="128"/>
      <c r="P406" s="128"/>
      <c r="Q406" s="128"/>
      <c r="R406" s="128"/>
    </row>
    <row r="407" spans="1:18" s="220" customFormat="1">
      <c r="A407" s="128"/>
      <c r="B407" s="128"/>
      <c r="C407" s="128"/>
      <c r="D407" s="128"/>
      <c r="E407" s="128"/>
      <c r="F407" s="128"/>
      <c r="G407" s="128"/>
      <c r="H407" s="382"/>
      <c r="I407" s="382"/>
      <c r="J407" s="128"/>
      <c r="K407" s="128"/>
      <c r="L407" s="128"/>
      <c r="M407" s="128"/>
      <c r="N407" s="128"/>
      <c r="O407" s="128"/>
      <c r="P407" s="128"/>
      <c r="Q407" s="128"/>
      <c r="R407" s="128"/>
    </row>
    <row r="408" spans="1:18" s="220" customFormat="1">
      <c r="A408" s="128"/>
      <c r="B408" s="128"/>
      <c r="C408" s="128"/>
      <c r="D408" s="128"/>
      <c r="E408" s="128"/>
      <c r="F408" s="128"/>
      <c r="G408" s="128"/>
      <c r="H408" s="382"/>
      <c r="I408" s="382"/>
      <c r="J408" s="128"/>
      <c r="K408" s="128"/>
      <c r="L408" s="128"/>
      <c r="M408" s="128"/>
      <c r="N408" s="128"/>
      <c r="O408" s="128"/>
      <c r="P408" s="128"/>
      <c r="Q408" s="128"/>
      <c r="R408" s="128"/>
    </row>
    <row r="409" spans="1:18" s="220" customFormat="1">
      <c r="A409" s="128"/>
      <c r="B409" s="128"/>
      <c r="C409" s="128"/>
      <c r="D409" s="128"/>
      <c r="E409" s="128"/>
      <c r="F409" s="128"/>
      <c r="G409" s="128"/>
      <c r="H409" s="382"/>
      <c r="I409" s="382"/>
      <c r="J409" s="128"/>
      <c r="K409" s="128"/>
      <c r="L409" s="128"/>
      <c r="M409" s="128"/>
      <c r="N409" s="128"/>
      <c r="O409" s="128"/>
      <c r="P409" s="128"/>
      <c r="Q409" s="128"/>
      <c r="R409" s="128"/>
    </row>
    <row r="410" spans="1:18" s="220" customFormat="1">
      <c r="A410" s="128"/>
      <c r="B410" s="128"/>
      <c r="C410" s="128"/>
      <c r="D410" s="128"/>
      <c r="E410" s="128"/>
      <c r="F410" s="128"/>
      <c r="G410" s="128"/>
      <c r="H410" s="382"/>
      <c r="I410" s="382"/>
      <c r="J410" s="128"/>
      <c r="K410" s="128"/>
      <c r="L410" s="128"/>
      <c r="M410" s="128"/>
      <c r="N410" s="128"/>
      <c r="O410" s="128"/>
      <c r="P410" s="128"/>
      <c r="Q410" s="128"/>
      <c r="R410" s="128"/>
    </row>
    <row r="411" spans="1:18" s="220" customFormat="1">
      <c r="A411" s="128"/>
      <c r="B411" s="128"/>
      <c r="C411" s="128"/>
      <c r="D411" s="128"/>
      <c r="E411" s="128"/>
      <c r="F411" s="128"/>
      <c r="G411" s="128"/>
      <c r="H411" s="382"/>
      <c r="I411" s="382"/>
      <c r="J411" s="128"/>
      <c r="K411" s="128"/>
      <c r="L411" s="128"/>
      <c r="M411" s="128"/>
      <c r="N411" s="128"/>
      <c r="O411" s="128"/>
      <c r="P411" s="128"/>
      <c r="Q411" s="128"/>
      <c r="R411" s="128"/>
    </row>
    <row r="412" spans="1:18" s="220" customFormat="1">
      <c r="A412" s="128"/>
      <c r="B412" s="128"/>
      <c r="C412" s="128"/>
      <c r="D412" s="128"/>
      <c r="E412" s="128"/>
      <c r="F412" s="128"/>
      <c r="G412" s="128"/>
      <c r="H412" s="382"/>
      <c r="I412" s="382"/>
      <c r="J412" s="128"/>
      <c r="K412" s="128"/>
      <c r="L412" s="128"/>
      <c r="M412" s="128"/>
      <c r="N412" s="128"/>
      <c r="O412" s="128"/>
      <c r="P412" s="128"/>
      <c r="Q412" s="128"/>
      <c r="R412" s="128"/>
    </row>
    <row r="413" spans="1:18" s="220" customFormat="1">
      <c r="A413" s="128"/>
      <c r="B413" s="128"/>
      <c r="C413" s="128"/>
      <c r="D413" s="128"/>
      <c r="E413" s="128"/>
      <c r="F413" s="128"/>
      <c r="G413" s="128"/>
      <c r="H413" s="382"/>
      <c r="I413" s="382"/>
      <c r="J413" s="128"/>
      <c r="K413" s="128"/>
      <c r="L413" s="128"/>
      <c r="M413" s="128"/>
      <c r="N413" s="128"/>
      <c r="O413" s="128"/>
      <c r="P413" s="128"/>
      <c r="Q413" s="128"/>
      <c r="R413" s="128"/>
    </row>
    <row r="414" spans="1:18" s="220" customFormat="1">
      <c r="A414" s="128"/>
      <c r="B414" s="128"/>
      <c r="C414" s="128"/>
      <c r="D414" s="128"/>
      <c r="E414" s="128"/>
      <c r="F414" s="128"/>
      <c r="G414" s="128"/>
      <c r="H414" s="382"/>
      <c r="I414" s="382"/>
      <c r="J414" s="128"/>
      <c r="K414" s="128"/>
      <c r="L414" s="128"/>
      <c r="M414" s="128"/>
      <c r="N414" s="128"/>
      <c r="O414" s="128"/>
      <c r="P414" s="128"/>
      <c r="Q414" s="128"/>
      <c r="R414" s="128"/>
    </row>
    <row r="415" spans="1:18" s="220" customFormat="1">
      <c r="A415" s="128"/>
      <c r="B415" s="128"/>
      <c r="C415" s="128"/>
      <c r="D415" s="128"/>
      <c r="E415" s="128"/>
      <c r="F415" s="128"/>
      <c r="G415" s="128"/>
      <c r="H415" s="382"/>
      <c r="I415" s="382"/>
      <c r="J415" s="128"/>
      <c r="K415" s="128"/>
      <c r="L415" s="128"/>
      <c r="M415" s="128"/>
      <c r="N415" s="128"/>
      <c r="O415" s="128"/>
      <c r="P415" s="128"/>
      <c r="Q415" s="128"/>
      <c r="R415" s="128"/>
    </row>
    <row r="416" spans="1:18" s="220" customFormat="1">
      <c r="A416" s="128"/>
      <c r="B416" s="128"/>
      <c r="C416" s="128"/>
      <c r="D416" s="128"/>
      <c r="E416" s="128"/>
      <c r="F416" s="128"/>
      <c r="G416" s="128"/>
      <c r="H416" s="382"/>
      <c r="I416" s="382"/>
      <c r="J416" s="128"/>
      <c r="K416" s="128"/>
      <c r="L416" s="128"/>
      <c r="M416" s="128"/>
      <c r="N416" s="128"/>
      <c r="O416" s="128"/>
      <c r="P416" s="128"/>
      <c r="Q416" s="128"/>
      <c r="R416" s="128"/>
    </row>
    <row r="417" spans="1:18" s="220" customFormat="1">
      <c r="A417" s="128"/>
      <c r="B417" s="128"/>
      <c r="C417" s="128"/>
      <c r="D417" s="128"/>
      <c r="E417" s="128"/>
      <c r="F417" s="128"/>
      <c r="G417" s="128"/>
      <c r="H417" s="382"/>
      <c r="I417" s="382"/>
      <c r="J417" s="128"/>
      <c r="K417" s="128"/>
      <c r="L417" s="128"/>
      <c r="M417" s="128"/>
      <c r="N417" s="128"/>
      <c r="O417" s="128"/>
      <c r="P417" s="128"/>
      <c r="Q417" s="128"/>
      <c r="R417" s="128"/>
    </row>
    <row r="418" spans="1:18" s="220" customFormat="1">
      <c r="A418" s="128"/>
      <c r="B418" s="128"/>
      <c r="C418" s="128"/>
      <c r="D418" s="128"/>
      <c r="E418" s="128"/>
      <c r="F418" s="128"/>
      <c r="G418" s="128"/>
      <c r="H418" s="382"/>
      <c r="I418" s="382"/>
      <c r="J418" s="128"/>
      <c r="K418" s="128"/>
      <c r="L418" s="128"/>
      <c r="M418" s="128"/>
      <c r="N418" s="128"/>
      <c r="O418" s="128"/>
      <c r="P418" s="128"/>
      <c r="Q418" s="128"/>
      <c r="R418" s="128"/>
    </row>
    <row r="419" spans="1:18" s="220" customFormat="1">
      <c r="A419" s="128"/>
      <c r="B419" s="128"/>
      <c r="C419" s="128"/>
      <c r="D419" s="128"/>
      <c r="E419" s="128"/>
      <c r="F419" s="128"/>
      <c r="G419" s="128"/>
      <c r="H419" s="382"/>
      <c r="I419" s="382"/>
      <c r="J419" s="128"/>
      <c r="K419" s="128"/>
      <c r="L419" s="128"/>
      <c r="M419" s="128"/>
      <c r="N419" s="128"/>
      <c r="O419" s="128"/>
      <c r="P419" s="128"/>
      <c r="Q419" s="128"/>
      <c r="R419" s="128"/>
    </row>
    <row r="420" spans="1:18" s="220" customFormat="1">
      <c r="A420" s="128"/>
      <c r="B420" s="128"/>
      <c r="C420" s="128"/>
      <c r="D420" s="128"/>
      <c r="E420" s="128"/>
      <c r="F420" s="128"/>
      <c r="G420" s="128"/>
      <c r="H420" s="382"/>
      <c r="I420" s="382"/>
      <c r="J420" s="128"/>
      <c r="K420" s="128"/>
      <c r="L420" s="128"/>
      <c r="M420" s="128"/>
      <c r="N420" s="128"/>
      <c r="O420" s="128"/>
      <c r="P420" s="128"/>
      <c r="Q420" s="128"/>
      <c r="R420" s="128"/>
    </row>
    <row r="421" spans="1:18" s="220" customFormat="1">
      <c r="A421" s="128"/>
      <c r="B421" s="128"/>
      <c r="C421" s="128"/>
      <c r="D421" s="128"/>
      <c r="E421" s="128"/>
      <c r="F421" s="128"/>
      <c r="G421" s="128"/>
      <c r="H421" s="382"/>
      <c r="I421" s="382"/>
      <c r="J421" s="128"/>
      <c r="K421" s="128"/>
      <c r="L421" s="128"/>
      <c r="M421" s="128"/>
      <c r="N421" s="128"/>
      <c r="O421" s="128"/>
      <c r="P421" s="128"/>
      <c r="Q421" s="128"/>
      <c r="R421" s="128"/>
    </row>
    <row r="422" spans="1:18" s="220" customFormat="1">
      <c r="A422" s="128"/>
      <c r="B422" s="128"/>
      <c r="C422" s="128"/>
      <c r="D422" s="128"/>
      <c r="E422" s="128"/>
      <c r="F422" s="128"/>
      <c r="G422" s="128"/>
      <c r="H422" s="382"/>
      <c r="I422" s="382"/>
      <c r="J422" s="128"/>
      <c r="K422" s="128"/>
      <c r="L422" s="128"/>
      <c r="M422" s="128"/>
      <c r="N422" s="128"/>
      <c r="O422" s="128"/>
      <c r="P422" s="128"/>
      <c r="Q422" s="128"/>
      <c r="R422" s="128"/>
    </row>
    <row r="423" spans="1:18" s="220" customFormat="1">
      <c r="A423" s="128"/>
      <c r="B423" s="128"/>
      <c r="C423" s="128"/>
      <c r="D423" s="128"/>
      <c r="E423" s="128"/>
      <c r="F423" s="128"/>
      <c r="G423" s="128"/>
      <c r="H423" s="382"/>
      <c r="I423" s="382"/>
      <c r="J423" s="128"/>
      <c r="K423" s="128"/>
      <c r="L423" s="128"/>
      <c r="M423" s="128"/>
      <c r="N423" s="128"/>
      <c r="O423" s="128"/>
      <c r="P423" s="128"/>
      <c r="Q423" s="128"/>
      <c r="R423" s="128"/>
    </row>
    <row r="424" spans="1:18" s="220" customFormat="1">
      <c r="A424" s="128"/>
      <c r="B424" s="128"/>
      <c r="C424" s="128"/>
      <c r="D424" s="128"/>
      <c r="E424" s="128"/>
      <c r="F424" s="128"/>
      <c r="G424" s="128"/>
      <c r="H424" s="382"/>
      <c r="I424" s="382"/>
      <c r="J424" s="128"/>
      <c r="K424" s="128"/>
      <c r="L424" s="128"/>
      <c r="M424" s="128"/>
      <c r="N424" s="128"/>
      <c r="O424" s="128"/>
      <c r="P424" s="128"/>
      <c r="Q424" s="128"/>
      <c r="R424" s="128"/>
    </row>
    <row r="425" spans="1:18" s="220" customFormat="1">
      <c r="A425" s="128"/>
      <c r="B425" s="128"/>
      <c r="C425" s="128"/>
      <c r="D425" s="128"/>
      <c r="E425" s="128"/>
      <c r="F425" s="128"/>
      <c r="G425" s="128"/>
      <c r="H425" s="382"/>
      <c r="I425" s="382"/>
      <c r="J425" s="128"/>
      <c r="K425" s="128"/>
      <c r="L425" s="128"/>
      <c r="M425" s="128"/>
      <c r="N425" s="128"/>
      <c r="O425" s="128"/>
      <c r="P425" s="128"/>
      <c r="Q425" s="128"/>
      <c r="R425" s="128"/>
    </row>
    <row r="426" spans="1:18" s="220" customFormat="1">
      <c r="A426" s="128"/>
      <c r="B426" s="128"/>
      <c r="C426" s="128"/>
      <c r="D426" s="128"/>
      <c r="E426" s="128"/>
      <c r="F426" s="128"/>
      <c r="G426" s="128"/>
      <c r="H426" s="382"/>
      <c r="I426" s="382"/>
      <c r="J426" s="128"/>
      <c r="K426" s="128"/>
      <c r="L426" s="128"/>
      <c r="M426" s="128"/>
      <c r="N426" s="128"/>
      <c r="O426" s="128"/>
      <c r="P426" s="128"/>
      <c r="Q426" s="128"/>
      <c r="R426" s="128"/>
    </row>
    <row r="427" spans="1:18" s="220" customFormat="1">
      <c r="A427" s="128"/>
      <c r="B427" s="128"/>
      <c r="C427" s="128"/>
      <c r="D427" s="128"/>
      <c r="E427" s="128"/>
      <c r="F427" s="128"/>
      <c r="G427" s="128"/>
      <c r="H427" s="382"/>
      <c r="I427" s="382"/>
      <c r="J427" s="128"/>
      <c r="K427" s="128"/>
      <c r="L427" s="128"/>
      <c r="M427" s="128"/>
      <c r="N427" s="128"/>
      <c r="O427" s="128"/>
      <c r="P427" s="128"/>
      <c r="Q427" s="128"/>
      <c r="R427" s="128"/>
    </row>
    <row r="428" spans="1:18" s="220" customFormat="1">
      <c r="A428" s="128"/>
      <c r="B428" s="128"/>
      <c r="C428" s="128"/>
      <c r="D428" s="128"/>
      <c r="E428" s="128"/>
      <c r="F428" s="128"/>
      <c r="G428" s="128"/>
      <c r="H428" s="382"/>
      <c r="I428" s="382"/>
      <c r="J428" s="128"/>
      <c r="K428" s="128"/>
      <c r="L428" s="128"/>
      <c r="M428" s="128"/>
      <c r="N428" s="128"/>
      <c r="O428" s="128"/>
      <c r="P428" s="128"/>
      <c r="Q428" s="128"/>
      <c r="R428" s="128"/>
    </row>
    <row r="429" spans="1:18" s="220" customFormat="1">
      <c r="A429" s="128"/>
      <c r="B429" s="128"/>
      <c r="C429" s="128"/>
      <c r="D429" s="128"/>
      <c r="E429" s="128"/>
      <c r="F429" s="128"/>
      <c r="G429" s="128"/>
      <c r="H429" s="382"/>
      <c r="I429" s="382"/>
      <c r="J429" s="128"/>
      <c r="K429" s="128"/>
      <c r="L429" s="128"/>
      <c r="M429" s="128"/>
      <c r="N429" s="128"/>
      <c r="O429" s="128"/>
      <c r="P429" s="128"/>
      <c r="Q429" s="128"/>
      <c r="R429" s="128"/>
    </row>
    <row r="430" spans="1:18" s="220" customFormat="1">
      <c r="A430" s="128"/>
      <c r="B430" s="128"/>
      <c r="C430" s="128"/>
      <c r="D430" s="128"/>
      <c r="E430" s="128"/>
      <c r="F430" s="128"/>
      <c r="G430" s="128"/>
      <c r="H430" s="382"/>
      <c r="I430" s="382"/>
      <c r="J430" s="128"/>
      <c r="K430" s="128"/>
      <c r="L430" s="128"/>
      <c r="M430" s="128"/>
      <c r="N430" s="128"/>
      <c r="O430" s="128"/>
      <c r="P430" s="128"/>
      <c r="Q430" s="128"/>
      <c r="R430" s="128"/>
    </row>
    <row r="431" spans="1:18" s="220" customFormat="1">
      <c r="A431" s="128"/>
      <c r="B431" s="128"/>
      <c r="C431" s="128"/>
      <c r="D431" s="128"/>
      <c r="E431" s="128"/>
      <c r="F431" s="128"/>
      <c r="G431" s="128"/>
      <c r="H431" s="382"/>
      <c r="I431" s="382"/>
      <c r="J431" s="128"/>
      <c r="K431" s="128"/>
      <c r="L431" s="128"/>
      <c r="M431" s="128"/>
      <c r="N431" s="128"/>
      <c r="O431" s="128"/>
      <c r="P431" s="128"/>
      <c r="Q431" s="128"/>
      <c r="R431" s="128"/>
    </row>
    <row r="432" spans="1:18" s="220" customFormat="1">
      <c r="A432" s="128"/>
      <c r="B432" s="128"/>
      <c r="C432" s="128"/>
      <c r="D432" s="128"/>
      <c r="E432" s="128"/>
      <c r="F432" s="128"/>
      <c r="G432" s="128"/>
      <c r="H432" s="382"/>
      <c r="I432" s="382"/>
      <c r="J432" s="128"/>
      <c r="K432" s="128"/>
      <c r="L432" s="128"/>
      <c r="M432" s="128"/>
      <c r="N432" s="128"/>
      <c r="O432" s="128"/>
      <c r="P432" s="128"/>
      <c r="Q432" s="128"/>
      <c r="R432" s="128"/>
    </row>
    <row r="433" spans="1:18" s="220" customFormat="1">
      <c r="A433" s="128"/>
      <c r="B433" s="128"/>
      <c r="C433" s="128"/>
      <c r="D433" s="128"/>
      <c r="E433" s="128"/>
      <c r="F433" s="128"/>
      <c r="G433" s="128"/>
      <c r="H433" s="382"/>
      <c r="I433" s="382"/>
      <c r="J433" s="128"/>
      <c r="K433" s="128"/>
      <c r="L433" s="128"/>
      <c r="M433" s="128"/>
      <c r="N433" s="128"/>
      <c r="O433" s="128"/>
      <c r="P433" s="128"/>
      <c r="Q433" s="128"/>
      <c r="R433" s="128"/>
    </row>
    <row r="434" spans="1:18" s="220" customFormat="1">
      <c r="A434" s="128"/>
      <c r="B434" s="128"/>
      <c r="C434" s="128"/>
      <c r="D434" s="128"/>
      <c r="E434" s="128"/>
      <c r="F434" s="128"/>
      <c r="G434" s="128"/>
      <c r="H434" s="382"/>
      <c r="I434" s="382"/>
      <c r="J434" s="128"/>
      <c r="K434" s="128"/>
      <c r="L434" s="128"/>
      <c r="M434" s="128"/>
      <c r="N434" s="128"/>
      <c r="O434" s="128"/>
      <c r="P434" s="128"/>
      <c r="Q434" s="128"/>
      <c r="R434" s="128"/>
    </row>
    <row r="435" spans="1:18" s="220" customFormat="1">
      <c r="A435" s="128"/>
      <c r="B435" s="128"/>
      <c r="C435" s="128"/>
      <c r="D435" s="128"/>
      <c r="E435" s="128"/>
      <c r="F435" s="128"/>
      <c r="G435" s="128"/>
      <c r="H435" s="382"/>
      <c r="I435" s="382"/>
      <c r="J435" s="128"/>
      <c r="K435" s="128"/>
      <c r="L435" s="128"/>
      <c r="M435" s="128"/>
      <c r="N435" s="128"/>
      <c r="O435" s="128"/>
      <c r="P435" s="128"/>
      <c r="Q435" s="128"/>
      <c r="R435" s="128"/>
    </row>
    <row r="436" spans="1:18" s="220" customFormat="1">
      <c r="A436" s="128"/>
      <c r="B436" s="128"/>
      <c r="C436" s="128"/>
      <c r="D436" s="128"/>
      <c r="E436" s="128"/>
      <c r="F436" s="128"/>
      <c r="G436" s="128"/>
      <c r="H436" s="382"/>
      <c r="I436" s="382"/>
      <c r="J436" s="128"/>
      <c r="K436" s="128"/>
      <c r="L436" s="128"/>
      <c r="M436" s="128"/>
      <c r="N436" s="128"/>
      <c r="O436" s="128"/>
      <c r="P436" s="128"/>
      <c r="Q436" s="128"/>
      <c r="R436" s="128"/>
    </row>
    <row r="437" spans="1:18" s="220" customFormat="1">
      <c r="A437" s="128"/>
      <c r="B437" s="128"/>
      <c r="C437" s="128"/>
      <c r="D437" s="128"/>
      <c r="E437" s="128"/>
      <c r="F437" s="128"/>
      <c r="G437" s="128"/>
      <c r="H437" s="382"/>
      <c r="I437" s="382"/>
      <c r="J437" s="128"/>
      <c r="K437" s="128"/>
      <c r="L437" s="128"/>
      <c r="M437" s="128"/>
      <c r="N437" s="128"/>
      <c r="O437" s="128"/>
      <c r="P437" s="128"/>
      <c r="Q437" s="128"/>
      <c r="R437" s="128"/>
    </row>
    <row r="438" spans="1:18" s="220" customFormat="1">
      <c r="A438" s="128"/>
      <c r="B438" s="128"/>
      <c r="C438" s="128"/>
      <c r="D438" s="128"/>
      <c r="E438" s="128"/>
      <c r="F438" s="128"/>
      <c r="G438" s="128"/>
      <c r="H438" s="382"/>
      <c r="I438" s="382"/>
      <c r="J438" s="128"/>
      <c r="K438" s="128"/>
      <c r="L438" s="128"/>
      <c r="M438" s="128"/>
      <c r="N438" s="128"/>
      <c r="O438" s="128"/>
      <c r="P438" s="128"/>
      <c r="Q438" s="128"/>
      <c r="R438" s="128"/>
    </row>
    <row r="439" spans="1:18" s="220" customFormat="1">
      <c r="A439" s="128"/>
      <c r="B439" s="128"/>
      <c r="C439" s="128"/>
      <c r="D439" s="128"/>
      <c r="E439" s="128"/>
      <c r="F439" s="128"/>
      <c r="G439" s="128"/>
      <c r="H439" s="382"/>
      <c r="I439" s="382"/>
      <c r="J439" s="128"/>
      <c r="K439" s="128"/>
      <c r="L439" s="128"/>
      <c r="M439" s="128"/>
      <c r="N439" s="128"/>
      <c r="O439" s="128"/>
      <c r="P439" s="128"/>
      <c r="Q439" s="128"/>
      <c r="R439" s="128"/>
    </row>
    <row r="440" spans="1:18" s="220" customFormat="1">
      <c r="A440" s="128"/>
      <c r="B440" s="128"/>
      <c r="C440" s="128"/>
      <c r="D440" s="128"/>
      <c r="E440" s="128"/>
      <c r="F440" s="128"/>
      <c r="G440" s="128"/>
      <c r="H440" s="382"/>
      <c r="I440" s="382"/>
      <c r="J440" s="128"/>
      <c r="K440" s="128"/>
      <c r="L440" s="128"/>
      <c r="M440" s="128"/>
      <c r="N440" s="128"/>
      <c r="O440" s="128"/>
      <c r="P440" s="128"/>
      <c r="Q440" s="128"/>
      <c r="R440" s="128"/>
    </row>
    <row r="441" spans="1:18" s="220" customFormat="1">
      <c r="A441" s="128"/>
      <c r="B441" s="128"/>
      <c r="C441" s="128"/>
      <c r="D441" s="128"/>
      <c r="E441" s="128"/>
      <c r="F441" s="128"/>
      <c r="G441" s="128"/>
      <c r="H441" s="382"/>
      <c r="I441" s="382"/>
      <c r="J441" s="128"/>
      <c r="K441" s="128"/>
      <c r="L441" s="128"/>
      <c r="M441" s="128"/>
      <c r="N441" s="128"/>
      <c r="O441" s="128"/>
      <c r="P441" s="128"/>
      <c r="Q441" s="128"/>
      <c r="R441" s="128"/>
    </row>
    <row r="442" spans="1:18" s="220" customFormat="1">
      <c r="A442" s="128"/>
      <c r="B442" s="128"/>
      <c r="C442" s="128"/>
      <c r="D442" s="128"/>
      <c r="E442" s="128"/>
      <c r="F442" s="128"/>
      <c r="G442" s="128"/>
      <c r="H442" s="382"/>
      <c r="I442" s="382"/>
      <c r="J442" s="128"/>
      <c r="K442" s="128"/>
      <c r="L442" s="128"/>
      <c r="M442" s="128"/>
      <c r="N442" s="128"/>
      <c r="O442" s="128"/>
      <c r="P442" s="128"/>
      <c r="Q442" s="128"/>
      <c r="R442" s="128"/>
    </row>
    <row r="443" spans="1:18" s="220" customFormat="1">
      <c r="A443" s="128"/>
      <c r="B443" s="128"/>
      <c r="C443" s="128"/>
      <c r="D443" s="128"/>
      <c r="E443" s="128"/>
      <c r="F443" s="128"/>
      <c r="G443" s="128"/>
      <c r="H443" s="382"/>
      <c r="I443" s="382"/>
      <c r="J443" s="128"/>
      <c r="K443" s="128"/>
      <c r="L443" s="128"/>
      <c r="M443" s="128"/>
      <c r="N443" s="128"/>
      <c r="O443" s="128"/>
      <c r="P443" s="128"/>
      <c r="Q443" s="128"/>
      <c r="R443" s="128"/>
    </row>
    <row r="444" spans="1:18" s="220" customFormat="1">
      <c r="A444" s="128"/>
      <c r="B444" s="128"/>
      <c r="C444" s="128"/>
      <c r="D444" s="128"/>
      <c r="E444" s="128"/>
      <c r="F444" s="128"/>
      <c r="G444" s="128"/>
      <c r="H444" s="382"/>
      <c r="I444" s="382"/>
      <c r="J444" s="128"/>
      <c r="K444" s="128"/>
      <c r="L444" s="128"/>
      <c r="M444" s="128"/>
      <c r="N444" s="128"/>
      <c r="O444" s="128"/>
      <c r="P444" s="128"/>
      <c r="Q444" s="128"/>
      <c r="R444" s="128"/>
    </row>
    <row r="445" spans="1:18" s="220" customFormat="1">
      <c r="A445" s="128"/>
      <c r="B445" s="128"/>
      <c r="C445" s="128"/>
      <c r="D445" s="128"/>
      <c r="E445" s="128"/>
      <c r="F445" s="128"/>
      <c r="G445" s="128"/>
      <c r="H445" s="382"/>
      <c r="I445" s="382"/>
      <c r="J445" s="128"/>
      <c r="K445" s="128"/>
      <c r="L445" s="128"/>
      <c r="M445" s="128"/>
      <c r="N445" s="128"/>
      <c r="O445" s="128"/>
      <c r="P445" s="128"/>
      <c r="Q445" s="128"/>
      <c r="R445" s="128"/>
    </row>
    <row r="446" spans="1:18" s="220" customFormat="1">
      <c r="A446" s="128"/>
      <c r="B446" s="128"/>
      <c r="C446" s="128"/>
      <c r="D446" s="128"/>
      <c r="E446" s="128"/>
      <c r="F446" s="128"/>
      <c r="G446" s="128"/>
      <c r="H446" s="382"/>
      <c r="I446" s="382"/>
      <c r="J446" s="128"/>
      <c r="K446" s="128"/>
      <c r="L446" s="128"/>
      <c r="M446" s="128"/>
      <c r="N446" s="128"/>
      <c r="O446" s="128"/>
      <c r="P446" s="128"/>
      <c r="Q446" s="128"/>
      <c r="R446" s="128"/>
    </row>
    <row r="447" spans="1:18" s="220" customFormat="1">
      <c r="A447" s="128"/>
      <c r="B447" s="128"/>
      <c r="C447" s="128"/>
      <c r="D447" s="128"/>
      <c r="E447" s="128"/>
      <c r="F447" s="128"/>
      <c r="G447" s="128"/>
      <c r="H447" s="382"/>
      <c r="I447" s="382"/>
      <c r="J447" s="128"/>
      <c r="K447" s="128"/>
      <c r="L447" s="128"/>
      <c r="M447" s="128"/>
      <c r="N447" s="128"/>
      <c r="O447" s="128"/>
      <c r="P447" s="128"/>
      <c r="Q447" s="128"/>
      <c r="R447" s="128"/>
    </row>
    <row r="448" spans="1:18" s="220" customFormat="1">
      <c r="A448" s="128"/>
      <c r="B448" s="128"/>
      <c r="C448" s="128"/>
      <c r="D448" s="128"/>
      <c r="E448" s="128"/>
      <c r="F448" s="128"/>
      <c r="G448" s="128"/>
      <c r="H448" s="382"/>
      <c r="I448" s="382"/>
      <c r="J448" s="128"/>
      <c r="K448" s="128"/>
      <c r="L448" s="128"/>
      <c r="M448" s="128"/>
      <c r="N448" s="128"/>
      <c r="O448" s="128"/>
      <c r="P448" s="128"/>
      <c r="Q448" s="128"/>
      <c r="R448" s="128"/>
    </row>
    <row r="449" spans="1:18" s="220" customFormat="1">
      <c r="A449" s="128"/>
      <c r="B449" s="128"/>
      <c r="C449" s="128"/>
      <c r="D449" s="128"/>
      <c r="E449" s="128"/>
      <c r="F449" s="128"/>
      <c r="G449" s="128"/>
      <c r="H449" s="382"/>
      <c r="I449" s="382"/>
      <c r="J449" s="128"/>
      <c r="K449" s="128"/>
      <c r="L449" s="128"/>
      <c r="M449" s="128"/>
      <c r="N449" s="128"/>
      <c r="O449" s="128"/>
      <c r="P449" s="128"/>
      <c r="Q449" s="128"/>
      <c r="R449" s="128"/>
    </row>
    <row r="450" spans="1:18" s="220" customFormat="1">
      <c r="A450" s="128"/>
      <c r="B450" s="128"/>
      <c r="C450" s="128"/>
      <c r="D450" s="128"/>
      <c r="E450" s="128"/>
      <c r="F450" s="128"/>
      <c r="G450" s="128"/>
      <c r="H450" s="382"/>
      <c r="I450" s="382"/>
      <c r="J450" s="128"/>
      <c r="K450" s="128"/>
      <c r="L450" s="128"/>
      <c r="M450" s="128"/>
      <c r="N450" s="128"/>
      <c r="O450" s="128"/>
      <c r="P450" s="128"/>
      <c r="Q450" s="128"/>
      <c r="R450" s="128"/>
    </row>
    <row r="451" spans="1:18" s="220" customFormat="1">
      <c r="A451" s="128"/>
      <c r="B451" s="128"/>
      <c r="C451" s="128"/>
      <c r="D451" s="128"/>
      <c r="E451" s="128"/>
      <c r="F451" s="128"/>
      <c r="G451" s="128"/>
      <c r="H451" s="382"/>
      <c r="I451" s="382"/>
      <c r="J451" s="128"/>
      <c r="K451" s="128"/>
      <c r="L451" s="128"/>
      <c r="M451" s="128"/>
      <c r="N451" s="128"/>
      <c r="O451" s="128"/>
      <c r="P451" s="128"/>
      <c r="Q451" s="128"/>
      <c r="R451" s="128"/>
    </row>
    <row r="452" spans="1:18" s="220" customFormat="1">
      <c r="A452" s="128"/>
      <c r="B452" s="128"/>
      <c r="C452" s="128"/>
      <c r="D452" s="128"/>
      <c r="E452" s="128"/>
      <c r="F452" s="128"/>
      <c r="G452" s="128"/>
      <c r="H452" s="382"/>
      <c r="I452" s="382"/>
      <c r="J452" s="128"/>
      <c r="K452" s="128"/>
      <c r="L452" s="128"/>
      <c r="M452" s="128"/>
      <c r="N452" s="128"/>
      <c r="O452" s="128"/>
      <c r="P452" s="128"/>
      <c r="Q452" s="128"/>
      <c r="R452" s="128"/>
    </row>
    <row r="453" spans="1:18" s="220" customFormat="1">
      <c r="A453" s="128"/>
      <c r="B453" s="128"/>
      <c r="C453" s="128"/>
      <c r="D453" s="128"/>
      <c r="E453" s="128"/>
      <c r="F453" s="128"/>
      <c r="G453" s="128"/>
      <c r="H453" s="382"/>
      <c r="I453" s="382"/>
      <c r="J453" s="128"/>
      <c r="K453" s="128"/>
      <c r="L453" s="128"/>
      <c r="M453" s="128"/>
      <c r="N453" s="128"/>
      <c r="O453" s="128"/>
      <c r="P453" s="128"/>
      <c r="Q453" s="128"/>
      <c r="R453" s="128"/>
    </row>
    <row r="454" spans="1:18" s="220" customFormat="1">
      <c r="A454" s="128"/>
      <c r="B454" s="128"/>
      <c r="C454" s="128"/>
      <c r="D454" s="128"/>
      <c r="E454" s="128"/>
      <c r="F454" s="128"/>
      <c r="G454" s="128"/>
      <c r="H454" s="382"/>
      <c r="I454" s="382"/>
      <c r="J454" s="128"/>
      <c r="K454" s="128"/>
      <c r="L454" s="128"/>
      <c r="M454" s="128"/>
      <c r="N454" s="128"/>
      <c r="O454" s="128"/>
      <c r="P454" s="128"/>
      <c r="Q454" s="128"/>
      <c r="R454" s="128"/>
    </row>
    <row r="455" spans="1:18" s="220" customFormat="1">
      <c r="A455" s="128"/>
      <c r="B455" s="128"/>
      <c r="C455" s="128"/>
      <c r="D455" s="128"/>
      <c r="E455" s="128"/>
      <c r="F455" s="128"/>
      <c r="G455" s="128"/>
      <c r="H455" s="382"/>
      <c r="I455" s="382"/>
      <c r="J455" s="128"/>
      <c r="K455" s="128"/>
      <c r="L455" s="128"/>
      <c r="M455" s="128"/>
      <c r="N455" s="128"/>
      <c r="O455" s="128"/>
      <c r="P455" s="128"/>
      <c r="Q455" s="128"/>
      <c r="R455" s="128"/>
    </row>
    <row r="456" spans="1:18" s="220" customFormat="1">
      <c r="A456" s="128"/>
      <c r="B456" s="128"/>
      <c r="C456" s="128"/>
      <c r="D456" s="128"/>
      <c r="E456" s="128"/>
      <c r="F456" s="128"/>
      <c r="G456" s="128"/>
      <c r="H456" s="382"/>
      <c r="I456" s="382"/>
      <c r="J456" s="128"/>
      <c r="K456" s="128"/>
      <c r="L456" s="128"/>
      <c r="M456" s="128"/>
      <c r="N456" s="128"/>
      <c r="O456" s="128"/>
      <c r="P456" s="128"/>
      <c r="Q456" s="128"/>
      <c r="R456" s="128"/>
    </row>
    <row r="457" spans="1:18" s="220" customFormat="1">
      <c r="A457" s="128"/>
      <c r="B457" s="128"/>
      <c r="C457" s="128"/>
      <c r="D457" s="128"/>
      <c r="E457" s="128"/>
      <c r="F457" s="128"/>
      <c r="G457" s="128"/>
      <c r="H457" s="382"/>
      <c r="I457" s="382"/>
      <c r="J457" s="128"/>
      <c r="K457" s="128"/>
      <c r="L457" s="128"/>
      <c r="M457" s="128"/>
      <c r="N457" s="128"/>
      <c r="O457" s="128"/>
      <c r="P457" s="128"/>
      <c r="Q457" s="128"/>
      <c r="R457" s="128"/>
    </row>
    <row r="458" spans="1:18" s="220" customFormat="1">
      <c r="A458" s="128"/>
      <c r="B458" s="128"/>
      <c r="C458" s="128"/>
      <c r="D458" s="128"/>
      <c r="E458" s="128"/>
      <c r="F458" s="128"/>
      <c r="G458" s="128"/>
      <c r="H458" s="382"/>
      <c r="I458" s="382"/>
      <c r="J458" s="128"/>
      <c r="K458" s="128"/>
      <c r="L458" s="128"/>
      <c r="M458" s="128"/>
      <c r="N458" s="128"/>
      <c r="O458" s="128"/>
      <c r="P458" s="128"/>
      <c r="Q458" s="128"/>
      <c r="R458" s="128"/>
    </row>
    <row r="459" spans="1:18" s="220" customFormat="1">
      <c r="A459" s="128"/>
      <c r="B459" s="128"/>
      <c r="C459" s="128"/>
      <c r="D459" s="128"/>
      <c r="E459" s="128"/>
      <c r="F459" s="128"/>
      <c r="G459" s="128"/>
      <c r="H459" s="382"/>
      <c r="I459" s="382"/>
      <c r="J459" s="128"/>
      <c r="K459" s="128"/>
      <c r="L459" s="128"/>
      <c r="M459" s="128"/>
      <c r="N459" s="128"/>
      <c r="O459" s="128"/>
      <c r="P459" s="128"/>
      <c r="Q459" s="128"/>
      <c r="R459" s="128"/>
    </row>
    <row r="460" spans="1:18" s="220" customFormat="1">
      <c r="A460" s="128"/>
      <c r="B460" s="128"/>
      <c r="C460" s="128"/>
      <c r="D460" s="128"/>
      <c r="E460" s="128"/>
      <c r="F460" s="128"/>
      <c r="G460" s="128"/>
      <c r="H460" s="382"/>
      <c r="I460" s="382"/>
      <c r="J460" s="128"/>
      <c r="K460" s="128"/>
      <c r="L460" s="128"/>
      <c r="M460" s="128"/>
      <c r="N460" s="128"/>
      <c r="O460" s="128"/>
      <c r="P460" s="128"/>
      <c r="Q460" s="128"/>
      <c r="R460" s="128"/>
    </row>
    <row r="461" spans="1:18" s="220" customFormat="1">
      <c r="A461" s="128"/>
      <c r="B461" s="128"/>
      <c r="C461" s="128"/>
      <c r="D461" s="128"/>
      <c r="E461" s="128"/>
      <c r="F461" s="128"/>
      <c r="G461" s="128"/>
      <c r="H461" s="382"/>
      <c r="I461" s="382"/>
      <c r="J461" s="128"/>
      <c r="K461" s="128"/>
      <c r="L461" s="128"/>
      <c r="M461" s="128"/>
      <c r="N461" s="128"/>
      <c r="O461" s="128"/>
      <c r="P461" s="128"/>
      <c r="Q461" s="128"/>
      <c r="R461" s="128"/>
    </row>
    <row r="462" spans="1:18" s="220" customFormat="1">
      <c r="A462" s="128"/>
      <c r="B462" s="128"/>
      <c r="C462" s="128"/>
      <c r="D462" s="128"/>
      <c r="E462" s="128"/>
      <c r="F462" s="128"/>
      <c r="G462" s="128"/>
      <c r="H462" s="382"/>
      <c r="I462" s="382"/>
      <c r="J462" s="128"/>
      <c r="K462" s="128"/>
      <c r="L462" s="128"/>
      <c r="M462" s="128"/>
      <c r="N462" s="128"/>
      <c r="O462" s="128"/>
      <c r="P462" s="128"/>
      <c r="Q462" s="128"/>
      <c r="R462" s="128"/>
    </row>
    <row r="463" spans="1:18" s="220" customFormat="1">
      <c r="A463" s="128"/>
      <c r="B463" s="128"/>
      <c r="C463" s="128"/>
      <c r="D463" s="128"/>
      <c r="E463" s="128"/>
      <c r="F463" s="128"/>
      <c r="G463" s="128"/>
      <c r="H463" s="382"/>
      <c r="I463" s="382"/>
      <c r="J463" s="128"/>
      <c r="K463" s="128"/>
      <c r="L463" s="128"/>
      <c r="M463" s="128"/>
      <c r="N463" s="128"/>
      <c r="O463" s="128"/>
      <c r="P463" s="128"/>
      <c r="Q463" s="128"/>
      <c r="R463" s="128"/>
    </row>
    <row r="464" spans="1:18" s="220" customFormat="1">
      <c r="A464" s="128"/>
      <c r="B464" s="128"/>
      <c r="C464" s="128"/>
      <c r="D464" s="128"/>
      <c r="E464" s="128"/>
      <c r="F464" s="128"/>
      <c r="G464" s="128"/>
      <c r="H464" s="382"/>
      <c r="I464" s="382"/>
      <c r="J464" s="128"/>
      <c r="K464" s="128"/>
      <c r="L464" s="128"/>
      <c r="M464" s="128"/>
      <c r="N464" s="128"/>
      <c r="O464" s="128"/>
      <c r="P464" s="128"/>
      <c r="Q464" s="128"/>
      <c r="R464" s="128"/>
    </row>
    <row r="465" spans="1:18" s="220" customFormat="1">
      <c r="A465" s="128"/>
      <c r="B465" s="128"/>
      <c r="C465" s="128"/>
      <c r="D465" s="128"/>
      <c r="E465" s="128"/>
      <c r="F465" s="128"/>
      <c r="G465" s="128"/>
      <c r="H465" s="382"/>
      <c r="I465" s="382"/>
      <c r="J465" s="128"/>
      <c r="K465" s="128"/>
      <c r="L465" s="128"/>
      <c r="M465" s="128"/>
      <c r="N465" s="128"/>
      <c r="O465" s="128"/>
      <c r="P465" s="128"/>
      <c r="Q465" s="128"/>
      <c r="R465" s="128"/>
    </row>
    <row r="466" spans="1:18" s="220" customFormat="1">
      <c r="A466" s="128"/>
      <c r="B466" s="128"/>
      <c r="C466" s="128"/>
      <c r="D466" s="128"/>
      <c r="E466" s="128"/>
      <c r="F466" s="128"/>
      <c r="G466" s="128"/>
      <c r="H466" s="382"/>
      <c r="I466" s="382"/>
      <c r="J466" s="128"/>
      <c r="K466" s="128"/>
      <c r="L466" s="128"/>
      <c r="M466" s="128"/>
      <c r="N466" s="128"/>
      <c r="O466" s="128"/>
      <c r="P466" s="128"/>
      <c r="Q466" s="128"/>
      <c r="R466" s="128"/>
    </row>
    <row r="467" spans="1:18" s="220" customFormat="1">
      <c r="A467" s="128"/>
      <c r="B467" s="128"/>
      <c r="C467" s="128"/>
      <c r="D467" s="128"/>
      <c r="E467" s="128"/>
      <c r="F467" s="128"/>
      <c r="G467" s="128"/>
      <c r="H467" s="382"/>
      <c r="I467" s="382"/>
      <c r="J467" s="128"/>
      <c r="K467" s="128"/>
      <c r="L467" s="128"/>
      <c r="M467" s="128"/>
      <c r="N467" s="128"/>
      <c r="O467" s="128"/>
      <c r="P467" s="128"/>
      <c r="Q467" s="128"/>
      <c r="R467" s="128"/>
    </row>
    <row r="468" spans="1:18" s="220" customFormat="1">
      <c r="A468" s="128"/>
      <c r="B468" s="128"/>
      <c r="C468" s="128"/>
      <c r="D468" s="128"/>
      <c r="E468" s="128"/>
      <c r="F468" s="128"/>
      <c r="G468" s="128"/>
      <c r="H468" s="382"/>
      <c r="I468" s="382"/>
      <c r="J468" s="128"/>
      <c r="K468" s="128"/>
      <c r="L468" s="128"/>
      <c r="M468" s="128"/>
      <c r="N468" s="128"/>
      <c r="O468" s="128"/>
      <c r="P468" s="128"/>
      <c r="Q468" s="128"/>
      <c r="R468" s="128"/>
    </row>
    <row r="469" spans="1:18" s="220" customFormat="1">
      <c r="A469" s="128"/>
      <c r="B469" s="128"/>
      <c r="C469" s="128"/>
      <c r="D469" s="128"/>
      <c r="E469" s="128"/>
      <c r="F469" s="128"/>
      <c r="G469" s="128"/>
      <c r="H469" s="382"/>
      <c r="I469" s="382"/>
      <c r="J469" s="128"/>
      <c r="K469" s="128"/>
      <c r="L469" s="128"/>
      <c r="M469" s="128"/>
      <c r="N469" s="128"/>
      <c r="O469" s="128"/>
      <c r="P469" s="128"/>
      <c r="Q469" s="128"/>
      <c r="R469" s="128"/>
    </row>
    <row r="470" spans="1:18" s="220" customFormat="1">
      <c r="A470" s="128"/>
      <c r="B470" s="128"/>
      <c r="C470" s="128"/>
      <c r="D470" s="128"/>
      <c r="E470" s="128"/>
      <c r="F470" s="128"/>
      <c r="G470" s="128"/>
      <c r="H470" s="382"/>
      <c r="I470" s="382"/>
      <c r="J470" s="128"/>
      <c r="K470" s="128"/>
      <c r="L470" s="128"/>
      <c r="M470" s="128"/>
      <c r="N470" s="128"/>
      <c r="O470" s="128"/>
      <c r="P470" s="128"/>
      <c r="Q470" s="128"/>
      <c r="R470" s="128"/>
    </row>
    <row r="471" spans="1:18" s="220" customFormat="1">
      <c r="A471" s="128"/>
      <c r="B471" s="128"/>
      <c r="C471" s="128"/>
      <c r="D471" s="128"/>
      <c r="E471" s="128"/>
      <c r="F471" s="128"/>
      <c r="G471" s="128"/>
      <c r="H471" s="382"/>
      <c r="I471" s="382"/>
      <c r="J471" s="128"/>
      <c r="K471" s="128"/>
      <c r="L471" s="128"/>
      <c r="M471" s="128"/>
      <c r="N471" s="128"/>
      <c r="O471" s="128"/>
      <c r="P471" s="128"/>
      <c r="Q471" s="128"/>
      <c r="R471" s="128"/>
    </row>
    <row r="472" spans="1:18" s="220" customFormat="1">
      <c r="A472" s="128"/>
      <c r="B472" s="128"/>
      <c r="C472" s="128"/>
      <c r="D472" s="128"/>
      <c r="E472" s="128"/>
      <c r="F472" s="128"/>
      <c r="G472" s="128"/>
      <c r="H472" s="382"/>
      <c r="I472" s="382"/>
      <c r="J472" s="128"/>
      <c r="K472" s="128"/>
      <c r="L472" s="128"/>
      <c r="M472" s="128"/>
      <c r="N472" s="128"/>
      <c r="O472" s="128"/>
      <c r="P472" s="128"/>
      <c r="Q472" s="128"/>
      <c r="R472" s="128"/>
    </row>
    <row r="473" spans="1:18" s="220" customFormat="1">
      <c r="A473" s="128"/>
      <c r="B473" s="128"/>
      <c r="C473" s="128"/>
      <c r="D473" s="128"/>
      <c r="E473" s="128"/>
      <c r="F473" s="128"/>
      <c r="G473" s="128"/>
      <c r="H473" s="382"/>
      <c r="I473" s="382"/>
      <c r="J473" s="128"/>
      <c r="K473" s="128"/>
      <c r="L473" s="128"/>
      <c r="M473" s="128"/>
      <c r="N473" s="128"/>
      <c r="O473" s="128"/>
      <c r="P473" s="128"/>
      <c r="Q473" s="128"/>
      <c r="R473" s="128"/>
    </row>
    <row r="474" spans="1:18" s="220" customFormat="1">
      <c r="A474" s="128"/>
      <c r="B474" s="128"/>
      <c r="C474" s="128"/>
      <c r="D474" s="128"/>
      <c r="E474" s="128"/>
      <c r="F474" s="128"/>
      <c r="G474" s="128"/>
      <c r="H474" s="382"/>
      <c r="I474" s="382"/>
      <c r="J474" s="128"/>
      <c r="K474" s="128"/>
      <c r="L474" s="128"/>
      <c r="M474" s="128"/>
      <c r="N474" s="128"/>
      <c r="O474" s="128"/>
      <c r="P474" s="128"/>
      <c r="Q474" s="128"/>
      <c r="R474" s="128"/>
    </row>
    <row r="475" spans="1:18" s="220" customFormat="1">
      <c r="A475" s="128"/>
      <c r="B475" s="128"/>
      <c r="C475" s="128"/>
      <c r="D475" s="128"/>
      <c r="E475" s="128"/>
      <c r="F475" s="128"/>
      <c r="G475" s="128"/>
      <c r="H475" s="382"/>
      <c r="I475" s="382"/>
      <c r="J475" s="128"/>
      <c r="K475" s="128"/>
      <c r="L475" s="128"/>
      <c r="M475" s="128"/>
      <c r="N475" s="128"/>
      <c r="O475" s="128"/>
      <c r="P475" s="128"/>
      <c r="Q475" s="128"/>
      <c r="R475" s="128"/>
    </row>
    <row r="476" spans="1:18" s="220" customFormat="1">
      <c r="A476" s="128"/>
      <c r="B476" s="128"/>
      <c r="C476" s="128"/>
      <c r="D476" s="128"/>
      <c r="E476" s="128"/>
      <c r="F476" s="128"/>
      <c r="G476" s="128"/>
      <c r="H476" s="382"/>
      <c r="I476" s="382"/>
      <c r="J476" s="128"/>
      <c r="K476" s="128"/>
      <c r="L476" s="128"/>
      <c r="M476" s="128"/>
      <c r="N476" s="128"/>
      <c r="O476" s="128"/>
      <c r="P476" s="128"/>
      <c r="Q476" s="128"/>
      <c r="R476" s="128"/>
    </row>
    <row r="477" spans="1:18" s="220" customFormat="1">
      <c r="A477" s="128"/>
      <c r="B477" s="128"/>
      <c r="C477" s="128"/>
      <c r="D477" s="128"/>
      <c r="E477" s="128"/>
      <c r="F477" s="128"/>
      <c r="G477" s="128"/>
      <c r="H477" s="382"/>
      <c r="I477" s="382"/>
      <c r="J477" s="128"/>
      <c r="K477" s="128"/>
      <c r="L477" s="128"/>
      <c r="M477" s="128"/>
      <c r="N477" s="128"/>
      <c r="O477" s="128"/>
      <c r="P477" s="128"/>
      <c r="Q477" s="128"/>
      <c r="R477" s="128"/>
    </row>
    <row r="478" spans="1:18" s="220" customFormat="1">
      <c r="A478" s="128"/>
      <c r="B478" s="128"/>
      <c r="C478" s="128"/>
      <c r="D478" s="128"/>
      <c r="E478" s="128"/>
      <c r="F478" s="128"/>
      <c r="G478" s="128"/>
      <c r="H478" s="382"/>
      <c r="I478" s="382"/>
      <c r="J478" s="128"/>
      <c r="K478" s="128"/>
      <c r="L478" s="128"/>
      <c r="M478" s="128"/>
      <c r="N478" s="128"/>
      <c r="O478" s="128"/>
      <c r="P478" s="128"/>
      <c r="Q478" s="128"/>
      <c r="R478" s="128"/>
    </row>
    <row r="479" spans="1:18" s="220" customFormat="1">
      <c r="A479" s="128"/>
      <c r="B479" s="128"/>
      <c r="C479" s="128"/>
      <c r="D479" s="128"/>
      <c r="E479" s="128"/>
      <c r="F479" s="128"/>
      <c r="G479" s="128"/>
      <c r="H479" s="382"/>
      <c r="I479" s="382"/>
      <c r="J479" s="128"/>
      <c r="K479" s="128"/>
      <c r="L479" s="128"/>
      <c r="M479" s="128"/>
      <c r="N479" s="128"/>
      <c r="O479" s="128"/>
      <c r="P479" s="128"/>
      <c r="Q479" s="128"/>
      <c r="R479" s="128"/>
    </row>
    <row r="480" spans="1:18" s="220" customFormat="1">
      <c r="A480" s="128"/>
      <c r="B480" s="128"/>
      <c r="C480" s="128"/>
      <c r="D480" s="128"/>
      <c r="E480" s="128"/>
      <c r="F480" s="128"/>
      <c r="G480" s="128"/>
      <c r="H480" s="382"/>
      <c r="I480" s="382"/>
      <c r="J480" s="128"/>
      <c r="K480" s="128"/>
      <c r="L480" s="128"/>
      <c r="M480" s="128"/>
      <c r="N480" s="128"/>
      <c r="O480" s="128"/>
      <c r="P480" s="128"/>
      <c r="Q480" s="128"/>
      <c r="R480" s="128"/>
    </row>
    <row r="481" spans="1:18" s="220" customFormat="1">
      <c r="A481" s="128"/>
      <c r="B481" s="128"/>
      <c r="C481" s="128"/>
      <c r="D481" s="128"/>
      <c r="E481" s="128"/>
      <c r="F481" s="128"/>
      <c r="G481" s="128"/>
      <c r="H481" s="382"/>
      <c r="I481" s="382"/>
      <c r="J481" s="128"/>
      <c r="K481" s="128"/>
      <c r="L481" s="128"/>
      <c r="M481" s="128"/>
      <c r="N481" s="128"/>
      <c r="O481" s="128"/>
      <c r="P481" s="128"/>
      <c r="Q481" s="128"/>
      <c r="R481" s="128"/>
    </row>
    <row r="482" spans="1:18" s="220" customFormat="1">
      <c r="A482" s="128"/>
      <c r="B482" s="128"/>
      <c r="C482" s="128"/>
      <c r="D482" s="128"/>
      <c r="E482" s="128"/>
      <c r="F482" s="128"/>
      <c r="G482" s="128"/>
      <c r="H482" s="382"/>
      <c r="I482" s="382"/>
      <c r="J482" s="128"/>
      <c r="K482" s="128"/>
      <c r="L482" s="128"/>
      <c r="M482" s="128"/>
      <c r="N482" s="128"/>
      <c r="O482" s="128"/>
      <c r="P482" s="128"/>
      <c r="Q482" s="128"/>
      <c r="R482" s="128"/>
    </row>
    <row r="483" spans="1:18" s="220" customFormat="1">
      <c r="A483" s="128"/>
      <c r="B483" s="128"/>
      <c r="C483" s="128"/>
      <c r="D483" s="128"/>
      <c r="E483" s="128"/>
      <c r="F483" s="128"/>
      <c r="G483" s="128"/>
      <c r="H483" s="382"/>
      <c r="I483" s="382"/>
      <c r="J483" s="128"/>
      <c r="K483" s="128"/>
      <c r="L483" s="128"/>
      <c r="M483" s="128"/>
      <c r="N483" s="128"/>
      <c r="O483" s="128"/>
      <c r="P483" s="128"/>
      <c r="Q483" s="128"/>
      <c r="R483" s="128"/>
    </row>
    <row r="484" spans="1:18" s="220" customFormat="1">
      <c r="A484" s="128"/>
      <c r="B484" s="128"/>
      <c r="C484" s="128"/>
      <c r="D484" s="128"/>
      <c r="E484" s="128"/>
      <c r="F484" s="128"/>
      <c r="G484" s="128"/>
      <c r="H484" s="382"/>
      <c r="I484" s="382"/>
      <c r="J484" s="128"/>
      <c r="K484" s="128"/>
      <c r="L484" s="128"/>
      <c r="M484" s="128"/>
      <c r="N484" s="128"/>
      <c r="O484" s="128"/>
      <c r="P484" s="128"/>
      <c r="Q484" s="128"/>
      <c r="R484" s="128"/>
    </row>
    <row r="485" spans="1:18" s="220" customFormat="1">
      <c r="A485" s="128"/>
      <c r="B485" s="128"/>
      <c r="C485" s="128"/>
      <c r="D485" s="128"/>
      <c r="E485" s="128"/>
      <c r="F485" s="128"/>
      <c r="G485" s="128"/>
      <c r="H485" s="382"/>
      <c r="I485" s="382"/>
      <c r="J485" s="128"/>
      <c r="K485" s="128"/>
      <c r="L485" s="128"/>
      <c r="M485" s="128"/>
      <c r="N485" s="128"/>
      <c r="O485" s="128"/>
      <c r="P485" s="128"/>
      <c r="Q485" s="128"/>
      <c r="R485" s="128"/>
    </row>
    <row r="486" spans="1:18" s="220" customFormat="1">
      <c r="A486" s="128"/>
      <c r="B486" s="128"/>
      <c r="C486" s="128"/>
      <c r="D486" s="128"/>
      <c r="E486" s="128"/>
      <c r="F486" s="128"/>
      <c r="G486" s="128"/>
      <c r="H486" s="382"/>
      <c r="I486" s="382"/>
      <c r="J486" s="128"/>
      <c r="K486" s="128"/>
      <c r="L486" s="128"/>
      <c r="M486" s="128"/>
      <c r="N486" s="128"/>
      <c r="O486" s="128"/>
      <c r="P486" s="128"/>
      <c r="Q486" s="128"/>
      <c r="R486" s="128"/>
    </row>
    <row r="487" spans="1:18" s="220" customFormat="1">
      <c r="A487" s="128"/>
      <c r="B487" s="128"/>
      <c r="C487" s="128"/>
      <c r="D487" s="128"/>
      <c r="E487" s="128"/>
      <c r="F487" s="128"/>
      <c r="G487" s="128"/>
      <c r="H487" s="382"/>
      <c r="I487" s="382"/>
      <c r="J487" s="128"/>
      <c r="K487" s="128"/>
      <c r="L487" s="128"/>
      <c r="M487" s="128"/>
      <c r="N487" s="128"/>
      <c r="O487" s="128"/>
      <c r="P487" s="128"/>
      <c r="Q487" s="128"/>
      <c r="R487" s="128"/>
    </row>
    <row r="488" spans="1:18" s="220" customFormat="1">
      <c r="A488" s="128"/>
      <c r="B488" s="128"/>
      <c r="C488" s="128"/>
      <c r="D488" s="128"/>
      <c r="E488" s="128"/>
      <c r="F488" s="128"/>
      <c r="G488" s="128"/>
      <c r="H488" s="382"/>
      <c r="I488" s="382"/>
      <c r="J488" s="128"/>
      <c r="K488" s="128"/>
      <c r="L488" s="128"/>
      <c r="M488" s="128"/>
      <c r="N488" s="128"/>
      <c r="O488" s="128"/>
      <c r="P488" s="128"/>
      <c r="Q488" s="128"/>
      <c r="R488" s="128"/>
    </row>
    <row r="489" spans="1:18" s="220" customFormat="1">
      <c r="A489" s="128"/>
      <c r="B489" s="128"/>
      <c r="C489" s="128"/>
      <c r="D489" s="128"/>
      <c r="E489" s="128"/>
      <c r="F489" s="128"/>
      <c r="G489" s="128"/>
      <c r="H489" s="382"/>
      <c r="I489" s="382"/>
      <c r="J489" s="128"/>
      <c r="K489" s="128"/>
      <c r="L489" s="128"/>
      <c r="M489" s="128"/>
      <c r="N489" s="128"/>
      <c r="O489" s="128"/>
      <c r="P489" s="128"/>
      <c r="Q489" s="128"/>
      <c r="R489" s="128"/>
    </row>
    <row r="490" spans="1:18" s="220" customFormat="1">
      <c r="A490" s="128"/>
      <c r="B490" s="128"/>
      <c r="C490" s="128"/>
      <c r="D490" s="128"/>
      <c r="E490" s="128"/>
      <c r="F490" s="128"/>
      <c r="G490" s="128"/>
      <c r="H490" s="382"/>
      <c r="I490" s="382"/>
      <c r="J490" s="128"/>
      <c r="K490" s="128"/>
      <c r="L490" s="128"/>
      <c r="M490" s="128"/>
      <c r="N490" s="128"/>
      <c r="O490" s="128"/>
      <c r="P490" s="128"/>
      <c r="Q490" s="128"/>
      <c r="R490" s="128"/>
    </row>
    <row r="491" spans="1:18" s="220" customFormat="1">
      <c r="A491" s="128"/>
      <c r="B491" s="128"/>
      <c r="C491" s="128"/>
      <c r="D491" s="128"/>
      <c r="E491" s="128"/>
      <c r="F491" s="128"/>
      <c r="G491" s="128"/>
      <c r="H491" s="382"/>
      <c r="I491" s="382"/>
      <c r="J491" s="128"/>
      <c r="K491" s="128"/>
      <c r="L491" s="128"/>
      <c r="M491" s="128"/>
      <c r="N491" s="128"/>
      <c r="O491" s="128"/>
      <c r="P491" s="128"/>
      <c r="Q491" s="128"/>
      <c r="R491" s="128"/>
    </row>
    <row r="492" spans="1:18" s="220" customFormat="1">
      <c r="A492" s="128"/>
      <c r="B492" s="128"/>
      <c r="C492" s="128"/>
      <c r="D492" s="128"/>
      <c r="E492" s="128"/>
      <c r="F492" s="128"/>
      <c r="G492" s="128"/>
      <c r="H492" s="382"/>
      <c r="I492" s="382"/>
      <c r="J492" s="128"/>
      <c r="K492" s="128"/>
      <c r="L492" s="128"/>
      <c r="M492" s="128"/>
      <c r="N492" s="128"/>
      <c r="O492" s="128"/>
      <c r="P492" s="128"/>
      <c r="Q492" s="128"/>
      <c r="R492" s="128"/>
    </row>
    <row r="493" spans="1:18" s="220" customFormat="1">
      <c r="A493" s="128"/>
      <c r="B493" s="128"/>
      <c r="C493" s="128"/>
      <c r="D493" s="128"/>
      <c r="E493" s="128"/>
      <c r="F493" s="128"/>
      <c r="G493" s="128"/>
      <c r="H493" s="382"/>
      <c r="I493" s="382"/>
      <c r="J493" s="128"/>
      <c r="K493" s="128"/>
      <c r="L493" s="128"/>
      <c r="M493" s="128"/>
      <c r="N493" s="128"/>
      <c r="O493" s="128"/>
      <c r="P493" s="128"/>
      <c r="Q493" s="128"/>
      <c r="R493" s="128"/>
    </row>
    <row r="494" spans="1:18" s="220" customFormat="1">
      <c r="A494" s="128"/>
      <c r="B494" s="128"/>
      <c r="C494" s="128"/>
      <c r="D494" s="128"/>
      <c r="E494" s="128"/>
      <c r="F494" s="128"/>
      <c r="G494" s="128"/>
      <c r="H494" s="382"/>
      <c r="I494" s="382"/>
      <c r="J494" s="128"/>
      <c r="K494" s="128"/>
      <c r="L494" s="128"/>
      <c r="M494" s="128"/>
      <c r="N494" s="128"/>
      <c r="O494" s="128"/>
      <c r="P494" s="128"/>
      <c r="Q494" s="128"/>
      <c r="R494" s="128"/>
    </row>
    <row r="495" spans="1:18" s="220" customFormat="1">
      <c r="A495" s="128"/>
      <c r="B495" s="128"/>
      <c r="C495" s="128"/>
      <c r="D495" s="128"/>
      <c r="E495" s="128"/>
      <c r="F495" s="128"/>
      <c r="G495" s="128"/>
      <c r="H495" s="382"/>
      <c r="I495" s="382"/>
      <c r="J495" s="128"/>
      <c r="K495" s="128"/>
      <c r="L495" s="128"/>
      <c r="M495" s="128"/>
      <c r="N495" s="128"/>
      <c r="O495" s="128"/>
      <c r="P495" s="128"/>
      <c r="Q495" s="128"/>
      <c r="R495" s="128"/>
    </row>
    <row r="496" spans="1:18" s="220" customFormat="1">
      <c r="A496" s="128"/>
      <c r="B496" s="128"/>
      <c r="C496" s="128"/>
      <c r="D496" s="128"/>
      <c r="E496" s="128"/>
      <c r="F496" s="128"/>
      <c r="G496" s="128"/>
      <c r="H496" s="382"/>
      <c r="I496" s="382"/>
      <c r="J496" s="128"/>
      <c r="K496" s="128"/>
      <c r="L496" s="128"/>
      <c r="M496" s="128"/>
      <c r="N496" s="128"/>
      <c r="O496" s="128"/>
      <c r="P496" s="128"/>
      <c r="Q496" s="128"/>
      <c r="R496" s="128"/>
    </row>
    <row r="497" spans="1:18" s="220" customFormat="1">
      <c r="A497" s="128"/>
      <c r="B497" s="128"/>
      <c r="C497" s="128"/>
      <c r="D497" s="128"/>
      <c r="E497" s="128"/>
      <c r="F497" s="128"/>
      <c r="G497" s="128"/>
      <c r="H497" s="382"/>
      <c r="I497" s="382"/>
      <c r="J497" s="128"/>
      <c r="K497" s="128"/>
      <c r="L497" s="128"/>
      <c r="M497" s="128"/>
      <c r="N497" s="128"/>
      <c r="O497" s="128"/>
      <c r="P497" s="128"/>
      <c r="Q497" s="128"/>
      <c r="R497" s="128"/>
    </row>
    <row r="498" spans="1:18" s="220" customFormat="1">
      <c r="A498" s="128"/>
      <c r="B498" s="128"/>
      <c r="C498" s="128"/>
      <c r="D498" s="128"/>
      <c r="E498" s="128"/>
      <c r="F498" s="128"/>
      <c r="G498" s="128"/>
      <c r="H498" s="382"/>
      <c r="I498" s="382"/>
      <c r="J498" s="128"/>
      <c r="K498" s="128"/>
      <c r="L498" s="128"/>
      <c r="M498" s="128"/>
      <c r="N498" s="128"/>
      <c r="O498" s="128"/>
      <c r="P498" s="128"/>
      <c r="Q498" s="128"/>
      <c r="R498" s="128"/>
    </row>
    <row r="499" spans="1:18" s="220" customFormat="1">
      <c r="A499" s="128"/>
      <c r="B499" s="128"/>
      <c r="C499" s="128"/>
      <c r="D499" s="128"/>
      <c r="E499" s="128"/>
      <c r="F499" s="128"/>
      <c r="G499" s="128"/>
      <c r="H499" s="382"/>
      <c r="I499" s="382"/>
      <c r="J499" s="128"/>
      <c r="K499" s="128"/>
      <c r="L499" s="128"/>
      <c r="M499" s="128"/>
      <c r="N499" s="128"/>
      <c r="O499" s="128"/>
      <c r="P499" s="128"/>
      <c r="Q499" s="128"/>
      <c r="R499" s="128"/>
    </row>
    <row r="500" spans="1:18" s="220" customFormat="1"/>
    <row r="501" spans="1:18" s="220" customFormat="1"/>
    <row r="502" spans="1:18" s="220" customFormat="1"/>
    <row r="503" spans="1:18" s="220" customFormat="1"/>
    <row r="504" spans="1:18" s="220" customFormat="1"/>
    <row r="505" spans="1:18" s="220" customFormat="1"/>
    <row r="506" spans="1:18" s="220" customFormat="1"/>
    <row r="507" spans="1:18" s="220" customFormat="1"/>
    <row r="508" spans="1:18" s="220" customFormat="1"/>
    <row r="509" spans="1:18" s="220" customFormat="1"/>
    <row r="510" spans="1:18" s="220" customFormat="1"/>
    <row r="511" spans="1:18" s="220" customFormat="1"/>
    <row r="512" spans="1:18" s="220" customFormat="1"/>
    <row r="513" s="220" customFormat="1"/>
    <row r="514" s="220" customFormat="1"/>
    <row r="515" s="220" customFormat="1"/>
    <row r="516" s="220" customFormat="1"/>
    <row r="517" s="220" customFormat="1"/>
    <row r="518" s="220" customFormat="1"/>
    <row r="519" s="220" customFormat="1"/>
    <row r="520" s="220" customFormat="1"/>
    <row r="521" s="220" customFormat="1"/>
    <row r="522" s="220" customFormat="1"/>
    <row r="523" s="220" customFormat="1"/>
    <row r="524" s="220" customFormat="1"/>
    <row r="525" s="220" customFormat="1"/>
    <row r="526" s="220" customFormat="1"/>
    <row r="527" s="220" customFormat="1"/>
    <row r="528" s="220" customFormat="1"/>
    <row r="529" s="220" customFormat="1"/>
    <row r="530" s="220" customFormat="1"/>
    <row r="531" s="220" customFormat="1"/>
    <row r="532" s="220" customFormat="1"/>
    <row r="533" s="220" customFormat="1"/>
    <row r="534" s="220" customFormat="1"/>
    <row r="535" s="220" customFormat="1"/>
    <row r="536" s="220" customFormat="1"/>
    <row r="537" s="220" customFormat="1"/>
    <row r="538" s="220" customFormat="1"/>
    <row r="539" s="220" customFormat="1"/>
    <row r="540" s="220" customFormat="1"/>
    <row r="541" s="220" customFormat="1"/>
    <row r="542" s="220" customFormat="1"/>
    <row r="543" s="220" customFormat="1"/>
    <row r="544" s="220" customFormat="1"/>
    <row r="545" s="220" customFormat="1"/>
    <row r="546" s="220" customFormat="1"/>
    <row r="547" s="220" customFormat="1"/>
    <row r="548" s="220" customFormat="1"/>
    <row r="549" s="220" customFormat="1"/>
    <row r="550" s="220" customFormat="1"/>
    <row r="551" s="220" customFormat="1"/>
    <row r="552" s="220" customFormat="1"/>
    <row r="553" s="220" customFormat="1"/>
    <row r="554" s="220" customFormat="1"/>
    <row r="555" s="220" customFormat="1"/>
    <row r="556" s="220" customFormat="1"/>
    <row r="557" s="220" customFormat="1"/>
    <row r="558" s="220" customFormat="1"/>
    <row r="559" s="220" customFormat="1"/>
    <row r="560" s="220" customFormat="1"/>
    <row r="561" s="220" customFormat="1"/>
    <row r="562" s="220" customFormat="1"/>
    <row r="563" s="220" customFormat="1"/>
    <row r="564" s="220" customFormat="1"/>
    <row r="565" s="220" customFormat="1"/>
    <row r="566" s="220" customFormat="1"/>
    <row r="567" s="220" customFormat="1"/>
    <row r="568" s="220" customFormat="1"/>
    <row r="569" s="220" customFormat="1"/>
    <row r="570" s="220" customFormat="1"/>
    <row r="571" s="220" customFormat="1"/>
    <row r="572" s="220" customFormat="1"/>
    <row r="573" s="220" customFormat="1"/>
    <row r="574" s="220" customFormat="1"/>
    <row r="575" s="220" customFormat="1"/>
    <row r="576" s="220" customFormat="1"/>
    <row r="577" s="220" customFormat="1"/>
    <row r="578" s="220" customFormat="1"/>
    <row r="579" s="220" customFormat="1"/>
    <row r="580" s="220" customFormat="1"/>
    <row r="581" s="220" customFormat="1"/>
    <row r="582" s="220" customFormat="1"/>
    <row r="583" s="220" customFormat="1"/>
    <row r="584" s="220" customFormat="1"/>
    <row r="585" s="220" customFormat="1"/>
    <row r="586" s="220" customFormat="1"/>
    <row r="587" s="220" customFormat="1"/>
    <row r="588" s="220" customFormat="1"/>
    <row r="589" s="220" customFormat="1"/>
    <row r="590" s="220" customFormat="1"/>
    <row r="591" s="220" customFormat="1"/>
    <row r="592" s="220" customFormat="1"/>
    <row r="593" s="220" customFormat="1"/>
    <row r="594" s="220" customFormat="1"/>
    <row r="595" s="220" customFormat="1"/>
    <row r="596" s="220" customFormat="1"/>
    <row r="597" s="220" customFormat="1"/>
    <row r="598" s="220" customFormat="1"/>
    <row r="599" s="220" customFormat="1"/>
    <row r="600" s="220" customFormat="1"/>
    <row r="601" s="220" customFormat="1"/>
    <row r="602" s="220" customFormat="1"/>
    <row r="603" s="220" customFormat="1"/>
    <row r="604" s="220" customFormat="1"/>
    <row r="605" s="220" customFormat="1"/>
    <row r="606" s="220" customFormat="1"/>
    <row r="607" s="220" customFormat="1"/>
    <row r="608" s="220" customFormat="1"/>
    <row r="609" s="220" customFormat="1"/>
    <row r="610" s="220" customFormat="1"/>
    <row r="611" s="220" customFormat="1"/>
    <row r="612" s="220" customFormat="1"/>
    <row r="613" s="220" customFormat="1"/>
    <row r="614" s="220" customFormat="1"/>
    <row r="615" s="220" customFormat="1"/>
    <row r="616" s="220" customFormat="1"/>
    <row r="617" s="220" customFormat="1"/>
    <row r="618" s="220" customFormat="1"/>
    <row r="619" s="220" customFormat="1"/>
    <row r="620" s="220" customFormat="1"/>
    <row r="621" s="220" customFormat="1"/>
    <row r="622" s="220" customFormat="1"/>
    <row r="623" s="220" customFormat="1"/>
    <row r="624" s="220" customFormat="1"/>
    <row r="625" s="220" customFormat="1"/>
    <row r="626" s="220" customFormat="1"/>
    <row r="627" s="220" customFormat="1"/>
    <row r="628" s="220" customFormat="1"/>
    <row r="629" s="220" customFormat="1"/>
    <row r="630" s="220" customFormat="1"/>
    <row r="631" s="220" customFormat="1"/>
    <row r="632" s="220" customFormat="1"/>
    <row r="633" s="220" customFormat="1"/>
    <row r="634" s="220" customFormat="1"/>
    <row r="635" s="220" customFormat="1"/>
    <row r="636" s="220" customFormat="1"/>
    <row r="637" s="220" customFormat="1"/>
    <row r="638" s="220" customFormat="1"/>
    <row r="639" s="220" customFormat="1"/>
    <row r="640" s="220" customFormat="1"/>
    <row r="641" s="220" customFormat="1"/>
    <row r="642" s="220" customFormat="1"/>
    <row r="643" s="220" customFormat="1"/>
    <row r="644" s="220" customFormat="1"/>
    <row r="645" s="220" customFormat="1"/>
    <row r="646" s="220" customFormat="1"/>
    <row r="647" s="220" customFormat="1"/>
    <row r="648" s="220" customFormat="1"/>
    <row r="649" s="220" customFormat="1"/>
    <row r="650" s="220" customFormat="1"/>
    <row r="651" s="220" customFormat="1"/>
    <row r="652" s="220" customFormat="1"/>
    <row r="653" s="220" customFormat="1"/>
    <row r="654" s="220" customFormat="1"/>
    <row r="655" s="220" customFormat="1"/>
    <row r="656" s="220" customFormat="1"/>
    <row r="657" s="220" customFormat="1"/>
    <row r="658" s="220" customFormat="1"/>
    <row r="659" s="220" customFormat="1"/>
    <row r="660" s="220" customFormat="1"/>
    <row r="661" s="220" customFormat="1"/>
    <row r="662" s="220" customFormat="1"/>
    <row r="663" s="220" customFormat="1"/>
    <row r="664" s="220" customFormat="1"/>
    <row r="665" s="220" customFormat="1"/>
    <row r="666" s="220" customFormat="1"/>
    <row r="667" s="220" customFormat="1"/>
    <row r="668" s="220" customFormat="1"/>
    <row r="669" s="220" customFormat="1"/>
    <row r="670" s="220" customFormat="1"/>
    <row r="671" s="220" customFormat="1"/>
  </sheetData>
  <sheetProtection algorithmName="SHA-512" hashValue="x9ogrSsBH7+4tiZjrjpmuhnRcTw3c+dupXK94qLGg0JqkdHvVUc9LKx+gToIc0gP5blTG+AnC//WXLYqLkBs9g==" saltValue="ZDt8977U4eA56RUhB+8DnA==" spinCount="100000" sheet="1" objects="1" scenarios="1" formatCells="0" formatColumns="0" formatRows="0" insertRows="0" deleteRows="0" sort="0"/>
  <mergeCells count="12">
    <mergeCell ref="M1:P1"/>
    <mergeCell ref="M2:P2"/>
    <mergeCell ref="A3:T3"/>
    <mergeCell ref="A12:E12"/>
    <mergeCell ref="N10:O10"/>
    <mergeCell ref="F10:I10"/>
    <mergeCell ref="A9:D9"/>
    <mergeCell ref="F9:I9"/>
    <mergeCell ref="K9:R9"/>
    <mergeCell ref="A10:D10"/>
    <mergeCell ref="A8:R8"/>
    <mergeCell ref="A7:R7"/>
  </mergeCells>
  <conditionalFormatting sqref="A13:A499">
    <cfRule type="expression" dxfId="10" priority="4">
      <formula>AND(ISBLANK(A13),SUM(COUNTIF($A13:$R13,"&lt;&gt;"&amp;"")&gt;0))</formula>
    </cfRule>
  </conditionalFormatting>
  <conditionalFormatting sqref="B13:B499">
    <cfRule type="expression" dxfId="9" priority="3">
      <formula>AND(ISBLANK(B13),SUM(COUNTIF($A13:$R13,"&lt;&gt;"&amp;"")&gt;0))</formula>
    </cfRule>
  </conditionalFormatting>
  <conditionalFormatting sqref="E13:E499">
    <cfRule type="expression" dxfId="8" priority="6">
      <formula>AND(ISBLANK(E13),SUM(COUNTIF($A13:$R13,"&lt;&gt;"&amp;"")&gt;0))</formula>
    </cfRule>
  </conditionalFormatting>
  <conditionalFormatting sqref="J13:Q499">
    <cfRule type="expression" dxfId="7" priority="5">
      <formula>AND(ISBLANK(J13),SUM(COUNTIF($A13:$R13,"&lt;&gt;"&amp;"")&gt;0))</formula>
    </cfRule>
  </conditionalFormatting>
  <conditionalFormatting sqref="A13:A499">
    <cfRule type="expression" dxfId="6" priority="8">
      <formula>LEN(A13)&gt;40</formula>
    </cfRule>
  </conditionalFormatting>
  <conditionalFormatting sqref="B13:D499">
    <cfRule type="expression" dxfId="5" priority="7">
      <formula>LEN(B13)&gt;256</formula>
    </cfRule>
  </conditionalFormatting>
  <conditionalFormatting sqref="R13:R499">
    <cfRule type="expression" dxfId="4" priority="2">
      <formula>LEN(R13)&gt;256</formula>
    </cfRule>
  </conditionalFormatting>
  <conditionalFormatting sqref="F13:G13">
    <cfRule type="expression" dxfId="3" priority="1">
      <formula>AND(ISBLANK(F13),SUM(COUNTIF($A13:$R13,"&lt;&gt;"&amp;"")&gt;0))</formula>
    </cfRule>
  </conditionalFormatting>
  <dataValidations count="13">
    <dataValidation type="date" allowBlank="1" showInputMessage="1" showErrorMessage="1" error="Please enter a date" sqref="E7:E11 E4:E5 E13:E1048576" xr:uid="{00000000-0002-0000-1700-000000000000}">
      <formula1>18264</formula1>
      <formula2>54789</formula2>
    </dataValidation>
    <dataValidation type="decimal" allowBlank="1" showInputMessage="1" showErrorMessage="1" error="Please enter a number" sqref="P4:P5 P7:P11 P13:P1048576 K7:K1048576" xr:uid="{00000000-0002-0000-1700-000001000000}">
      <formula1>0</formula1>
      <formula2>100000</formula2>
    </dataValidation>
    <dataValidation type="whole" allowBlank="1" showInputMessage="1" showErrorMessage="1" error="Please enter a number" sqref="I4:I5 M2 P12:Q12 F7:I8 F10:I10 F12:I1048576" xr:uid="{00000000-0002-0000-1700-000002000000}">
      <formula1>0</formula1>
      <formula2>10000</formula2>
    </dataValidation>
    <dataValidation type="list" allowBlank="1" showInputMessage="1" showErrorMessage="1" error="Please enter &quot;No Net Loss&quot; &quot;Unaccomodated Need&quot;, or &quot;Shortfall of Sites&quot;" sqref="J7:J8 J500:J1048576" xr:uid="{00000000-0002-0000-1700-000003000000}">
      <formula1>"No Net Loss, Unaccomodated Need, Shortfall of Sites"</formula1>
    </dataValidation>
    <dataValidation allowBlank="1" showInputMessage="1" sqref="M1:P1" xr:uid="{63EC10F7-A5BC-4115-9610-26CC208BAB5A}"/>
    <dataValidation type="list" allowBlank="1" showInputMessage="1" showErrorMessage="1" error="Please enter &quot;No Net Loss&quot; &quot;Unaccomodated Need&quot;, or &quot;Shortfall of Sites&quot;" sqref="J13:J499" xr:uid="{00000000-0002-0000-1700-000005000000}">
      <formula1>"No Net Loss, Unaccommodated Need, Shortfall of Sites"</formula1>
    </dataValidation>
    <dataValidation type="list" allowBlank="1" showInputMessage="1" showErrorMessage="1" error="Please enter &quot;Vacant&quot;, or &quot;Non-Vacant&quot;" sqref="Q13:Q1048576 Q7:Q9" xr:uid="{00000000-0002-0000-1700-000006000000}">
      <formula1>"Vacant, Non-Vacant"</formula1>
    </dataValidation>
    <dataValidation allowBlank="1" showInputMessage="1" showErrorMessage="1" error="Please enter &quot;No Net Loss&quot; &quot;Unaccomodated Need&quot;, or &quot;Shortfall of Sites&quot;" sqref="J9:J12 J4:J6" xr:uid="{00000000-0002-0000-1700-000007000000}"/>
    <dataValidation allowBlank="1" showInputMessage="1" showErrorMessage="1" error="Please enter &quot;Vacant&quot;, or &quot;Non-Vacant&quot;" sqref="Q4:Q6 Q10:Q11" xr:uid="{00000000-0002-0000-1700-000008000000}"/>
    <dataValidation type="list" allowBlank="1" showInputMessage="1" showErrorMessage="1" error="Please enter &quot;No&quot;,&quot;Yes-But no action taken&quot;, &quot;Yes-Approved&quot; , &quot;Yes-Denied&quot;  " sqref="S1:S3" xr:uid="{00000000-0002-0000-1700-000009000000}">
      <formula1>"No,Yes-But no action taken,Yes-Approved,Yes-Denied"</formula1>
    </dataValidation>
    <dataValidation type="list" allowBlank="1" showInputMessage="1" showErrorMessage="1" sqref="F1:F3" xr:uid="{00000000-0002-0000-1700-00000A000000}">
      <formula1>"SFA,SFD,2 to 4,5+,ADU,MH"</formula1>
    </dataValidation>
    <dataValidation type="list" allowBlank="1" showInputMessage="1" showErrorMessage="1" sqref="G3" xr:uid="{00000000-0002-0000-1700-00000B000000}">
      <formula1>"R,O"</formula1>
    </dataValidation>
    <dataValidation allowBlank="1" showInputMessage="1" showErrorMessage="1" error="Please enter a number" sqref="F9:I9 F11:I11" xr:uid="{A6535014-705E-4590-AEEC-45DCA04E703D}"/>
  </dataValidations>
  <printOptions horizontalCentered="1"/>
  <pageMargins left="0.7" right="0.7" top="0.75" bottom="0.75" header="0.3" footer="0.3"/>
  <pageSetup scale="40" fitToHeight="0" orientation="landscape"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5">
    <pageSetUpPr fitToPage="1"/>
  </sheetPr>
  <dimension ref="A1:XFD130"/>
  <sheetViews>
    <sheetView showZeros="0" zoomScale="89" zoomScaleNormal="89" zoomScaleSheetLayoutView="90" workbookViewId="0">
      <selection activeCell="A11" sqref="A11"/>
    </sheetView>
  </sheetViews>
  <sheetFormatPr baseColWidth="10" defaultColWidth="8.83203125" defaultRowHeight="14"/>
  <cols>
    <col min="1" max="1" width="23.5" style="14" customWidth="1"/>
    <col min="2" max="2" width="35" style="14" customWidth="1"/>
    <col min="3" max="3" width="23.5" style="14" customWidth="1"/>
    <col min="4" max="4" width="70.1640625" style="14" customWidth="1"/>
    <col min="5" max="5" width="2" style="14" customWidth="1"/>
    <col min="6" max="21" width="8.83203125" style="14" customWidth="1"/>
    <col min="22" max="16384" width="8.83203125" style="14"/>
  </cols>
  <sheetData>
    <row r="1" spans="1:16384" s="240" customFormat="1" ht="23">
      <c r="A1" s="574" t="s">
        <v>8</v>
      </c>
      <c r="B1" s="574"/>
      <c r="C1" s="574"/>
      <c r="D1" s="574"/>
      <c r="E1" s="574"/>
      <c r="F1" s="574"/>
      <c r="G1" s="574"/>
      <c r="H1" s="574"/>
      <c r="I1" s="574"/>
      <c r="J1" s="574"/>
      <c r="K1" s="574"/>
      <c r="L1" s="574"/>
      <c r="M1" s="574"/>
      <c r="N1" s="574"/>
      <c r="O1" s="574"/>
      <c r="P1" s="574"/>
      <c r="Q1" s="574"/>
      <c r="R1" s="574"/>
      <c r="S1" s="574"/>
      <c r="T1" s="574"/>
      <c r="U1" s="2"/>
      <c r="V1" s="2"/>
    </row>
    <row r="2" spans="1:16384" s="240" customFormat="1" ht="23">
      <c r="A2" s="574" t="s">
        <v>9</v>
      </c>
      <c r="B2" s="574"/>
      <c r="C2" s="574"/>
      <c r="D2" s="574"/>
      <c r="E2" s="574"/>
      <c r="F2" s="574"/>
      <c r="G2" s="574"/>
      <c r="H2" s="574"/>
      <c r="I2" s="574"/>
      <c r="J2" s="574"/>
      <c r="K2" s="574"/>
      <c r="L2" s="574"/>
      <c r="M2" s="574"/>
      <c r="N2" s="574"/>
      <c r="O2" s="574"/>
      <c r="P2" s="574"/>
      <c r="Q2" s="574"/>
      <c r="R2" s="574"/>
      <c r="S2" s="574"/>
      <c r="T2" s="574"/>
      <c r="U2" s="3"/>
      <c r="V2" s="3"/>
    </row>
    <row r="3" spans="1:16384" s="240" customFormat="1" ht="16">
      <c r="A3" s="526" t="s">
        <v>1368</v>
      </c>
      <c r="B3" s="526"/>
      <c r="C3" s="526"/>
      <c r="D3" s="526"/>
      <c r="E3" s="526"/>
      <c r="F3" s="526"/>
      <c r="G3" s="526"/>
      <c r="H3" s="526"/>
      <c r="I3" s="526"/>
      <c r="J3" s="526"/>
      <c r="K3" s="526"/>
      <c r="L3" s="526"/>
      <c r="M3" s="526"/>
      <c r="N3" s="526"/>
      <c r="O3" s="526"/>
      <c r="P3" s="526"/>
      <c r="Q3" s="526"/>
      <c r="R3" s="526"/>
      <c r="S3" s="526"/>
      <c r="T3" s="526"/>
      <c r="U3" s="16"/>
      <c r="V3" s="16"/>
    </row>
    <row r="4" spans="1:16384" s="1" customFormat="1">
      <c r="A4" s="271" t="s">
        <v>10</v>
      </c>
      <c r="B4" s="199" t="str">
        <f>'Start Here'!B4:E4</f>
        <v>Livermore</v>
      </c>
      <c r="C4" s="272"/>
      <c r="D4" s="174"/>
      <c r="E4" s="174"/>
      <c r="F4" s="174"/>
      <c r="G4" s="174"/>
      <c r="H4" s="174"/>
      <c r="I4" s="174"/>
      <c r="J4" s="174"/>
    </row>
    <row r="5" spans="1:16384" s="1" customFormat="1">
      <c r="A5" s="271" t="s">
        <v>36</v>
      </c>
      <c r="B5" s="198">
        <f>'Start Here'!B5</f>
        <v>2019</v>
      </c>
      <c r="C5" s="273" t="str">
        <f>'Table A2'!C2</f>
        <v>(Jan. 1 - Dec. 31)</v>
      </c>
      <c r="D5" s="6"/>
      <c r="E5" s="174"/>
      <c r="F5" s="174"/>
      <c r="G5" s="174"/>
    </row>
    <row r="6" spans="1:16384" s="280" customFormat="1" ht="12" hidden="1">
      <c r="A6" s="280" t="s">
        <v>1462</v>
      </c>
      <c r="B6" s="280" t="s">
        <v>1463</v>
      </c>
      <c r="C6" s="280" t="s">
        <v>1464</v>
      </c>
      <c r="D6" s="280" t="s">
        <v>1465</v>
      </c>
    </row>
    <row r="7" spans="1:16384" ht="16">
      <c r="A7" s="590" t="s">
        <v>26</v>
      </c>
      <c r="B7" s="590"/>
      <c r="C7" s="590"/>
      <c r="D7" s="590"/>
    </row>
    <row r="8" spans="1:16384" ht="16">
      <c r="A8" s="590" t="s">
        <v>40</v>
      </c>
      <c r="B8" s="590"/>
      <c r="C8" s="590"/>
      <c r="D8" s="590"/>
    </row>
    <row r="9" spans="1:16384" s="15" customFormat="1" ht="52.5" customHeight="1">
      <c r="A9" s="587" t="s">
        <v>41</v>
      </c>
      <c r="B9" s="588"/>
      <c r="C9" s="588"/>
      <c r="D9" s="589"/>
    </row>
    <row r="10" spans="1:16384" s="15" customFormat="1" ht="18.75" customHeight="1">
      <c r="A10" s="177">
        <v>1</v>
      </c>
      <c r="B10" s="177">
        <v>2</v>
      </c>
      <c r="C10" s="177">
        <v>3</v>
      </c>
      <c r="D10" s="176">
        <v>4</v>
      </c>
    </row>
    <row r="11" spans="1:16384" s="15" customFormat="1">
      <c r="A11" s="308" t="s">
        <v>27</v>
      </c>
      <c r="B11" s="308" t="s">
        <v>28</v>
      </c>
      <c r="C11" s="308" t="s">
        <v>38</v>
      </c>
      <c r="D11" s="308" t="s">
        <v>29</v>
      </c>
      <c r="E11" s="249"/>
      <c r="F11" s="63"/>
      <c r="G11" s="63"/>
      <c r="H11" s="63"/>
    </row>
    <row r="12" spans="1:16384" s="72" customFormat="1" ht="80">
      <c r="A12" s="482" t="s">
        <v>2704</v>
      </c>
      <c r="B12" s="483" t="s">
        <v>2421</v>
      </c>
      <c r="C12" s="483" t="s">
        <v>2422</v>
      </c>
      <c r="D12" s="483" t="s">
        <v>2423</v>
      </c>
      <c r="E12" s="249"/>
      <c r="F12" s="63"/>
      <c r="G12" s="63"/>
      <c r="H12" s="63"/>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c r="GH12" s="15"/>
      <c r="GI12" s="15"/>
      <c r="GJ12" s="15"/>
      <c r="GK12" s="15"/>
      <c r="GL12" s="15"/>
      <c r="GM12" s="15"/>
      <c r="GN12" s="15"/>
      <c r="GO12" s="15"/>
      <c r="GP12" s="15"/>
      <c r="GQ12" s="15"/>
      <c r="GR12" s="15"/>
      <c r="GS12" s="15"/>
      <c r="GT12" s="15"/>
      <c r="GU12" s="15"/>
      <c r="GV12" s="15"/>
      <c r="GW12" s="15"/>
      <c r="GX12" s="15"/>
      <c r="GY12" s="15"/>
      <c r="GZ12" s="15"/>
      <c r="HA12" s="15"/>
      <c r="HB12" s="15"/>
      <c r="HC12" s="15"/>
      <c r="HD12" s="15"/>
      <c r="HE12" s="15"/>
      <c r="HF12" s="15"/>
      <c r="HG12" s="15"/>
      <c r="HH12" s="15"/>
      <c r="HI12" s="15"/>
      <c r="HJ12" s="15"/>
      <c r="HK12" s="15"/>
      <c r="HL12" s="15"/>
      <c r="HM12" s="15"/>
      <c r="HN12" s="15"/>
      <c r="HO12" s="15"/>
      <c r="HP12" s="15"/>
      <c r="HQ12" s="15"/>
      <c r="HR12" s="15"/>
      <c r="HS12" s="15"/>
      <c r="HT12" s="15"/>
      <c r="HU12" s="15"/>
      <c r="HV12" s="15"/>
      <c r="HW12" s="15"/>
      <c r="HX12" s="15"/>
      <c r="HY12" s="15"/>
      <c r="HZ12" s="15"/>
      <c r="IA12" s="15"/>
      <c r="IB12" s="15"/>
      <c r="IC12" s="15"/>
      <c r="ID12" s="15"/>
      <c r="IE12" s="15"/>
      <c r="IF12" s="15"/>
      <c r="IG12" s="15"/>
      <c r="IH12" s="15"/>
      <c r="II12" s="15"/>
      <c r="IJ12" s="15"/>
      <c r="IK12" s="15"/>
      <c r="IL12" s="15"/>
      <c r="IM12" s="15"/>
      <c r="IN12" s="15"/>
      <c r="IO12" s="15"/>
      <c r="IP12" s="15"/>
      <c r="IQ12" s="15"/>
      <c r="IR12" s="15"/>
      <c r="IS12" s="15"/>
      <c r="IT12" s="15"/>
      <c r="IU12" s="15"/>
      <c r="IV12" s="15"/>
      <c r="IW12" s="15"/>
      <c r="IX12" s="15"/>
      <c r="IY12" s="15"/>
      <c r="IZ12" s="15"/>
      <c r="JA12" s="15"/>
      <c r="JB12" s="15"/>
      <c r="JC12" s="15"/>
      <c r="JD12" s="15"/>
      <c r="JE12" s="15"/>
      <c r="JF12" s="15"/>
      <c r="JG12" s="15"/>
      <c r="JH12" s="15"/>
      <c r="JI12" s="15"/>
      <c r="JJ12" s="15"/>
      <c r="JK12" s="15"/>
      <c r="JL12" s="15"/>
      <c r="JM12" s="15"/>
      <c r="JN12" s="15"/>
      <c r="JO12" s="15"/>
      <c r="JP12" s="15"/>
      <c r="JQ12" s="15"/>
      <c r="JR12" s="15"/>
      <c r="JS12" s="15"/>
      <c r="JT12" s="15"/>
      <c r="JU12" s="15"/>
      <c r="JV12" s="15"/>
      <c r="JW12" s="15"/>
      <c r="JX12" s="15"/>
      <c r="JY12" s="15"/>
      <c r="JZ12" s="15"/>
      <c r="KA12" s="15"/>
      <c r="KB12" s="15"/>
      <c r="KC12" s="15"/>
      <c r="KD12" s="15"/>
      <c r="KE12" s="15"/>
      <c r="KF12" s="15"/>
      <c r="KG12" s="15"/>
      <c r="KH12" s="15"/>
      <c r="KI12" s="15"/>
      <c r="KJ12" s="15"/>
      <c r="KK12" s="15"/>
      <c r="KL12" s="15"/>
      <c r="KM12" s="15"/>
      <c r="KN12" s="15"/>
      <c r="KO12" s="15"/>
      <c r="KP12" s="15"/>
      <c r="KQ12" s="15"/>
      <c r="KR12" s="15"/>
      <c r="KS12" s="15"/>
      <c r="KT12" s="15"/>
      <c r="KU12" s="15"/>
      <c r="KV12" s="15"/>
      <c r="KW12" s="15"/>
      <c r="KX12" s="15"/>
      <c r="KY12" s="15"/>
      <c r="KZ12" s="15"/>
      <c r="LA12" s="15"/>
      <c r="LB12" s="15"/>
      <c r="LC12" s="15"/>
      <c r="LD12" s="15"/>
      <c r="LE12" s="15"/>
      <c r="LF12" s="15"/>
      <c r="LG12" s="15"/>
      <c r="LH12" s="15"/>
      <c r="LI12" s="15"/>
      <c r="LJ12" s="15"/>
      <c r="LK12" s="15"/>
      <c r="LL12" s="15"/>
      <c r="LM12" s="15"/>
      <c r="LN12" s="15"/>
      <c r="LO12" s="15"/>
      <c r="LP12" s="15"/>
      <c r="LQ12" s="15"/>
      <c r="LR12" s="15"/>
      <c r="LS12" s="15"/>
      <c r="LT12" s="15"/>
      <c r="LU12" s="15"/>
      <c r="LV12" s="15"/>
      <c r="LW12" s="15"/>
      <c r="LX12" s="15"/>
      <c r="LY12" s="15"/>
      <c r="LZ12" s="15"/>
      <c r="MA12" s="15"/>
      <c r="MB12" s="15"/>
      <c r="MC12" s="15"/>
      <c r="MD12" s="15"/>
      <c r="ME12" s="15"/>
      <c r="MF12" s="15"/>
      <c r="MG12" s="15"/>
      <c r="MH12" s="15"/>
      <c r="MI12" s="15"/>
      <c r="MJ12" s="15"/>
      <c r="MK12" s="15"/>
      <c r="ML12" s="15"/>
      <c r="MM12" s="15"/>
      <c r="MN12" s="15"/>
      <c r="MO12" s="15"/>
      <c r="MP12" s="15"/>
      <c r="MQ12" s="15"/>
      <c r="MR12" s="15"/>
      <c r="MS12" s="15"/>
      <c r="MT12" s="15"/>
      <c r="MU12" s="15"/>
      <c r="MV12" s="15"/>
      <c r="MW12" s="15"/>
      <c r="MX12" s="15"/>
      <c r="MY12" s="15"/>
      <c r="MZ12" s="15"/>
      <c r="NA12" s="15"/>
      <c r="NB12" s="15"/>
      <c r="NC12" s="15"/>
      <c r="ND12" s="15"/>
      <c r="NE12" s="15"/>
      <c r="NF12" s="15"/>
      <c r="NG12" s="15"/>
      <c r="NH12" s="15"/>
      <c r="NI12" s="15"/>
      <c r="NJ12" s="15"/>
      <c r="NK12" s="15"/>
      <c r="NL12" s="15"/>
      <c r="NM12" s="15"/>
      <c r="NN12" s="15"/>
      <c r="NO12" s="15"/>
      <c r="NP12" s="15"/>
      <c r="NQ12" s="15"/>
      <c r="NR12" s="15"/>
      <c r="NS12" s="15"/>
      <c r="NT12" s="15"/>
      <c r="NU12" s="15"/>
      <c r="NV12" s="15"/>
      <c r="NW12" s="15"/>
      <c r="NX12" s="15"/>
      <c r="NY12" s="15"/>
      <c r="NZ12" s="15"/>
      <c r="OA12" s="15"/>
      <c r="OB12" s="15"/>
      <c r="OC12" s="15"/>
      <c r="OD12" s="15"/>
      <c r="OE12" s="15"/>
      <c r="OF12" s="15"/>
      <c r="OG12" s="15"/>
      <c r="OH12" s="15"/>
      <c r="OI12" s="15"/>
      <c r="OJ12" s="15"/>
      <c r="OK12" s="15"/>
      <c r="OL12" s="15"/>
      <c r="OM12" s="15"/>
      <c r="ON12" s="15"/>
      <c r="OO12" s="15"/>
      <c r="OP12" s="15"/>
      <c r="OQ12" s="15"/>
      <c r="OR12" s="15"/>
      <c r="OS12" s="15"/>
      <c r="OT12" s="15"/>
      <c r="OU12" s="15"/>
      <c r="OV12" s="15"/>
      <c r="OW12" s="15"/>
      <c r="OX12" s="15"/>
      <c r="OY12" s="15"/>
      <c r="OZ12" s="15"/>
      <c r="PA12" s="15"/>
      <c r="PB12" s="15"/>
      <c r="PC12" s="15"/>
      <c r="PD12" s="15"/>
      <c r="PE12" s="15"/>
      <c r="PF12" s="15"/>
      <c r="PG12" s="15"/>
      <c r="PH12" s="15"/>
      <c r="PI12" s="15"/>
      <c r="PJ12" s="15"/>
      <c r="PK12" s="15"/>
      <c r="PL12" s="15"/>
      <c r="PM12" s="15"/>
      <c r="PN12" s="15"/>
      <c r="PO12" s="15"/>
      <c r="PP12" s="15"/>
      <c r="PQ12" s="15"/>
      <c r="PR12" s="15"/>
      <c r="PS12" s="15"/>
      <c r="PT12" s="15"/>
      <c r="PU12" s="15"/>
      <c r="PV12" s="15"/>
      <c r="PW12" s="15"/>
      <c r="PX12" s="15"/>
      <c r="PY12" s="15"/>
      <c r="PZ12" s="15"/>
      <c r="QA12" s="15"/>
      <c r="QB12" s="15"/>
      <c r="QC12" s="15"/>
      <c r="QD12" s="15"/>
      <c r="QE12" s="15"/>
      <c r="QF12" s="15"/>
      <c r="QG12" s="15"/>
      <c r="QH12" s="15"/>
      <c r="QI12" s="15"/>
      <c r="QJ12" s="15"/>
      <c r="QK12" s="15"/>
      <c r="QL12" s="15"/>
      <c r="QM12" s="15"/>
      <c r="QN12" s="15"/>
      <c r="QO12" s="15"/>
      <c r="QP12" s="15"/>
      <c r="QQ12" s="15"/>
      <c r="QR12" s="15"/>
      <c r="QS12" s="15"/>
      <c r="QT12" s="15"/>
      <c r="QU12" s="15"/>
      <c r="QV12" s="15"/>
      <c r="QW12" s="15"/>
      <c r="QX12" s="15"/>
      <c r="QY12" s="15"/>
      <c r="QZ12" s="15"/>
      <c r="RA12" s="15"/>
      <c r="RB12" s="15"/>
      <c r="RC12" s="15"/>
      <c r="RD12" s="15"/>
      <c r="RE12" s="15"/>
      <c r="RF12" s="15"/>
      <c r="RG12" s="15"/>
      <c r="RH12" s="15"/>
      <c r="RI12" s="15"/>
      <c r="RJ12" s="15"/>
      <c r="RK12" s="15"/>
      <c r="RL12" s="15"/>
      <c r="RM12" s="15"/>
      <c r="RN12" s="15"/>
      <c r="RO12" s="15"/>
      <c r="RP12" s="15"/>
      <c r="RQ12" s="15"/>
      <c r="RR12" s="15"/>
      <c r="RS12" s="15"/>
      <c r="RT12" s="15"/>
      <c r="RU12" s="15"/>
      <c r="RV12" s="15"/>
      <c r="RW12" s="15"/>
      <c r="RX12" s="15"/>
      <c r="RY12" s="15"/>
      <c r="RZ12" s="15"/>
      <c r="SA12" s="15"/>
      <c r="SB12" s="15"/>
      <c r="SC12" s="15"/>
      <c r="SD12" s="15"/>
      <c r="SE12" s="15"/>
      <c r="SF12" s="15"/>
      <c r="SG12" s="15"/>
      <c r="SH12" s="15"/>
      <c r="SI12" s="15"/>
      <c r="SJ12" s="15"/>
      <c r="SK12" s="15"/>
      <c r="SL12" s="15"/>
      <c r="SM12" s="15"/>
      <c r="SN12" s="15"/>
      <c r="SO12" s="15"/>
      <c r="SP12" s="15"/>
      <c r="SQ12" s="15"/>
      <c r="SR12" s="15"/>
      <c r="SS12" s="15"/>
      <c r="ST12" s="15"/>
      <c r="SU12" s="15"/>
      <c r="SV12" s="15"/>
      <c r="SW12" s="15"/>
      <c r="SX12" s="15"/>
      <c r="SY12" s="15"/>
      <c r="SZ12" s="15"/>
      <c r="TA12" s="15"/>
      <c r="TB12" s="15"/>
      <c r="TC12" s="15"/>
      <c r="TD12" s="15"/>
      <c r="TE12" s="15"/>
      <c r="TF12" s="15"/>
      <c r="TG12" s="15"/>
      <c r="TH12" s="15"/>
      <c r="TI12" s="15"/>
      <c r="TJ12" s="15"/>
      <c r="TK12" s="15"/>
      <c r="TL12" s="15"/>
      <c r="TM12" s="15"/>
      <c r="TN12" s="15"/>
      <c r="TO12" s="15"/>
      <c r="TP12" s="15"/>
      <c r="TQ12" s="15"/>
      <c r="TR12" s="15"/>
      <c r="TS12" s="15"/>
      <c r="TT12" s="15"/>
      <c r="TU12" s="15"/>
      <c r="TV12" s="15"/>
      <c r="TW12" s="15"/>
      <c r="TX12" s="15"/>
      <c r="TY12" s="15"/>
      <c r="TZ12" s="15"/>
      <c r="UA12" s="15"/>
      <c r="UB12" s="15"/>
      <c r="UC12" s="15"/>
      <c r="UD12" s="15"/>
      <c r="UE12" s="15"/>
      <c r="UF12" s="15"/>
      <c r="UG12" s="15"/>
      <c r="UH12" s="15"/>
      <c r="UI12" s="15"/>
      <c r="UJ12" s="15"/>
      <c r="UK12" s="15"/>
      <c r="UL12" s="15"/>
      <c r="UM12" s="15"/>
      <c r="UN12" s="15"/>
      <c r="UO12" s="15"/>
      <c r="UP12" s="15"/>
      <c r="UQ12" s="15"/>
      <c r="UR12" s="15"/>
      <c r="US12" s="15"/>
      <c r="UT12" s="15"/>
      <c r="UU12" s="15"/>
      <c r="UV12" s="15"/>
      <c r="UW12" s="15"/>
      <c r="UX12" s="15"/>
      <c r="UY12" s="15"/>
      <c r="UZ12" s="15"/>
      <c r="VA12" s="15"/>
      <c r="VB12" s="15"/>
      <c r="VC12" s="15"/>
      <c r="VD12" s="15"/>
      <c r="VE12" s="15"/>
      <c r="VF12" s="15"/>
      <c r="VG12" s="15"/>
      <c r="VH12" s="15"/>
      <c r="VI12" s="15"/>
      <c r="VJ12" s="15"/>
      <c r="VK12" s="15"/>
      <c r="VL12" s="15"/>
      <c r="VM12" s="15"/>
      <c r="VN12" s="15"/>
      <c r="VO12" s="15"/>
      <c r="VP12" s="15"/>
      <c r="VQ12" s="15"/>
      <c r="VR12" s="15"/>
      <c r="VS12" s="15"/>
      <c r="VT12" s="15"/>
      <c r="VU12" s="15"/>
      <c r="VV12" s="15"/>
      <c r="VW12" s="15"/>
      <c r="VX12" s="15"/>
      <c r="VY12" s="15"/>
      <c r="VZ12" s="15"/>
      <c r="WA12" s="15"/>
      <c r="WB12" s="15"/>
      <c r="WC12" s="15"/>
      <c r="WD12" s="15"/>
      <c r="WE12" s="15"/>
      <c r="WF12" s="15"/>
      <c r="WG12" s="15"/>
      <c r="WH12" s="15"/>
      <c r="WI12" s="15"/>
      <c r="WJ12" s="15"/>
      <c r="WK12" s="15"/>
      <c r="WL12" s="15"/>
      <c r="WM12" s="15"/>
      <c r="WN12" s="15"/>
      <c r="WO12" s="15"/>
      <c r="WP12" s="15"/>
      <c r="WQ12" s="15"/>
      <c r="WR12" s="15"/>
      <c r="WS12" s="15"/>
      <c r="WT12" s="15"/>
      <c r="WU12" s="15"/>
      <c r="WV12" s="15"/>
      <c r="WW12" s="15"/>
      <c r="WX12" s="15"/>
      <c r="WY12" s="15"/>
      <c r="WZ12" s="15"/>
      <c r="XA12" s="15"/>
      <c r="XB12" s="15"/>
      <c r="XC12" s="15"/>
      <c r="XD12" s="15"/>
      <c r="XE12" s="15"/>
      <c r="XF12" s="15"/>
      <c r="XG12" s="15"/>
      <c r="XH12" s="15"/>
      <c r="XI12" s="15"/>
      <c r="XJ12" s="15"/>
      <c r="XK12" s="15"/>
      <c r="XL12" s="15"/>
      <c r="XM12" s="15"/>
      <c r="XN12" s="15"/>
      <c r="XO12" s="15"/>
      <c r="XP12" s="15"/>
      <c r="XQ12" s="15"/>
      <c r="XR12" s="15"/>
      <c r="XS12" s="15"/>
      <c r="XT12" s="15"/>
      <c r="XU12" s="15"/>
      <c r="XV12" s="15"/>
      <c r="XW12" s="15"/>
      <c r="XX12" s="15"/>
      <c r="XY12" s="15"/>
      <c r="XZ12" s="15"/>
      <c r="YA12" s="15"/>
      <c r="YB12" s="15"/>
      <c r="YC12" s="15"/>
      <c r="YD12" s="15"/>
      <c r="YE12" s="15"/>
      <c r="YF12" s="15"/>
      <c r="YG12" s="15"/>
      <c r="YH12" s="15"/>
      <c r="YI12" s="15"/>
      <c r="YJ12" s="15"/>
      <c r="YK12" s="15"/>
      <c r="YL12" s="15"/>
      <c r="YM12" s="15"/>
      <c r="YN12" s="15"/>
      <c r="YO12" s="15"/>
      <c r="YP12" s="15"/>
      <c r="YQ12" s="15"/>
      <c r="YR12" s="15"/>
      <c r="YS12" s="15"/>
      <c r="YT12" s="15"/>
      <c r="YU12" s="15"/>
      <c r="YV12" s="15"/>
      <c r="YW12" s="15"/>
      <c r="YX12" s="15"/>
      <c r="YY12" s="15"/>
      <c r="YZ12" s="15"/>
      <c r="ZA12" s="15"/>
      <c r="ZB12" s="15"/>
      <c r="ZC12" s="15"/>
      <c r="ZD12" s="15"/>
      <c r="ZE12" s="15"/>
      <c r="ZF12" s="15"/>
      <c r="ZG12" s="15"/>
      <c r="ZH12" s="15"/>
      <c r="ZI12" s="15"/>
      <c r="ZJ12" s="15"/>
      <c r="ZK12" s="15"/>
      <c r="ZL12" s="15"/>
      <c r="ZM12" s="15"/>
      <c r="ZN12" s="15"/>
      <c r="ZO12" s="15"/>
      <c r="ZP12" s="15"/>
      <c r="ZQ12" s="15"/>
      <c r="ZR12" s="15"/>
      <c r="ZS12" s="15"/>
      <c r="ZT12" s="15"/>
      <c r="ZU12" s="15"/>
      <c r="ZV12" s="15"/>
      <c r="ZW12" s="15"/>
      <c r="ZX12" s="15"/>
      <c r="ZY12" s="15"/>
      <c r="ZZ12" s="15"/>
      <c r="AAA12" s="15"/>
      <c r="AAB12" s="15"/>
      <c r="AAC12" s="15"/>
      <c r="AAD12" s="15"/>
      <c r="AAE12" s="15"/>
      <c r="AAF12" s="15"/>
      <c r="AAG12" s="15"/>
      <c r="AAH12" s="15"/>
      <c r="AAI12" s="15"/>
      <c r="AAJ12" s="15"/>
      <c r="AAK12" s="15"/>
      <c r="AAL12" s="15"/>
      <c r="AAM12" s="15"/>
      <c r="AAN12" s="15"/>
      <c r="AAO12" s="15"/>
      <c r="AAP12" s="15"/>
      <c r="AAQ12" s="15"/>
      <c r="AAR12" s="15"/>
      <c r="AAS12" s="15"/>
      <c r="AAT12" s="15"/>
      <c r="AAU12" s="15"/>
      <c r="AAV12" s="15"/>
      <c r="AAW12" s="15"/>
      <c r="AAX12" s="15"/>
      <c r="AAY12" s="15"/>
      <c r="AAZ12" s="15"/>
      <c r="ABA12" s="15"/>
      <c r="ABB12" s="15"/>
      <c r="ABC12" s="15"/>
      <c r="ABD12" s="15"/>
      <c r="ABE12" s="15"/>
      <c r="ABF12" s="15"/>
      <c r="ABG12" s="15"/>
      <c r="ABH12" s="15"/>
      <c r="ABI12" s="15"/>
      <c r="ABJ12" s="15"/>
      <c r="ABK12" s="15"/>
      <c r="ABL12" s="15"/>
      <c r="ABM12" s="15"/>
      <c r="ABN12" s="15"/>
      <c r="ABO12" s="15"/>
      <c r="ABP12" s="15"/>
      <c r="ABQ12" s="15"/>
      <c r="ABR12" s="15"/>
      <c r="ABS12" s="15"/>
      <c r="ABT12" s="15"/>
      <c r="ABU12" s="15"/>
      <c r="ABV12" s="15"/>
      <c r="ABW12" s="15"/>
      <c r="ABX12" s="15"/>
      <c r="ABY12" s="15"/>
      <c r="ABZ12" s="15"/>
      <c r="ACA12" s="15"/>
      <c r="ACB12" s="15"/>
      <c r="ACC12" s="15"/>
      <c r="ACD12" s="15"/>
      <c r="ACE12" s="15"/>
      <c r="ACF12" s="15"/>
      <c r="ACG12" s="15"/>
      <c r="ACH12" s="15"/>
      <c r="ACI12" s="15"/>
      <c r="ACJ12" s="15"/>
      <c r="ACK12" s="15"/>
      <c r="ACL12" s="15"/>
      <c r="ACM12" s="15"/>
      <c r="ACN12" s="15"/>
      <c r="ACO12" s="15"/>
      <c r="ACP12" s="15"/>
      <c r="ACQ12" s="15"/>
      <c r="ACR12" s="15"/>
      <c r="ACS12" s="15"/>
      <c r="ACT12" s="15"/>
      <c r="ACU12" s="15"/>
      <c r="ACV12" s="15"/>
      <c r="ACW12" s="15"/>
      <c r="ACX12" s="15"/>
      <c r="ACY12" s="15"/>
      <c r="ACZ12" s="15"/>
      <c r="ADA12" s="15"/>
      <c r="ADB12" s="15"/>
      <c r="ADC12" s="15"/>
      <c r="ADD12" s="15"/>
      <c r="ADE12" s="15"/>
      <c r="ADF12" s="15"/>
      <c r="ADG12" s="15"/>
      <c r="ADH12" s="15"/>
      <c r="ADI12" s="15"/>
      <c r="ADJ12" s="15"/>
      <c r="ADK12" s="15"/>
      <c r="ADL12" s="15"/>
      <c r="ADM12" s="15"/>
      <c r="ADN12" s="15"/>
      <c r="ADO12" s="15"/>
      <c r="ADP12" s="15"/>
      <c r="ADQ12" s="15"/>
      <c r="ADR12" s="15"/>
      <c r="ADS12" s="15"/>
      <c r="ADT12" s="15"/>
      <c r="ADU12" s="15"/>
      <c r="ADV12" s="15"/>
      <c r="ADW12" s="15"/>
      <c r="ADX12" s="15"/>
      <c r="ADY12" s="15"/>
      <c r="ADZ12" s="15"/>
      <c r="AEA12" s="15"/>
      <c r="AEB12" s="15"/>
      <c r="AEC12" s="15"/>
      <c r="AED12" s="15"/>
      <c r="AEE12" s="15"/>
      <c r="AEF12" s="15"/>
      <c r="AEG12" s="15"/>
      <c r="AEH12" s="15"/>
      <c r="AEI12" s="15"/>
      <c r="AEJ12" s="15"/>
      <c r="AEK12" s="15"/>
      <c r="AEL12" s="15"/>
      <c r="AEM12" s="15"/>
      <c r="AEN12" s="15"/>
      <c r="AEO12" s="15"/>
      <c r="AEP12" s="15"/>
      <c r="AEQ12" s="15"/>
      <c r="AER12" s="15"/>
      <c r="AES12" s="15"/>
      <c r="AET12" s="15"/>
      <c r="AEU12" s="15"/>
      <c r="AEV12" s="15"/>
      <c r="AEW12" s="15"/>
      <c r="AEX12" s="15"/>
      <c r="AEY12" s="15"/>
      <c r="AEZ12" s="15"/>
      <c r="AFA12" s="15"/>
      <c r="AFB12" s="15"/>
      <c r="AFC12" s="15"/>
      <c r="AFD12" s="15"/>
      <c r="AFE12" s="15"/>
      <c r="AFF12" s="15"/>
      <c r="AFG12" s="15"/>
      <c r="AFH12" s="15"/>
      <c r="AFI12" s="15"/>
      <c r="AFJ12" s="15"/>
      <c r="AFK12" s="15"/>
      <c r="AFL12" s="15"/>
      <c r="AFM12" s="15"/>
      <c r="AFN12" s="15"/>
      <c r="AFO12" s="15"/>
      <c r="AFP12" s="15"/>
      <c r="AFQ12" s="15"/>
      <c r="AFR12" s="15"/>
      <c r="AFS12" s="15"/>
      <c r="AFT12" s="15"/>
      <c r="AFU12" s="15"/>
      <c r="AFV12" s="15"/>
      <c r="AFW12" s="15"/>
      <c r="AFX12" s="15"/>
      <c r="AFY12" s="15"/>
      <c r="AFZ12" s="15"/>
      <c r="AGA12" s="15"/>
      <c r="AGB12" s="15"/>
      <c r="AGC12" s="15"/>
      <c r="AGD12" s="15"/>
      <c r="AGE12" s="15"/>
      <c r="AGF12" s="15"/>
      <c r="AGG12" s="15"/>
      <c r="AGH12" s="15"/>
      <c r="AGI12" s="15"/>
      <c r="AGJ12" s="15"/>
      <c r="AGK12" s="15"/>
      <c r="AGL12" s="15"/>
      <c r="AGM12" s="15"/>
      <c r="AGN12" s="15"/>
      <c r="AGO12" s="15"/>
      <c r="AGP12" s="15"/>
      <c r="AGQ12" s="15"/>
      <c r="AGR12" s="15"/>
      <c r="AGS12" s="15"/>
      <c r="AGT12" s="15"/>
      <c r="AGU12" s="15"/>
      <c r="AGV12" s="15"/>
      <c r="AGW12" s="15"/>
      <c r="AGX12" s="15"/>
      <c r="AGY12" s="15"/>
      <c r="AGZ12" s="15"/>
      <c r="AHA12" s="15"/>
      <c r="AHB12" s="15"/>
      <c r="AHC12" s="15"/>
      <c r="AHD12" s="15"/>
      <c r="AHE12" s="15"/>
      <c r="AHF12" s="15"/>
      <c r="AHG12" s="15"/>
      <c r="AHH12" s="15"/>
      <c r="AHI12" s="15"/>
      <c r="AHJ12" s="15"/>
      <c r="AHK12" s="15"/>
      <c r="AHL12" s="15"/>
      <c r="AHM12" s="15"/>
      <c r="AHN12" s="15"/>
      <c r="AHO12" s="15"/>
      <c r="AHP12" s="15"/>
      <c r="AHQ12" s="15"/>
      <c r="AHR12" s="15"/>
      <c r="AHS12" s="15"/>
      <c r="AHT12" s="15"/>
      <c r="AHU12" s="15"/>
      <c r="AHV12" s="15"/>
      <c r="AHW12" s="15"/>
      <c r="AHX12" s="15"/>
      <c r="AHY12" s="15"/>
      <c r="AHZ12" s="15"/>
      <c r="AIA12" s="15"/>
      <c r="AIB12" s="15"/>
      <c r="AIC12" s="15"/>
      <c r="AID12" s="15"/>
      <c r="AIE12" s="15"/>
      <c r="AIF12" s="15"/>
      <c r="AIG12" s="15"/>
      <c r="AIH12" s="15"/>
      <c r="AII12" s="15"/>
      <c r="AIJ12" s="15"/>
      <c r="AIK12" s="15"/>
      <c r="AIL12" s="15"/>
      <c r="AIM12" s="15"/>
      <c r="AIN12" s="15"/>
      <c r="AIO12" s="15"/>
      <c r="AIP12" s="15"/>
      <c r="AIQ12" s="15"/>
      <c r="AIR12" s="15"/>
      <c r="AIS12" s="15"/>
      <c r="AIT12" s="15"/>
      <c r="AIU12" s="15"/>
      <c r="AIV12" s="15"/>
      <c r="AIW12" s="15"/>
      <c r="AIX12" s="15"/>
      <c r="AIY12" s="15"/>
      <c r="AIZ12" s="15"/>
      <c r="AJA12" s="15"/>
      <c r="AJB12" s="15"/>
      <c r="AJC12" s="15"/>
      <c r="AJD12" s="15"/>
      <c r="AJE12" s="15"/>
      <c r="AJF12" s="15"/>
      <c r="AJG12" s="15"/>
      <c r="AJH12" s="15"/>
      <c r="AJI12" s="15"/>
      <c r="AJJ12" s="15"/>
      <c r="AJK12" s="15"/>
      <c r="AJL12" s="15"/>
      <c r="AJM12" s="15"/>
      <c r="AJN12" s="15"/>
      <c r="AJO12" s="15"/>
      <c r="AJP12" s="15"/>
      <c r="AJQ12" s="15"/>
      <c r="AJR12" s="15"/>
      <c r="AJS12" s="15"/>
      <c r="AJT12" s="15"/>
      <c r="AJU12" s="15"/>
      <c r="AJV12" s="15"/>
      <c r="AJW12" s="15"/>
      <c r="AJX12" s="15"/>
      <c r="AJY12" s="15"/>
      <c r="AJZ12" s="15"/>
      <c r="AKA12" s="15"/>
      <c r="AKB12" s="15"/>
      <c r="AKC12" s="15"/>
      <c r="AKD12" s="15"/>
      <c r="AKE12" s="15"/>
      <c r="AKF12" s="15"/>
      <c r="AKG12" s="15"/>
      <c r="AKH12" s="15"/>
      <c r="AKI12" s="15"/>
      <c r="AKJ12" s="15"/>
      <c r="AKK12" s="15"/>
      <c r="AKL12" s="15"/>
      <c r="AKM12" s="15"/>
      <c r="AKN12" s="15"/>
      <c r="AKO12" s="15"/>
      <c r="AKP12" s="15"/>
      <c r="AKQ12" s="15"/>
      <c r="AKR12" s="15"/>
      <c r="AKS12" s="15"/>
      <c r="AKT12" s="15"/>
      <c r="AKU12" s="15"/>
      <c r="AKV12" s="15"/>
      <c r="AKW12" s="15"/>
      <c r="AKX12" s="15"/>
      <c r="AKY12" s="15"/>
      <c r="AKZ12" s="15"/>
      <c r="ALA12" s="15"/>
      <c r="ALB12" s="15"/>
      <c r="ALC12" s="15"/>
      <c r="ALD12" s="15"/>
      <c r="ALE12" s="15"/>
      <c r="ALF12" s="15"/>
      <c r="ALG12" s="15"/>
      <c r="ALH12" s="15"/>
      <c r="ALI12" s="15"/>
      <c r="ALJ12" s="15"/>
      <c r="ALK12" s="15"/>
      <c r="ALL12" s="15"/>
      <c r="ALM12" s="15"/>
      <c r="ALN12" s="15"/>
      <c r="ALO12" s="15"/>
      <c r="ALP12" s="15"/>
      <c r="ALQ12" s="15"/>
      <c r="ALR12" s="15"/>
      <c r="ALS12" s="15"/>
      <c r="ALT12" s="15"/>
      <c r="ALU12" s="15"/>
      <c r="ALV12" s="15"/>
      <c r="ALW12" s="15"/>
      <c r="ALX12" s="15"/>
      <c r="ALY12" s="15"/>
      <c r="ALZ12" s="15"/>
      <c r="AMA12" s="15"/>
      <c r="AMB12" s="15"/>
      <c r="AMC12" s="15"/>
      <c r="AMD12" s="15"/>
      <c r="AME12" s="15"/>
      <c r="AMF12" s="15"/>
      <c r="AMG12" s="15"/>
      <c r="AMH12" s="15"/>
      <c r="AMI12" s="15"/>
      <c r="AMJ12" s="15"/>
      <c r="AMK12" s="15"/>
      <c r="AML12" s="15"/>
      <c r="AMM12" s="15"/>
      <c r="AMN12" s="15"/>
      <c r="AMO12" s="15"/>
      <c r="AMP12" s="15"/>
      <c r="AMQ12" s="15"/>
      <c r="AMR12" s="15"/>
      <c r="AMS12" s="15"/>
      <c r="AMT12" s="15"/>
      <c r="AMU12" s="15"/>
      <c r="AMV12" s="15"/>
      <c r="AMW12" s="15"/>
      <c r="AMX12" s="15"/>
      <c r="AMY12" s="15"/>
      <c r="AMZ12" s="15"/>
      <c r="ANA12" s="15"/>
      <c r="ANB12" s="15"/>
      <c r="ANC12" s="15"/>
      <c r="AND12" s="15"/>
      <c r="ANE12" s="15"/>
      <c r="ANF12" s="15"/>
      <c r="ANG12" s="15"/>
      <c r="ANH12" s="15"/>
      <c r="ANI12" s="15"/>
      <c r="ANJ12" s="15"/>
      <c r="ANK12" s="15"/>
      <c r="ANL12" s="15"/>
      <c r="ANM12" s="15"/>
      <c r="ANN12" s="15"/>
      <c r="ANO12" s="15"/>
      <c r="ANP12" s="15"/>
      <c r="ANQ12" s="15"/>
      <c r="ANR12" s="15"/>
      <c r="ANS12" s="15"/>
      <c r="ANT12" s="15"/>
      <c r="ANU12" s="15"/>
      <c r="ANV12" s="15"/>
      <c r="ANW12" s="15"/>
      <c r="ANX12" s="15"/>
      <c r="ANY12" s="15"/>
      <c r="ANZ12" s="15"/>
      <c r="AOA12" s="15"/>
      <c r="AOB12" s="15"/>
      <c r="AOC12" s="15"/>
      <c r="AOD12" s="15"/>
      <c r="AOE12" s="15"/>
      <c r="AOF12" s="15"/>
      <c r="AOG12" s="15"/>
      <c r="AOH12" s="15"/>
      <c r="AOI12" s="15"/>
      <c r="AOJ12" s="15"/>
      <c r="AOK12" s="15"/>
      <c r="AOL12" s="15"/>
      <c r="AOM12" s="15"/>
      <c r="AON12" s="15"/>
      <c r="AOO12" s="15"/>
      <c r="AOP12" s="15"/>
      <c r="AOQ12" s="15"/>
      <c r="AOR12" s="15"/>
      <c r="AOS12" s="15"/>
      <c r="AOT12" s="15"/>
      <c r="AOU12" s="15"/>
      <c r="AOV12" s="15"/>
      <c r="AOW12" s="15"/>
      <c r="AOX12" s="15"/>
      <c r="AOY12" s="15"/>
      <c r="AOZ12" s="15"/>
      <c r="APA12" s="15"/>
      <c r="APB12" s="15"/>
      <c r="APC12" s="15"/>
      <c r="APD12" s="15"/>
      <c r="APE12" s="15"/>
      <c r="APF12" s="15"/>
      <c r="APG12" s="15"/>
      <c r="APH12" s="15"/>
      <c r="API12" s="15"/>
      <c r="APJ12" s="15"/>
      <c r="APK12" s="15"/>
      <c r="APL12" s="15"/>
      <c r="APM12" s="15"/>
      <c r="APN12" s="15"/>
      <c r="APO12" s="15"/>
      <c r="APP12" s="15"/>
      <c r="APQ12" s="15"/>
      <c r="APR12" s="15"/>
      <c r="APS12" s="15"/>
      <c r="APT12" s="15"/>
      <c r="APU12" s="15"/>
      <c r="APV12" s="15"/>
      <c r="APW12" s="15"/>
      <c r="APX12" s="15"/>
      <c r="APY12" s="15"/>
      <c r="APZ12" s="15"/>
      <c r="AQA12" s="15"/>
      <c r="AQB12" s="15"/>
      <c r="AQC12" s="15"/>
      <c r="AQD12" s="15"/>
      <c r="AQE12" s="15"/>
      <c r="AQF12" s="15"/>
      <c r="AQG12" s="15"/>
      <c r="AQH12" s="15"/>
      <c r="AQI12" s="15"/>
      <c r="AQJ12" s="15"/>
      <c r="AQK12" s="15"/>
      <c r="AQL12" s="15"/>
      <c r="AQM12" s="15"/>
      <c r="AQN12" s="15"/>
      <c r="AQO12" s="15"/>
      <c r="AQP12" s="15"/>
      <c r="AQQ12" s="15"/>
      <c r="AQR12" s="15"/>
      <c r="AQS12" s="15"/>
      <c r="AQT12" s="15"/>
      <c r="AQU12" s="15"/>
      <c r="AQV12" s="15"/>
      <c r="AQW12" s="15"/>
      <c r="AQX12" s="15"/>
      <c r="AQY12" s="15"/>
      <c r="AQZ12" s="15"/>
      <c r="ARA12" s="15"/>
      <c r="ARB12" s="15"/>
      <c r="ARC12" s="15"/>
      <c r="ARD12" s="15"/>
      <c r="ARE12" s="15"/>
      <c r="ARF12" s="15"/>
      <c r="ARG12" s="15"/>
      <c r="ARH12" s="15"/>
      <c r="ARI12" s="15"/>
      <c r="ARJ12" s="15"/>
      <c r="ARK12" s="15"/>
      <c r="ARL12" s="15"/>
      <c r="ARM12" s="15"/>
      <c r="ARN12" s="15"/>
      <c r="ARO12" s="15"/>
      <c r="ARP12" s="15"/>
      <c r="ARQ12" s="15"/>
      <c r="ARR12" s="15"/>
      <c r="ARS12" s="15"/>
      <c r="ART12" s="15"/>
      <c r="ARU12" s="15"/>
      <c r="ARV12" s="15"/>
      <c r="ARW12" s="15"/>
      <c r="ARX12" s="15"/>
      <c r="ARY12" s="15"/>
      <c r="ARZ12" s="15"/>
      <c r="ASA12" s="15"/>
      <c r="ASB12" s="15"/>
      <c r="ASC12" s="15"/>
      <c r="ASD12" s="15"/>
      <c r="ASE12" s="15"/>
      <c r="ASF12" s="15"/>
      <c r="ASG12" s="15"/>
      <c r="ASH12" s="15"/>
      <c r="ASI12" s="15"/>
      <c r="ASJ12" s="15"/>
      <c r="ASK12" s="15"/>
      <c r="ASL12" s="15"/>
      <c r="ASM12" s="15"/>
      <c r="ASN12" s="15"/>
      <c r="ASO12" s="15"/>
      <c r="ASP12" s="15"/>
      <c r="ASQ12" s="15"/>
      <c r="ASR12" s="15"/>
      <c r="ASS12" s="15"/>
      <c r="AST12" s="15"/>
      <c r="ASU12" s="15"/>
      <c r="ASV12" s="15"/>
      <c r="ASW12" s="15"/>
      <c r="ASX12" s="15"/>
      <c r="ASY12" s="15"/>
      <c r="ASZ12" s="15"/>
      <c r="ATA12" s="15"/>
      <c r="ATB12" s="15"/>
      <c r="ATC12" s="15"/>
      <c r="ATD12" s="15"/>
      <c r="ATE12" s="15"/>
      <c r="ATF12" s="15"/>
      <c r="ATG12" s="15"/>
      <c r="ATH12" s="15"/>
      <c r="ATI12" s="15"/>
      <c r="ATJ12" s="15"/>
      <c r="ATK12" s="15"/>
      <c r="ATL12" s="15"/>
      <c r="ATM12" s="15"/>
      <c r="ATN12" s="15"/>
      <c r="ATO12" s="15"/>
      <c r="ATP12" s="15"/>
      <c r="ATQ12" s="15"/>
      <c r="ATR12" s="15"/>
      <c r="ATS12" s="15"/>
      <c r="ATT12" s="15"/>
      <c r="ATU12" s="15"/>
      <c r="ATV12" s="15"/>
      <c r="ATW12" s="15"/>
      <c r="ATX12" s="15"/>
      <c r="ATY12" s="15"/>
      <c r="ATZ12" s="15"/>
      <c r="AUA12" s="15"/>
      <c r="AUB12" s="15"/>
      <c r="AUC12" s="15"/>
      <c r="AUD12" s="15"/>
      <c r="AUE12" s="15"/>
      <c r="AUF12" s="15"/>
      <c r="AUG12" s="15"/>
      <c r="AUH12" s="15"/>
      <c r="AUI12" s="15"/>
      <c r="AUJ12" s="15"/>
      <c r="AUK12" s="15"/>
      <c r="AUL12" s="15"/>
      <c r="AUM12" s="15"/>
      <c r="AUN12" s="15"/>
      <c r="AUO12" s="15"/>
      <c r="AUP12" s="15"/>
      <c r="AUQ12" s="15"/>
      <c r="AUR12" s="15"/>
      <c r="AUS12" s="15"/>
      <c r="AUT12" s="15"/>
      <c r="AUU12" s="15"/>
      <c r="AUV12" s="15"/>
      <c r="AUW12" s="15"/>
      <c r="AUX12" s="15"/>
      <c r="AUY12" s="15"/>
      <c r="AUZ12" s="15"/>
      <c r="AVA12" s="15"/>
      <c r="AVB12" s="15"/>
      <c r="AVC12" s="15"/>
      <c r="AVD12" s="15"/>
      <c r="AVE12" s="15"/>
      <c r="AVF12" s="15"/>
      <c r="AVG12" s="15"/>
      <c r="AVH12" s="15"/>
      <c r="AVI12" s="15"/>
      <c r="AVJ12" s="15"/>
      <c r="AVK12" s="15"/>
      <c r="AVL12" s="15"/>
      <c r="AVM12" s="15"/>
      <c r="AVN12" s="15"/>
      <c r="AVO12" s="15"/>
      <c r="AVP12" s="15"/>
      <c r="AVQ12" s="15"/>
      <c r="AVR12" s="15"/>
      <c r="AVS12" s="15"/>
      <c r="AVT12" s="15"/>
      <c r="AVU12" s="15"/>
      <c r="AVV12" s="15"/>
      <c r="AVW12" s="15"/>
      <c r="AVX12" s="15"/>
      <c r="AVY12" s="15"/>
      <c r="AVZ12" s="15"/>
      <c r="AWA12" s="15"/>
      <c r="AWB12" s="15"/>
      <c r="AWC12" s="15"/>
      <c r="AWD12" s="15"/>
      <c r="AWE12" s="15"/>
      <c r="AWF12" s="15"/>
      <c r="AWG12" s="15"/>
      <c r="AWH12" s="15"/>
      <c r="AWI12" s="15"/>
      <c r="AWJ12" s="15"/>
      <c r="AWK12" s="15"/>
      <c r="AWL12" s="15"/>
      <c r="AWM12" s="15"/>
      <c r="AWN12" s="15"/>
      <c r="AWO12" s="15"/>
      <c r="AWP12" s="15"/>
      <c r="AWQ12" s="15"/>
      <c r="AWR12" s="15"/>
      <c r="AWS12" s="15"/>
      <c r="AWT12" s="15"/>
      <c r="AWU12" s="15"/>
      <c r="AWV12" s="15"/>
      <c r="AWW12" s="15"/>
      <c r="AWX12" s="15"/>
      <c r="AWY12" s="15"/>
      <c r="AWZ12" s="15"/>
      <c r="AXA12" s="15"/>
      <c r="AXB12" s="15"/>
      <c r="AXC12" s="15"/>
      <c r="AXD12" s="15"/>
      <c r="AXE12" s="15"/>
      <c r="AXF12" s="15"/>
      <c r="AXG12" s="15"/>
      <c r="AXH12" s="15"/>
      <c r="AXI12" s="15"/>
      <c r="AXJ12" s="15"/>
      <c r="AXK12" s="15"/>
      <c r="AXL12" s="15"/>
      <c r="AXM12" s="15"/>
      <c r="AXN12" s="15"/>
      <c r="AXO12" s="15"/>
      <c r="AXP12" s="15"/>
      <c r="AXQ12" s="15"/>
      <c r="AXR12" s="15"/>
      <c r="AXS12" s="15"/>
      <c r="AXT12" s="15"/>
      <c r="AXU12" s="15"/>
      <c r="AXV12" s="15"/>
      <c r="AXW12" s="15"/>
      <c r="AXX12" s="15"/>
      <c r="AXY12" s="15"/>
      <c r="AXZ12" s="15"/>
      <c r="AYA12" s="15"/>
      <c r="AYB12" s="15"/>
      <c r="AYC12" s="15"/>
      <c r="AYD12" s="15"/>
      <c r="AYE12" s="15"/>
      <c r="AYF12" s="15"/>
      <c r="AYG12" s="15"/>
      <c r="AYH12" s="15"/>
      <c r="AYI12" s="15"/>
      <c r="AYJ12" s="15"/>
      <c r="AYK12" s="15"/>
      <c r="AYL12" s="15"/>
      <c r="AYM12" s="15"/>
      <c r="AYN12" s="15"/>
      <c r="AYO12" s="15"/>
      <c r="AYP12" s="15"/>
      <c r="AYQ12" s="15"/>
      <c r="AYR12" s="15"/>
      <c r="AYS12" s="15"/>
      <c r="AYT12" s="15"/>
      <c r="AYU12" s="15"/>
      <c r="AYV12" s="15"/>
      <c r="AYW12" s="15"/>
      <c r="AYX12" s="15"/>
      <c r="AYY12" s="15"/>
      <c r="AYZ12" s="15"/>
      <c r="AZA12" s="15"/>
      <c r="AZB12" s="15"/>
      <c r="AZC12" s="15"/>
      <c r="AZD12" s="15"/>
      <c r="AZE12" s="15"/>
      <c r="AZF12" s="15"/>
      <c r="AZG12" s="15"/>
      <c r="AZH12" s="15"/>
      <c r="AZI12" s="15"/>
      <c r="AZJ12" s="15"/>
      <c r="AZK12" s="15"/>
      <c r="AZL12" s="15"/>
      <c r="AZM12" s="15"/>
      <c r="AZN12" s="15"/>
      <c r="AZO12" s="15"/>
      <c r="AZP12" s="15"/>
      <c r="AZQ12" s="15"/>
      <c r="AZR12" s="15"/>
      <c r="AZS12" s="15"/>
      <c r="AZT12" s="15"/>
      <c r="AZU12" s="15"/>
      <c r="AZV12" s="15"/>
      <c r="AZW12" s="15"/>
      <c r="AZX12" s="15"/>
      <c r="AZY12" s="15"/>
      <c r="AZZ12" s="15"/>
      <c r="BAA12" s="15"/>
      <c r="BAB12" s="15"/>
      <c r="BAC12" s="15"/>
      <c r="BAD12" s="15"/>
      <c r="BAE12" s="15"/>
      <c r="BAF12" s="15"/>
      <c r="BAG12" s="15"/>
      <c r="BAH12" s="15"/>
      <c r="BAI12" s="15"/>
      <c r="BAJ12" s="15"/>
      <c r="BAK12" s="15"/>
      <c r="BAL12" s="15"/>
      <c r="BAM12" s="15"/>
      <c r="BAN12" s="15"/>
      <c r="BAO12" s="15"/>
      <c r="BAP12" s="15"/>
      <c r="BAQ12" s="15"/>
      <c r="BAR12" s="15"/>
      <c r="BAS12" s="15"/>
      <c r="BAT12" s="15"/>
      <c r="BAU12" s="15"/>
      <c r="BAV12" s="15"/>
      <c r="BAW12" s="15"/>
      <c r="BAX12" s="15"/>
      <c r="BAY12" s="15"/>
      <c r="BAZ12" s="15"/>
      <c r="BBA12" s="15"/>
      <c r="BBB12" s="15"/>
      <c r="BBC12" s="15"/>
      <c r="BBD12" s="15"/>
      <c r="BBE12" s="15"/>
      <c r="BBF12" s="15"/>
      <c r="BBG12" s="15"/>
      <c r="BBH12" s="15"/>
      <c r="BBI12" s="15"/>
      <c r="BBJ12" s="15"/>
      <c r="BBK12" s="15"/>
      <c r="BBL12" s="15"/>
      <c r="BBM12" s="15"/>
      <c r="BBN12" s="15"/>
      <c r="BBO12" s="15"/>
      <c r="BBP12" s="15"/>
      <c r="BBQ12" s="15"/>
      <c r="BBR12" s="15"/>
      <c r="BBS12" s="15"/>
      <c r="BBT12" s="15"/>
      <c r="BBU12" s="15"/>
      <c r="BBV12" s="15"/>
      <c r="BBW12" s="15"/>
      <c r="BBX12" s="15"/>
      <c r="BBY12" s="15"/>
      <c r="BBZ12" s="15"/>
      <c r="BCA12" s="15"/>
      <c r="BCB12" s="15"/>
      <c r="BCC12" s="15"/>
      <c r="BCD12" s="15"/>
      <c r="BCE12" s="15"/>
      <c r="BCF12" s="15"/>
      <c r="BCG12" s="15"/>
      <c r="BCH12" s="15"/>
      <c r="BCI12" s="15"/>
      <c r="BCJ12" s="15"/>
      <c r="BCK12" s="15"/>
      <c r="BCL12" s="15"/>
      <c r="BCM12" s="15"/>
      <c r="BCN12" s="15"/>
      <c r="BCO12" s="15"/>
      <c r="BCP12" s="15"/>
      <c r="BCQ12" s="15"/>
      <c r="BCR12" s="15"/>
      <c r="BCS12" s="15"/>
      <c r="BCT12" s="15"/>
      <c r="BCU12" s="15"/>
      <c r="BCV12" s="15"/>
      <c r="BCW12" s="15"/>
      <c r="BCX12" s="15"/>
      <c r="BCY12" s="15"/>
      <c r="BCZ12" s="15"/>
      <c r="BDA12" s="15"/>
      <c r="BDB12" s="15"/>
      <c r="BDC12" s="15"/>
      <c r="BDD12" s="15"/>
      <c r="BDE12" s="15"/>
      <c r="BDF12" s="15"/>
      <c r="BDG12" s="15"/>
      <c r="BDH12" s="15"/>
      <c r="BDI12" s="15"/>
      <c r="BDJ12" s="15"/>
      <c r="BDK12" s="15"/>
      <c r="BDL12" s="15"/>
      <c r="BDM12" s="15"/>
      <c r="BDN12" s="15"/>
      <c r="BDO12" s="15"/>
      <c r="BDP12" s="15"/>
      <c r="BDQ12" s="15"/>
      <c r="BDR12" s="15"/>
      <c r="BDS12" s="15"/>
      <c r="BDT12" s="15"/>
      <c r="BDU12" s="15"/>
      <c r="BDV12" s="15"/>
      <c r="BDW12" s="15"/>
      <c r="BDX12" s="15"/>
      <c r="BDY12" s="15"/>
      <c r="BDZ12" s="15"/>
      <c r="BEA12" s="15"/>
      <c r="BEB12" s="15"/>
      <c r="BEC12" s="15"/>
      <c r="BED12" s="15"/>
      <c r="BEE12" s="15"/>
      <c r="BEF12" s="15"/>
      <c r="BEG12" s="15"/>
      <c r="BEH12" s="15"/>
      <c r="BEI12" s="15"/>
      <c r="BEJ12" s="15"/>
      <c r="BEK12" s="15"/>
      <c r="BEL12" s="15"/>
      <c r="BEM12" s="15"/>
      <c r="BEN12" s="15"/>
      <c r="BEO12" s="15"/>
      <c r="BEP12" s="15"/>
      <c r="BEQ12" s="15"/>
      <c r="BER12" s="15"/>
      <c r="BES12" s="15"/>
      <c r="BET12" s="15"/>
      <c r="BEU12" s="15"/>
      <c r="BEV12" s="15"/>
      <c r="BEW12" s="15"/>
      <c r="BEX12" s="15"/>
      <c r="BEY12" s="15"/>
      <c r="BEZ12" s="15"/>
      <c r="BFA12" s="15"/>
      <c r="BFB12" s="15"/>
      <c r="BFC12" s="15"/>
      <c r="BFD12" s="15"/>
      <c r="BFE12" s="15"/>
      <c r="BFF12" s="15"/>
      <c r="BFG12" s="15"/>
      <c r="BFH12" s="15"/>
      <c r="BFI12" s="15"/>
      <c r="BFJ12" s="15"/>
      <c r="BFK12" s="15"/>
      <c r="BFL12" s="15"/>
      <c r="BFM12" s="15"/>
      <c r="BFN12" s="15"/>
      <c r="BFO12" s="15"/>
      <c r="BFP12" s="15"/>
      <c r="BFQ12" s="15"/>
      <c r="BFR12" s="15"/>
      <c r="BFS12" s="15"/>
      <c r="BFT12" s="15"/>
      <c r="BFU12" s="15"/>
      <c r="BFV12" s="15"/>
      <c r="BFW12" s="15"/>
      <c r="BFX12" s="15"/>
      <c r="BFY12" s="15"/>
      <c r="BFZ12" s="15"/>
      <c r="BGA12" s="15"/>
      <c r="BGB12" s="15"/>
      <c r="BGC12" s="15"/>
      <c r="BGD12" s="15"/>
      <c r="BGE12" s="15"/>
      <c r="BGF12" s="15"/>
      <c r="BGG12" s="15"/>
      <c r="BGH12" s="15"/>
      <c r="BGI12" s="15"/>
      <c r="BGJ12" s="15"/>
      <c r="BGK12" s="15"/>
      <c r="BGL12" s="15"/>
      <c r="BGM12" s="15"/>
      <c r="BGN12" s="15"/>
      <c r="BGO12" s="15"/>
      <c r="BGP12" s="15"/>
      <c r="BGQ12" s="15"/>
      <c r="BGR12" s="15"/>
      <c r="BGS12" s="15"/>
      <c r="BGT12" s="15"/>
      <c r="BGU12" s="15"/>
      <c r="BGV12" s="15"/>
      <c r="BGW12" s="15"/>
      <c r="BGX12" s="15"/>
      <c r="BGY12" s="15"/>
      <c r="BGZ12" s="15"/>
      <c r="BHA12" s="15"/>
      <c r="BHB12" s="15"/>
      <c r="BHC12" s="15"/>
      <c r="BHD12" s="15"/>
      <c r="BHE12" s="15"/>
      <c r="BHF12" s="15"/>
      <c r="BHG12" s="15"/>
      <c r="BHH12" s="15"/>
      <c r="BHI12" s="15"/>
      <c r="BHJ12" s="15"/>
      <c r="BHK12" s="15"/>
      <c r="BHL12" s="15"/>
      <c r="BHM12" s="15"/>
      <c r="BHN12" s="15"/>
      <c r="BHO12" s="15"/>
      <c r="BHP12" s="15"/>
      <c r="BHQ12" s="15"/>
      <c r="BHR12" s="15"/>
      <c r="BHS12" s="15"/>
      <c r="BHT12" s="15"/>
      <c r="BHU12" s="15"/>
      <c r="BHV12" s="15"/>
      <c r="BHW12" s="15"/>
      <c r="BHX12" s="15"/>
      <c r="BHY12" s="15"/>
      <c r="BHZ12" s="15"/>
      <c r="BIA12" s="15"/>
      <c r="BIB12" s="15"/>
      <c r="BIC12" s="15"/>
      <c r="BID12" s="15"/>
      <c r="BIE12" s="15"/>
      <c r="BIF12" s="15"/>
      <c r="BIG12" s="15"/>
      <c r="BIH12" s="15"/>
      <c r="BII12" s="15"/>
      <c r="BIJ12" s="15"/>
      <c r="BIK12" s="15"/>
      <c r="BIL12" s="15"/>
      <c r="BIM12" s="15"/>
      <c r="BIN12" s="15"/>
      <c r="BIO12" s="15"/>
      <c r="BIP12" s="15"/>
      <c r="BIQ12" s="15"/>
      <c r="BIR12" s="15"/>
      <c r="BIS12" s="15"/>
      <c r="BIT12" s="15"/>
      <c r="BIU12" s="15"/>
      <c r="BIV12" s="15"/>
      <c r="BIW12" s="15"/>
      <c r="BIX12" s="15"/>
      <c r="BIY12" s="15"/>
      <c r="BIZ12" s="15"/>
      <c r="BJA12" s="15"/>
      <c r="BJB12" s="15"/>
      <c r="BJC12" s="15"/>
      <c r="BJD12" s="15"/>
      <c r="BJE12" s="15"/>
      <c r="BJF12" s="15"/>
      <c r="BJG12" s="15"/>
      <c r="BJH12" s="15"/>
      <c r="BJI12" s="15"/>
      <c r="BJJ12" s="15"/>
      <c r="BJK12" s="15"/>
      <c r="BJL12" s="15"/>
      <c r="BJM12" s="15"/>
      <c r="BJN12" s="15"/>
      <c r="BJO12" s="15"/>
      <c r="BJP12" s="15"/>
      <c r="BJQ12" s="15"/>
      <c r="BJR12" s="15"/>
      <c r="BJS12" s="15"/>
      <c r="BJT12" s="15"/>
      <c r="BJU12" s="15"/>
      <c r="BJV12" s="15"/>
      <c r="BJW12" s="15"/>
      <c r="BJX12" s="15"/>
      <c r="BJY12" s="15"/>
      <c r="BJZ12" s="15"/>
      <c r="BKA12" s="15"/>
      <c r="BKB12" s="15"/>
      <c r="BKC12" s="15"/>
      <c r="BKD12" s="15"/>
      <c r="BKE12" s="15"/>
      <c r="BKF12" s="15"/>
      <c r="BKG12" s="15"/>
      <c r="BKH12" s="15"/>
      <c r="BKI12" s="15"/>
      <c r="BKJ12" s="15"/>
      <c r="BKK12" s="15"/>
      <c r="BKL12" s="15"/>
      <c r="BKM12" s="15"/>
      <c r="BKN12" s="15"/>
      <c r="BKO12" s="15"/>
      <c r="BKP12" s="15"/>
      <c r="BKQ12" s="15"/>
      <c r="BKR12" s="15"/>
      <c r="BKS12" s="15"/>
      <c r="BKT12" s="15"/>
      <c r="BKU12" s="15"/>
      <c r="BKV12" s="15"/>
      <c r="BKW12" s="15"/>
      <c r="BKX12" s="15"/>
      <c r="BKY12" s="15"/>
      <c r="BKZ12" s="15"/>
      <c r="BLA12" s="15"/>
      <c r="BLB12" s="15"/>
      <c r="BLC12" s="15"/>
      <c r="BLD12" s="15"/>
      <c r="BLE12" s="15"/>
      <c r="BLF12" s="15"/>
      <c r="BLG12" s="15"/>
      <c r="BLH12" s="15"/>
      <c r="BLI12" s="15"/>
      <c r="BLJ12" s="15"/>
      <c r="BLK12" s="15"/>
      <c r="BLL12" s="15"/>
      <c r="BLM12" s="15"/>
      <c r="BLN12" s="15"/>
      <c r="BLO12" s="15"/>
      <c r="BLP12" s="15"/>
      <c r="BLQ12" s="15"/>
      <c r="BLR12" s="15"/>
      <c r="BLS12" s="15"/>
      <c r="BLT12" s="15"/>
      <c r="BLU12" s="15"/>
      <c r="BLV12" s="15"/>
      <c r="BLW12" s="15"/>
      <c r="BLX12" s="15"/>
      <c r="BLY12" s="15"/>
      <c r="BLZ12" s="15"/>
      <c r="BMA12" s="15"/>
      <c r="BMB12" s="15"/>
      <c r="BMC12" s="15"/>
      <c r="BMD12" s="15"/>
      <c r="BME12" s="15"/>
      <c r="BMF12" s="15"/>
      <c r="BMG12" s="15"/>
      <c r="BMH12" s="15"/>
      <c r="BMI12" s="15"/>
      <c r="BMJ12" s="15"/>
      <c r="BMK12" s="15"/>
      <c r="BML12" s="15"/>
      <c r="BMM12" s="15"/>
      <c r="BMN12" s="15"/>
      <c r="BMO12" s="15"/>
      <c r="BMP12" s="15"/>
      <c r="BMQ12" s="15"/>
      <c r="BMR12" s="15"/>
      <c r="BMS12" s="15"/>
      <c r="BMT12" s="15"/>
      <c r="BMU12" s="15"/>
      <c r="BMV12" s="15"/>
      <c r="BMW12" s="15"/>
      <c r="BMX12" s="15"/>
      <c r="BMY12" s="15"/>
      <c r="BMZ12" s="15"/>
      <c r="BNA12" s="15"/>
      <c r="BNB12" s="15"/>
      <c r="BNC12" s="15"/>
      <c r="BND12" s="15"/>
      <c r="BNE12" s="15"/>
      <c r="BNF12" s="15"/>
      <c r="BNG12" s="15"/>
      <c r="BNH12" s="15"/>
      <c r="BNI12" s="15"/>
      <c r="BNJ12" s="15"/>
      <c r="BNK12" s="15"/>
      <c r="BNL12" s="15"/>
      <c r="BNM12" s="15"/>
      <c r="BNN12" s="15"/>
      <c r="BNO12" s="15"/>
      <c r="BNP12" s="15"/>
      <c r="BNQ12" s="15"/>
      <c r="BNR12" s="15"/>
      <c r="BNS12" s="15"/>
      <c r="BNT12" s="15"/>
      <c r="BNU12" s="15"/>
      <c r="BNV12" s="15"/>
      <c r="BNW12" s="15"/>
      <c r="BNX12" s="15"/>
      <c r="BNY12" s="15"/>
      <c r="BNZ12" s="15"/>
      <c r="BOA12" s="15"/>
      <c r="BOB12" s="15"/>
      <c r="BOC12" s="15"/>
      <c r="BOD12" s="15"/>
      <c r="BOE12" s="15"/>
      <c r="BOF12" s="15"/>
      <c r="BOG12" s="15"/>
      <c r="BOH12" s="15"/>
      <c r="BOI12" s="15"/>
      <c r="BOJ12" s="15"/>
      <c r="BOK12" s="15"/>
      <c r="BOL12" s="15"/>
      <c r="BOM12" s="15"/>
      <c r="BON12" s="15"/>
      <c r="BOO12" s="15"/>
      <c r="BOP12" s="15"/>
      <c r="BOQ12" s="15"/>
      <c r="BOR12" s="15"/>
      <c r="BOS12" s="15"/>
      <c r="BOT12" s="15"/>
      <c r="BOU12" s="15"/>
      <c r="BOV12" s="15"/>
      <c r="BOW12" s="15"/>
      <c r="BOX12" s="15"/>
      <c r="BOY12" s="15"/>
      <c r="BOZ12" s="15"/>
      <c r="BPA12" s="15"/>
      <c r="BPB12" s="15"/>
      <c r="BPC12" s="15"/>
      <c r="BPD12" s="15"/>
      <c r="BPE12" s="15"/>
      <c r="BPF12" s="15"/>
      <c r="BPG12" s="15"/>
      <c r="BPH12" s="15"/>
      <c r="BPI12" s="15"/>
      <c r="BPJ12" s="15"/>
      <c r="BPK12" s="15"/>
      <c r="BPL12" s="15"/>
      <c r="BPM12" s="15"/>
      <c r="BPN12" s="15"/>
      <c r="BPO12" s="15"/>
      <c r="BPP12" s="15"/>
      <c r="BPQ12" s="15"/>
      <c r="BPR12" s="15"/>
      <c r="BPS12" s="15"/>
      <c r="BPT12" s="15"/>
      <c r="BPU12" s="15"/>
      <c r="BPV12" s="15"/>
      <c r="BPW12" s="15"/>
      <c r="BPX12" s="15"/>
      <c r="BPY12" s="15"/>
      <c r="BPZ12" s="15"/>
      <c r="BQA12" s="15"/>
      <c r="BQB12" s="15"/>
      <c r="BQC12" s="15"/>
      <c r="BQD12" s="15"/>
      <c r="BQE12" s="15"/>
      <c r="BQF12" s="15"/>
      <c r="BQG12" s="15"/>
      <c r="BQH12" s="15"/>
      <c r="BQI12" s="15"/>
      <c r="BQJ12" s="15"/>
      <c r="BQK12" s="15"/>
      <c r="BQL12" s="15"/>
      <c r="BQM12" s="15"/>
      <c r="BQN12" s="15"/>
      <c r="BQO12" s="15"/>
      <c r="BQP12" s="15"/>
      <c r="BQQ12" s="15"/>
      <c r="BQR12" s="15"/>
      <c r="BQS12" s="15"/>
      <c r="BQT12" s="15"/>
      <c r="BQU12" s="15"/>
      <c r="BQV12" s="15"/>
      <c r="BQW12" s="15"/>
      <c r="BQX12" s="15"/>
      <c r="BQY12" s="15"/>
      <c r="BQZ12" s="15"/>
      <c r="BRA12" s="15"/>
      <c r="BRB12" s="15"/>
      <c r="BRC12" s="15"/>
      <c r="BRD12" s="15"/>
      <c r="BRE12" s="15"/>
      <c r="BRF12" s="15"/>
      <c r="BRG12" s="15"/>
      <c r="BRH12" s="15"/>
      <c r="BRI12" s="15"/>
      <c r="BRJ12" s="15"/>
      <c r="BRK12" s="15"/>
      <c r="BRL12" s="15"/>
      <c r="BRM12" s="15"/>
      <c r="BRN12" s="15"/>
      <c r="BRO12" s="15"/>
      <c r="BRP12" s="15"/>
      <c r="BRQ12" s="15"/>
      <c r="BRR12" s="15"/>
      <c r="BRS12" s="15"/>
      <c r="BRT12" s="15"/>
      <c r="BRU12" s="15"/>
      <c r="BRV12" s="15"/>
      <c r="BRW12" s="15"/>
      <c r="BRX12" s="15"/>
      <c r="BRY12" s="15"/>
      <c r="BRZ12" s="15"/>
      <c r="BSA12" s="15"/>
      <c r="BSB12" s="15"/>
      <c r="BSC12" s="15"/>
      <c r="BSD12" s="15"/>
      <c r="BSE12" s="15"/>
      <c r="BSF12" s="15"/>
      <c r="BSG12" s="15"/>
      <c r="BSH12" s="15"/>
      <c r="BSI12" s="15"/>
      <c r="BSJ12" s="15"/>
      <c r="BSK12" s="15"/>
      <c r="BSL12" s="15"/>
      <c r="BSM12" s="15"/>
      <c r="BSN12" s="15"/>
      <c r="BSO12" s="15"/>
      <c r="BSP12" s="15"/>
      <c r="BSQ12" s="15"/>
      <c r="BSR12" s="15"/>
      <c r="BSS12" s="15"/>
      <c r="BST12" s="15"/>
      <c r="BSU12" s="15"/>
      <c r="BSV12" s="15"/>
      <c r="BSW12" s="15"/>
      <c r="BSX12" s="15"/>
      <c r="BSY12" s="15"/>
      <c r="BSZ12" s="15"/>
      <c r="BTA12" s="15"/>
      <c r="BTB12" s="15"/>
      <c r="BTC12" s="15"/>
      <c r="BTD12" s="15"/>
      <c r="BTE12" s="15"/>
      <c r="BTF12" s="15"/>
      <c r="BTG12" s="15"/>
      <c r="BTH12" s="15"/>
      <c r="BTI12" s="15"/>
      <c r="BTJ12" s="15"/>
      <c r="BTK12" s="15"/>
      <c r="BTL12" s="15"/>
      <c r="BTM12" s="15"/>
      <c r="BTN12" s="15"/>
      <c r="BTO12" s="15"/>
      <c r="BTP12" s="15"/>
      <c r="BTQ12" s="15"/>
      <c r="BTR12" s="15"/>
      <c r="BTS12" s="15"/>
      <c r="BTT12" s="15"/>
      <c r="BTU12" s="15"/>
      <c r="BTV12" s="15"/>
      <c r="BTW12" s="15"/>
      <c r="BTX12" s="15"/>
      <c r="BTY12" s="15"/>
      <c r="BTZ12" s="15"/>
      <c r="BUA12" s="15"/>
      <c r="BUB12" s="15"/>
      <c r="BUC12" s="15"/>
      <c r="BUD12" s="15"/>
      <c r="BUE12" s="15"/>
      <c r="BUF12" s="15"/>
      <c r="BUG12" s="15"/>
      <c r="BUH12" s="15"/>
      <c r="BUI12" s="15"/>
      <c r="BUJ12" s="15"/>
      <c r="BUK12" s="15"/>
      <c r="BUL12" s="15"/>
      <c r="BUM12" s="15"/>
      <c r="BUN12" s="15"/>
      <c r="BUO12" s="15"/>
      <c r="BUP12" s="15"/>
      <c r="BUQ12" s="15"/>
      <c r="BUR12" s="15"/>
      <c r="BUS12" s="15"/>
      <c r="BUT12" s="15"/>
      <c r="BUU12" s="15"/>
      <c r="BUV12" s="15"/>
      <c r="BUW12" s="15"/>
      <c r="BUX12" s="15"/>
      <c r="BUY12" s="15"/>
      <c r="BUZ12" s="15"/>
      <c r="BVA12" s="15"/>
      <c r="BVB12" s="15"/>
      <c r="BVC12" s="15"/>
      <c r="BVD12" s="15"/>
      <c r="BVE12" s="15"/>
      <c r="BVF12" s="15"/>
      <c r="BVG12" s="15"/>
      <c r="BVH12" s="15"/>
      <c r="BVI12" s="15"/>
      <c r="BVJ12" s="15"/>
      <c r="BVK12" s="15"/>
      <c r="BVL12" s="15"/>
      <c r="BVM12" s="15"/>
      <c r="BVN12" s="15"/>
      <c r="BVO12" s="15"/>
      <c r="BVP12" s="15"/>
      <c r="BVQ12" s="15"/>
      <c r="BVR12" s="15"/>
      <c r="BVS12" s="15"/>
      <c r="BVT12" s="15"/>
      <c r="BVU12" s="15"/>
      <c r="BVV12" s="15"/>
      <c r="BVW12" s="15"/>
      <c r="BVX12" s="15"/>
      <c r="BVY12" s="15"/>
      <c r="BVZ12" s="15"/>
      <c r="BWA12" s="15"/>
      <c r="BWB12" s="15"/>
      <c r="BWC12" s="15"/>
      <c r="BWD12" s="15"/>
      <c r="BWE12" s="15"/>
      <c r="BWF12" s="15"/>
      <c r="BWG12" s="15"/>
      <c r="BWH12" s="15"/>
      <c r="BWI12" s="15"/>
      <c r="BWJ12" s="15"/>
      <c r="BWK12" s="15"/>
      <c r="BWL12" s="15"/>
      <c r="BWM12" s="15"/>
      <c r="BWN12" s="15"/>
      <c r="BWO12" s="15"/>
      <c r="BWP12" s="15"/>
      <c r="BWQ12" s="15"/>
      <c r="BWR12" s="15"/>
      <c r="BWS12" s="15"/>
      <c r="BWT12" s="15"/>
      <c r="BWU12" s="15"/>
      <c r="BWV12" s="15"/>
      <c r="BWW12" s="15"/>
      <c r="BWX12" s="15"/>
      <c r="BWY12" s="15"/>
      <c r="BWZ12" s="15"/>
      <c r="BXA12" s="15"/>
      <c r="BXB12" s="15"/>
      <c r="BXC12" s="15"/>
      <c r="BXD12" s="15"/>
      <c r="BXE12" s="15"/>
      <c r="BXF12" s="15"/>
      <c r="BXG12" s="15"/>
      <c r="BXH12" s="15"/>
      <c r="BXI12" s="15"/>
      <c r="BXJ12" s="15"/>
      <c r="BXK12" s="15"/>
      <c r="BXL12" s="15"/>
      <c r="BXM12" s="15"/>
      <c r="BXN12" s="15"/>
      <c r="BXO12" s="15"/>
      <c r="BXP12" s="15"/>
      <c r="BXQ12" s="15"/>
      <c r="BXR12" s="15"/>
      <c r="BXS12" s="15"/>
      <c r="BXT12" s="15"/>
      <c r="BXU12" s="15"/>
      <c r="BXV12" s="15"/>
      <c r="BXW12" s="15"/>
      <c r="BXX12" s="15"/>
      <c r="BXY12" s="15"/>
      <c r="BXZ12" s="15"/>
      <c r="BYA12" s="15"/>
      <c r="BYB12" s="15"/>
      <c r="BYC12" s="15"/>
      <c r="BYD12" s="15"/>
      <c r="BYE12" s="15"/>
      <c r="BYF12" s="15"/>
      <c r="BYG12" s="15"/>
      <c r="BYH12" s="15"/>
      <c r="BYI12" s="15"/>
      <c r="BYJ12" s="15"/>
      <c r="BYK12" s="15"/>
      <c r="BYL12" s="15"/>
      <c r="BYM12" s="15"/>
      <c r="BYN12" s="15"/>
      <c r="BYO12" s="15"/>
      <c r="BYP12" s="15"/>
      <c r="BYQ12" s="15"/>
      <c r="BYR12" s="15"/>
      <c r="BYS12" s="15"/>
      <c r="BYT12" s="15"/>
      <c r="BYU12" s="15"/>
      <c r="BYV12" s="15"/>
      <c r="BYW12" s="15"/>
      <c r="BYX12" s="15"/>
      <c r="BYY12" s="15"/>
      <c r="BYZ12" s="15"/>
      <c r="BZA12" s="15"/>
      <c r="BZB12" s="15"/>
      <c r="BZC12" s="15"/>
      <c r="BZD12" s="15"/>
      <c r="BZE12" s="15"/>
      <c r="BZF12" s="15"/>
      <c r="BZG12" s="15"/>
      <c r="BZH12" s="15"/>
      <c r="BZI12" s="15"/>
      <c r="BZJ12" s="15"/>
      <c r="BZK12" s="15"/>
      <c r="BZL12" s="15"/>
      <c r="BZM12" s="15"/>
      <c r="BZN12" s="15"/>
      <c r="BZO12" s="15"/>
      <c r="BZP12" s="15"/>
      <c r="BZQ12" s="15"/>
      <c r="BZR12" s="15"/>
      <c r="BZS12" s="15"/>
      <c r="BZT12" s="15"/>
      <c r="BZU12" s="15"/>
      <c r="BZV12" s="15"/>
      <c r="BZW12" s="15"/>
      <c r="BZX12" s="15"/>
      <c r="BZY12" s="15"/>
      <c r="BZZ12" s="15"/>
      <c r="CAA12" s="15"/>
      <c r="CAB12" s="15"/>
      <c r="CAC12" s="15"/>
      <c r="CAD12" s="15"/>
      <c r="CAE12" s="15"/>
      <c r="CAF12" s="15"/>
      <c r="CAG12" s="15"/>
      <c r="CAH12" s="15"/>
      <c r="CAI12" s="15"/>
      <c r="CAJ12" s="15"/>
      <c r="CAK12" s="15"/>
      <c r="CAL12" s="15"/>
      <c r="CAM12" s="15"/>
      <c r="CAN12" s="15"/>
      <c r="CAO12" s="15"/>
      <c r="CAP12" s="15"/>
      <c r="CAQ12" s="15"/>
      <c r="CAR12" s="15"/>
      <c r="CAS12" s="15"/>
      <c r="CAT12" s="15"/>
      <c r="CAU12" s="15"/>
      <c r="CAV12" s="15"/>
      <c r="CAW12" s="15"/>
      <c r="CAX12" s="15"/>
      <c r="CAY12" s="15"/>
      <c r="CAZ12" s="15"/>
      <c r="CBA12" s="15"/>
      <c r="CBB12" s="15"/>
      <c r="CBC12" s="15"/>
      <c r="CBD12" s="15"/>
      <c r="CBE12" s="15"/>
      <c r="CBF12" s="15"/>
      <c r="CBG12" s="15"/>
      <c r="CBH12" s="15"/>
      <c r="CBI12" s="15"/>
      <c r="CBJ12" s="15"/>
      <c r="CBK12" s="15"/>
      <c r="CBL12" s="15"/>
      <c r="CBM12" s="15"/>
      <c r="CBN12" s="15"/>
      <c r="CBO12" s="15"/>
      <c r="CBP12" s="15"/>
      <c r="CBQ12" s="15"/>
      <c r="CBR12" s="15"/>
      <c r="CBS12" s="15"/>
      <c r="CBT12" s="15"/>
      <c r="CBU12" s="15"/>
      <c r="CBV12" s="15"/>
      <c r="CBW12" s="15"/>
      <c r="CBX12" s="15"/>
      <c r="CBY12" s="15"/>
      <c r="CBZ12" s="15"/>
      <c r="CCA12" s="15"/>
      <c r="CCB12" s="15"/>
      <c r="CCC12" s="15"/>
      <c r="CCD12" s="15"/>
      <c r="CCE12" s="15"/>
      <c r="CCF12" s="15"/>
      <c r="CCG12" s="15"/>
      <c r="CCH12" s="15"/>
      <c r="CCI12" s="15"/>
      <c r="CCJ12" s="15"/>
      <c r="CCK12" s="15"/>
      <c r="CCL12" s="15"/>
      <c r="CCM12" s="15"/>
      <c r="CCN12" s="15"/>
      <c r="CCO12" s="15"/>
      <c r="CCP12" s="15"/>
      <c r="CCQ12" s="15"/>
      <c r="CCR12" s="15"/>
      <c r="CCS12" s="15"/>
      <c r="CCT12" s="15"/>
      <c r="CCU12" s="15"/>
      <c r="CCV12" s="15"/>
      <c r="CCW12" s="15"/>
      <c r="CCX12" s="15"/>
      <c r="CCY12" s="15"/>
      <c r="CCZ12" s="15"/>
      <c r="CDA12" s="15"/>
      <c r="CDB12" s="15"/>
      <c r="CDC12" s="15"/>
      <c r="CDD12" s="15"/>
      <c r="CDE12" s="15"/>
      <c r="CDF12" s="15"/>
      <c r="CDG12" s="15"/>
      <c r="CDH12" s="15"/>
      <c r="CDI12" s="15"/>
      <c r="CDJ12" s="15"/>
      <c r="CDK12" s="15"/>
      <c r="CDL12" s="15"/>
      <c r="CDM12" s="15"/>
      <c r="CDN12" s="15"/>
      <c r="CDO12" s="15"/>
      <c r="CDP12" s="15"/>
      <c r="CDQ12" s="15"/>
      <c r="CDR12" s="15"/>
      <c r="CDS12" s="15"/>
      <c r="CDT12" s="15"/>
      <c r="CDU12" s="15"/>
      <c r="CDV12" s="15"/>
      <c r="CDW12" s="15"/>
      <c r="CDX12" s="15"/>
      <c r="CDY12" s="15"/>
      <c r="CDZ12" s="15"/>
      <c r="CEA12" s="15"/>
      <c r="CEB12" s="15"/>
      <c r="CEC12" s="15"/>
      <c r="CED12" s="15"/>
      <c r="CEE12" s="15"/>
      <c r="CEF12" s="15"/>
      <c r="CEG12" s="15"/>
      <c r="CEH12" s="15"/>
      <c r="CEI12" s="15"/>
      <c r="CEJ12" s="15"/>
      <c r="CEK12" s="15"/>
      <c r="CEL12" s="15"/>
      <c r="CEM12" s="15"/>
      <c r="CEN12" s="15"/>
      <c r="CEO12" s="15"/>
      <c r="CEP12" s="15"/>
      <c r="CEQ12" s="15"/>
      <c r="CER12" s="15"/>
      <c r="CES12" s="15"/>
      <c r="CET12" s="15"/>
      <c r="CEU12" s="15"/>
      <c r="CEV12" s="15"/>
      <c r="CEW12" s="15"/>
      <c r="CEX12" s="15"/>
      <c r="CEY12" s="15"/>
      <c r="CEZ12" s="15"/>
      <c r="CFA12" s="15"/>
      <c r="CFB12" s="15"/>
      <c r="CFC12" s="15"/>
      <c r="CFD12" s="15"/>
      <c r="CFE12" s="15"/>
      <c r="CFF12" s="15"/>
      <c r="CFG12" s="15"/>
      <c r="CFH12" s="15"/>
      <c r="CFI12" s="15"/>
      <c r="CFJ12" s="15"/>
      <c r="CFK12" s="15"/>
      <c r="CFL12" s="15"/>
      <c r="CFM12" s="15"/>
      <c r="CFN12" s="15"/>
      <c r="CFO12" s="15"/>
      <c r="CFP12" s="15"/>
      <c r="CFQ12" s="15"/>
      <c r="CFR12" s="15"/>
      <c r="CFS12" s="15"/>
      <c r="CFT12" s="15"/>
      <c r="CFU12" s="15"/>
      <c r="CFV12" s="15"/>
      <c r="CFW12" s="15"/>
      <c r="CFX12" s="15"/>
      <c r="CFY12" s="15"/>
      <c r="CFZ12" s="15"/>
      <c r="CGA12" s="15"/>
      <c r="CGB12" s="15"/>
      <c r="CGC12" s="15"/>
      <c r="CGD12" s="15"/>
      <c r="CGE12" s="15"/>
      <c r="CGF12" s="15"/>
      <c r="CGG12" s="15"/>
      <c r="CGH12" s="15"/>
      <c r="CGI12" s="15"/>
      <c r="CGJ12" s="15"/>
      <c r="CGK12" s="15"/>
      <c r="CGL12" s="15"/>
      <c r="CGM12" s="15"/>
      <c r="CGN12" s="15"/>
      <c r="CGO12" s="15"/>
      <c r="CGP12" s="15"/>
      <c r="CGQ12" s="15"/>
      <c r="CGR12" s="15"/>
      <c r="CGS12" s="15"/>
      <c r="CGT12" s="15"/>
      <c r="CGU12" s="15"/>
      <c r="CGV12" s="15"/>
      <c r="CGW12" s="15"/>
      <c r="CGX12" s="15"/>
      <c r="CGY12" s="15"/>
      <c r="CGZ12" s="15"/>
      <c r="CHA12" s="15"/>
      <c r="CHB12" s="15"/>
      <c r="CHC12" s="15"/>
      <c r="CHD12" s="15"/>
      <c r="CHE12" s="15"/>
      <c r="CHF12" s="15"/>
      <c r="CHG12" s="15"/>
      <c r="CHH12" s="15"/>
      <c r="CHI12" s="15"/>
      <c r="CHJ12" s="15"/>
      <c r="CHK12" s="15"/>
      <c r="CHL12" s="15"/>
      <c r="CHM12" s="15"/>
      <c r="CHN12" s="15"/>
      <c r="CHO12" s="15"/>
      <c r="CHP12" s="15"/>
      <c r="CHQ12" s="15"/>
      <c r="CHR12" s="15"/>
      <c r="CHS12" s="15"/>
      <c r="CHT12" s="15"/>
      <c r="CHU12" s="15"/>
      <c r="CHV12" s="15"/>
      <c r="CHW12" s="15"/>
      <c r="CHX12" s="15"/>
      <c r="CHY12" s="15"/>
      <c r="CHZ12" s="15"/>
      <c r="CIA12" s="15"/>
      <c r="CIB12" s="15"/>
      <c r="CIC12" s="15"/>
      <c r="CID12" s="15"/>
      <c r="CIE12" s="15"/>
      <c r="CIF12" s="15"/>
      <c r="CIG12" s="15"/>
      <c r="CIH12" s="15"/>
      <c r="CII12" s="15"/>
      <c r="CIJ12" s="15"/>
      <c r="CIK12" s="15"/>
      <c r="CIL12" s="15"/>
      <c r="CIM12" s="15"/>
      <c r="CIN12" s="15"/>
      <c r="CIO12" s="15"/>
      <c r="CIP12" s="15"/>
      <c r="CIQ12" s="15"/>
      <c r="CIR12" s="15"/>
      <c r="CIS12" s="15"/>
      <c r="CIT12" s="15"/>
      <c r="CIU12" s="15"/>
      <c r="CIV12" s="15"/>
      <c r="CIW12" s="15"/>
      <c r="CIX12" s="15"/>
      <c r="CIY12" s="15"/>
      <c r="CIZ12" s="15"/>
      <c r="CJA12" s="15"/>
      <c r="CJB12" s="15"/>
      <c r="CJC12" s="15"/>
      <c r="CJD12" s="15"/>
      <c r="CJE12" s="15"/>
      <c r="CJF12" s="15"/>
      <c r="CJG12" s="15"/>
      <c r="CJH12" s="15"/>
      <c r="CJI12" s="15"/>
      <c r="CJJ12" s="15"/>
      <c r="CJK12" s="15"/>
      <c r="CJL12" s="15"/>
      <c r="CJM12" s="15"/>
      <c r="CJN12" s="15"/>
      <c r="CJO12" s="15"/>
      <c r="CJP12" s="15"/>
      <c r="CJQ12" s="15"/>
      <c r="CJR12" s="15"/>
      <c r="CJS12" s="15"/>
      <c r="CJT12" s="15"/>
      <c r="CJU12" s="15"/>
      <c r="CJV12" s="15"/>
      <c r="CJW12" s="15"/>
      <c r="CJX12" s="15"/>
      <c r="CJY12" s="15"/>
      <c r="CJZ12" s="15"/>
      <c r="CKA12" s="15"/>
      <c r="CKB12" s="15"/>
      <c r="CKC12" s="15"/>
      <c r="CKD12" s="15"/>
      <c r="CKE12" s="15"/>
      <c r="CKF12" s="15"/>
      <c r="CKG12" s="15"/>
      <c r="CKH12" s="15"/>
      <c r="CKI12" s="15"/>
      <c r="CKJ12" s="15"/>
      <c r="CKK12" s="15"/>
      <c r="CKL12" s="15"/>
      <c r="CKM12" s="15"/>
      <c r="CKN12" s="15"/>
      <c r="CKO12" s="15"/>
      <c r="CKP12" s="15"/>
      <c r="CKQ12" s="15"/>
      <c r="CKR12" s="15"/>
      <c r="CKS12" s="15"/>
      <c r="CKT12" s="15"/>
      <c r="CKU12" s="15"/>
      <c r="CKV12" s="15"/>
      <c r="CKW12" s="15"/>
      <c r="CKX12" s="15"/>
      <c r="CKY12" s="15"/>
      <c r="CKZ12" s="15"/>
      <c r="CLA12" s="15"/>
      <c r="CLB12" s="15"/>
      <c r="CLC12" s="15"/>
      <c r="CLD12" s="15"/>
      <c r="CLE12" s="15"/>
      <c r="CLF12" s="15"/>
      <c r="CLG12" s="15"/>
      <c r="CLH12" s="15"/>
      <c r="CLI12" s="15"/>
      <c r="CLJ12" s="15"/>
      <c r="CLK12" s="15"/>
      <c r="CLL12" s="15"/>
      <c r="CLM12" s="15"/>
      <c r="CLN12" s="15"/>
      <c r="CLO12" s="15"/>
      <c r="CLP12" s="15"/>
      <c r="CLQ12" s="15"/>
      <c r="CLR12" s="15"/>
      <c r="CLS12" s="15"/>
      <c r="CLT12" s="15"/>
      <c r="CLU12" s="15"/>
      <c r="CLV12" s="15"/>
      <c r="CLW12" s="15"/>
      <c r="CLX12" s="15"/>
      <c r="CLY12" s="15"/>
      <c r="CLZ12" s="15"/>
      <c r="CMA12" s="15"/>
      <c r="CMB12" s="15"/>
      <c r="CMC12" s="15"/>
      <c r="CMD12" s="15"/>
      <c r="CME12" s="15"/>
      <c r="CMF12" s="15"/>
      <c r="CMG12" s="15"/>
      <c r="CMH12" s="15"/>
      <c r="CMI12" s="15"/>
      <c r="CMJ12" s="15"/>
      <c r="CMK12" s="15"/>
      <c r="CML12" s="15"/>
      <c r="CMM12" s="15"/>
      <c r="CMN12" s="15"/>
      <c r="CMO12" s="15"/>
      <c r="CMP12" s="15"/>
      <c r="CMQ12" s="15"/>
      <c r="CMR12" s="15"/>
      <c r="CMS12" s="15"/>
      <c r="CMT12" s="15"/>
      <c r="CMU12" s="15"/>
      <c r="CMV12" s="15"/>
      <c r="CMW12" s="15"/>
      <c r="CMX12" s="15"/>
      <c r="CMY12" s="15"/>
      <c r="CMZ12" s="15"/>
      <c r="CNA12" s="15"/>
      <c r="CNB12" s="15"/>
      <c r="CNC12" s="15"/>
      <c r="CND12" s="15"/>
      <c r="CNE12" s="15"/>
      <c r="CNF12" s="15"/>
      <c r="CNG12" s="15"/>
      <c r="CNH12" s="15"/>
      <c r="CNI12" s="15"/>
      <c r="CNJ12" s="15"/>
      <c r="CNK12" s="15"/>
      <c r="CNL12" s="15"/>
      <c r="CNM12" s="15"/>
      <c r="CNN12" s="15"/>
      <c r="CNO12" s="15"/>
      <c r="CNP12" s="15"/>
      <c r="CNQ12" s="15"/>
      <c r="CNR12" s="15"/>
      <c r="CNS12" s="15"/>
      <c r="CNT12" s="15"/>
      <c r="CNU12" s="15"/>
      <c r="CNV12" s="15"/>
      <c r="CNW12" s="15"/>
      <c r="CNX12" s="15"/>
      <c r="CNY12" s="15"/>
      <c r="CNZ12" s="15"/>
      <c r="COA12" s="15"/>
      <c r="COB12" s="15"/>
      <c r="COC12" s="15"/>
      <c r="COD12" s="15"/>
      <c r="COE12" s="15"/>
      <c r="COF12" s="15"/>
      <c r="COG12" s="15"/>
      <c r="COH12" s="15"/>
      <c r="COI12" s="15"/>
      <c r="COJ12" s="15"/>
      <c r="COK12" s="15"/>
      <c r="COL12" s="15"/>
      <c r="COM12" s="15"/>
      <c r="CON12" s="15"/>
      <c r="COO12" s="15"/>
      <c r="COP12" s="15"/>
      <c r="COQ12" s="15"/>
      <c r="COR12" s="15"/>
      <c r="COS12" s="15"/>
      <c r="COT12" s="15"/>
      <c r="COU12" s="15"/>
      <c r="COV12" s="15"/>
      <c r="COW12" s="15"/>
      <c r="COX12" s="15"/>
      <c r="COY12" s="15"/>
      <c r="COZ12" s="15"/>
      <c r="CPA12" s="15"/>
      <c r="CPB12" s="15"/>
      <c r="CPC12" s="15"/>
      <c r="CPD12" s="15"/>
      <c r="CPE12" s="15"/>
      <c r="CPF12" s="15"/>
      <c r="CPG12" s="15"/>
      <c r="CPH12" s="15"/>
      <c r="CPI12" s="15"/>
      <c r="CPJ12" s="15"/>
      <c r="CPK12" s="15"/>
      <c r="CPL12" s="15"/>
      <c r="CPM12" s="15"/>
      <c r="CPN12" s="15"/>
      <c r="CPO12" s="15"/>
      <c r="CPP12" s="15"/>
      <c r="CPQ12" s="15"/>
      <c r="CPR12" s="15"/>
      <c r="CPS12" s="15"/>
      <c r="CPT12" s="15"/>
      <c r="CPU12" s="15"/>
      <c r="CPV12" s="15"/>
      <c r="CPW12" s="15"/>
      <c r="CPX12" s="15"/>
      <c r="CPY12" s="15"/>
      <c r="CPZ12" s="15"/>
      <c r="CQA12" s="15"/>
      <c r="CQB12" s="15"/>
      <c r="CQC12" s="15"/>
      <c r="CQD12" s="15"/>
      <c r="CQE12" s="15"/>
      <c r="CQF12" s="15"/>
      <c r="CQG12" s="15"/>
      <c r="CQH12" s="15"/>
      <c r="CQI12" s="15"/>
      <c r="CQJ12" s="15"/>
      <c r="CQK12" s="15"/>
      <c r="CQL12" s="15"/>
      <c r="CQM12" s="15"/>
      <c r="CQN12" s="15"/>
      <c r="CQO12" s="15"/>
      <c r="CQP12" s="15"/>
      <c r="CQQ12" s="15"/>
      <c r="CQR12" s="15"/>
      <c r="CQS12" s="15"/>
      <c r="CQT12" s="15"/>
      <c r="CQU12" s="15"/>
      <c r="CQV12" s="15"/>
      <c r="CQW12" s="15"/>
      <c r="CQX12" s="15"/>
      <c r="CQY12" s="15"/>
      <c r="CQZ12" s="15"/>
      <c r="CRA12" s="15"/>
      <c r="CRB12" s="15"/>
      <c r="CRC12" s="15"/>
      <c r="CRD12" s="15"/>
      <c r="CRE12" s="15"/>
      <c r="CRF12" s="15"/>
      <c r="CRG12" s="15"/>
      <c r="CRH12" s="15"/>
      <c r="CRI12" s="15"/>
      <c r="CRJ12" s="15"/>
      <c r="CRK12" s="15"/>
      <c r="CRL12" s="15"/>
      <c r="CRM12" s="15"/>
      <c r="CRN12" s="15"/>
      <c r="CRO12" s="15"/>
      <c r="CRP12" s="15"/>
      <c r="CRQ12" s="15"/>
      <c r="CRR12" s="15"/>
      <c r="CRS12" s="15"/>
      <c r="CRT12" s="15"/>
      <c r="CRU12" s="15"/>
      <c r="CRV12" s="15"/>
      <c r="CRW12" s="15"/>
      <c r="CRX12" s="15"/>
      <c r="CRY12" s="15"/>
      <c r="CRZ12" s="15"/>
      <c r="CSA12" s="15"/>
      <c r="CSB12" s="15"/>
      <c r="CSC12" s="15"/>
      <c r="CSD12" s="15"/>
      <c r="CSE12" s="15"/>
      <c r="CSF12" s="15"/>
      <c r="CSG12" s="15"/>
      <c r="CSH12" s="15"/>
      <c r="CSI12" s="15"/>
      <c r="CSJ12" s="15"/>
      <c r="CSK12" s="15"/>
      <c r="CSL12" s="15"/>
      <c r="CSM12" s="15"/>
      <c r="CSN12" s="15"/>
      <c r="CSO12" s="15"/>
      <c r="CSP12" s="15"/>
      <c r="CSQ12" s="15"/>
      <c r="CSR12" s="15"/>
      <c r="CSS12" s="15"/>
      <c r="CST12" s="15"/>
      <c r="CSU12" s="15"/>
      <c r="CSV12" s="15"/>
      <c r="CSW12" s="15"/>
      <c r="CSX12" s="15"/>
      <c r="CSY12" s="15"/>
      <c r="CSZ12" s="15"/>
      <c r="CTA12" s="15"/>
      <c r="CTB12" s="15"/>
      <c r="CTC12" s="15"/>
      <c r="CTD12" s="15"/>
      <c r="CTE12" s="15"/>
      <c r="CTF12" s="15"/>
      <c r="CTG12" s="15"/>
      <c r="CTH12" s="15"/>
      <c r="CTI12" s="15"/>
      <c r="CTJ12" s="15"/>
      <c r="CTK12" s="15"/>
      <c r="CTL12" s="15"/>
      <c r="CTM12" s="15"/>
      <c r="CTN12" s="15"/>
      <c r="CTO12" s="15"/>
      <c r="CTP12" s="15"/>
      <c r="CTQ12" s="15"/>
      <c r="CTR12" s="15"/>
      <c r="CTS12" s="15"/>
      <c r="CTT12" s="15"/>
      <c r="CTU12" s="15"/>
      <c r="CTV12" s="15"/>
      <c r="CTW12" s="15"/>
      <c r="CTX12" s="15"/>
      <c r="CTY12" s="15"/>
      <c r="CTZ12" s="15"/>
      <c r="CUA12" s="15"/>
      <c r="CUB12" s="15"/>
      <c r="CUC12" s="15"/>
      <c r="CUD12" s="15"/>
      <c r="CUE12" s="15"/>
      <c r="CUF12" s="15"/>
      <c r="CUG12" s="15"/>
      <c r="CUH12" s="15"/>
      <c r="CUI12" s="15"/>
      <c r="CUJ12" s="15"/>
      <c r="CUK12" s="15"/>
      <c r="CUL12" s="15"/>
      <c r="CUM12" s="15"/>
      <c r="CUN12" s="15"/>
      <c r="CUO12" s="15"/>
      <c r="CUP12" s="15"/>
      <c r="CUQ12" s="15"/>
      <c r="CUR12" s="15"/>
      <c r="CUS12" s="15"/>
      <c r="CUT12" s="15"/>
      <c r="CUU12" s="15"/>
      <c r="CUV12" s="15"/>
      <c r="CUW12" s="15"/>
      <c r="CUX12" s="15"/>
      <c r="CUY12" s="15"/>
      <c r="CUZ12" s="15"/>
      <c r="CVA12" s="15"/>
      <c r="CVB12" s="15"/>
      <c r="CVC12" s="15"/>
      <c r="CVD12" s="15"/>
      <c r="CVE12" s="15"/>
      <c r="CVF12" s="15"/>
      <c r="CVG12" s="15"/>
      <c r="CVH12" s="15"/>
      <c r="CVI12" s="15"/>
      <c r="CVJ12" s="15"/>
      <c r="CVK12" s="15"/>
      <c r="CVL12" s="15"/>
      <c r="CVM12" s="15"/>
      <c r="CVN12" s="15"/>
      <c r="CVO12" s="15"/>
      <c r="CVP12" s="15"/>
      <c r="CVQ12" s="15"/>
      <c r="CVR12" s="15"/>
      <c r="CVS12" s="15"/>
      <c r="CVT12" s="15"/>
      <c r="CVU12" s="15"/>
      <c r="CVV12" s="15"/>
      <c r="CVW12" s="15"/>
      <c r="CVX12" s="15"/>
      <c r="CVY12" s="15"/>
      <c r="CVZ12" s="15"/>
      <c r="CWA12" s="15"/>
      <c r="CWB12" s="15"/>
      <c r="CWC12" s="15"/>
      <c r="CWD12" s="15"/>
      <c r="CWE12" s="15"/>
      <c r="CWF12" s="15"/>
      <c r="CWG12" s="15"/>
      <c r="CWH12" s="15"/>
      <c r="CWI12" s="15"/>
      <c r="CWJ12" s="15"/>
      <c r="CWK12" s="15"/>
      <c r="CWL12" s="15"/>
      <c r="CWM12" s="15"/>
      <c r="CWN12" s="15"/>
      <c r="CWO12" s="15"/>
      <c r="CWP12" s="15"/>
      <c r="CWQ12" s="15"/>
      <c r="CWR12" s="15"/>
      <c r="CWS12" s="15"/>
      <c r="CWT12" s="15"/>
      <c r="CWU12" s="15"/>
      <c r="CWV12" s="15"/>
      <c r="CWW12" s="15"/>
      <c r="CWX12" s="15"/>
      <c r="CWY12" s="15"/>
      <c r="CWZ12" s="15"/>
      <c r="CXA12" s="15"/>
      <c r="CXB12" s="15"/>
      <c r="CXC12" s="15"/>
      <c r="CXD12" s="15"/>
      <c r="CXE12" s="15"/>
      <c r="CXF12" s="15"/>
      <c r="CXG12" s="15"/>
      <c r="CXH12" s="15"/>
      <c r="CXI12" s="15"/>
      <c r="CXJ12" s="15"/>
      <c r="CXK12" s="15"/>
      <c r="CXL12" s="15"/>
      <c r="CXM12" s="15"/>
      <c r="CXN12" s="15"/>
      <c r="CXO12" s="15"/>
      <c r="CXP12" s="15"/>
      <c r="CXQ12" s="15"/>
      <c r="CXR12" s="15"/>
      <c r="CXS12" s="15"/>
      <c r="CXT12" s="15"/>
      <c r="CXU12" s="15"/>
      <c r="CXV12" s="15"/>
      <c r="CXW12" s="15"/>
      <c r="CXX12" s="15"/>
      <c r="CXY12" s="15"/>
      <c r="CXZ12" s="15"/>
      <c r="CYA12" s="15"/>
      <c r="CYB12" s="15"/>
      <c r="CYC12" s="15"/>
      <c r="CYD12" s="15"/>
      <c r="CYE12" s="15"/>
      <c r="CYF12" s="15"/>
      <c r="CYG12" s="15"/>
      <c r="CYH12" s="15"/>
      <c r="CYI12" s="15"/>
      <c r="CYJ12" s="15"/>
      <c r="CYK12" s="15"/>
      <c r="CYL12" s="15"/>
      <c r="CYM12" s="15"/>
      <c r="CYN12" s="15"/>
      <c r="CYO12" s="15"/>
      <c r="CYP12" s="15"/>
      <c r="CYQ12" s="15"/>
      <c r="CYR12" s="15"/>
      <c r="CYS12" s="15"/>
      <c r="CYT12" s="15"/>
      <c r="CYU12" s="15"/>
      <c r="CYV12" s="15"/>
      <c r="CYW12" s="15"/>
      <c r="CYX12" s="15"/>
      <c r="CYY12" s="15"/>
      <c r="CYZ12" s="15"/>
      <c r="CZA12" s="15"/>
      <c r="CZB12" s="15"/>
      <c r="CZC12" s="15"/>
      <c r="CZD12" s="15"/>
      <c r="CZE12" s="15"/>
      <c r="CZF12" s="15"/>
      <c r="CZG12" s="15"/>
      <c r="CZH12" s="15"/>
      <c r="CZI12" s="15"/>
      <c r="CZJ12" s="15"/>
      <c r="CZK12" s="15"/>
      <c r="CZL12" s="15"/>
      <c r="CZM12" s="15"/>
      <c r="CZN12" s="15"/>
      <c r="CZO12" s="15"/>
      <c r="CZP12" s="15"/>
      <c r="CZQ12" s="15"/>
      <c r="CZR12" s="15"/>
      <c r="CZS12" s="15"/>
      <c r="CZT12" s="15"/>
      <c r="CZU12" s="15"/>
      <c r="CZV12" s="15"/>
      <c r="CZW12" s="15"/>
      <c r="CZX12" s="15"/>
      <c r="CZY12" s="15"/>
      <c r="CZZ12" s="15"/>
      <c r="DAA12" s="15"/>
      <c r="DAB12" s="15"/>
      <c r="DAC12" s="15"/>
      <c r="DAD12" s="15"/>
      <c r="DAE12" s="15"/>
      <c r="DAF12" s="15"/>
      <c r="DAG12" s="15"/>
      <c r="DAH12" s="15"/>
      <c r="DAI12" s="15"/>
      <c r="DAJ12" s="15"/>
      <c r="DAK12" s="15"/>
      <c r="DAL12" s="15"/>
      <c r="DAM12" s="15"/>
      <c r="DAN12" s="15"/>
      <c r="DAO12" s="15"/>
      <c r="DAP12" s="15"/>
      <c r="DAQ12" s="15"/>
      <c r="DAR12" s="15"/>
      <c r="DAS12" s="15"/>
      <c r="DAT12" s="15"/>
      <c r="DAU12" s="15"/>
      <c r="DAV12" s="15"/>
      <c r="DAW12" s="15"/>
      <c r="DAX12" s="15"/>
      <c r="DAY12" s="15"/>
      <c r="DAZ12" s="15"/>
      <c r="DBA12" s="15"/>
      <c r="DBB12" s="15"/>
      <c r="DBC12" s="15"/>
      <c r="DBD12" s="15"/>
      <c r="DBE12" s="15"/>
      <c r="DBF12" s="15"/>
      <c r="DBG12" s="15"/>
      <c r="DBH12" s="15"/>
      <c r="DBI12" s="15"/>
      <c r="DBJ12" s="15"/>
      <c r="DBK12" s="15"/>
      <c r="DBL12" s="15"/>
      <c r="DBM12" s="15"/>
      <c r="DBN12" s="15"/>
      <c r="DBO12" s="15"/>
      <c r="DBP12" s="15"/>
      <c r="DBQ12" s="15"/>
      <c r="DBR12" s="15"/>
      <c r="DBS12" s="15"/>
      <c r="DBT12" s="15"/>
      <c r="DBU12" s="15"/>
      <c r="DBV12" s="15"/>
      <c r="DBW12" s="15"/>
      <c r="DBX12" s="15"/>
      <c r="DBY12" s="15"/>
      <c r="DBZ12" s="15"/>
      <c r="DCA12" s="15"/>
      <c r="DCB12" s="15"/>
      <c r="DCC12" s="15"/>
      <c r="DCD12" s="15"/>
      <c r="DCE12" s="15"/>
      <c r="DCF12" s="15"/>
      <c r="DCG12" s="15"/>
      <c r="DCH12" s="15"/>
      <c r="DCI12" s="15"/>
      <c r="DCJ12" s="15"/>
      <c r="DCK12" s="15"/>
      <c r="DCL12" s="15"/>
      <c r="DCM12" s="15"/>
      <c r="DCN12" s="15"/>
      <c r="DCO12" s="15"/>
      <c r="DCP12" s="15"/>
      <c r="DCQ12" s="15"/>
      <c r="DCR12" s="15"/>
      <c r="DCS12" s="15"/>
      <c r="DCT12" s="15"/>
      <c r="DCU12" s="15"/>
      <c r="DCV12" s="15"/>
      <c r="DCW12" s="15"/>
      <c r="DCX12" s="15"/>
      <c r="DCY12" s="15"/>
      <c r="DCZ12" s="15"/>
      <c r="DDA12" s="15"/>
      <c r="DDB12" s="15"/>
      <c r="DDC12" s="15"/>
      <c r="DDD12" s="15"/>
      <c r="DDE12" s="15"/>
      <c r="DDF12" s="15"/>
      <c r="DDG12" s="15"/>
      <c r="DDH12" s="15"/>
      <c r="DDI12" s="15"/>
      <c r="DDJ12" s="15"/>
      <c r="DDK12" s="15"/>
      <c r="DDL12" s="15"/>
      <c r="DDM12" s="15"/>
      <c r="DDN12" s="15"/>
      <c r="DDO12" s="15"/>
      <c r="DDP12" s="15"/>
      <c r="DDQ12" s="15"/>
      <c r="DDR12" s="15"/>
      <c r="DDS12" s="15"/>
      <c r="DDT12" s="15"/>
      <c r="DDU12" s="15"/>
      <c r="DDV12" s="15"/>
      <c r="DDW12" s="15"/>
      <c r="DDX12" s="15"/>
      <c r="DDY12" s="15"/>
      <c r="DDZ12" s="15"/>
      <c r="DEA12" s="15"/>
      <c r="DEB12" s="15"/>
      <c r="DEC12" s="15"/>
      <c r="DED12" s="15"/>
      <c r="DEE12" s="15"/>
      <c r="DEF12" s="15"/>
      <c r="DEG12" s="15"/>
      <c r="DEH12" s="15"/>
      <c r="DEI12" s="15"/>
      <c r="DEJ12" s="15"/>
      <c r="DEK12" s="15"/>
      <c r="DEL12" s="15"/>
      <c r="DEM12" s="15"/>
      <c r="DEN12" s="15"/>
      <c r="DEO12" s="15"/>
      <c r="DEP12" s="15"/>
      <c r="DEQ12" s="15"/>
      <c r="DER12" s="15"/>
      <c r="DES12" s="15"/>
      <c r="DET12" s="15"/>
      <c r="DEU12" s="15"/>
      <c r="DEV12" s="15"/>
      <c r="DEW12" s="15"/>
      <c r="DEX12" s="15"/>
      <c r="DEY12" s="15"/>
      <c r="DEZ12" s="15"/>
      <c r="DFA12" s="15"/>
      <c r="DFB12" s="15"/>
      <c r="DFC12" s="15"/>
      <c r="DFD12" s="15"/>
      <c r="DFE12" s="15"/>
      <c r="DFF12" s="15"/>
      <c r="DFG12" s="15"/>
      <c r="DFH12" s="15"/>
      <c r="DFI12" s="15"/>
      <c r="DFJ12" s="15"/>
      <c r="DFK12" s="15"/>
      <c r="DFL12" s="15"/>
      <c r="DFM12" s="15"/>
      <c r="DFN12" s="15"/>
      <c r="DFO12" s="15"/>
      <c r="DFP12" s="15"/>
      <c r="DFQ12" s="15"/>
      <c r="DFR12" s="15"/>
      <c r="DFS12" s="15"/>
      <c r="DFT12" s="15"/>
      <c r="DFU12" s="15"/>
      <c r="DFV12" s="15"/>
      <c r="DFW12" s="15"/>
      <c r="DFX12" s="15"/>
      <c r="DFY12" s="15"/>
      <c r="DFZ12" s="15"/>
      <c r="DGA12" s="15"/>
      <c r="DGB12" s="15"/>
      <c r="DGC12" s="15"/>
      <c r="DGD12" s="15"/>
      <c r="DGE12" s="15"/>
      <c r="DGF12" s="15"/>
      <c r="DGG12" s="15"/>
      <c r="DGH12" s="15"/>
      <c r="DGI12" s="15"/>
      <c r="DGJ12" s="15"/>
      <c r="DGK12" s="15"/>
      <c r="DGL12" s="15"/>
      <c r="DGM12" s="15"/>
      <c r="DGN12" s="15"/>
      <c r="DGO12" s="15"/>
      <c r="DGP12" s="15"/>
      <c r="DGQ12" s="15"/>
      <c r="DGR12" s="15"/>
      <c r="DGS12" s="15"/>
      <c r="DGT12" s="15"/>
      <c r="DGU12" s="15"/>
      <c r="DGV12" s="15"/>
      <c r="DGW12" s="15"/>
      <c r="DGX12" s="15"/>
      <c r="DGY12" s="15"/>
      <c r="DGZ12" s="15"/>
      <c r="DHA12" s="15"/>
      <c r="DHB12" s="15"/>
      <c r="DHC12" s="15"/>
      <c r="DHD12" s="15"/>
      <c r="DHE12" s="15"/>
      <c r="DHF12" s="15"/>
      <c r="DHG12" s="15"/>
      <c r="DHH12" s="15"/>
      <c r="DHI12" s="15"/>
      <c r="DHJ12" s="15"/>
      <c r="DHK12" s="15"/>
      <c r="DHL12" s="15"/>
      <c r="DHM12" s="15"/>
      <c r="DHN12" s="15"/>
      <c r="DHO12" s="15"/>
      <c r="DHP12" s="15"/>
      <c r="DHQ12" s="15"/>
      <c r="DHR12" s="15"/>
      <c r="DHS12" s="15"/>
      <c r="DHT12" s="15"/>
      <c r="DHU12" s="15"/>
      <c r="DHV12" s="15"/>
      <c r="DHW12" s="15"/>
      <c r="DHX12" s="15"/>
      <c r="DHY12" s="15"/>
      <c r="DHZ12" s="15"/>
      <c r="DIA12" s="15"/>
      <c r="DIB12" s="15"/>
      <c r="DIC12" s="15"/>
      <c r="DID12" s="15"/>
      <c r="DIE12" s="15"/>
      <c r="DIF12" s="15"/>
      <c r="DIG12" s="15"/>
      <c r="DIH12" s="15"/>
      <c r="DII12" s="15"/>
      <c r="DIJ12" s="15"/>
      <c r="DIK12" s="15"/>
      <c r="DIL12" s="15"/>
      <c r="DIM12" s="15"/>
      <c r="DIN12" s="15"/>
      <c r="DIO12" s="15"/>
      <c r="DIP12" s="15"/>
      <c r="DIQ12" s="15"/>
      <c r="DIR12" s="15"/>
      <c r="DIS12" s="15"/>
      <c r="DIT12" s="15"/>
      <c r="DIU12" s="15"/>
      <c r="DIV12" s="15"/>
      <c r="DIW12" s="15"/>
      <c r="DIX12" s="15"/>
      <c r="DIY12" s="15"/>
      <c r="DIZ12" s="15"/>
      <c r="DJA12" s="15"/>
      <c r="DJB12" s="15"/>
      <c r="DJC12" s="15"/>
      <c r="DJD12" s="15"/>
      <c r="DJE12" s="15"/>
      <c r="DJF12" s="15"/>
      <c r="DJG12" s="15"/>
      <c r="DJH12" s="15"/>
      <c r="DJI12" s="15"/>
      <c r="DJJ12" s="15"/>
      <c r="DJK12" s="15"/>
      <c r="DJL12" s="15"/>
      <c r="DJM12" s="15"/>
      <c r="DJN12" s="15"/>
      <c r="DJO12" s="15"/>
      <c r="DJP12" s="15"/>
      <c r="DJQ12" s="15"/>
      <c r="DJR12" s="15"/>
      <c r="DJS12" s="15"/>
      <c r="DJT12" s="15"/>
      <c r="DJU12" s="15"/>
      <c r="DJV12" s="15"/>
      <c r="DJW12" s="15"/>
      <c r="DJX12" s="15"/>
      <c r="DJY12" s="15"/>
      <c r="DJZ12" s="15"/>
      <c r="DKA12" s="15"/>
      <c r="DKB12" s="15"/>
      <c r="DKC12" s="15"/>
      <c r="DKD12" s="15"/>
      <c r="DKE12" s="15"/>
      <c r="DKF12" s="15"/>
      <c r="DKG12" s="15"/>
      <c r="DKH12" s="15"/>
      <c r="DKI12" s="15"/>
      <c r="DKJ12" s="15"/>
      <c r="DKK12" s="15"/>
      <c r="DKL12" s="15"/>
      <c r="DKM12" s="15"/>
      <c r="DKN12" s="15"/>
      <c r="DKO12" s="15"/>
      <c r="DKP12" s="15"/>
      <c r="DKQ12" s="15"/>
      <c r="DKR12" s="15"/>
      <c r="DKS12" s="15"/>
      <c r="DKT12" s="15"/>
      <c r="DKU12" s="15"/>
      <c r="DKV12" s="15"/>
      <c r="DKW12" s="15"/>
      <c r="DKX12" s="15"/>
      <c r="DKY12" s="15"/>
      <c r="DKZ12" s="15"/>
      <c r="DLA12" s="15"/>
      <c r="DLB12" s="15"/>
      <c r="DLC12" s="15"/>
      <c r="DLD12" s="15"/>
      <c r="DLE12" s="15"/>
      <c r="DLF12" s="15"/>
      <c r="DLG12" s="15"/>
      <c r="DLH12" s="15"/>
      <c r="DLI12" s="15"/>
      <c r="DLJ12" s="15"/>
      <c r="DLK12" s="15"/>
      <c r="DLL12" s="15"/>
      <c r="DLM12" s="15"/>
      <c r="DLN12" s="15"/>
      <c r="DLO12" s="15"/>
      <c r="DLP12" s="15"/>
      <c r="DLQ12" s="15"/>
      <c r="DLR12" s="15"/>
      <c r="DLS12" s="15"/>
      <c r="DLT12" s="15"/>
      <c r="DLU12" s="15"/>
      <c r="DLV12" s="15"/>
      <c r="DLW12" s="15"/>
      <c r="DLX12" s="15"/>
      <c r="DLY12" s="15"/>
      <c r="DLZ12" s="15"/>
      <c r="DMA12" s="15"/>
      <c r="DMB12" s="15"/>
      <c r="DMC12" s="15"/>
      <c r="DMD12" s="15"/>
      <c r="DME12" s="15"/>
      <c r="DMF12" s="15"/>
      <c r="DMG12" s="15"/>
      <c r="DMH12" s="15"/>
      <c r="DMI12" s="15"/>
      <c r="DMJ12" s="15"/>
      <c r="DMK12" s="15"/>
      <c r="DML12" s="15"/>
      <c r="DMM12" s="15"/>
      <c r="DMN12" s="15"/>
      <c r="DMO12" s="15"/>
      <c r="DMP12" s="15"/>
      <c r="DMQ12" s="15"/>
      <c r="DMR12" s="15"/>
      <c r="DMS12" s="15"/>
      <c r="DMT12" s="15"/>
      <c r="DMU12" s="15"/>
      <c r="DMV12" s="15"/>
      <c r="DMW12" s="15"/>
      <c r="DMX12" s="15"/>
      <c r="DMY12" s="15"/>
      <c r="DMZ12" s="15"/>
      <c r="DNA12" s="15"/>
      <c r="DNB12" s="15"/>
      <c r="DNC12" s="15"/>
      <c r="DND12" s="15"/>
      <c r="DNE12" s="15"/>
      <c r="DNF12" s="15"/>
      <c r="DNG12" s="15"/>
      <c r="DNH12" s="15"/>
      <c r="DNI12" s="15"/>
      <c r="DNJ12" s="15"/>
      <c r="DNK12" s="15"/>
      <c r="DNL12" s="15"/>
      <c r="DNM12" s="15"/>
      <c r="DNN12" s="15"/>
      <c r="DNO12" s="15"/>
      <c r="DNP12" s="15"/>
      <c r="DNQ12" s="15"/>
      <c r="DNR12" s="15"/>
      <c r="DNS12" s="15"/>
      <c r="DNT12" s="15"/>
      <c r="DNU12" s="15"/>
      <c r="DNV12" s="15"/>
      <c r="DNW12" s="15"/>
      <c r="DNX12" s="15"/>
      <c r="DNY12" s="15"/>
      <c r="DNZ12" s="15"/>
      <c r="DOA12" s="15"/>
      <c r="DOB12" s="15"/>
      <c r="DOC12" s="15"/>
      <c r="DOD12" s="15"/>
      <c r="DOE12" s="15"/>
      <c r="DOF12" s="15"/>
      <c r="DOG12" s="15"/>
      <c r="DOH12" s="15"/>
      <c r="DOI12" s="15"/>
      <c r="DOJ12" s="15"/>
      <c r="DOK12" s="15"/>
      <c r="DOL12" s="15"/>
      <c r="DOM12" s="15"/>
      <c r="DON12" s="15"/>
      <c r="DOO12" s="15"/>
      <c r="DOP12" s="15"/>
      <c r="DOQ12" s="15"/>
      <c r="DOR12" s="15"/>
      <c r="DOS12" s="15"/>
      <c r="DOT12" s="15"/>
      <c r="DOU12" s="15"/>
      <c r="DOV12" s="15"/>
      <c r="DOW12" s="15"/>
      <c r="DOX12" s="15"/>
      <c r="DOY12" s="15"/>
      <c r="DOZ12" s="15"/>
      <c r="DPA12" s="15"/>
      <c r="DPB12" s="15"/>
      <c r="DPC12" s="15"/>
      <c r="DPD12" s="15"/>
      <c r="DPE12" s="15"/>
      <c r="DPF12" s="15"/>
      <c r="DPG12" s="15"/>
      <c r="DPH12" s="15"/>
      <c r="DPI12" s="15"/>
      <c r="DPJ12" s="15"/>
      <c r="DPK12" s="15"/>
      <c r="DPL12" s="15"/>
      <c r="DPM12" s="15"/>
      <c r="DPN12" s="15"/>
      <c r="DPO12" s="15"/>
      <c r="DPP12" s="15"/>
      <c r="DPQ12" s="15"/>
      <c r="DPR12" s="15"/>
      <c r="DPS12" s="15"/>
      <c r="DPT12" s="15"/>
      <c r="DPU12" s="15"/>
      <c r="DPV12" s="15"/>
      <c r="DPW12" s="15"/>
      <c r="DPX12" s="15"/>
      <c r="DPY12" s="15"/>
      <c r="DPZ12" s="15"/>
      <c r="DQA12" s="15"/>
      <c r="DQB12" s="15"/>
      <c r="DQC12" s="15"/>
      <c r="DQD12" s="15"/>
      <c r="DQE12" s="15"/>
      <c r="DQF12" s="15"/>
      <c r="DQG12" s="15"/>
      <c r="DQH12" s="15"/>
      <c r="DQI12" s="15"/>
      <c r="DQJ12" s="15"/>
      <c r="DQK12" s="15"/>
      <c r="DQL12" s="15"/>
      <c r="DQM12" s="15"/>
      <c r="DQN12" s="15"/>
      <c r="DQO12" s="15"/>
      <c r="DQP12" s="15"/>
      <c r="DQQ12" s="15"/>
      <c r="DQR12" s="15"/>
      <c r="DQS12" s="15"/>
      <c r="DQT12" s="15"/>
      <c r="DQU12" s="15"/>
      <c r="DQV12" s="15"/>
      <c r="DQW12" s="15"/>
      <c r="DQX12" s="15"/>
      <c r="DQY12" s="15"/>
      <c r="DQZ12" s="15"/>
      <c r="DRA12" s="15"/>
      <c r="DRB12" s="15"/>
      <c r="DRC12" s="15"/>
      <c r="DRD12" s="15"/>
      <c r="DRE12" s="15"/>
      <c r="DRF12" s="15"/>
      <c r="DRG12" s="15"/>
      <c r="DRH12" s="15"/>
      <c r="DRI12" s="15"/>
      <c r="DRJ12" s="15"/>
      <c r="DRK12" s="15"/>
      <c r="DRL12" s="15"/>
      <c r="DRM12" s="15"/>
      <c r="DRN12" s="15"/>
      <c r="DRO12" s="15"/>
      <c r="DRP12" s="15"/>
      <c r="DRQ12" s="15"/>
      <c r="DRR12" s="15"/>
      <c r="DRS12" s="15"/>
      <c r="DRT12" s="15"/>
      <c r="DRU12" s="15"/>
      <c r="DRV12" s="15"/>
      <c r="DRW12" s="15"/>
      <c r="DRX12" s="15"/>
      <c r="DRY12" s="15"/>
      <c r="DRZ12" s="15"/>
      <c r="DSA12" s="15"/>
      <c r="DSB12" s="15"/>
      <c r="DSC12" s="15"/>
      <c r="DSD12" s="15"/>
      <c r="DSE12" s="15"/>
      <c r="DSF12" s="15"/>
      <c r="DSG12" s="15"/>
      <c r="DSH12" s="15"/>
      <c r="DSI12" s="15"/>
      <c r="DSJ12" s="15"/>
      <c r="DSK12" s="15"/>
      <c r="DSL12" s="15"/>
      <c r="DSM12" s="15"/>
      <c r="DSN12" s="15"/>
      <c r="DSO12" s="15"/>
      <c r="DSP12" s="15"/>
      <c r="DSQ12" s="15"/>
      <c r="DSR12" s="15"/>
      <c r="DSS12" s="15"/>
      <c r="DST12" s="15"/>
      <c r="DSU12" s="15"/>
      <c r="DSV12" s="15"/>
      <c r="DSW12" s="15"/>
      <c r="DSX12" s="15"/>
      <c r="DSY12" s="15"/>
      <c r="DSZ12" s="15"/>
      <c r="DTA12" s="15"/>
      <c r="DTB12" s="15"/>
      <c r="DTC12" s="15"/>
      <c r="DTD12" s="15"/>
      <c r="DTE12" s="15"/>
      <c r="DTF12" s="15"/>
      <c r="DTG12" s="15"/>
      <c r="DTH12" s="15"/>
      <c r="DTI12" s="15"/>
      <c r="DTJ12" s="15"/>
      <c r="DTK12" s="15"/>
      <c r="DTL12" s="15"/>
      <c r="DTM12" s="15"/>
      <c r="DTN12" s="15"/>
      <c r="DTO12" s="15"/>
      <c r="DTP12" s="15"/>
      <c r="DTQ12" s="15"/>
      <c r="DTR12" s="15"/>
      <c r="DTS12" s="15"/>
      <c r="DTT12" s="15"/>
      <c r="DTU12" s="15"/>
      <c r="DTV12" s="15"/>
      <c r="DTW12" s="15"/>
      <c r="DTX12" s="15"/>
      <c r="DTY12" s="15"/>
      <c r="DTZ12" s="15"/>
      <c r="DUA12" s="15"/>
      <c r="DUB12" s="15"/>
      <c r="DUC12" s="15"/>
      <c r="DUD12" s="15"/>
      <c r="DUE12" s="15"/>
      <c r="DUF12" s="15"/>
      <c r="DUG12" s="15"/>
      <c r="DUH12" s="15"/>
      <c r="DUI12" s="15"/>
      <c r="DUJ12" s="15"/>
      <c r="DUK12" s="15"/>
      <c r="DUL12" s="15"/>
      <c r="DUM12" s="15"/>
      <c r="DUN12" s="15"/>
      <c r="DUO12" s="15"/>
      <c r="DUP12" s="15"/>
      <c r="DUQ12" s="15"/>
      <c r="DUR12" s="15"/>
      <c r="DUS12" s="15"/>
      <c r="DUT12" s="15"/>
      <c r="DUU12" s="15"/>
      <c r="DUV12" s="15"/>
      <c r="DUW12" s="15"/>
      <c r="DUX12" s="15"/>
      <c r="DUY12" s="15"/>
      <c r="DUZ12" s="15"/>
      <c r="DVA12" s="15"/>
      <c r="DVB12" s="15"/>
      <c r="DVC12" s="15"/>
      <c r="DVD12" s="15"/>
      <c r="DVE12" s="15"/>
      <c r="DVF12" s="15"/>
      <c r="DVG12" s="15"/>
      <c r="DVH12" s="15"/>
      <c r="DVI12" s="15"/>
      <c r="DVJ12" s="15"/>
      <c r="DVK12" s="15"/>
      <c r="DVL12" s="15"/>
      <c r="DVM12" s="15"/>
      <c r="DVN12" s="15"/>
      <c r="DVO12" s="15"/>
      <c r="DVP12" s="15"/>
      <c r="DVQ12" s="15"/>
      <c r="DVR12" s="15"/>
      <c r="DVS12" s="15"/>
      <c r="DVT12" s="15"/>
      <c r="DVU12" s="15"/>
      <c r="DVV12" s="15"/>
      <c r="DVW12" s="15"/>
      <c r="DVX12" s="15"/>
      <c r="DVY12" s="15"/>
      <c r="DVZ12" s="15"/>
      <c r="DWA12" s="15"/>
      <c r="DWB12" s="15"/>
      <c r="DWC12" s="15"/>
      <c r="DWD12" s="15"/>
      <c r="DWE12" s="15"/>
      <c r="DWF12" s="15"/>
      <c r="DWG12" s="15"/>
      <c r="DWH12" s="15"/>
      <c r="DWI12" s="15"/>
      <c r="DWJ12" s="15"/>
      <c r="DWK12" s="15"/>
      <c r="DWL12" s="15"/>
      <c r="DWM12" s="15"/>
      <c r="DWN12" s="15"/>
      <c r="DWO12" s="15"/>
      <c r="DWP12" s="15"/>
      <c r="DWQ12" s="15"/>
      <c r="DWR12" s="15"/>
      <c r="DWS12" s="15"/>
      <c r="DWT12" s="15"/>
      <c r="DWU12" s="15"/>
      <c r="DWV12" s="15"/>
      <c r="DWW12" s="15"/>
      <c r="DWX12" s="15"/>
      <c r="DWY12" s="15"/>
      <c r="DWZ12" s="15"/>
      <c r="DXA12" s="15"/>
      <c r="DXB12" s="15"/>
      <c r="DXC12" s="15"/>
      <c r="DXD12" s="15"/>
      <c r="DXE12" s="15"/>
      <c r="DXF12" s="15"/>
      <c r="DXG12" s="15"/>
      <c r="DXH12" s="15"/>
      <c r="DXI12" s="15"/>
      <c r="DXJ12" s="15"/>
      <c r="DXK12" s="15"/>
      <c r="DXL12" s="15"/>
      <c r="DXM12" s="15"/>
      <c r="DXN12" s="15"/>
      <c r="DXO12" s="15"/>
      <c r="DXP12" s="15"/>
      <c r="DXQ12" s="15"/>
      <c r="DXR12" s="15"/>
      <c r="DXS12" s="15"/>
      <c r="DXT12" s="15"/>
      <c r="DXU12" s="15"/>
      <c r="DXV12" s="15"/>
      <c r="DXW12" s="15"/>
      <c r="DXX12" s="15"/>
      <c r="DXY12" s="15"/>
      <c r="DXZ12" s="15"/>
      <c r="DYA12" s="15"/>
      <c r="DYB12" s="15"/>
      <c r="DYC12" s="15"/>
      <c r="DYD12" s="15"/>
      <c r="DYE12" s="15"/>
      <c r="DYF12" s="15"/>
      <c r="DYG12" s="15"/>
      <c r="DYH12" s="15"/>
      <c r="DYI12" s="15"/>
      <c r="DYJ12" s="15"/>
      <c r="DYK12" s="15"/>
      <c r="DYL12" s="15"/>
      <c r="DYM12" s="15"/>
      <c r="DYN12" s="15"/>
      <c r="DYO12" s="15"/>
      <c r="DYP12" s="15"/>
      <c r="DYQ12" s="15"/>
      <c r="DYR12" s="15"/>
      <c r="DYS12" s="15"/>
      <c r="DYT12" s="15"/>
      <c r="DYU12" s="15"/>
      <c r="DYV12" s="15"/>
      <c r="DYW12" s="15"/>
      <c r="DYX12" s="15"/>
      <c r="DYY12" s="15"/>
      <c r="DYZ12" s="15"/>
      <c r="DZA12" s="15"/>
      <c r="DZB12" s="15"/>
      <c r="DZC12" s="15"/>
      <c r="DZD12" s="15"/>
      <c r="DZE12" s="15"/>
      <c r="DZF12" s="15"/>
      <c r="DZG12" s="15"/>
      <c r="DZH12" s="15"/>
      <c r="DZI12" s="15"/>
      <c r="DZJ12" s="15"/>
      <c r="DZK12" s="15"/>
      <c r="DZL12" s="15"/>
      <c r="DZM12" s="15"/>
      <c r="DZN12" s="15"/>
      <c r="DZO12" s="15"/>
      <c r="DZP12" s="15"/>
      <c r="DZQ12" s="15"/>
      <c r="DZR12" s="15"/>
      <c r="DZS12" s="15"/>
      <c r="DZT12" s="15"/>
      <c r="DZU12" s="15"/>
      <c r="DZV12" s="15"/>
      <c r="DZW12" s="15"/>
      <c r="DZX12" s="15"/>
      <c r="DZY12" s="15"/>
      <c r="DZZ12" s="15"/>
      <c r="EAA12" s="15"/>
      <c r="EAB12" s="15"/>
      <c r="EAC12" s="15"/>
      <c r="EAD12" s="15"/>
      <c r="EAE12" s="15"/>
      <c r="EAF12" s="15"/>
      <c r="EAG12" s="15"/>
      <c r="EAH12" s="15"/>
      <c r="EAI12" s="15"/>
      <c r="EAJ12" s="15"/>
      <c r="EAK12" s="15"/>
      <c r="EAL12" s="15"/>
      <c r="EAM12" s="15"/>
      <c r="EAN12" s="15"/>
      <c r="EAO12" s="15"/>
      <c r="EAP12" s="15"/>
      <c r="EAQ12" s="15"/>
      <c r="EAR12" s="15"/>
      <c r="EAS12" s="15"/>
      <c r="EAT12" s="15"/>
      <c r="EAU12" s="15"/>
      <c r="EAV12" s="15"/>
      <c r="EAW12" s="15"/>
      <c r="EAX12" s="15"/>
      <c r="EAY12" s="15"/>
      <c r="EAZ12" s="15"/>
      <c r="EBA12" s="15"/>
      <c r="EBB12" s="15"/>
      <c r="EBC12" s="15"/>
      <c r="EBD12" s="15"/>
      <c r="EBE12" s="15"/>
      <c r="EBF12" s="15"/>
      <c r="EBG12" s="15"/>
      <c r="EBH12" s="15"/>
      <c r="EBI12" s="15"/>
      <c r="EBJ12" s="15"/>
      <c r="EBK12" s="15"/>
      <c r="EBL12" s="15"/>
      <c r="EBM12" s="15"/>
      <c r="EBN12" s="15"/>
      <c r="EBO12" s="15"/>
      <c r="EBP12" s="15"/>
      <c r="EBQ12" s="15"/>
      <c r="EBR12" s="15"/>
      <c r="EBS12" s="15"/>
      <c r="EBT12" s="15"/>
      <c r="EBU12" s="15"/>
      <c r="EBV12" s="15"/>
      <c r="EBW12" s="15"/>
      <c r="EBX12" s="15"/>
      <c r="EBY12" s="15"/>
      <c r="EBZ12" s="15"/>
      <c r="ECA12" s="15"/>
      <c r="ECB12" s="15"/>
      <c r="ECC12" s="15"/>
      <c r="ECD12" s="15"/>
      <c r="ECE12" s="15"/>
      <c r="ECF12" s="15"/>
      <c r="ECG12" s="15"/>
      <c r="ECH12" s="15"/>
      <c r="ECI12" s="15"/>
      <c r="ECJ12" s="15"/>
      <c r="ECK12" s="15"/>
      <c r="ECL12" s="15"/>
      <c r="ECM12" s="15"/>
      <c r="ECN12" s="15"/>
      <c r="ECO12" s="15"/>
      <c r="ECP12" s="15"/>
      <c r="ECQ12" s="15"/>
      <c r="ECR12" s="15"/>
      <c r="ECS12" s="15"/>
      <c r="ECT12" s="15"/>
      <c r="ECU12" s="15"/>
      <c r="ECV12" s="15"/>
      <c r="ECW12" s="15"/>
      <c r="ECX12" s="15"/>
      <c r="ECY12" s="15"/>
      <c r="ECZ12" s="15"/>
      <c r="EDA12" s="15"/>
      <c r="EDB12" s="15"/>
      <c r="EDC12" s="15"/>
      <c r="EDD12" s="15"/>
      <c r="EDE12" s="15"/>
      <c r="EDF12" s="15"/>
      <c r="EDG12" s="15"/>
      <c r="EDH12" s="15"/>
      <c r="EDI12" s="15"/>
      <c r="EDJ12" s="15"/>
      <c r="EDK12" s="15"/>
      <c r="EDL12" s="15"/>
      <c r="EDM12" s="15"/>
      <c r="EDN12" s="15"/>
      <c r="EDO12" s="15"/>
      <c r="EDP12" s="15"/>
      <c r="EDQ12" s="15"/>
      <c r="EDR12" s="15"/>
      <c r="EDS12" s="15"/>
      <c r="EDT12" s="15"/>
      <c r="EDU12" s="15"/>
      <c r="EDV12" s="15"/>
      <c r="EDW12" s="15"/>
      <c r="EDX12" s="15"/>
      <c r="EDY12" s="15"/>
      <c r="EDZ12" s="15"/>
      <c r="EEA12" s="15"/>
      <c r="EEB12" s="15"/>
      <c r="EEC12" s="15"/>
      <c r="EED12" s="15"/>
      <c r="EEE12" s="15"/>
      <c r="EEF12" s="15"/>
      <c r="EEG12" s="15"/>
      <c r="EEH12" s="15"/>
      <c r="EEI12" s="15"/>
      <c r="EEJ12" s="15"/>
      <c r="EEK12" s="15"/>
      <c r="EEL12" s="15"/>
      <c r="EEM12" s="15"/>
      <c r="EEN12" s="15"/>
      <c r="EEO12" s="15"/>
      <c r="EEP12" s="15"/>
      <c r="EEQ12" s="15"/>
      <c r="EER12" s="15"/>
      <c r="EES12" s="15"/>
      <c r="EET12" s="15"/>
      <c r="EEU12" s="15"/>
      <c r="EEV12" s="15"/>
      <c r="EEW12" s="15"/>
      <c r="EEX12" s="15"/>
      <c r="EEY12" s="15"/>
      <c r="EEZ12" s="15"/>
      <c r="EFA12" s="15"/>
      <c r="EFB12" s="15"/>
      <c r="EFC12" s="15"/>
      <c r="EFD12" s="15"/>
      <c r="EFE12" s="15"/>
      <c r="EFF12" s="15"/>
      <c r="EFG12" s="15"/>
      <c r="EFH12" s="15"/>
      <c r="EFI12" s="15"/>
      <c r="EFJ12" s="15"/>
      <c r="EFK12" s="15"/>
      <c r="EFL12" s="15"/>
      <c r="EFM12" s="15"/>
      <c r="EFN12" s="15"/>
      <c r="EFO12" s="15"/>
      <c r="EFP12" s="15"/>
      <c r="EFQ12" s="15"/>
      <c r="EFR12" s="15"/>
      <c r="EFS12" s="15"/>
      <c r="EFT12" s="15"/>
      <c r="EFU12" s="15"/>
      <c r="EFV12" s="15"/>
      <c r="EFW12" s="15"/>
      <c r="EFX12" s="15"/>
      <c r="EFY12" s="15"/>
      <c r="EFZ12" s="15"/>
      <c r="EGA12" s="15"/>
      <c r="EGB12" s="15"/>
      <c r="EGC12" s="15"/>
      <c r="EGD12" s="15"/>
      <c r="EGE12" s="15"/>
      <c r="EGF12" s="15"/>
      <c r="EGG12" s="15"/>
      <c r="EGH12" s="15"/>
      <c r="EGI12" s="15"/>
      <c r="EGJ12" s="15"/>
      <c r="EGK12" s="15"/>
      <c r="EGL12" s="15"/>
      <c r="EGM12" s="15"/>
      <c r="EGN12" s="15"/>
      <c r="EGO12" s="15"/>
      <c r="EGP12" s="15"/>
      <c r="EGQ12" s="15"/>
      <c r="EGR12" s="15"/>
      <c r="EGS12" s="15"/>
      <c r="EGT12" s="15"/>
      <c r="EGU12" s="15"/>
      <c r="EGV12" s="15"/>
      <c r="EGW12" s="15"/>
      <c r="EGX12" s="15"/>
      <c r="EGY12" s="15"/>
      <c r="EGZ12" s="15"/>
      <c r="EHA12" s="15"/>
      <c r="EHB12" s="15"/>
      <c r="EHC12" s="15"/>
      <c r="EHD12" s="15"/>
      <c r="EHE12" s="15"/>
      <c r="EHF12" s="15"/>
      <c r="EHG12" s="15"/>
      <c r="EHH12" s="15"/>
      <c r="EHI12" s="15"/>
      <c r="EHJ12" s="15"/>
      <c r="EHK12" s="15"/>
      <c r="EHL12" s="15"/>
      <c r="EHM12" s="15"/>
      <c r="EHN12" s="15"/>
      <c r="EHO12" s="15"/>
      <c r="EHP12" s="15"/>
      <c r="EHQ12" s="15"/>
      <c r="EHR12" s="15"/>
      <c r="EHS12" s="15"/>
      <c r="EHT12" s="15"/>
      <c r="EHU12" s="15"/>
      <c r="EHV12" s="15"/>
      <c r="EHW12" s="15"/>
      <c r="EHX12" s="15"/>
      <c r="EHY12" s="15"/>
      <c r="EHZ12" s="15"/>
      <c r="EIA12" s="15"/>
      <c r="EIB12" s="15"/>
      <c r="EIC12" s="15"/>
      <c r="EID12" s="15"/>
      <c r="EIE12" s="15"/>
      <c r="EIF12" s="15"/>
      <c r="EIG12" s="15"/>
      <c r="EIH12" s="15"/>
      <c r="EII12" s="15"/>
      <c r="EIJ12" s="15"/>
      <c r="EIK12" s="15"/>
      <c r="EIL12" s="15"/>
      <c r="EIM12" s="15"/>
      <c r="EIN12" s="15"/>
      <c r="EIO12" s="15"/>
      <c r="EIP12" s="15"/>
      <c r="EIQ12" s="15"/>
      <c r="EIR12" s="15"/>
      <c r="EIS12" s="15"/>
      <c r="EIT12" s="15"/>
      <c r="EIU12" s="15"/>
      <c r="EIV12" s="15"/>
      <c r="EIW12" s="15"/>
      <c r="EIX12" s="15"/>
      <c r="EIY12" s="15"/>
      <c r="EIZ12" s="15"/>
      <c r="EJA12" s="15"/>
      <c r="EJB12" s="15"/>
      <c r="EJC12" s="15"/>
      <c r="EJD12" s="15"/>
      <c r="EJE12" s="15"/>
      <c r="EJF12" s="15"/>
      <c r="EJG12" s="15"/>
      <c r="EJH12" s="15"/>
      <c r="EJI12" s="15"/>
      <c r="EJJ12" s="15"/>
      <c r="EJK12" s="15"/>
      <c r="EJL12" s="15"/>
      <c r="EJM12" s="15"/>
      <c r="EJN12" s="15"/>
      <c r="EJO12" s="15"/>
      <c r="EJP12" s="15"/>
      <c r="EJQ12" s="15"/>
      <c r="EJR12" s="15"/>
      <c r="EJS12" s="15"/>
      <c r="EJT12" s="15"/>
      <c r="EJU12" s="15"/>
      <c r="EJV12" s="15"/>
      <c r="EJW12" s="15"/>
      <c r="EJX12" s="15"/>
      <c r="EJY12" s="15"/>
      <c r="EJZ12" s="15"/>
      <c r="EKA12" s="15"/>
      <c r="EKB12" s="15"/>
      <c r="EKC12" s="15"/>
      <c r="EKD12" s="15"/>
      <c r="EKE12" s="15"/>
      <c r="EKF12" s="15"/>
      <c r="EKG12" s="15"/>
      <c r="EKH12" s="15"/>
      <c r="EKI12" s="15"/>
      <c r="EKJ12" s="15"/>
      <c r="EKK12" s="15"/>
      <c r="EKL12" s="15"/>
      <c r="EKM12" s="15"/>
      <c r="EKN12" s="15"/>
      <c r="EKO12" s="15"/>
      <c r="EKP12" s="15"/>
      <c r="EKQ12" s="15"/>
      <c r="EKR12" s="15"/>
      <c r="EKS12" s="15"/>
      <c r="EKT12" s="15"/>
      <c r="EKU12" s="15"/>
      <c r="EKV12" s="15"/>
      <c r="EKW12" s="15"/>
      <c r="EKX12" s="15"/>
      <c r="EKY12" s="15"/>
      <c r="EKZ12" s="15"/>
      <c r="ELA12" s="15"/>
      <c r="ELB12" s="15"/>
      <c r="ELC12" s="15"/>
      <c r="ELD12" s="15"/>
      <c r="ELE12" s="15"/>
      <c r="ELF12" s="15"/>
      <c r="ELG12" s="15"/>
      <c r="ELH12" s="15"/>
      <c r="ELI12" s="15"/>
      <c r="ELJ12" s="15"/>
      <c r="ELK12" s="15"/>
      <c r="ELL12" s="15"/>
      <c r="ELM12" s="15"/>
      <c r="ELN12" s="15"/>
      <c r="ELO12" s="15"/>
      <c r="ELP12" s="15"/>
      <c r="ELQ12" s="15"/>
      <c r="ELR12" s="15"/>
      <c r="ELS12" s="15"/>
      <c r="ELT12" s="15"/>
      <c r="ELU12" s="15"/>
      <c r="ELV12" s="15"/>
      <c r="ELW12" s="15"/>
      <c r="ELX12" s="15"/>
      <c r="ELY12" s="15"/>
      <c r="ELZ12" s="15"/>
      <c r="EMA12" s="15"/>
      <c r="EMB12" s="15"/>
      <c r="EMC12" s="15"/>
      <c r="EMD12" s="15"/>
      <c r="EME12" s="15"/>
      <c r="EMF12" s="15"/>
      <c r="EMG12" s="15"/>
      <c r="EMH12" s="15"/>
      <c r="EMI12" s="15"/>
      <c r="EMJ12" s="15"/>
      <c r="EMK12" s="15"/>
      <c r="EML12" s="15"/>
      <c r="EMM12" s="15"/>
      <c r="EMN12" s="15"/>
      <c r="EMO12" s="15"/>
      <c r="EMP12" s="15"/>
      <c r="EMQ12" s="15"/>
      <c r="EMR12" s="15"/>
      <c r="EMS12" s="15"/>
      <c r="EMT12" s="15"/>
      <c r="EMU12" s="15"/>
      <c r="EMV12" s="15"/>
      <c r="EMW12" s="15"/>
      <c r="EMX12" s="15"/>
      <c r="EMY12" s="15"/>
      <c r="EMZ12" s="15"/>
      <c r="ENA12" s="15"/>
      <c r="ENB12" s="15"/>
      <c r="ENC12" s="15"/>
      <c r="END12" s="15"/>
      <c r="ENE12" s="15"/>
      <c r="ENF12" s="15"/>
      <c r="ENG12" s="15"/>
      <c r="ENH12" s="15"/>
      <c r="ENI12" s="15"/>
      <c r="ENJ12" s="15"/>
      <c r="ENK12" s="15"/>
      <c r="ENL12" s="15"/>
      <c r="ENM12" s="15"/>
      <c r="ENN12" s="15"/>
      <c r="ENO12" s="15"/>
      <c r="ENP12" s="15"/>
      <c r="ENQ12" s="15"/>
      <c r="ENR12" s="15"/>
      <c r="ENS12" s="15"/>
      <c r="ENT12" s="15"/>
      <c r="ENU12" s="15"/>
      <c r="ENV12" s="15"/>
      <c r="ENW12" s="15"/>
      <c r="ENX12" s="15"/>
      <c r="ENY12" s="15"/>
      <c r="ENZ12" s="15"/>
      <c r="EOA12" s="15"/>
      <c r="EOB12" s="15"/>
      <c r="EOC12" s="15"/>
      <c r="EOD12" s="15"/>
      <c r="EOE12" s="15"/>
      <c r="EOF12" s="15"/>
      <c r="EOG12" s="15"/>
      <c r="EOH12" s="15"/>
      <c r="EOI12" s="15"/>
      <c r="EOJ12" s="15"/>
      <c r="EOK12" s="15"/>
      <c r="EOL12" s="15"/>
      <c r="EOM12" s="15"/>
      <c r="EON12" s="15"/>
      <c r="EOO12" s="15"/>
      <c r="EOP12" s="15"/>
      <c r="EOQ12" s="15"/>
      <c r="EOR12" s="15"/>
      <c r="EOS12" s="15"/>
      <c r="EOT12" s="15"/>
      <c r="EOU12" s="15"/>
      <c r="EOV12" s="15"/>
      <c r="EOW12" s="15"/>
      <c r="EOX12" s="15"/>
      <c r="EOY12" s="15"/>
      <c r="EOZ12" s="15"/>
      <c r="EPA12" s="15"/>
      <c r="EPB12" s="15"/>
      <c r="EPC12" s="15"/>
      <c r="EPD12" s="15"/>
      <c r="EPE12" s="15"/>
      <c r="EPF12" s="15"/>
      <c r="EPG12" s="15"/>
      <c r="EPH12" s="15"/>
      <c r="EPI12" s="15"/>
      <c r="EPJ12" s="15"/>
      <c r="EPK12" s="15"/>
      <c r="EPL12" s="15"/>
      <c r="EPM12" s="15"/>
      <c r="EPN12" s="15"/>
      <c r="EPO12" s="15"/>
      <c r="EPP12" s="15"/>
      <c r="EPQ12" s="15"/>
      <c r="EPR12" s="15"/>
      <c r="EPS12" s="15"/>
      <c r="EPT12" s="15"/>
      <c r="EPU12" s="15"/>
      <c r="EPV12" s="15"/>
      <c r="EPW12" s="15"/>
      <c r="EPX12" s="15"/>
      <c r="EPY12" s="15"/>
      <c r="EPZ12" s="15"/>
      <c r="EQA12" s="15"/>
      <c r="EQB12" s="15"/>
      <c r="EQC12" s="15"/>
      <c r="EQD12" s="15"/>
      <c r="EQE12" s="15"/>
      <c r="EQF12" s="15"/>
      <c r="EQG12" s="15"/>
      <c r="EQH12" s="15"/>
      <c r="EQI12" s="15"/>
      <c r="EQJ12" s="15"/>
      <c r="EQK12" s="15"/>
      <c r="EQL12" s="15"/>
      <c r="EQM12" s="15"/>
      <c r="EQN12" s="15"/>
      <c r="EQO12" s="15"/>
      <c r="EQP12" s="15"/>
      <c r="EQQ12" s="15"/>
      <c r="EQR12" s="15"/>
      <c r="EQS12" s="15"/>
      <c r="EQT12" s="15"/>
      <c r="EQU12" s="15"/>
      <c r="EQV12" s="15"/>
      <c r="EQW12" s="15"/>
      <c r="EQX12" s="15"/>
      <c r="EQY12" s="15"/>
      <c r="EQZ12" s="15"/>
      <c r="ERA12" s="15"/>
      <c r="ERB12" s="15"/>
      <c r="ERC12" s="15"/>
      <c r="ERD12" s="15"/>
      <c r="ERE12" s="15"/>
      <c r="ERF12" s="15"/>
      <c r="ERG12" s="15"/>
      <c r="ERH12" s="15"/>
      <c r="ERI12" s="15"/>
      <c r="ERJ12" s="15"/>
      <c r="ERK12" s="15"/>
      <c r="ERL12" s="15"/>
      <c r="ERM12" s="15"/>
      <c r="ERN12" s="15"/>
      <c r="ERO12" s="15"/>
      <c r="ERP12" s="15"/>
      <c r="ERQ12" s="15"/>
      <c r="ERR12" s="15"/>
      <c r="ERS12" s="15"/>
      <c r="ERT12" s="15"/>
      <c r="ERU12" s="15"/>
      <c r="ERV12" s="15"/>
      <c r="ERW12" s="15"/>
      <c r="ERX12" s="15"/>
      <c r="ERY12" s="15"/>
      <c r="ERZ12" s="15"/>
      <c r="ESA12" s="15"/>
      <c r="ESB12" s="15"/>
      <c r="ESC12" s="15"/>
      <c r="ESD12" s="15"/>
      <c r="ESE12" s="15"/>
      <c r="ESF12" s="15"/>
      <c r="ESG12" s="15"/>
      <c r="ESH12" s="15"/>
      <c r="ESI12" s="15"/>
      <c r="ESJ12" s="15"/>
      <c r="ESK12" s="15"/>
      <c r="ESL12" s="15"/>
      <c r="ESM12" s="15"/>
      <c r="ESN12" s="15"/>
      <c r="ESO12" s="15"/>
      <c r="ESP12" s="15"/>
      <c r="ESQ12" s="15"/>
      <c r="ESR12" s="15"/>
      <c r="ESS12" s="15"/>
      <c r="EST12" s="15"/>
      <c r="ESU12" s="15"/>
      <c r="ESV12" s="15"/>
      <c r="ESW12" s="15"/>
      <c r="ESX12" s="15"/>
      <c r="ESY12" s="15"/>
      <c r="ESZ12" s="15"/>
      <c r="ETA12" s="15"/>
      <c r="ETB12" s="15"/>
      <c r="ETC12" s="15"/>
      <c r="ETD12" s="15"/>
      <c r="ETE12" s="15"/>
      <c r="ETF12" s="15"/>
      <c r="ETG12" s="15"/>
      <c r="ETH12" s="15"/>
      <c r="ETI12" s="15"/>
      <c r="ETJ12" s="15"/>
      <c r="ETK12" s="15"/>
      <c r="ETL12" s="15"/>
      <c r="ETM12" s="15"/>
      <c r="ETN12" s="15"/>
      <c r="ETO12" s="15"/>
      <c r="ETP12" s="15"/>
      <c r="ETQ12" s="15"/>
      <c r="ETR12" s="15"/>
      <c r="ETS12" s="15"/>
      <c r="ETT12" s="15"/>
      <c r="ETU12" s="15"/>
      <c r="ETV12" s="15"/>
      <c r="ETW12" s="15"/>
      <c r="ETX12" s="15"/>
      <c r="ETY12" s="15"/>
      <c r="ETZ12" s="15"/>
      <c r="EUA12" s="15"/>
      <c r="EUB12" s="15"/>
      <c r="EUC12" s="15"/>
      <c r="EUD12" s="15"/>
      <c r="EUE12" s="15"/>
      <c r="EUF12" s="15"/>
      <c r="EUG12" s="15"/>
      <c r="EUH12" s="15"/>
      <c r="EUI12" s="15"/>
      <c r="EUJ12" s="15"/>
      <c r="EUK12" s="15"/>
      <c r="EUL12" s="15"/>
      <c r="EUM12" s="15"/>
      <c r="EUN12" s="15"/>
      <c r="EUO12" s="15"/>
      <c r="EUP12" s="15"/>
      <c r="EUQ12" s="15"/>
      <c r="EUR12" s="15"/>
      <c r="EUS12" s="15"/>
      <c r="EUT12" s="15"/>
      <c r="EUU12" s="15"/>
      <c r="EUV12" s="15"/>
      <c r="EUW12" s="15"/>
      <c r="EUX12" s="15"/>
      <c r="EUY12" s="15"/>
      <c r="EUZ12" s="15"/>
      <c r="EVA12" s="15"/>
      <c r="EVB12" s="15"/>
      <c r="EVC12" s="15"/>
      <c r="EVD12" s="15"/>
      <c r="EVE12" s="15"/>
      <c r="EVF12" s="15"/>
      <c r="EVG12" s="15"/>
      <c r="EVH12" s="15"/>
      <c r="EVI12" s="15"/>
      <c r="EVJ12" s="15"/>
      <c r="EVK12" s="15"/>
      <c r="EVL12" s="15"/>
      <c r="EVM12" s="15"/>
      <c r="EVN12" s="15"/>
      <c r="EVO12" s="15"/>
      <c r="EVP12" s="15"/>
      <c r="EVQ12" s="15"/>
      <c r="EVR12" s="15"/>
      <c r="EVS12" s="15"/>
      <c r="EVT12" s="15"/>
      <c r="EVU12" s="15"/>
      <c r="EVV12" s="15"/>
      <c r="EVW12" s="15"/>
      <c r="EVX12" s="15"/>
      <c r="EVY12" s="15"/>
      <c r="EVZ12" s="15"/>
      <c r="EWA12" s="15"/>
      <c r="EWB12" s="15"/>
      <c r="EWC12" s="15"/>
      <c r="EWD12" s="15"/>
      <c r="EWE12" s="15"/>
      <c r="EWF12" s="15"/>
      <c r="EWG12" s="15"/>
      <c r="EWH12" s="15"/>
      <c r="EWI12" s="15"/>
      <c r="EWJ12" s="15"/>
      <c r="EWK12" s="15"/>
      <c r="EWL12" s="15"/>
      <c r="EWM12" s="15"/>
      <c r="EWN12" s="15"/>
      <c r="EWO12" s="15"/>
      <c r="EWP12" s="15"/>
      <c r="EWQ12" s="15"/>
      <c r="EWR12" s="15"/>
      <c r="EWS12" s="15"/>
      <c r="EWT12" s="15"/>
      <c r="EWU12" s="15"/>
      <c r="EWV12" s="15"/>
      <c r="EWW12" s="15"/>
      <c r="EWX12" s="15"/>
      <c r="EWY12" s="15"/>
      <c r="EWZ12" s="15"/>
      <c r="EXA12" s="15"/>
      <c r="EXB12" s="15"/>
      <c r="EXC12" s="15"/>
      <c r="EXD12" s="15"/>
      <c r="EXE12" s="15"/>
      <c r="EXF12" s="15"/>
      <c r="EXG12" s="15"/>
      <c r="EXH12" s="15"/>
      <c r="EXI12" s="15"/>
      <c r="EXJ12" s="15"/>
      <c r="EXK12" s="15"/>
      <c r="EXL12" s="15"/>
      <c r="EXM12" s="15"/>
      <c r="EXN12" s="15"/>
      <c r="EXO12" s="15"/>
      <c r="EXP12" s="15"/>
      <c r="EXQ12" s="15"/>
      <c r="EXR12" s="15"/>
      <c r="EXS12" s="15"/>
      <c r="EXT12" s="15"/>
      <c r="EXU12" s="15"/>
      <c r="EXV12" s="15"/>
      <c r="EXW12" s="15"/>
      <c r="EXX12" s="15"/>
      <c r="EXY12" s="15"/>
      <c r="EXZ12" s="15"/>
      <c r="EYA12" s="15"/>
      <c r="EYB12" s="15"/>
      <c r="EYC12" s="15"/>
      <c r="EYD12" s="15"/>
      <c r="EYE12" s="15"/>
      <c r="EYF12" s="15"/>
      <c r="EYG12" s="15"/>
      <c r="EYH12" s="15"/>
      <c r="EYI12" s="15"/>
      <c r="EYJ12" s="15"/>
      <c r="EYK12" s="15"/>
      <c r="EYL12" s="15"/>
      <c r="EYM12" s="15"/>
      <c r="EYN12" s="15"/>
      <c r="EYO12" s="15"/>
      <c r="EYP12" s="15"/>
      <c r="EYQ12" s="15"/>
      <c r="EYR12" s="15"/>
      <c r="EYS12" s="15"/>
      <c r="EYT12" s="15"/>
      <c r="EYU12" s="15"/>
      <c r="EYV12" s="15"/>
      <c r="EYW12" s="15"/>
      <c r="EYX12" s="15"/>
      <c r="EYY12" s="15"/>
      <c r="EYZ12" s="15"/>
      <c r="EZA12" s="15"/>
      <c r="EZB12" s="15"/>
      <c r="EZC12" s="15"/>
      <c r="EZD12" s="15"/>
      <c r="EZE12" s="15"/>
      <c r="EZF12" s="15"/>
      <c r="EZG12" s="15"/>
      <c r="EZH12" s="15"/>
      <c r="EZI12" s="15"/>
      <c r="EZJ12" s="15"/>
      <c r="EZK12" s="15"/>
      <c r="EZL12" s="15"/>
      <c r="EZM12" s="15"/>
      <c r="EZN12" s="15"/>
      <c r="EZO12" s="15"/>
      <c r="EZP12" s="15"/>
      <c r="EZQ12" s="15"/>
      <c r="EZR12" s="15"/>
      <c r="EZS12" s="15"/>
      <c r="EZT12" s="15"/>
      <c r="EZU12" s="15"/>
      <c r="EZV12" s="15"/>
      <c r="EZW12" s="15"/>
      <c r="EZX12" s="15"/>
      <c r="EZY12" s="15"/>
      <c r="EZZ12" s="15"/>
      <c r="FAA12" s="15"/>
      <c r="FAB12" s="15"/>
      <c r="FAC12" s="15"/>
      <c r="FAD12" s="15"/>
      <c r="FAE12" s="15"/>
      <c r="FAF12" s="15"/>
      <c r="FAG12" s="15"/>
      <c r="FAH12" s="15"/>
      <c r="FAI12" s="15"/>
      <c r="FAJ12" s="15"/>
      <c r="FAK12" s="15"/>
      <c r="FAL12" s="15"/>
      <c r="FAM12" s="15"/>
      <c r="FAN12" s="15"/>
      <c r="FAO12" s="15"/>
      <c r="FAP12" s="15"/>
      <c r="FAQ12" s="15"/>
      <c r="FAR12" s="15"/>
      <c r="FAS12" s="15"/>
      <c r="FAT12" s="15"/>
      <c r="FAU12" s="15"/>
      <c r="FAV12" s="15"/>
      <c r="FAW12" s="15"/>
      <c r="FAX12" s="15"/>
      <c r="FAY12" s="15"/>
      <c r="FAZ12" s="15"/>
      <c r="FBA12" s="15"/>
      <c r="FBB12" s="15"/>
      <c r="FBC12" s="15"/>
      <c r="FBD12" s="15"/>
      <c r="FBE12" s="15"/>
      <c r="FBF12" s="15"/>
      <c r="FBG12" s="15"/>
      <c r="FBH12" s="15"/>
      <c r="FBI12" s="15"/>
      <c r="FBJ12" s="15"/>
      <c r="FBK12" s="15"/>
      <c r="FBL12" s="15"/>
      <c r="FBM12" s="15"/>
      <c r="FBN12" s="15"/>
      <c r="FBO12" s="15"/>
      <c r="FBP12" s="15"/>
      <c r="FBQ12" s="15"/>
      <c r="FBR12" s="15"/>
      <c r="FBS12" s="15"/>
      <c r="FBT12" s="15"/>
      <c r="FBU12" s="15"/>
      <c r="FBV12" s="15"/>
      <c r="FBW12" s="15"/>
      <c r="FBX12" s="15"/>
      <c r="FBY12" s="15"/>
      <c r="FBZ12" s="15"/>
      <c r="FCA12" s="15"/>
      <c r="FCB12" s="15"/>
      <c r="FCC12" s="15"/>
      <c r="FCD12" s="15"/>
      <c r="FCE12" s="15"/>
      <c r="FCF12" s="15"/>
      <c r="FCG12" s="15"/>
      <c r="FCH12" s="15"/>
      <c r="FCI12" s="15"/>
      <c r="FCJ12" s="15"/>
      <c r="FCK12" s="15"/>
      <c r="FCL12" s="15"/>
      <c r="FCM12" s="15"/>
      <c r="FCN12" s="15"/>
      <c r="FCO12" s="15"/>
      <c r="FCP12" s="15"/>
      <c r="FCQ12" s="15"/>
      <c r="FCR12" s="15"/>
      <c r="FCS12" s="15"/>
      <c r="FCT12" s="15"/>
      <c r="FCU12" s="15"/>
      <c r="FCV12" s="15"/>
      <c r="FCW12" s="15"/>
      <c r="FCX12" s="15"/>
      <c r="FCY12" s="15"/>
      <c r="FCZ12" s="15"/>
      <c r="FDA12" s="15"/>
      <c r="FDB12" s="15"/>
      <c r="FDC12" s="15"/>
      <c r="FDD12" s="15"/>
      <c r="FDE12" s="15"/>
      <c r="FDF12" s="15"/>
      <c r="FDG12" s="15"/>
      <c r="FDH12" s="15"/>
      <c r="FDI12" s="15"/>
      <c r="FDJ12" s="15"/>
      <c r="FDK12" s="15"/>
      <c r="FDL12" s="15"/>
      <c r="FDM12" s="15"/>
      <c r="FDN12" s="15"/>
      <c r="FDO12" s="15"/>
      <c r="FDP12" s="15"/>
      <c r="FDQ12" s="15"/>
      <c r="FDR12" s="15"/>
      <c r="FDS12" s="15"/>
      <c r="FDT12" s="15"/>
      <c r="FDU12" s="15"/>
      <c r="FDV12" s="15"/>
      <c r="FDW12" s="15"/>
      <c r="FDX12" s="15"/>
      <c r="FDY12" s="15"/>
      <c r="FDZ12" s="15"/>
      <c r="FEA12" s="15"/>
      <c r="FEB12" s="15"/>
      <c r="FEC12" s="15"/>
      <c r="FED12" s="15"/>
      <c r="FEE12" s="15"/>
      <c r="FEF12" s="15"/>
      <c r="FEG12" s="15"/>
      <c r="FEH12" s="15"/>
      <c r="FEI12" s="15"/>
      <c r="FEJ12" s="15"/>
      <c r="FEK12" s="15"/>
      <c r="FEL12" s="15"/>
      <c r="FEM12" s="15"/>
      <c r="FEN12" s="15"/>
      <c r="FEO12" s="15"/>
      <c r="FEP12" s="15"/>
      <c r="FEQ12" s="15"/>
      <c r="FER12" s="15"/>
      <c r="FES12" s="15"/>
      <c r="FET12" s="15"/>
      <c r="FEU12" s="15"/>
      <c r="FEV12" s="15"/>
      <c r="FEW12" s="15"/>
      <c r="FEX12" s="15"/>
      <c r="FEY12" s="15"/>
      <c r="FEZ12" s="15"/>
      <c r="FFA12" s="15"/>
      <c r="FFB12" s="15"/>
      <c r="FFC12" s="15"/>
      <c r="FFD12" s="15"/>
      <c r="FFE12" s="15"/>
      <c r="FFF12" s="15"/>
      <c r="FFG12" s="15"/>
      <c r="FFH12" s="15"/>
      <c r="FFI12" s="15"/>
      <c r="FFJ12" s="15"/>
      <c r="FFK12" s="15"/>
      <c r="FFL12" s="15"/>
      <c r="FFM12" s="15"/>
      <c r="FFN12" s="15"/>
      <c r="FFO12" s="15"/>
      <c r="FFP12" s="15"/>
      <c r="FFQ12" s="15"/>
      <c r="FFR12" s="15"/>
      <c r="FFS12" s="15"/>
      <c r="FFT12" s="15"/>
      <c r="FFU12" s="15"/>
      <c r="FFV12" s="15"/>
      <c r="FFW12" s="15"/>
      <c r="FFX12" s="15"/>
      <c r="FFY12" s="15"/>
      <c r="FFZ12" s="15"/>
      <c r="FGA12" s="15"/>
      <c r="FGB12" s="15"/>
      <c r="FGC12" s="15"/>
      <c r="FGD12" s="15"/>
      <c r="FGE12" s="15"/>
      <c r="FGF12" s="15"/>
      <c r="FGG12" s="15"/>
      <c r="FGH12" s="15"/>
      <c r="FGI12" s="15"/>
      <c r="FGJ12" s="15"/>
      <c r="FGK12" s="15"/>
      <c r="FGL12" s="15"/>
      <c r="FGM12" s="15"/>
      <c r="FGN12" s="15"/>
      <c r="FGO12" s="15"/>
      <c r="FGP12" s="15"/>
      <c r="FGQ12" s="15"/>
      <c r="FGR12" s="15"/>
      <c r="FGS12" s="15"/>
      <c r="FGT12" s="15"/>
      <c r="FGU12" s="15"/>
      <c r="FGV12" s="15"/>
      <c r="FGW12" s="15"/>
      <c r="FGX12" s="15"/>
      <c r="FGY12" s="15"/>
      <c r="FGZ12" s="15"/>
      <c r="FHA12" s="15"/>
      <c r="FHB12" s="15"/>
      <c r="FHC12" s="15"/>
      <c r="FHD12" s="15"/>
      <c r="FHE12" s="15"/>
      <c r="FHF12" s="15"/>
      <c r="FHG12" s="15"/>
      <c r="FHH12" s="15"/>
      <c r="FHI12" s="15"/>
      <c r="FHJ12" s="15"/>
      <c r="FHK12" s="15"/>
      <c r="FHL12" s="15"/>
      <c r="FHM12" s="15"/>
      <c r="FHN12" s="15"/>
      <c r="FHO12" s="15"/>
      <c r="FHP12" s="15"/>
      <c r="FHQ12" s="15"/>
      <c r="FHR12" s="15"/>
      <c r="FHS12" s="15"/>
      <c r="FHT12" s="15"/>
      <c r="FHU12" s="15"/>
      <c r="FHV12" s="15"/>
      <c r="FHW12" s="15"/>
      <c r="FHX12" s="15"/>
      <c r="FHY12" s="15"/>
      <c r="FHZ12" s="15"/>
      <c r="FIA12" s="15"/>
      <c r="FIB12" s="15"/>
      <c r="FIC12" s="15"/>
      <c r="FID12" s="15"/>
      <c r="FIE12" s="15"/>
      <c r="FIF12" s="15"/>
      <c r="FIG12" s="15"/>
      <c r="FIH12" s="15"/>
      <c r="FII12" s="15"/>
      <c r="FIJ12" s="15"/>
      <c r="FIK12" s="15"/>
      <c r="FIL12" s="15"/>
      <c r="FIM12" s="15"/>
      <c r="FIN12" s="15"/>
      <c r="FIO12" s="15"/>
      <c r="FIP12" s="15"/>
      <c r="FIQ12" s="15"/>
      <c r="FIR12" s="15"/>
      <c r="FIS12" s="15"/>
      <c r="FIT12" s="15"/>
      <c r="FIU12" s="15"/>
      <c r="FIV12" s="15"/>
      <c r="FIW12" s="15"/>
      <c r="FIX12" s="15"/>
      <c r="FIY12" s="15"/>
      <c r="FIZ12" s="15"/>
      <c r="FJA12" s="15"/>
      <c r="FJB12" s="15"/>
      <c r="FJC12" s="15"/>
      <c r="FJD12" s="15"/>
      <c r="FJE12" s="15"/>
      <c r="FJF12" s="15"/>
      <c r="FJG12" s="15"/>
      <c r="FJH12" s="15"/>
      <c r="FJI12" s="15"/>
      <c r="FJJ12" s="15"/>
      <c r="FJK12" s="15"/>
      <c r="FJL12" s="15"/>
      <c r="FJM12" s="15"/>
      <c r="FJN12" s="15"/>
      <c r="FJO12" s="15"/>
      <c r="FJP12" s="15"/>
      <c r="FJQ12" s="15"/>
      <c r="FJR12" s="15"/>
      <c r="FJS12" s="15"/>
      <c r="FJT12" s="15"/>
      <c r="FJU12" s="15"/>
      <c r="FJV12" s="15"/>
      <c r="FJW12" s="15"/>
      <c r="FJX12" s="15"/>
      <c r="FJY12" s="15"/>
      <c r="FJZ12" s="15"/>
      <c r="FKA12" s="15"/>
      <c r="FKB12" s="15"/>
      <c r="FKC12" s="15"/>
      <c r="FKD12" s="15"/>
      <c r="FKE12" s="15"/>
      <c r="FKF12" s="15"/>
      <c r="FKG12" s="15"/>
      <c r="FKH12" s="15"/>
      <c r="FKI12" s="15"/>
      <c r="FKJ12" s="15"/>
      <c r="FKK12" s="15"/>
      <c r="FKL12" s="15"/>
      <c r="FKM12" s="15"/>
      <c r="FKN12" s="15"/>
      <c r="FKO12" s="15"/>
      <c r="FKP12" s="15"/>
      <c r="FKQ12" s="15"/>
      <c r="FKR12" s="15"/>
      <c r="FKS12" s="15"/>
      <c r="FKT12" s="15"/>
      <c r="FKU12" s="15"/>
      <c r="FKV12" s="15"/>
      <c r="FKW12" s="15"/>
      <c r="FKX12" s="15"/>
      <c r="FKY12" s="15"/>
      <c r="FKZ12" s="15"/>
      <c r="FLA12" s="15"/>
      <c r="FLB12" s="15"/>
      <c r="FLC12" s="15"/>
      <c r="FLD12" s="15"/>
      <c r="FLE12" s="15"/>
      <c r="FLF12" s="15"/>
      <c r="FLG12" s="15"/>
      <c r="FLH12" s="15"/>
      <c r="FLI12" s="15"/>
      <c r="FLJ12" s="15"/>
      <c r="FLK12" s="15"/>
      <c r="FLL12" s="15"/>
      <c r="FLM12" s="15"/>
      <c r="FLN12" s="15"/>
      <c r="FLO12" s="15"/>
      <c r="FLP12" s="15"/>
      <c r="FLQ12" s="15"/>
      <c r="FLR12" s="15"/>
      <c r="FLS12" s="15"/>
      <c r="FLT12" s="15"/>
      <c r="FLU12" s="15"/>
      <c r="FLV12" s="15"/>
      <c r="FLW12" s="15"/>
      <c r="FLX12" s="15"/>
      <c r="FLY12" s="15"/>
      <c r="FLZ12" s="15"/>
      <c r="FMA12" s="15"/>
      <c r="FMB12" s="15"/>
      <c r="FMC12" s="15"/>
      <c r="FMD12" s="15"/>
      <c r="FME12" s="15"/>
      <c r="FMF12" s="15"/>
      <c r="FMG12" s="15"/>
      <c r="FMH12" s="15"/>
      <c r="FMI12" s="15"/>
      <c r="FMJ12" s="15"/>
      <c r="FMK12" s="15"/>
      <c r="FML12" s="15"/>
      <c r="FMM12" s="15"/>
      <c r="FMN12" s="15"/>
      <c r="FMO12" s="15"/>
      <c r="FMP12" s="15"/>
      <c r="FMQ12" s="15"/>
      <c r="FMR12" s="15"/>
      <c r="FMS12" s="15"/>
      <c r="FMT12" s="15"/>
      <c r="FMU12" s="15"/>
      <c r="FMV12" s="15"/>
      <c r="FMW12" s="15"/>
      <c r="FMX12" s="15"/>
      <c r="FMY12" s="15"/>
      <c r="FMZ12" s="15"/>
      <c r="FNA12" s="15"/>
      <c r="FNB12" s="15"/>
      <c r="FNC12" s="15"/>
      <c r="FND12" s="15"/>
      <c r="FNE12" s="15"/>
      <c r="FNF12" s="15"/>
      <c r="FNG12" s="15"/>
      <c r="FNH12" s="15"/>
      <c r="FNI12" s="15"/>
      <c r="FNJ12" s="15"/>
      <c r="FNK12" s="15"/>
      <c r="FNL12" s="15"/>
      <c r="FNM12" s="15"/>
      <c r="FNN12" s="15"/>
      <c r="FNO12" s="15"/>
      <c r="FNP12" s="15"/>
      <c r="FNQ12" s="15"/>
      <c r="FNR12" s="15"/>
      <c r="FNS12" s="15"/>
      <c r="FNT12" s="15"/>
      <c r="FNU12" s="15"/>
      <c r="FNV12" s="15"/>
      <c r="FNW12" s="15"/>
      <c r="FNX12" s="15"/>
      <c r="FNY12" s="15"/>
      <c r="FNZ12" s="15"/>
      <c r="FOA12" s="15"/>
      <c r="FOB12" s="15"/>
      <c r="FOC12" s="15"/>
      <c r="FOD12" s="15"/>
      <c r="FOE12" s="15"/>
      <c r="FOF12" s="15"/>
      <c r="FOG12" s="15"/>
      <c r="FOH12" s="15"/>
      <c r="FOI12" s="15"/>
      <c r="FOJ12" s="15"/>
      <c r="FOK12" s="15"/>
      <c r="FOL12" s="15"/>
      <c r="FOM12" s="15"/>
      <c r="FON12" s="15"/>
      <c r="FOO12" s="15"/>
      <c r="FOP12" s="15"/>
      <c r="FOQ12" s="15"/>
      <c r="FOR12" s="15"/>
      <c r="FOS12" s="15"/>
      <c r="FOT12" s="15"/>
      <c r="FOU12" s="15"/>
      <c r="FOV12" s="15"/>
      <c r="FOW12" s="15"/>
      <c r="FOX12" s="15"/>
      <c r="FOY12" s="15"/>
      <c r="FOZ12" s="15"/>
      <c r="FPA12" s="15"/>
      <c r="FPB12" s="15"/>
      <c r="FPC12" s="15"/>
      <c r="FPD12" s="15"/>
      <c r="FPE12" s="15"/>
      <c r="FPF12" s="15"/>
      <c r="FPG12" s="15"/>
      <c r="FPH12" s="15"/>
      <c r="FPI12" s="15"/>
      <c r="FPJ12" s="15"/>
      <c r="FPK12" s="15"/>
      <c r="FPL12" s="15"/>
      <c r="FPM12" s="15"/>
      <c r="FPN12" s="15"/>
      <c r="FPO12" s="15"/>
      <c r="FPP12" s="15"/>
      <c r="FPQ12" s="15"/>
      <c r="FPR12" s="15"/>
      <c r="FPS12" s="15"/>
      <c r="FPT12" s="15"/>
      <c r="FPU12" s="15"/>
      <c r="FPV12" s="15"/>
      <c r="FPW12" s="15"/>
      <c r="FPX12" s="15"/>
      <c r="FPY12" s="15"/>
      <c r="FPZ12" s="15"/>
      <c r="FQA12" s="15"/>
      <c r="FQB12" s="15"/>
      <c r="FQC12" s="15"/>
      <c r="FQD12" s="15"/>
      <c r="FQE12" s="15"/>
      <c r="FQF12" s="15"/>
      <c r="FQG12" s="15"/>
      <c r="FQH12" s="15"/>
      <c r="FQI12" s="15"/>
      <c r="FQJ12" s="15"/>
      <c r="FQK12" s="15"/>
      <c r="FQL12" s="15"/>
      <c r="FQM12" s="15"/>
      <c r="FQN12" s="15"/>
      <c r="FQO12" s="15"/>
      <c r="FQP12" s="15"/>
      <c r="FQQ12" s="15"/>
      <c r="FQR12" s="15"/>
      <c r="FQS12" s="15"/>
      <c r="FQT12" s="15"/>
      <c r="FQU12" s="15"/>
      <c r="FQV12" s="15"/>
      <c r="FQW12" s="15"/>
      <c r="FQX12" s="15"/>
      <c r="FQY12" s="15"/>
      <c r="FQZ12" s="15"/>
      <c r="FRA12" s="15"/>
      <c r="FRB12" s="15"/>
      <c r="FRC12" s="15"/>
      <c r="FRD12" s="15"/>
      <c r="FRE12" s="15"/>
      <c r="FRF12" s="15"/>
      <c r="FRG12" s="15"/>
      <c r="FRH12" s="15"/>
      <c r="FRI12" s="15"/>
      <c r="FRJ12" s="15"/>
      <c r="FRK12" s="15"/>
      <c r="FRL12" s="15"/>
      <c r="FRM12" s="15"/>
      <c r="FRN12" s="15"/>
      <c r="FRO12" s="15"/>
      <c r="FRP12" s="15"/>
      <c r="FRQ12" s="15"/>
      <c r="FRR12" s="15"/>
      <c r="FRS12" s="15"/>
      <c r="FRT12" s="15"/>
      <c r="FRU12" s="15"/>
      <c r="FRV12" s="15"/>
      <c r="FRW12" s="15"/>
      <c r="FRX12" s="15"/>
      <c r="FRY12" s="15"/>
      <c r="FRZ12" s="15"/>
      <c r="FSA12" s="15"/>
      <c r="FSB12" s="15"/>
      <c r="FSC12" s="15"/>
      <c r="FSD12" s="15"/>
      <c r="FSE12" s="15"/>
      <c r="FSF12" s="15"/>
      <c r="FSG12" s="15"/>
      <c r="FSH12" s="15"/>
      <c r="FSI12" s="15"/>
      <c r="FSJ12" s="15"/>
      <c r="FSK12" s="15"/>
      <c r="FSL12" s="15"/>
      <c r="FSM12" s="15"/>
      <c r="FSN12" s="15"/>
      <c r="FSO12" s="15"/>
      <c r="FSP12" s="15"/>
      <c r="FSQ12" s="15"/>
      <c r="FSR12" s="15"/>
      <c r="FSS12" s="15"/>
      <c r="FST12" s="15"/>
      <c r="FSU12" s="15"/>
      <c r="FSV12" s="15"/>
      <c r="FSW12" s="15"/>
      <c r="FSX12" s="15"/>
      <c r="FSY12" s="15"/>
      <c r="FSZ12" s="15"/>
      <c r="FTA12" s="15"/>
      <c r="FTB12" s="15"/>
      <c r="FTC12" s="15"/>
      <c r="FTD12" s="15"/>
      <c r="FTE12" s="15"/>
      <c r="FTF12" s="15"/>
      <c r="FTG12" s="15"/>
      <c r="FTH12" s="15"/>
      <c r="FTI12" s="15"/>
      <c r="FTJ12" s="15"/>
      <c r="FTK12" s="15"/>
      <c r="FTL12" s="15"/>
      <c r="FTM12" s="15"/>
      <c r="FTN12" s="15"/>
      <c r="FTO12" s="15"/>
      <c r="FTP12" s="15"/>
      <c r="FTQ12" s="15"/>
      <c r="FTR12" s="15"/>
      <c r="FTS12" s="15"/>
      <c r="FTT12" s="15"/>
      <c r="FTU12" s="15"/>
      <c r="FTV12" s="15"/>
      <c r="FTW12" s="15"/>
      <c r="FTX12" s="15"/>
      <c r="FTY12" s="15"/>
      <c r="FTZ12" s="15"/>
      <c r="FUA12" s="15"/>
      <c r="FUB12" s="15"/>
      <c r="FUC12" s="15"/>
      <c r="FUD12" s="15"/>
      <c r="FUE12" s="15"/>
      <c r="FUF12" s="15"/>
      <c r="FUG12" s="15"/>
      <c r="FUH12" s="15"/>
      <c r="FUI12" s="15"/>
      <c r="FUJ12" s="15"/>
      <c r="FUK12" s="15"/>
      <c r="FUL12" s="15"/>
      <c r="FUM12" s="15"/>
      <c r="FUN12" s="15"/>
      <c r="FUO12" s="15"/>
      <c r="FUP12" s="15"/>
      <c r="FUQ12" s="15"/>
      <c r="FUR12" s="15"/>
      <c r="FUS12" s="15"/>
      <c r="FUT12" s="15"/>
      <c r="FUU12" s="15"/>
      <c r="FUV12" s="15"/>
      <c r="FUW12" s="15"/>
      <c r="FUX12" s="15"/>
      <c r="FUY12" s="15"/>
      <c r="FUZ12" s="15"/>
      <c r="FVA12" s="15"/>
      <c r="FVB12" s="15"/>
      <c r="FVC12" s="15"/>
      <c r="FVD12" s="15"/>
      <c r="FVE12" s="15"/>
      <c r="FVF12" s="15"/>
      <c r="FVG12" s="15"/>
      <c r="FVH12" s="15"/>
      <c r="FVI12" s="15"/>
      <c r="FVJ12" s="15"/>
      <c r="FVK12" s="15"/>
      <c r="FVL12" s="15"/>
      <c r="FVM12" s="15"/>
      <c r="FVN12" s="15"/>
      <c r="FVO12" s="15"/>
      <c r="FVP12" s="15"/>
      <c r="FVQ12" s="15"/>
      <c r="FVR12" s="15"/>
      <c r="FVS12" s="15"/>
      <c r="FVT12" s="15"/>
      <c r="FVU12" s="15"/>
      <c r="FVV12" s="15"/>
      <c r="FVW12" s="15"/>
      <c r="FVX12" s="15"/>
      <c r="FVY12" s="15"/>
      <c r="FVZ12" s="15"/>
      <c r="FWA12" s="15"/>
      <c r="FWB12" s="15"/>
      <c r="FWC12" s="15"/>
      <c r="FWD12" s="15"/>
      <c r="FWE12" s="15"/>
      <c r="FWF12" s="15"/>
      <c r="FWG12" s="15"/>
      <c r="FWH12" s="15"/>
      <c r="FWI12" s="15"/>
      <c r="FWJ12" s="15"/>
      <c r="FWK12" s="15"/>
      <c r="FWL12" s="15"/>
      <c r="FWM12" s="15"/>
      <c r="FWN12" s="15"/>
      <c r="FWO12" s="15"/>
      <c r="FWP12" s="15"/>
      <c r="FWQ12" s="15"/>
      <c r="FWR12" s="15"/>
      <c r="FWS12" s="15"/>
      <c r="FWT12" s="15"/>
      <c r="FWU12" s="15"/>
      <c r="FWV12" s="15"/>
      <c r="FWW12" s="15"/>
      <c r="FWX12" s="15"/>
      <c r="FWY12" s="15"/>
      <c r="FWZ12" s="15"/>
      <c r="FXA12" s="15"/>
      <c r="FXB12" s="15"/>
      <c r="FXC12" s="15"/>
      <c r="FXD12" s="15"/>
      <c r="FXE12" s="15"/>
      <c r="FXF12" s="15"/>
      <c r="FXG12" s="15"/>
      <c r="FXH12" s="15"/>
      <c r="FXI12" s="15"/>
      <c r="FXJ12" s="15"/>
      <c r="FXK12" s="15"/>
      <c r="FXL12" s="15"/>
      <c r="FXM12" s="15"/>
      <c r="FXN12" s="15"/>
      <c r="FXO12" s="15"/>
      <c r="FXP12" s="15"/>
      <c r="FXQ12" s="15"/>
      <c r="FXR12" s="15"/>
      <c r="FXS12" s="15"/>
      <c r="FXT12" s="15"/>
      <c r="FXU12" s="15"/>
      <c r="FXV12" s="15"/>
      <c r="FXW12" s="15"/>
      <c r="FXX12" s="15"/>
      <c r="FXY12" s="15"/>
      <c r="FXZ12" s="15"/>
      <c r="FYA12" s="15"/>
      <c r="FYB12" s="15"/>
      <c r="FYC12" s="15"/>
      <c r="FYD12" s="15"/>
      <c r="FYE12" s="15"/>
      <c r="FYF12" s="15"/>
      <c r="FYG12" s="15"/>
      <c r="FYH12" s="15"/>
      <c r="FYI12" s="15"/>
      <c r="FYJ12" s="15"/>
      <c r="FYK12" s="15"/>
      <c r="FYL12" s="15"/>
      <c r="FYM12" s="15"/>
      <c r="FYN12" s="15"/>
      <c r="FYO12" s="15"/>
      <c r="FYP12" s="15"/>
      <c r="FYQ12" s="15"/>
      <c r="FYR12" s="15"/>
      <c r="FYS12" s="15"/>
      <c r="FYT12" s="15"/>
      <c r="FYU12" s="15"/>
      <c r="FYV12" s="15"/>
      <c r="FYW12" s="15"/>
      <c r="FYX12" s="15"/>
      <c r="FYY12" s="15"/>
      <c r="FYZ12" s="15"/>
      <c r="FZA12" s="15"/>
      <c r="FZB12" s="15"/>
      <c r="FZC12" s="15"/>
      <c r="FZD12" s="15"/>
      <c r="FZE12" s="15"/>
      <c r="FZF12" s="15"/>
      <c r="FZG12" s="15"/>
      <c r="FZH12" s="15"/>
      <c r="FZI12" s="15"/>
      <c r="FZJ12" s="15"/>
      <c r="FZK12" s="15"/>
      <c r="FZL12" s="15"/>
      <c r="FZM12" s="15"/>
      <c r="FZN12" s="15"/>
      <c r="FZO12" s="15"/>
      <c r="FZP12" s="15"/>
      <c r="FZQ12" s="15"/>
      <c r="FZR12" s="15"/>
      <c r="FZS12" s="15"/>
      <c r="FZT12" s="15"/>
      <c r="FZU12" s="15"/>
      <c r="FZV12" s="15"/>
      <c r="FZW12" s="15"/>
      <c r="FZX12" s="15"/>
      <c r="FZY12" s="15"/>
      <c r="FZZ12" s="15"/>
      <c r="GAA12" s="15"/>
      <c r="GAB12" s="15"/>
      <c r="GAC12" s="15"/>
      <c r="GAD12" s="15"/>
      <c r="GAE12" s="15"/>
      <c r="GAF12" s="15"/>
      <c r="GAG12" s="15"/>
      <c r="GAH12" s="15"/>
      <c r="GAI12" s="15"/>
      <c r="GAJ12" s="15"/>
      <c r="GAK12" s="15"/>
      <c r="GAL12" s="15"/>
      <c r="GAM12" s="15"/>
      <c r="GAN12" s="15"/>
      <c r="GAO12" s="15"/>
      <c r="GAP12" s="15"/>
      <c r="GAQ12" s="15"/>
      <c r="GAR12" s="15"/>
      <c r="GAS12" s="15"/>
      <c r="GAT12" s="15"/>
      <c r="GAU12" s="15"/>
      <c r="GAV12" s="15"/>
      <c r="GAW12" s="15"/>
      <c r="GAX12" s="15"/>
      <c r="GAY12" s="15"/>
      <c r="GAZ12" s="15"/>
      <c r="GBA12" s="15"/>
      <c r="GBB12" s="15"/>
      <c r="GBC12" s="15"/>
      <c r="GBD12" s="15"/>
      <c r="GBE12" s="15"/>
      <c r="GBF12" s="15"/>
      <c r="GBG12" s="15"/>
      <c r="GBH12" s="15"/>
      <c r="GBI12" s="15"/>
      <c r="GBJ12" s="15"/>
      <c r="GBK12" s="15"/>
      <c r="GBL12" s="15"/>
      <c r="GBM12" s="15"/>
      <c r="GBN12" s="15"/>
      <c r="GBO12" s="15"/>
      <c r="GBP12" s="15"/>
      <c r="GBQ12" s="15"/>
      <c r="GBR12" s="15"/>
      <c r="GBS12" s="15"/>
      <c r="GBT12" s="15"/>
      <c r="GBU12" s="15"/>
      <c r="GBV12" s="15"/>
      <c r="GBW12" s="15"/>
      <c r="GBX12" s="15"/>
      <c r="GBY12" s="15"/>
      <c r="GBZ12" s="15"/>
      <c r="GCA12" s="15"/>
      <c r="GCB12" s="15"/>
      <c r="GCC12" s="15"/>
      <c r="GCD12" s="15"/>
      <c r="GCE12" s="15"/>
      <c r="GCF12" s="15"/>
      <c r="GCG12" s="15"/>
      <c r="GCH12" s="15"/>
      <c r="GCI12" s="15"/>
      <c r="GCJ12" s="15"/>
      <c r="GCK12" s="15"/>
      <c r="GCL12" s="15"/>
      <c r="GCM12" s="15"/>
      <c r="GCN12" s="15"/>
      <c r="GCO12" s="15"/>
      <c r="GCP12" s="15"/>
      <c r="GCQ12" s="15"/>
      <c r="GCR12" s="15"/>
      <c r="GCS12" s="15"/>
      <c r="GCT12" s="15"/>
      <c r="GCU12" s="15"/>
      <c r="GCV12" s="15"/>
      <c r="GCW12" s="15"/>
      <c r="GCX12" s="15"/>
      <c r="GCY12" s="15"/>
      <c r="GCZ12" s="15"/>
      <c r="GDA12" s="15"/>
      <c r="GDB12" s="15"/>
      <c r="GDC12" s="15"/>
      <c r="GDD12" s="15"/>
      <c r="GDE12" s="15"/>
      <c r="GDF12" s="15"/>
      <c r="GDG12" s="15"/>
      <c r="GDH12" s="15"/>
      <c r="GDI12" s="15"/>
      <c r="GDJ12" s="15"/>
      <c r="GDK12" s="15"/>
      <c r="GDL12" s="15"/>
      <c r="GDM12" s="15"/>
      <c r="GDN12" s="15"/>
      <c r="GDO12" s="15"/>
      <c r="GDP12" s="15"/>
      <c r="GDQ12" s="15"/>
      <c r="GDR12" s="15"/>
      <c r="GDS12" s="15"/>
      <c r="GDT12" s="15"/>
      <c r="GDU12" s="15"/>
      <c r="GDV12" s="15"/>
      <c r="GDW12" s="15"/>
      <c r="GDX12" s="15"/>
      <c r="GDY12" s="15"/>
      <c r="GDZ12" s="15"/>
      <c r="GEA12" s="15"/>
      <c r="GEB12" s="15"/>
      <c r="GEC12" s="15"/>
      <c r="GED12" s="15"/>
      <c r="GEE12" s="15"/>
      <c r="GEF12" s="15"/>
      <c r="GEG12" s="15"/>
      <c r="GEH12" s="15"/>
      <c r="GEI12" s="15"/>
      <c r="GEJ12" s="15"/>
      <c r="GEK12" s="15"/>
      <c r="GEL12" s="15"/>
      <c r="GEM12" s="15"/>
      <c r="GEN12" s="15"/>
      <c r="GEO12" s="15"/>
      <c r="GEP12" s="15"/>
      <c r="GEQ12" s="15"/>
      <c r="GER12" s="15"/>
      <c r="GES12" s="15"/>
      <c r="GET12" s="15"/>
      <c r="GEU12" s="15"/>
      <c r="GEV12" s="15"/>
      <c r="GEW12" s="15"/>
      <c r="GEX12" s="15"/>
      <c r="GEY12" s="15"/>
      <c r="GEZ12" s="15"/>
      <c r="GFA12" s="15"/>
      <c r="GFB12" s="15"/>
      <c r="GFC12" s="15"/>
      <c r="GFD12" s="15"/>
      <c r="GFE12" s="15"/>
      <c r="GFF12" s="15"/>
      <c r="GFG12" s="15"/>
      <c r="GFH12" s="15"/>
      <c r="GFI12" s="15"/>
      <c r="GFJ12" s="15"/>
      <c r="GFK12" s="15"/>
      <c r="GFL12" s="15"/>
      <c r="GFM12" s="15"/>
      <c r="GFN12" s="15"/>
      <c r="GFO12" s="15"/>
      <c r="GFP12" s="15"/>
      <c r="GFQ12" s="15"/>
      <c r="GFR12" s="15"/>
      <c r="GFS12" s="15"/>
      <c r="GFT12" s="15"/>
      <c r="GFU12" s="15"/>
      <c r="GFV12" s="15"/>
      <c r="GFW12" s="15"/>
      <c r="GFX12" s="15"/>
      <c r="GFY12" s="15"/>
      <c r="GFZ12" s="15"/>
      <c r="GGA12" s="15"/>
      <c r="GGB12" s="15"/>
      <c r="GGC12" s="15"/>
      <c r="GGD12" s="15"/>
      <c r="GGE12" s="15"/>
      <c r="GGF12" s="15"/>
      <c r="GGG12" s="15"/>
      <c r="GGH12" s="15"/>
      <c r="GGI12" s="15"/>
      <c r="GGJ12" s="15"/>
      <c r="GGK12" s="15"/>
      <c r="GGL12" s="15"/>
      <c r="GGM12" s="15"/>
      <c r="GGN12" s="15"/>
      <c r="GGO12" s="15"/>
      <c r="GGP12" s="15"/>
      <c r="GGQ12" s="15"/>
      <c r="GGR12" s="15"/>
      <c r="GGS12" s="15"/>
      <c r="GGT12" s="15"/>
      <c r="GGU12" s="15"/>
      <c r="GGV12" s="15"/>
      <c r="GGW12" s="15"/>
      <c r="GGX12" s="15"/>
      <c r="GGY12" s="15"/>
      <c r="GGZ12" s="15"/>
      <c r="GHA12" s="15"/>
      <c r="GHB12" s="15"/>
      <c r="GHC12" s="15"/>
      <c r="GHD12" s="15"/>
      <c r="GHE12" s="15"/>
      <c r="GHF12" s="15"/>
      <c r="GHG12" s="15"/>
      <c r="GHH12" s="15"/>
      <c r="GHI12" s="15"/>
      <c r="GHJ12" s="15"/>
      <c r="GHK12" s="15"/>
      <c r="GHL12" s="15"/>
      <c r="GHM12" s="15"/>
      <c r="GHN12" s="15"/>
      <c r="GHO12" s="15"/>
      <c r="GHP12" s="15"/>
      <c r="GHQ12" s="15"/>
      <c r="GHR12" s="15"/>
      <c r="GHS12" s="15"/>
      <c r="GHT12" s="15"/>
      <c r="GHU12" s="15"/>
      <c r="GHV12" s="15"/>
      <c r="GHW12" s="15"/>
      <c r="GHX12" s="15"/>
      <c r="GHY12" s="15"/>
      <c r="GHZ12" s="15"/>
      <c r="GIA12" s="15"/>
      <c r="GIB12" s="15"/>
      <c r="GIC12" s="15"/>
      <c r="GID12" s="15"/>
      <c r="GIE12" s="15"/>
      <c r="GIF12" s="15"/>
      <c r="GIG12" s="15"/>
      <c r="GIH12" s="15"/>
      <c r="GII12" s="15"/>
      <c r="GIJ12" s="15"/>
      <c r="GIK12" s="15"/>
      <c r="GIL12" s="15"/>
      <c r="GIM12" s="15"/>
      <c r="GIN12" s="15"/>
      <c r="GIO12" s="15"/>
      <c r="GIP12" s="15"/>
      <c r="GIQ12" s="15"/>
      <c r="GIR12" s="15"/>
      <c r="GIS12" s="15"/>
      <c r="GIT12" s="15"/>
      <c r="GIU12" s="15"/>
      <c r="GIV12" s="15"/>
      <c r="GIW12" s="15"/>
      <c r="GIX12" s="15"/>
      <c r="GIY12" s="15"/>
      <c r="GIZ12" s="15"/>
      <c r="GJA12" s="15"/>
      <c r="GJB12" s="15"/>
      <c r="GJC12" s="15"/>
      <c r="GJD12" s="15"/>
      <c r="GJE12" s="15"/>
      <c r="GJF12" s="15"/>
      <c r="GJG12" s="15"/>
      <c r="GJH12" s="15"/>
      <c r="GJI12" s="15"/>
      <c r="GJJ12" s="15"/>
      <c r="GJK12" s="15"/>
      <c r="GJL12" s="15"/>
      <c r="GJM12" s="15"/>
      <c r="GJN12" s="15"/>
      <c r="GJO12" s="15"/>
      <c r="GJP12" s="15"/>
      <c r="GJQ12" s="15"/>
      <c r="GJR12" s="15"/>
      <c r="GJS12" s="15"/>
      <c r="GJT12" s="15"/>
      <c r="GJU12" s="15"/>
      <c r="GJV12" s="15"/>
      <c r="GJW12" s="15"/>
      <c r="GJX12" s="15"/>
      <c r="GJY12" s="15"/>
      <c r="GJZ12" s="15"/>
      <c r="GKA12" s="15"/>
      <c r="GKB12" s="15"/>
      <c r="GKC12" s="15"/>
      <c r="GKD12" s="15"/>
      <c r="GKE12" s="15"/>
      <c r="GKF12" s="15"/>
      <c r="GKG12" s="15"/>
      <c r="GKH12" s="15"/>
      <c r="GKI12" s="15"/>
      <c r="GKJ12" s="15"/>
      <c r="GKK12" s="15"/>
      <c r="GKL12" s="15"/>
      <c r="GKM12" s="15"/>
      <c r="GKN12" s="15"/>
      <c r="GKO12" s="15"/>
      <c r="GKP12" s="15"/>
      <c r="GKQ12" s="15"/>
      <c r="GKR12" s="15"/>
      <c r="GKS12" s="15"/>
      <c r="GKT12" s="15"/>
      <c r="GKU12" s="15"/>
      <c r="GKV12" s="15"/>
      <c r="GKW12" s="15"/>
      <c r="GKX12" s="15"/>
      <c r="GKY12" s="15"/>
      <c r="GKZ12" s="15"/>
      <c r="GLA12" s="15"/>
      <c r="GLB12" s="15"/>
      <c r="GLC12" s="15"/>
      <c r="GLD12" s="15"/>
      <c r="GLE12" s="15"/>
      <c r="GLF12" s="15"/>
      <c r="GLG12" s="15"/>
      <c r="GLH12" s="15"/>
      <c r="GLI12" s="15"/>
      <c r="GLJ12" s="15"/>
      <c r="GLK12" s="15"/>
      <c r="GLL12" s="15"/>
      <c r="GLM12" s="15"/>
      <c r="GLN12" s="15"/>
      <c r="GLO12" s="15"/>
      <c r="GLP12" s="15"/>
      <c r="GLQ12" s="15"/>
      <c r="GLR12" s="15"/>
      <c r="GLS12" s="15"/>
      <c r="GLT12" s="15"/>
      <c r="GLU12" s="15"/>
      <c r="GLV12" s="15"/>
      <c r="GLW12" s="15"/>
      <c r="GLX12" s="15"/>
      <c r="GLY12" s="15"/>
      <c r="GLZ12" s="15"/>
      <c r="GMA12" s="15"/>
      <c r="GMB12" s="15"/>
      <c r="GMC12" s="15"/>
      <c r="GMD12" s="15"/>
      <c r="GME12" s="15"/>
      <c r="GMF12" s="15"/>
      <c r="GMG12" s="15"/>
      <c r="GMH12" s="15"/>
      <c r="GMI12" s="15"/>
      <c r="GMJ12" s="15"/>
      <c r="GMK12" s="15"/>
      <c r="GML12" s="15"/>
      <c r="GMM12" s="15"/>
      <c r="GMN12" s="15"/>
      <c r="GMO12" s="15"/>
      <c r="GMP12" s="15"/>
      <c r="GMQ12" s="15"/>
      <c r="GMR12" s="15"/>
      <c r="GMS12" s="15"/>
      <c r="GMT12" s="15"/>
      <c r="GMU12" s="15"/>
      <c r="GMV12" s="15"/>
      <c r="GMW12" s="15"/>
      <c r="GMX12" s="15"/>
      <c r="GMY12" s="15"/>
      <c r="GMZ12" s="15"/>
      <c r="GNA12" s="15"/>
      <c r="GNB12" s="15"/>
      <c r="GNC12" s="15"/>
      <c r="GND12" s="15"/>
      <c r="GNE12" s="15"/>
      <c r="GNF12" s="15"/>
      <c r="GNG12" s="15"/>
      <c r="GNH12" s="15"/>
      <c r="GNI12" s="15"/>
      <c r="GNJ12" s="15"/>
      <c r="GNK12" s="15"/>
      <c r="GNL12" s="15"/>
      <c r="GNM12" s="15"/>
      <c r="GNN12" s="15"/>
      <c r="GNO12" s="15"/>
      <c r="GNP12" s="15"/>
      <c r="GNQ12" s="15"/>
      <c r="GNR12" s="15"/>
      <c r="GNS12" s="15"/>
      <c r="GNT12" s="15"/>
      <c r="GNU12" s="15"/>
      <c r="GNV12" s="15"/>
      <c r="GNW12" s="15"/>
      <c r="GNX12" s="15"/>
      <c r="GNY12" s="15"/>
      <c r="GNZ12" s="15"/>
      <c r="GOA12" s="15"/>
      <c r="GOB12" s="15"/>
      <c r="GOC12" s="15"/>
      <c r="GOD12" s="15"/>
      <c r="GOE12" s="15"/>
      <c r="GOF12" s="15"/>
      <c r="GOG12" s="15"/>
      <c r="GOH12" s="15"/>
      <c r="GOI12" s="15"/>
      <c r="GOJ12" s="15"/>
      <c r="GOK12" s="15"/>
      <c r="GOL12" s="15"/>
      <c r="GOM12" s="15"/>
      <c r="GON12" s="15"/>
      <c r="GOO12" s="15"/>
      <c r="GOP12" s="15"/>
      <c r="GOQ12" s="15"/>
      <c r="GOR12" s="15"/>
      <c r="GOS12" s="15"/>
      <c r="GOT12" s="15"/>
      <c r="GOU12" s="15"/>
      <c r="GOV12" s="15"/>
      <c r="GOW12" s="15"/>
      <c r="GOX12" s="15"/>
      <c r="GOY12" s="15"/>
      <c r="GOZ12" s="15"/>
      <c r="GPA12" s="15"/>
      <c r="GPB12" s="15"/>
      <c r="GPC12" s="15"/>
      <c r="GPD12" s="15"/>
      <c r="GPE12" s="15"/>
      <c r="GPF12" s="15"/>
      <c r="GPG12" s="15"/>
      <c r="GPH12" s="15"/>
      <c r="GPI12" s="15"/>
      <c r="GPJ12" s="15"/>
      <c r="GPK12" s="15"/>
      <c r="GPL12" s="15"/>
      <c r="GPM12" s="15"/>
      <c r="GPN12" s="15"/>
      <c r="GPO12" s="15"/>
      <c r="GPP12" s="15"/>
      <c r="GPQ12" s="15"/>
      <c r="GPR12" s="15"/>
      <c r="GPS12" s="15"/>
      <c r="GPT12" s="15"/>
      <c r="GPU12" s="15"/>
      <c r="GPV12" s="15"/>
      <c r="GPW12" s="15"/>
      <c r="GPX12" s="15"/>
      <c r="GPY12" s="15"/>
      <c r="GPZ12" s="15"/>
      <c r="GQA12" s="15"/>
      <c r="GQB12" s="15"/>
      <c r="GQC12" s="15"/>
      <c r="GQD12" s="15"/>
      <c r="GQE12" s="15"/>
      <c r="GQF12" s="15"/>
      <c r="GQG12" s="15"/>
      <c r="GQH12" s="15"/>
      <c r="GQI12" s="15"/>
      <c r="GQJ12" s="15"/>
      <c r="GQK12" s="15"/>
      <c r="GQL12" s="15"/>
      <c r="GQM12" s="15"/>
      <c r="GQN12" s="15"/>
      <c r="GQO12" s="15"/>
      <c r="GQP12" s="15"/>
      <c r="GQQ12" s="15"/>
      <c r="GQR12" s="15"/>
      <c r="GQS12" s="15"/>
      <c r="GQT12" s="15"/>
      <c r="GQU12" s="15"/>
      <c r="GQV12" s="15"/>
      <c r="GQW12" s="15"/>
      <c r="GQX12" s="15"/>
      <c r="GQY12" s="15"/>
      <c r="GQZ12" s="15"/>
      <c r="GRA12" s="15"/>
      <c r="GRB12" s="15"/>
      <c r="GRC12" s="15"/>
      <c r="GRD12" s="15"/>
      <c r="GRE12" s="15"/>
      <c r="GRF12" s="15"/>
      <c r="GRG12" s="15"/>
      <c r="GRH12" s="15"/>
      <c r="GRI12" s="15"/>
      <c r="GRJ12" s="15"/>
      <c r="GRK12" s="15"/>
      <c r="GRL12" s="15"/>
      <c r="GRM12" s="15"/>
      <c r="GRN12" s="15"/>
      <c r="GRO12" s="15"/>
      <c r="GRP12" s="15"/>
      <c r="GRQ12" s="15"/>
      <c r="GRR12" s="15"/>
      <c r="GRS12" s="15"/>
      <c r="GRT12" s="15"/>
      <c r="GRU12" s="15"/>
      <c r="GRV12" s="15"/>
      <c r="GRW12" s="15"/>
      <c r="GRX12" s="15"/>
      <c r="GRY12" s="15"/>
      <c r="GRZ12" s="15"/>
      <c r="GSA12" s="15"/>
      <c r="GSB12" s="15"/>
      <c r="GSC12" s="15"/>
      <c r="GSD12" s="15"/>
      <c r="GSE12" s="15"/>
      <c r="GSF12" s="15"/>
      <c r="GSG12" s="15"/>
      <c r="GSH12" s="15"/>
      <c r="GSI12" s="15"/>
      <c r="GSJ12" s="15"/>
      <c r="GSK12" s="15"/>
      <c r="GSL12" s="15"/>
      <c r="GSM12" s="15"/>
      <c r="GSN12" s="15"/>
      <c r="GSO12" s="15"/>
      <c r="GSP12" s="15"/>
      <c r="GSQ12" s="15"/>
      <c r="GSR12" s="15"/>
      <c r="GSS12" s="15"/>
      <c r="GST12" s="15"/>
      <c r="GSU12" s="15"/>
      <c r="GSV12" s="15"/>
      <c r="GSW12" s="15"/>
      <c r="GSX12" s="15"/>
      <c r="GSY12" s="15"/>
      <c r="GSZ12" s="15"/>
      <c r="GTA12" s="15"/>
      <c r="GTB12" s="15"/>
      <c r="GTC12" s="15"/>
      <c r="GTD12" s="15"/>
      <c r="GTE12" s="15"/>
      <c r="GTF12" s="15"/>
      <c r="GTG12" s="15"/>
      <c r="GTH12" s="15"/>
      <c r="GTI12" s="15"/>
      <c r="GTJ12" s="15"/>
      <c r="GTK12" s="15"/>
      <c r="GTL12" s="15"/>
      <c r="GTM12" s="15"/>
      <c r="GTN12" s="15"/>
      <c r="GTO12" s="15"/>
      <c r="GTP12" s="15"/>
      <c r="GTQ12" s="15"/>
      <c r="GTR12" s="15"/>
      <c r="GTS12" s="15"/>
      <c r="GTT12" s="15"/>
      <c r="GTU12" s="15"/>
      <c r="GTV12" s="15"/>
      <c r="GTW12" s="15"/>
      <c r="GTX12" s="15"/>
      <c r="GTY12" s="15"/>
      <c r="GTZ12" s="15"/>
      <c r="GUA12" s="15"/>
      <c r="GUB12" s="15"/>
      <c r="GUC12" s="15"/>
      <c r="GUD12" s="15"/>
      <c r="GUE12" s="15"/>
      <c r="GUF12" s="15"/>
      <c r="GUG12" s="15"/>
      <c r="GUH12" s="15"/>
      <c r="GUI12" s="15"/>
      <c r="GUJ12" s="15"/>
      <c r="GUK12" s="15"/>
      <c r="GUL12" s="15"/>
      <c r="GUM12" s="15"/>
      <c r="GUN12" s="15"/>
      <c r="GUO12" s="15"/>
      <c r="GUP12" s="15"/>
      <c r="GUQ12" s="15"/>
      <c r="GUR12" s="15"/>
      <c r="GUS12" s="15"/>
      <c r="GUT12" s="15"/>
      <c r="GUU12" s="15"/>
      <c r="GUV12" s="15"/>
      <c r="GUW12" s="15"/>
      <c r="GUX12" s="15"/>
      <c r="GUY12" s="15"/>
      <c r="GUZ12" s="15"/>
      <c r="GVA12" s="15"/>
      <c r="GVB12" s="15"/>
      <c r="GVC12" s="15"/>
      <c r="GVD12" s="15"/>
      <c r="GVE12" s="15"/>
      <c r="GVF12" s="15"/>
      <c r="GVG12" s="15"/>
      <c r="GVH12" s="15"/>
      <c r="GVI12" s="15"/>
      <c r="GVJ12" s="15"/>
      <c r="GVK12" s="15"/>
      <c r="GVL12" s="15"/>
      <c r="GVM12" s="15"/>
      <c r="GVN12" s="15"/>
      <c r="GVO12" s="15"/>
      <c r="GVP12" s="15"/>
      <c r="GVQ12" s="15"/>
      <c r="GVR12" s="15"/>
      <c r="GVS12" s="15"/>
      <c r="GVT12" s="15"/>
      <c r="GVU12" s="15"/>
      <c r="GVV12" s="15"/>
      <c r="GVW12" s="15"/>
      <c r="GVX12" s="15"/>
      <c r="GVY12" s="15"/>
      <c r="GVZ12" s="15"/>
      <c r="GWA12" s="15"/>
      <c r="GWB12" s="15"/>
      <c r="GWC12" s="15"/>
      <c r="GWD12" s="15"/>
      <c r="GWE12" s="15"/>
      <c r="GWF12" s="15"/>
      <c r="GWG12" s="15"/>
      <c r="GWH12" s="15"/>
      <c r="GWI12" s="15"/>
      <c r="GWJ12" s="15"/>
      <c r="GWK12" s="15"/>
      <c r="GWL12" s="15"/>
      <c r="GWM12" s="15"/>
      <c r="GWN12" s="15"/>
      <c r="GWO12" s="15"/>
      <c r="GWP12" s="15"/>
      <c r="GWQ12" s="15"/>
      <c r="GWR12" s="15"/>
      <c r="GWS12" s="15"/>
      <c r="GWT12" s="15"/>
      <c r="GWU12" s="15"/>
      <c r="GWV12" s="15"/>
      <c r="GWW12" s="15"/>
      <c r="GWX12" s="15"/>
      <c r="GWY12" s="15"/>
      <c r="GWZ12" s="15"/>
      <c r="GXA12" s="15"/>
      <c r="GXB12" s="15"/>
      <c r="GXC12" s="15"/>
      <c r="GXD12" s="15"/>
      <c r="GXE12" s="15"/>
      <c r="GXF12" s="15"/>
      <c r="GXG12" s="15"/>
      <c r="GXH12" s="15"/>
      <c r="GXI12" s="15"/>
      <c r="GXJ12" s="15"/>
      <c r="GXK12" s="15"/>
      <c r="GXL12" s="15"/>
      <c r="GXM12" s="15"/>
      <c r="GXN12" s="15"/>
      <c r="GXO12" s="15"/>
      <c r="GXP12" s="15"/>
      <c r="GXQ12" s="15"/>
      <c r="GXR12" s="15"/>
      <c r="GXS12" s="15"/>
      <c r="GXT12" s="15"/>
      <c r="GXU12" s="15"/>
      <c r="GXV12" s="15"/>
      <c r="GXW12" s="15"/>
      <c r="GXX12" s="15"/>
      <c r="GXY12" s="15"/>
      <c r="GXZ12" s="15"/>
      <c r="GYA12" s="15"/>
      <c r="GYB12" s="15"/>
      <c r="GYC12" s="15"/>
      <c r="GYD12" s="15"/>
      <c r="GYE12" s="15"/>
      <c r="GYF12" s="15"/>
      <c r="GYG12" s="15"/>
      <c r="GYH12" s="15"/>
      <c r="GYI12" s="15"/>
      <c r="GYJ12" s="15"/>
      <c r="GYK12" s="15"/>
      <c r="GYL12" s="15"/>
      <c r="GYM12" s="15"/>
      <c r="GYN12" s="15"/>
      <c r="GYO12" s="15"/>
      <c r="GYP12" s="15"/>
      <c r="GYQ12" s="15"/>
      <c r="GYR12" s="15"/>
      <c r="GYS12" s="15"/>
      <c r="GYT12" s="15"/>
      <c r="GYU12" s="15"/>
      <c r="GYV12" s="15"/>
      <c r="GYW12" s="15"/>
      <c r="GYX12" s="15"/>
      <c r="GYY12" s="15"/>
      <c r="GYZ12" s="15"/>
      <c r="GZA12" s="15"/>
      <c r="GZB12" s="15"/>
      <c r="GZC12" s="15"/>
      <c r="GZD12" s="15"/>
      <c r="GZE12" s="15"/>
      <c r="GZF12" s="15"/>
      <c r="GZG12" s="15"/>
      <c r="GZH12" s="15"/>
      <c r="GZI12" s="15"/>
      <c r="GZJ12" s="15"/>
      <c r="GZK12" s="15"/>
      <c r="GZL12" s="15"/>
      <c r="GZM12" s="15"/>
      <c r="GZN12" s="15"/>
      <c r="GZO12" s="15"/>
      <c r="GZP12" s="15"/>
      <c r="GZQ12" s="15"/>
      <c r="GZR12" s="15"/>
      <c r="GZS12" s="15"/>
      <c r="GZT12" s="15"/>
      <c r="GZU12" s="15"/>
      <c r="GZV12" s="15"/>
      <c r="GZW12" s="15"/>
      <c r="GZX12" s="15"/>
      <c r="GZY12" s="15"/>
      <c r="GZZ12" s="15"/>
      <c r="HAA12" s="15"/>
      <c r="HAB12" s="15"/>
      <c r="HAC12" s="15"/>
      <c r="HAD12" s="15"/>
      <c r="HAE12" s="15"/>
      <c r="HAF12" s="15"/>
      <c r="HAG12" s="15"/>
      <c r="HAH12" s="15"/>
      <c r="HAI12" s="15"/>
      <c r="HAJ12" s="15"/>
      <c r="HAK12" s="15"/>
      <c r="HAL12" s="15"/>
      <c r="HAM12" s="15"/>
      <c r="HAN12" s="15"/>
      <c r="HAO12" s="15"/>
      <c r="HAP12" s="15"/>
      <c r="HAQ12" s="15"/>
      <c r="HAR12" s="15"/>
      <c r="HAS12" s="15"/>
      <c r="HAT12" s="15"/>
      <c r="HAU12" s="15"/>
      <c r="HAV12" s="15"/>
      <c r="HAW12" s="15"/>
      <c r="HAX12" s="15"/>
      <c r="HAY12" s="15"/>
      <c r="HAZ12" s="15"/>
      <c r="HBA12" s="15"/>
      <c r="HBB12" s="15"/>
      <c r="HBC12" s="15"/>
      <c r="HBD12" s="15"/>
      <c r="HBE12" s="15"/>
      <c r="HBF12" s="15"/>
      <c r="HBG12" s="15"/>
      <c r="HBH12" s="15"/>
      <c r="HBI12" s="15"/>
      <c r="HBJ12" s="15"/>
      <c r="HBK12" s="15"/>
      <c r="HBL12" s="15"/>
      <c r="HBM12" s="15"/>
      <c r="HBN12" s="15"/>
      <c r="HBO12" s="15"/>
      <c r="HBP12" s="15"/>
      <c r="HBQ12" s="15"/>
      <c r="HBR12" s="15"/>
      <c r="HBS12" s="15"/>
      <c r="HBT12" s="15"/>
      <c r="HBU12" s="15"/>
      <c r="HBV12" s="15"/>
      <c r="HBW12" s="15"/>
      <c r="HBX12" s="15"/>
      <c r="HBY12" s="15"/>
      <c r="HBZ12" s="15"/>
      <c r="HCA12" s="15"/>
      <c r="HCB12" s="15"/>
      <c r="HCC12" s="15"/>
      <c r="HCD12" s="15"/>
      <c r="HCE12" s="15"/>
      <c r="HCF12" s="15"/>
      <c r="HCG12" s="15"/>
      <c r="HCH12" s="15"/>
      <c r="HCI12" s="15"/>
      <c r="HCJ12" s="15"/>
      <c r="HCK12" s="15"/>
      <c r="HCL12" s="15"/>
      <c r="HCM12" s="15"/>
      <c r="HCN12" s="15"/>
      <c r="HCO12" s="15"/>
      <c r="HCP12" s="15"/>
      <c r="HCQ12" s="15"/>
      <c r="HCR12" s="15"/>
      <c r="HCS12" s="15"/>
      <c r="HCT12" s="15"/>
      <c r="HCU12" s="15"/>
      <c r="HCV12" s="15"/>
      <c r="HCW12" s="15"/>
      <c r="HCX12" s="15"/>
      <c r="HCY12" s="15"/>
      <c r="HCZ12" s="15"/>
      <c r="HDA12" s="15"/>
      <c r="HDB12" s="15"/>
      <c r="HDC12" s="15"/>
      <c r="HDD12" s="15"/>
      <c r="HDE12" s="15"/>
      <c r="HDF12" s="15"/>
      <c r="HDG12" s="15"/>
      <c r="HDH12" s="15"/>
      <c r="HDI12" s="15"/>
      <c r="HDJ12" s="15"/>
      <c r="HDK12" s="15"/>
      <c r="HDL12" s="15"/>
      <c r="HDM12" s="15"/>
      <c r="HDN12" s="15"/>
      <c r="HDO12" s="15"/>
      <c r="HDP12" s="15"/>
      <c r="HDQ12" s="15"/>
      <c r="HDR12" s="15"/>
      <c r="HDS12" s="15"/>
      <c r="HDT12" s="15"/>
      <c r="HDU12" s="15"/>
      <c r="HDV12" s="15"/>
      <c r="HDW12" s="15"/>
      <c r="HDX12" s="15"/>
      <c r="HDY12" s="15"/>
      <c r="HDZ12" s="15"/>
      <c r="HEA12" s="15"/>
      <c r="HEB12" s="15"/>
      <c r="HEC12" s="15"/>
      <c r="HED12" s="15"/>
      <c r="HEE12" s="15"/>
      <c r="HEF12" s="15"/>
      <c r="HEG12" s="15"/>
      <c r="HEH12" s="15"/>
      <c r="HEI12" s="15"/>
      <c r="HEJ12" s="15"/>
      <c r="HEK12" s="15"/>
      <c r="HEL12" s="15"/>
      <c r="HEM12" s="15"/>
      <c r="HEN12" s="15"/>
      <c r="HEO12" s="15"/>
      <c r="HEP12" s="15"/>
      <c r="HEQ12" s="15"/>
      <c r="HER12" s="15"/>
      <c r="HES12" s="15"/>
      <c r="HET12" s="15"/>
      <c r="HEU12" s="15"/>
      <c r="HEV12" s="15"/>
      <c r="HEW12" s="15"/>
      <c r="HEX12" s="15"/>
      <c r="HEY12" s="15"/>
      <c r="HEZ12" s="15"/>
      <c r="HFA12" s="15"/>
      <c r="HFB12" s="15"/>
      <c r="HFC12" s="15"/>
      <c r="HFD12" s="15"/>
      <c r="HFE12" s="15"/>
      <c r="HFF12" s="15"/>
      <c r="HFG12" s="15"/>
      <c r="HFH12" s="15"/>
      <c r="HFI12" s="15"/>
      <c r="HFJ12" s="15"/>
      <c r="HFK12" s="15"/>
      <c r="HFL12" s="15"/>
      <c r="HFM12" s="15"/>
      <c r="HFN12" s="15"/>
      <c r="HFO12" s="15"/>
      <c r="HFP12" s="15"/>
      <c r="HFQ12" s="15"/>
      <c r="HFR12" s="15"/>
      <c r="HFS12" s="15"/>
      <c r="HFT12" s="15"/>
      <c r="HFU12" s="15"/>
      <c r="HFV12" s="15"/>
      <c r="HFW12" s="15"/>
      <c r="HFX12" s="15"/>
      <c r="HFY12" s="15"/>
      <c r="HFZ12" s="15"/>
      <c r="HGA12" s="15"/>
      <c r="HGB12" s="15"/>
      <c r="HGC12" s="15"/>
      <c r="HGD12" s="15"/>
      <c r="HGE12" s="15"/>
      <c r="HGF12" s="15"/>
      <c r="HGG12" s="15"/>
      <c r="HGH12" s="15"/>
      <c r="HGI12" s="15"/>
      <c r="HGJ12" s="15"/>
      <c r="HGK12" s="15"/>
      <c r="HGL12" s="15"/>
      <c r="HGM12" s="15"/>
      <c r="HGN12" s="15"/>
      <c r="HGO12" s="15"/>
      <c r="HGP12" s="15"/>
      <c r="HGQ12" s="15"/>
      <c r="HGR12" s="15"/>
      <c r="HGS12" s="15"/>
      <c r="HGT12" s="15"/>
      <c r="HGU12" s="15"/>
      <c r="HGV12" s="15"/>
      <c r="HGW12" s="15"/>
      <c r="HGX12" s="15"/>
      <c r="HGY12" s="15"/>
      <c r="HGZ12" s="15"/>
      <c r="HHA12" s="15"/>
      <c r="HHB12" s="15"/>
      <c r="HHC12" s="15"/>
      <c r="HHD12" s="15"/>
      <c r="HHE12" s="15"/>
      <c r="HHF12" s="15"/>
      <c r="HHG12" s="15"/>
      <c r="HHH12" s="15"/>
      <c r="HHI12" s="15"/>
      <c r="HHJ12" s="15"/>
      <c r="HHK12" s="15"/>
      <c r="HHL12" s="15"/>
      <c r="HHM12" s="15"/>
      <c r="HHN12" s="15"/>
      <c r="HHO12" s="15"/>
      <c r="HHP12" s="15"/>
      <c r="HHQ12" s="15"/>
      <c r="HHR12" s="15"/>
      <c r="HHS12" s="15"/>
      <c r="HHT12" s="15"/>
      <c r="HHU12" s="15"/>
      <c r="HHV12" s="15"/>
      <c r="HHW12" s="15"/>
      <c r="HHX12" s="15"/>
      <c r="HHY12" s="15"/>
      <c r="HHZ12" s="15"/>
      <c r="HIA12" s="15"/>
      <c r="HIB12" s="15"/>
      <c r="HIC12" s="15"/>
      <c r="HID12" s="15"/>
      <c r="HIE12" s="15"/>
      <c r="HIF12" s="15"/>
      <c r="HIG12" s="15"/>
      <c r="HIH12" s="15"/>
      <c r="HII12" s="15"/>
      <c r="HIJ12" s="15"/>
      <c r="HIK12" s="15"/>
      <c r="HIL12" s="15"/>
      <c r="HIM12" s="15"/>
      <c r="HIN12" s="15"/>
      <c r="HIO12" s="15"/>
      <c r="HIP12" s="15"/>
      <c r="HIQ12" s="15"/>
      <c r="HIR12" s="15"/>
      <c r="HIS12" s="15"/>
      <c r="HIT12" s="15"/>
      <c r="HIU12" s="15"/>
      <c r="HIV12" s="15"/>
      <c r="HIW12" s="15"/>
      <c r="HIX12" s="15"/>
      <c r="HIY12" s="15"/>
      <c r="HIZ12" s="15"/>
      <c r="HJA12" s="15"/>
      <c r="HJB12" s="15"/>
      <c r="HJC12" s="15"/>
      <c r="HJD12" s="15"/>
      <c r="HJE12" s="15"/>
      <c r="HJF12" s="15"/>
      <c r="HJG12" s="15"/>
      <c r="HJH12" s="15"/>
      <c r="HJI12" s="15"/>
      <c r="HJJ12" s="15"/>
      <c r="HJK12" s="15"/>
      <c r="HJL12" s="15"/>
      <c r="HJM12" s="15"/>
      <c r="HJN12" s="15"/>
      <c r="HJO12" s="15"/>
      <c r="HJP12" s="15"/>
      <c r="HJQ12" s="15"/>
      <c r="HJR12" s="15"/>
      <c r="HJS12" s="15"/>
      <c r="HJT12" s="15"/>
      <c r="HJU12" s="15"/>
      <c r="HJV12" s="15"/>
      <c r="HJW12" s="15"/>
      <c r="HJX12" s="15"/>
      <c r="HJY12" s="15"/>
      <c r="HJZ12" s="15"/>
      <c r="HKA12" s="15"/>
      <c r="HKB12" s="15"/>
      <c r="HKC12" s="15"/>
      <c r="HKD12" s="15"/>
      <c r="HKE12" s="15"/>
      <c r="HKF12" s="15"/>
      <c r="HKG12" s="15"/>
      <c r="HKH12" s="15"/>
      <c r="HKI12" s="15"/>
      <c r="HKJ12" s="15"/>
      <c r="HKK12" s="15"/>
      <c r="HKL12" s="15"/>
      <c r="HKM12" s="15"/>
      <c r="HKN12" s="15"/>
      <c r="HKO12" s="15"/>
      <c r="HKP12" s="15"/>
      <c r="HKQ12" s="15"/>
      <c r="HKR12" s="15"/>
      <c r="HKS12" s="15"/>
      <c r="HKT12" s="15"/>
      <c r="HKU12" s="15"/>
      <c r="HKV12" s="15"/>
      <c r="HKW12" s="15"/>
      <c r="HKX12" s="15"/>
      <c r="HKY12" s="15"/>
      <c r="HKZ12" s="15"/>
      <c r="HLA12" s="15"/>
      <c r="HLB12" s="15"/>
      <c r="HLC12" s="15"/>
      <c r="HLD12" s="15"/>
      <c r="HLE12" s="15"/>
      <c r="HLF12" s="15"/>
      <c r="HLG12" s="15"/>
      <c r="HLH12" s="15"/>
      <c r="HLI12" s="15"/>
      <c r="HLJ12" s="15"/>
      <c r="HLK12" s="15"/>
      <c r="HLL12" s="15"/>
      <c r="HLM12" s="15"/>
      <c r="HLN12" s="15"/>
      <c r="HLO12" s="15"/>
      <c r="HLP12" s="15"/>
      <c r="HLQ12" s="15"/>
      <c r="HLR12" s="15"/>
      <c r="HLS12" s="15"/>
      <c r="HLT12" s="15"/>
      <c r="HLU12" s="15"/>
      <c r="HLV12" s="15"/>
      <c r="HLW12" s="15"/>
      <c r="HLX12" s="15"/>
      <c r="HLY12" s="15"/>
      <c r="HLZ12" s="15"/>
      <c r="HMA12" s="15"/>
      <c r="HMB12" s="15"/>
      <c r="HMC12" s="15"/>
      <c r="HMD12" s="15"/>
      <c r="HME12" s="15"/>
      <c r="HMF12" s="15"/>
      <c r="HMG12" s="15"/>
      <c r="HMH12" s="15"/>
      <c r="HMI12" s="15"/>
      <c r="HMJ12" s="15"/>
      <c r="HMK12" s="15"/>
      <c r="HML12" s="15"/>
      <c r="HMM12" s="15"/>
      <c r="HMN12" s="15"/>
      <c r="HMO12" s="15"/>
      <c r="HMP12" s="15"/>
      <c r="HMQ12" s="15"/>
      <c r="HMR12" s="15"/>
      <c r="HMS12" s="15"/>
      <c r="HMT12" s="15"/>
      <c r="HMU12" s="15"/>
      <c r="HMV12" s="15"/>
      <c r="HMW12" s="15"/>
      <c r="HMX12" s="15"/>
      <c r="HMY12" s="15"/>
      <c r="HMZ12" s="15"/>
      <c r="HNA12" s="15"/>
      <c r="HNB12" s="15"/>
      <c r="HNC12" s="15"/>
      <c r="HND12" s="15"/>
      <c r="HNE12" s="15"/>
      <c r="HNF12" s="15"/>
      <c r="HNG12" s="15"/>
      <c r="HNH12" s="15"/>
      <c r="HNI12" s="15"/>
      <c r="HNJ12" s="15"/>
      <c r="HNK12" s="15"/>
      <c r="HNL12" s="15"/>
      <c r="HNM12" s="15"/>
      <c r="HNN12" s="15"/>
      <c r="HNO12" s="15"/>
      <c r="HNP12" s="15"/>
      <c r="HNQ12" s="15"/>
      <c r="HNR12" s="15"/>
      <c r="HNS12" s="15"/>
      <c r="HNT12" s="15"/>
      <c r="HNU12" s="15"/>
      <c r="HNV12" s="15"/>
      <c r="HNW12" s="15"/>
      <c r="HNX12" s="15"/>
      <c r="HNY12" s="15"/>
      <c r="HNZ12" s="15"/>
      <c r="HOA12" s="15"/>
      <c r="HOB12" s="15"/>
      <c r="HOC12" s="15"/>
      <c r="HOD12" s="15"/>
      <c r="HOE12" s="15"/>
      <c r="HOF12" s="15"/>
      <c r="HOG12" s="15"/>
      <c r="HOH12" s="15"/>
      <c r="HOI12" s="15"/>
      <c r="HOJ12" s="15"/>
      <c r="HOK12" s="15"/>
      <c r="HOL12" s="15"/>
      <c r="HOM12" s="15"/>
      <c r="HON12" s="15"/>
      <c r="HOO12" s="15"/>
      <c r="HOP12" s="15"/>
      <c r="HOQ12" s="15"/>
      <c r="HOR12" s="15"/>
      <c r="HOS12" s="15"/>
      <c r="HOT12" s="15"/>
      <c r="HOU12" s="15"/>
      <c r="HOV12" s="15"/>
      <c r="HOW12" s="15"/>
      <c r="HOX12" s="15"/>
      <c r="HOY12" s="15"/>
      <c r="HOZ12" s="15"/>
      <c r="HPA12" s="15"/>
      <c r="HPB12" s="15"/>
      <c r="HPC12" s="15"/>
      <c r="HPD12" s="15"/>
      <c r="HPE12" s="15"/>
      <c r="HPF12" s="15"/>
      <c r="HPG12" s="15"/>
      <c r="HPH12" s="15"/>
      <c r="HPI12" s="15"/>
      <c r="HPJ12" s="15"/>
      <c r="HPK12" s="15"/>
      <c r="HPL12" s="15"/>
      <c r="HPM12" s="15"/>
      <c r="HPN12" s="15"/>
      <c r="HPO12" s="15"/>
      <c r="HPP12" s="15"/>
      <c r="HPQ12" s="15"/>
      <c r="HPR12" s="15"/>
      <c r="HPS12" s="15"/>
      <c r="HPT12" s="15"/>
      <c r="HPU12" s="15"/>
      <c r="HPV12" s="15"/>
      <c r="HPW12" s="15"/>
      <c r="HPX12" s="15"/>
      <c r="HPY12" s="15"/>
      <c r="HPZ12" s="15"/>
      <c r="HQA12" s="15"/>
      <c r="HQB12" s="15"/>
      <c r="HQC12" s="15"/>
      <c r="HQD12" s="15"/>
      <c r="HQE12" s="15"/>
      <c r="HQF12" s="15"/>
      <c r="HQG12" s="15"/>
      <c r="HQH12" s="15"/>
      <c r="HQI12" s="15"/>
      <c r="HQJ12" s="15"/>
      <c r="HQK12" s="15"/>
      <c r="HQL12" s="15"/>
      <c r="HQM12" s="15"/>
      <c r="HQN12" s="15"/>
      <c r="HQO12" s="15"/>
      <c r="HQP12" s="15"/>
      <c r="HQQ12" s="15"/>
      <c r="HQR12" s="15"/>
      <c r="HQS12" s="15"/>
      <c r="HQT12" s="15"/>
      <c r="HQU12" s="15"/>
      <c r="HQV12" s="15"/>
      <c r="HQW12" s="15"/>
      <c r="HQX12" s="15"/>
      <c r="HQY12" s="15"/>
      <c r="HQZ12" s="15"/>
      <c r="HRA12" s="15"/>
      <c r="HRB12" s="15"/>
      <c r="HRC12" s="15"/>
      <c r="HRD12" s="15"/>
      <c r="HRE12" s="15"/>
      <c r="HRF12" s="15"/>
      <c r="HRG12" s="15"/>
      <c r="HRH12" s="15"/>
      <c r="HRI12" s="15"/>
      <c r="HRJ12" s="15"/>
      <c r="HRK12" s="15"/>
      <c r="HRL12" s="15"/>
      <c r="HRM12" s="15"/>
      <c r="HRN12" s="15"/>
      <c r="HRO12" s="15"/>
      <c r="HRP12" s="15"/>
      <c r="HRQ12" s="15"/>
      <c r="HRR12" s="15"/>
      <c r="HRS12" s="15"/>
      <c r="HRT12" s="15"/>
      <c r="HRU12" s="15"/>
      <c r="HRV12" s="15"/>
      <c r="HRW12" s="15"/>
      <c r="HRX12" s="15"/>
      <c r="HRY12" s="15"/>
      <c r="HRZ12" s="15"/>
      <c r="HSA12" s="15"/>
      <c r="HSB12" s="15"/>
      <c r="HSC12" s="15"/>
      <c r="HSD12" s="15"/>
      <c r="HSE12" s="15"/>
      <c r="HSF12" s="15"/>
      <c r="HSG12" s="15"/>
      <c r="HSH12" s="15"/>
      <c r="HSI12" s="15"/>
      <c r="HSJ12" s="15"/>
      <c r="HSK12" s="15"/>
      <c r="HSL12" s="15"/>
      <c r="HSM12" s="15"/>
      <c r="HSN12" s="15"/>
      <c r="HSO12" s="15"/>
      <c r="HSP12" s="15"/>
      <c r="HSQ12" s="15"/>
      <c r="HSR12" s="15"/>
      <c r="HSS12" s="15"/>
      <c r="HST12" s="15"/>
      <c r="HSU12" s="15"/>
      <c r="HSV12" s="15"/>
      <c r="HSW12" s="15"/>
      <c r="HSX12" s="15"/>
      <c r="HSY12" s="15"/>
      <c r="HSZ12" s="15"/>
      <c r="HTA12" s="15"/>
      <c r="HTB12" s="15"/>
      <c r="HTC12" s="15"/>
      <c r="HTD12" s="15"/>
      <c r="HTE12" s="15"/>
      <c r="HTF12" s="15"/>
      <c r="HTG12" s="15"/>
      <c r="HTH12" s="15"/>
      <c r="HTI12" s="15"/>
      <c r="HTJ12" s="15"/>
      <c r="HTK12" s="15"/>
      <c r="HTL12" s="15"/>
      <c r="HTM12" s="15"/>
      <c r="HTN12" s="15"/>
      <c r="HTO12" s="15"/>
      <c r="HTP12" s="15"/>
      <c r="HTQ12" s="15"/>
      <c r="HTR12" s="15"/>
      <c r="HTS12" s="15"/>
      <c r="HTT12" s="15"/>
      <c r="HTU12" s="15"/>
      <c r="HTV12" s="15"/>
      <c r="HTW12" s="15"/>
      <c r="HTX12" s="15"/>
      <c r="HTY12" s="15"/>
      <c r="HTZ12" s="15"/>
      <c r="HUA12" s="15"/>
      <c r="HUB12" s="15"/>
      <c r="HUC12" s="15"/>
      <c r="HUD12" s="15"/>
      <c r="HUE12" s="15"/>
      <c r="HUF12" s="15"/>
      <c r="HUG12" s="15"/>
      <c r="HUH12" s="15"/>
      <c r="HUI12" s="15"/>
      <c r="HUJ12" s="15"/>
      <c r="HUK12" s="15"/>
      <c r="HUL12" s="15"/>
      <c r="HUM12" s="15"/>
      <c r="HUN12" s="15"/>
      <c r="HUO12" s="15"/>
      <c r="HUP12" s="15"/>
      <c r="HUQ12" s="15"/>
      <c r="HUR12" s="15"/>
      <c r="HUS12" s="15"/>
      <c r="HUT12" s="15"/>
      <c r="HUU12" s="15"/>
      <c r="HUV12" s="15"/>
      <c r="HUW12" s="15"/>
      <c r="HUX12" s="15"/>
      <c r="HUY12" s="15"/>
      <c r="HUZ12" s="15"/>
      <c r="HVA12" s="15"/>
      <c r="HVB12" s="15"/>
      <c r="HVC12" s="15"/>
      <c r="HVD12" s="15"/>
      <c r="HVE12" s="15"/>
      <c r="HVF12" s="15"/>
      <c r="HVG12" s="15"/>
      <c r="HVH12" s="15"/>
      <c r="HVI12" s="15"/>
      <c r="HVJ12" s="15"/>
      <c r="HVK12" s="15"/>
      <c r="HVL12" s="15"/>
      <c r="HVM12" s="15"/>
      <c r="HVN12" s="15"/>
      <c r="HVO12" s="15"/>
      <c r="HVP12" s="15"/>
      <c r="HVQ12" s="15"/>
      <c r="HVR12" s="15"/>
      <c r="HVS12" s="15"/>
      <c r="HVT12" s="15"/>
      <c r="HVU12" s="15"/>
      <c r="HVV12" s="15"/>
      <c r="HVW12" s="15"/>
      <c r="HVX12" s="15"/>
      <c r="HVY12" s="15"/>
      <c r="HVZ12" s="15"/>
      <c r="HWA12" s="15"/>
      <c r="HWB12" s="15"/>
      <c r="HWC12" s="15"/>
      <c r="HWD12" s="15"/>
      <c r="HWE12" s="15"/>
      <c r="HWF12" s="15"/>
      <c r="HWG12" s="15"/>
      <c r="HWH12" s="15"/>
      <c r="HWI12" s="15"/>
      <c r="HWJ12" s="15"/>
      <c r="HWK12" s="15"/>
      <c r="HWL12" s="15"/>
      <c r="HWM12" s="15"/>
      <c r="HWN12" s="15"/>
      <c r="HWO12" s="15"/>
      <c r="HWP12" s="15"/>
      <c r="HWQ12" s="15"/>
      <c r="HWR12" s="15"/>
      <c r="HWS12" s="15"/>
      <c r="HWT12" s="15"/>
      <c r="HWU12" s="15"/>
      <c r="HWV12" s="15"/>
      <c r="HWW12" s="15"/>
      <c r="HWX12" s="15"/>
      <c r="HWY12" s="15"/>
      <c r="HWZ12" s="15"/>
      <c r="HXA12" s="15"/>
      <c r="HXB12" s="15"/>
      <c r="HXC12" s="15"/>
      <c r="HXD12" s="15"/>
      <c r="HXE12" s="15"/>
      <c r="HXF12" s="15"/>
      <c r="HXG12" s="15"/>
      <c r="HXH12" s="15"/>
      <c r="HXI12" s="15"/>
      <c r="HXJ12" s="15"/>
      <c r="HXK12" s="15"/>
      <c r="HXL12" s="15"/>
      <c r="HXM12" s="15"/>
      <c r="HXN12" s="15"/>
      <c r="HXO12" s="15"/>
      <c r="HXP12" s="15"/>
      <c r="HXQ12" s="15"/>
      <c r="HXR12" s="15"/>
      <c r="HXS12" s="15"/>
      <c r="HXT12" s="15"/>
      <c r="HXU12" s="15"/>
      <c r="HXV12" s="15"/>
      <c r="HXW12" s="15"/>
      <c r="HXX12" s="15"/>
      <c r="HXY12" s="15"/>
      <c r="HXZ12" s="15"/>
      <c r="HYA12" s="15"/>
      <c r="HYB12" s="15"/>
      <c r="HYC12" s="15"/>
      <c r="HYD12" s="15"/>
      <c r="HYE12" s="15"/>
      <c r="HYF12" s="15"/>
      <c r="HYG12" s="15"/>
      <c r="HYH12" s="15"/>
      <c r="HYI12" s="15"/>
      <c r="HYJ12" s="15"/>
      <c r="HYK12" s="15"/>
      <c r="HYL12" s="15"/>
      <c r="HYM12" s="15"/>
      <c r="HYN12" s="15"/>
      <c r="HYO12" s="15"/>
      <c r="HYP12" s="15"/>
      <c r="HYQ12" s="15"/>
      <c r="HYR12" s="15"/>
      <c r="HYS12" s="15"/>
      <c r="HYT12" s="15"/>
      <c r="HYU12" s="15"/>
      <c r="HYV12" s="15"/>
      <c r="HYW12" s="15"/>
      <c r="HYX12" s="15"/>
      <c r="HYY12" s="15"/>
      <c r="HYZ12" s="15"/>
      <c r="HZA12" s="15"/>
      <c r="HZB12" s="15"/>
      <c r="HZC12" s="15"/>
      <c r="HZD12" s="15"/>
      <c r="HZE12" s="15"/>
      <c r="HZF12" s="15"/>
      <c r="HZG12" s="15"/>
      <c r="HZH12" s="15"/>
      <c r="HZI12" s="15"/>
      <c r="HZJ12" s="15"/>
      <c r="HZK12" s="15"/>
      <c r="HZL12" s="15"/>
      <c r="HZM12" s="15"/>
      <c r="HZN12" s="15"/>
      <c r="HZO12" s="15"/>
      <c r="HZP12" s="15"/>
      <c r="HZQ12" s="15"/>
      <c r="HZR12" s="15"/>
      <c r="HZS12" s="15"/>
      <c r="HZT12" s="15"/>
      <c r="HZU12" s="15"/>
      <c r="HZV12" s="15"/>
      <c r="HZW12" s="15"/>
      <c r="HZX12" s="15"/>
      <c r="HZY12" s="15"/>
      <c r="HZZ12" s="15"/>
      <c r="IAA12" s="15"/>
      <c r="IAB12" s="15"/>
      <c r="IAC12" s="15"/>
      <c r="IAD12" s="15"/>
      <c r="IAE12" s="15"/>
      <c r="IAF12" s="15"/>
      <c r="IAG12" s="15"/>
      <c r="IAH12" s="15"/>
      <c r="IAI12" s="15"/>
      <c r="IAJ12" s="15"/>
      <c r="IAK12" s="15"/>
      <c r="IAL12" s="15"/>
      <c r="IAM12" s="15"/>
      <c r="IAN12" s="15"/>
      <c r="IAO12" s="15"/>
      <c r="IAP12" s="15"/>
      <c r="IAQ12" s="15"/>
      <c r="IAR12" s="15"/>
      <c r="IAS12" s="15"/>
      <c r="IAT12" s="15"/>
      <c r="IAU12" s="15"/>
      <c r="IAV12" s="15"/>
      <c r="IAW12" s="15"/>
      <c r="IAX12" s="15"/>
      <c r="IAY12" s="15"/>
      <c r="IAZ12" s="15"/>
      <c r="IBA12" s="15"/>
      <c r="IBB12" s="15"/>
      <c r="IBC12" s="15"/>
      <c r="IBD12" s="15"/>
      <c r="IBE12" s="15"/>
      <c r="IBF12" s="15"/>
      <c r="IBG12" s="15"/>
      <c r="IBH12" s="15"/>
      <c r="IBI12" s="15"/>
      <c r="IBJ12" s="15"/>
      <c r="IBK12" s="15"/>
      <c r="IBL12" s="15"/>
      <c r="IBM12" s="15"/>
      <c r="IBN12" s="15"/>
      <c r="IBO12" s="15"/>
      <c r="IBP12" s="15"/>
      <c r="IBQ12" s="15"/>
      <c r="IBR12" s="15"/>
      <c r="IBS12" s="15"/>
      <c r="IBT12" s="15"/>
      <c r="IBU12" s="15"/>
      <c r="IBV12" s="15"/>
      <c r="IBW12" s="15"/>
      <c r="IBX12" s="15"/>
      <c r="IBY12" s="15"/>
      <c r="IBZ12" s="15"/>
      <c r="ICA12" s="15"/>
      <c r="ICB12" s="15"/>
      <c r="ICC12" s="15"/>
      <c r="ICD12" s="15"/>
      <c r="ICE12" s="15"/>
      <c r="ICF12" s="15"/>
      <c r="ICG12" s="15"/>
      <c r="ICH12" s="15"/>
      <c r="ICI12" s="15"/>
      <c r="ICJ12" s="15"/>
      <c r="ICK12" s="15"/>
      <c r="ICL12" s="15"/>
      <c r="ICM12" s="15"/>
      <c r="ICN12" s="15"/>
      <c r="ICO12" s="15"/>
      <c r="ICP12" s="15"/>
      <c r="ICQ12" s="15"/>
      <c r="ICR12" s="15"/>
      <c r="ICS12" s="15"/>
      <c r="ICT12" s="15"/>
      <c r="ICU12" s="15"/>
      <c r="ICV12" s="15"/>
      <c r="ICW12" s="15"/>
      <c r="ICX12" s="15"/>
      <c r="ICY12" s="15"/>
      <c r="ICZ12" s="15"/>
      <c r="IDA12" s="15"/>
      <c r="IDB12" s="15"/>
      <c r="IDC12" s="15"/>
      <c r="IDD12" s="15"/>
      <c r="IDE12" s="15"/>
      <c r="IDF12" s="15"/>
      <c r="IDG12" s="15"/>
      <c r="IDH12" s="15"/>
      <c r="IDI12" s="15"/>
      <c r="IDJ12" s="15"/>
      <c r="IDK12" s="15"/>
      <c r="IDL12" s="15"/>
      <c r="IDM12" s="15"/>
      <c r="IDN12" s="15"/>
      <c r="IDO12" s="15"/>
      <c r="IDP12" s="15"/>
      <c r="IDQ12" s="15"/>
      <c r="IDR12" s="15"/>
      <c r="IDS12" s="15"/>
      <c r="IDT12" s="15"/>
      <c r="IDU12" s="15"/>
      <c r="IDV12" s="15"/>
      <c r="IDW12" s="15"/>
      <c r="IDX12" s="15"/>
      <c r="IDY12" s="15"/>
      <c r="IDZ12" s="15"/>
      <c r="IEA12" s="15"/>
      <c r="IEB12" s="15"/>
      <c r="IEC12" s="15"/>
      <c r="IED12" s="15"/>
      <c r="IEE12" s="15"/>
      <c r="IEF12" s="15"/>
      <c r="IEG12" s="15"/>
      <c r="IEH12" s="15"/>
      <c r="IEI12" s="15"/>
      <c r="IEJ12" s="15"/>
      <c r="IEK12" s="15"/>
      <c r="IEL12" s="15"/>
      <c r="IEM12" s="15"/>
      <c r="IEN12" s="15"/>
      <c r="IEO12" s="15"/>
      <c r="IEP12" s="15"/>
      <c r="IEQ12" s="15"/>
      <c r="IER12" s="15"/>
      <c r="IES12" s="15"/>
      <c r="IET12" s="15"/>
      <c r="IEU12" s="15"/>
      <c r="IEV12" s="15"/>
      <c r="IEW12" s="15"/>
      <c r="IEX12" s="15"/>
      <c r="IEY12" s="15"/>
      <c r="IEZ12" s="15"/>
      <c r="IFA12" s="15"/>
      <c r="IFB12" s="15"/>
      <c r="IFC12" s="15"/>
      <c r="IFD12" s="15"/>
      <c r="IFE12" s="15"/>
      <c r="IFF12" s="15"/>
      <c r="IFG12" s="15"/>
      <c r="IFH12" s="15"/>
      <c r="IFI12" s="15"/>
      <c r="IFJ12" s="15"/>
      <c r="IFK12" s="15"/>
      <c r="IFL12" s="15"/>
      <c r="IFM12" s="15"/>
      <c r="IFN12" s="15"/>
      <c r="IFO12" s="15"/>
      <c r="IFP12" s="15"/>
      <c r="IFQ12" s="15"/>
      <c r="IFR12" s="15"/>
      <c r="IFS12" s="15"/>
      <c r="IFT12" s="15"/>
      <c r="IFU12" s="15"/>
      <c r="IFV12" s="15"/>
      <c r="IFW12" s="15"/>
      <c r="IFX12" s="15"/>
      <c r="IFY12" s="15"/>
      <c r="IFZ12" s="15"/>
      <c r="IGA12" s="15"/>
      <c r="IGB12" s="15"/>
      <c r="IGC12" s="15"/>
      <c r="IGD12" s="15"/>
      <c r="IGE12" s="15"/>
      <c r="IGF12" s="15"/>
      <c r="IGG12" s="15"/>
      <c r="IGH12" s="15"/>
      <c r="IGI12" s="15"/>
      <c r="IGJ12" s="15"/>
      <c r="IGK12" s="15"/>
      <c r="IGL12" s="15"/>
      <c r="IGM12" s="15"/>
      <c r="IGN12" s="15"/>
      <c r="IGO12" s="15"/>
      <c r="IGP12" s="15"/>
      <c r="IGQ12" s="15"/>
      <c r="IGR12" s="15"/>
      <c r="IGS12" s="15"/>
      <c r="IGT12" s="15"/>
      <c r="IGU12" s="15"/>
      <c r="IGV12" s="15"/>
      <c r="IGW12" s="15"/>
      <c r="IGX12" s="15"/>
      <c r="IGY12" s="15"/>
      <c r="IGZ12" s="15"/>
      <c r="IHA12" s="15"/>
      <c r="IHB12" s="15"/>
      <c r="IHC12" s="15"/>
      <c r="IHD12" s="15"/>
      <c r="IHE12" s="15"/>
      <c r="IHF12" s="15"/>
      <c r="IHG12" s="15"/>
      <c r="IHH12" s="15"/>
      <c r="IHI12" s="15"/>
      <c r="IHJ12" s="15"/>
      <c r="IHK12" s="15"/>
      <c r="IHL12" s="15"/>
      <c r="IHM12" s="15"/>
      <c r="IHN12" s="15"/>
      <c r="IHO12" s="15"/>
      <c r="IHP12" s="15"/>
      <c r="IHQ12" s="15"/>
      <c r="IHR12" s="15"/>
      <c r="IHS12" s="15"/>
      <c r="IHT12" s="15"/>
      <c r="IHU12" s="15"/>
      <c r="IHV12" s="15"/>
      <c r="IHW12" s="15"/>
      <c r="IHX12" s="15"/>
      <c r="IHY12" s="15"/>
      <c r="IHZ12" s="15"/>
      <c r="IIA12" s="15"/>
      <c r="IIB12" s="15"/>
      <c r="IIC12" s="15"/>
      <c r="IID12" s="15"/>
      <c r="IIE12" s="15"/>
      <c r="IIF12" s="15"/>
      <c r="IIG12" s="15"/>
      <c r="IIH12" s="15"/>
      <c r="III12" s="15"/>
      <c r="IIJ12" s="15"/>
      <c r="IIK12" s="15"/>
      <c r="IIL12" s="15"/>
      <c r="IIM12" s="15"/>
      <c r="IIN12" s="15"/>
      <c r="IIO12" s="15"/>
      <c r="IIP12" s="15"/>
      <c r="IIQ12" s="15"/>
      <c r="IIR12" s="15"/>
      <c r="IIS12" s="15"/>
      <c r="IIT12" s="15"/>
      <c r="IIU12" s="15"/>
      <c r="IIV12" s="15"/>
      <c r="IIW12" s="15"/>
      <c r="IIX12" s="15"/>
      <c r="IIY12" s="15"/>
      <c r="IIZ12" s="15"/>
      <c r="IJA12" s="15"/>
      <c r="IJB12" s="15"/>
      <c r="IJC12" s="15"/>
      <c r="IJD12" s="15"/>
      <c r="IJE12" s="15"/>
      <c r="IJF12" s="15"/>
      <c r="IJG12" s="15"/>
      <c r="IJH12" s="15"/>
      <c r="IJI12" s="15"/>
      <c r="IJJ12" s="15"/>
      <c r="IJK12" s="15"/>
      <c r="IJL12" s="15"/>
      <c r="IJM12" s="15"/>
      <c r="IJN12" s="15"/>
      <c r="IJO12" s="15"/>
      <c r="IJP12" s="15"/>
      <c r="IJQ12" s="15"/>
      <c r="IJR12" s="15"/>
      <c r="IJS12" s="15"/>
      <c r="IJT12" s="15"/>
      <c r="IJU12" s="15"/>
      <c r="IJV12" s="15"/>
      <c r="IJW12" s="15"/>
      <c r="IJX12" s="15"/>
      <c r="IJY12" s="15"/>
      <c r="IJZ12" s="15"/>
      <c r="IKA12" s="15"/>
      <c r="IKB12" s="15"/>
      <c r="IKC12" s="15"/>
      <c r="IKD12" s="15"/>
      <c r="IKE12" s="15"/>
      <c r="IKF12" s="15"/>
      <c r="IKG12" s="15"/>
      <c r="IKH12" s="15"/>
      <c r="IKI12" s="15"/>
      <c r="IKJ12" s="15"/>
      <c r="IKK12" s="15"/>
      <c r="IKL12" s="15"/>
      <c r="IKM12" s="15"/>
      <c r="IKN12" s="15"/>
      <c r="IKO12" s="15"/>
      <c r="IKP12" s="15"/>
      <c r="IKQ12" s="15"/>
      <c r="IKR12" s="15"/>
      <c r="IKS12" s="15"/>
      <c r="IKT12" s="15"/>
      <c r="IKU12" s="15"/>
      <c r="IKV12" s="15"/>
      <c r="IKW12" s="15"/>
      <c r="IKX12" s="15"/>
      <c r="IKY12" s="15"/>
      <c r="IKZ12" s="15"/>
      <c r="ILA12" s="15"/>
      <c r="ILB12" s="15"/>
      <c r="ILC12" s="15"/>
      <c r="ILD12" s="15"/>
      <c r="ILE12" s="15"/>
      <c r="ILF12" s="15"/>
      <c r="ILG12" s="15"/>
      <c r="ILH12" s="15"/>
      <c r="ILI12" s="15"/>
      <c r="ILJ12" s="15"/>
      <c r="ILK12" s="15"/>
      <c r="ILL12" s="15"/>
      <c r="ILM12" s="15"/>
      <c r="ILN12" s="15"/>
      <c r="ILO12" s="15"/>
      <c r="ILP12" s="15"/>
      <c r="ILQ12" s="15"/>
      <c r="ILR12" s="15"/>
      <c r="ILS12" s="15"/>
      <c r="ILT12" s="15"/>
      <c r="ILU12" s="15"/>
      <c r="ILV12" s="15"/>
      <c r="ILW12" s="15"/>
      <c r="ILX12" s="15"/>
      <c r="ILY12" s="15"/>
      <c r="ILZ12" s="15"/>
      <c r="IMA12" s="15"/>
      <c r="IMB12" s="15"/>
      <c r="IMC12" s="15"/>
      <c r="IMD12" s="15"/>
      <c r="IME12" s="15"/>
      <c r="IMF12" s="15"/>
      <c r="IMG12" s="15"/>
      <c r="IMH12" s="15"/>
      <c r="IMI12" s="15"/>
      <c r="IMJ12" s="15"/>
      <c r="IMK12" s="15"/>
      <c r="IML12" s="15"/>
      <c r="IMM12" s="15"/>
      <c r="IMN12" s="15"/>
      <c r="IMO12" s="15"/>
      <c r="IMP12" s="15"/>
      <c r="IMQ12" s="15"/>
      <c r="IMR12" s="15"/>
      <c r="IMS12" s="15"/>
      <c r="IMT12" s="15"/>
      <c r="IMU12" s="15"/>
      <c r="IMV12" s="15"/>
      <c r="IMW12" s="15"/>
      <c r="IMX12" s="15"/>
      <c r="IMY12" s="15"/>
      <c r="IMZ12" s="15"/>
      <c r="INA12" s="15"/>
      <c r="INB12" s="15"/>
      <c r="INC12" s="15"/>
      <c r="IND12" s="15"/>
      <c r="INE12" s="15"/>
      <c r="INF12" s="15"/>
      <c r="ING12" s="15"/>
      <c r="INH12" s="15"/>
      <c r="INI12" s="15"/>
      <c r="INJ12" s="15"/>
      <c r="INK12" s="15"/>
      <c r="INL12" s="15"/>
      <c r="INM12" s="15"/>
      <c r="INN12" s="15"/>
      <c r="INO12" s="15"/>
      <c r="INP12" s="15"/>
      <c r="INQ12" s="15"/>
      <c r="INR12" s="15"/>
      <c r="INS12" s="15"/>
      <c r="INT12" s="15"/>
      <c r="INU12" s="15"/>
      <c r="INV12" s="15"/>
      <c r="INW12" s="15"/>
      <c r="INX12" s="15"/>
      <c r="INY12" s="15"/>
      <c r="INZ12" s="15"/>
      <c r="IOA12" s="15"/>
      <c r="IOB12" s="15"/>
      <c r="IOC12" s="15"/>
      <c r="IOD12" s="15"/>
      <c r="IOE12" s="15"/>
      <c r="IOF12" s="15"/>
      <c r="IOG12" s="15"/>
      <c r="IOH12" s="15"/>
      <c r="IOI12" s="15"/>
      <c r="IOJ12" s="15"/>
      <c r="IOK12" s="15"/>
      <c r="IOL12" s="15"/>
      <c r="IOM12" s="15"/>
      <c r="ION12" s="15"/>
      <c r="IOO12" s="15"/>
      <c r="IOP12" s="15"/>
      <c r="IOQ12" s="15"/>
      <c r="IOR12" s="15"/>
      <c r="IOS12" s="15"/>
      <c r="IOT12" s="15"/>
      <c r="IOU12" s="15"/>
      <c r="IOV12" s="15"/>
      <c r="IOW12" s="15"/>
      <c r="IOX12" s="15"/>
      <c r="IOY12" s="15"/>
      <c r="IOZ12" s="15"/>
      <c r="IPA12" s="15"/>
      <c r="IPB12" s="15"/>
      <c r="IPC12" s="15"/>
      <c r="IPD12" s="15"/>
      <c r="IPE12" s="15"/>
      <c r="IPF12" s="15"/>
      <c r="IPG12" s="15"/>
      <c r="IPH12" s="15"/>
      <c r="IPI12" s="15"/>
      <c r="IPJ12" s="15"/>
      <c r="IPK12" s="15"/>
      <c r="IPL12" s="15"/>
      <c r="IPM12" s="15"/>
      <c r="IPN12" s="15"/>
      <c r="IPO12" s="15"/>
      <c r="IPP12" s="15"/>
      <c r="IPQ12" s="15"/>
      <c r="IPR12" s="15"/>
      <c r="IPS12" s="15"/>
      <c r="IPT12" s="15"/>
      <c r="IPU12" s="15"/>
      <c r="IPV12" s="15"/>
      <c r="IPW12" s="15"/>
      <c r="IPX12" s="15"/>
      <c r="IPY12" s="15"/>
      <c r="IPZ12" s="15"/>
      <c r="IQA12" s="15"/>
      <c r="IQB12" s="15"/>
      <c r="IQC12" s="15"/>
      <c r="IQD12" s="15"/>
      <c r="IQE12" s="15"/>
      <c r="IQF12" s="15"/>
      <c r="IQG12" s="15"/>
      <c r="IQH12" s="15"/>
      <c r="IQI12" s="15"/>
      <c r="IQJ12" s="15"/>
      <c r="IQK12" s="15"/>
      <c r="IQL12" s="15"/>
      <c r="IQM12" s="15"/>
      <c r="IQN12" s="15"/>
      <c r="IQO12" s="15"/>
      <c r="IQP12" s="15"/>
      <c r="IQQ12" s="15"/>
      <c r="IQR12" s="15"/>
      <c r="IQS12" s="15"/>
      <c r="IQT12" s="15"/>
      <c r="IQU12" s="15"/>
      <c r="IQV12" s="15"/>
      <c r="IQW12" s="15"/>
      <c r="IQX12" s="15"/>
      <c r="IQY12" s="15"/>
      <c r="IQZ12" s="15"/>
      <c r="IRA12" s="15"/>
      <c r="IRB12" s="15"/>
      <c r="IRC12" s="15"/>
      <c r="IRD12" s="15"/>
      <c r="IRE12" s="15"/>
      <c r="IRF12" s="15"/>
      <c r="IRG12" s="15"/>
      <c r="IRH12" s="15"/>
      <c r="IRI12" s="15"/>
      <c r="IRJ12" s="15"/>
      <c r="IRK12" s="15"/>
      <c r="IRL12" s="15"/>
      <c r="IRM12" s="15"/>
      <c r="IRN12" s="15"/>
      <c r="IRO12" s="15"/>
      <c r="IRP12" s="15"/>
      <c r="IRQ12" s="15"/>
      <c r="IRR12" s="15"/>
      <c r="IRS12" s="15"/>
      <c r="IRT12" s="15"/>
      <c r="IRU12" s="15"/>
      <c r="IRV12" s="15"/>
      <c r="IRW12" s="15"/>
      <c r="IRX12" s="15"/>
      <c r="IRY12" s="15"/>
      <c r="IRZ12" s="15"/>
      <c r="ISA12" s="15"/>
      <c r="ISB12" s="15"/>
      <c r="ISC12" s="15"/>
      <c r="ISD12" s="15"/>
      <c r="ISE12" s="15"/>
      <c r="ISF12" s="15"/>
      <c r="ISG12" s="15"/>
      <c r="ISH12" s="15"/>
      <c r="ISI12" s="15"/>
      <c r="ISJ12" s="15"/>
      <c r="ISK12" s="15"/>
      <c r="ISL12" s="15"/>
      <c r="ISM12" s="15"/>
      <c r="ISN12" s="15"/>
      <c r="ISO12" s="15"/>
      <c r="ISP12" s="15"/>
      <c r="ISQ12" s="15"/>
      <c r="ISR12" s="15"/>
      <c r="ISS12" s="15"/>
      <c r="IST12" s="15"/>
      <c r="ISU12" s="15"/>
      <c r="ISV12" s="15"/>
      <c r="ISW12" s="15"/>
      <c r="ISX12" s="15"/>
      <c r="ISY12" s="15"/>
      <c r="ISZ12" s="15"/>
      <c r="ITA12" s="15"/>
      <c r="ITB12" s="15"/>
      <c r="ITC12" s="15"/>
      <c r="ITD12" s="15"/>
      <c r="ITE12" s="15"/>
      <c r="ITF12" s="15"/>
      <c r="ITG12" s="15"/>
      <c r="ITH12" s="15"/>
      <c r="ITI12" s="15"/>
      <c r="ITJ12" s="15"/>
      <c r="ITK12" s="15"/>
      <c r="ITL12" s="15"/>
      <c r="ITM12" s="15"/>
      <c r="ITN12" s="15"/>
      <c r="ITO12" s="15"/>
      <c r="ITP12" s="15"/>
      <c r="ITQ12" s="15"/>
      <c r="ITR12" s="15"/>
      <c r="ITS12" s="15"/>
      <c r="ITT12" s="15"/>
      <c r="ITU12" s="15"/>
      <c r="ITV12" s="15"/>
      <c r="ITW12" s="15"/>
      <c r="ITX12" s="15"/>
      <c r="ITY12" s="15"/>
      <c r="ITZ12" s="15"/>
      <c r="IUA12" s="15"/>
      <c r="IUB12" s="15"/>
      <c r="IUC12" s="15"/>
      <c r="IUD12" s="15"/>
      <c r="IUE12" s="15"/>
      <c r="IUF12" s="15"/>
      <c r="IUG12" s="15"/>
      <c r="IUH12" s="15"/>
      <c r="IUI12" s="15"/>
      <c r="IUJ12" s="15"/>
      <c r="IUK12" s="15"/>
      <c r="IUL12" s="15"/>
      <c r="IUM12" s="15"/>
      <c r="IUN12" s="15"/>
      <c r="IUO12" s="15"/>
      <c r="IUP12" s="15"/>
      <c r="IUQ12" s="15"/>
      <c r="IUR12" s="15"/>
      <c r="IUS12" s="15"/>
      <c r="IUT12" s="15"/>
      <c r="IUU12" s="15"/>
      <c r="IUV12" s="15"/>
      <c r="IUW12" s="15"/>
      <c r="IUX12" s="15"/>
      <c r="IUY12" s="15"/>
      <c r="IUZ12" s="15"/>
      <c r="IVA12" s="15"/>
      <c r="IVB12" s="15"/>
      <c r="IVC12" s="15"/>
      <c r="IVD12" s="15"/>
      <c r="IVE12" s="15"/>
      <c r="IVF12" s="15"/>
      <c r="IVG12" s="15"/>
      <c r="IVH12" s="15"/>
      <c r="IVI12" s="15"/>
      <c r="IVJ12" s="15"/>
      <c r="IVK12" s="15"/>
      <c r="IVL12" s="15"/>
      <c r="IVM12" s="15"/>
      <c r="IVN12" s="15"/>
      <c r="IVO12" s="15"/>
      <c r="IVP12" s="15"/>
      <c r="IVQ12" s="15"/>
      <c r="IVR12" s="15"/>
      <c r="IVS12" s="15"/>
      <c r="IVT12" s="15"/>
      <c r="IVU12" s="15"/>
      <c r="IVV12" s="15"/>
      <c r="IVW12" s="15"/>
      <c r="IVX12" s="15"/>
      <c r="IVY12" s="15"/>
      <c r="IVZ12" s="15"/>
      <c r="IWA12" s="15"/>
      <c r="IWB12" s="15"/>
      <c r="IWC12" s="15"/>
      <c r="IWD12" s="15"/>
      <c r="IWE12" s="15"/>
      <c r="IWF12" s="15"/>
      <c r="IWG12" s="15"/>
      <c r="IWH12" s="15"/>
      <c r="IWI12" s="15"/>
      <c r="IWJ12" s="15"/>
      <c r="IWK12" s="15"/>
      <c r="IWL12" s="15"/>
      <c r="IWM12" s="15"/>
      <c r="IWN12" s="15"/>
      <c r="IWO12" s="15"/>
      <c r="IWP12" s="15"/>
      <c r="IWQ12" s="15"/>
      <c r="IWR12" s="15"/>
      <c r="IWS12" s="15"/>
      <c r="IWT12" s="15"/>
      <c r="IWU12" s="15"/>
      <c r="IWV12" s="15"/>
      <c r="IWW12" s="15"/>
      <c r="IWX12" s="15"/>
      <c r="IWY12" s="15"/>
      <c r="IWZ12" s="15"/>
      <c r="IXA12" s="15"/>
      <c r="IXB12" s="15"/>
      <c r="IXC12" s="15"/>
      <c r="IXD12" s="15"/>
      <c r="IXE12" s="15"/>
      <c r="IXF12" s="15"/>
      <c r="IXG12" s="15"/>
      <c r="IXH12" s="15"/>
      <c r="IXI12" s="15"/>
      <c r="IXJ12" s="15"/>
      <c r="IXK12" s="15"/>
      <c r="IXL12" s="15"/>
      <c r="IXM12" s="15"/>
      <c r="IXN12" s="15"/>
      <c r="IXO12" s="15"/>
      <c r="IXP12" s="15"/>
      <c r="IXQ12" s="15"/>
      <c r="IXR12" s="15"/>
      <c r="IXS12" s="15"/>
      <c r="IXT12" s="15"/>
      <c r="IXU12" s="15"/>
      <c r="IXV12" s="15"/>
      <c r="IXW12" s="15"/>
      <c r="IXX12" s="15"/>
      <c r="IXY12" s="15"/>
      <c r="IXZ12" s="15"/>
      <c r="IYA12" s="15"/>
      <c r="IYB12" s="15"/>
      <c r="IYC12" s="15"/>
      <c r="IYD12" s="15"/>
      <c r="IYE12" s="15"/>
      <c r="IYF12" s="15"/>
      <c r="IYG12" s="15"/>
      <c r="IYH12" s="15"/>
      <c r="IYI12" s="15"/>
      <c r="IYJ12" s="15"/>
      <c r="IYK12" s="15"/>
      <c r="IYL12" s="15"/>
      <c r="IYM12" s="15"/>
      <c r="IYN12" s="15"/>
      <c r="IYO12" s="15"/>
      <c r="IYP12" s="15"/>
      <c r="IYQ12" s="15"/>
      <c r="IYR12" s="15"/>
      <c r="IYS12" s="15"/>
      <c r="IYT12" s="15"/>
      <c r="IYU12" s="15"/>
      <c r="IYV12" s="15"/>
      <c r="IYW12" s="15"/>
      <c r="IYX12" s="15"/>
      <c r="IYY12" s="15"/>
      <c r="IYZ12" s="15"/>
      <c r="IZA12" s="15"/>
      <c r="IZB12" s="15"/>
      <c r="IZC12" s="15"/>
      <c r="IZD12" s="15"/>
      <c r="IZE12" s="15"/>
      <c r="IZF12" s="15"/>
      <c r="IZG12" s="15"/>
      <c r="IZH12" s="15"/>
      <c r="IZI12" s="15"/>
      <c r="IZJ12" s="15"/>
      <c r="IZK12" s="15"/>
      <c r="IZL12" s="15"/>
      <c r="IZM12" s="15"/>
      <c r="IZN12" s="15"/>
      <c r="IZO12" s="15"/>
      <c r="IZP12" s="15"/>
      <c r="IZQ12" s="15"/>
      <c r="IZR12" s="15"/>
      <c r="IZS12" s="15"/>
      <c r="IZT12" s="15"/>
      <c r="IZU12" s="15"/>
      <c r="IZV12" s="15"/>
      <c r="IZW12" s="15"/>
      <c r="IZX12" s="15"/>
      <c r="IZY12" s="15"/>
      <c r="IZZ12" s="15"/>
      <c r="JAA12" s="15"/>
      <c r="JAB12" s="15"/>
      <c r="JAC12" s="15"/>
      <c r="JAD12" s="15"/>
      <c r="JAE12" s="15"/>
      <c r="JAF12" s="15"/>
      <c r="JAG12" s="15"/>
      <c r="JAH12" s="15"/>
      <c r="JAI12" s="15"/>
      <c r="JAJ12" s="15"/>
      <c r="JAK12" s="15"/>
      <c r="JAL12" s="15"/>
      <c r="JAM12" s="15"/>
      <c r="JAN12" s="15"/>
      <c r="JAO12" s="15"/>
      <c r="JAP12" s="15"/>
      <c r="JAQ12" s="15"/>
      <c r="JAR12" s="15"/>
      <c r="JAS12" s="15"/>
      <c r="JAT12" s="15"/>
      <c r="JAU12" s="15"/>
      <c r="JAV12" s="15"/>
      <c r="JAW12" s="15"/>
      <c r="JAX12" s="15"/>
      <c r="JAY12" s="15"/>
      <c r="JAZ12" s="15"/>
      <c r="JBA12" s="15"/>
      <c r="JBB12" s="15"/>
      <c r="JBC12" s="15"/>
      <c r="JBD12" s="15"/>
      <c r="JBE12" s="15"/>
      <c r="JBF12" s="15"/>
      <c r="JBG12" s="15"/>
      <c r="JBH12" s="15"/>
      <c r="JBI12" s="15"/>
      <c r="JBJ12" s="15"/>
      <c r="JBK12" s="15"/>
      <c r="JBL12" s="15"/>
      <c r="JBM12" s="15"/>
      <c r="JBN12" s="15"/>
      <c r="JBO12" s="15"/>
      <c r="JBP12" s="15"/>
      <c r="JBQ12" s="15"/>
      <c r="JBR12" s="15"/>
      <c r="JBS12" s="15"/>
      <c r="JBT12" s="15"/>
      <c r="JBU12" s="15"/>
      <c r="JBV12" s="15"/>
      <c r="JBW12" s="15"/>
      <c r="JBX12" s="15"/>
      <c r="JBY12" s="15"/>
      <c r="JBZ12" s="15"/>
      <c r="JCA12" s="15"/>
      <c r="JCB12" s="15"/>
      <c r="JCC12" s="15"/>
      <c r="JCD12" s="15"/>
      <c r="JCE12" s="15"/>
      <c r="JCF12" s="15"/>
      <c r="JCG12" s="15"/>
      <c r="JCH12" s="15"/>
      <c r="JCI12" s="15"/>
      <c r="JCJ12" s="15"/>
      <c r="JCK12" s="15"/>
      <c r="JCL12" s="15"/>
      <c r="JCM12" s="15"/>
      <c r="JCN12" s="15"/>
      <c r="JCO12" s="15"/>
      <c r="JCP12" s="15"/>
      <c r="JCQ12" s="15"/>
      <c r="JCR12" s="15"/>
      <c r="JCS12" s="15"/>
      <c r="JCT12" s="15"/>
      <c r="JCU12" s="15"/>
      <c r="JCV12" s="15"/>
      <c r="JCW12" s="15"/>
      <c r="JCX12" s="15"/>
      <c r="JCY12" s="15"/>
      <c r="JCZ12" s="15"/>
      <c r="JDA12" s="15"/>
      <c r="JDB12" s="15"/>
      <c r="JDC12" s="15"/>
      <c r="JDD12" s="15"/>
      <c r="JDE12" s="15"/>
      <c r="JDF12" s="15"/>
      <c r="JDG12" s="15"/>
      <c r="JDH12" s="15"/>
      <c r="JDI12" s="15"/>
      <c r="JDJ12" s="15"/>
      <c r="JDK12" s="15"/>
      <c r="JDL12" s="15"/>
      <c r="JDM12" s="15"/>
      <c r="JDN12" s="15"/>
      <c r="JDO12" s="15"/>
      <c r="JDP12" s="15"/>
      <c r="JDQ12" s="15"/>
      <c r="JDR12" s="15"/>
      <c r="JDS12" s="15"/>
      <c r="JDT12" s="15"/>
      <c r="JDU12" s="15"/>
      <c r="JDV12" s="15"/>
      <c r="JDW12" s="15"/>
      <c r="JDX12" s="15"/>
      <c r="JDY12" s="15"/>
      <c r="JDZ12" s="15"/>
      <c r="JEA12" s="15"/>
      <c r="JEB12" s="15"/>
      <c r="JEC12" s="15"/>
      <c r="JED12" s="15"/>
      <c r="JEE12" s="15"/>
      <c r="JEF12" s="15"/>
      <c r="JEG12" s="15"/>
      <c r="JEH12" s="15"/>
      <c r="JEI12" s="15"/>
      <c r="JEJ12" s="15"/>
      <c r="JEK12" s="15"/>
      <c r="JEL12" s="15"/>
      <c r="JEM12" s="15"/>
      <c r="JEN12" s="15"/>
      <c r="JEO12" s="15"/>
      <c r="JEP12" s="15"/>
      <c r="JEQ12" s="15"/>
      <c r="JER12" s="15"/>
      <c r="JES12" s="15"/>
      <c r="JET12" s="15"/>
      <c r="JEU12" s="15"/>
      <c r="JEV12" s="15"/>
      <c r="JEW12" s="15"/>
      <c r="JEX12" s="15"/>
      <c r="JEY12" s="15"/>
      <c r="JEZ12" s="15"/>
      <c r="JFA12" s="15"/>
      <c r="JFB12" s="15"/>
      <c r="JFC12" s="15"/>
      <c r="JFD12" s="15"/>
      <c r="JFE12" s="15"/>
      <c r="JFF12" s="15"/>
      <c r="JFG12" s="15"/>
      <c r="JFH12" s="15"/>
      <c r="JFI12" s="15"/>
      <c r="JFJ12" s="15"/>
      <c r="JFK12" s="15"/>
      <c r="JFL12" s="15"/>
      <c r="JFM12" s="15"/>
      <c r="JFN12" s="15"/>
      <c r="JFO12" s="15"/>
      <c r="JFP12" s="15"/>
      <c r="JFQ12" s="15"/>
      <c r="JFR12" s="15"/>
      <c r="JFS12" s="15"/>
      <c r="JFT12" s="15"/>
      <c r="JFU12" s="15"/>
      <c r="JFV12" s="15"/>
      <c r="JFW12" s="15"/>
      <c r="JFX12" s="15"/>
      <c r="JFY12" s="15"/>
      <c r="JFZ12" s="15"/>
      <c r="JGA12" s="15"/>
      <c r="JGB12" s="15"/>
      <c r="JGC12" s="15"/>
      <c r="JGD12" s="15"/>
      <c r="JGE12" s="15"/>
      <c r="JGF12" s="15"/>
      <c r="JGG12" s="15"/>
      <c r="JGH12" s="15"/>
      <c r="JGI12" s="15"/>
      <c r="JGJ12" s="15"/>
      <c r="JGK12" s="15"/>
      <c r="JGL12" s="15"/>
      <c r="JGM12" s="15"/>
      <c r="JGN12" s="15"/>
      <c r="JGO12" s="15"/>
      <c r="JGP12" s="15"/>
      <c r="JGQ12" s="15"/>
      <c r="JGR12" s="15"/>
      <c r="JGS12" s="15"/>
      <c r="JGT12" s="15"/>
      <c r="JGU12" s="15"/>
      <c r="JGV12" s="15"/>
      <c r="JGW12" s="15"/>
      <c r="JGX12" s="15"/>
      <c r="JGY12" s="15"/>
      <c r="JGZ12" s="15"/>
      <c r="JHA12" s="15"/>
      <c r="JHB12" s="15"/>
      <c r="JHC12" s="15"/>
      <c r="JHD12" s="15"/>
      <c r="JHE12" s="15"/>
      <c r="JHF12" s="15"/>
      <c r="JHG12" s="15"/>
      <c r="JHH12" s="15"/>
      <c r="JHI12" s="15"/>
      <c r="JHJ12" s="15"/>
      <c r="JHK12" s="15"/>
      <c r="JHL12" s="15"/>
      <c r="JHM12" s="15"/>
      <c r="JHN12" s="15"/>
      <c r="JHO12" s="15"/>
      <c r="JHP12" s="15"/>
      <c r="JHQ12" s="15"/>
      <c r="JHR12" s="15"/>
      <c r="JHS12" s="15"/>
      <c r="JHT12" s="15"/>
      <c r="JHU12" s="15"/>
      <c r="JHV12" s="15"/>
      <c r="JHW12" s="15"/>
      <c r="JHX12" s="15"/>
      <c r="JHY12" s="15"/>
      <c r="JHZ12" s="15"/>
      <c r="JIA12" s="15"/>
      <c r="JIB12" s="15"/>
      <c r="JIC12" s="15"/>
      <c r="JID12" s="15"/>
      <c r="JIE12" s="15"/>
      <c r="JIF12" s="15"/>
      <c r="JIG12" s="15"/>
      <c r="JIH12" s="15"/>
      <c r="JII12" s="15"/>
      <c r="JIJ12" s="15"/>
      <c r="JIK12" s="15"/>
      <c r="JIL12" s="15"/>
      <c r="JIM12" s="15"/>
      <c r="JIN12" s="15"/>
      <c r="JIO12" s="15"/>
      <c r="JIP12" s="15"/>
      <c r="JIQ12" s="15"/>
      <c r="JIR12" s="15"/>
      <c r="JIS12" s="15"/>
      <c r="JIT12" s="15"/>
      <c r="JIU12" s="15"/>
      <c r="JIV12" s="15"/>
      <c r="JIW12" s="15"/>
      <c r="JIX12" s="15"/>
      <c r="JIY12" s="15"/>
      <c r="JIZ12" s="15"/>
      <c r="JJA12" s="15"/>
      <c r="JJB12" s="15"/>
      <c r="JJC12" s="15"/>
      <c r="JJD12" s="15"/>
      <c r="JJE12" s="15"/>
      <c r="JJF12" s="15"/>
      <c r="JJG12" s="15"/>
      <c r="JJH12" s="15"/>
      <c r="JJI12" s="15"/>
      <c r="JJJ12" s="15"/>
      <c r="JJK12" s="15"/>
      <c r="JJL12" s="15"/>
      <c r="JJM12" s="15"/>
      <c r="JJN12" s="15"/>
      <c r="JJO12" s="15"/>
      <c r="JJP12" s="15"/>
      <c r="JJQ12" s="15"/>
      <c r="JJR12" s="15"/>
      <c r="JJS12" s="15"/>
      <c r="JJT12" s="15"/>
      <c r="JJU12" s="15"/>
      <c r="JJV12" s="15"/>
      <c r="JJW12" s="15"/>
      <c r="JJX12" s="15"/>
      <c r="JJY12" s="15"/>
      <c r="JJZ12" s="15"/>
      <c r="JKA12" s="15"/>
      <c r="JKB12" s="15"/>
      <c r="JKC12" s="15"/>
      <c r="JKD12" s="15"/>
      <c r="JKE12" s="15"/>
      <c r="JKF12" s="15"/>
      <c r="JKG12" s="15"/>
      <c r="JKH12" s="15"/>
      <c r="JKI12" s="15"/>
      <c r="JKJ12" s="15"/>
      <c r="JKK12" s="15"/>
      <c r="JKL12" s="15"/>
      <c r="JKM12" s="15"/>
      <c r="JKN12" s="15"/>
      <c r="JKO12" s="15"/>
      <c r="JKP12" s="15"/>
      <c r="JKQ12" s="15"/>
      <c r="JKR12" s="15"/>
      <c r="JKS12" s="15"/>
      <c r="JKT12" s="15"/>
      <c r="JKU12" s="15"/>
      <c r="JKV12" s="15"/>
      <c r="JKW12" s="15"/>
      <c r="JKX12" s="15"/>
      <c r="JKY12" s="15"/>
      <c r="JKZ12" s="15"/>
      <c r="JLA12" s="15"/>
      <c r="JLB12" s="15"/>
      <c r="JLC12" s="15"/>
      <c r="JLD12" s="15"/>
      <c r="JLE12" s="15"/>
      <c r="JLF12" s="15"/>
      <c r="JLG12" s="15"/>
      <c r="JLH12" s="15"/>
      <c r="JLI12" s="15"/>
      <c r="JLJ12" s="15"/>
      <c r="JLK12" s="15"/>
      <c r="JLL12" s="15"/>
      <c r="JLM12" s="15"/>
      <c r="JLN12" s="15"/>
      <c r="JLO12" s="15"/>
      <c r="JLP12" s="15"/>
      <c r="JLQ12" s="15"/>
      <c r="JLR12" s="15"/>
      <c r="JLS12" s="15"/>
      <c r="JLT12" s="15"/>
      <c r="JLU12" s="15"/>
      <c r="JLV12" s="15"/>
      <c r="JLW12" s="15"/>
      <c r="JLX12" s="15"/>
      <c r="JLY12" s="15"/>
      <c r="JLZ12" s="15"/>
      <c r="JMA12" s="15"/>
      <c r="JMB12" s="15"/>
      <c r="JMC12" s="15"/>
      <c r="JMD12" s="15"/>
      <c r="JME12" s="15"/>
      <c r="JMF12" s="15"/>
      <c r="JMG12" s="15"/>
      <c r="JMH12" s="15"/>
      <c r="JMI12" s="15"/>
      <c r="JMJ12" s="15"/>
      <c r="JMK12" s="15"/>
      <c r="JML12" s="15"/>
      <c r="JMM12" s="15"/>
      <c r="JMN12" s="15"/>
      <c r="JMO12" s="15"/>
      <c r="JMP12" s="15"/>
      <c r="JMQ12" s="15"/>
      <c r="JMR12" s="15"/>
      <c r="JMS12" s="15"/>
      <c r="JMT12" s="15"/>
      <c r="JMU12" s="15"/>
      <c r="JMV12" s="15"/>
      <c r="JMW12" s="15"/>
      <c r="JMX12" s="15"/>
      <c r="JMY12" s="15"/>
      <c r="JMZ12" s="15"/>
      <c r="JNA12" s="15"/>
      <c r="JNB12" s="15"/>
      <c r="JNC12" s="15"/>
      <c r="JND12" s="15"/>
      <c r="JNE12" s="15"/>
      <c r="JNF12" s="15"/>
      <c r="JNG12" s="15"/>
      <c r="JNH12" s="15"/>
      <c r="JNI12" s="15"/>
      <c r="JNJ12" s="15"/>
      <c r="JNK12" s="15"/>
      <c r="JNL12" s="15"/>
      <c r="JNM12" s="15"/>
      <c r="JNN12" s="15"/>
      <c r="JNO12" s="15"/>
      <c r="JNP12" s="15"/>
      <c r="JNQ12" s="15"/>
      <c r="JNR12" s="15"/>
      <c r="JNS12" s="15"/>
      <c r="JNT12" s="15"/>
      <c r="JNU12" s="15"/>
      <c r="JNV12" s="15"/>
      <c r="JNW12" s="15"/>
      <c r="JNX12" s="15"/>
      <c r="JNY12" s="15"/>
      <c r="JNZ12" s="15"/>
      <c r="JOA12" s="15"/>
      <c r="JOB12" s="15"/>
      <c r="JOC12" s="15"/>
      <c r="JOD12" s="15"/>
      <c r="JOE12" s="15"/>
      <c r="JOF12" s="15"/>
      <c r="JOG12" s="15"/>
      <c r="JOH12" s="15"/>
      <c r="JOI12" s="15"/>
      <c r="JOJ12" s="15"/>
      <c r="JOK12" s="15"/>
      <c r="JOL12" s="15"/>
      <c r="JOM12" s="15"/>
      <c r="JON12" s="15"/>
      <c r="JOO12" s="15"/>
      <c r="JOP12" s="15"/>
      <c r="JOQ12" s="15"/>
      <c r="JOR12" s="15"/>
      <c r="JOS12" s="15"/>
      <c r="JOT12" s="15"/>
      <c r="JOU12" s="15"/>
      <c r="JOV12" s="15"/>
      <c r="JOW12" s="15"/>
      <c r="JOX12" s="15"/>
      <c r="JOY12" s="15"/>
      <c r="JOZ12" s="15"/>
      <c r="JPA12" s="15"/>
      <c r="JPB12" s="15"/>
      <c r="JPC12" s="15"/>
      <c r="JPD12" s="15"/>
      <c r="JPE12" s="15"/>
      <c r="JPF12" s="15"/>
      <c r="JPG12" s="15"/>
      <c r="JPH12" s="15"/>
      <c r="JPI12" s="15"/>
      <c r="JPJ12" s="15"/>
      <c r="JPK12" s="15"/>
      <c r="JPL12" s="15"/>
      <c r="JPM12" s="15"/>
      <c r="JPN12" s="15"/>
      <c r="JPO12" s="15"/>
      <c r="JPP12" s="15"/>
      <c r="JPQ12" s="15"/>
      <c r="JPR12" s="15"/>
      <c r="JPS12" s="15"/>
      <c r="JPT12" s="15"/>
      <c r="JPU12" s="15"/>
      <c r="JPV12" s="15"/>
      <c r="JPW12" s="15"/>
      <c r="JPX12" s="15"/>
      <c r="JPY12" s="15"/>
      <c r="JPZ12" s="15"/>
      <c r="JQA12" s="15"/>
      <c r="JQB12" s="15"/>
      <c r="JQC12" s="15"/>
      <c r="JQD12" s="15"/>
      <c r="JQE12" s="15"/>
      <c r="JQF12" s="15"/>
      <c r="JQG12" s="15"/>
      <c r="JQH12" s="15"/>
      <c r="JQI12" s="15"/>
      <c r="JQJ12" s="15"/>
      <c r="JQK12" s="15"/>
      <c r="JQL12" s="15"/>
      <c r="JQM12" s="15"/>
      <c r="JQN12" s="15"/>
      <c r="JQO12" s="15"/>
      <c r="JQP12" s="15"/>
      <c r="JQQ12" s="15"/>
      <c r="JQR12" s="15"/>
      <c r="JQS12" s="15"/>
      <c r="JQT12" s="15"/>
      <c r="JQU12" s="15"/>
      <c r="JQV12" s="15"/>
      <c r="JQW12" s="15"/>
      <c r="JQX12" s="15"/>
      <c r="JQY12" s="15"/>
      <c r="JQZ12" s="15"/>
      <c r="JRA12" s="15"/>
      <c r="JRB12" s="15"/>
      <c r="JRC12" s="15"/>
      <c r="JRD12" s="15"/>
      <c r="JRE12" s="15"/>
      <c r="JRF12" s="15"/>
      <c r="JRG12" s="15"/>
      <c r="JRH12" s="15"/>
      <c r="JRI12" s="15"/>
      <c r="JRJ12" s="15"/>
      <c r="JRK12" s="15"/>
      <c r="JRL12" s="15"/>
      <c r="JRM12" s="15"/>
      <c r="JRN12" s="15"/>
      <c r="JRO12" s="15"/>
      <c r="JRP12" s="15"/>
      <c r="JRQ12" s="15"/>
      <c r="JRR12" s="15"/>
      <c r="JRS12" s="15"/>
      <c r="JRT12" s="15"/>
      <c r="JRU12" s="15"/>
      <c r="JRV12" s="15"/>
      <c r="JRW12" s="15"/>
      <c r="JRX12" s="15"/>
      <c r="JRY12" s="15"/>
      <c r="JRZ12" s="15"/>
      <c r="JSA12" s="15"/>
      <c r="JSB12" s="15"/>
      <c r="JSC12" s="15"/>
      <c r="JSD12" s="15"/>
      <c r="JSE12" s="15"/>
      <c r="JSF12" s="15"/>
      <c r="JSG12" s="15"/>
      <c r="JSH12" s="15"/>
      <c r="JSI12" s="15"/>
      <c r="JSJ12" s="15"/>
      <c r="JSK12" s="15"/>
      <c r="JSL12" s="15"/>
      <c r="JSM12" s="15"/>
      <c r="JSN12" s="15"/>
      <c r="JSO12" s="15"/>
      <c r="JSP12" s="15"/>
      <c r="JSQ12" s="15"/>
      <c r="JSR12" s="15"/>
      <c r="JSS12" s="15"/>
      <c r="JST12" s="15"/>
      <c r="JSU12" s="15"/>
      <c r="JSV12" s="15"/>
      <c r="JSW12" s="15"/>
      <c r="JSX12" s="15"/>
      <c r="JSY12" s="15"/>
      <c r="JSZ12" s="15"/>
      <c r="JTA12" s="15"/>
      <c r="JTB12" s="15"/>
      <c r="JTC12" s="15"/>
      <c r="JTD12" s="15"/>
      <c r="JTE12" s="15"/>
      <c r="JTF12" s="15"/>
      <c r="JTG12" s="15"/>
      <c r="JTH12" s="15"/>
      <c r="JTI12" s="15"/>
      <c r="JTJ12" s="15"/>
      <c r="JTK12" s="15"/>
      <c r="JTL12" s="15"/>
      <c r="JTM12" s="15"/>
      <c r="JTN12" s="15"/>
      <c r="JTO12" s="15"/>
      <c r="JTP12" s="15"/>
      <c r="JTQ12" s="15"/>
      <c r="JTR12" s="15"/>
      <c r="JTS12" s="15"/>
      <c r="JTT12" s="15"/>
      <c r="JTU12" s="15"/>
      <c r="JTV12" s="15"/>
      <c r="JTW12" s="15"/>
      <c r="JTX12" s="15"/>
      <c r="JTY12" s="15"/>
      <c r="JTZ12" s="15"/>
      <c r="JUA12" s="15"/>
      <c r="JUB12" s="15"/>
      <c r="JUC12" s="15"/>
      <c r="JUD12" s="15"/>
      <c r="JUE12" s="15"/>
      <c r="JUF12" s="15"/>
      <c r="JUG12" s="15"/>
      <c r="JUH12" s="15"/>
      <c r="JUI12" s="15"/>
      <c r="JUJ12" s="15"/>
      <c r="JUK12" s="15"/>
      <c r="JUL12" s="15"/>
      <c r="JUM12" s="15"/>
      <c r="JUN12" s="15"/>
      <c r="JUO12" s="15"/>
      <c r="JUP12" s="15"/>
      <c r="JUQ12" s="15"/>
      <c r="JUR12" s="15"/>
      <c r="JUS12" s="15"/>
      <c r="JUT12" s="15"/>
      <c r="JUU12" s="15"/>
      <c r="JUV12" s="15"/>
      <c r="JUW12" s="15"/>
      <c r="JUX12" s="15"/>
      <c r="JUY12" s="15"/>
      <c r="JUZ12" s="15"/>
      <c r="JVA12" s="15"/>
      <c r="JVB12" s="15"/>
      <c r="JVC12" s="15"/>
      <c r="JVD12" s="15"/>
      <c r="JVE12" s="15"/>
      <c r="JVF12" s="15"/>
      <c r="JVG12" s="15"/>
      <c r="JVH12" s="15"/>
      <c r="JVI12" s="15"/>
      <c r="JVJ12" s="15"/>
      <c r="JVK12" s="15"/>
      <c r="JVL12" s="15"/>
      <c r="JVM12" s="15"/>
      <c r="JVN12" s="15"/>
      <c r="JVO12" s="15"/>
      <c r="JVP12" s="15"/>
      <c r="JVQ12" s="15"/>
      <c r="JVR12" s="15"/>
      <c r="JVS12" s="15"/>
      <c r="JVT12" s="15"/>
      <c r="JVU12" s="15"/>
      <c r="JVV12" s="15"/>
      <c r="JVW12" s="15"/>
      <c r="JVX12" s="15"/>
      <c r="JVY12" s="15"/>
      <c r="JVZ12" s="15"/>
      <c r="JWA12" s="15"/>
      <c r="JWB12" s="15"/>
      <c r="JWC12" s="15"/>
      <c r="JWD12" s="15"/>
      <c r="JWE12" s="15"/>
      <c r="JWF12" s="15"/>
      <c r="JWG12" s="15"/>
      <c r="JWH12" s="15"/>
      <c r="JWI12" s="15"/>
      <c r="JWJ12" s="15"/>
      <c r="JWK12" s="15"/>
      <c r="JWL12" s="15"/>
      <c r="JWM12" s="15"/>
      <c r="JWN12" s="15"/>
      <c r="JWO12" s="15"/>
      <c r="JWP12" s="15"/>
      <c r="JWQ12" s="15"/>
      <c r="JWR12" s="15"/>
      <c r="JWS12" s="15"/>
      <c r="JWT12" s="15"/>
      <c r="JWU12" s="15"/>
      <c r="JWV12" s="15"/>
      <c r="JWW12" s="15"/>
      <c r="JWX12" s="15"/>
      <c r="JWY12" s="15"/>
      <c r="JWZ12" s="15"/>
      <c r="JXA12" s="15"/>
      <c r="JXB12" s="15"/>
      <c r="JXC12" s="15"/>
      <c r="JXD12" s="15"/>
      <c r="JXE12" s="15"/>
      <c r="JXF12" s="15"/>
      <c r="JXG12" s="15"/>
      <c r="JXH12" s="15"/>
      <c r="JXI12" s="15"/>
      <c r="JXJ12" s="15"/>
      <c r="JXK12" s="15"/>
      <c r="JXL12" s="15"/>
      <c r="JXM12" s="15"/>
      <c r="JXN12" s="15"/>
      <c r="JXO12" s="15"/>
      <c r="JXP12" s="15"/>
      <c r="JXQ12" s="15"/>
      <c r="JXR12" s="15"/>
      <c r="JXS12" s="15"/>
      <c r="JXT12" s="15"/>
      <c r="JXU12" s="15"/>
      <c r="JXV12" s="15"/>
      <c r="JXW12" s="15"/>
      <c r="JXX12" s="15"/>
      <c r="JXY12" s="15"/>
      <c r="JXZ12" s="15"/>
      <c r="JYA12" s="15"/>
      <c r="JYB12" s="15"/>
      <c r="JYC12" s="15"/>
      <c r="JYD12" s="15"/>
      <c r="JYE12" s="15"/>
      <c r="JYF12" s="15"/>
      <c r="JYG12" s="15"/>
      <c r="JYH12" s="15"/>
      <c r="JYI12" s="15"/>
      <c r="JYJ12" s="15"/>
      <c r="JYK12" s="15"/>
      <c r="JYL12" s="15"/>
      <c r="JYM12" s="15"/>
      <c r="JYN12" s="15"/>
      <c r="JYO12" s="15"/>
      <c r="JYP12" s="15"/>
      <c r="JYQ12" s="15"/>
      <c r="JYR12" s="15"/>
      <c r="JYS12" s="15"/>
      <c r="JYT12" s="15"/>
      <c r="JYU12" s="15"/>
      <c r="JYV12" s="15"/>
      <c r="JYW12" s="15"/>
      <c r="JYX12" s="15"/>
      <c r="JYY12" s="15"/>
      <c r="JYZ12" s="15"/>
      <c r="JZA12" s="15"/>
      <c r="JZB12" s="15"/>
      <c r="JZC12" s="15"/>
      <c r="JZD12" s="15"/>
      <c r="JZE12" s="15"/>
      <c r="JZF12" s="15"/>
      <c r="JZG12" s="15"/>
      <c r="JZH12" s="15"/>
      <c r="JZI12" s="15"/>
      <c r="JZJ12" s="15"/>
      <c r="JZK12" s="15"/>
      <c r="JZL12" s="15"/>
      <c r="JZM12" s="15"/>
      <c r="JZN12" s="15"/>
      <c r="JZO12" s="15"/>
      <c r="JZP12" s="15"/>
      <c r="JZQ12" s="15"/>
      <c r="JZR12" s="15"/>
      <c r="JZS12" s="15"/>
      <c r="JZT12" s="15"/>
      <c r="JZU12" s="15"/>
      <c r="JZV12" s="15"/>
      <c r="JZW12" s="15"/>
      <c r="JZX12" s="15"/>
      <c r="JZY12" s="15"/>
      <c r="JZZ12" s="15"/>
      <c r="KAA12" s="15"/>
      <c r="KAB12" s="15"/>
      <c r="KAC12" s="15"/>
      <c r="KAD12" s="15"/>
      <c r="KAE12" s="15"/>
      <c r="KAF12" s="15"/>
      <c r="KAG12" s="15"/>
      <c r="KAH12" s="15"/>
      <c r="KAI12" s="15"/>
      <c r="KAJ12" s="15"/>
      <c r="KAK12" s="15"/>
      <c r="KAL12" s="15"/>
      <c r="KAM12" s="15"/>
      <c r="KAN12" s="15"/>
      <c r="KAO12" s="15"/>
      <c r="KAP12" s="15"/>
      <c r="KAQ12" s="15"/>
      <c r="KAR12" s="15"/>
      <c r="KAS12" s="15"/>
      <c r="KAT12" s="15"/>
      <c r="KAU12" s="15"/>
      <c r="KAV12" s="15"/>
      <c r="KAW12" s="15"/>
      <c r="KAX12" s="15"/>
      <c r="KAY12" s="15"/>
      <c r="KAZ12" s="15"/>
      <c r="KBA12" s="15"/>
      <c r="KBB12" s="15"/>
      <c r="KBC12" s="15"/>
      <c r="KBD12" s="15"/>
      <c r="KBE12" s="15"/>
      <c r="KBF12" s="15"/>
      <c r="KBG12" s="15"/>
      <c r="KBH12" s="15"/>
      <c r="KBI12" s="15"/>
      <c r="KBJ12" s="15"/>
      <c r="KBK12" s="15"/>
      <c r="KBL12" s="15"/>
      <c r="KBM12" s="15"/>
      <c r="KBN12" s="15"/>
      <c r="KBO12" s="15"/>
      <c r="KBP12" s="15"/>
      <c r="KBQ12" s="15"/>
      <c r="KBR12" s="15"/>
      <c r="KBS12" s="15"/>
      <c r="KBT12" s="15"/>
      <c r="KBU12" s="15"/>
      <c r="KBV12" s="15"/>
      <c r="KBW12" s="15"/>
      <c r="KBX12" s="15"/>
      <c r="KBY12" s="15"/>
      <c r="KBZ12" s="15"/>
      <c r="KCA12" s="15"/>
      <c r="KCB12" s="15"/>
      <c r="KCC12" s="15"/>
      <c r="KCD12" s="15"/>
      <c r="KCE12" s="15"/>
      <c r="KCF12" s="15"/>
      <c r="KCG12" s="15"/>
      <c r="KCH12" s="15"/>
      <c r="KCI12" s="15"/>
      <c r="KCJ12" s="15"/>
      <c r="KCK12" s="15"/>
      <c r="KCL12" s="15"/>
      <c r="KCM12" s="15"/>
      <c r="KCN12" s="15"/>
      <c r="KCO12" s="15"/>
      <c r="KCP12" s="15"/>
      <c r="KCQ12" s="15"/>
      <c r="KCR12" s="15"/>
      <c r="KCS12" s="15"/>
      <c r="KCT12" s="15"/>
      <c r="KCU12" s="15"/>
      <c r="KCV12" s="15"/>
      <c r="KCW12" s="15"/>
      <c r="KCX12" s="15"/>
      <c r="KCY12" s="15"/>
      <c r="KCZ12" s="15"/>
      <c r="KDA12" s="15"/>
      <c r="KDB12" s="15"/>
      <c r="KDC12" s="15"/>
      <c r="KDD12" s="15"/>
      <c r="KDE12" s="15"/>
      <c r="KDF12" s="15"/>
      <c r="KDG12" s="15"/>
      <c r="KDH12" s="15"/>
      <c r="KDI12" s="15"/>
      <c r="KDJ12" s="15"/>
      <c r="KDK12" s="15"/>
      <c r="KDL12" s="15"/>
      <c r="KDM12" s="15"/>
      <c r="KDN12" s="15"/>
      <c r="KDO12" s="15"/>
      <c r="KDP12" s="15"/>
      <c r="KDQ12" s="15"/>
      <c r="KDR12" s="15"/>
      <c r="KDS12" s="15"/>
      <c r="KDT12" s="15"/>
      <c r="KDU12" s="15"/>
      <c r="KDV12" s="15"/>
      <c r="KDW12" s="15"/>
      <c r="KDX12" s="15"/>
      <c r="KDY12" s="15"/>
      <c r="KDZ12" s="15"/>
      <c r="KEA12" s="15"/>
      <c r="KEB12" s="15"/>
      <c r="KEC12" s="15"/>
      <c r="KED12" s="15"/>
      <c r="KEE12" s="15"/>
      <c r="KEF12" s="15"/>
      <c r="KEG12" s="15"/>
      <c r="KEH12" s="15"/>
      <c r="KEI12" s="15"/>
      <c r="KEJ12" s="15"/>
      <c r="KEK12" s="15"/>
      <c r="KEL12" s="15"/>
      <c r="KEM12" s="15"/>
      <c r="KEN12" s="15"/>
      <c r="KEO12" s="15"/>
      <c r="KEP12" s="15"/>
      <c r="KEQ12" s="15"/>
      <c r="KER12" s="15"/>
      <c r="KES12" s="15"/>
      <c r="KET12" s="15"/>
      <c r="KEU12" s="15"/>
      <c r="KEV12" s="15"/>
      <c r="KEW12" s="15"/>
      <c r="KEX12" s="15"/>
      <c r="KEY12" s="15"/>
      <c r="KEZ12" s="15"/>
      <c r="KFA12" s="15"/>
      <c r="KFB12" s="15"/>
      <c r="KFC12" s="15"/>
      <c r="KFD12" s="15"/>
      <c r="KFE12" s="15"/>
      <c r="KFF12" s="15"/>
      <c r="KFG12" s="15"/>
      <c r="KFH12" s="15"/>
      <c r="KFI12" s="15"/>
      <c r="KFJ12" s="15"/>
      <c r="KFK12" s="15"/>
      <c r="KFL12" s="15"/>
      <c r="KFM12" s="15"/>
      <c r="KFN12" s="15"/>
      <c r="KFO12" s="15"/>
      <c r="KFP12" s="15"/>
      <c r="KFQ12" s="15"/>
      <c r="KFR12" s="15"/>
      <c r="KFS12" s="15"/>
      <c r="KFT12" s="15"/>
      <c r="KFU12" s="15"/>
      <c r="KFV12" s="15"/>
      <c r="KFW12" s="15"/>
      <c r="KFX12" s="15"/>
      <c r="KFY12" s="15"/>
      <c r="KFZ12" s="15"/>
      <c r="KGA12" s="15"/>
      <c r="KGB12" s="15"/>
      <c r="KGC12" s="15"/>
      <c r="KGD12" s="15"/>
      <c r="KGE12" s="15"/>
      <c r="KGF12" s="15"/>
      <c r="KGG12" s="15"/>
      <c r="KGH12" s="15"/>
      <c r="KGI12" s="15"/>
      <c r="KGJ12" s="15"/>
      <c r="KGK12" s="15"/>
      <c r="KGL12" s="15"/>
      <c r="KGM12" s="15"/>
      <c r="KGN12" s="15"/>
      <c r="KGO12" s="15"/>
      <c r="KGP12" s="15"/>
      <c r="KGQ12" s="15"/>
      <c r="KGR12" s="15"/>
      <c r="KGS12" s="15"/>
      <c r="KGT12" s="15"/>
      <c r="KGU12" s="15"/>
      <c r="KGV12" s="15"/>
      <c r="KGW12" s="15"/>
      <c r="KGX12" s="15"/>
      <c r="KGY12" s="15"/>
      <c r="KGZ12" s="15"/>
      <c r="KHA12" s="15"/>
      <c r="KHB12" s="15"/>
      <c r="KHC12" s="15"/>
      <c r="KHD12" s="15"/>
      <c r="KHE12" s="15"/>
      <c r="KHF12" s="15"/>
      <c r="KHG12" s="15"/>
      <c r="KHH12" s="15"/>
      <c r="KHI12" s="15"/>
      <c r="KHJ12" s="15"/>
      <c r="KHK12" s="15"/>
      <c r="KHL12" s="15"/>
      <c r="KHM12" s="15"/>
      <c r="KHN12" s="15"/>
      <c r="KHO12" s="15"/>
      <c r="KHP12" s="15"/>
      <c r="KHQ12" s="15"/>
      <c r="KHR12" s="15"/>
      <c r="KHS12" s="15"/>
      <c r="KHT12" s="15"/>
      <c r="KHU12" s="15"/>
      <c r="KHV12" s="15"/>
      <c r="KHW12" s="15"/>
      <c r="KHX12" s="15"/>
      <c r="KHY12" s="15"/>
      <c r="KHZ12" s="15"/>
      <c r="KIA12" s="15"/>
      <c r="KIB12" s="15"/>
      <c r="KIC12" s="15"/>
      <c r="KID12" s="15"/>
      <c r="KIE12" s="15"/>
      <c r="KIF12" s="15"/>
      <c r="KIG12" s="15"/>
      <c r="KIH12" s="15"/>
      <c r="KII12" s="15"/>
      <c r="KIJ12" s="15"/>
      <c r="KIK12" s="15"/>
      <c r="KIL12" s="15"/>
      <c r="KIM12" s="15"/>
      <c r="KIN12" s="15"/>
      <c r="KIO12" s="15"/>
      <c r="KIP12" s="15"/>
      <c r="KIQ12" s="15"/>
      <c r="KIR12" s="15"/>
      <c r="KIS12" s="15"/>
      <c r="KIT12" s="15"/>
      <c r="KIU12" s="15"/>
      <c r="KIV12" s="15"/>
      <c r="KIW12" s="15"/>
      <c r="KIX12" s="15"/>
      <c r="KIY12" s="15"/>
      <c r="KIZ12" s="15"/>
      <c r="KJA12" s="15"/>
      <c r="KJB12" s="15"/>
      <c r="KJC12" s="15"/>
      <c r="KJD12" s="15"/>
      <c r="KJE12" s="15"/>
      <c r="KJF12" s="15"/>
      <c r="KJG12" s="15"/>
      <c r="KJH12" s="15"/>
      <c r="KJI12" s="15"/>
      <c r="KJJ12" s="15"/>
      <c r="KJK12" s="15"/>
      <c r="KJL12" s="15"/>
      <c r="KJM12" s="15"/>
      <c r="KJN12" s="15"/>
      <c r="KJO12" s="15"/>
      <c r="KJP12" s="15"/>
      <c r="KJQ12" s="15"/>
      <c r="KJR12" s="15"/>
      <c r="KJS12" s="15"/>
      <c r="KJT12" s="15"/>
      <c r="KJU12" s="15"/>
      <c r="KJV12" s="15"/>
      <c r="KJW12" s="15"/>
      <c r="KJX12" s="15"/>
      <c r="KJY12" s="15"/>
      <c r="KJZ12" s="15"/>
      <c r="KKA12" s="15"/>
      <c r="KKB12" s="15"/>
      <c r="KKC12" s="15"/>
      <c r="KKD12" s="15"/>
      <c r="KKE12" s="15"/>
      <c r="KKF12" s="15"/>
      <c r="KKG12" s="15"/>
      <c r="KKH12" s="15"/>
      <c r="KKI12" s="15"/>
      <c r="KKJ12" s="15"/>
      <c r="KKK12" s="15"/>
      <c r="KKL12" s="15"/>
      <c r="KKM12" s="15"/>
      <c r="KKN12" s="15"/>
      <c r="KKO12" s="15"/>
      <c r="KKP12" s="15"/>
      <c r="KKQ12" s="15"/>
      <c r="KKR12" s="15"/>
      <c r="KKS12" s="15"/>
      <c r="KKT12" s="15"/>
      <c r="KKU12" s="15"/>
      <c r="KKV12" s="15"/>
      <c r="KKW12" s="15"/>
      <c r="KKX12" s="15"/>
      <c r="KKY12" s="15"/>
      <c r="KKZ12" s="15"/>
      <c r="KLA12" s="15"/>
      <c r="KLB12" s="15"/>
      <c r="KLC12" s="15"/>
      <c r="KLD12" s="15"/>
      <c r="KLE12" s="15"/>
      <c r="KLF12" s="15"/>
      <c r="KLG12" s="15"/>
      <c r="KLH12" s="15"/>
      <c r="KLI12" s="15"/>
      <c r="KLJ12" s="15"/>
      <c r="KLK12" s="15"/>
      <c r="KLL12" s="15"/>
      <c r="KLM12" s="15"/>
      <c r="KLN12" s="15"/>
      <c r="KLO12" s="15"/>
      <c r="KLP12" s="15"/>
      <c r="KLQ12" s="15"/>
      <c r="KLR12" s="15"/>
      <c r="KLS12" s="15"/>
      <c r="KLT12" s="15"/>
      <c r="KLU12" s="15"/>
      <c r="KLV12" s="15"/>
      <c r="KLW12" s="15"/>
      <c r="KLX12" s="15"/>
      <c r="KLY12" s="15"/>
      <c r="KLZ12" s="15"/>
      <c r="KMA12" s="15"/>
      <c r="KMB12" s="15"/>
      <c r="KMC12" s="15"/>
      <c r="KMD12" s="15"/>
      <c r="KME12" s="15"/>
      <c r="KMF12" s="15"/>
      <c r="KMG12" s="15"/>
      <c r="KMH12" s="15"/>
      <c r="KMI12" s="15"/>
      <c r="KMJ12" s="15"/>
      <c r="KMK12" s="15"/>
      <c r="KML12" s="15"/>
      <c r="KMM12" s="15"/>
      <c r="KMN12" s="15"/>
      <c r="KMO12" s="15"/>
      <c r="KMP12" s="15"/>
      <c r="KMQ12" s="15"/>
      <c r="KMR12" s="15"/>
      <c r="KMS12" s="15"/>
      <c r="KMT12" s="15"/>
      <c r="KMU12" s="15"/>
      <c r="KMV12" s="15"/>
      <c r="KMW12" s="15"/>
      <c r="KMX12" s="15"/>
      <c r="KMY12" s="15"/>
      <c r="KMZ12" s="15"/>
      <c r="KNA12" s="15"/>
      <c r="KNB12" s="15"/>
      <c r="KNC12" s="15"/>
      <c r="KND12" s="15"/>
      <c r="KNE12" s="15"/>
      <c r="KNF12" s="15"/>
      <c r="KNG12" s="15"/>
      <c r="KNH12" s="15"/>
      <c r="KNI12" s="15"/>
      <c r="KNJ12" s="15"/>
      <c r="KNK12" s="15"/>
      <c r="KNL12" s="15"/>
      <c r="KNM12" s="15"/>
      <c r="KNN12" s="15"/>
      <c r="KNO12" s="15"/>
      <c r="KNP12" s="15"/>
      <c r="KNQ12" s="15"/>
      <c r="KNR12" s="15"/>
      <c r="KNS12" s="15"/>
      <c r="KNT12" s="15"/>
      <c r="KNU12" s="15"/>
      <c r="KNV12" s="15"/>
      <c r="KNW12" s="15"/>
      <c r="KNX12" s="15"/>
      <c r="KNY12" s="15"/>
      <c r="KNZ12" s="15"/>
      <c r="KOA12" s="15"/>
      <c r="KOB12" s="15"/>
      <c r="KOC12" s="15"/>
      <c r="KOD12" s="15"/>
      <c r="KOE12" s="15"/>
      <c r="KOF12" s="15"/>
      <c r="KOG12" s="15"/>
      <c r="KOH12" s="15"/>
      <c r="KOI12" s="15"/>
      <c r="KOJ12" s="15"/>
      <c r="KOK12" s="15"/>
      <c r="KOL12" s="15"/>
      <c r="KOM12" s="15"/>
      <c r="KON12" s="15"/>
      <c r="KOO12" s="15"/>
      <c r="KOP12" s="15"/>
      <c r="KOQ12" s="15"/>
      <c r="KOR12" s="15"/>
      <c r="KOS12" s="15"/>
      <c r="KOT12" s="15"/>
      <c r="KOU12" s="15"/>
      <c r="KOV12" s="15"/>
      <c r="KOW12" s="15"/>
      <c r="KOX12" s="15"/>
      <c r="KOY12" s="15"/>
      <c r="KOZ12" s="15"/>
      <c r="KPA12" s="15"/>
      <c r="KPB12" s="15"/>
      <c r="KPC12" s="15"/>
      <c r="KPD12" s="15"/>
      <c r="KPE12" s="15"/>
      <c r="KPF12" s="15"/>
      <c r="KPG12" s="15"/>
      <c r="KPH12" s="15"/>
      <c r="KPI12" s="15"/>
      <c r="KPJ12" s="15"/>
      <c r="KPK12" s="15"/>
      <c r="KPL12" s="15"/>
      <c r="KPM12" s="15"/>
      <c r="KPN12" s="15"/>
      <c r="KPO12" s="15"/>
      <c r="KPP12" s="15"/>
      <c r="KPQ12" s="15"/>
      <c r="KPR12" s="15"/>
      <c r="KPS12" s="15"/>
      <c r="KPT12" s="15"/>
      <c r="KPU12" s="15"/>
      <c r="KPV12" s="15"/>
      <c r="KPW12" s="15"/>
      <c r="KPX12" s="15"/>
      <c r="KPY12" s="15"/>
      <c r="KPZ12" s="15"/>
      <c r="KQA12" s="15"/>
      <c r="KQB12" s="15"/>
      <c r="KQC12" s="15"/>
      <c r="KQD12" s="15"/>
      <c r="KQE12" s="15"/>
      <c r="KQF12" s="15"/>
      <c r="KQG12" s="15"/>
      <c r="KQH12" s="15"/>
      <c r="KQI12" s="15"/>
      <c r="KQJ12" s="15"/>
      <c r="KQK12" s="15"/>
      <c r="KQL12" s="15"/>
      <c r="KQM12" s="15"/>
      <c r="KQN12" s="15"/>
      <c r="KQO12" s="15"/>
      <c r="KQP12" s="15"/>
      <c r="KQQ12" s="15"/>
      <c r="KQR12" s="15"/>
      <c r="KQS12" s="15"/>
      <c r="KQT12" s="15"/>
      <c r="KQU12" s="15"/>
      <c r="KQV12" s="15"/>
      <c r="KQW12" s="15"/>
      <c r="KQX12" s="15"/>
      <c r="KQY12" s="15"/>
      <c r="KQZ12" s="15"/>
      <c r="KRA12" s="15"/>
      <c r="KRB12" s="15"/>
      <c r="KRC12" s="15"/>
      <c r="KRD12" s="15"/>
      <c r="KRE12" s="15"/>
      <c r="KRF12" s="15"/>
      <c r="KRG12" s="15"/>
      <c r="KRH12" s="15"/>
      <c r="KRI12" s="15"/>
      <c r="KRJ12" s="15"/>
      <c r="KRK12" s="15"/>
      <c r="KRL12" s="15"/>
      <c r="KRM12" s="15"/>
      <c r="KRN12" s="15"/>
      <c r="KRO12" s="15"/>
      <c r="KRP12" s="15"/>
      <c r="KRQ12" s="15"/>
      <c r="KRR12" s="15"/>
      <c r="KRS12" s="15"/>
      <c r="KRT12" s="15"/>
      <c r="KRU12" s="15"/>
      <c r="KRV12" s="15"/>
      <c r="KRW12" s="15"/>
      <c r="KRX12" s="15"/>
      <c r="KRY12" s="15"/>
      <c r="KRZ12" s="15"/>
      <c r="KSA12" s="15"/>
      <c r="KSB12" s="15"/>
      <c r="KSC12" s="15"/>
      <c r="KSD12" s="15"/>
      <c r="KSE12" s="15"/>
      <c r="KSF12" s="15"/>
      <c r="KSG12" s="15"/>
      <c r="KSH12" s="15"/>
      <c r="KSI12" s="15"/>
      <c r="KSJ12" s="15"/>
      <c r="KSK12" s="15"/>
      <c r="KSL12" s="15"/>
      <c r="KSM12" s="15"/>
      <c r="KSN12" s="15"/>
      <c r="KSO12" s="15"/>
      <c r="KSP12" s="15"/>
      <c r="KSQ12" s="15"/>
      <c r="KSR12" s="15"/>
      <c r="KSS12" s="15"/>
      <c r="KST12" s="15"/>
      <c r="KSU12" s="15"/>
      <c r="KSV12" s="15"/>
      <c r="KSW12" s="15"/>
      <c r="KSX12" s="15"/>
      <c r="KSY12" s="15"/>
      <c r="KSZ12" s="15"/>
      <c r="KTA12" s="15"/>
      <c r="KTB12" s="15"/>
      <c r="KTC12" s="15"/>
      <c r="KTD12" s="15"/>
      <c r="KTE12" s="15"/>
      <c r="KTF12" s="15"/>
      <c r="KTG12" s="15"/>
      <c r="KTH12" s="15"/>
      <c r="KTI12" s="15"/>
      <c r="KTJ12" s="15"/>
      <c r="KTK12" s="15"/>
      <c r="KTL12" s="15"/>
      <c r="KTM12" s="15"/>
      <c r="KTN12" s="15"/>
      <c r="KTO12" s="15"/>
      <c r="KTP12" s="15"/>
      <c r="KTQ12" s="15"/>
      <c r="KTR12" s="15"/>
      <c r="KTS12" s="15"/>
      <c r="KTT12" s="15"/>
      <c r="KTU12" s="15"/>
      <c r="KTV12" s="15"/>
      <c r="KTW12" s="15"/>
      <c r="KTX12" s="15"/>
      <c r="KTY12" s="15"/>
      <c r="KTZ12" s="15"/>
      <c r="KUA12" s="15"/>
      <c r="KUB12" s="15"/>
      <c r="KUC12" s="15"/>
      <c r="KUD12" s="15"/>
      <c r="KUE12" s="15"/>
      <c r="KUF12" s="15"/>
      <c r="KUG12" s="15"/>
      <c r="KUH12" s="15"/>
      <c r="KUI12" s="15"/>
      <c r="KUJ12" s="15"/>
      <c r="KUK12" s="15"/>
      <c r="KUL12" s="15"/>
      <c r="KUM12" s="15"/>
      <c r="KUN12" s="15"/>
      <c r="KUO12" s="15"/>
      <c r="KUP12" s="15"/>
      <c r="KUQ12" s="15"/>
      <c r="KUR12" s="15"/>
      <c r="KUS12" s="15"/>
      <c r="KUT12" s="15"/>
      <c r="KUU12" s="15"/>
      <c r="KUV12" s="15"/>
      <c r="KUW12" s="15"/>
      <c r="KUX12" s="15"/>
      <c r="KUY12" s="15"/>
      <c r="KUZ12" s="15"/>
      <c r="KVA12" s="15"/>
      <c r="KVB12" s="15"/>
      <c r="KVC12" s="15"/>
      <c r="KVD12" s="15"/>
      <c r="KVE12" s="15"/>
      <c r="KVF12" s="15"/>
      <c r="KVG12" s="15"/>
      <c r="KVH12" s="15"/>
      <c r="KVI12" s="15"/>
      <c r="KVJ12" s="15"/>
      <c r="KVK12" s="15"/>
      <c r="KVL12" s="15"/>
      <c r="KVM12" s="15"/>
      <c r="KVN12" s="15"/>
      <c r="KVO12" s="15"/>
      <c r="KVP12" s="15"/>
      <c r="KVQ12" s="15"/>
      <c r="KVR12" s="15"/>
      <c r="KVS12" s="15"/>
      <c r="KVT12" s="15"/>
      <c r="KVU12" s="15"/>
      <c r="KVV12" s="15"/>
      <c r="KVW12" s="15"/>
      <c r="KVX12" s="15"/>
      <c r="KVY12" s="15"/>
      <c r="KVZ12" s="15"/>
      <c r="KWA12" s="15"/>
      <c r="KWB12" s="15"/>
      <c r="KWC12" s="15"/>
      <c r="KWD12" s="15"/>
      <c r="KWE12" s="15"/>
      <c r="KWF12" s="15"/>
      <c r="KWG12" s="15"/>
      <c r="KWH12" s="15"/>
      <c r="KWI12" s="15"/>
      <c r="KWJ12" s="15"/>
      <c r="KWK12" s="15"/>
      <c r="KWL12" s="15"/>
      <c r="KWM12" s="15"/>
      <c r="KWN12" s="15"/>
      <c r="KWO12" s="15"/>
      <c r="KWP12" s="15"/>
      <c r="KWQ12" s="15"/>
      <c r="KWR12" s="15"/>
      <c r="KWS12" s="15"/>
      <c r="KWT12" s="15"/>
      <c r="KWU12" s="15"/>
      <c r="KWV12" s="15"/>
      <c r="KWW12" s="15"/>
      <c r="KWX12" s="15"/>
      <c r="KWY12" s="15"/>
      <c r="KWZ12" s="15"/>
      <c r="KXA12" s="15"/>
      <c r="KXB12" s="15"/>
      <c r="KXC12" s="15"/>
      <c r="KXD12" s="15"/>
      <c r="KXE12" s="15"/>
      <c r="KXF12" s="15"/>
      <c r="KXG12" s="15"/>
      <c r="KXH12" s="15"/>
      <c r="KXI12" s="15"/>
      <c r="KXJ12" s="15"/>
      <c r="KXK12" s="15"/>
      <c r="KXL12" s="15"/>
      <c r="KXM12" s="15"/>
      <c r="KXN12" s="15"/>
      <c r="KXO12" s="15"/>
      <c r="KXP12" s="15"/>
      <c r="KXQ12" s="15"/>
      <c r="KXR12" s="15"/>
      <c r="KXS12" s="15"/>
      <c r="KXT12" s="15"/>
      <c r="KXU12" s="15"/>
      <c r="KXV12" s="15"/>
      <c r="KXW12" s="15"/>
      <c r="KXX12" s="15"/>
      <c r="KXY12" s="15"/>
      <c r="KXZ12" s="15"/>
      <c r="KYA12" s="15"/>
      <c r="KYB12" s="15"/>
      <c r="KYC12" s="15"/>
      <c r="KYD12" s="15"/>
      <c r="KYE12" s="15"/>
      <c r="KYF12" s="15"/>
      <c r="KYG12" s="15"/>
      <c r="KYH12" s="15"/>
      <c r="KYI12" s="15"/>
      <c r="KYJ12" s="15"/>
      <c r="KYK12" s="15"/>
      <c r="KYL12" s="15"/>
      <c r="KYM12" s="15"/>
      <c r="KYN12" s="15"/>
      <c r="KYO12" s="15"/>
      <c r="KYP12" s="15"/>
      <c r="KYQ12" s="15"/>
      <c r="KYR12" s="15"/>
      <c r="KYS12" s="15"/>
      <c r="KYT12" s="15"/>
      <c r="KYU12" s="15"/>
      <c r="KYV12" s="15"/>
      <c r="KYW12" s="15"/>
      <c r="KYX12" s="15"/>
      <c r="KYY12" s="15"/>
      <c r="KYZ12" s="15"/>
      <c r="KZA12" s="15"/>
      <c r="KZB12" s="15"/>
      <c r="KZC12" s="15"/>
      <c r="KZD12" s="15"/>
      <c r="KZE12" s="15"/>
      <c r="KZF12" s="15"/>
      <c r="KZG12" s="15"/>
      <c r="KZH12" s="15"/>
      <c r="KZI12" s="15"/>
      <c r="KZJ12" s="15"/>
      <c r="KZK12" s="15"/>
      <c r="KZL12" s="15"/>
      <c r="KZM12" s="15"/>
      <c r="KZN12" s="15"/>
      <c r="KZO12" s="15"/>
      <c r="KZP12" s="15"/>
      <c r="KZQ12" s="15"/>
      <c r="KZR12" s="15"/>
      <c r="KZS12" s="15"/>
      <c r="KZT12" s="15"/>
      <c r="KZU12" s="15"/>
      <c r="KZV12" s="15"/>
      <c r="KZW12" s="15"/>
      <c r="KZX12" s="15"/>
      <c r="KZY12" s="15"/>
      <c r="KZZ12" s="15"/>
      <c r="LAA12" s="15"/>
      <c r="LAB12" s="15"/>
      <c r="LAC12" s="15"/>
      <c r="LAD12" s="15"/>
      <c r="LAE12" s="15"/>
      <c r="LAF12" s="15"/>
      <c r="LAG12" s="15"/>
      <c r="LAH12" s="15"/>
      <c r="LAI12" s="15"/>
      <c r="LAJ12" s="15"/>
      <c r="LAK12" s="15"/>
      <c r="LAL12" s="15"/>
      <c r="LAM12" s="15"/>
      <c r="LAN12" s="15"/>
      <c r="LAO12" s="15"/>
      <c r="LAP12" s="15"/>
      <c r="LAQ12" s="15"/>
      <c r="LAR12" s="15"/>
      <c r="LAS12" s="15"/>
      <c r="LAT12" s="15"/>
      <c r="LAU12" s="15"/>
      <c r="LAV12" s="15"/>
      <c r="LAW12" s="15"/>
      <c r="LAX12" s="15"/>
      <c r="LAY12" s="15"/>
      <c r="LAZ12" s="15"/>
      <c r="LBA12" s="15"/>
      <c r="LBB12" s="15"/>
      <c r="LBC12" s="15"/>
      <c r="LBD12" s="15"/>
      <c r="LBE12" s="15"/>
      <c r="LBF12" s="15"/>
      <c r="LBG12" s="15"/>
      <c r="LBH12" s="15"/>
      <c r="LBI12" s="15"/>
      <c r="LBJ12" s="15"/>
      <c r="LBK12" s="15"/>
      <c r="LBL12" s="15"/>
      <c r="LBM12" s="15"/>
      <c r="LBN12" s="15"/>
      <c r="LBO12" s="15"/>
      <c r="LBP12" s="15"/>
      <c r="LBQ12" s="15"/>
      <c r="LBR12" s="15"/>
      <c r="LBS12" s="15"/>
      <c r="LBT12" s="15"/>
      <c r="LBU12" s="15"/>
      <c r="LBV12" s="15"/>
      <c r="LBW12" s="15"/>
      <c r="LBX12" s="15"/>
      <c r="LBY12" s="15"/>
      <c r="LBZ12" s="15"/>
      <c r="LCA12" s="15"/>
      <c r="LCB12" s="15"/>
      <c r="LCC12" s="15"/>
      <c r="LCD12" s="15"/>
      <c r="LCE12" s="15"/>
      <c r="LCF12" s="15"/>
      <c r="LCG12" s="15"/>
      <c r="LCH12" s="15"/>
      <c r="LCI12" s="15"/>
      <c r="LCJ12" s="15"/>
      <c r="LCK12" s="15"/>
      <c r="LCL12" s="15"/>
      <c r="LCM12" s="15"/>
      <c r="LCN12" s="15"/>
      <c r="LCO12" s="15"/>
      <c r="LCP12" s="15"/>
      <c r="LCQ12" s="15"/>
      <c r="LCR12" s="15"/>
      <c r="LCS12" s="15"/>
      <c r="LCT12" s="15"/>
      <c r="LCU12" s="15"/>
      <c r="LCV12" s="15"/>
      <c r="LCW12" s="15"/>
      <c r="LCX12" s="15"/>
      <c r="LCY12" s="15"/>
      <c r="LCZ12" s="15"/>
      <c r="LDA12" s="15"/>
      <c r="LDB12" s="15"/>
      <c r="LDC12" s="15"/>
      <c r="LDD12" s="15"/>
      <c r="LDE12" s="15"/>
      <c r="LDF12" s="15"/>
      <c r="LDG12" s="15"/>
      <c r="LDH12" s="15"/>
      <c r="LDI12" s="15"/>
      <c r="LDJ12" s="15"/>
      <c r="LDK12" s="15"/>
      <c r="LDL12" s="15"/>
      <c r="LDM12" s="15"/>
      <c r="LDN12" s="15"/>
      <c r="LDO12" s="15"/>
      <c r="LDP12" s="15"/>
      <c r="LDQ12" s="15"/>
      <c r="LDR12" s="15"/>
      <c r="LDS12" s="15"/>
      <c r="LDT12" s="15"/>
      <c r="LDU12" s="15"/>
      <c r="LDV12" s="15"/>
      <c r="LDW12" s="15"/>
      <c r="LDX12" s="15"/>
      <c r="LDY12" s="15"/>
      <c r="LDZ12" s="15"/>
      <c r="LEA12" s="15"/>
      <c r="LEB12" s="15"/>
      <c r="LEC12" s="15"/>
      <c r="LED12" s="15"/>
      <c r="LEE12" s="15"/>
      <c r="LEF12" s="15"/>
      <c r="LEG12" s="15"/>
      <c r="LEH12" s="15"/>
      <c r="LEI12" s="15"/>
      <c r="LEJ12" s="15"/>
      <c r="LEK12" s="15"/>
      <c r="LEL12" s="15"/>
      <c r="LEM12" s="15"/>
      <c r="LEN12" s="15"/>
      <c r="LEO12" s="15"/>
      <c r="LEP12" s="15"/>
      <c r="LEQ12" s="15"/>
      <c r="LER12" s="15"/>
      <c r="LES12" s="15"/>
      <c r="LET12" s="15"/>
      <c r="LEU12" s="15"/>
      <c r="LEV12" s="15"/>
      <c r="LEW12" s="15"/>
      <c r="LEX12" s="15"/>
      <c r="LEY12" s="15"/>
      <c r="LEZ12" s="15"/>
      <c r="LFA12" s="15"/>
      <c r="LFB12" s="15"/>
      <c r="LFC12" s="15"/>
      <c r="LFD12" s="15"/>
      <c r="LFE12" s="15"/>
      <c r="LFF12" s="15"/>
      <c r="LFG12" s="15"/>
      <c r="LFH12" s="15"/>
      <c r="LFI12" s="15"/>
      <c r="LFJ12" s="15"/>
      <c r="LFK12" s="15"/>
      <c r="LFL12" s="15"/>
      <c r="LFM12" s="15"/>
      <c r="LFN12" s="15"/>
      <c r="LFO12" s="15"/>
      <c r="LFP12" s="15"/>
      <c r="LFQ12" s="15"/>
      <c r="LFR12" s="15"/>
      <c r="LFS12" s="15"/>
      <c r="LFT12" s="15"/>
      <c r="LFU12" s="15"/>
      <c r="LFV12" s="15"/>
      <c r="LFW12" s="15"/>
      <c r="LFX12" s="15"/>
      <c r="LFY12" s="15"/>
      <c r="LFZ12" s="15"/>
      <c r="LGA12" s="15"/>
      <c r="LGB12" s="15"/>
      <c r="LGC12" s="15"/>
      <c r="LGD12" s="15"/>
      <c r="LGE12" s="15"/>
      <c r="LGF12" s="15"/>
      <c r="LGG12" s="15"/>
      <c r="LGH12" s="15"/>
      <c r="LGI12" s="15"/>
      <c r="LGJ12" s="15"/>
      <c r="LGK12" s="15"/>
      <c r="LGL12" s="15"/>
      <c r="LGM12" s="15"/>
      <c r="LGN12" s="15"/>
      <c r="LGO12" s="15"/>
      <c r="LGP12" s="15"/>
      <c r="LGQ12" s="15"/>
      <c r="LGR12" s="15"/>
      <c r="LGS12" s="15"/>
      <c r="LGT12" s="15"/>
      <c r="LGU12" s="15"/>
      <c r="LGV12" s="15"/>
      <c r="LGW12" s="15"/>
      <c r="LGX12" s="15"/>
      <c r="LGY12" s="15"/>
      <c r="LGZ12" s="15"/>
      <c r="LHA12" s="15"/>
      <c r="LHB12" s="15"/>
      <c r="LHC12" s="15"/>
      <c r="LHD12" s="15"/>
      <c r="LHE12" s="15"/>
      <c r="LHF12" s="15"/>
      <c r="LHG12" s="15"/>
      <c r="LHH12" s="15"/>
      <c r="LHI12" s="15"/>
      <c r="LHJ12" s="15"/>
      <c r="LHK12" s="15"/>
      <c r="LHL12" s="15"/>
      <c r="LHM12" s="15"/>
      <c r="LHN12" s="15"/>
      <c r="LHO12" s="15"/>
      <c r="LHP12" s="15"/>
      <c r="LHQ12" s="15"/>
      <c r="LHR12" s="15"/>
      <c r="LHS12" s="15"/>
      <c r="LHT12" s="15"/>
      <c r="LHU12" s="15"/>
      <c r="LHV12" s="15"/>
      <c r="LHW12" s="15"/>
      <c r="LHX12" s="15"/>
      <c r="LHY12" s="15"/>
      <c r="LHZ12" s="15"/>
      <c r="LIA12" s="15"/>
      <c r="LIB12" s="15"/>
      <c r="LIC12" s="15"/>
      <c r="LID12" s="15"/>
      <c r="LIE12" s="15"/>
      <c r="LIF12" s="15"/>
      <c r="LIG12" s="15"/>
      <c r="LIH12" s="15"/>
      <c r="LII12" s="15"/>
      <c r="LIJ12" s="15"/>
      <c r="LIK12" s="15"/>
      <c r="LIL12" s="15"/>
      <c r="LIM12" s="15"/>
      <c r="LIN12" s="15"/>
      <c r="LIO12" s="15"/>
      <c r="LIP12" s="15"/>
      <c r="LIQ12" s="15"/>
      <c r="LIR12" s="15"/>
      <c r="LIS12" s="15"/>
      <c r="LIT12" s="15"/>
      <c r="LIU12" s="15"/>
      <c r="LIV12" s="15"/>
      <c r="LIW12" s="15"/>
      <c r="LIX12" s="15"/>
      <c r="LIY12" s="15"/>
      <c r="LIZ12" s="15"/>
      <c r="LJA12" s="15"/>
      <c r="LJB12" s="15"/>
      <c r="LJC12" s="15"/>
      <c r="LJD12" s="15"/>
      <c r="LJE12" s="15"/>
      <c r="LJF12" s="15"/>
      <c r="LJG12" s="15"/>
      <c r="LJH12" s="15"/>
      <c r="LJI12" s="15"/>
      <c r="LJJ12" s="15"/>
      <c r="LJK12" s="15"/>
      <c r="LJL12" s="15"/>
      <c r="LJM12" s="15"/>
      <c r="LJN12" s="15"/>
      <c r="LJO12" s="15"/>
      <c r="LJP12" s="15"/>
      <c r="LJQ12" s="15"/>
      <c r="LJR12" s="15"/>
      <c r="LJS12" s="15"/>
      <c r="LJT12" s="15"/>
      <c r="LJU12" s="15"/>
      <c r="LJV12" s="15"/>
      <c r="LJW12" s="15"/>
      <c r="LJX12" s="15"/>
      <c r="LJY12" s="15"/>
      <c r="LJZ12" s="15"/>
      <c r="LKA12" s="15"/>
      <c r="LKB12" s="15"/>
      <c r="LKC12" s="15"/>
      <c r="LKD12" s="15"/>
      <c r="LKE12" s="15"/>
      <c r="LKF12" s="15"/>
      <c r="LKG12" s="15"/>
      <c r="LKH12" s="15"/>
      <c r="LKI12" s="15"/>
      <c r="LKJ12" s="15"/>
      <c r="LKK12" s="15"/>
      <c r="LKL12" s="15"/>
      <c r="LKM12" s="15"/>
      <c r="LKN12" s="15"/>
      <c r="LKO12" s="15"/>
      <c r="LKP12" s="15"/>
      <c r="LKQ12" s="15"/>
      <c r="LKR12" s="15"/>
      <c r="LKS12" s="15"/>
      <c r="LKT12" s="15"/>
      <c r="LKU12" s="15"/>
      <c r="LKV12" s="15"/>
      <c r="LKW12" s="15"/>
      <c r="LKX12" s="15"/>
      <c r="LKY12" s="15"/>
      <c r="LKZ12" s="15"/>
      <c r="LLA12" s="15"/>
      <c r="LLB12" s="15"/>
      <c r="LLC12" s="15"/>
      <c r="LLD12" s="15"/>
      <c r="LLE12" s="15"/>
      <c r="LLF12" s="15"/>
      <c r="LLG12" s="15"/>
      <c r="LLH12" s="15"/>
      <c r="LLI12" s="15"/>
      <c r="LLJ12" s="15"/>
      <c r="LLK12" s="15"/>
      <c r="LLL12" s="15"/>
      <c r="LLM12" s="15"/>
      <c r="LLN12" s="15"/>
      <c r="LLO12" s="15"/>
      <c r="LLP12" s="15"/>
      <c r="LLQ12" s="15"/>
      <c r="LLR12" s="15"/>
      <c r="LLS12" s="15"/>
      <c r="LLT12" s="15"/>
      <c r="LLU12" s="15"/>
      <c r="LLV12" s="15"/>
      <c r="LLW12" s="15"/>
      <c r="LLX12" s="15"/>
      <c r="LLY12" s="15"/>
      <c r="LLZ12" s="15"/>
      <c r="LMA12" s="15"/>
      <c r="LMB12" s="15"/>
      <c r="LMC12" s="15"/>
      <c r="LMD12" s="15"/>
      <c r="LME12" s="15"/>
      <c r="LMF12" s="15"/>
      <c r="LMG12" s="15"/>
      <c r="LMH12" s="15"/>
      <c r="LMI12" s="15"/>
      <c r="LMJ12" s="15"/>
      <c r="LMK12" s="15"/>
      <c r="LML12" s="15"/>
      <c r="LMM12" s="15"/>
      <c r="LMN12" s="15"/>
      <c r="LMO12" s="15"/>
      <c r="LMP12" s="15"/>
      <c r="LMQ12" s="15"/>
      <c r="LMR12" s="15"/>
      <c r="LMS12" s="15"/>
      <c r="LMT12" s="15"/>
      <c r="LMU12" s="15"/>
      <c r="LMV12" s="15"/>
      <c r="LMW12" s="15"/>
      <c r="LMX12" s="15"/>
      <c r="LMY12" s="15"/>
      <c r="LMZ12" s="15"/>
      <c r="LNA12" s="15"/>
      <c r="LNB12" s="15"/>
      <c r="LNC12" s="15"/>
      <c r="LND12" s="15"/>
      <c r="LNE12" s="15"/>
      <c r="LNF12" s="15"/>
      <c r="LNG12" s="15"/>
      <c r="LNH12" s="15"/>
      <c r="LNI12" s="15"/>
      <c r="LNJ12" s="15"/>
      <c r="LNK12" s="15"/>
      <c r="LNL12" s="15"/>
      <c r="LNM12" s="15"/>
      <c r="LNN12" s="15"/>
      <c r="LNO12" s="15"/>
      <c r="LNP12" s="15"/>
      <c r="LNQ12" s="15"/>
      <c r="LNR12" s="15"/>
      <c r="LNS12" s="15"/>
      <c r="LNT12" s="15"/>
      <c r="LNU12" s="15"/>
      <c r="LNV12" s="15"/>
      <c r="LNW12" s="15"/>
      <c r="LNX12" s="15"/>
      <c r="LNY12" s="15"/>
      <c r="LNZ12" s="15"/>
      <c r="LOA12" s="15"/>
      <c r="LOB12" s="15"/>
      <c r="LOC12" s="15"/>
      <c r="LOD12" s="15"/>
      <c r="LOE12" s="15"/>
      <c r="LOF12" s="15"/>
      <c r="LOG12" s="15"/>
      <c r="LOH12" s="15"/>
      <c r="LOI12" s="15"/>
      <c r="LOJ12" s="15"/>
      <c r="LOK12" s="15"/>
      <c r="LOL12" s="15"/>
      <c r="LOM12" s="15"/>
      <c r="LON12" s="15"/>
      <c r="LOO12" s="15"/>
      <c r="LOP12" s="15"/>
      <c r="LOQ12" s="15"/>
      <c r="LOR12" s="15"/>
      <c r="LOS12" s="15"/>
      <c r="LOT12" s="15"/>
      <c r="LOU12" s="15"/>
      <c r="LOV12" s="15"/>
      <c r="LOW12" s="15"/>
      <c r="LOX12" s="15"/>
      <c r="LOY12" s="15"/>
      <c r="LOZ12" s="15"/>
      <c r="LPA12" s="15"/>
      <c r="LPB12" s="15"/>
      <c r="LPC12" s="15"/>
      <c r="LPD12" s="15"/>
      <c r="LPE12" s="15"/>
      <c r="LPF12" s="15"/>
      <c r="LPG12" s="15"/>
      <c r="LPH12" s="15"/>
      <c r="LPI12" s="15"/>
      <c r="LPJ12" s="15"/>
      <c r="LPK12" s="15"/>
      <c r="LPL12" s="15"/>
      <c r="LPM12" s="15"/>
      <c r="LPN12" s="15"/>
      <c r="LPO12" s="15"/>
      <c r="LPP12" s="15"/>
      <c r="LPQ12" s="15"/>
      <c r="LPR12" s="15"/>
      <c r="LPS12" s="15"/>
      <c r="LPT12" s="15"/>
      <c r="LPU12" s="15"/>
      <c r="LPV12" s="15"/>
      <c r="LPW12" s="15"/>
      <c r="LPX12" s="15"/>
      <c r="LPY12" s="15"/>
      <c r="LPZ12" s="15"/>
      <c r="LQA12" s="15"/>
      <c r="LQB12" s="15"/>
      <c r="LQC12" s="15"/>
      <c r="LQD12" s="15"/>
      <c r="LQE12" s="15"/>
      <c r="LQF12" s="15"/>
      <c r="LQG12" s="15"/>
      <c r="LQH12" s="15"/>
      <c r="LQI12" s="15"/>
      <c r="LQJ12" s="15"/>
      <c r="LQK12" s="15"/>
      <c r="LQL12" s="15"/>
      <c r="LQM12" s="15"/>
      <c r="LQN12" s="15"/>
      <c r="LQO12" s="15"/>
      <c r="LQP12" s="15"/>
      <c r="LQQ12" s="15"/>
      <c r="LQR12" s="15"/>
      <c r="LQS12" s="15"/>
      <c r="LQT12" s="15"/>
      <c r="LQU12" s="15"/>
      <c r="LQV12" s="15"/>
      <c r="LQW12" s="15"/>
      <c r="LQX12" s="15"/>
      <c r="LQY12" s="15"/>
      <c r="LQZ12" s="15"/>
      <c r="LRA12" s="15"/>
      <c r="LRB12" s="15"/>
      <c r="LRC12" s="15"/>
      <c r="LRD12" s="15"/>
      <c r="LRE12" s="15"/>
      <c r="LRF12" s="15"/>
      <c r="LRG12" s="15"/>
      <c r="LRH12" s="15"/>
      <c r="LRI12" s="15"/>
      <c r="LRJ12" s="15"/>
      <c r="LRK12" s="15"/>
      <c r="LRL12" s="15"/>
      <c r="LRM12" s="15"/>
      <c r="LRN12" s="15"/>
      <c r="LRO12" s="15"/>
      <c r="LRP12" s="15"/>
      <c r="LRQ12" s="15"/>
      <c r="LRR12" s="15"/>
      <c r="LRS12" s="15"/>
      <c r="LRT12" s="15"/>
      <c r="LRU12" s="15"/>
      <c r="LRV12" s="15"/>
      <c r="LRW12" s="15"/>
      <c r="LRX12" s="15"/>
      <c r="LRY12" s="15"/>
      <c r="LRZ12" s="15"/>
      <c r="LSA12" s="15"/>
      <c r="LSB12" s="15"/>
      <c r="LSC12" s="15"/>
      <c r="LSD12" s="15"/>
      <c r="LSE12" s="15"/>
      <c r="LSF12" s="15"/>
      <c r="LSG12" s="15"/>
      <c r="LSH12" s="15"/>
      <c r="LSI12" s="15"/>
      <c r="LSJ12" s="15"/>
      <c r="LSK12" s="15"/>
      <c r="LSL12" s="15"/>
      <c r="LSM12" s="15"/>
      <c r="LSN12" s="15"/>
      <c r="LSO12" s="15"/>
      <c r="LSP12" s="15"/>
      <c r="LSQ12" s="15"/>
      <c r="LSR12" s="15"/>
      <c r="LSS12" s="15"/>
      <c r="LST12" s="15"/>
      <c r="LSU12" s="15"/>
      <c r="LSV12" s="15"/>
      <c r="LSW12" s="15"/>
      <c r="LSX12" s="15"/>
      <c r="LSY12" s="15"/>
      <c r="LSZ12" s="15"/>
      <c r="LTA12" s="15"/>
      <c r="LTB12" s="15"/>
      <c r="LTC12" s="15"/>
      <c r="LTD12" s="15"/>
      <c r="LTE12" s="15"/>
      <c r="LTF12" s="15"/>
      <c r="LTG12" s="15"/>
      <c r="LTH12" s="15"/>
      <c r="LTI12" s="15"/>
      <c r="LTJ12" s="15"/>
      <c r="LTK12" s="15"/>
      <c r="LTL12" s="15"/>
      <c r="LTM12" s="15"/>
      <c r="LTN12" s="15"/>
      <c r="LTO12" s="15"/>
      <c r="LTP12" s="15"/>
      <c r="LTQ12" s="15"/>
      <c r="LTR12" s="15"/>
      <c r="LTS12" s="15"/>
      <c r="LTT12" s="15"/>
      <c r="LTU12" s="15"/>
      <c r="LTV12" s="15"/>
      <c r="LTW12" s="15"/>
      <c r="LTX12" s="15"/>
      <c r="LTY12" s="15"/>
      <c r="LTZ12" s="15"/>
      <c r="LUA12" s="15"/>
      <c r="LUB12" s="15"/>
      <c r="LUC12" s="15"/>
      <c r="LUD12" s="15"/>
      <c r="LUE12" s="15"/>
      <c r="LUF12" s="15"/>
      <c r="LUG12" s="15"/>
      <c r="LUH12" s="15"/>
      <c r="LUI12" s="15"/>
      <c r="LUJ12" s="15"/>
      <c r="LUK12" s="15"/>
      <c r="LUL12" s="15"/>
      <c r="LUM12" s="15"/>
      <c r="LUN12" s="15"/>
      <c r="LUO12" s="15"/>
      <c r="LUP12" s="15"/>
      <c r="LUQ12" s="15"/>
      <c r="LUR12" s="15"/>
      <c r="LUS12" s="15"/>
      <c r="LUT12" s="15"/>
      <c r="LUU12" s="15"/>
      <c r="LUV12" s="15"/>
      <c r="LUW12" s="15"/>
      <c r="LUX12" s="15"/>
      <c r="LUY12" s="15"/>
      <c r="LUZ12" s="15"/>
      <c r="LVA12" s="15"/>
      <c r="LVB12" s="15"/>
      <c r="LVC12" s="15"/>
      <c r="LVD12" s="15"/>
      <c r="LVE12" s="15"/>
      <c r="LVF12" s="15"/>
      <c r="LVG12" s="15"/>
      <c r="LVH12" s="15"/>
      <c r="LVI12" s="15"/>
      <c r="LVJ12" s="15"/>
      <c r="LVK12" s="15"/>
      <c r="LVL12" s="15"/>
      <c r="LVM12" s="15"/>
      <c r="LVN12" s="15"/>
      <c r="LVO12" s="15"/>
      <c r="LVP12" s="15"/>
      <c r="LVQ12" s="15"/>
      <c r="LVR12" s="15"/>
      <c r="LVS12" s="15"/>
      <c r="LVT12" s="15"/>
      <c r="LVU12" s="15"/>
      <c r="LVV12" s="15"/>
      <c r="LVW12" s="15"/>
      <c r="LVX12" s="15"/>
      <c r="LVY12" s="15"/>
      <c r="LVZ12" s="15"/>
      <c r="LWA12" s="15"/>
      <c r="LWB12" s="15"/>
      <c r="LWC12" s="15"/>
      <c r="LWD12" s="15"/>
      <c r="LWE12" s="15"/>
      <c r="LWF12" s="15"/>
      <c r="LWG12" s="15"/>
      <c r="LWH12" s="15"/>
      <c r="LWI12" s="15"/>
      <c r="LWJ12" s="15"/>
      <c r="LWK12" s="15"/>
      <c r="LWL12" s="15"/>
      <c r="LWM12" s="15"/>
      <c r="LWN12" s="15"/>
      <c r="LWO12" s="15"/>
      <c r="LWP12" s="15"/>
      <c r="LWQ12" s="15"/>
      <c r="LWR12" s="15"/>
      <c r="LWS12" s="15"/>
      <c r="LWT12" s="15"/>
      <c r="LWU12" s="15"/>
      <c r="LWV12" s="15"/>
      <c r="LWW12" s="15"/>
      <c r="LWX12" s="15"/>
      <c r="LWY12" s="15"/>
      <c r="LWZ12" s="15"/>
      <c r="LXA12" s="15"/>
      <c r="LXB12" s="15"/>
      <c r="LXC12" s="15"/>
      <c r="LXD12" s="15"/>
      <c r="LXE12" s="15"/>
      <c r="LXF12" s="15"/>
      <c r="LXG12" s="15"/>
      <c r="LXH12" s="15"/>
      <c r="LXI12" s="15"/>
      <c r="LXJ12" s="15"/>
      <c r="LXK12" s="15"/>
      <c r="LXL12" s="15"/>
      <c r="LXM12" s="15"/>
      <c r="LXN12" s="15"/>
      <c r="LXO12" s="15"/>
      <c r="LXP12" s="15"/>
      <c r="LXQ12" s="15"/>
      <c r="LXR12" s="15"/>
      <c r="LXS12" s="15"/>
      <c r="LXT12" s="15"/>
      <c r="LXU12" s="15"/>
      <c r="LXV12" s="15"/>
      <c r="LXW12" s="15"/>
      <c r="LXX12" s="15"/>
      <c r="LXY12" s="15"/>
      <c r="LXZ12" s="15"/>
      <c r="LYA12" s="15"/>
      <c r="LYB12" s="15"/>
      <c r="LYC12" s="15"/>
      <c r="LYD12" s="15"/>
      <c r="LYE12" s="15"/>
      <c r="LYF12" s="15"/>
      <c r="LYG12" s="15"/>
      <c r="LYH12" s="15"/>
      <c r="LYI12" s="15"/>
      <c r="LYJ12" s="15"/>
      <c r="LYK12" s="15"/>
      <c r="LYL12" s="15"/>
      <c r="LYM12" s="15"/>
      <c r="LYN12" s="15"/>
      <c r="LYO12" s="15"/>
      <c r="LYP12" s="15"/>
      <c r="LYQ12" s="15"/>
      <c r="LYR12" s="15"/>
      <c r="LYS12" s="15"/>
      <c r="LYT12" s="15"/>
      <c r="LYU12" s="15"/>
      <c r="LYV12" s="15"/>
      <c r="LYW12" s="15"/>
      <c r="LYX12" s="15"/>
      <c r="LYY12" s="15"/>
      <c r="LYZ12" s="15"/>
      <c r="LZA12" s="15"/>
      <c r="LZB12" s="15"/>
      <c r="LZC12" s="15"/>
      <c r="LZD12" s="15"/>
      <c r="LZE12" s="15"/>
      <c r="LZF12" s="15"/>
      <c r="LZG12" s="15"/>
      <c r="LZH12" s="15"/>
      <c r="LZI12" s="15"/>
      <c r="LZJ12" s="15"/>
      <c r="LZK12" s="15"/>
      <c r="LZL12" s="15"/>
      <c r="LZM12" s="15"/>
      <c r="LZN12" s="15"/>
      <c r="LZO12" s="15"/>
      <c r="LZP12" s="15"/>
      <c r="LZQ12" s="15"/>
      <c r="LZR12" s="15"/>
      <c r="LZS12" s="15"/>
      <c r="LZT12" s="15"/>
      <c r="LZU12" s="15"/>
      <c r="LZV12" s="15"/>
      <c r="LZW12" s="15"/>
      <c r="LZX12" s="15"/>
      <c r="LZY12" s="15"/>
      <c r="LZZ12" s="15"/>
      <c r="MAA12" s="15"/>
      <c r="MAB12" s="15"/>
      <c r="MAC12" s="15"/>
      <c r="MAD12" s="15"/>
      <c r="MAE12" s="15"/>
      <c r="MAF12" s="15"/>
      <c r="MAG12" s="15"/>
      <c r="MAH12" s="15"/>
      <c r="MAI12" s="15"/>
      <c r="MAJ12" s="15"/>
      <c r="MAK12" s="15"/>
      <c r="MAL12" s="15"/>
      <c r="MAM12" s="15"/>
      <c r="MAN12" s="15"/>
      <c r="MAO12" s="15"/>
      <c r="MAP12" s="15"/>
      <c r="MAQ12" s="15"/>
      <c r="MAR12" s="15"/>
      <c r="MAS12" s="15"/>
      <c r="MAT12" s="15"/>
      <c r="MAU12" s="15"/>
      <c r="MAV12" s="15"/>
      <c r="MAW12" s="15"/>
      <c r="MAX12" s="15"/>
      <c r="MAY12" s="15"/>
      <c r="MAZ12" s="15"/>
      <c r="MBA12" s="15"/>
      <c r="MBB12" s="15"/>
      <c r="MBC12" s="15"/>
      <c r="MBD12" s="15"/>
      <c r="MBE12" s="15"/>
      <c r="MBF12" s="15"/>
      <c r="MBG12" s="15"/>
      <c r="MBH12" s="15"/>
      <c r="MBI12" s="15"/>
      <c r="MBJ12" s="15"/>
      <c r="MBK12" s="15"/>
      <c r="MBL12" s="15"/>
      <c r="MBM12" s="15"/>
      <c r="MBN12" s="15"/>
      <c r="MBO12" s="15"/>
      <c r="MBP12" s="15"/>
      <c r="MBQ12" s="15"/>
      <c r="MBR12" s="15"/>
      <c r="MBS12" s="15"/>
      <c r="MBT12" s="15"/>
      <c r="MBU12" s="15"/>
      <c r="MBV12" s="15"/>
      <c r="MBW12" s="15"/>
      <c r="MBX12" s="15"/>
      <c r="MBY12" s="15"/>
      <c r="MBZ12" s="15"/>
      <c r="MCA12" s="15"/>
      <c r="MCB12" s="15"/>
      <c r="MCC12" s="15"/>
      <c r="MCD12" s="15"/>
      <c r="MCE12" s="15"/>
      <c r="MCF12" s="15"/>
      <c r="MCG12" s="15"/>
      <c r="MCH12" s="15"/>
      <c r="MCI12" s="15"/>
      <c r="MCJ12" s="15"/>
      <c r="MCK12" s="15"/>
      <c r="MCL12" s="15"/>
      <c r="MCM12" s="15"/>
      <c r="MCN12" s="15"/>
      <c r="MCO12" s="15"/>
      <c r="MCP12" s="15"/>
      <c r="MCQ12" s="15"/>
      <c r="MCR12" s="15"/>
      <c r="MCS12" s="15"/>
      <c r="MCT12" s="15"/>
      <c r="MCU12" s="15"/>
      <c r="MCV12" s="15"/>
      <c r="MCW12" s="15"/>
      <c r="MCX12" s="15"/>
      <c r="MCY12" s="15"/>
      <c r="MCZ12" s="15"/>
      <c r="MDA12" s="15"/>
      <c r="MDB12" s="15"/>
      <c r="MDC12" s="15"/>
      <c r="MDD12" s="15"/>
      <c r="MDE12" s="15"/>
      <c r="MDF12" s="15"/>
      <c r="MDG12" s="15"/>
      <c r="MDH12" s="15"/>
      <c r="MDI12" s="15"/>
      <c r="MDJ12" s="15"/>
      <c r="MDK12" s="15"/>
      <c r="MDL12" s="15"/>
      <c r="MDM12" s="15"/>
      <c r="MDN12" s="15"/>
      <c r="MDO12" s="15"/>
      <c r="MDP12" s="15"/>
      <c r="MDQ12" s="15"/>
      <c r="MDR12" s="15"/>
      <c r="MDS12" s="15"/>
      <c r="MDT12" s="15"/>
      <c r="MDU12" s="15"/>
      <c r="MDV12" s="15"/>
      <c r="MDW12" s="15"/>
      <c r="MDX12" s="15"/>
      <c r="MDY12" s="15"/>
      <c r="MDZ12" s="15"/>
      <c r="MEA12" s="15"/>
      <c r="MEB12" s="15"/>
      <c r="MEC12" s="15"/>
      <c r="MED12" s="15"/>
      <c r="MEE12" s="15"/>
      <c r="MEF12" s="15"/>
      <c r="MEG12" s="15"/>
      <c r="MEH12" s="15"/>
      <c r="MEI12" s="15"/>
      <c r="MEJ12" s="15"/>
      <c r="MEK12" s="15"/>
      <c r="MEL12" s="15"/>
      <c r="MEM12" s="15"/>
      <c r="MEN12" s="15"/>
      <c r="MEO12" s="15"/>
      <c r="MEP12" s="15"/>
      <c r="MEQ12" s="15"/>
      <c r="MER12" s="15"/>
      <c r="MES12" s="15"/>
      <c r="MET12" s="15"/>
      <c r="MEU12" s="15"/>
      <c r="MEV12" s="15"/>
      <c r="MEW12" s="15"/>
      <c r="MEX12" s="15"/>
      <c r="MEY12" s="15"/>
      <c r="MEZ12" s="15"/>
      <c r="MFA12" s="15"/>
      <c r="MFB12" s="15"/>
      <c r="MFC12" s="15"/>
      <c r="MFD12" s="15"/>
      <c r="MFE12" s="15"/>
      <c r="MFF12" s="15"/>
      <c r="MFG12" s="15"/>
      <c r="MFH12" s="15"/>
      <c r="MFI12" s="15"/>
      <c r="MFJ12" s="15"/>
      <c r="MFK12" s="15"/>
      <c r="MFL12" s="15"/>
      <c r="MFM12" s="15"/>
      <c r="MFN12" s="15"/>
      <c r="MFO12" s="15"/>
      <c r="MFP12" s="15"/>
      <c r="MFQ12" s="15"/>
      <c r="MFR12" s="15"/>
      <c r="MFS12" s="15"/>
      <c r="MFT12" s="15"/>
      <c r="MFU12" s="15"/>
      <c r="MFV12" s="15"/>
      <c r="MFW12" s="15"/>
      <c r="MFX12" s="15"/>
      <c r="MFY12" s="15"/>
      <c r="MFZ12" s="15"/>
      <c r="MGA12" s="15"/>
      <c r="MGB12" s="15"/>
      <c r="MGC12" s="15"/>
      <c r="MGD12" s="15"/>
      <c r="MGE12" s="15"/>
      <c r="MGF12" s="15"/>
      <c r="MGG12" s="15"/>
      <c r="MGH12" s="15"/>
      <c r="MGI12" s="15"/>
      <c r="MGJ12" s="15"/>
      <c r="MGK12" s="15"/>
      <c r="MGL12" s="15"/>
      <c r="MGM12" s="15"/>
      <c r="MGN12" s="15"/>
      <c r="MGO12" s="15"/>
      <c r="MGP12" s="15"/>
      <c r="MGQ12" s="15"/>
      <c r="MGR12" s="15"/>
      <c r="MGS12" s="15"/>
      <c r="MGT12" s="15"/>
      <c r="MGU12" s="15"/>
      <c r="MGV12" s="15"/>
      <c r="MGW12" s="15"/>
      <c r="MGX12" s="15"/>
      <c r="MGY12" s="15"/>
      <c r="MGZ12" s="15"/>
      <c r="MHA12" s="15"/>
      <c r="MHB12" s="15"/>
      <c r="MHC12" s="15"/>
      <c r="MHD12" s="15"/>
      <c r="MHE12" s="15"/>
      <c r="MHF12" s="15"/>
      <c r="MHG12" s="15"/>
      <c r="MHH12" s="15"/>
      <c r="MHI12" s="15"/>
      <c r="MHJ12" s="15"/>
      <c r="MHK12" s="15"/>
      <c r="MHL12" s="15"/>
      <c r="MHM12" s="15"/>
      <c r="MHN12" s="15"/>
      <c r="MHO12" s="15"/>
      <c r="MHP12" s="15"/>
      <c r="MHQ12" s="15"/>
      <c r="MHR12" s="15"/>
      <c r="MHS12" s="15"/>
      <c r="MHT12" s="15"/>
      <c r="MHU12" s="15"/>
      <c r="MHV12" s="15"/>
      <c r="MHW12" s="15"/>
      <c r="MHX12" s="15"/>
      <c r="MHY12" s="15"/>
      <c r="MHZ12" s="15"/>
      <c r="MIA12" s="15"/>
      <c r="MIB12" s="15"/>
      <c r="MIC12" s="15"/>
      <c r="MID12" s="15"/>
      <c r="MIE12" s="15"/>
      <c r="MIF12" s="15"/>
      <c r="MIG12" s="15"/>
      <c r="MIH12" s="15"/>
      <c r="MII12" s="15"/>
      <c r="MIJ12" s="15"/>
      <c r="MIK12" s="15"/>
      <c r="MIL12" s="15"/>
      <c r="MIM12" s="15"/>
      <c r="MIN12" s="15"/>
      <c r="MIO12" s="15"/>
      <c r="MIP12" s="15"/>
      <c r="MIQ12" s="15"/>
      <c r="MIR12" s="15"/>
      <c r="MIS12" s="15"/>
      <c r="MIT12" s="15"/>
      <c r="MIU12" s="15"/>
      <c r="MIV12" s="15"/>
      <c r="MIW12" s="15"/>
      <c r="MIX12" s="15"/>
      <c r="MIY12" s="15"/>
      <c r="MIZ12" s="15"/>
      <c r="MJA12" s="15"/>
      <c r="MJB12" s="15"/>
      <c r="MJC12" s="15"/>
      <c r="MJD12" s="15"/>
      <c r="MJE12" s="15"/>
      <c r="MJF12" s="15"/>
      <c r="MJG12" s="15"/>
      <c r="MJH12" s="15"/>
      <c r="MJI12" s="15"/>
      <c r="MJJ12" s="15"/>
      <c r="MJK12" s="15"/>
      <c r="MJL12" s="15"/>
      <c r="MJM12" s="15"/>
      <c r="MJN12" s="15"/>
      <c r="MJO12" s="15"/>
      <c r="MJP12" s="15"/>
      <c r="MJQ12" s="15"/>
      <c r="MJR12" s="15"/>
      <c r="MJS12" s="15"/>
      <c r="MJT12" s="15"/>
      <c r="MJU12" s="15"/>
      <c r="MJV12" s="15"/>
      <c r="MJW12" s="15"/>
      <c r="MJX12" s="15"/>
      <c r="MJY12" s="15"/>
      <c r="MJZ12" s="15"/>
      <c r="MKA12" s="15"/>
      <c r="MKB12" s="15"/>
      <c r="MKC12" s="15"/>
      <c r="MKD12" s="15"/>
      <c r="MKE12" s="15"/>
      <c r="MKF12" s="15"/>
      <c r="MKG12" s="15"/>
      <c r="MKH12" s="15"/>
      <c r="MKI12" s="15"/>
      <c r="MKJ12" s="15"/>
      <c r="MKK12" s="15"/>
      <c r="MKL12" s="15"/>
      <c r="MKM12" s="15"/>
      <c r="MKN12" s="15"/>
      <c r="MKO12" s="15"/>
      <c r="MKP12" s="15"/>
      <c r="MKQ12" s="15"/>
      <c r="MKR12" s="15"/>
      <c r="MKS12" s="15"/>
      <c r="MKT12" s="15"/>
      <c r="MKU12" s="15"/>
      <c r="MKV12" s="15"/>
      <c r="MKW12" s="15"/>
      <c r="MKX12" s="15"/>
      <c r="MKY12" s="15"/>
      <c r="MKZ12" s="15"/>
      <c r="MLA12" s="15"/>
      <c r="MLB12" s="15"/>
      <c r="MLC12" s="15"/>
      <c r="MLD12" s="15"/>
      <c r="MLE12" s="15"/>
      <c r="MLF12" s="15"/>
      <c r="MLG12" s="15"/>
      <c r="MLH12" s="15"/>
      <c r="MLI12" s="15"/>
      <c r="MLJ12" s="15"/>
      <c r="MLK12" s="15"/>
      <c r="MLL12" s="15"/>
      <c r="MLM12" s="15"/>
      <c r="MLN12" s="15"/>
      <c r="MLO12" s="15"/>
      <c r="MLP12" s="15"/>
      <c r="MLQ12" s="15"/>
      <c r="MLR12" s="15"/>
      <c r="MLS12" s="15"/>
      <c r="MLT12" s="15"/>
      <c r="MLU12" s="15"/>
      <c r="MLV12" s="15"/>
      <c r="MLW12" s="15"/>
      <c r="MLX12" s="15"/>
      <c r="MLY12" s="15"/>
      <c r="MLZ12" s="15"/>
      <c r="MMA12" s="15"/>
      <c r="MMB12" s="15"/>
      <c r="MMC12" s="15"/>
      <c r="MMD12" s="15"/>
      <c r="MME12" s="15"/>
      <c r="MMF12" s="15"/>
      <c r="MMG12" s="15"/>
      <c r="MMH12" s="15"/>
      <c r="MMI12" s="15"/>
      <c r="MMJ12" s="15"/>
      <c r="MMK12" s="15"/>
      <c r="MML12" s="15"/>
      <c r="MMM12" s="15"/>
      <c r="MMN12" s="15"/>
      <c r="MMO12" s="15"/>
      <c r="MMP12" s="15"/>
      <c r="MMQ12" s="15"/>
      <c r="MMR12" s="15"/>
      <c r="MMS12" s="15"/>
      <c r="MMT12" s="15"/>
      <c r="MMU12" s="15"/>
      <c r="MMV12" s="15"/>
      <c r="MMW12" s="15"/>
      <c r="MMX12" s="15"/>
      <c r="MMY12" s="15"/>
      <c r="MMZ12" s="15"/>
      <c r="MNA12" s="15"/>
      <c r="MNB12" s="15"/>
      <c r="MNC12" s="15"/>
      <c r="MND12" s="15"/>
      <c r="MNE12" s="15"/>
      <c r="MNF12" s="15"/>
      <c r="MNG12" s="15"/>
      <c r="MNH12" s="15"/>
      <c r="MNI12" s="15"/>
      <c r="MNJ12" s="15"/>
      <c r="MNK12" s="15"/>
      <c r="MNL12" s="15"/>
      <c r="MNM12" s="15"/>
      <c r="MNN12" s="15"/>
      <c r="MNO12" s="15"/>
      <c r="MNP12" s="15"/>
      <c r="MNQ12" s="15"/>
      <c r="MNR12" s="15"/>
      <c r="MNS12" s="15"/>
      <c r="MNT12" s="15"/>
      <c r="MNU12" s="15"/>
      <c r="MNV12" s="15"/>
      <c r="MNW12" s="15"/>
      <c r="MNX12" s="15"/>
      <c r="MNY12" s="15"/>
      <c r="MNZ12" s="15"/>
      <c r="MOA12" s="15"/>
      <c r="MOB12" s="15"/>
      <c r="MOC12" s="15"/>
      <c r="MOD12" s="15"/>
      <c r="MOE12" s="15"/>
      <c r="MOF12" s="15"/>
      <c r="MOG12" s="15"/>
      <c r="MOH12" s="15"/>
      <c r="MOI12" s="15"/>
      <c r="MOJ12" s="15"/>
      <c r="MOK12" s="15"/>
      <c r="MOL12" s="15"/>
      <c r="MOM12" s="15"/>
      <c r="MON12" s="15"/>
      <c r="MOO12" s="15"/>
      <c r="MOP12" s="15"/>
      <c r="MOQ12" s="15"/>
      <c r="MOR12" s="15"/>
      <c r="MOS12" s="15"/>
      <c r="MOT12" s="15"/>
      <c r="MOU12" s="15"/>
      <c r="MOV12" s="15"/>
      <c r="MOW12" s="15"/>
      <c r="MOX12" s="15"/>
      <c r="MOY12" s="15"/>
      <c r="MOZ12" s="15"/>
      <c r="MPA12" s="15"/>
      <c r="MPB12" s="15"/>
      <c r="MPC12" s="15"/>
      <c r="MPD12" s="15"/>
      <c r="MPE12" s="15"/>
      <c r="MPF12" s="15"/>
      <c r="MPG12" s="15"/>
      <c r="MPH12" s="15"/>
      <c r="MPI12" s="15"/>
      <c r="MPJ12" s="15"/>
      <c r="MPK12" s="15"/>
      <c r="MPL12" s="15"/>
      <c r="MPM12" s="15"/>
      <c r="MPN12" s="15"/>
      <c r="MPO12" s="15"/>
      <c r="MPP12" s="15"/>
      <c r="MPQ12" s="15"/>
      <c r="MPR12" s="15"/>
      <c r="MPS12" s="15"/>
      <c r="MPT12" s="15"/>
      <c r="MPU12" s="15"/>
      <c r="MPV12" s="15"/>
      <c r="MPW12" s="15"/>
      <c r="MPX12" s="15"/>
      <c r="MPY12" s="15"/>
      <c r="MPZ12" s="15"/>
      <c r="MQA12" s="15"/>
      <c r="MQB12" s="15"/>
      <c r="MQC12" s="15"/>
      <c r="MQD12" s="15"/>
      <c r="MQE12" s="15"/>
      <c r="MQF12" s="15"/>
      <c r="MQG12" s="15"/>
      <c r="MQH12" s="15"/>
      <c r="MQI12" s="15"/>
      <c r="MQJ12" s="15"/>
      <c r="MQK12" s="15"/>
      <c r="MQL12" s="15"/>
      <c r="MQM12" s="15"/>
      <c r="MQN12" s="15"/>
      <c r="MQO12" s="15"/>
      <c r="MQP12" s="15"/>
      <c r="MQQ12" s="15"/>
      <c r="MQR12" s="15"/>
      <c r="MQS12" s="15"/>
      <c r="MQT12" s="15"/>
      <c r="MQU12" s="15"/>
      <c r="MQV12" s="15"/>
      <c r="MQW12" s="15"/>
      <c r="MQX12" s="15"/>
      <c r="MQY12" s="15"/>
      <c r="MQZ12" s="15"/>
      <c r="MRA12" s="15"/>
      <c r="MRB12" s="15"/>
      <c r="MRC12" s="15"/>
      <c r="MRD12" s="15"/>
      <c r="MRE12" s="15"/>
      <c r="MRF12" s="15"/>
      <c r="MRG12" s="15"/>
      <c r="MRH12" s="15"/>
      <c r="MRI12" s="15"/>
      <c r="MRJ12" s="15"/>
      <c r="MRK12" s="15"/>
      <c r="MRL12" s="15"/>
      <c r="MRM12" s="15"/>
      <c r="MRN12" s="15"/>
      <c r="MRO12" s="15"/>
      <c r="MRP12" s="15"/>
      <c r="MRQ12" s="15"/>
      <c r="MRR12" s="15"/>
      <c r="MRS12" s="15"/>
      <c r="MRT12" s="15"/>
      <c r="MRU12" s="15"/>
      <c r="MRV12" s="15"/>
      <c r="MRW12" s="15"/>
      <c r="MRX12" s="15"/>
      <c r="MRY12" s="15"/>
      <c r="MRZ12" s="15"/>
      <c r="MSA12" s="15"/>
      <c r="MSB12" s="15"/>
      <c r="MSC12" s="15"/>
      <c r="MSD12" s="15"/>
      <c r="MSE12" s="15"/>
      <c r="MSF12" s="15"/>
      <c r="MSG12" s="15"/>
      <c r="MSH12" s="15"/>
      <c r="MSI12" s="15"/>
      <c r="MSJ12" s="15"/>
      <c r="MSK12" s="15"/>
      <c r="MSL12" s="15"/>
      <c r="MSM12" s="15"/>
      <c r="MSN12" s="15"/>
      <c r="MSO12" s="15"/>
      <c r="MSP12" s="15"/>
      <c r="MSQ12" s="15"/>
      <c r="MSR12" s="15"/>
      <c r="MSS12" s="15"/>
      <c r="MST12" s="15"/>
      <c r="MSU12" s="15"/>
      <c r="MSV12" s="15"/>
      <c r="MSW12" s="15"/>
      <c r="MSX12" s="15"/>
      <c r="MSY12" s="15"/>
      <c r="MSZ12" s="15"/>
      <c r="MTA12" s="15"/>
      <c r="MTB12" s="15"/>
      <c r="MTC12" s="15"/>
      <c r="MTD12" s="15"/>
      <c r="MTE12" s="15"/>
      <c r="MTF12" s="15"/>
      <c r="MTG12" s="15"/>
      <c r="MTH12" s="15"/>
      <c r="MTI12" s="15"/>
      <c r="MTJ12" s="15"/>
      <c r="MTK12" s="15"/>
      <c r="MTL12" s="15"/>
      <c r="MTM12" s="15"/>
      <c r="MTN12" s="15"/>
      <c r="MTO12" s="15"/>
      <c r="MTP12" s="15"/>
      <c r="MTQ12" s="15"/>
      <c r="MTR12" s="15"/>
      <c r="MTS12" s="15"/>
      <c r="MTT12" s="15"/>
      <c r="MTU12" s="15"/>
      <c r="MTV12" s="15"/>
      <c r="MTW12" s="15"/>
      <c r="MTX12" s="15"/>
      <c r="MTY12" s="15"/>
      <c r="MTZ12" s="15"/>
      <c r="MUA12" s="15"/>
      <c r="MUB12" s="15"/>
      <c r="MUC12" s="15"/>
      <c r="MUD12" s="15"/>
      <c r="MUE12" s="15"/>
      <c r="MUF12" s="15"/>
      <c r="MUG12" s="15"/>
      <c r="MUH12" s="15"/>
      <c r="MUI12" s="15"/>
      <c r="MUJ12" s="15"/>
      <c r="MUK12" s="15"/>
      <c r="MUL12" s="15"/>
      <c r="MUM12" s="15"/>
      <c r="MUN12" s="15"/>
      <c r="MUO12" s="15"/>
      <c r="MUP12" s="15"/>
      <c r="MUQ12" s="15"/>
      <c r="MUR12" s="15"/>
      <c r="MUS12" s="15"/>
      <c r="MUT12" s="15"/>
      <c r="MUU12" s="15"/>
      <c r="MUV12" s="15"/>
      <c r="MUW12" s="15"/>
      <c r="MUX12" s="15"/>
      <c r="MUY12" s="15"/>
      <c r="MUZ12" s="15"/>
      <c r="MVA12" s="15"/>
      <c r="MVB12" s="15"/>
      <c r="MVC12" s="15"/>
      <c r="MVD12" s="15"/>
      <c r="MVE12" s="15"/>
      <c r="MVF12" s="15"/>
      <c r="MVG12" s="15"/>
      <c r="MVH12" s="15"/>
      <c r="MVI12" s="15"/>
      <c r="MVJ12" s="15"/>
      <c r="MVK12" s="15"/>
      <c r="MVL12" s="15"/>
      <c r="MVM12" s="15"/>
      <c r="MVN12" s="15"/>
      <c r="MVO12" s="15"/>
      <c r="MVP12" s="15"/>
      <c r="MVQ12" s="15"/>
      <c r="MVR12" s="15"/>
      <c r="MVS12" s="15"/>
      <c r="MVT12" s="15"/>
      <c r="MVU12" s="15"/>
      <c r="MVV12" s="15"/>
      <c r="MVW12" s="15"/>
      <c r="MVX12" s="15"/>
      <c r="MVY12" s="15"/>
      <c r="MVZ12" s="15"/>
      <c r="MWA12" s="15"/>
      <c r="MWB12" s="15"/>
      <c r="MWC12" s="15"/>
      <c r="MWD12" s="15"/>
      <c r="MWE12" s="15"/>
      <c r="MWF12" s="15"/>
      <c r="MWG12" s="15"/>
      <c r="MWH12" s="15"/>
      <c r="MWI12" s="15"/>
      <c r="MWJ12" s="15"/>
      <c r="MWK12" s="15"/>
      <c r="MWL12" s="15"/>
      <c r="MWM12" s="15"/>
      <c r="MWN12" s="15"/>
      <c r="MWO12" s="15"/>
      <c r="MWP12" s="15"/>
      <c r="MWQ12" s="15"/>
      <c r="MWR12" s="15"/>
      <c r="MWS12" s="15"/>
      <c r="MWT12" s="15"/>
      <c r="MWU12" s="15"/>
      <c r="MWV12" s="15"/>
      <c r="MWW12" s="15"/>
      <c r="MWX12" s="15"/>
      <c r="MWY12" s="15"/>
      <c r="MWZ12" s="15"/>
      <c r="MXA12" s="15"/>
      <c r="MXB12" s="15"/>
      <c r="MXC12" s="15"/>
      <c r="MXD12" s="15"/>
      <c r="MXE12" s="15"/>
      <c r="MXF12" s="15"/>
      <c r="MXG12" s="15"/>
      <c r="MXH12" s="15"/>
      <c r="MXI12" s="15"/>
      <c r="MXJ12" s="15"/>
      <c r="MXK12" s="15"/>
      <c r="MXL12" s="15"/>
      <c r="MXM12" s="15"/>
      <c r="MXN12" s="15"/>
      <c r="MXO12" s="15"/>
      <c r="MXP12" s="15"/>
      <c r="MXQ12" s="15"/>
      <c r="MXR12" s="15"/>
      <c r="MXS12" s="15"/>
      <c r="MXT12" s="15"/>
      <c r="MXU12" s="15"/>
      <c r="MXV12" s="15"/>
      <c r="MXW12" s="15"/>
      <c r="MXX12" s="15"/>
      <c r="MXY12" s="15"/>
      <c r="MXZ12" s="15"/>
      <c r="MYA12" s="15"/>
      <c r="MYB12" s="15"/>
      <c r="MYC12" s="15"/>
      <c r="MYD12" s="15"/>
      <c r="MYE12" s="15"/>
      <c r="MYF12" s="15"/>
      <c r="MYG12" s="15"/>
      <c r="MYH12" s="15"/>
      <c r="MYI12" s="15"/>
      <c r="MYJ12" s="15"/>
      <c r="MYK12" s="15"/>
      <c r="MYL12" s="15"/>
      <c r="MYM12" s="15"/>
      <c r="MYN12" s="15"/>
      <c r="MYO12" s="15"/>
      <c r="MYP12" s="15"/>
      <c r="MYQ12" s="15"/>
      <c r="MYR12" s="15"/>
      <c r="MYS12" s="15"/>
      <c r="MYT12" s="15"/>
      <c r="MYU12" s="15"/>
      <c r="MYV12" s="15"/>
      <c r="MYW12" s="15"/>
      <c r="MYX12" s="15"/>
      <c r="MYY12" s="15"/>
      <c r="MYZ12" s="15"/>
      <c r="MZA12" s="15"/>
      <c r="MZB12" s="15"/>
      <c r="MZC12" s="15"/>
      <c r="MZD12" s="15"/>
      <c r="MZE12" s="15"/>
      <c r="MZF12" s="15"/>
      <c r="MZG12" s="15"/>
      <c r="MZH12" s="15"/>
      <c r="MZI12" s="15"/>
      <c r="MZJ12" s="15"/>
      <c r="MZK12" s="15"/>
      <c r="MZL12" s="15"/>
      <c r="MZM12" s="15"/>
      <c r="MZN12" s="15"/>
      <c r="MZO12" s="15"/>
      <c r="MZP12" s="15"/>
      <c r="MZQ12" s="15"/>
      <c r="MZR12" s="15"/>
      <c r="MZS12" s="15"/>
      <c r="MZT12" s="15"/>
      <c r="MZU12" s="15"/>
      <c r="MZV12" s="15"/>
      <c r="MZW12" s="15"/>
      <c r="MZX12" s="15"/>
      <c r="MZY12" s="15"/>
      <c r="MZZ12" s="15"/>
      <c r="NAA12" s="15"/>
      <c r="NAB12" s="15"/>
      <c r="NAC12" s="15"/>
      <c r="NAD12" s="15"/>
      <c r="NAE12" s="15"/>
      <c r="NAF12" s="15"/>
      <c r="NAG12" s="15"/>
      <c r="NAH12" s="15"/>
      <c r="NAI12" s="15"/>
      <c r="NAJ12" s="15"/>
      <c r="NAK12" s="15"/>
      <c r="NAL12" s="15"/>
      <c r="NAM12" s="15"/>
      <c r="NAN12" s="15"/>
      <c r="NAO12" s="15"/>
      <c r="NAP12" s="15"/>
      <c r="NAQ12" s="15"/>
      <c r="NAR12" s="15"/>
      <c r="NAS12" s="15"/>
      <c r="NAT12" s="15"/>
      <c r="NAU12" s="15"/>
      <c r="NAV12" s="15"/>
      <c r="NAW12" s="15"/>
      <c r="NAX12" s="15"/>
      <c r="NAY12" s="15"/>
      <c r="NAZ12" s="15"/>
      <c r="NBA12" s="15"/>
      <c r="NBB12" s="15"/>
      <c r="NBC12" s="15"/>
      <c r="NBD12" s="15"/>
      <c r="NBE12" s="15"/>
      <c r="NBF12" s="15"/>
      <c r="NBG12" s="15"/>
      <c r="NBH12" s="15"/>
      <c r="NBI12" s="15"/>
      <c r="NBJ12" s="15"/>
      <c r="NBK12" s="15"/>
      <c r="NBL12" s="15"/>
      <c r="NBM12" s="15"/>
      <c r="NBN12" s="15"/>
      <c r="NBO12" s="15"/>
      <c r="NBP12" s="15"/>
      <c r="NBQ12" s="15"/>
      <c r="NBR12" s="15"/>
      <c r="NBS12" s="15"/>
      <c r="NBT12" s="15"/>
      <c r="NBU12" s="15"/>
      <c r="NBV12" s="15"/>
      <c r="NBW12" s="15"/>
      <c r="NBX12" s="15"/>
      <c r="NBY12" s="15"/>
      <c r="NBZ12" s="15"/>
      <c r="NCA12" s="15"/>
      <c r="NCB12" s="15"/>
      <c r="NCC12" s="15"/>
      <c r="NCD12" s="15"/>
      <c r="NCE12" s="15"/>
      <c r="NCF12" s="15"/>
      <c r="NCG12" s="15"/>
      <c r="NCH12" s="15"/>
      <c r="NCI12" s="15"/>
      <c r="NCJ12" s="15"/>
      <c r="NCK12" s="15"/>
      <c r="NCL12" s="15"/>
      <c r="NCM12" s="15"/>
      <c r="NCN12" s="15"/>
      <c r="NCO12" s="15"/>
      <c r="NCP12" s="15"/>
      <c r="NCQ12" s="15"/>
      <c r="NCR12" s="15"/>
      <c r="NCS12" s="15"/>
      <c r="NCT12" s="15"/>
      <c r="NCU12" s="15"/>
      <c r="NCV12" s="15"/>
      <c r="NCW12" s="15"/>
      <c r="NCX12" s="15"/>
      <c r="NCY12" s="15"/>
      <c r="NCZ12" s="15"/>
      <c r="NDA12" s="15"/>
      <c r="NDB12" s="15"/>
      <c r="NDC12" s="15"/>
      <c r="NDD12" s="15"/>
      <c r="NDE12" s="15"/>
      <c r="NDF12" s="15"/>
      <c r="NDG12" s="15"/>
      <c r="NDH12" s="15"/>
      <c r="NDI12" s="15"/>
      <c r="NDJ12" s="15"/>
      <c r="NDK12" s="15"/>
      <c r="NDL12" s="15"/>
      <c r="NDM12" s="15"/>
      <c r="NDN12" s="15"/>
      <c r="NDO12" s="15"/>
      <c r="NDP12" s="15"/>
      <c r="NDQ12" s="15"/>
      <c r="NDR12" s="15"/>
      <c r="NDS12" s="15"/>
      <c r="NDT12" s="15"/>
      <c r="NDU12" s="15"/>
      <c r="NDV12" s="15"/>
      <c r="NDW12" s="15"/>
      <c r="NDX12" s="15"/>
      <c r="NDY12" s="15"/>
      <c r="NDZ12" s="15"/>
      <c r="NEA12" s="15"/>
      <c r="NEB12" s="15"/>
      <c r="NEC12" s="15"/>
      <c r="NED12" s="15"/>
      <c r="NEE12" s="15"/>
      <c r="NEF12" s="15"/>
      <c r="NEG12" s="15"/>
      <c r="NEH12" s="15"/>
      <c r="NEI12" s="15"/>
      <c r="NEJ12" s="15"/>
      <c r="NEK12" s="15"/>
      <c r="NEL12" s="15"/>
      <c r="NEM12" s="15"/>
      <c r="NEN12" s="15"/>
      <c r="NEO12" s="15"/>
      <c r="NEP12" s="15"/>
      <c r="NEQ12" s="15"/>
      <c r="NER12" s="15"/>
      <c r="NES12" s="15"/>
      <c r="NET12" s="15"/>
      <c r="NEU12" s="15"/>
      <c r="NEV12" s="15"/>
      <c r="NEW12" s="15"/>
      <c r="NEX12" s="15"/>
      <c r="NEY12" s="15"/>
      <c r="NEZ12" s="15"/>
      <c r="NFA12" s="15"/>
      <c r="NFB12" s="15"/>
      <c r="NFC12" s="15"/>
      <c r="NFD12" s="15"/>
      <c r="NFE12" s="15"/>
      <c r="NFF12" s="15"/>
      <c r="NFG12" s="15"/>
      <c r="NFH12" s="15"/>
      <c r="NFI12" s="15"/>
      <c r="NFJ12" s="15"/>
      <c r="NFK12" s="15"/>
      <c r="NFL12" s="15"/>
      <c r="NFM12" s="15"/>
      <c r="NFN12" s="15"/>
      <c r="NFO12" s="15"/>
      <c r="NFP12" s="15"/>
      <c r="NFQ12" s="15"/>
      <c r="NFR12" s="15"/>
      <c r="NFS12" s="15"/>
      <c r="NFT12" s="15"/>
      <c r="NFU12" s="15"/>
      <c r="NFV12" s="15"/>
      <c r="NFW12" s="15"/>
      <c r="NFX12" s="15"/>
      <c r="NFY12" s="15"/>
      <c r="NFZ12" s="15"/>
      <c r="NGA12" s="15"/>
      <c r="NGB12" s="15"/>
      <c r="NGC12" s="15"/>
      <c r="NGD12" s="15"/>
      <c r="NGE12" s="15"/>
      <c r="NGF12" s="15"/>
      <c r="NGG12" s="15"/>
      <c r="NGH12" s="15"/>
      <c r="NGI12" s="15"/>
      <c r="NGJ12" s="15"/>
      <c r="NGK12" s="15"/>
      <c r="NGL12" s="15"/>
      <c r="NGM12" s="15"/>
      <c r="NGN12" s="15"/>
      <c r="NGO12" s="15"/>
      <c r="NGP12" s="15"/>
      <c r="NGQ12" s="15"/>
      <c r="NGR12" s="15"/>
      <c r="NGS12" s="15"/>
      <c r="NGT12" s="15"/>
      <c r="NGU12" s="15"/>
      <c r="NGV12" s="15"/>
      <c r="NGW12" s="15"/>
      <c r="NGX12" s="15"/>
      <c r="NGY12" s="15"/>
      <c r="NGZ12" s="15"/>
      <c r="NHA12" s="15"/>
      <c r="NHB12" s="15"/>
      <c r="NHC12" s="15"/>
      <c r="NHD12" s="15"/>
      <c r="NHE12" s="15"/>
      <c r="NHF12" s="15"/>
      <c r="NHG12" s="15"/>
      <c r="NHH12" s="15"/>
      <c r="NHI12" s="15"/>
      <c r="NHJ12" s="15"/>
      <c r="NHK12" s="15"/>
      <c r="NHL12" s="15"/>
      <c r="NHM12" s="15"/>
      <c r="NHN12" s="15"/>
      <c r="NHO12" s="15"/>
      <c r="NHP12" s="15"/>
      <c r="NHQ12" s="15"/>
      <c r="NHR12" s="15"/>
      <c r="NHS12" s="15"/>
      <c r="NHT12" s="15"/>
      <c r="NHU12" s="15"/>
      <c r="NHV12" s="15"/>
      <c r="NHW12" s="15"/>
      <c r="NHX12" s="15"/>
      <c r="NHY12" s="15"/>
      <c r="NHZ12" s="15"/>
      <c r="NIA12" s="15"/>
      <c r="NIB12" s="15"/>
      <c r="NIC12" s="15"/>
      <c r="NID12" s="15"/>
      <c r="NIE12" s="15"/>
      <c r="NIF12" s="15"/>
      <c r="NIG12" s="15"/>
      <c r="NIH12" s="15"/>
      <c r="NII12" s="15"/>
      <c r="NIJ12" s="15"/>
      <c r="NIK12" s="15"/>
      <c r="NIL12" s="15"/>
      <c r="NIM12" s="15"/>
      <c r="NIN12" s="15"/>
      <c r="NIO12" s="15"/>
      <c r="NIP12" s="15"/>
      <c r="NIQ12" s="15"/>
      <c r="NIR12" s="15"/>
      <c r="NIS12" s="15"/>
      <c r="NIT12" s="15"/>
      <c r="NIU12" s="15"/>
      <c r="NIV12" s="15"/>
      <c r="NIW12" s="15"/>
      <c r="NIX12" s="15"/>
      <c r="NIY12" s="15"/>
      <c r="NIZ12" s="15"/>
      <c r="NJA12" s="15"/>
      <c r="NJB12" s="15"/>
      <c r="NJC12" s="15"/>
      <c r="NJD12" s="15"/>
      <c r="NJE12" s="15"/>
      <c r="NJF12" s="15"/>
      <c r="NJG12" s="15"/>
      <c r="NJH12" s="15"/>
      <c r="NJI12" s="15"/>
      <c r="NJJ12" s="15"/>
      <c r="NJK12" s="15"/>
      <c r="NJL12" s="15"/>
      <c r="NJM12" s="15"/>
      <c r="NJN12" s="15"/>
      <c r="NJO12" s="15"/>
      <c r="NJP12" s="15"/>
      <c r="NJQ12" s="15"/>
      <c r="NJR12" s="15"/>
      <c r="NJS12" s="15"/>
      <c r="NJT12" s="15"/>
      <c r="NJU12" s="15"/>
      <c r="NJV12" s="15"/>
      <c r="NJW12" s="15"/>
      <c r="NJX12" s="15"/>
      <c r="NJY12" s="15"/>
      <c r="NJZ12" s="15"/>
      <c r="NKA12" s="15"/>
      <c r="NKB12" s="15"/>
      <c r="NKC12" s="15"/>
      <c r="NKD12" s="15"/>
      <c r="NKE12" s="15"/>
      <c r="NKF12" s="15"/>
      <c r="NKG12" s="15"/>
      <c r="NKH12" s="15"/>
      <c r="NKI12" s="15"/>
      <c r="NKJ12" s="15"/>
      <c r="NKK12" s="15"/>
      <c r="NKL12" s="15"/>
      <c r="NKM12" s="15"/>
      <c r="NKN12" s="15"/>
      <c r="NKO12" s="15"/>
      <c r="NKP12" s="15"/>
      <c r="NKQ12" s="15"/>
      <c r="NKR12" s="15"/>
      <c r="NKS12" s="15"/>
      <c r="NKT12" s="15"/>
      <c r="NKU12" s="15"/>
      <c r="NKV12" s="15"/>
      <c r="NKW12" s="15"/>
      <c r="NKX12" s="15"/>
      <c r="NKY12" s="15"/>
      <c r="NKZ12" s="15"/>
      <c r="NLA12" s="15"/>
      <c r="NLB12" s="15"/>
      <c r="NLC12" s="15"/>
      <c r="NLD12" s="15"/>
      <c r="NLE12" s="15"/>
      <c r="NLF12" s="15"/>
      <c r="NLG12" s="15"/>
      <c r="NLH12" s="15"/>
      <c r="NLI12" s="15"/>
      <c r="NLJ12" s="15"/>
      <c r="NLK12" s="15"/>
      <c r="NLL12" s="15"/>
      <c r="NLM12" s="15"/>
      <c r="NLN12" s="15"/>
      <c r="NLO12" s="15"/>
      <c r="NLP12" s="15"/>
      <c r="NLQ12" s="15"/>
      <c r="NLR12" s="15"/>
      <c r="NLS12" s="15"/>
      <c r="NLT12" s="15"/>
      <c r="NLU12" s="15"/>
      <c r="NLV12" s="15"/>
      <c r="NLW12" s="15"/>
      <c r="NLX12" s="15"/>
      <c r="NLY12" s="15"/>
      <c r="NLZ12" s="15"/>
      <c r="NMA12" s="15"/>
      <c r="NMB12" s="15"/>
      <c r="NMC12" s="15"/>
      <c r="NMD12" s="15"/>
      <c r="NME12" s="15"/>
      <c r="NMF12" s="15"/>
      <c r="NMG12" s="15"/>
      <c r="NMH12" s="15"/>
      <c r="NMI12" s="15"/>
      <c r="NMJ12" s="15"/>
      <c r="NMK12" s="15"/>
      <c r="NML12" s="15"/>
      <c r="NMM12" s="15"/>
      <c r="NMN12" s="15"/>
      <c r="NMO12" s="15"/>
      <c r="NMP12" s="15"/>
      <c r="NMQ12" s="15"/>
      <c r="NMR12" s="15"/>
      <c r="NMS12" s="15"/>
      <c r="NMT12" s="15"/>
      <c r="NMU12" s="15"/>
      <c r="NMV12" s="15"/>
      <c r="NMW12" s="15"/>
      <c r="NMX12" s="15"/>
      <c r="NMY12" s="15"/>
      <c r="NMZ12" s="15"/>
      <c r="NNA12" s="15"/>
      <c r="NNB12" s="15"/>
      <c r="NNC12" s="15"/>
      <c r="NND12" s="15"/>
      <c r="NNE12" s="15"/>
      <c r="NNF12" s="15"/>
      <c r="NNG12" s="15"/>
      <c r="NNH12" s="15"/>
      <c r="NNI12" s="15"/>
      <c r="NNJ12" s="15"/>
      <c r="NNK12" s="15"/>
      <c r="NNL12" s="15"/>
      <c r="NNM12" s="15"/>
      <c r="NNN12" s="15"/>
      <c r="NNO12" s="15"/>
      <c r="NNP12" s="15"/>
      <c r="NNQ12" s="15"/>
      <c r="NNR12" s="15"/>
      <c r="NNS12" s="15"/>
      <c r="NNT12" s="15"/>
      <c r="NNU12" s="15"/>
      <c r="NNV12" s="15"/>
      <c r="NNW12" s="15"/>
      <c r="NNX12" s="15"/>
      <c r="NNY12" s="15"/>
      <c r="NNZ12" s="15"/>
      <c r="NOA12" s="15"/>
      <c r="NOB12" s="15"/>
      <c r="NOC12" s="15"/>
      <c r="NOD12" s="15"/>
      <c r="NOE12" s="15"/>
      <c r="NOF12" s="15"/>
      <c r="NOG12" s="15"/>
      <c r="NOH12" s="15"/>
      <c r="NOI12" s="15"/>
      <c r="NOJ12" s="15"/>
      <c r="NOK12" s="15"/>
      <c r="NOL12" s="15"/>
      <c r="NOM12" s="15"/>
      <c r="NON12" s="15"/>
      <c r="NOO12" s="15"/>
      <c r="NOP12" s="15"/>
      <c r="NOQ12" s="15"/>
      <c r="NOR12" s="15"/>
      <c r="NOS12" s="15"/>
      <c r="NOT12" s="15"/>
      <c r="NOU12" s="15"/>
      <c r="NOV12" s="15"/>
      <c r="NOW12" s="15"/>
      <c r="NOX12" s="15"/>
      <c r="NOY12" s="15"/>
      <c r="NOZ12" s="15"/>
      <c r="NPA12" s="15"/>
      <c r="NPB12" s="15"/>
      <c r="NPC12" s="15"/>
      <c r="NPD12" s="15"/>
      <c r="NPE12" s="15"/>
      <c r="NPF12" s="15"/>
      <c r="NPG12" s="15"/>
      <c r="NPH12" s="15"/>
      <c r="NPI12" s="15"/>
      <c r="NPJ12" s="15"/>
      <c r="NPK12" s="15"/>
      <c r="NPL12" s="15"/>
      <c r="NPM12" s="15"/>
      <c r="NPN12" s="15"/>
      <c r="NPO12" s="15"/>
      <c r="NPP12" s="15"/>
      <c r="NPQ12" s="15"/>
      <c r="NPR12" s="15"/>
      <c r="NPS12" s="15"/>
      <c r="NPT12" s="15"/>
      <c r="NPU12" s="15"/>
      <c r="NPV12" s="15"/>
      <c r="NPW12" s="15"/>
      <c r="NPX12" s="15"/>
      <c r="NPY12" s="15"/>
      <c r="NPZ12" s="15"/>
      <c r="NQA12" s="15"/>
      <c r="NQB12" s="15"/>
      <c r="NQC12" s="15"/>
      <c r="NQD12" s="15"/>
      <c r="NQE12" s="15"/>
      <c r="NQF12" s="15"/>
      <c r="NQG12" s="15"/>
      <c r="NQH12" s="15"/>
      <c r="NQI12" s="15"/>
      <c r="NQJ12" s="15"/>
      <c r="NQK12" s="15"/>
      <c r="NQL12" s="15"/>
      <c r="NQM12" s="15"/>
      <c r="NQN12" s="15"/>
      <c r="NQO12" s="15"/>
      <c r="NQP12" s="15"/>
      <c r="NQQ12" s="15"/>
      <c r="NQR12" s="15"/>
      <c r="NQS12" s="15"/>
      <c r="NQT12" s="15"/>
      <c r="NQU12" s="15"/>
      <c r="NQV12" s="15"/>
      <c r="NQW12" s="15"/>
      <c r="NQX12" s="15"/>
      <c r="NQY12" s="15"/>
      <c r="NQZ12" s="15"/>
      <c r="NRA12" s="15"/>
      <c r="NRB12" s="15"/>
      <c r="NRC12" s="15"/>
      <c r="NRD12" s="15"/>
      <c r="NRE12" s="15"/>
      <c r="NRF12" s="15"/>
      <c r="NRG12" s="15"/>
      <c r="NRH12" s="15"/>
      <c r="NRI12" s="15"/>
      <c r="NRJ12" s="15"/>
      <c r="NRK12" s="15"/>
      <c r="NRL12" s="15"/>
      <c r="NRM12" s="15"/>
      <c r="NRN12" s="15"/>
      <c r="NRO12" s="15"/>
      <c r="NRP12" s="15"/>
      <c r="NRQ12" s="15"/>
      <c r="NRR12" s="15"/>
      <c r="NRS12" s="15"/>
      <c r="NRT12" s="15"/>
      <c r="NRU12" s="15"/>
      <c r="NRV12" s="15"/>
      <c r="NRW12" s="15"/>
      <c r="NRX12" s="15"/>
      <c r="NRY12" s="15"/>
      <c r="NRZ12" s="15"/>
      <c r="NSA12" s="15"/>
      <c r="NSB12" s="15"/>
      <c r="NSC12" s="15"/>
      <c r="NSD12" s="15"/>
      <c r="NSE12" s="15"/>
      <c r="NSF12" s="15"/>
      <c r="NSG12" s="15"/>
      <c r="NSH12" s="15"/>
      <c r="NSI12" s="15"/>
      <c r="NSJ12" s="15"/>
      <c r="NSK12" s="15"/>
      <c r="NSL12" s="15"/>
      <c r="NSM12" s="15"/>
      <c r="NSN12" s="15"/>
      <c r="NSO12" s="15"/>
      <c r="NSP12" s="15"/>
      <c r="NSQ12" s="15"/>
      <c r="NSR12" s="15"/>
      <c r="NSS12" s="15"/>
      <c r="NST12" s="15"/>
      <c r="NSU12" s="15"/>
      <c r="NSV12" s="15"/>
      <c r="NSW12" s="15"/>
      <c r="NSX12" s="15"/>
      <c r="NSY12" s="15"/>
      <c r="NSZ12" s="15"/>
      <c r="NTA12" s="15"/>
      <c r="NTB12" s="15"/>
      <c r="NTC12" s="15"/>
      <c r="NTD12" s="15"/>
      <c r="NTE12" s="15"/>
      <c r="NTF12" s="15"/>
      <c r="NTG12" s="15"/>
      <c r="NTH12" s="15"/>
      <c r="NTI12" s="15"/>
      <c r="NTJ12" s="15"/>
      <c r="NTK12" s="15"/>
      <c r="NTL12" s="15"/>
      <c r="NTM12" s="15"/>
      <c r="NTN12" s="15"/>
      <c r="NTO12" s="15"/>
      <c r="NTP12" s="15"/>
      <c r="NTQ12" s="15"/>
      <c r="NTR12" s="15"/>
      <c r="NTS12" s="15"/>
      <c r="NTT12" s="15"/>
      <c r="NTU12" s="15"/>
      <c r="NTV12" s="15"/>
      <c r="NTW12" s="15"/>
      <c r="NTX12" s="15"/>
      <c r="NTY12" s="15"/>
      <c r="NTZ12" s="15"/>
      <c r="NUA12" s="15"/>
      <c r="NUB12" s="15"/>
      <c r="NUC12" s="15"/>
      <c r="NUD12" s="15"/>
      <c r="NUE12" s="15"/>
      <c r="NUF12" s="15"/>
      <c r="NUG12" s="15"/>
      <c r="NUH12" s="15"/>
      <c r="NUI12" s="15"/>
      <c r="NUJ12" s="15"/>
      <c r="NUK12" s="15"/>
      <c r="NUL12" s="15"/>
      <c r="NUM12" s="15"/>
      <c r="NUN12" s="15"/>
      <c r="NUO12" s="15"/>
      <c r="NUP12" s="15"/>
      <c r="NUQ12" s="15"/>
      <c r="NUR12" s="15"/>
      <c r="NUS12" s="15"/>
      <c r="NUT12" s="15"/>
      <c r="NUU12" s="15"/>
      <c r="NUV12" s="15"/>
      <c r="NUW12" s="15"/>
      <c r="NUX12" s="15"/>
      <c r="NUY12" s="15"/>
      <c r="NUZ12" s="15"/>
      <c r="NVA12" s="15"/>
      <c r="NVB12" s="15"/>
      <c r="NVC12" s="15"/>
      <c r="NVD12" s="15"/>
      <c r="NVE12" s="15"/>
      <c r="NVF12" s="15"/>
      <c r="NVG12" s="15"/>
      <c r="NVH12" s="15"/>
      <c r="NVI12" s="15"/>
      <c r="NVJ12" s="15"/>
      <c r="NVK12" s="15"/>
      <c r="NVL12" s="15"/>
      <c r="NVM12" s="15"/>
      <c r="NVN12" s="15"/>
      <c r="NVO12" s="15"/>
      <c r="NVP12" s="15"/>
      <c r="NVQ12" s="15"/>
      <c r="NVR12" s="15"/>
      <c r="NVS12" s="15"/>
      <c r="NVT12" s="15"/>
      <c r="NVU12" s="15"/>
      <c r="NVV12" s="15"/>
      <c r="NVW12" s="15"/>
      <c r="NVX12" s="15"/>
      <c r="NVY12" s="15"/>
      <c r="NVZ12" s="15"/>
      <c r="NWA12" s="15"/>
      <c r="NWB12" s="15"/>
      <c r="NWC12" s="15"/>
      <c r="NWD12" s="15"/>
      <c r="NWE12" s="15"/>
      <c r="NWF12" s="15"/>
      <c r="NWG12" s="15"/>
      <c r="NWH12" s="15"/>
      <c r="NWI12" s="15"/>
      <c r="NWJ12" s="15"/>
      <c r="NWK12" s="15"/>
      <c r="NWL12" s="15"/>
      <c r="NWM12" s="15"/>
      <c r="NWN12" s="15"/>
      <c r="NWO12" s="15"/>
      <c r="NWP12" s="15"/>
      <c r="NWQ12" s="15"/>
      <c r="NWR12" s="15"/>
      <c r="NWS12" s="15"/>
      <c r="NWT12" s="15"/>
      <c r="NWU12" s="15"/>
      <c r="NWV12" s="15"/>
      <c r="NWW12" s="15"/>
      <c r="NWX12" s="15"/>
      <c r="NWY12" s="15"/>
      <c r="NWZ12" s="15"/>
      <c r="NXA12" s="15"/>
      <c r="NXB12" s="15"/>
      <c r="NXC12" s="15"/>
      <c r="NXD12" s="15"/>
      <c r="NXE12" s="15"/>
      <c r="NXF12" s="15"/>
      <c r="NXG12" s="15"/>
      <c r="NXH12" s="15"/>
      <c r="NXI12" s="15"/>
      <c r="NXJ12" s="15"/>
      <c r="NXK12" s="15"/>
      <c r="NXL12" s="15"/>
      <c r="NXM12" s="15"/>
      <c r="NXN12" s="15"/>
      <c r="NXO12" s="15"/>
      <c r="NXP12" s="15"/>
      <c r="NXQ12" s="15"/>
      <c r="NXR12" s="15"/>
      <c r="NXS12" s="15"/>
      <c r="NXT12" s="15"/>
      <c r="NXU12" s="15"/>
      <c r="NXV12" s="15"/>
      <c r="NXW12" s="15"/>
      <c r="NXX12" s="15"/>
      <c r="NXY12" s="15"/>
      <c r="NXZ12" s="15"/>
      <c r="NYA12" s="15"/>
      <c r="NYB12" s="15"/>
      <c r="NYC12" s="15"/>
      <c r="NYD12" s="15"/>
      <c r="NYE12" s="15"/>
      <c r="NYF12" s="15"/>
      <c r="NYG12" s="15"/>
      <c r="NYH12" s="15"/>
      <c r="NYI12" s="15"/>
      <c r="NYJ12" s="15"/>
      <c r="NYK12" s="15"/>
      <c r="NYL12" s="15"/>
      <c r="NYM12" s="15"/>
      <c r="NYN12" s="15"/>
      <c r="NYO12" s="15"/>
      <c r="NYP12" s="15"/>
      <c r="NYQ12" s="15"/>
      <c r="NYR12" s="15"/>
      <c r="NYS12" s="15"/>
      <c r="NYT12" s="15"/>
      <c r="NYU12" s="15"/>
      <c r="NYV12" s="15"/>
      <c r="NYW12" s="15"/>
      <c r="NYX12" s="15"/>
      <c r="NYY12" s="15"/>
      <c r="NYZ12" s="15"/>
      <c r="NZA12" s="15"/>
      <c r="NZB12" s="15"/>
      <c r="NZC12" s="15"/>
      <c r="NZD12" s="15"/>
      <c r="NZE12" s="15"/>
      <c r="NZF12" s="15"/>
      <c r="NZG12" s="15"/>
      <c r="NZH12" s="15"/>
      <c r="NZI12" s="15"/>
      <c r="NZJ12" s="15"/>
      <c r="NZK12" s="15"/>
      <c r="NZL12" s="15"/>
      <c r="NZM12" s="15"/>
      <c r="NZN12" s="15"/>
      <c r="NZO12" s="15"/>
      <c r="NZP12" s="15"/>
      <c r="NZQ12" s="15"/>
      <c r="NZR12" s="15"/>
      <c r="NZS12" s="15"/>
      <c r="NZT12" s="15"/>
      <c r="NZU12" s="15"/>
      <c r="NZV12" s="15"/>
      <c r="NZW12" s="15"/>
      <c r="NZX12" s="15"/>
      <c r="NZY12" s="15"/>
      <c r="NZZ12" s="15"/>
      <c r="OAA12" s="15"/>
      <c r="OAB12" s="15"/>
      <c r="OAC12" s="15"/>
      <c r="OAD12" s="15"/>
      <c r="OAE12" s="15"/>
      <c r="OAF12" s="15"/>
      <c r="OAG12" s="15"/>
      <c r="OAH12" s="15"/>
      <c r="OAI12" s="15"/>
      <c r="OAJ12" s="15"/>
      <c r="OAK12" s="15"/>
      <c r="OAL12" s="15"/>
      <c r="OAM12" s="15"/>
      <c r="OAN12" s="15"/>
      <c r="OAO12" s="15"/>
      <c r="OAP12" s="15"/>
      <c r="OAQ12" s="15"/>
      <c r="OAR12" s="15"/>
      <c r="OAS12" s="15"/>
      <c r="OAT12" s="15"/>
      <c r="OAU12" s="15"/>
      <c r="OAV12" s="15"/>
      <c r="OAW12" s="15"/>
      <c r="OAX12" s="15"/>
      <c r="OAY12" s="15"/>
      <c r="OAZ12" s="15"/>
      <c r="OBA12" s="15"/>
      <c r="OBB12" s="15"/>
      <c r="OBC12" s="15"/>
      <c r="OBD12" s="15"/>
      <c r="OBE12" s="15"/>
      <c r="OBF12" s="15"/>
      <c r="OBG12" s="15"/>
      <c r="OBH12" s="15"/>
      <c r="OBI12" s="15"/>
      <c r="OBJ12" s="15"/>
      <c r="OBK12" s="15"/>
      <c r="OBL12" s="15"/>
      <c r="OBM12" s="15"/>
      <c r="OBN12" s="15"/>
      <c r="OBO12" s="15"/>
      <c r="OBP12" s="15"/>
      <c r="OBQ12" s="15"/>
      <c r="OBR12" s="15"/>
      <c r="OBS12" s="15"/>
      <c r="OBT12" s="15"/>
      <c r="OBU12" s="15"/>
      <c r="OBV12" s="15"/>
      <c r="OBW12" s="15"/>
      <c r="OBX12" s="15"/>
      <c r="OBY12" s="15"/>
      <c r="OBZ12" s="15"/>
      <c r="OCA12" s="15"/>
      <c r="OCB12" s="15"/>
      <c r="OCC12" s="15"/>
      <c r="OCD12" s="15"/>
      <c r="OCE12" s="15"/>
      <c r="OCF12" s="15"/>
      <c r="OCG12" s="15"/>
      <c r="OCH12" s="15"/>
      <c r="OCI12" s="15"/>
      <c r="OCJ12" s="15"/>
      <c r="OCK12" s="15"/>
      <c r="OCL12" s="15"/>
      <c r="OCM12" s="15"/>
      <c r="OCN12" s="15"/>
      <c r="OCO12" s="15"/>
      <c r="OCP12" s="15"/>
      <c r="OCQ12" s="15"/>
      <c r="OCR12" s="15"/>
      <c r="OCS12" s="15"/>
      <c r="OCT12" s="15"/>
      <c r="OCU12" s="15"/>
      <c r="OCV12" s="15"/>
      <c r="OCW12" s="15"/>
      <c r="OCX12" s="15"/>
      <c r="OCY12" s="15"/>
      <c r="OCZ12" s="15"/>
      <c r="ODA12" s="15"/>
      <c r="ODB12" s="15"/>
      <c r="ODC12" s="15"/>
      <c r="ODD12" s="15"/>
      <c r="ODE12" s="15"/>
      <c r="ODF12" s="15"/>
      <c r="ODG12" s="15"/>
      <c r="ODH12" s="15"/>
      <c r="ODI12" s="15"/>
      <c r="ODJ12" s="15"/>
      <c r="ODK12" s="15"/>
      <c r="ODL12" s="15"/>
      <c r="ODM12" s="15"/>
      <c r="ODN12" s="15"/>
      <c r="ODO12" s="15"/>
      <c r="ODP12" s="15"/>
      <c r="ODQ12" s="15"/>
      <c r="ODR12" s="15"/>
      <c r="ODS12" s="15"/>
      <c r="ODT12" s="15"/>
      <c r="ODU12" s="15"/>
      <c r="ODV12" s="15"/>
      <c r="ODW12" s="15"/>
      <c r="ODX12" s="15"/>
      <c r="ODY12" s="15"/>
      <c r="ODZ12" s="15"/>
      <c r="OEA12" s="15"/>
      <c r="OEB12" s="15"/>
      <c r="OEC12" s="15"/>
      <c r="OED12" s="15"/>
      <c r="OEE12" s="15"/>
      <c r="OEF12" s="15"/>
      <c r="OEG12" s="15"/>
      <c r="OEH12" s="15"/>
      <c r="OEI12" s="15"/>
      <c r="OEJ12" s="15"/>
      <c r="OEK12" s="15"/>
      <c r="OEL12" s="15"/>
      <c r="OEM12" s="15"/>
      <c r="OEN12" s="15"/>
      <c r="OEO12" s="15"/>
      <c r="OEP12" s="15"/>
      <c r="OEQ12" s="15"/>
      <c r="OER12" s="15"/>
      <c r="OES12" s="15"/>
      <c r="OET12" s="15"/>
      <c r="OEU12" s="15"/>
      <c r="OEV12" s="15"/>
      <c r="OEW12" s="15"/>
      <c r="OEX12" s="15"/>
      <c r="OEY12" s="15"/>
      <c r="OEZ12" s="15"/>
      <c r="OFA12" s="15"/>
      <c r="OFB12" s="15"/>
      <c r="OFC12" s="15"/>
      <c r="OFD12" s="15"/>
      <c r="OFE12" s="15"/>
      <c r="OFF12" s="15"/>
      <c r="OFG12" s="15"/>
      <c r="OFH12" s="15"/>
      <c r="OFI12" s="15"/>
      <c r="OFJ12" s="15"/>
      <c r="OFK12" s="15"/>
      <c r="OFL12" s="15"/>
      <c r="OFM12" s="15"/>
      <c r="OFN12" s="15"/>
      <c r="OFO12" s="15"/>
      <c r="OFP12" s="15"/>
      <c r="OFQ12" s="15"/>
      <c r="OFR12" s="15"/>
      <c r="OFS12" s="15"/>
      <c r="OFT12" s="15"/>
      <c r="OFU12" s="15"/>
      <c r="OFV12" s="15"/>
      <c r="OFW12" s="15"/>
      <c r="OFX12" s="15"/>
      <c r="OFY12" s="15"/>
      <c r="OFZ12" s="15"/>
      <c r="OGA12" s="15"/>
      <c r="OGB12" s="15"/>
      <c r="OGC12" s="15"/>
      <c r="OGD12" s="15"/>
      <c r="OGE12" s="15"/>
      <c r="OGF12" s="15"/>
      <c r="OGG12" s="15"/>
      <c r="OGH12" s="15"/>
      <c r="OGI12" s="15"/>
      <c r="OGJ12" s="15"/>
      <c r="OGK12" s="15"/>
      <c r="OGL12" s="15"/>
      <c r="OGM12" s="15"/>
      <c r="OGN12" s="15"/>
      <c r="OGO12" s="15"/>
      <c r="OGP12" s="15"/>
      <c r="OGQ12" s="15"/>
      <c r="OGR12" s="15"/>
      <c r="OGS12" s="15"/>
      <c r="OGT12" s="15"/>
      <c r="OGU12" s="15"/>
      <c r="OGV12" s="15"/>
      <c r="OGW12" s="15"/>
      <c r="OGX12" s="15"/>
      <c r="OGY12" s="15"/>
      <c r="OGZ12" s="15"/>
      <c r="OHA12" s="15"/>
      <c r="OHB12" s="15"/>
      <c r="OHC12" s="15"/>
      <c r="OHD12" s="15"/>
      <c r="OHE12" s="15"/>
      <c r="OHF12" s="15"/>
      <c r="OHG12" s="15"/>
      <c r="OHH12" s="15"/>
      <c r="OHI12" s="15"/>
      <c r="OHJ12" s="15"/>
      <c r="OHK12" s="15"/>
      <c r="OHL12" s="15"/>
      <c r="OHM12" s="15"/>
      <c r="OHN12" s="15"/>
      <c r="OHO12" s="15"/>
      <c r="OHP12" s="15"/>
      <c r="OHQ12" s="15"/>
      <c r="OHR12" s="15"/>
      <c r="OHS12" s="15"/>
      <c r="OHT12" s="15"/>
      <c r="OHU12" s="15"/>
      <c r="OHV12" s="15"/>
      <c r="OHW12" s="15"/>
      <c r="OHX12" s="15"/>
      <c r="OHY12" s="15"/>
      <c r="OHZ12" s="15"/>
      <c r="OIA12" s="15"/>
      <c r="OIB12" s="15"/>
      <c r="OIC12" s="15"/>
      <c r="OID12" s="15"/>
      <c r="OIE12" s="15"/>
      <c r="OIF12" s="15"/>
      <c r="OIG12" s="15"/>
      <c r="OIH12" s="15"/>
      <c r="OII12" s="15"/>
      <c r="OIJ12" s="15"/>
      <c r="OIK12" s="15"/>
      <c r="OIL12" s="15"/>
      <c r="OIM12" s="15"/>
      <c r="OIN12" s="15"/>
      <c r="OIO12" s="15"/>
      <c r="OIP12" s="15"/>
      <c r="OIQ12" s="15"/>
      <c r="OIR12" s="15"/>
      <c r="OIS12" s="15"/>
      <c r="OIT12" s="15"/>
      <c r="OIU12" s="15"/>
      <c r="OIV12" s="15"/>
      <c r="OIW12" s="15"/>
      <c r="OIX12" s="15"/>
      <c r="OIY12" s="15"/>
      <c r="OIZ12" s="15"/>
      <c r="OJA12" s="15"/>
      <c r="OJB12" s="15"/>
      <c r="OJC12" s="15"/>
      <c r="OJD12" s="15"/>
      <c r="OJE12" s="15"/>
      <c r="OJF12" s="15"/>
      <c r="OJG12" s="15"/>
      <c r="OJH12" s="15"/>
      <c r="OJI12" s="15"/>
      <c r="OJJ12" s="15"/>
      <c r="OJK12" s="15"/>
      <c r="OJL12" s="15"/>
      <c r="OJM12" s="15"/>
      <c r="OJN12" s="15"/>
      <c r="OJO12" s="15"/>
      <c r="OJP12" s="15"/>
      <c r="OJQ12" s="15"/>
      <c r="OJR12" s="15"/>
      <c r="OJS12" s="15"/>
      <c r="OJT12" s="15"/>
      <c r="OJU12" s="15"/>
      <c r="OJV12" s="15"/>
      <c r="OJW12" s="15"/>
      <c r="OJX12" s="15"/>
      <c r="OJY12" s="15"/>
      <c r="OJZ12" s="15"/>
      <c r="OKA12" s="15"/>
      <c r="OKB12" s="15"/>
      <c r="OKC12" s="15"/>
      <c r="OKD12" s="15"/>
      <c r="OKE12" s="15"/>
      <c r="OKF12" s="15"/>
      <c r="OKG12" s="15"/>
      <c r="OKH12" s="15"/>
      <c r="OKI12" s="15"/>
      <c r="OKJ12" s="15"/>
      <c r="OKK12" s="15"/>
      <c r="OKL12" s="15"/>
      <c r="OKM12" s="15"/>
      <c r="OKN12" s="15"/>
      <c r="OKO12" s="15"/>
      <c r="OKP12" s="15"/>
      <c r="OKQ12" s="15"/>
      <c r="OKR12" s="15"/>
      <c r="OKS12" s="15"/>
      <c r="OKT12" s="15"/>
      <c r="OKU12" s="15"/>
      <c r="OKV12" s="15"/>
      <c r="OKW12" s="15"/>
      <c r="OKX12" s="15"/>
      <c r="OKY12" s="15"/>
      <c r="OKZ12" s="15"/>
      <c r="OLA12" s="15"/>
      <c r="OLB12" s="15"/>
      <c r="OLC12" s="15"/>
      <c r="OLD12" s="15"/>
      <c r="OLE12" s="15"/>
      <c r="OLF12" s="15"/>
      <c r="OLG12" s="15"/>
      <c r="OLH12" s="15"/>
      <c r="OLI12" s="15"/>
      <c r="OLJ12" s="15"/>
      <c r="OLK12" s="15"/>
      <c r="OLL12" s="15"/>
      <c r="OLM12" s="15"/>
      <c r="OLN12" s="15"/>
      <c r="OLO12" s="15"/>
      <c r="OLP12" s="15"/>
      <c r="OLQ12" s="15"/>
      <c r="OLR12" s="15"/>
      <c r="OLS12" s="15"/>
      <c r="OLT12" s="15"/>
      <c r="OLU12" s="15"/>
      <c r="OLV12" s="15"/>
      <c r="OLW12" s="15"/>
      <c r="OLX12" s="15"/>
      <c r="OLY12" s="15"/>
      <c r="OLZ12" s="15"/>
      <c r="OMA12" s="15"/>
      <c r="OMB12" s="15"/>
      <c r="OMC12" s="15"/>
      <c r="OMD12" s="15"/>
      <c r="OME12" s="15"/>
      <c r="OMF12" s="15"/>
      <c r="OMG12" s="15"/>
      <c r="OMH12" s="15"/>
      <c r="OMI12" s="15"/>
      <c r="OMJ12" s="15"/>
      <c r="OMK12" s="15"/>
      <c r="OML12" s="15"/>
      <c r="OMM12" s="15"/>
      <c r="OMN12" s="15"/>
      <c r="OMO12" s="15"/>
      <c r="OMP12" s="15"/>
      <c r="OMQ12" s="15"/>
      <c r="OMR12" s="15"/>
      <c r="OMS12" s="15"/>
      <c r="OMT12" s="15"/>
      <c r="OMU12" s="15"/>
      <c r="OMV12" s="15"/>
      <c r="OMW12" s="15"/>
      <c r="OMX12" s="15"/>
      <c r="OMY12" s="15"/>
      <c r="OMZ12" s="15"/>
      <c r="ONA12" s="15"/>
      <c r="ONB12" s="15"/>
      <c r="ONC12" s="15"/>
      <c r="OND12" s="15"/>
      <c r="ONE12" s="15"/>
      <c r="ONF12" s="15"/>
      <c r="ONG12" s="15"/>
      <c r="ONH12" s="15"/>
      <c r="ONI12" s="15"/>
      <c r="ONJ12" s="15"/>
      <c r="ONK12" s="15"/>
      <c r="ONL12" s="15"/>
      <c r="ONM12" s="15"/>
      <c r="ONN12" s="15"/>
      <c r="ONO12" s="15"/>
      <c r="ONP12" s="15"/>
      <c r="ONQ12" s="15"/>
      <c r="ONR12" s="15"/>
      <c r="ONS12" s="15"/>
      <c r="ONT12" s="15"/>
      <c r="ONU12" s="15"/>
      <c r="ONV12" s="15"/>
      <c r="ONW12" s="15"/>
      <c r="ONX12" s="15"/>
      <c r="ONY12" s="15"/>
      <c r="ONZ12" s="15"/>
      <c r="OOA12" s="15"/>
      <c r="OOB12" s="15"/>
      <c r="OOC12" s="15"/>
      <c r="OOD12" s="15"/>
      <c r="OOE12" s="15"/>
      <c r="OOF12" s="15"/>
      <c r="OOG12" s="15"/>
      <c r="OOH12" s="15"/>
      <c r="OOI12" s="15"/>
      <c r="OOJ12" s="15"/>
      <c r="OOK12" s="15"/>
      <c r="OOL12" s="15"/>
      <c r="OOM12" s="15"/>
      <c r="OON12" s="15"/>
      <c r="OOO12" s="15"/>
      <c r="OOP12" s="15"/>
      <c r="OOQ12" s="15"/>
      <c r="OOR12" s="15"/>
      <c r="OOS12" s="15"/>
      <c r="OOT12" s="15"/>
      <c r="OOU12" s="15"/>
      <c r="OOV12" s="15"/>
      <c r="OOW12" s="15"/>
      <c r="OOX12" s="15"/>
      <c r="OOY12" s="15"/>
      <c r="OOZ12" s="15"/>
      <c r="OPA12" s="15"/>
      <c r="OPB12" s="15"/>
      <c r="OPC12" s="15"/>
      <c r="OPD12" s="15"/>
      <c r="OPE12" s="15"/>
      <c r="OPF12" s="15"/>
      <c r="OPG12" s="15"/>
      <c r="OPH12" s="15"/>
      <c r="OPI12" s="15"/>
      <c r="OPJ12" s="15"/>
      <c r="OPK12" s="15"/>
      <c r="OPL12" s="15"/>
      <c r="OPM12" s="15"/>
      <c r="OPN12" s="15"/>
      <c r="OPO12" s="15"/>
      <c r="OPP12" s="15"/>
      <c r="OPQ12" s="15"/>
      <c r="OPR12" s="15"/>
      <c r="OPS12" s="15"/>
      <c r="OPT12" s="15"/>
      <c r="OPU12" s="15"/>
      <c r="OPV12" s="15"/>
      <c r="OPW12" s="15"/>
      <c r="OPX12" s="15"/>
      <c r="OPY12" s="15"/>
      <c r="OPZ12" s="15"/>
      <c r="OQA12" s="15"/>
      <c r="OQB12" s="15"/>
      <c r="OQC12" s="15"/>
      <c r="OQD12" s="15"/>
      <c r="OQE12" s="15"/>
      <c r="OQF12" s="15"/>
      <c r="OQG12" s="15"/>
      <c r="OQH12" s="15"/>
      <c r="OQI12" s="15"/>
      <c r="OQJ12" s="15"/>
      <c r="OQK12" s="15"/>
      <c r="OQL12" s="15"/>
      <c r="OQM12" s="15"/>
      <c r="OQN12" s="15"/>
      <c r="OQO12" s="15"/>
      <c r="OQP12" s="15"/>
      <c r="OQQ12" s="15"/>
      <c r="OQR12" s="15"/>
      <c r="OQS12" s="15"/>
      <c r="OQT12" s="15"/>
      <c r="OQU12" s="15"/>
      <c r="OQV12" s="15"/>
      <c r="OQW12" s="15"/>
      <c r="OQX12" s="15"/>
      <c r="OQY12" s="15"/>
      <c r="OQZ12" s="15"/>
      <c r="ORA12" s="15"/>
      <c r="ORB12" s="15"/>
      <c r="ORC12" s="15"/>
      <c r="ORD12" s="15"/>
      <c r="ORE12" s="15"/>
      <c r="ORF12" s="15"/>
      <c r="ORG12" s="15"/>
      <c r="ORH12" s="15"/>
      <c r="ORI12" s="15"/>
      <c r="ORJ12" s="15"/>
      <c r="ORK12" s="15"/>
      <c r="ORL12" s="15"/>
      <c r="ORM12" s="15"/>
      <c r="ORN12" s="15"/>
      <c r="ORO12" s="15"/>
      <c r="ORP12" s="15"/>
      <c r="ORQ12" s="15"/>
      <c r="ORR12" s="15"/>
      <c r="ORS12" s="15"/>
      <c r="ORT12" s="15"/>
      <c r="ORU12" s="15"/>
      <c r="ORV12" s="15"/>
      <c r="ORW12" s="15"/>
      <c r="ORX12" s="15"/>
      <c r="ORY12" s="15"/>
      <c r="ORZ12" s="15"/>
      <c r="OSA12" s="15"/>
      <c r="OSB12" s="15"/>
      <c r="OSC12" s="15"/>
      <c r="OSD12" s="15"/>
      <c r="OSE12" s="15"/>
      <c r="OSF12" s="15"/>
      <c r="OSG12" s="15"/>
      <c r="OSH12" s="15"/>
      <c r="OSI12" s="15"/>
      <c r="OSJ12" s="15"/>
      <c r="OSK12" s="15"/>
      <c r="OSL12" s="15"/>
      <c r="OSM12" s="15"/>
      <c r="OSN12" s="15"/>
      <c r="OSO12" s="15"/>
      <c r="OSP12" s="15"/>
      <c r="OSQ12" s="15"/>
      <c r="OSR12" s="15"/>
      <c r="OSS12" s="15"/>
      <c r="OST12" s="15"/>
      <c r="OSU12" s="15"/>
      <c r="OSV12" s="15"/>
      <c r="OSW12" s="15"/>
      <c r="OSX12" s="15"/>
      <c r="OSY12" s="15"/>
      <c r="OSZ12" s="15"/>
      <c r="OTA12" s="15"/>
      <c r="OTB12" s="15"/>
      <c r="OTC12" s="15"/>
      <c r="OTD12" s="15"/>
      <c r="OTE12" s="15"/>
      <c r="OTF12" s="15"/>
      <c r="OTG12" s="15"/>
      <c r="OTH12" s="15"/>
      <c r="OTI12" s="15"/>
      <c r="OTJ12" s="15"/>
      <c r="OTK12" s="15"/>
      <c r="OTL12" s="15"/>
      <c r="OTM12" s="15"/>
      <c r="OTN12" s="15"/>
      <c r="OTO12" s="15"/>
      <c r="OTP12" s="15"/>
      <c r="OTQ12" s="15"/>
      <c r="OTR12" s="15"/>
      <c r="OTS12" s="15"/>
      <c r="OTT12" s="15"/>
      <c r="OTU12" s="15"/>
      <c r="OTV12" s="15"/>
      <c r="OTW12" s="15"/>
      <c r="OTX12" s="15"/>
      <c r="OTY12" s="15"/>
      <c r="OTZ12" s="15"/>
      <c r="OUA12" s="15"/>
      <c r="OUB12" s="15"/>
      <c r="OUC12" s="15"/>
      <c r="OUD12" s="15"/>
      <c r="OUE12" s="15"/>
      <c r="OUF12" s="15"/>
      <c r="OUG12" s="15"/>
      <c r="OUH12" s="15"/>
      <c r="OUI12" s="15"/>
      <c r="OUJ12" s="15"/>
      <c r="OUK12" s="15"/>
      <c r="OUL12" s="15"/>
      <c r="OUM12" s="15"/>
      <c r="OUN12" s="15"/>
      <c r="OUO12" s="15"/>
      <c r="OUP12" s="15"/>
      <c r="OUQ12" s="15"/>
      <c r="OUR12" s="15"/>
      <c r="OUS12" s="15"/>
      <c r="OUT12" s="15"/>
      <c r="OUU12" s="15"/>
      <c r="OUV12" s="15"/>
      <c r="OUW12" s="15"/>
      <c r="OUX12" s="15"/>
      <c r="OUY12" s="15"/>
      <c r="OUZ12" s="15"/>
      <c r="OVA12" s="15"/>
      <c r="OVB12" s="15"/>
      <c r="OVC12" s="15"/>
      <c r="OVD12" s="15"/>
      <c r="OVE12" s="15"/>
      <c r="OVF12" s="15"/>
      <c r="OVG12" s="15"/>
      <c r="OVH12" s="15"/>
      <c r="OVI12" s="15"/>
      <c r="OVJ12" s="15"/>
      <c r="OVK12" s="15"/>
      <c r="OVL12" s="15"/>
      <c r="OVM12" s="15"/>
      <c r="OVN12" s="15"/>
      <c r="OVO12" s="15"/>
      <c r="OVP12" s="15"/>
      <c r="OVQ12" s="15"/>
      <c r="OVR12" s="15"/>
      <c r="OVS12" s="15"/>
      <c r="OVT12" s="15"/>
      <c r="OVU12" s="15"/>
      <c r="OVV12" s="15"/>
      <c r="OVW12" s="15"/>
      <c r="OVX12" s="15"/>
      <c r="OVY12" s="15"/>
      <c r="OVZ12" s="15"/>
      <c r="OWA12" s="15"/>
      <c r="OWB12" s="15"/>
      <c r="OWC12" s="15"/>
      <c r="OWD12" s="15"/>
      <c r="OWE12" s="15"/>
      <c r="OWF12" s="15"/>
      <c r="OWG12" s="15"/>
      <c r="OWH12" s="15"/>
      <c r="OWI12" s="15"/>
      <c r="OWJ12" s="15"/>
      <c r="OWK12" s="15"/>
      <c r="OWL12" s="15"/>
      <c r="OWM12" s="15"/>
      <c r="OWN12" s="15"/>
      <c r="OWO12" s="15"/>
      <c r="OWP12" s="15"/>
      <c r="OWQ12" s="15"/>
      <c r="OWR12" s="15"/>
      <c r="OWS12" s="15"/>
      <c r="OWT12" s="15"/>
      <c r="OWU12" s="15"/>
      <c r="OWV12" s="15"/>
      <c r="OWW12" s="15"/>
      <c r="OWX12" s="15"/>
      <c r="OWY12" s="15"/>
      <c r="OWZ12" s="15"/>
      <c r="OXA12" s="15"/>
      <c r="OXB12" s="15"/>
      <c r="OXC12" s="15"/>
      <c r="OXD12" s="15"/>
      <c r="OXE12" s="15"/>
      <c r="OXF12" s="15"/>
      <c r="OXG12" s="15"/>
      <c r="OXH12" s="15"/>
      <c r="OXI12" s="15"/>
      <c r="OXJ12" s="15"/>
      <c r="OXK12" s="15"/>
      <c r="OXL12" s="15"/>
      <c r="OXM12" s="15"/>
      <c r="OXN12" s="15"/>
      <c r="OXO12" s="15"/>
      <c r="OXP12" s="15"/>
      <c r="OXQ12" s="15"/>
      <c r="OXR12" s="15"/>
      <c r="OXS12" s="15"/>
      <c r="OXT12" s="15"/>
      <c r="OXU12" s="15"/>
      <c r="OXV12" s="15"/>
      <c r="OXW12" s="15"/>
      <c r="OXX12" s="15"/>
      <c r="OXY12" s="15"/>
      <c r="OXZ12" s="15"/>
      <c r="OYA12" s="15"/>
      <c r="OYB12" s="15"/>
      <c r="OYC12" s="15"/>
      <c r="OYD12" s="15"/>
      <c r="OYE12" s="15"/>
      <c r="OYF12" s="15"/>
      <c r="OYG12" s="15"/>
      <c r="OYH12" s="15"/>
      <c r="OYI12" s="15"/>
      <c r="OYJ12" s="15"/>
      <c r="OYK12" s="15"/>
      <c r="OYL12" s="15"/>
      <c r="OYM12" s="15"/>
      <c r="OYN12" s="15"/>
      <c r="OYO12" s="15"/>
      <c r="OYP12" s="15"/>
      <c r="OYQ12" s="15"/>
      <c r="OYR12" s="15"/>
      <c r="OYS12" s="15"/>
      <c r="OYT12" s="15"/>
      <c r="OYU12" s="15"/>
      <c r="OYV12" s="15"/>
      <c r="OYW12" s="15"/>
      <c r="OYX12" s="15"/>
      <c r="OYY12" s="15"/>
      <c r="OYZ12" s="15"/>
      <c r="OZA12" s="15"/>
      <c r="OZB12" s="15"/>
      <c r="OZC12" s="15"/>
      <c r="OZD12" s="15"/>
      <c r="OZE12" s="15"/>
      <c r="OZF12" s="15"/>
      <c r="OZG12" s="15"/>
      <c r="OZH12" s="15"/>
      <c r="OZI12" s="15"/>
      <c r="OZJ12" s="15"/>
      <c r="OZK12" s="15"/>
      <c r="OZL12" s="15"/>
      <c r="OZM12" s="15"/>
      <c r="OZN12" s="15"/>
      <c r="OZO12" s="15"/>
      <c r="OZP12" s="15"/>
      <c r="OZQ12" s="15"/>
      <c r="OZR12" s="15"/>
      <c r="OZS12" s="15"/>
      <c r="OZT12" s="15"/>
      <c r="OZU12" s="15"/>
      <c r="OZV12" s="15"/>
      <c r="OZW12" s="15"/>
      <c r="OZX12" s="15"/>
      <c r="OZY12" s="15"/>
      <c r="OZZ12" s="15"/>
      <c r="PAA12" s="15"/>
      <c r="PAB12" s="15"/>
      <c r="PAC12" s="15"/>
      <c r="PAD12" s="15"/>
      <c r="PAE12" s="15"/>
      <c r="PAF12" s="15"/>
      <c r="PAG12" s="15"/>
      <c r="PAH12" s="15"/>
      <c r="PAI12" s="15"/>
      <c r="PAJ12" s="15"/>
      <c r="PAK12" s="15"/>
      <c r="PAL12" s="15"/>
      <c r="PAM12" s="15"/>
      <c r="PAN12" s="15"/>
      <c r="PAO12" s="15"/>
      <c r="PAP12" s="15"/>
      <c r="PAQ12" s="15"/>
      <c r="PAR12" s="15"/>
      <c r="PAS12" s="15"/>
      <c r="PAT12" s="15"/>
      <c r="PAU12" s="15"/>
      <c r="PAV12" s="15"/>
      <c r="PAW12" s="15"/>
      <c r="PAX12" s="15"/>
      <c r="PAY12" s="15"/>
      <c r="PAZ12" s="15"/>
      <c r="PBA12" s="15"/>
      <c r="PBB12" s="15"/>
      <c r="PBC12" s="15"/>
      <c r="PBD12" s="15"/>
      <c r="PBE12" s="15"/>
      <c r="PBF12" s="15"/>
      <c r="PBG12" s="15"/>
      <c r="PBH12" s="15"/>
      <c r="PBI12" s="15"/>
      <c r="PBJ12" s="15"/>
      <c r="PBK12" s="15"/>
      <c r="PBL12" s="15"/>
      <c r="PBM12" s="15"/>
      <c r="PBN12" s="15"/>
      <c r="PBO12" s="15"/>
      <c r="PBP12" s="15"/>
      <c r="PBQ12" s="15"/>
      <c r="PBR12" s="15"/>
      <c r="PBS12" s="15"/>
      <c r="PBT12" s="15"/>
      <c r="PBU12" s="15"/>
      <c r="PBV12" s="15"/>
      <c r="PBW12" s="15"/>
      <c r="PBX12" s="15"/>
      <c r="PBY12" s="15"/>
      <c r="PBZ12" s="15"/>
      <c r="PCA12" s="15"/>
      <c r="PCB12" s="15"/>
      <c r="PCC12" s="15"/>
      <c r="PCD12" s="15"/>
      <c r="PCE12" s="15"/>
      <c r="PCF12" s="15"/>
      <c r="PCG12" s="15"/>
      <c r="PCH12" s="15"/>
      <c r="PCI12" s="15"/>
      <c r="PCJ12" s="15"/>
      <c r="PCK12" s="15"/>
      <c r="PCL12" s="15"/>
      <c r="PCM12" s="15"/>
      <c r="PCN12" s="15"/>
      <c r="PCO12" s="15"/>
      <c r="PCP12" s="15"/>
      <c r="PCQ12" s="15"/>
      <c r="PCR12" s="15"/>
      <c r="PCS12" s="15"/>
      <c r="PCT12" s="15"/>
      <c r="PCU12" s="15"/>
      <c r="PCV12" s="15"/>
      <c r="PCW12" s="15"/>
      <c r="PCX12" s="15"/>
      <c r="PCY12" s="15"/>
      <c r="PCZ12" s="15"/>
      <c r="PDA12" s="15"/>
      <c r="PDB12" s="15"/>
      <c r="PDC12" s="15"/>
      <c r="PDD12" s="15"/>
      <c r="PDE12" s="15"/>
      <c r="PDF12" s="15"/>
      <c r="PDG12" s="15"/>
      <c r="PDH12" s="15"/>
      <c r="PDI12" s="15"/>
      <c r="PDJ12" s="15"/>
      <c r="PDK12" s="15"/>
      <c r="PDL12" s="15"/>
      <c r="PDM12" s="15"/>
      <c r="PDN12" s="15"/>
      <c r="PDO12" s="15"/>
      <c r="PDP12" s="15"/>
      <c r="PDQ12" s="15"/>
      <c r="PDR12" s="15"/>
      <c r="PDS12" s="15"/>
      <c r="PDT12" s="15"/>
      <c r="PDU12" s="15"/>
      <c r="PDV12" s="15"/>
      <c r="PDW12" s="15"/>
      <c r="PDX12" s="15"/>
      <c r="PDY12" s="15"/>
      <c r="PDZ12" s="15"/>
      <c r="PEA12" s="15"/>
      <c r="PEB12" s="15"/>
      <c r="PEC12" s="15"/>
      <c r="PED12" s="15"/>
      <c r="PEE12" s="15"/>
      <c r="PEF12" s="15"/>
      <c r="PEG12" s="15"/>
      <c r="PEH12" s="15"/>
      <c r="PEI12" s="15"/>
      <c r="PEJ12" s="15"/>
      <c r="PEK12" s="15"/>
      <c r="PEL12" s="15"/>
      <c r="PEM12" s="15"/>
      <c r="PEN12" s="15"/>
      <c r="PEO12" s="15"/>
      <c r="PEP12" s="15"/>
      <c r="PEQ12" s="15"/>
      <c r="PER12" s="15"/>
      <c r="PES12" s="15"/>
      <c r="PET12" s="15"/>
      <c r="PEU12" s="15"/>
      <c r="PEV12" s="15"/>
      <c r="PEW12" s="15"/>
      <c r="PEX12" s="15"/>
      <c r="PEY12" s="15"/>
      <c r="PEZ12" s="15"/>
      <c r="PFA12" s="15"/>
      <c r="PFB12" s="15"/>
      <c r="PFC12" s="15"/>
      <c r="PFD12" s="15"/>
      <c r="PFE12" s="15"/>
      <c r="PFF12" s="15"/>
      <c r="PFG12" s="15"/>
      <c r="PFH12" s="15"/>
      <c r="PFI12" s="15"/>
      <c r="PFJ12" s="15"/>
      <c r="PFK12" s="15"/>
      <c r="PFL12" s="15"/>
      <c r="PFM12" s="15"/>
      <c r="PFN12" s="15"/>
      <c r="PFO12" s="15"/>
      <c r="PFP12" s="15"/>
      <c r="PFQ12" s="15"/>
      <c r="PFR12" s="15"/>
      <c r="PFS12" s="15"/>
      <c r="PFT12" s="15"/>
      <c r="PFU12" s="15"/>
      <c r="PFV12" s="15"/>
      <c r="PFW12" s="15"/>
      <c r="PFX12" s="15"/>
      <c r="PFY12" s="15"/>
      <c r="PFZ12" s="15"/>
      <c r="PGA12" s="15"/>
      <c r="PGB12" s="15"/>
      <c r="PGC12" s="15"/>
      <c r="PGD12" s="15"/>
      <c r="PGE12" s="15"/>
      <c r="PGF12" s="15"/>
      <c r="PGG12" s="15"/>
      <c r="PGH12" s="15"/>
      <c r="PGI12" s="15"/>
      <c r="PGJ12" s="15"/>
      <c r="PGK12" s="15"/>
      <c r="PGL12" s="15"/>
      <c r="PGM12" s="15"/>
      <c r="PGN12" s="15"/>
      <c r="PGO12" s="15"/>
      <c r="PGP12" s="15"/>
      <c r="PGQ12" s="15"/>
      <c r="PGR12" s="15"/>
      <c r="PGS12" s="15"/>
      <c r="PGT12" s="15"/>
      <c r="PGU12" s="15"/>
      <c r="PGV12" s="15"/>
      <c r="PGW12" s="15"/>
      <c r="PGX12" s="15"/>
      <c r="PGY12" s="15"/>
      <c r="PGZ12" s="15"/>
      <c r="PHA12" s="15"/>
      <c r="PHB12" s="15"/>
      <c r="PHC12" s="15"/>
      <c r="PHD12" s="15"/>
      <c r="PHE12" s="15"/>
      <c r="PHF12" s="15"/>
      <c r="PHG12" s="15"/>
      <c r="PHH12" s="15"/>
      <c r="PHI12" s="15"/>
      <c r="PHJ12" s="15"/>
      <c r="PHK12" s="15"/>
      <c r="PHL12" s="15"/>
      <c r="PHM12" s="15"/>
      <c r="PHN12" s="15"/>
      <c r="PHO12" s="15"/>
      <c r="PHP12" s="15"/>
      <c r="PHQ12" s="15"/>
      <c r="PHR12" s="15"/>
      <c r="PHS12" s="15"/>
      <c r="PHT12" s="15"/>
      <c r="PHU12" s="15"/>
      <c r="PHV12" s="15"/>
      <c r="PHW12" s="15"/>
      <c r="PHX12" s="15"/>
      <c r="PHY12" s="15"/>
      <c r="PHZ12" s="15"/>
      <c r="PIA12" s="15"/>
      <c r="PIB12" s="15"/>
      <c r="PIC12" s="15"/>
      <c r="PID12" s="15"/>
      <c r="PIE12" s="15"/>
      <c r="PIF12" s="15"/>
      <c r="PIG12" s="15"/>
      <c r="PIH12" s="15"/>
      <c r="PII12" s="15"/>
      <c r="PIJ12" s="15"/>
      <c r="PIK12" s="15"/>
      <c r="PIL12" s="15"/>
      <c r="PIM12" s="15"/>
      <c r="PIN12" s="15"/>
      <c r="PIO12" s="15"/>
      <c r="PIP12" s="15"/>
      <c r="PIQ12" s="15"/>
      <c r="PIR12" s="15"/>
      <c r="PIS12" s="15"/>
      <c r="PIT12" s="15"/>
      <c r="PIU12" s="15"/>
      <c r="PIV12" s="15"/>
      <c r="PIW12" s="15"/>
      <c r="PIX12" s="15"/>
      <c r="PIY12" s="15"/>
      <c r="PIZ12" s="15"/>
      <c r="PJA12" s="15"/>
      <c r="PJB12" s="15"/>
      <c r="PJC12" s="15"/>
      <c r="PJD12" s="15"/>
      <c r="PJE12" s="15"/>
      <c r="PJF12" s="15"/>
      <c r="PJG12" s="15"/>
      <c r="PJH12" s="15"/>
      <c r="PJI12" s="15"/>
      <c r="PJJ12" s="15"/>
      <c r="PJK12" s="15"/>
      <c r="PJL12" s="15"/>
      <c r="PJM12" s="15"/>
      <c r="PJN12" s="15"/>
      <c r="PJO12" s="15"/>
      <c r="PJP12" s="15"/>
      <c r="PJQ12" s="15"/>
      <c r="PJR12" s="15"/>
      <c r="PJS12" s="15"/>
      <c r="PJT12" s="15"/>
      <c r="PJU12" s="15"/>
      <c r="PJV12" s="15"/>
      <c r="PJW12" s="15"/>
      <c r="PJX12" s="15"/>
      <c r="PJY12" s="15"/>
      <c r="PJZ12" s="15"/>
      <c r="PKA12" s="15"/>
      <c r="PKB12" s="15"/>
      <c r="PKC12" s="15"/>
      <c r="PKD12" s="15"/>
      <c r="PKE12" s="15"/>
      <c r="PKF12" s="15"/>
      <c r="PKG12" s="15"/>
      <c r="PKH12" s="15"/>
      <c r="PKI12" s="15"/>
      <c r="PKJ12" s="15"/>
      <c r="PKK12" s="15"/>
      <c r="PKL12" s="15"/>
      <c r="PKM12" s="15"/>
      <c r="PKN12" s="15"/>
      <c r="PKO12" s="15"/>
      <c r="PKP12" s="15"/>
      <c r="PKQ12" s="15"/>
      <c r="PKR12" s="15"/>
      <c r="PKS12" s="15"/>
      <c r="PKT12" s="15"/>
      <c r="PKU12" s="15"/>
      <c r="PKV12" s="15"/>
      <c r="PKW12" s="15"/>
      <c r="PKX12" s="15"/>
      <c r="PKY12" s="15"/>
      <c r="PKZ12" s="15"/>
      <c r="PLA12" s="15"/>
      <c r="PLB12" s="15"/>
      <c r="PLC12" s="15"/>
      <c r="PLD12" s="15"/>
      <c r="PLE12" s="15"/>
      <c r="PLF12" s="15"/>
      <c r="PLG12" s="15"/>
      <c r="PLH12" s="15"/>
      <c r="PLI12" s="15"/>
      <c r="PLJ12" s="15"/>
      <c r="PLK12" s="15"/>
      <c r="PLL12" s="15"/>
      <c r="PLM12" s="15"/>
      <c r="PLN12" s="15"/>
      <c r="PLO12" s="15"/>
      <c r="PLP12" s="15"/>
      <c r="PLQ12" s="15"/>
      <c r="PLR12" s="15"/>
      <c r="PLS12" s="15"/>
      <c r="PLT12" s="15"/>
      <c r="PLU12" s="15"/>
      <c r="PLV12" s="15"/>
      <c r="PLW12" s="15"/>
      <c r="PLX12" s="15"/>
      <c r="PLY12" s="15"/>
      <c r="PLZ12" s="15"/>
      <c r="PMA12" s="15"/>
      <c r="PMB12" s="15"/>
      <c r="PMC12" s="15"/>
      <c r="PMD12" s="15"/>
      <c r="PME12" s="15"/>
      <c r="PMF12" s="15"/>
      <c r="PMG12" s="15"/>
      <c r="PMH12" s="15"/>
      <c r="PMI12" s="15"/>
      <c r="PMJ12" s="15"/>
      <c r="PMK12" s="15"/>
      <c r="PML12" s="15"/>
      <c r="PMM12" s="15"/>
      <c r="PMN12" s="15"/>
      <c r="PMO12" s="15"/>
      <c r="PMP12" s="15"/>
      <c r="PMQ12" s="15"/>
      <c r="PMR12" s="15"/>
      <c r="PMS12" s="15"/>
      <c r="PMT12" s="15"/>
      <c r="PMU12" s="15"/>
      <c r="PMV12" s="15"/>
      <c r="PMW12" s="15"/>
      <c r="PMX12" s="15"/>
      <c r="PMY12" s="15"/>
      <c r="PMZ12" s="15"/>
      <c r="PNA12" s="15"/>
      <c r="PNB12" s="15"/>
      <c r="PNC12" s="15"/>
      <c r="PND12" s="15"/>
      <c r="PNE12" s="15"/>
      <c r="PNF12" s="15"/>
      <c r="PNG12" s="15"/>
      <c r="PNH12" s="15"/>
      <c r="PNI12" s="15"/>
      <c r="PNJ12" s="15"/>
      <c r="PNK12" s="15"/>
      <c r="PNL12" s="15"/>
      <c r="PNM12" s="15"/>
      <c r="PNN12" s="15"/>
      <c r="PNO12" s="15"/>
      <c r="PNP12" s="15"/>
      <c r="PNQ12" s="15"/>
      <c r="PNR12" s="15"/>
      <c r="PNS12" s="15"/>
      <c r="PNT12" s="15"/>
      <c r="PNU12" s="15"/>
      <c r="PNV12" s="15"/>
      <c r="PNW12" s="15"/>
      <c r="PNX12" s="15"/>
      <c r="PNY12" s="15"/>
      <c r="PNZ12" s="15"/>
      <c r="POA12" s="15"/>
      <c r="POB12" s="15"/>
      <c r="POC12" s="15"/>
      <c r="POD12" s="15"/>
      <c r="POE12" s="15"/>
      <c r="POF12" s="15"/>
      <c r="POG12" s="15"/>
      <c r="POH12" s="15"/>
      <c r="POI12" s="15"/>
      <c r="POJ12" s="15"/>
      <c r="POK12" s="15"/>
      <c r="POL12" s="15"/>
      <c r="POM12" s="15"/>
      <c r="PON12" s="15"/>
      <c r="POO12" s="15"/>
      <c r="POP12" s="15"/>
      <c r="POQ12" s="15"/>
      <c r="POR12" s="15"/>
      <c r="POS12" s="15"/>
      <c r="POT12" s="15"/>
      <c r="POU12" s="15"/>
      <c r="POV12" s="15"/>
      <c r="POW12" s="15"/>
      <c r="POX12" s="15"/>
      <c r="POY12" s="15"/>
      <c r="POZ12" s="15"/>
      <c r="PPA12" s="15"/>
      <c r="PPB12" s="15"/>
      <c r="PPC12" s="15"/>
      <c r="PPD12" s="15"/>
      <c r="PPE12" s="15"/>
      <c r="PPF12" s="15"/>
      <c r="PPG12" s="15"/>
      <c r="PPH12" s="15"/>
      <c r="PPI12" s="15"/>
      <c r="PPJ12" s="15"/>
      <c r="PPK12" s="15"/>
      <c r="PPL12" s="15"/>
      <c r="PPM12" s="15"/>
      <c r="PPN12" s="15"/>
      <c r="PPO12" s="15"/>
      <c r="PPP12" s="15"/>
      <c r="PPQ12" s="15"/>
      <c r="PPR12" s="15"/>
      <c r="PPS12" s="15"/>
      <c r="PPT12" s="15"/>
      <c r="PPU12" s="15"/>
      <c r="PPV12" s="15"/>
      <c r="PPW12" s="15"/>
      <c r="PPX12" s="15"/>
      <c r="PPY12" s="15"/>
      <c r="PPZ12" s="15"/>
      <c r="PQA12" s="15"/>
      <c r="PQB12" s="15"/>
      <c r="PQC12" s="15"/>
      <c r="PQD12" s="15"/>
      <c r="PQE12" s="15"/>
      <c r="PQF12" s="15"/>
      <c r="PQG12" s="15"/>
      <c r="PQH12" s="15"/>
      <c r="PQI12" s="15"/>
      <c r="PQJ12" s="15"/>
      <c r="PQK12" s="15"/>
      <c r="PQL12" s="15"/>
      <c r="PQM12" s="15"/>
      <c r="PQN12" s="15"/>
      <c r="PQO12" s="15"/>
      <c r="PQP12" s="15"/>
      <c r="PQQ12" s="15"/>
      <c r="PQR12" s="15"/>
      <c r="PQS12" s="15"/>
      <c r="PQT12" s="15"/>
      <c r="PQU12" s="15"/>
      <c r="PQV12" s="15"/>
      <c r="PQW12" s="15"/>
      <c r="PQX12" s="15"/>
      <c r="PQY12" s="15"/>
      <c r="PQZ12" s="15"/>
      <c r="PRA12" s="15"/>
      <c r="PRB12" s="15"/>
      <c r="PRC12" s="15"/>
      <c r="PRD12" s="15"/>
      <c r="PRE12" s="15"/>
      <c r="PRF12" s="15"/>
      <c r="PRG12" s="15"/>
      <c r="PRH12" s="15"/>
      <c r="PRI12" s="15"/>
      <c r="PRJ12" s="15"/>
      <c r="PRK12" s="15"/>
      <c r="PRL12" s="15"/>
      <c r="PRM12" s="15"/>
      <c r="PRN12" s="15"/>
      <c r="PRO12" s="15"/>
      <c r="PRP12" s="15"/>
      <c r="PRQ12" s="15"/>
      <c r="PRR12" s="15"/>
      <c r="PRS12" s="15"/>
      <c r="PRT12" s="15"/>
      <c r="PRU12" s="15"/>
      <c r="PRV12" s="15"/>
      <c r="PRW12" s="15"/>
      <c r="PRX12" s="15"/>
      <c r="PRY12" s="15"/>
      <c r="PRZ12" s="15"/>
      <c r="PSA12" s="15"/>
      <c r="PSB12" s="15"/>
      <c r="PSC12" s="15"/>
      <c r="PSD12" s="15"/>
      <c r="PSE12" s="15"/>
      <c r="PSF12" s="15"/>
      <c r="PSG12" s="15"/>
      <c r="PSH12" s="15"/>
      <c r="PSI12" s="15"/>
      <c r="PSJ12" s="15"/>
      <c r="PSK12" s="15"/>
      <c r="PSL12" s="15"/>
      <c r="PSM12" s="15"/>
      <c r="PSN12" s="15"/>
      <c r="PSO12" s="15"/>
      <c r="PSP12" s="15"/>
      <c r="PSQ12" s="15"/>
      <c r="PSR12" s="15"/>
      <c r="PSS12" s="15"/>
      <c r="PST12" s="15"/>
      <c r="PSU12" s="15"/>
      <c r="PSV12" s="15"/>
      <c r="PSW12" s="15"/>
      <c r="PSX12" s="15"/>
      <c r="PSY12" s="15"/>
      <c r="PSZ12" s="15"/>
      <c r="PTA12" s="15"/>
      <c r="PTB12" s="15"/>
      <c r="PTC12" s="15"/>
      <c r="PTD12" s="15"/>
      <c r="PTE12" s="15"/>
      <c r="PTF12" s="15"/>
      <c r="PTG12" s="15"/>
      <c r="PTH12" s="15"/>
      <c r="PTI12" s="15"/>
      <c r="PTJ12" s="15"/>
      <c r="PTK12" s="15"/>
      <c r="PTL12" s="15"/>
      <c r="PTM12" s="15"/>
      <c r="PTN12" s="15"/>
      <c r="PTO12" s="15"/>
      <c r="PTP12" s="15"/>
      <c r="PTQ12" s="15"/>
      <c r="PTR12" s="15"/>
      <c r="PTS12" s="15"/>
      <c r="PTT12" s="15"/>
      <c r="PTU12" s="15"/>
      <c r="PTV12" s="15"/>
      <c r="PTW12" s="15"/>
      <c r="PTX12" s="15"/>
      <c r="PTY12" s="15"/>
      <c r="PTZ12" s="15"/>
      <c r="PUA12" s="15"/>
      <c r="PUB12" s="15"/>
      <c r="PUC12" s="15"/>
      <c r="PUD12" s="15"/>
      <c r="PUE12" s="15"/>
      <c r="PUF12" s="15"/>
      <c r="PUG12" s="15"/>
      <c r="PUH12" s="15"/>
      <c r="PUI12" s="15"/>
      <c r="PUJ12" s="15"/>
      <c r="PUK12" s="15"/>
      <c r="PUL12" s="15"/>
      <c r="PUM12" s="15"/>
      <c r="PUN12" s="15"/>
      <c r="PUO12" s="15"/>
      <c r="PUP12" s="15"/>
      <c r="PUQ12" s="15"/>
      <c r="PUR12" s="15"/>
      <c r="PUS12" s="15"/>
      <c r="PUT12" s="15"/>
      <c r="PUU12" s="15"/>
      <c r="PUV12" s="15"/>
      <c r="PUW12" s="15"/>
      <c r="PUX12" s="15"/>
      <c r="PUY12" s="15"/>
      <c r="PUZ12" s="15"/>
      <c r="PVA12" s="15"/>
      <c r="PVB12" s="15"/>
      <c r="PVC12" s="15"/>
      <c r="PVD12" s="15"/>
      <c r="PVE12" s="15"/>
      <c r="PVF12" s="15"/>
      <c r="PVG12" s="15"/>
      <c r="PVH12" s="15"/>
      <c r="PVI12" s="15"/>
      <c r="PVJ12" s="15"/>
      <c r="PVK12" s="15"/>
      <c r="PVL12" s="15"/>
      <c r="PVM12" s="15"/>
      <c r="PVN12" s="15"/>
      <c r="PVO12" s="15"/>
      <c r="PVP12" s="15"/>
      <c r="PVQ12" s="15"/>
      <c r="PVR12" s="15"/>
      <c r="PVS12" s="15"/>
      <c r="PVT12" s="15"/>
      <c r="PVU12" s="15"/>
      <c r="PVV12" s="15"/>
      <c r="PVW12" s="15"/>
      <c r="PVX12" s="15"/>
      <c r="PVY12" s="15"/>
      <c r="PVZ12" s="15"/>
      <c r="PWA12" s="15"/>
      <c r="PWB12" s="15"/>
      <c r="PWC12" s="15"/>
      <c r="PWD12" s="15"/>
      <c r="PWE12" s="15"/>
      <c r="PWF12" s="15"/>
      <c r="PWG12" s="15"/>
      <c r="PWH12" s="15"/>
      <c r="PWI12" s="15"/>
      <c r="PWJ12" s="15"/>
      <c r="PWK12" s="15"/>
      <c r="PWL12" s="15"/>
      <c r="PWM12" s="15"/>
      <c r="PWN12" s="15"/>
      <c r="PWO12" s="15"/>
      <c r="PWP12" s="15"/>
      <c r="PWQ12" s="15"/>
      <c r="PWR12" s="15"/>
      <c r="PWS12" s="15"/>
      <c r="PWT12" s="15"/>
      <c r="PWU12" s="15"/>
      <c r="PWV12" s="15"/>
      <c r="PWW12" s="15"/>
      <c r="PWX12" s="15"/>
      <c r="PWY12" s="15"/>
      <c r="PWZ12" s="15"/>
      <c r="PXA12" s="15"/>
      <c r="PXB12" s="15"/>
      <c r="PXC12" s="15"/>
      <c r="PXD12" s="15"/>
      <c r="PXE12" s="15"/>
      <c r="PXF12" s="15"/>
      <c r="PXG12" s="15"/>
      <c r="PXH12" s="15"/>
      <c r="PXI12" s="15"/>
      <c r="PXJ12" s="15"/>
      <c r="PXK12" s="15"/>
      <c r="PXL12" s="15"/>
      <c r="PXM12" s="15"/>
      <c r="PXN12" s="15"/>
      <c r="PXO12" s="15"/>
      <c r="PXP12" s="15"/>
      <c r="PXQ12" s="15"/>
      <c r="PXR12" s="15"/>
      <c r="PXS12" s="15"/>
      <c r="PXT12" s="15"/>
      <c r="PXU12" s="15"/>
      <c r="PXV12" s="15"/>
      <c r="PXW12" s="15"/>
      <c r="PXX12" s="15"/>
      <c r="PXY12" s="15"/>
      <c r="PXZ12" s="15"/>
      <c r="PYA12" s="15"/>
      <c r="PYB12" s="15"/>
      <c r="PYC12" s="15"/>
      <c r="PYD12" s="15"/>
      <c r="PYE12" s="15"/>
      <c r="PYF12" s="15"/>
      <c r="PYG12" s="15"/>
      <c r="PYH12" s="15"/>
      <c r="PYI12" s="15"/>
      <c r="PYJ12" s="15"/>
      <c r="PYK12" s="15"/>
      <c r="PYL12" s="15"/>
      <c r="PYM12" s="15"/>
      <c r="PYN12" s="15"/>
      <c r="PYO12" s="15"/>
      <c r="PYP12" s="15"/>
      <c r="PYQ12" s="15"/>
      <c r="PYR12" s="15"/>
      <c r="PYS12" s="15"/>
      <c r="PYT12" s="15"/>
      <c r="PYU12" s="15"/>
      <c r="PYV12" s="15"/>
      <c r="PYW12" s="15"/>
      <c r="PYX12" s="15"/>
      <c r="PYY12" s="15"/>
      <c r="PYZ12" s="15"/>
      <c r="PZA12" s="15"/>
      <c r="PZB12" s="15"/>
      <c r="PZC12" s="15"/>
      <c r="PZD12" s="15"/>
      <c r="PZE12" s="15"/>
      <c r="PZF12" s="15"/>
      <c r="PZG12" s="15"/>
      <c r="PZH12" s="15"/>
      <c r="PZI12" s="15"/>
      <c r="PZJ12" s="15"/>
      <c r="PZK12" s="15"/>
      <c r="PZL12" s="15"/>
      <c r="PZM12" s="15"/>
      <c r="PZN12" s="15"/>
      <c r="PZO12" s="15"/>
      <c r="PZP12" s="15"/>
      <c r="PZQ12" s="15"/>
      <c r="PZR12" s="15"/>
      <c r="PZS12" s="15"/>
      <c r="PZT12" s="15"/>
      <c r="PZU12" s="15"/>
      <c r="PZV12" s="15"/>
      <c r="PZW12" s="15"/>
      <c r="PZX12" s="15"/>
      <c r="PZY12" s="15"/>
      <c r="PZZ12" s="15"/>
      <c r="QAA12" s="15"/>
      <c r="QAB12" s="15"/>
      <c r="QAC12" s="15"/>
      <c r="QAD12" s="15"/>
      <c r="QAE12" s="15"/>
      <c r="QAF12" s="15"/>
      <c r="QAG12" s="15"/>
      <c r="QAH12" s="15"/>
      <c r="QAI12" s="15"/>
      <c r="QAJ12" s="15"/>
      <c r="QAK12" s="15"/>
      <c r="QAL12" s="15"/>
      <c r="QAM12" s="15"/>
      <c r="QAN12" s="15"/>
      <c r="QAO12" s="15"/>
      <c r="QAP12" s="15"/>
      <c r="QAQ12" s="15"/>
      <c r="QAR12" s="15"/>
      <c r="QAS12" s="15"/>
      <c r="QAT12" s="15"/>
      <c r="QAU12" s="15"/>
      <c r="QAV12" s="15"/>
      <c r="QAW12" s="15"/>
      <c r="QAX12" s="15"/>
      <c r="QAY12" s="15"/>
      <c r="QAZ12" s="15"/>
      <c r="QBA12" s="15"/>
      <c r="QBB12" s="15"/>
      <c r="QBC12" s="15"/>
      <c r="QBD12" s="15"/>
      <c r="QBE12" s="15"/>
      <c r="QBF12" s="15"/>
      <c r="QBG12" s="15"/>
      <c r="QBH12" s="15"/>
      <c r="QBI12" s="15"/>
      <c r="QBJ12" s="15"/>
      <c r="QBK12" s="15"/>
      <c r="QBL12" s="15"/>
      <c r="QBM12" s="15"/>
      <c r="QBN12" s="15"/>
      <c r="QBO12" s="15"/>
      <c r="QBP12" s="15"/>
      <c r="QBQ12" s="15"/>
      <c r="QBR12" s="15"/>
      <c r="QBS12" s="15"/>
      <c r="QBT12" s="15"/>
      <c r="QBU12" s="15"/>
      <c r="QBV12" s="15"/>
      <c r="QBW12" s="15"/>
      <c r="QBX12" s="15"/>
      <c r="QBY12" s="15"/>
      <c r="QBZ12" s="15"/>
      <c r="QCA12" s="15"/>
      <c r="QCB12" s="15"/>
      <c r="QCC12" s="15"/>
      <c r="QCD12" s="15"/>
      <c r="QCE12" s="15"/>
      <c r="QCF12" s="15"/>
      <c r="QCG12" s="15"/>
      <c r="QCH12" s="15"/>
      <c r="QCI12" s="15"/>
      <c r="QCJ12" s="15"/>
      <c r="QCK12" s="15"/>
      <c r="QCL12" s="15"/>
      <c r="QCM12" s="15"/>
      <c r="QCN12" s="15"/>
      <c r="QCO12" s="15"/>
      <c r="QCP12" s="15"/>
      <c r="QCQ12" s="15"/>
      <c r="QCR12" s="15"/>
      <c r="QCS12" s="15"/>
      <c r="QCT12" s="15"/>
      <c r="QCU12" s="15"/>
      <c r="QCV12" s="15"/>
      <c r="QCW12" s="15"/>
      <c r="QCX12" s="15"/>
      <c r="QCY12" s="15"/>
      <c r="QCZ12" s="15"/>
      <c r="QDA12" s="15"/>
      <c r="QDB12" s="15"/>
      <c r="QDC12" s="15"/>
      <c r="QDD12" s="15"/>
      <c r="QDE12" s="15"/>
      <c r="QDF12" s="15"/>
      <c r="QDG12" s="15"/>
      <c r="QDH12" s="15"/>
      <c r="QDI12" s="15"/>
      <c r="QDJ12" s="15"/>
      <c r="QDK12" s="15"/>
      <c r="QDL12" s="15"/>
      <c r="QDM12" s="15"/>
      <c r="QDN12" s="15"/>
      <c r="QDO12" s="15"/>
      <c r="QDP12" s="15"/>
      <c r="QDQ12" s="15"/>
      <c r="QDR12" s="15"/>
      <c r="QDS12" s="15"/>
      <c r="QDT12" s="15"/>
      <c r="QDU12" s="15"/>
      <c r="QDV12" s="15"/>
      <c r="QDW12" s="15"/>
      <c r="QDX12" s="15"/>
      <c r="QDY12" s="15"/>
      <c r="QDZ12" s="15"/>
      <c r="QEA12" s="15"/>
      <c r="QEB12" s="15"/>
      <c r="QEC12" s="15"/>
      <c r="QED12" s="15"/>
      <c r="QEE12" s="15"/>
      <c r="QEF12" s="15"/>
      <c r="QEG12" s="15"/>
      <c r="QEH12" s="15"/>
      <c r="QEI12" s="15"/>
      <c r="QEJ12" s="15"/>
      <c r="QEK12" s="15"/>
      <c r="QEL12" s="15"/>
      <c r="QEM12" s="15"/>
      <c r="QEN12" s="15"/>
      <c r="QEO12" s="15"/>
      <c r="QEP12" s="15"/>
      <c r="QEQ12" s="15"/>
      <c r="QER12" s="15"/>
      <c r="QES12" s="15"/>
      <c r="QET12" s="15"/>
      <c r="QEU12" s="15"/>
      <c r="QEV12" s="15"/>
      <c r="QEW12" s="15"/>
      <c r="QEX12" s="15"/>
      <c r="QEY12" s="15"/>
      <c r="QEZ12" s="15"/>
      <c r="QFA12" s="15"/>
      <c r="QFB12" s="15"/>
      <c r="QFC12" s="15"/>
      <c r="QFD12" s="15"/>
      <c r="QFE12" s="15"/>
      <c r="QFF12" s="15"/>
      <c r="QFG12" s="15"/>
      <c r="QFH12" s="15"/>
      <c r="QFI12" s="15"/>
      <c r="QFJ12" s="15"/>
      <c r="QFK12" s="15"/>
      <c r="QFL12" s="15"/>
      <c r="QFM12" s="15"/>
      <c r="QFN12" s="15"/>
      <c r="QFO12" s="15"/>
      <c r="QFP12" s="15"/>
      <c r="QFQ12" s="15"/>
      <c r="QFR12" s="15"/>
      <c r="QFS12" s="15"/>
      <c r="QFT12" s="15"/>
      <c r="QFU12" s="15"/>
      <c r="QFV12" s="15"/>
      <c r="QFW12" s="15"/>
      <c r="QFX12" s="15"/>
      <c r="QFY12" s="15"/>
      <c r="QFZ12" s="15"/>
      <c r="QGA12" s="15"/>
      <c r="QGB12" s="15"/>
      <c r="QGC12" s="15"/>
      <c r="QGD12" s="15"/>
      <c r="QGE12" s="15"/>
      <c r="QGF12" s="15"/>
      <c r="QGG12" s="15"/>
      <c r="QGH12" s="15"/>
      <c r="QGI12" s="15"/>
      <c r="QGJ12" s="15"/>
      <c r="QGK12" s="15"/>
      <c r="QGL12" s="15"/>
      <c r="QGM12" s="15"/>
      <c r="QGN12" s="15"/>
      <c r="QGO12" s="15"/>
      <c r="QGP12" s="15"/>
      <c r="QGQ12" s="15"/>
      <c r="QGR12" s="15"/>
      <c r="QGS12" s="15"/>
      <c r="QGT12" s="15"/>
      <c r="QGU12" s="15"/>
      <c r="QGV12" s="15"/>
      <c r="QGW12" s="15"/>
      <c r="QGX12" s="15"/>
      <c r="QGY12" s="15"/>
      <c r="QGZ12" s="15"/>
      <c r="QHA12" s="15"/>
      <c r="QHB12" s="15"/>
      <c r="QHC12" s="15"/>
      <c r="QHD12" s="15"/>
      <c r="QHE12" s="15"/>
      <c r="QHF12" s="15"/>
      <c r="QHG12" s="15"/>
      <c r="QHH12" s="15"/>
      <c r="QHI12" s="15"/>
      <c r="QHJ12" s="15"/>
      <c r="QHK12" s="15"/>
      <c r="QHL12" s="15"/>
      <c r="QHM12" s="15"/>
      <c r="QHN12" s="15"/>
      <c r="QHO12" s="15"/>
      <c r="QHP12" s="15"/>
      <c r="QHQ12" s="15"/>
      <c r="QHR12" s="15"/>
      <c r="QHS12" s="15"/>
      <c r="QHT12" s="15"/>
      <c r="QHU12" s="15"/>
      <c r="QHV12" s="15"/>
      <c r="QHW12" s="15"/>
      <c r="QHX12" s="15"/>
      <c r="QHY12" s="15"/>
      <c r="QHZ12" s="15"/>
      <c r="QIA12" s="15"/>
      <c r="QIB12" s="15"/>
      <c r="QIC12" s="15"/>
      <c r="QID12" s="15"/>
      <c r="QIE12" s="15"/>
      <c r="QIF12" s="15"/>
      <c r="QIG12" s="15"/>
      <c r="QIH12" s="15"/>
      <c r="QII12" s="15"/>
      <c r="QIJ12" s="15"/>
      <c r="QIK12" s="15"/>
      <c r="QIL12" s="15"/>
      <c r="QIM12" s="15"/>
      <c r="QIN12" s="15"/>
      <c r="QIO12" s="15"/>
      <c r="QIP12" s="15"/>
      <c r="QIQ12" s="15"/>
      <c r="QIR12" s="15"/>
      <c r="QIS12" s="15"/>
      <c r="QIT12" s="15"/>
      <c r="QIU12" s="15"/>
      <c r="QIV12" s="15"/>
      <c r="QIW12" s="15"/>
      <c r="QIX12" s="15"/>
      <c r="QIY12" s="15"/>
      <c r="QIZ12" s="15"/>
      <c r="QJA12" s="15"/>
      <c r="QJB12" s="15"/>
      <c r="QJC12" s="15"/>
      <c r="QJD12" s="15"/>
      <c r="QJE12" s="15"/>
      <c r="QJF12" s="15"/>
      <c r="QJG12" s="15"/>
      <c r="QJH12" s="15"/>
      <c r="QJI12" s="15"/>
      <c r="QJJ12" s="15"/>
      <c r="QJK12" s="15"/>
      <c r="QJL12" s="15"/>
      <c r="QJM12" s="15"/>
      <c r="QJN12" s="15"/>
      <c r="QJO12" s="15"/>
      <c r="QJP12" s="15"/>
      <c r="QJQ12" s="15"/>
      <c r="QJR12" s="15"/>
      <c r="QJS12" s="15"/>
      <c r="QJT12" s="15"/>
      <c r="QJU12" s="15"/>
      <c r="QJV12" s="15"/>
      <c r="QJW12" s="15"/>
      <c r="QJX12" s="15"/>
      <c r="QJY12" s="15"/>
      <c r="QJZ12" s="15"/>
      <c r="QKA12" s="15"/>
      <c r="QKB12" s="15"/>
      <c r="QKC12" s="15"/>
      <c r="QKD12" s="15"/>
      <c r="QKE12" s="15"/>
      <c r="QKF12" s="15"/>
      <c r="QKG12" s="15"/>
      <c r="QKH12" s="15"/>
      <c r="QKI12" s="15"/>
      <c r="QKJ12" s="15"/>
      <c r="QKK12" s="15"/>
      <c r="QKL12" s="15"/>
      <c r="QKM12" s="15"/>
      <c r="QKN12" s="15"/>
      <c r="QKO12" s="15"/>
      <c r="QKP12" s="15"/>
      <c r="QKQ12" s="15"/>
      <c r="QKR12" s="15"/>
      <c r="QKS12" s="15"/>
      <c r="QKT12" s="15"/>
      <c r="QKU12" s="15"/>
      <c r="QKV12" s="15"/>
      <c r="QKW12" s="15"/>
      <c r="QKX12" s="15"/>
      <c r="QKY12" s="15"/>
      <c r="QKZ12" s="15"/>
      <c r="QLA12" s="15"/>
      <c r="QLB12" s="15"/>
      <c r="QLC12" s="15"/>
      <c r="QLD12" s="15"/>
      <c r="QLE12" s="15"/>
      <c r="QLF12" s="15"/>
      <c r="QLG12" s="15"/>
      <c r="QLH12" s="15"/>
      <c r="QLI12" s="15"/>
      <c r="QLJ12" s="15"/>
      <c r="QLK12" s="15"/>
      <c r="QLL12" s="15"/>
      <c r="QLM12" s="15"/>
      <c r="QLN12" s="15"/>
      <c r="QLO12" s="15"/>
      <c r="QLP12" s="15"/>
      <c r="QLQ12" s="15"/>
      <c r="QLR12" s="15"/>
      <c r="QLS12" s="15"/>
      <c r="QLT12" s="15"/>
      <c r="QLU12" s="15"/>
      <c r="QLV12" s="15"/>
      <c r="QLW12" s="15"/>
      <c r="QLX12" s="15"/>
      <c r="QLY12" s="15"/>
      <c r="QLZ12" s="15"/>
      <c r="QMA12" s="15"/>
      <c r="QMB12" s="15"/>
      <c r="QMC12" s="15"/>
      <c r="QMD12" s="15"/>
      <c r="QME12" s="15"/>
      <c r="QMF12" s="15"/>
      <c r="QMG12" s="15"/>
      <c r="QMH12" s="15"/>
      <c r="QMI12" s="15"/>
      <c r="QMJ12" s="15"/>
      <c r="QMK12" s="15"/>
      <c r="QML12" s="15"/>
      <c r="QMM12" s="15"/>
      <c r="QMN12" s="15"/>
      <c r="QMO12" s="15"/>
      <c r="QMP12" s="15"/>
      <c r="QMQ12" s="15"/>
      <c r="QMR12" s="15"/>
      <c r="QMS12" s="15"/>
      <c r="QMT12" s="15"/>
      <c r="QMU12" s="15"/>
      <c r="QMV12" s="15"/>
      <c r="QMW12" s="15"/>
      <c r="QMX12" s="15"/>
      <c r="QMY12" s="15"/>
      <c r="QMZ12" s="15"/>
      <c r="QNA12" s="15"/>
      <c r="QNB12" s="15"/>
      <c r="QNC12" s="15"/>
      <c r="QND12" s="15"/>
      <c r="QNE12" s="15"/>
      <c r="QNF12" s="15"/>
      <c r="QNG12" s="15"/>
      <c r="QNH12" s="15"/>
      <c r="QNI12" s="15"/>
      <c r="QNJ12" s="15"/>
      <c r="QNK12" s="15"/>
      <c r="QNL12" s="15"/>
      <c r="QNM12" s="15"/>
      <c r="QNN12" s="15"/>
      <c r="QNO12" s="15"/>
      <c r="QNP12" s="15"/>
      <c r="QNQ12" s="15"/>
      <c r="QNR12" s="15"/>
      <c r="QNS12" s="15"/>
      <c r="QNT12" s="15"/>
      <c r="QNU12" s="15"/>
      <c r="QNV12" s="15"/>
      <c r="QNW12" s="15"/>
      <c r="QNX12" s="15"/>
      <c r="QNY12" s="15"/>
      <c r="QNZ12" s="15"/>
      <c r="QOA12" s="15"/>
      <c r="QOB12" s="15"/>
      <c r="QOC12" s="15"/>
      <c r="QOD12" s="15"/>
      <c r="QOE12" s="15"/>
      <c r="QOF12" s="15"/>
      <c r="QOG12" s="15"/>
      <c r="QOH12" s="15"/>
      <c r="QOI12" s="15"/>
      <c r="QOJ12" s="15"/>
      <c r="QOK12" s="15"/>
      <c r="QOL12" s="15"/>
      <c r="QOM12" s="15"/>
      <c r="QON12" s="15"/>
      <c r="QOO12" s="15"/>
      <c r="QOP12" s="15"/>
      <c r="QOQ12" s="15"/>
      <c r="QOR12" s="15"/>
      <c r="QOS12" s="15"/>
      <c r="QOT12" s="15"/>
      <c r="QOU12" s="15"/>
      <c r="QOV12" s="15"/>
      <c r="QOW12" s="15"/>
      <c r="QOX12" s="15"/>
      <c r="QOY12" s="15"/>
      <c r="QOZ12" s="15"/>
      <c r="QPA12" s="15"/>
      <c r="QPB12" s="15"/>
      <c r="QPC12" s="15"/>
      <c r="QPD12" s="15"/>
      <c r="QPE12" s="15"/>
      <c r="QPF12" s="15"/>
      <c r="QPG12" s="15"/>
      <c r="QPH12" s="15"/>
      <c r="QPI12" s="15"/>
      <c r="QPJ12" s="15"/>
      <c r="QPK12" s="15"/>
      <c r="QPL12" s="15"/>
      <c r="QPM12" s="15"/>
      <c r="QPN12" s="15"/>
      <c r="QPO12" s="15"/>
      <c r="QPP12" s="15"/>
      <c r="QPQ12" s="15"/>
      <c r="QPR12" s="15"/>
      <c r="QPS12" s="15"/>
      <c r="QPT12" s="15"/>
      <c r="QPU12" s="15"/>
      <c r="QPV12" s="15"/>
      <c r="QPW12" s="15"/>
      <c r="QPX12" s="15"/>
      <c r="QPY12" s="15"/>
      <c r="QPZ12" s="15"/>
      <c r="QQA12" s="15"/>
      <c r="QQB12" s="15"/>
      <c r="QQC12" s="15"/>
      <c r="QQD12" s="15"/>
      <c r="QQE12" s="15"/>
      <c r="QQF12" s="15"/>
      <c r="QQG12" s="15"/>
      <c r="QQH12" s="15"/>
      <c r="QQI12" s="15"/>
      <c r="QQJ12" s="15"/>
      <c r="QQK12" s="15"/>
      <c r="QQL12" s="15"/>
      <c r="QQM12" s="15"/>
      <c r="QQN12" s="15"/>
      <c r="QQO12" s="15"/>
      <c r="QQP12" s="15"/>
      <c r="QQQ12" s="15"/>
      <c r="QQR12" s="15"/>
      <c r="QQS12" s="15"/>
      <c r="QQT12" s="15"/>
      <c r="QQU12" s="15"/>
      <c r="QQV12" s="15"/>
      <c r="QQW12" s="15"/>
      <c r="QQX12" s="15"/>
      <c r="QQY12" s="15"/>
      <c r="QQZ12" s="15"/>
      <c r="QRA12" s="15"/>
      <c r="QRB12" s="15"/>
      <c r="QRC12" s="15"/>
      <c r="QRD12" s="15"/>
      <c r="QRE12" s="15"/>
      <c r="QRF12" s="15"/>
      <c r="QRG12" s="15"/>
      <c r="QRH12" s="15"/>
      <c r="QRI12" s="15"/>
      <c r="QRJ12" s="15"/>
      <c r="QRK12" s="15"/>
      <c r="QRL12" s="15"/>
      <c r="QRM12" s="15"/>
      <c r="QRN12" s="15"/>
      <c r="QRO12" s="15"/>
      <c r="QRP12" s="15"/>
      <c r="QRQ12" s="15"/>
      <c r="QRR12" s="15"/>
      <c r="QRS12" s="15"/>
      <c r="QRT12" s="15"/>
      <c r="QRU12" s="15"/>
      <c r="QRV12" s="15"/>
      <c r="QRW12" s="15"/>
      <c r="QRX12" s="15"/>
      <c r="QRY12" s="15"/>
      <c r="QRZ12" s="15"/>
      <c r="QSA12" s="15"/>
      <c r="QSB12" s="15"/>
      <c r="QSC12" s="15"/>
      <c r="QSD12" s="15"/>
      <c r="QSE12" s="15"/>
      <c r="QSF12" s="15"/>
      <c r="QSG12" s="15"/>
      <c r="QSH12" s="15"/>
      <c r="QSI12" s="15"/>
      <c r="QSJ12" s="15"/>
      <c r="QSK12" s="15"/>
      <c r="QSL12" s="15"/>
      <c r="QSM12" s="15"/>
      <c r="QSN12" s="15"/>
      <c r="QSO12" s="15"/>
      <c r="QSP12" s="15"/>
      <c r="QSQ12" s="15"/>
      <c r="QSR12" s="15"/>
      <c r="QSS12" s="15"/>
      <c r="QST12" s="15"/>
      <c r="QSU12" s="15"/>
      <c r="QSV12" s="15"/>
      <c r="QSW12" s="15"/>
      <c r="QSX12" s="15"/>
      <c r="QSY12" s="15"/>
      <c r="QSZ12" s="15"/>
      <c r="QTA12" s="15"/>
      <c r="QTB12" s="15"/>
      <c r="QTC12" s="15"/>
      <c r="QTD12" s="15"/>
      <c r="QTE12" s="15"/>
      <c r="QTF12" s="15"/>
      <c r="QTG12" s="15"/>
      <c r="QTH12" s="15"/>
      <c r="QTI12" s="15"/>
      <c r="QTJ12" s="15"/>
      <c r="QTK12" s="15"/>
      <c r="QTL12" s="15"/>
      <c r="QTM12" s="15"/>
      <c r="QTN12" s="15"/>
      <c r="QTO12" s="15"/>
      <c r="QTP12" s="15"/>
      <c r="QTQ12" s="15"/>
      <c r="QTR12" s="15"/>
      <c r="QTS12" s="15"/>
      <c r="QTT12" s="15"/>
      <c r="QTU12" s="15"/>
      <c r="QTV12" s="15"/>
      <c r="QTW12" s="15"/>
      <c r="QTX12" s="15"/>
      <c r="QTY12" s="15"/>
      <c r="QTZ12" s="15"/>
      <c r="QUA12" s="15"/>
      <c r="QUB12" s="15"/>
      <c r="QUC12" s="15"/>
      <c r="QUD12" s="15"/>
      <c r="QUE12" s="15"/>
      <c r="QUF12" s="15"/>
      <c r="QUG12" s="15"/>
      <c r="QUH12" s="15"/>
      <c r="QUI12" s="15"/>
      <c r="QUJ12" s="15"/>
      <c r="QUK12" s="15"/>
      <c r="QUL12" s="15"/>
      <c r="QUM12" s="15"/>
      <c r="QUN12" s="15"/>
      <c r="QUO12" s="15"/>
      <c r="QUP12" s="15"/>
      <c r="QUQ12" s="15"/>
      <c r="QUR12" s="15"/>
      <c r="QUS12" s="15"/>
      <c r="QUT12" s="15"/>
      <c r="QUU12" s="15"/>
      <c r="QUV12" s="15"/>
      <c r="QUW12" s="15"/>
      <c r="QUX12" s="15"/>
      <c r="QUY12" s="15"/>
      <c r="QUZ12" s="15"/>
      <c r="QVA12" s="15"/>
      <c r="QVB12" s="15"/>
      <c r="QVC12" s="15"/>
      <c r="QVD12" s="15"/>
      <c r="QVE12" s="15"/>
      <c r="QVF12" s="15"/>
      <c r="QVG12" s="15"/>
      <c r="QVH12" s="15"/>
      <c r="QVI12" s="15"/>
      <c r="QVJ12" s="15"/>
      <c r="QVK12" s="15"/>
      <c r="QVL12" s="15"/>
      <c r="QVM12" s="15"/>
      <c r="QVN12" s="15"/>
      <c r="QVO12" s="15"/>
      <c r="QVP12" s="15"/>
      <c r="QVQ12" s="15"/>
      <c r="QVR12" s="15"/>
      <c r="QVS12" s="15"/>
      <c r="QVT12" s="15"/>
      <c r="QVU12" s="15"/>
      <c r="QVV12" s="15"/>
      <c r="QVW12" s="15"/>
      <c r="QVX12" s="15"/>
      <c r="QVY12" s="15"/>
      <c r="QVZ12" s="15"/>
      <c r="QWA12" s="15"/>
      <c r="QWB12" s="15"/>
      <c r="QWC12" s="15"/>
      <c r="QWD12" s="15"/>
      <c r="QWE12" s="15"/>
      <c r="QWF12" s="15"/>
      <c r="QWG12" s="15"/>
      <c r="QWH12" s="15"/>
      <c r="QWI12" s="15"/>
      <c r="QWJ12" s="15"/>
      <c r="QWK12" s="15"/>
      <c r="QWL12" s="15"/>
      <c r="QWM12" s="15"/>
      <c r="QWN12" s="15"/>
      <c r="QWO12" s="15"/>
      <c r="QWP12" s="15"/>
      <c r="QWQ12" s="15"/>
      <c r="QWR12" s="15"/>
      <c r="QWS12" s="15"/>
      <c r="QWT12" s="15"/>
      <c r="QWU12" s="15"/>
      <c r="QWV12" s="15"/>
      <c r="QWW12" s="15"/>
      <c r="QWX12" s="15"/>
      <c r="QWY12" s="15"/>
      <c r="QWZ12" s="15"/>
      <c r="QXA12" s="15"/>
      <c r="QXB12" s="15"/>
      <c r="QXC12" s="15"/>
      <c r="QXD12" s="15"/>
      <c r="QXE12" s="15"/>
      <c r="QXF12" s="15"/>
      <c r="QXG12" s="15"/>
      <c r="QXH12" s="15"/>
      <c r="QXI12" s="15"/>
      <c r="QXJ12" s="15"/>
      <c r="QXK12" s="15"/>
      <c r="QXL12" s="15"/>
      <c r="QXM12" s="15"/>
      <c r="QXN12" s="15"/>
      <c r="QXO12" s="15"/>
      <c r="QXP12" s="15"/>
      <c r="QXQ12" s="15"/>
      <c r="QXR12" s="15"/>
      <c r="QXS12" s="15"/>
      <c r="QXT12" s="15"/>
      <c r="QXU12" s="15"/>
      <c r="QXV12" s="15"/>
      <c r="QXW12" s="15"/>
      <c r="QXX12" s="15"/>
      <c r="QXY12" s="15"/>
      <c r="QXZ12" s="15"/>
      <c r="QYA12" s="15"/>
      <c r="QYB12" s="15"/>
      <c r="QYC12" s="15"/>
      <c r="QYD12" s="15"/>
      <c r="QYE12" s="15"/>
      <c r="QYF12" s="15"/>
      <c r="QYG12" s="15"/>
      <c r="QYH12" s="15"/>
      <c r="QYI12" s="15"/>
      <c r="QYJ12" s="15"/>
      <c r="QYK12" s="15"/>
      <c r="QYL12" s="15"/>
      <c r="QYM12" s="15"/>
      <c r="QYN12" s="15"/>
      <c r="QYO12" s="15"/>
      <c r="QYP12" s="15"/>
      <c r="QYQ12" s="15"/>
      <c r="QYR12" s="15"/>
      <c r="QYS12" s="15"/>
      <c r="QYT12" s="15"/>
      <c r="QYU12" s="15"/>
      <c r="QYV12" s="15"/>
      <c r="QYW12" s="15"/>
      <c r="QYX12" s="15"/>
      <c r="QYY12" s="15"/>
      <c r="QYZ12" s="15"/>
      <c r="QZA12" s="15"/>
      <c r="QZB12" s="15"/>
      <c r="QZC12" s="15"/>
      <c r="QZD12" s="15"/>
      <c r="QZE12" s="15"/>
      <c r="QZF12" s="15"/>
      <c r="QZG12" s="15"/>
      <c r="QZH12" s="15"/>
      <c r="QZI12" s="15"/>
      <c r="QZJ12" s="15"/>
      <c r="QZK12" s="15"/>
      <c r="QZL12" s="15"/>
      <c r="QZM12" s="15"/>
      <c r="QZN12" s="15"/>
      <c r="QZO12" s="15"/>
      <c r="QZP12" s="15"/>
      <c r="QZQ12" s="15"/>
      <c r="QZR12" s="15"/>
      <c r="QZS12" s="15"/>
      <c r="QZT12" s="15"/>
      <c r="QZU12" s="15"/>
      <c r="QZV12" s="15"/>
      <c r="QZW12" s="15"/>
      <c r="QZX12" s="15"/>
      <c r="QZY12" s="15"/>
      <c r="QZZ12" s="15"/>
      <c r="RAA12" s="15"/>
      <c r="RAB12" s="15"/>
      <c r="RAC12" s="15"/>
      <c r="RAD12" s="15"/>
      <c r="RAE12" s="15"/>
      <c r="RAF12" s="15"/>
      <c r="RAG12" s="15"/>
      <c r="RAH12" s="15"/>
      <c r="RAI12" s="15"/>
      <c r="RAJ12" s="15"/>
      <c r="RAK12" s="15"/>
      <c r="RAL12" s="15"/>
      <c r="RAM12" s="15"/>
      <c r="RAN12" s="15"/>
      <c r="RAO12" s="15"/>
      <c r="RAP12" s="15"/>
      <c r="RAQ12" s="15"/>
      <c r="RAR12" s="15"/>
      <c r="RAS12" s="15"/>
      <c r="RAT12" s="15"/>
      <c r="RAU12" s="15"/>
      <c r="RAV12" s="15"/>
      <c r="RAW12" s="15"/>
      <c r="RAX12" s="15"/>
      <c r="RAY12" s="15"/>
      <c r="RAZ12" s="15"/>
      <c r="RBA12" s="15"/>
      <c r="RBB12" s="15"/>
      <c r="RBC12" s="15"/>
      <c r="RBD12" s="15"/>
      <c r="RBE12" s="15"/>
      <c r="RBF12" s="15"/>
      <c r="RBG12" s="15"/>
      <c r="RBH12" s="15"/>
      <c r="RBI12" s="15"/>
      <c r="RBJ12" s="15"/>
      <c r="RBK12" s="15"/>
      <c r="RBL12" s="15"/>
      <c r="RBM12" s="15"/>
      <c r="RBN12" s="15"/>
      <c r="RBO12" s="15"/>
      <c r="RBP12" s="15"/>
      <c r="RBQ12" s="15"/>
      <c r="RBR12" s="15"/>
      <c r="RBS12" s="15"/>
      <c r="RBT12" s="15"/>
      <c r="RBU12" s="15"/>
      <c r="RBV12" s="15"/>
      <c r="RBW12" s="15"/>
      <c r="RBX12" s="15"/>
      <c r="RBY12" s="15"/>
      <c r="RBZ12" s="15"/>
      <c r="RCA12" s="15"/>
      <c r="RCB12" s="15"/>
      <c r="RCC12" s="15"/>
      <c r="RCD12" s="15"/>
      <c r="RCE12" s="15"/>
      <c r="RCF12" s="15"/>
      <c r="RCG12" s="15"/>
      <c r="RCH12" s="15"/>
      <c r="RCI12" s="15"/>
      <c r="RCJ12" s="15"/>
      <c r="RCK12" s="15"/>
      <c r="RCL12" s="15"/>
      <c r="RCM12" s="15"/>
      <c r="RCN12" s="15"/>
      <c r="RCO12" s="15"/>
      <c r="RCP12" s="15"/>
      <c r="RCQ12" s="15"/>
      <c r="RCR12" s="15"/>
      <c r="RCS12" s="15"/>
      <c r="RCT12" s="15"/>
      <c r="RCU12" s="15"/>
      <c r="RCV12" s="15"/>
      <c r="RCW12" s="15"/>
      <c r="RCX12" s="15"/>
      <c r="RCY12" s="15"/>
      <c r="RCZ12" s="15"/>
      <c r="RDA12" s="15"/>
      <c r="RDB12" s="15"/>
      <c r="RDC12" s="15"/>
      <c r="RDD12" s="15"/>
      <c r="RDE12" s="15"/>
      <c r="RDF12" s="15"/>
      <c r="RDG12" s="15"/>
      <c r="RDH12" s="15"/>
      <c r="RDI12" s="15"/>
      <c r="RDJ12" s="15"/>
      <c r="RDK12" s="15"/>
      <c r="RDL12" s="15"/>
      <c r="RDM12" s="15"/>
      <c r="RDN12" s="15"/>
      <c r="RDO12" s="15"/>
      <c r="RDP12" s="15"/>
      <c r="RDQ12" s="15"/>
      <c r="RDR12" s="15"/>
      <c r="RDS12" s="15"/>
      <c r="RDT12" s="15"/>
      <c r="RDU12" s="15"/>
      <c r="RDV12" s="15"/>
      <c r="RDW12" s="15"/>
      <c r="RDX12" s="15"/>
      <c r="RDY12" s="15"/>
      <c r="RDZ12" s="15"/>
      <c r="REA12" s="15"/>
      <c r="REB12" s="15"/>
      <c r="REC12" s="15"/>
      <c r="RED12" s="15"/>
      <c r="REE12" s="15"/>
      <c r="REF12" s="15"/>
      <c r="REG12" s="15"/>
      <c r="REH12" s="15"/>
      <c r="REI12" s="15"/>
      <c r="REJ12" s="15"/>
      <c r="REK12" s="15"/>
      <c r="REL12" s="15"/>
      <c r="REM12" s="15"/>
      <c r="REN12" s="15"/>
      <c r="REO12" s="15"/>
      <c r="REP12" s="15"/>
      <c r="REQ12" s="15"/>
      <c r="RER12" s="15"/>
      <c r="RES12" s="15"/>
      <c r="RET12" s="15"/>
      <c r="REU12" s="15"/>
      <c r="REV12" s="15"/>
      <c r="REW12" s="15"/>
      <c r="REX12" s="15"/>
      <c r="REY12" s="15"/>
      <c r="REZ12" s="15"/>
      <c r="RFA12" s="15"/>
      <c r="RFB12" s="15"/>
      <c r="RFC12" s="15"/>
      <c r="RFD12" s="15"/>
      <c r="RFE12" s="15"/>
      <c r="RFF12" s="15"/>
      <c r="RFG12" s="15"/>
      <c r="RFH12" s="15"/>
      <c r="RFI12" s="15"/>
      <c r="RFJ12" s="15"/>
      <c r="RFK12" s="15"/>
      <c r="RFL12" s="15"/>
      <c r="RFM12" s="15"/>
      <c r="RFN12" s="15"/>
      <c r="RFO12" s="15"/>
      <c r="RFP12" s="15"/>
      <c r="RFQ12" s="15"/>
      <c r="RFR12" s="15"/>
      <c r="RFS12" s="15"/>
      <c r="RFT12" s="15"/>
      <c r="RFU12" s="15"/>
      <c r="RFV12" s="15"/>
      <c r="RFW12" s="15"/>
      <c r="RFX12" s="15"/>
      <c r="RFY12" s="15"/>
      <c r="RFZ12" s="15"/>
      <c r="RGA12" s="15"/>
      <c r="RGB12" s="15"/>
      <c r="RGC12" s="15"/>
      <c r="RGD12" s="15"/>
      <c r="RGE12" s="15"/>
      <c r="RGF12" s="15"/>
      <c r="RGG12" s="15"/>
      <c r="RGH12" s="15"/>
      <c r="RGI12" s="15"/>
      <c r="RGJ12" s="15"/>
      <c r="RGK12" s="15"/>
      <c r="RGL12" s="15"/>
      <c r="RGM12" s="15"/>
      <c r="RGN12" s="15"/>
      <c r="RGO12" s="15"/>
      <c r="RGP12" s="15"/>
      <c r="RGQ12" s="15"/>
      <c r="RGR12" s="15"/>
      <c r="RGS12" s="15"/>
      <c r="RGT12" s="15"/>
      <c r="RGU12" s="15"/>
      <c r="RGV12" s="15"/>
      <c r="RGW12" s="15"/>
      <c r="RGX12" s="15"/>
      <c r="RGY12" s="15"/>
      <c r="RGZ12" s="15"/>
      <c r="RHA12" s="15"/>
      <c r="RHB12" s="15"/>
      <c r="RHC12" s="15"/>
      <c r="RHD12" s="15"/>
      <c r="RHE12" s="15"/>
      <c r="RHF12" s="15"/>
      <c r="RHG12" s="15"/>
      <c r="RHH12" s="15"/>
      <c r="RHI12" s="15"/>
      <c r="RHJ12" s="15"/>
      <c r="RHK12" s="15"/>
      <c r="RHL12" s="15"/>
      <c r="RHM12" s="15"/>
      <c r="RHN12" s="15"/>
      <c r="RHO12" s="15"/>
      <c r="RHP12" s="15"/>
      <c r="RHQ12" s="15"/>
      <c r="RHR12" s="15"/>
      <c r="RHS12" s="15"/>
      <c r="RHT12" s="15"/>
      <c r="RHU12" s="15"/>
      <c r="RHV12" s="15"/>
      <c r="RHW12" s="15"/>
      <c r="RHX12" s="15"/>
      <c r="RHY12" s="15"/>
      <c r="RHZ12" s="15"/>
      <c r="RIA12" s="15"/>
      <c r="RIB12" s="15"/>
      <c r="RIC12" s="15"/>
      <c r="RID12" s="15"/>
      <c r="RIE12" s="15"/>
      <c r="RIF12" s="15"/>
      <c r="RIG12" s="15"/>
      <c r="RIH12" s="15"/>
      <c r="RII12" s="15"/>
      <c r="RIJ12" s="15"/>
      <c r="RIK12" s="15"/>
      <c r="RIL12" s="15"/>
      <c r="RIM12" s="15"/>
      <c r="RIN12" s="15"/>
      <c r="RIO12" s="15"/>
      <c r="RIP12" s="15"/>
      <c r="RIQ12" s="15"/>
      <c r="RIR12" s="15"/>
      <c r="RIS12" s="15"/>
      <c r="RIT12" s="15"/>
      <c r="RIU12" s="15"/>
      <c r="RIV12" s="15"/>
      <c r="RIW12" s="15"/>
      <c r="RIX12" s="15"/>
      <c r="RIY12" s="15"/>
      <c r="RIZ12" s="15"/>
      <c r="RJA12" s="15"/>
      <c r="RJB12" s="15"/>
      <c r="RJC12" s="15"/>
      <c r="RJD12" s="15"/>
      <c r="RJE12" s="15"/>
      <c r="RJF12" s="15"/>
      <c r="RJG12" s="15"/>
      <c r="RJH12" s="15"/>
      <c r="RJI12" s="15"/>
      <c r="RJJ12" s="15"/>
      <c r="RJK12" s="15"/>
      <c r="RJL12" s="15"/>
      <c r="RJM12" s="15"/>
      <c r="RJN12" s="15"/>
      <c r="RJO12" s="15"/>
      <c r="RJP12" s="15"/>
      <c r="RJQ12" s="15"/>
      <c r="RJR12" s="15"/>
      <c r="RJS12" s="15"/>
      <c r="RJT12" s="15"/>
      <c r="RJU12" s="15"/>
      <c r="RJV12" s="15"/>
      <c r="RJW12" s="15"/>
      <c r="RJX12" s="15"/>
      <c r="RJY12" s="15"/>
      <c r="RJZ12" s="15"/>
      <c r="RKA12" s="15"/>
      <c r="RKB12" s="15"/>
      <c r="RKC12" s="15"/>
      <c r="RKD12" s="15"/>
      <c r="RKE12" s="15"/>
      <c r="RKF12" s="15"/>
      <c r="RKG12" s="15"/>
      <c r="RKH12" s="15"/>
      <c r="RKI12" s="15"/>
      <c r="RKJ12" s="15"/>
      <c r="RKK12" s="15"/>
      <c r="RKL12" s="15"/>
      <c r="RKM12" s="15"/>
      <c r="RKN12" s="15"/>
      <c r="RKO12" s="15"/>
      <c r="RKP12" s="15"/>
      <c r="RKQ12" s="15"/>
      <c r="RKR12" s="15"/>
      <c r="RKS12" s="15"/>
      <c r="RKT12" s="15"/>
      <c r="RKU12" s="15"/>
      <c r="RKV12" s="15"/>
      <c r="RKW12" s="15"/>
      <c r="RKX12" s="15"/>
      <c r="RKY12" s="15"/>
      <c r="RKZ12" s="15"/>
      <c r="RLA12" s="15"/>
      <c r="RLB12" s="15"/>
      <c r="RLC12" s="15"/>
      <c r="RLD12" s="15"/>
      <c r="RLE12" s="15"/>
      <c r="RLF12" s="15"/>
      <c r="RLG12" s="15"/>
      <c r="RLH12" s="15"/>
      <c r="RLI12" s="15"/>
      <c r="RLJ12" s="15"/>
      <c r="RLK12" s="15"/>
      <c r="RLL12" s="15"/>
      <c r="RLM12" s="15"/>
      <c r="RLN12" s="15"/>
      <c r="RLO12" s="15"/>
      <c r="RLP12" s="15"/>
      <c r="RLQ12" s="15"/>
      <c r="RLR12" s="15"/>
      <c r="RLS12" s="15"/>
      <c r="RLT12" s="15"/>
      <c r="RLU12" s="15"/>
      <c r="RLV12" s="15"/>
      <c r="RLW12" s="15"/>
      <c r="RLX12" s="15"/>
      <c r="RLY12" s="15"/>
      <c r="RLZ12" s="15"/>
      <c r="RMA12" s="15"/>
      <c r="RMB12" s="15"/>
      <c r="RMC12" s="15"/>
      <c r="RMD12" s="15"/>
      <c r="RME12" s="15"/>
      <c r="RMF12" s="15"/>
      <c r="RMG12" s="15"/>
      <c r="RMH12" s="15"/>
      <c r="RMI12" s="15"/>
      <c r="RMJ12" s="15"/>
      <c r="RMK12" s="15"/>
      <c r="RML12" s="15"/>
      <c r="RMM12" s="15"/>
      <c r="RMN12" s="15"/>
      <c r="RMO12" s="15"/>
      <c r="RMP12" s="15"/>
      <c r="RMQ12" s="15"/>
      <c r="RMR12" s="15"/>
      <c r="RMS12" s="15"/>
      <c r="RMT12" s="15"/>
      <c r="RMU12" s="15"/>
      <c r="RMV12" s="15"/>
      <c r="RMW12" s="15"/>
      <c r="RMX12" s="15"/>
      <c r="RMY12" s="15"/>
      <c r="RMZ12" s="15"/>
      <c r="RNA12" s="15"/>
      <c r="RNB12" s="15"/>
      <c r="RNC12" s="15"/>
      <c r="RND12" s="15"/>
      <c r="RNE12" s="15"/>
      <c r="RNF12" s="15"/>
      <c r="RNG12" s="15"/>
      <c r="RNH12" s="15"/>
      <c r="RNI12" s="15"/>
      <c r="RNJ12" s="15"/>
      <c r="RNK12" s="15"/>
      <c r="RNL12" s="15"/>
      <c r="RNM12" s="15"/>
      <c r="RNN12" s="15"/>
      <c r="RNO12" s="15"/>
      <c r="RNP12" s="15"/>
      <c r="RNQ12" s="15"/>
      <c r="RNR12" s="15"/>
      <c r="RNS12" s="15"/>
      <c r="RNT12" s="15"/>
      <c r="RNU12" s="15"/>
      <c r="RNV12" s="15"/>
      <c r="RNW12" s="15"/>
      <c r="RNX12" s="15"/>
      <c r="RNY12" s="15"/>
      <c r="RNZ12" s="15"/>
      <c r="ROA12" s="15"/>
      <c r="ROB12" s="15"/>
      <c r="ROC12" s="15"/>
      <c r="ROD12" s="15"/>
      <c r="ROE12" s="15"/>
      <c r="ROF12" s="15"/>
      <c r="ROG12" s="15"/>
      <c r="ROH12" s="15"/>
      <c r="ROI12" s="15"/>
      <c r="ROJ12" s="15"/>
      <c r="ROK12" s="15"/>
      <c r="ROL12" s="15"/>
      <c r="ROM12" s="15"/>
      <c r="RON12" s="15"/>
      <c r="ROO12" s="15"/>
      <c r="ROP12" s="15"/>
      <c r="ROQ12" s="15"/>
      <c r="ROR12" s="15"/>
      <c r="ROS12" s="15"/>
      <c r="ROT12" s="15"/>
      <c r="ROU12" s="15"/>
      <c r="ROV12" s="15"/>
      <c r="ROW12" s="15"/>
      <c r="ROX12" s="15"/>
      <c r="ROY12" s="15"/>
      <c r="ROZ12" s="15"/>
      <c r="RPA12" s="15"/>
      <c r="RPB12" s="15"/>
      <c r="RPC12" s="15"/>
      <c r="RPD12" s="15"/>
      <c r="RPE12" s="15"/>
      <c r="RPF12" s="15"/>
      <c r="RPG12" s="15"/>
      <c r="RPH12" s="15"/>
      <c r="RPI12" s="15"/>
      <c r="RPJ12" s="15"/>
      <c r="RPK12" s="15"/>
      <c r="RPL12" s="15"/>
      <c r="RPM12" s="15"/>
      <c r="RPN12" s="15"/>
      <c r="RPO12" s="15"/>
      <c r="RPP12" s="15"/>
      <c r="RPQ12" s="15"/>
      <c r="RPR12" s="15"/>
      <c r="RPS12" s="15"/>
      <c r="RPT12" s="15"/>
      <c r="RPU12" s="15"/>
      <c r="RPV12" s="15"/>
      <c r="RPW12" s="15"/>
      <c r="RPX12" s="15"/>
      <c r="RPY12" s="15"/>
      <c r="RPZ12" s="15"/>
      <c r="RQA12" s="15"/>
      <c r="RQB12" s="15"/>
      <c r="RQC12" s="15"/>
      <c r="RQD12" s="15"/>
      <c r="RQE12" s="15"/>
      <c r="RQF12" s="15"/>
      <c r="RQG12" s="15"/>
      <c r="RQH12" s="15"/>
      <c r="RQI12" s="15"/>
      <c r="RQJ12" s="15"/>
      <c r="RQK12" s="15"/>
      <c r="RQL12" s="15"/>
      <c r="RQM12" s="15"/>
      <c r="RQN12" s="15"/>
      <c r="RQO12" s="15"/>
      <c r="RQP12" s="15"/>
      <c r="RQQ12" s="15"/>
      <c r="RQR12" s="15"/>
      <c r="RQS12" s="15"/>
      <c r="RQT12" s="15"/>
      <c r="RQU12" s="15"/>
      <c r="RQV12" s="15"/>
      <c r="RQW12" s="15"/>
      <c r="RQX12" s="15"/>
      <c r="RQY12" s="15"/>
      <c r="RQZ12" s="15"/>
      <c r="RRA12" s="15"/>
      <c r="RRB12" s="15"/>
      <c r="RRC12" s="15"/>
      <c r="RRD12" s="15"/>
      <c r="RRE12" s="15"/>
      <c r="RRF12" s="15"/>
      <c r="RRG12" s="15"/>
      <c r="RRH12" s="15"/>
      <c r="RRI12" s="15"/>
      <c r="RRJ12" s="15"/>
      <c r="RRK12" s="15"/>
      <c r="RRL12" s="15"/>
      <c r="RRM12" s="15"/>
      <c r="RRN12" s="15"/>
      <c r="RRO12" s="15"/>
      <c r="RRP12" s="15"/>
      <c r="RRQ12" s="15"/>
      <c r="RRR12" s="15"/>
      <c r="RRS12" s="15"/>
      <c r="RRT12" s="15"/>
      <c r="RRU12" s="15"/>
      <c r="RRV12" s="15"/>
      <c r="RRW12" s="15"/>
      <c r="RRX12" s="15"/>
      <c r="RRY12" s="15"/>
      <c r="RRZ12" s="15"/>
      <c r="RSA12" s="15"/>
      <c r="RSB12" s="15"/>
      <c r="RSC12" s="15"/>
      <c r="RSD12" s="15"/>
      <c r="RSE12" s="15"/>
      <c r="RSF12" s="15"/>
      <c r="RSG12" s="15"/>
      <c r="RSH12" s="15"/>
      <c r="RSI12" s="15"/>
      <c r="RSJ12" s="15"/>
      <c r="RSK12" s="15"/>
      <c r="RSL12" s="15"/>
      <c r="RSM12" s="15"/>
      <c r="RSN12" s="15"/>
      <c r="RSO12" s="15"/>
      <c r="RSP12" s="15"/>
      <c r="RSQ12" s="15"/>
      <c r="RSR12" s="15"/>
      <c r="RSS12" s="15"/>
      <c r="RST12" s="15"/>
      <c r="RSU12" s="15"/>
      <c r="RSV12" s="15"/>
      <c r="RSW12" s="15"/>
      <c r="RSX12" s="15"/>
      <c r="RSY12" s="15"/>
      <c r="RSZ12" s="15"/>
      <c r="RTA12" s="15"/>
      <c r="RTB12" s="15"/>
      <c r="RTC12" s="15"/>
      <c r="RTD12" s="15"/>
      <c r="RTE12" s="15"/>
      <c r="RTF12" s="15"/>
      <c r="RTG12" s="15"/>
      <c r="RTH12" s="15"/>
      <c r="RTI12" s="15"/>
      <c r="RTJ12" s="15"/>
      <c r="RTK12" s="15"/>
      <c r="RTL12" s="15"/>
      <c r="RTM12" s="15"/>
      <c r="RTN12" s="15"/>
      <c r="RTO12" s="15"/>
      <c r="RTP12" s="15"/>
      <c r="RTQ12" s="15"/>
      <c r="RTR12" s="15"/>
      <c r="RTS12" s="15"/>
      <c r="RTT12" s="15"/>
      <c r="RTU12" s="15"/>
      <c r="RTV12" s="15"/>
      <c r="RTW12" s="15"/>
      <c r="RTX12" s="15"/>
      <c r="RTY12" s="15"/>
      <c r="RTZ12" s="15"/>
      <c r="RUA12" s="15"/>
      <c r="RUB12" s="15"/>
      <c r="RUC12" s="15"/>
      <c r="RUD12" s="15"/>
      <c r="RUE12" s="15"/>
      <c r="RUF12" s="15"/>
      <c r="RUG12" s="15"/>
      <c r="RUH12" s="15"/>
      <c r="RUI12" s="15"/>
      <c r="RUJ12" s="15"/>
      <c r="RUK12" s="15"/>
      <c r="RUL12" s="15"/>
      <c r="RUM12" s="15"/>
      <c r="RUN12" s="15"/>
      <c r="RUO12" s="15"/>
      <c r="RUP12" s="15"/>
      <c r="RUQ12" s="15"/>
      <c r="RUR12" s="15"/>
      <c r="RUS12" s="15"/>
      <c r="RUT12" s="15"/>
      <c r="RUU12" s="15"/>
      <c r="RUV12" s="15"/>
      <c r="RUW12" s="15"/>
      <c r="RUX12" s="15"/>
      <c r="RUY12" s="15"/>
      <c r="RUZ12" s="15"/>
      <c r="RVA12" s="15"/>
      <c r="RVB12" s="15"/>
      <c r="RVC12" s="15"/>
      <c r="RVD12" s="15"/>
      <c r="RVE12" s="15"/>
      <c r="RVF12" s="15"/>
      <c r="RVG12" s="15"/>
      <c r="RVH12" s="15"/>
      <c r="RVI12" s="15"/>
      <c r="RVJ12" s="15"/>
      <c r="RVK12" s="15"/>
      <c r="RVL12" s="15"/>
      <c r="RVM12" s="15"/>
      <c r="RVN12" s="15"/>
      <c r="RVO12" s="15"/>
      <c r="RVP12" s="15"/>
      <c r="RVQ12" s="15"/>
      <c r="RVR12" s="15"/>
      <c r="RVS12" s="15"/>
      <c r="RVT12" s="15"/>
      <c r="RVU12" s="15"/>
      <c r="RVV12" s="15"/>
      <c r="RVW12" s="15"/>
      <c r="RVX12" s="15"/>
      <c r="RVY12" s="15"/>
      <c r="RVZ12" s="15"/>
      <c r="RWA12" s="15"/>
      <c r="RWB12" s="15"/>
      <c r="RWC12" s="15"/>
      <c r="RWD12" s="15"/>
      <c r="RWE12" s="15"/>
      <c r="RWF12" s="15"/>
      <c r="RWG12" s="15"/>
      <c r="RWH12" s="15"/>
      <c r="RWI12" s="15"/>
      <c r="RWJ12" s="15"/>
      <c r="RWK12" s="15"/>
      <c r="RWL12" s="15"/>
      <c r="RWM12" s="15"/>
      <c r="RWN12" s="15"/>
      <c r="RWO12" s="15"/>
      <c r="RWP12" s="15"/>
      <c r="RWQ12" s="15"/>
      <c r="RWR12" s="15"/>
      <c r="RWS12" s="15"/>
      <c r="RWT12" s="15"/>
      <c r="RWU12" s="15"/>
      <c r="RWV12" s="15"/>
      <c r="RWW12" s="15"/>
      <c r="RWX12" s="15"/>
      <c r="RWY12" s="15"/>
      <c r="RWZ12" s="15"/>
      <c r="RXA12" s="15"/>
      <c r="RXB12" s="15"/>
      <c r="RXC12" s="15"/>
      <c r="RXD12" s="15"/>
      <c r="RXE12" s="15"/>
      <c r="RXF12" s="15"/>
      <c r="RXG12" s="15"/>
      <c r="RXH12" s="15"/>
      <c r="RXI12" s="15"/>
      <c r="RXJ12" s="15"/>
      <c r="RXK12" s="15"/>
      <c r="RXL12" s="15"/>
      <c r="RXM12" s="15"/>
      <c r="RXN12" s="15"/>
      <c r="RXO12" s="15"/>
      <c r="RXP12" s="15"/>
      <c r="RXQ12" s="15"/>
      <c r="RXR12" s="15"/>
      <c r="RXS12" s="15"/>
      <c r="RXT12" s="15"/>
      <c r="RXU12" s="15"/>
      <c r="RXV12" s="15"/>
      <c r="RXW12" s="15"/>
      <c r="RXX12" s="15"/>
      <c r="RXY12" s="15"/>
      <c r="RXZ12" s="15"/>
      <c r="RYA12" s="15"/>
      <c r="RYB12" s="15"/>
      <c r="RYC12" s="15"/>
      <c r="RYD12" s="15"/>
      <c r="RYE12" s="15"/>
      <c r="RYF12" s="15"/>
      <c r="RYG12" s="15"/>
      <c r="RYH12" s="15"/>
      <c r="RYI12" s="15"/>
      <c r="RYJ12" s="15"/>
      <c r="RYK12" s="15"/>
      <c r="RYL12" s="15"/>
      <c r="RYM12" s="15"/>
      <c r="RYN12" s="15"/>
      <c r="RYO12" s="15"/>
      <c r="RYP12" s="15"/>
      <c r="RYQ12" s="15"/>
      <c r="RYR12" s="15"/>
      <c r="RYS12" s="15"/>
      <c r="RYT12" s="15"/>
      <c r="RYU12" s="15"/>
      <c r="RYV12" s="15"/>
      <c r="RYW12" s="15"/>
      <c r="RYX12" s="15"/>
      <c r="RYY12" s="15"/>
      <c r="RYZ12" s="15"/>
      <c r="RZA12" s="15"/>
      <c r="RZB12" s="15"/>
      <c r="RZC12" s="15"/>
      <c r="RZD12" s="15"/>
      <c r="RZE12" s="15"/>
      <c r="RZF12" s="15"/>
      <c r="RZG12" s="15"/>
      <c r="RZH12" s="15"/>
      <c r="RZI12" s="15"/>
      <c r="RZJ12" s="15"/>
      <c r="RZK12" s="15"/>
      <c r="RZL12" s="15"/>
      <c r="RZM12" s="15"/>
      <c r="RZN12" s="15"/>
      <c r="RZO12" s="15"/>
      <c r="RZP12" s="15"/>
      <c r="RZQ12" s="15"/>
      <c r="RZR12" s="15"/>
      <c r="RZS12" s="15"/>
      <c r="RZT12" s="15"/>
      <c r="RZU12" s="15"/>
      <c r="RZV12" s="15"/>
      <c r="RZW12" s="15"/>
      <c r="RZX12" s="15"/>
      <c r="RZY12" s="15"/>
      <c r="RZZ12" s="15"/>
      <c r="SAA12" s="15"/>
      <c r="SAB12" s="15"/>
      <c r="SAC12" s="15"/>
      <c r="SAD12" s="15"/>
      <c r="SAE12" s="15"/>
      <c r="SAF12" s="15"/>
      <c r="SAG12" s="15"/>
      <c r="SAH12" s="15"/>
      <c r="SAI12" s="15"/>
      <c r="SAJ12" s="15"/>
      <c r="SAK12" s="15"/>
      <c r="SAL12" s="15"/>
      <c r="SAM12" s="15"/>
      <c r="SAN12" s="15"/>
      <c r="SAO12" s="15"/>
      <c r="SAP12" s="15"/>
      <c r="SAQ12" s="15"/>
      <c r="SAR12" s="15"/>
      <c r="SAS12" s="15"/>
      <c r="SAT12" s="15"/>
      <c r="SAU12" s="15"/>
      <c r="SAV12" s="15"/>
      <c r="SAW12" s="15"/>
      <c r="SAX12" s="15"/>
      <c r="SAY12" s="15"/>
      <c r="SAZ12" s="15"/>
      <c r="SBA12" s="15"/>
      <c r="SBB12" s="15"/>
      <c r="SBC12" s="15"/>
      <c r="SBD12" s="15"/>
      <c r="SBE12" s="15"/>
      <c r="SBF12" s="15"/>
      <c r="SBG12" s="15"/>
      <c r="SBH12" s="15"/>
      <c r="SBI12" s="15"/>
      <c r="SBJ12" s="15"/>
      <c r="SBK12" s="15"/>
      <c r="SBL12" s="15"/>
      <c r="SBM12" s="15"/>
      <c r="SBN12" s="15"/>
      <c r="SBO12" s="15"/>
      <c r="SBP12" s="15"/>
      <c r="SBQ12" s="15"/>
      <c r="SBR12" s="15"/>
      <c r="SBS12" s="15"/>
      <c r="SBT12" s="15"/>
      <c r="SBU12" s="15"/>
      <c r="SBV12" s="15"/>
      <c r="SBW12" s="15"/>
      <c r="SBX12" s="15"/>
      <c r="SBY12" s="15"/>
      <c r="SBZ12" s="15"/>
      <c r="SCA12" s="15"/>
      <c r="SCB12" s="15"/>
      <c r="SCC12" s="15"/>
      <c r="SCD12" s="15"/>
      <c r="SCE12" s="15"/>
      <c r="SCF12" s="15"/>
      <c r="SCG12" s="15"/>
      <c r="SCH12" s="15"/>
      <c r="SCI12" s="15"/>
      <c r="SCJ12" s="15"/>
      <c r="SCK12" s="15"/>
      <c r="SCL12" s="15"/>
      <c r="SCM12" s="15"/>
      <c r="SCN12" s="15"/>
      <c r="SCO12" s="15"/>
      <c r="SCP12" s="15"/>
      <c r="SCQ12" s="15"/>
      <c r="SCR12" s="15"/>
      <c r="SCS12" s="15"/>
      <c r="SCT12" s="15"/>
      <c r="SCU12" s="15"/>
      <c r="SCV12" s="15"/>
      <c r="SCW12" s="15"/>
      <c r="SCX12" s="15"/>
      <c r="SCY12" s="15"/>
      <c r="SCZ12" s="15"/>
      <c r="SDA12" s="15"/>
      <c r="SDB12" s="15"/>
      <c r="SDC12" s="15"/>
      <c r="SDD12" s="15"/>
      <c r="SDE12" s="15"/>
      <c r="SDF12" s="15"/>
      <c r="SDG12" s="15"/>
      <c r="SDH12" s="15"/>
      <c r="SDI12" s="15"/>
      <c r="SDJ12" s="15"/>
      <c r="SDK12" s="15"/>
      <c r="SDL12" s="15"/>
      <c r="SDM12" s="15"/>
      <c r="SDN12" s="15"/>
      <c r="SDO12" s="15"/>
      <c r="SDP12" s="15"/>
      <c r="SDQ12" s="15"/>
      <c r="SDR12" s="15"/>
      <c r="SDS12" s="15"/>
      <c r="SDT12" s="15"/>
      <c r="SDU12" s="15"/>
      <c r="SDV12" s="15"/>
      <c r="SDW12" s="15"/>
      <c r="SDX12" s="15"/>
      <c r="SDY12" s="15"/>
      <c r="SDZ12" s="15"/>
      <c r="SEA12" s="15"/>
      <c r="SEB12" s="15"/>
      <c r="SEC12" s="15"/>
      <c r="SED12" s="15"/>
      <c r="SEE12" s="15"/>
      <c r="SEF12" s="15"/>
      <c r="SEG12" s="15"/>
      <c r="SEH12" s="15"/>
      <c r="SEI12" s="15"/>
      <c r="SEJ12" s="15"/>
      <c r="SEK12" s="15"/>
      <c r="SEL12" s="15"/>
      <c r="SEM12" s="15"/>
      <c r="SEN12" s="15"/>
      <c r="SEO12" s="15"/>
      <c r="SEP12" s="15"/>
      <c r="SEQ12" s="15"/>
      <c r="SER12" s="15"/>
      <c r="SES12" s="15"/>
      <c r="SET12" s="15"/>
      <c r="SEU12" s="15"/>
      <c r="SEV12" s="15"/>
      <c r="SEW12" s="15"/>
      <c r="SEX12" s="15"/>
      <c r="SEY12" s="15"/>
      <c r="SEZ12" s="15"/>
      <c r="SFA12" s="15"/>
      <c r="SFB12" s="15"/>
      <c r="SFC12" s="15"/>
      <c r="SFD12" s="15"/>
      <c r="SFE12" s="15"/>
      <c r="SFF12" s="15"/>
      <c r="SFG12" s="15"/>
      <c r="SFH12" s="15"/>
      <c r="SFI12" s="15"/>
      <c r="SFJ12" s="15"/>
      <c r="SFK12" s="15"/>
      <c r="SFL12" s="15"/>
      <c r="SFM12" s="15"/>
      <c r="SFN12" s="15"/>
      <c r="SFO12" s="15"/>
      <c r="SFP12" s="15"/>
      <c r="SFQ12" s="15"/>
      <c r="SFR12" s="15"/>
      <c r="SFS12" s="15"/>
      <c r="SFT12" s="15"/>
      <c r="SFU12" s="15"/>
      <c r="SFV12" s="15"/>
      <c r="SFW12" s="15"/>
      <c r="SFX12" s="15"/>
      <c r="SFY12" s="15"/>
      <c r="SFZ12" s="15"/>
      <c r="SGA12" s="15"/>
      <c r="SGB12" s="15"/>
      <c r="SGC12" s="15"/>
      <c r="SGD12" s="15"/>
      <c r="SGE12" s="15"/>
      <c r="SGF12" s="15"/>
      <c r="SGG12" s="15"/>
      <c r="SGH12" s="15"/>
      <c r="SGI12" s="15"/>
      <c r="SGJ12" s="15"/>
      <c r="SGK12" s="15"/>
      <c r="SGL12" s="15"/>
      <c r="SGM12" s="15"/>
      <c r="SGN12" s="15"/>
      <c r="SGO12" s="15"/>
      <c r="SGP12" s="15"/>
      <c r="SGQ12" s="15"/>
      <c r="SGR12" s="15"/>
      <c r="SGS12" s="15"/>
      <c r="SGT12" s="15"/>
      <c r="SGU12" s="15"/>
      <c r="SGV12" s="15"/>
      <c r="SGW12" s="15"/>
      <c r="SGX12" s="15"/>
      <c r="SGY12" s="15"/>
      <c r="SGZ12" s="15"/>
      <c r="SHA12" s="15"/>
      <c r="SHB12" s="15"/>
      <c r="SHC12" s="15"/>
      <c r="SHD12" s="15"/>
      <c r="SHE12" s="15"/>
      <c r="SHF12" s="15"/>
      <c r="SHG12" s="15"/>
      <c r="SHH12" s="15"/>
      <c r="SHI12" s="15"/>
      <c r="SHJ12" s="15"/>
      <c r="SHK12" s="15"/>
      <c r="SHL12" s="15"/>
      <c r="SHM12" s="15"/>
      <c r="SHN12" s="15"/>
      <c r="SHO12" s="15"/>
      <c r="SHP12" s="15"/>
      <c r="SHQ12" s="15"/>
      <c r="SHR12" s="15"/>
      <c r="SHS12" s="15"/>
      <c r="SHT12" s="15"/>
      <c r="SHU12" s="15"/>
      <c r="SHV12" s="15"/>
      <c r="SHW12" s="15"/>
      <c r="SHX12" s="15"/>
      <c r="SHY12" s="15"/>
      <c r="SHZ12" s="15"/>
      <c r="SIA12" s="15"/>
      <c r="SIB12" s="15"/>
      <c r="SIC12" s="15"/>
      <c r="SID12" s="15"/>
      <c r="SIE12" s="15"/>
      <c r="SIF12" s="15"/>
      <c r="SIG12" s="15"/>
      <c r="SIH12" s="15"/>
      <c r="SII12" s="15"/>
      <c r="SIJ12" s="15"/>
      <c r="SIK12" s="15"/>
      <c r="SIL12" s="15"/>
      <c r="SIM12" s="15"/>
      <c r="SIN12" s="15"/>
      <c r="SIO12" s="15"/>
      <c r="SIP12" s="15"/>
      <c r="SIQ12" s="15"/>
      <c r="SIR12" s="15"/>
      <c r="SIS12" s="15"/>
      <c r="SIT12" s="15"/>
      <c r="SIU12" s="15"/>
      <c r="SIV12" s="15"/>
      <c r="SIW12" s="15"/>
      <c r="SIX12" s="15"/>
      <c r="SIY12" s="15"/>
      <c r="SIZ12" s="15"/>
      <c r="SJA12" s="15"/>
      <c r="SJB12" s="15"/>
      <c r="SJC12" s="15"/>
      <c r="SJD12" s="15"/>
      <c r="SJE12" s="15"/>
      <c r="SJF12" s="15"/>
      <c r="SJG12" s="15"/>
      <c r="SJH12" s="15"/>
      <c r="SJI12" s="15"/>
      <c r="SJJ12" s="15"/>
      <c r="SJK12" s="15"/>
      <c r="SJL12" s="15"/>
      <c r="SJM12" s="15"/>
      <c r="SJN12" s="15"/>
      <c r="SJO12" s="15"/>
      <c r="SJP12" s="15"/>
      <c r="SJQ12" s="15"/>
      <c r="SJR12" s="15"/>
      <c r="SJS12" s="15"/>
      <c r="SJT12" s="15"/>
      <c r="SJU12" s="15"/>
      <c r="SJV12" s="15"/>
      <c r="SJW12" s="15"/>
      <c r="SJX12" s="15"/>
      <c r="SJY12" s="15"/>
      <c r="SJZ12" s="15"/>
      <c r="SKA12" s="15"/>
      <c r="SKB12" s="15"/>
      <c r="SKC12" s="15"/>
      <c r="SKD12" s="15"/>
      <c r="SKE12" s="15"/>
      <c r="SKF12" s="15"/>
      <c r="SKG12" s="15"/>
      <c r="SKH12" s="15"/>
      <c r="SKI12" s="15"/>
      <c r="SKJ12" s="15"/>
      <c r="SKK12" s="15"/>
      <c r="SKL12" s="15"/>
      <c r="SKM12" s="15"/>
      <c r="SKN12" s="15"/>
      <c r="SKO12" s="15"/>
      <c r="SKP12" s="15"/>
      <c r="SKQ12" s="15"/>
      <c r="SKR12" s="15"/>
      <c r="SKS12" s="15"/>
      <c r="SKT12" s="15"/>
      <c r="SKU12" s="15"/>
      <c r="SKV12" s="15"/>
      <c r="SKW12" s="15"/>
      <c r="SKX12" s="15"/>
      <c r="SKY12" s="15"/>
      <c r="SKZ12" s="15"/>
      <c r="SLA12" s="15"/>
      <c r="SLB12" s="15"/>
      <c r="SLC12" s="15"/>
      <c r="SLD12" s="15"/>
      <c r="SLE12" s="15"/>
      <c r="SLF12" s="15"/>
      <c r="SLG12" s="15"/>
      <c r="SLH12" s="15"/>
      <c r="SLI12" s="15"/>
      <c r="SLJ12" s="15"/>
      <c r="SLK12" s="15"/>
      <c r="SLL12" s="15"/>
      <c r="SLM12" s="15"/>
      <c r="SLN12" s="15"/>
      <c r="SLO12" s="15"/>
      <c r="SLP12" s="15"/>
      <c r="SLQ12" s="15"/>
      <c r="SLR12" s="15"/>
      <c r="SLS12" s="15"/>
      <c r="SLT12" s="15"/>
      <c r="SLU12" s="15"/>
      <c r="SLV12" s="15"/>
      <c r="SLW12" s="15"/>
      <c r="SLX12" s="15"/>
      <c r="SLY12" s="15"/>
      <c r="SLZ12" s="15"/>
      <c r="SMA12" s="15"/>
      <c r="SMB12" s="15"/>
      <c r="SMC12" s="15"/>
      <c r="SMD12" s="15"/>
      <c r="SME12" s="15"/>
      <c r="SMF12" s="15"/>
      <c r="SMG12" s="15"/>
      <c r="SMH12" s="15"/>
      <c r="SMI12" s="15"/>
      <c r="SMJ12" s="15"/>
      <c r="SMK12" s="15"/>
      <c r="SML12" s="15"/>
      <c r="SMM12" s="15"/>
      <c r="SMN12" s="15"/>
      <c r="SMO12" s="15"/>
      <c r="SMP12" s="15"/>
      <c r="SMQ12" s="15"/>
      <c r="SMR12" s="15"/>
      <c r="SMS12" s="15"/>
      <c r="SMT12" s="15"/>
      <c r="SMU12" s="15"/>
      <c r="SMV12" s="15"/>
      <c r="SMW12" s="15"/>
      <c r="SMX12" s="15"/>
      <c r="SMY12" s="15"/>
      <c r="SMZ12" s="15"/>
      <c r="SNA12" s="15"/>
      <c r="SNB12" s="15"/>
      <c r="SNC12" s="15"/>
      <c r="SND12" s="15"/>
      <c r="SNE12" s="15"/>
      <c r="SNF12" s="15"/>
      <c r="SNG12" s="15"/>
      <c r="SNH12" s="15"/>
      <c r="SNI12" s="15"/>
      <c r="SNJ12" s="15"/>
      <c r="SNK12" s="15"/>
      <c r="SNL12" s="15"/>
      <c r="SNM12" s="15"/>
      <c r="SNN12" s="15"/>
      <c r="SNO12" s="15"/>
      <c r="SNP12" s="15"/>
      <c r="SNQ12" s="15"/>
      <c r="SNR12" s="15"/>
      <c r="SNS12" s="15"/>
      <c r="SNT12" s="15"/>
      <c r="SNU12" s="15"/>
      <c r="SNV12" s="15"/>
      <c r="SNW12" s="15"/>
      <c r="SNX12" s="15"/>
      <c r="SNY12" s="15"/>
      <c r="SNZ12" s="15"/>
      <c r="SOA12" s="15"/>
      <c r="SOB12" s="15"/>
      <c r="SOC12" s="15"/>
      <c r="SOD12" s="15"/>
      <c r="SOE12" s="15"/>
      <c r="SOF12" s="15"/>
      <c r="SOG12" s="15"/>
      <c r="SOH12" s="15"/>
      <c r="SOI12" s="15"/>
      <c r="SOJ12" s="15"/>
      <c r="SOK12" s="15"/>
      <c r="SOL12" s="15"/>
      <c r="SOM12" s="15"/>
      <c r="SON12" s="15"/>
      <c r="SOO12" s="15"/>
      <c r="SOP12" s="15"/>
      <c r="SOQ12" s="15"/>
      <c r="SOR12" s="15"/>
      <c r="SOS12" s="15"/>
      <c r="SOT12" s="15"/>
      <c r="SOU12" s="15"/>
      <c r="SOV12" s="15"/>
      <c r="SOW12" s="15"/>
      <c r="SOX12" s="15"/>
      <c r="SOY12" s="15"/>
      <c r="SOZ12" s="15"/>
      <c r="SPA12" s="15"/>
      <c r="SPB12" s="15"/>
      <c r="SPC12" s="15"/>
      <c r="SPD12" s="15"/>
      <c r="SPE12" s="15"/>
      <c r="SPF12" s="15"/>
      <c r="SPG12" s="15"/>
      <c r="SPH12" s="15"/>
      <c r="SPI12" s="15"/>
      <c r="SPJ12" s="15"/>
      <c r="SPK12" s="15"/>
      <c r="SPL12" s="15"/>
      <c r="SPM12" s="15"/>
      <c r="SPN12" s="15"/>
      <c r="SPO12" s="15"/>
      <c r="SPP12" s="15"/>
      <c r="SPQ12" s="15"/>
      <c r="SPR12" s="15"/>
      <c r="SPS12" s="15"/>
      <c r="SPT12" s="15"/>
      <c r="SPU12" s="15"/>
      <c r="SPV12" s="15"/>
      <c r="SPW12" s="15"/>
      <c r="SPX12" s="15"/>
      <c r="SPY12" s="15"/>
      <c r="SPZ12" s="15"/>
      <c r="SQA12" s="15"/>
      <c r="SQB12" s="15"/>
      <c r="SQC12" s="15"/>
      <c r="SQD12" s="15"/>
      <c r="SQE12" s="15"/>
      <c r="SQF12" s="15"/>
      <c r="SQG12" s="15"/>
      <c r="SQH12" s="15"/>
      <c r="SQI12" s="15"/>
      <c r="SQJ12" s="15"/>
      <c r="SQK12" s="15"/>
      <c r="SQL12" s="15"/>
      <c r="SQM12" s="15"/>
      <c r="SQN12" s="15"/>
      <c r="SQO12" s="15"/>
      <c r="SQP12" s="15"/>
      <c r="SQQ12" s="15"/>
      <c r="SQR12" s="15"/>
      <c r="SQS12" s="15"/>
      <c r="SQT12" s="15"/>
      <c r="SQU12" s="15"/>
      <c r="SQV12" s="15"/>
      <c r="SQW12" s="15"/>
      <c r="SQX12" s="15"/>
      <c r="SQY12" s="15"/>
      <c r="SQZ12" s="15"/>
      <c r="SRA12" s="15"/>
      <c r="SRB12" s="15"/>
      <c r="SRC12" s="15"/>
      <c r="SRD12" s="15"/>
      <c r="SRE12" s="15"/>
      <c r="SRF12" s="15"/>
      <c r="SRG12" s="15"/>
      <c r="SRH12" s="15"/>
      <c r="SRI12" s="15"/>
      <c r="SRJ12" s="15"/>
      <c r="SRK12" s="15"/>
      <c r="SRL12" s="15"/>
      <c r="SRM12" s="15"/>
      <c r="SRN12" s="15"/>
      <c r="SRO12" s="15"/>
      <c r="SRP12" s="15"/>
      <c r="SRQ12" s="15"/>
      <c r="SRR12" s="15"/>
      <c r="SRS12" s="15"/>
      <c r="SRT12" s="15"/>
      <c r="SRU12" s="15"/>
      <c r="SRV12" s="15"/>
      <c r="SRW12" s="15"/>
      <c r="SRX12" s="15"/>
      <c r="SRY12" s="15"/>
      <c r="SRZ12" s="15"/>
      <c r="SSA12" s="15"/>
      <c r="SSB12" s="15"/>
      <c r="SSC12" s="15"/>
      <c r="SSD12" s="15"/>
      <c r="SSE12" s="15"/>
      <c r="SSF12" s="15"/>
      <c r="SSG12" s="15"/>
      <c r="SSH12" s="15"/>
      <c r="SSI12" s="15"/>
      <c r="SSJ12" s="15"/>
      <c r="SSK12" s="15"/>
      <c r="SSL12" s="15"/>
      <c r="SSM12" s="15"/>
      <c r="SSN12" s="15"/>
      <c r="SSO12" s="15"/>
      <c r="SSP12" s="15"/>
      <c r="SSQ12" s="15"/>
      <c r="SSR12" s="15"/>
      <c r="SSS12" s="15"/>
      <c r="SST12" s="15"/>
      <c r="SSU12" s="15"/>
      <c r="SSV12" s="15"/>
      <c r="SSW12" s="15"/>
      <c r="SSX12" s="15"/>
      <c r="SSY12" s="15"/>
      <c r="SSZ12" s="15"/>
      <c r="STA12" s="15"/>
      <c r="STB12" s="15"/>
      <c r="STC12" s="15"/>
      <c r="STD12" s="15"/>
      <c r="STE12" s="15"/>
      <c r="STF12" s="15"/>
      <c r="STG12" s="15"/>
      <c r="STH12" s="15"/>
      <c r="STI12" s="15"/>
      <c r="STJ12" s="15"/>
      <c r="STK12" s="15"/>
      <c r="STL12" s="15"/>
      <c r="STM12" s="15"/>
      <c r="STN12" s="15"/>
      <c r="STO12" s="15"/>
      <c r="STP12" s="15"/>
      <c r="STQ12" s="15"/>
      <c r="STR12" s="15"/>
      <c r="STS12" s="15"/>
      <c r="STT12" s="15"/>
      <c r="STU12" s="15"/>
      <c r="STV12" s="15"/>
      <c r="STW12" s="15"/>
      <c r="STX12" s="15"/>
      <c r="STY12" s="15"/>
      <c r="STZ12" s="15"/>
      <c r="SUA12" s="15"/>
      <c r="SUB12" s="15"/>
      <c r="SUC12" s="15"/>
      <c r="SUD12" s="15"/>
      <c r="SUE12" s="15"/>
      <c r="SUF12" s="15"/>
      <c r="SUG12" s="15"/>
      <c r="SUH12" s="15"/>
      <c r="SUI12" s="15"/>
      <c r="SUJ12" s="15"/>
      <c r="SUK12" s="15"/>
      <c r="SUL12" s="15"/>
      <c r="SUM12" s="15"/>
      <c r="SUN12" s="15"/>
      <c r="SUO12" s="15"/>
      <c r="SUP12" s="15"/>
      <c r="SUQ12" s="15"/>
      <c r="SUR12" s="15"/>
      <c r="SUS12" s="15"/>
      <c r="SUT12" s="15"/>
      <c r="SUU12" s="15"/>
      <c r="SUV12" s="15"/>
      <c r="SUW12" s="15"/>
      <c r="SUX12" s="15"/>
      <c r="SUY12" s="15"/>
      <c r="SUZ12" s="15"/>
      <c r="SVA12" s="15"/>
      <c r="SVB12" s="15"/>
      <c r="SVC12" s="15"/>
      <c r="SVD12" s="15"/>
      <c r="SVE12" s="15"/>
      <c r="SVF12" s="15"/>
      <c r="SVG12" s="15"/>
      <c r="SVH12" s="15"/>
      <c r="SVI12" s="15"/>
      <c r="SVJ12" s="15"/>
      <c r="SVK12" s="15"/>
      <c r="SVL12" s="15"/>
      <c r="SVM12" s="15"/>
      <c r="SVN12" s="15"/>
      <c r="SVO12" s="15"/>
      <c r="SVP12" s="15"/>
      <c r="SVQ12" s="15"/>
      <c r="SVR12" s="15"/>
      <c r="SVS12" s="15"/>
      <c r="SVT12" s="15"/>
      <c r="SVU12" s="15"/>
      <c r="SVV12" s="15"/>
      <c r="SVW12" s="15"/>
      <c r="SVX12" s="15"/>
      <c r="SVY12" s="15"/>
      <c r="SVZ12" s="15"/>
      <c r="SWA12" s="15"/>
      <c r="SWB12" s="15"/>
      <c r="SWC12" s="15"/>
      <c r="SWD12" s="15"/>
      <c r="SWE12" s="15"/>
      <c r="SWF12" s="15"/>
      <c r="SWG12" s="15"/>
      <c r="SWH12" s="15"/>
      <c r="SWI12" s="15"/>
      <c r="SWJ12" s="15"/>
      <c r="SWK12" s="15"/>
      <c r="SWL12" s="15"/>
      <c r="SWM12" s="15"/>
      <c r="SWN12" s="15"/>
      <c r="SWO12" s="15"/>
      <c r="SWP12" s="15"/>
      <c r="SWQ12" s="15"/>
      <c r="SWR12" s="15"/>
      <c r="SWS12" s="15"/>
      <c r="SWT12" s="15"/>
      <c r="SWU12" s="15"/>
      <c r="SWV12" s="15"/>
      <c r="SWW12" s="15"/>
      <c r="SWX12" s="15"/>
      <c r="SWY12" s="15"/>
      <c r="SWZ12" s="15"/>
      <c r="SXA12" s="15"/>
      <c r="SXB12" s="15"/>
      <c r="SXC12" s="15"/>
      <c r="SXD12" s="15"/>
      <c r="SXE12" s="15"/>
      <c r="SXF12" s="15"/>
      <c r="SXG12" s="15"/>
      <c r="SXH12" s="15"/>
      <c r="SXI12" s="15"/>
      <c r="SXJ12" s="15"/>
      <c r="SXK12" s="15"/>
      <c r="SXL12" s="15"/>
      <c r="SXM12" s="15"/>
      <c r="SXN12" s="15"/>
      <c r="SXO12" s="15"/>
      <c r="SXP12" s="15"/>
      <c r="SXQ12" s="15"/>
      <c r="SXR12" s="15"/>
      <c r="SXS12" s="15"/>
      <c r="SXT12" s="15"/>
      <c r="SXU12" s="15"/>
      <c r="SXV12" s="15"/>
      <c r="SXW12" s="15"/>
      <c r="SXX12" s="15"/>
      <c r="SXY12" s="15"/>
      <c r="SXZ12" s="15"/>
      <c r="SYA12" s="15"/>
      <c r="SYB12" s="15"/>
      <c r="SYC12" s="15"/>
      <c r="SYD12" s="15"/>
      <c r="SYE12" s="15"/>
      <c r="SYF12" s="15"/>
      <c r="SYG12" s="15"/>
      <c r="SYH12" s="15"/>
      <c r="SYI12" s="15"/>
      <c r="SYJ12" s="15"/>
      <c r="SYK12" s="15"/>
      <c r="SYL12" s="15"/>
      <c r="SYM12" s="15"/>
      <c r="SYN12" s="15"/>
      <c r="SYO12" s="15"/>
      <c r="SYP12" s="15"/>
      <c r="SYQ12" s="15"/>
      <c r="SYR12" s="15"/>
      <c r="SYS12" s="15"/>
      <c r="SYT12" s="15"/>
      <c r="SYU12" s="15"/>
      <c r="SYV12" s="15"/>
      <c r="SYW12" s="15"/>
      <c r="SYX12" s="15"/>
      <c r="SYY12" s="15"/>
      <c r="SYZ12" s="15"/>
      <c r="SZA12" s="15"/>
      <c r="SZB12" s="15"/>
      <c r="SZC12" s="15"/>
      <c r="SZD12" s="15"/>
      <c r="SZE12" s="15"/>
      <c r="SZF12" s="15"/>
      <c r="SZG12" s="15"/>
      <c r="SZH12" s="15"/>
      <c r="SZI12" s="15"/>
      <c r="SZJ12" s="15"/>
      <c r="SZK12" s="15"/>
      <c r="SZL12" s="15"/>
      <c r="SZM12" s="15"/>
      <c r="SZN12" s="15"/>
      <c r="SZO12" s="15"/>
      <c r="SZP12" s="15"/>
      <c r="SZQ12" s="15"/>
      <c r="SZR12" s="15"/>
      <c r="SZS12" s="15"/>
      <c r="SZT12" s="15"/>
      <c r="SZU12" s="15"/>
      <c r="SZV12" s="15"/>
      <c r="SZW12" s="15"/>
      <c r="SZX12" s="15"/>
      <c r="SZY12" s="15"/>
      <c r="SZZ12" s="15"/>
      <c r="TAA12" s="15"/>
      <c r="TAB12" s="15"/>
      <c r="TAC12" s="15"/>
      <c r="TAD12" s="15"/>
      <c r="TAE12" s="15"/>
      <c r="TAF12" s="15"/>
      <c r="TAG12" s="15"/>
      <c r="TAH12" s="15"/>
      <c r="TAI12" s="15"/>
      <c r="TAJ12" s="15"/>
      <c r="TAK12" s="15"/>
      <c r="TAL12" s="15"/>
      <c r="TAM12" s="15"/>
      <c r="TAN12" s="15"/>
      <c r="TAO12" s="15"/>
      <c r="TAP12" s="15"/>
      <c r="TAQ12" s="15"/>
      <c r="TAR12" s="15"/>
      <c r="TAS12" s="15"/>
      <c r="TAT12" s="15"/>
      <c r="TAU12" s="15"/>
      <c r="TAV12" s="15"/>
      <c r="TAW12" s="15"/>
      <c r="TAX12" s="15"/>
      <c r="TAY12" s="15"/>
      <c r="TAZ12" s="15"/>
      <c r="TBA12" s="15"/>
      <c r="TBB12" s="15"/>
      <c r="TBC12" s="15"/>
      <c r="TBD12" s="15"/>
      <c r="TBE12" s="15"/>
      <c r="TBF12" s="15"/>
      <c r="TBG12" s="15"/>
      <c r="TBH12" s="15"/>
      <c r="TBI12" s="15"/>
      <c r="TBJ12" s="15"/>
      <c r="TBK12" s="15"/>
      <c r="TBL12" s="15"/>
      <c r="TBM12" s="15"/>
      <c r="TBN12" s="15"/>
      <c r="TBO12" s="15"/>
      <c r="TBP12" s="15"/>
      <c r="TBQ12" s="15"/>
      <c r="TBR12" s="15"/>
      <c r="TBS12" s="15"/>
      <c r="TBT12" s="15"/>
      <c r="TBU12" s="15"/>
      <c r="TBV12" s="15"/>
      <c r="TBW12" s="15"/>
      <c r="TBX12" s="15"/>
      <c r="TBY12" s="15"/>
      <c r="TBZ12" s="15"/>
      <c r="TCA12" s="15"/>
      <c r="TCB12" s="15"/>
      <c r="TCC12" s="15"/>
      <c r="TCD12" s="15"/>
      <c r="TCE12" s="15"/>
      <c r="TCF12" s="15"/>
      <c r="TCG12" s="15"/>
      <c r="TCH12" s="15"/>
      <c r="TCI12" s="15"/>
      <c r="TCJ12" s="15"/>
      <c r="TCK12" s="15"/>
      <c r="TCL12" s="15"/>
      <c r="TCM12" s="15"/>
      <c r="TCN12" s="15"/>
      <c r="TCO12" s="15"/>
      <c r="TCP12" s="15"/>
      <c r="TCQ12" s="15"/>
      <c r="TCR12" s="15"/>
      <c r="TCS12" s="15"/>
      <c r="TCT12" s="15"/>
      <c r="TCU12" s="15"/>
      <c r="TCV12" s="15"/>
      <c r="TCW12" s="15"/>
      <c r="TCX12" s="15"/>
      <c r="TCY12" s="15"/>
      <c r="TCZ12" s="15"/>
      <c r="TDA12" s="15"/>
      <c r="TDB12" s="15"/>
      <c r="TDC12" s="15"/>
      <c r="TDD12" s="15"/>
      <c r="TDE12" s="15"/>
      <c r="TDF12" s="15"/>
      <c r="TDG12" s="15"/>
      <c r="TDH12" s="15"/>
      <c r="TDI12" s="15"/>
      <c r="TDJ12" s="15"/>
      <c r="TDK12" s="15"/>
      <c r="TDL12" s="15"/>
      <c r="TDM12" s="15"/>
      <c r="TDN12" s="15"/>
      <c r="TDO12" s="15"/>
      <c r="TDP12" s="15"/>
      <c r="TDQ12" s="15"/>
      <c r="TDR12" s="15"/>
      <c r="TDS12" s="15"/>
      <c r="TDT12" s="15"/>
      <c r="TDU12" s="15"/>
      <c r="TDV12" s="15"/>
      <c r="TDW12" s="15"/>
      <c r="TDX12" s="15"/>
      <c r="TDY12" s="15"/>
      <c r="TDZ12" s="15"/>
      <c r="TEA12" s="15"/>
      <c r="TEB12" s="15"/>
      <c r="TEC12" s="15"/>
      <c r="TED12" s="15"/>
      <c r="TEE12" s="15"/>
      <c r="TEF12" s="15"/>
      <c r="TEG12" s="15"/>
      <c r="TEH12" s="15"/>
      <c r="TEI12" s="15"/>
      <c r="TEJ12" s="15"/>
      <c r="TEK12" s="15"/>
      <c r="TEL12" s="15"/>
      <c r="TEM12" s="15"/>
      <c r="TEN12" s="15"/>
      <c r="TEO12" s="15"/>
      <c r="TEP12" s="15"/>
      <c r="TEQ12" s="15"/>
      <c r="TER12" s="15"/>
      <c r="TES12" s="15"/>
      <c r="TET12" s="15"/>
      <c r="TEU12" s="15"/>
      <c r="TEV12" s="15"/>
      <c r="TEW12" s="15"/>
      <c r="TEX12" s="15"/>
      <c r="TEY12" s="15"/>
      <c r="TEZ12" s="15"/>
      <c r="TFA12" s="15"/>
      <c r="TFB12" s="15"/>
      <c r="TFC12" s="15"/>
      <c r="TFD12" s="15"/>
      <c r="TFE12" s="15"/>
      <c r="TFF12" s="15"/>
      <c r="TFG12" s="15"/>
      <c r="TFH12" s="15"/>
      <c r="TFI12" s="15"/>
      <c r="TFJ12" s="15"/>
      <c r="TFK12" s="15"/>
      <c r="TFL12" s="15"/>
      <c r="TFM12" s="15"/>
      <c r="TFN12" s="15"/>
      <c r="TFO12" s="15"/>
      <c r="TFP12" s="15"/>
      <c r="TFQ12" s="15"/>
      <c r="TFR12" s="15"/>
      <c r="TFS12" s="15"/>
      <c r="TFT12" s="15"/>
      <c r="TFU12" s="15"/>
      <c r="TFV12" s="15"/>
      <c r="TFW12" s="15"/>
      <c r="TFX12" s="15"/>
      <c r="TFY12" s="15"/>
      <c r="TFZ12" s="15"/>
      <c r="TGA12" s="15"/>
      <c r="TGB12" s="15"/>
      <c r="TGC12" s="15"/>
      <c r="TGD12" s="15"/>
      <c r="TGE12" s="15"/>
      <c r="TGF12" s="15"/>
      <c r="TGG12" s="15"/>
      <c r="TGH12" s="15"/>
      <c r="TGI12" s="15"/>
      <c r="TGJ12" s="15"/>
      <c r="TGK12" s="15"/>
      <c r="TGL12" s="15"/>
      <c r="TGM12" s="15"/>
      <c r="TGN12" s="15"/>
      <c r="TGO12" s="15"/>
      <c r="TGP12" s="15"/>
      <c r="TGQ12" s="15"/>
      <c r="TGR12" s="15"/>
      <c r="TGS12" s="15"/>
      <c r="TGT12" s="15"/>
      <c r="TGU12" s="15"/>
      <c r="TGV12" s="15"/>
      <c r="TGW12" s="15"/>
      <c r="TGX12" s="15"/>
      <c r="TGY12" s="15"/>
      <c r="TGZ12" s="15"/>
      <c r="THA12" s="15"/>
      <c r="THB12" s="15"/>
      <c r="THC12" s="15"/>
      <c r="THD12" s="15"/>
      <c r="THE12" s="15"/>
      <c r="THF12" s="15"/>
      <c r="THG12" s="15"/>
      <c r="THH12" s="15"/>
      <c r="THI12" s="15"/>
      <c r="THJ12" s="15"/>
      <c r="THK12" s="15"/>
      <c r="THL12" s="15"/>
      <c r="THM12" s="15"/>
      <c r="THN12" s="15"/>
      <c r="THO12" s="15"/>
      <c r="THP12" s="15"/>
      <c r="THQ12" s="15"/>
      <c r="THR12" s="15"/>
      <c r="THS12" s="15"/>
      <c r="THT12" s="15"/>
      <c r="THU12" s="15"/>
      <c r="THV12" s="15"/>
      <c r="THW12" s="15"/>
      <c r="THX12" s="15"/>
      <c r="THY12" s="15"/>
      <c r="THZ12" s="15"/>
      <c r="TIA12" s="15"/>
      <c r="TIB12" s="15"/>
      <c r="TIC12" s="15"/>
      <c r="TID12" s="15"/>
      <c r="TIE12" s="15"/>
      <c r="TIF12" s="15"/>
      <c r="TIG12" s="15"/>
      <c r="TIH12" s="15"/>
      <c r="TII12" s="15"/>
      <c r="TIJ12" s="15"/>
      <c r="TIK12" s="15"/>
      <c r="TIL12" s="15"/>
      <c r="TIM12" s="15"/>
      <c r="TIN12" s="15"/>
      <c r="TIO12" s="15"/>
      <c r="TIP12" s="15"/>
      <c r="TIQ12" s="15"/>
      <c r="TIR12" s="15"/>
      <c r="TIS12" s="15"/>
      <c r="TIT12" s="15"/>
      <c r="TIU12" s="15"/>
      <c r="TIV12" s="15"/>
      <c r="TIW12" s="15"/>
      <c r="TIX12" s="15"/>
      <c r="TIY12" s="15"/>
      <c r="TIZ12" s="15"/>
      <c r="TJA12" s="15"/>
      <c r="TJB12" s="15"/>
      <c r="TJC12" s="15"/>
      <c r="TJD12" s="15"/>
      <c r="TJE12" s="15"/>
      <c r="TJF12" s="15"/>
      <c r="TJG12" s="15"/>
      <c r="TJH12" s="15"/>
      <c r="TJI12" s="15"/>
      <c r="TJJ12" s="15"/>
      <c r="TJK12" s="15"/>
      <c r="TJL12" s="15"/>
      <c r="TJM12" s="15"/>
      <c r="TJN12" s="15"/>
      <c r="TJO12" s="15"/>
      <c r="TJP12" s="15"/>
      <c r="TJQ12" s="15"/>
      <c r="TJR12" s="15"/>
      <c r="TJS12" s="15"/>
      <c r="TJT12" s="15"/>
      <c r="TJU12" s="15"/>
      <c r="TJV12" s="15"/>
      <c r="TJW12" s="15"/>
      <c r="TJX12" s="15"/>
      <c r="TJY12" s="15"/>
      <c r="TJZ12" s="15"/>
      <c r="TKA12" s="15"/>
      <c r="TKB12" s="15"/>
      <c r="TKC12" s="15"/>
      <c r="TKD12" s="15"/>
      <c r="TKE12" s="15"/>
      <c r="TKF12" s="15"/>
      <c r="TKG12" s="15"/>
      <c r="TKH12" s="15"/>
      <c r="TKI12" s="15"/>
      <c r="TKJ12" s="15"/>
      <c r="TKK12" s="15"/>
      <c r="TKL12" s="15"/>
      <c r="TKM12" s="15"/>
      <c r="TKN12" s="15"/>
      <c r="TKO12" s="15"/>
      <c r="TKP12" s="15"/>
      <c r="TKQ12" s="15"/>
      <c r="TKR12" s="15"/>
      <c r="TKS12" s="15"/>
      <c r="TKT12" s="15"/>
      <c r="TKU12" s="15"/>
      <c r="TKV12" s="15"/>
      <c r="TKW12" s="15"/>
      <c r="TKX12" s="15"/>
      <c r="TKY12" s="15"/>
      <c r="TKZ12" s="15"/>
      <c r="TLA12" s="15"/>
      <c r="TLB12" s="15"/>
      <c r="TLC12" s="15"/>
      <c r="TLD12" s="15"/>
      <c r="TLE12" s="15"/>
      <c r="TLF12" s="15"/>
      <c r="TLG12" s="15"/>
      <c r="TLH12" s="15"/>
      <c r="TLI12" s="15"/>
      <c r="TLJ12" s="15"/>
      <c r="TLK12" s="15"/>
      <c r="TLL12" s="15"/>
      <c r="TLM12" s="15"/>
      <c r="TLN12" s="15"/>
      <c r="TLO12" s="15"/>
      <c r="TLP12" s="15"/>
      <c r="TLQ12" s="15"/>
      <c r="TLR12" s="15"/>
      <c r="TLS12" s="15"/>
      <c r="TLT12" s="15"/>
      <c r="TLU12" s="15"/>
      <c r="TLV12" s="15"/>
      <c r="TLW12" s="15"/>
      <c r="TLX12" s="15"/>
      <c r="TLY12" s="15"/>
      <c r="TLZ12" s="15"/>
      <c r="TMA12" s="15"/>
      <c r="TMB12" s="15"/>
      <c r="TMC12" s="15"/>
      <c r="TMD12" s="15"/>
      <c r="TME12" s="15"/>
      <c r="TMF12" s="15"/>
      <c r="TMG12" s="15"/>
      <c r="TMH12" s="15"/>
      <c r="TMI12" s="15"/>
      <c r="TMJ12" s="15"/>
      <c r="TMK12" s="15"/>
      <c r="TML12" s="15"/>
      <c r="TMM12" s="15"/>
      <c r="TMN12" s="15"/>
      <c r="TMO12" s="15"/>
      <c r="TMP12" s="15"/>
      <c r="TMQ12" s="15"/>
      <c r="TMR12" s="15"/>
      <c r="TMS12" s="15"/>
      <c r="TMT12" s="15"/>
      <c r="TMU12" s="15"/>
      <c r="TMV12" s="15"/>
      <c r="TMW12" s="15"/>
      <c r="TMX12" s="15"/>
      <c r="TMY12" s="15"/>
      <c r="TMZ12" s="15"/>
      <c r="TNA12" s="15"/>
      <c r="TNB12" s="15"/>
      <c r="TNC12" s="15"/>
      <c r="TND12" s="15"/>
      <c r="TNE12" s="15"/>
      <c r="TNF12" s="15"/>
      <c r="TNG12" s="15"/>
      <c r="TNH12" s="15"/>
      <c r="TNI12" s="15"/>
      <c r="TNJ12" s="15"/>
      <c r="TNK12" s="15"/>
      <c r="TNL12" s="15"/>
      <c r="TNM12" s="15"/>
      <c r="TNN12" s="15"/>
      <c r="TNO12" s="15"/>
      <c r="TNP12" s="15"/>
      <c r="TNQ12" s="15"/>
      <c r="TNR12" s="15"/>
      <c r="TNS12" s="15"/>
      <c r="TNT12" s="15"/>
      <c r="TNU12" s="15"/>
      <c r="TNV12" s="15"/>
      <c r="TNW12" s="15"/>
      <c r="TNX12" s="15"/>
      <c r="TNY12" s="15"/>
      <c r="TNZ12" s="15"/>
      <c r="TOA12" s="15"/>
      <c r="TOB12" s="15"/>
      <c r="TOC12" s="15"/>
      <c r="TOD12" s="15"/>
      <c r="TOE12" s="15"/>
      <c r="TOF12" s="15"/>
      <c r="TOG12" s="15"/>
      <c r="TOH12" s="15"/>
      <c r="TOI12" s="15"/>
      <c r="TOJ12" s="15"/>
      <c r="TOK12" s="15"/>
      <c r="TOL12" s="15"/>
      <c r="TOM12" s="15"/>
      <c r="TON12" s="15"/>
      <c r="TOO12" s="15"/>
      <c r="TOP12" s="15"/>
      <c r="TOQ12" s="15"/>
      <c r="TOR12" s="15"/>
      <c r="TOS12" s="15"/>
      <c r="TOT12" s="15"/>
      <c r="TOU12" s="15"/>
      <c r="TOV12" s="15"/>
      <c r="TOW12" s="15"/>
      <c r="TOX12" s="15"/>
      <c r="TOY12" s="15"/>
      <c r="TOZ12" s="15"/>
      <c r="TPA12" s="15"/>
      <c r="TPB12" s="15"/>
      <c r="TPC12" s="15"/>
      <c r="TPD12" s="15"/>
      <c r="TPE12" s="15"/>
      <c r="TPF12" s="15"/>
      <c r="TPG12" s="15"/>
      <c r="TPH12" s="15"/>
      <c r="TPI12" s="15"/>
      <c r="TPJ12" s="15"/>
      <c r="TPK12" s="15"/>
      <c r="TPL12" s="15"/>
      <c r="TPM12" s="15"/>
      <c r="TPN12" s="15"/>
      <c r="TPO12" s="15"/>
      <c r="TPP12" s="15"/>
      <c r="TPQ12" s="15"/>
      <c r="TPR12" s="15"/>
      <c r="TPS12" s="15"/>
      <c r="TPT12" s="15"/>
      <c r="TPU12" s="15"/>
      <c r="TPV12" s="15"/>
      <c r="TPW12" s="15"/>
      <c r="TPX12" s="15"/>
      <c r="TPY12" s="15"/>
      <c r="TPZ12" s="15"/>
      <c r="TQA12" s="15"/>
      <c r="TQB12" s="15"/>
      <c r="TQC12" s="15"/>
      <c r="TQD12" s="15"/>
      <c r="TQE12" s="15"/>
      <c r="TQF12" s="15"/>
      <c r="TQG12" s="15"/>
      <c r="TQH12" s="15"/>
      <c r="TQI12" s="15"/>
      <c r="TQJ12" s="15"/>
      <c r="TQK12" s="15"/>
      <c r="TQL12" s="15"/>
      <c r="TQM12" s="15"/>
      <c r="TQN12" s="15"/>
      <c r="TQO12" s="15"/>
      <c r="TQP12" s="15"/>
      <c r="TQQ12" s="15"/>
      <c r="TQR12" s="15"/>
      <c r="TQS12" s="15"/>
      <c r="TQT12" s="15"/>
      <c r="TQU12" s="15"/>
      <c r="TQV12" s="15"/>
      <c r="TQW12" s="15"/>
      <c r="TQX12" s="15"/>
      <c r="TQY12" s="15"/>
      <c r="TQZ12" s="15"/>
      <c r="TRA12" s="15"/>
      <c r="TRB12" s="15"/>
      <c r="TRC12" s="15"/>
      <c r="TRD12" s="15"/>
      <c r="TRE12" s="15"/>
      <c r="TRF12" s="15"/>
      <c r="TRG12" s="15"/>
      <c r="TRH12" s="15"/>
      <c r="TRI12" s="15"/>
      <c r="TRJ12" s="15"/>
      <c r="TRK12" s="15"/>
      <c r="TRL12" s="15"/>
      <c r="TRM12" s="15"/>
      <c r="TRN12" s="15"/>
      <c r="TRO12" s="15"/>
      <c r="TRP12" s="15"/>
      <c r="TRQ12" s="15"/>
      <c r="TRR12" s="15"/>
      <c r="TRS12" s="15"/>
      <c r="TRT12" s="15"/>
      <c r="TRU12" s="15"/>
      <c r="TRV12" s="15"/>
      <c r="TRW12" s="15"/>
      <c r="TRX12" s="15"/>
      <c r="TRY12" s="15"/>
      <c r="TRZ12" s="15"/>
      <c r="TSA12" s="15"/>
      <c r="TSB12" s="15"/>
      <c r="TSC12" s="15"/>
      <c r="TSD12" s="15"/>
      <c r="TSE12" s="15"/>
      <c r="TSF12" s="15"/>
      <c r="TSG12" s="15"/>
      <c r="TSH12" s="15"/>
      <c r="TSI12" s="15"/>
      <c r="TSJ12" s="15"/>
      <c r="TSK12" s="15"/>
      <c r="TSL12" s="15"/>
      <c r="TSM12" s="15"/>
      <c r="TSN12" s="15"/>
      <c r="TSO12" s="15"/>
      <c r="TSP12" s="15"/>
      <c r="TSQ12" s="15"/>
      <c r="TSR12" s="15"/>
      <c r="TSS12" s="15"/>
      <c r="TST12" s="15"/>
      <c r="TSU12" s="15"/>
      <c r="TSV12" s="15"/>
      <c r="TSW12" s="15"/>
      <c r="TSX12" s="15"/>
      <c r="TSY12" s="15"/>
      <c r="TSZ12" s="15"/>
      <c r="TTA12" s="15"/>
      <c r="TTB12" s="15"/>
      <c r="TTC12" s="15"/>
      <c r="TTD12" s="15"/>
      <c r="TTE12" s="15"/>
      <c r="TTF12" s="15"/>
      <c r="TTG12" s="15"/>
      <c r="TTH12" s="15"/>
      <c r="TTI12" s="15"/>
      <c r="TTJ12" s="15"/>
      <c r="TTK12" s="15"/>
      <c r="TTL12" s="15"/>
      <c r="TTM12" s="15"/>
      <c r="TTN12" s="15"/>
      <c r="TTO12" s="15"/>
      <c r="TTP12" s="15"/>
      <c r="TTQ12" s="15"/>
      <c r="TTR12" s="15"/>
      <c r="TTS12" s="15"/>
      <c r="TTT12" s="15"/>
      <c r="TTU12" s="15"/>
      <c r="TTV12" s="15"/>
      <c r="TTW12" s="15"/>
      <c r="TTX12" s="15"/>
      <c r="TTY12" s="15"/>
      <c r="TTZ12" s="15"/>
      <c r="TUA12" s="15"/>
      <c r="TUB12" s="15"/>
      <c r="TUC12" s="15"/>
      <c r="TUD12" s="15"/>
      <c r="TUE12" s="15"/>
      <c r="TUF12" s="15"/>
      <c r="TUG12" s="15"/>
      <c r="TUH12" s="15"/>
      <c r="TUI12" s="15"/>
      <c r="TUJ12" s="15"/>
      <c r="TUK12" s="15"/>
      <c r="TUL12" s="15"/>
      <c r="TUM12" s="15"/>
      <c r="TUN12" s="15"/>
      <c r="TUO12" s="15"/>
      <c r="TUP12" s="15"/>
      <c r="TUQ12" s="15"/>
      <c r="TUR12" s="15"/>
      <c r="TUS12" s="15"/>
      <c r="TUT12" s="15"/>
      <c r="TUU12" s="15"/>
      <c r="TUV12" s="15"/>
      <c r="TUW12" s="15"/>
      <c r="TUX12" s="15"/>
      <c r="TUY12" s="15"/>
      <c r="TUZ12" s="15"/>
      <c r="TVA12" s="15"/>
      <c r="TVB12" s="15"/>
      <c r="TVC12" s="15"/>
      <c r="TVD12" s="15"/>
      <c r="TVE12" s="15"/>
      <c r="TVF12" s="15"/>
      <c r="TVG12" s="15"/>
      <c r="TVH12" s="15"/>
      <c r="TVI12" s="15"/>
      <c r="TVJ12" s="15"/>
      <c r="TVK12" s="15"/>
      <c r="TVL12" s="15"/>
      <c r="TVM12" s="15"/>
      <c r="TVN12" s="15"/>
      <c r="TVO12" s="15"/>
      <c r="TVP12" s="15"/>
      <c r="TVQ12" s="15"/>
      <c r="TVR12" s="15"/>
      <c r="TVS12" s="15"/>
      <c r="TVT12" s="15"/>
      <c r="TVU12" s="15"/>
      <c r="TVV12" s="15"/>
      <c r="TVW12" s="15"/>
      <c r="TVX12" s="15"/>
      <c r="TVY12" s="15"/>
      <c r="TVZ12" s="15"/>
      <c r="TWA12" s="15"/>
      <c r="TWB12" s="15"/>
      <c r="TWC12" s="15"/>
      <c r="TWD12" s="15"/>
      <c r="TWE12" s="15"/>
      <c r="TWF12" s="15"/>
      <c r="TWG12" s="15"/>
      <c r="TWH12" s="15"/>
      <c r="TWI12" s="15"/>
      <c r="TWJ12" s="15"/>
      <c r="TWK12" s="15"/>
      <c r="TWL12" s="15"/>
      <c r="TWM12" s="15"/>
      <c r="TWN12" s="15"/>
      <c r="TWO12" s="15"/>
      <c r="TWP12" s="15"/>
      <c r="TWQ12" s="15"/>
      <c r="TWR12" s="15"/>
      <c r="TWS12" s="15"/>
      <c r="TWT12" s="15"/>
      <c r="TWU12" s="15"/>
      <c r="TWV12" s="15"/>
      <c r="TWW12" s="15"/>
      <c r="TWX12" s="15"/>
      <c r="TWY12" s="15"/>
      <c r="TWZ12" s="15"/>
      <c r="TXA12" s="15"/>
      <c r="TXB12" s="15"/>
      <c r="TXC12" s="15"/>
      <c r="TXD12" s="15"/>
      <c r="TXE12" s="15"/>
      <c r="TXF12" s="15"/>
      <c r="TXG12" s="15"/>
      <c r="TXH12" s="15"/>
      <c r="TXI12" s="15"/>
      <c r="TXJ12" s="15"/>
      <c r="TXK12" s="15"/>
      <c r="TXL12" s="15"/>
      <c r="TXM12" s="15"/>
      <c r="TXN12" s="15"/>
      <c r="TXO12" s="15"/>
      <c r="TXP12" s="15"/>
      <c r="TXQ12" s="15"/>
      <c r="TXR12" s="15"/>
      <c r="TXS12" s="15"/>
      <c r="TXT12" s="15"/>
      <c r="TXU12" s="15"/>
      <c r="TXV12" s="15"/>
      <c r="TXW12" s="15"/>
      <c r="TXX12" s="15"/>
      <c r="TXY12" s="15"/>
      <c r="TXZ12" s="15"/>
      <c r="TYA12" s="15"/>
      <c r="TYB12" s="15"/>
      <c r="TYC12" s="15"/>
      <c r="TYD12" s="15"/>
      <c r="TYE12" s="15"/>
      <c r="TYF12" s="15"/>
      <c r="TYG12" s="15"/>
      <c r="TYH12" s="15"/>
      <c r="TYI12" s="15"/>
      <c r="TYJ12" s="15"/>
      <c r="TYK12" s="15"/>
      <c r="TYL12" s="15"/>
      <c r="TYM12" s="15"/>
      <c r="TYN12" s="15"/>
      <c r="TYO12" s="15"/>
      <c r="TYP12" s="15"/>
      <c r="TYQ12" s="15"/>
      <c r="TYR12" s="15"/>
      <c r="TYS12" s="15"/>
      <c r="TYT12" s="15"/>
      <c r="TYU12" s="15"/>
      <c r="TYV12" s="15"/>
      <c r="TYW12" s="15"/>
      <c r="TYX12" s="15"/>
      <c r="TYY12" s="15"/>
      <c r="TYZ12" s="15"/>
      <c r="TZA12" s="15"/>
      <c r="TZB12" s="15"/>
      <c r="TZC12" s="15"/>
      <c r="TZD12" s="15"/>
      <c r="TZE12" s="15"/>
      <c r="TZF12" s="15"/>
      <c r="TZG12" s="15"/>
      <c r="TZH12" s="15"/>
      <c r="TZI12" s="15"/>
      <c r="TZJ12" s="15"/>
      <c r="TZK12" s="15"/>
      <c r="TZL12" s="15"/>
      <c r="TZM12" s="15"/>
      <c r="TZN12" s="15"/>
      <c r="TZO12" s="15"/>
      <c r="TZP12" s="15"/>
      <c r="TZQ12" s="15"/>
      <c r="TZR12" s="15"/>
      <c r="TZS12" s="15"/>
      <c r="TZT12" s="15"/>
      <c r="TZU12" s="15"/>
      <c r="TZV12" s="15"/>
      <c r="TZW12" s="15"/>
      <c r="TZX12" s="15"/>
      <c r="TZY12" s="15"/>
      <c r="TZZ12" s="15"/>
      <c r="UAA12" s="15"/>
      <c r="UAB12" s="15"/>
      <c r="UAC12" s="15"/>
      <c r="UAD12" s="15"/>
      <c r="UAE12" s="15"/>
      <c r="UAF12" s="15"/>
      <c r="UAG12" s="15"/>
      <c r="UAH12" s="15"/>
      <c r="UAI12" s="15"/>
      <c r="UAJ12" s="15"/>
      <c r="UAK12" s="15"/>
      <c r="UAL12" s="15"/>
      <c r="UAM12" s="15"/>
      <c r="UAN12" s="15"/>
      <c r="UAO12" s="15"/>
      <c r="UAP12" s="15"/>
      <c r="UAQ12" s="15"/>
      <c r="UAR12" s="15"/>
      <c r="UAS12" s="15"/>
      <c r="UAT12" s="15"/>
      <c r="UAU12" s="15"/>
      <c r="UAV12" s="15"/>
      <c r="UAW12" s="15"/>
      <c r="UAX12" s="15"/>
      <c r="UAY12" s="15"/>
      <c r="UAZ12" s="15"/>
      <c r="UBA12" s="15"/>
      <c r="UBB12" s="15"/>
      <c r="UBC12" s="15"/>
      <c r="UBD12" s="15"/>
      <c r="UBE12" s="15"/>
      <c r="UBF12" s="15"/>
      <c r="UBG12" s="15"/>
      <c r="UBH12" s="15"/>
      <c r="UBI12" s="15"/>
      <c r="UBJ12" s="15"/>
      <c r="UBK12" s="15"/>
      <c r="UBL12" s="15"/>
      <c r="UBM12" s="15"/>
      <c r="UBN12" s="15"/>
      <c r="UBO12" s="15"/>
      <c r="UBP12" s="15"/>
      <c r="UBQ12" s="15"/>
      <c r="UBR12" s="15"/>
      <c r="UBS12" s="15"/>
      <c r="UBT12" s="15"/>
      <c r="UBU12" s="15"/>
      <c r="UBV12" s="15"/>
      <c r="UBW12" s="15"/>
      <c r="UBX12" s="15"/>
      <c r="UBY12" s="15"/>
      <c r="UBZ12" s="15"/>
      <c r="UCA12" s="15"/>
      <c r="UCB12" s="15"/>
      <c r="UCC12" s="15"/>
      <c r="UCD12" s="15"/>
      <c r="UCE12" s="15"/>
      <c r="UCF12" s="15"/>
      <c r="UCG12" s="15"/>
      <c r="UCH12" s="15"/>
      <c r="UCI12" s="15"/>
      <c r="UCJ12" s="15"/>
      <c r="UCK12" s="15"/>
      <c r="UCL12" s="15"/>
      <c r="UCM12" s="15"/>
      <c r="UCN12" s="15"/>
      <c r="UCO12" s="15"/>
      <c r="UCP12" s="15"/>
      <c r="UCQ12" s="15"/>
      <c r="UCR12" s="15"/>
      <c r="UCS12" s="15"/>
      <c r="UCT12" s="15"/>
      <c r="UCU12" s="15"/>
      <c r="UCV12" s="15"/>
      <c r="UCW12" s="15"/>
      <c r="UCX12" s="15"/>
      <c r="UCY12" s="15"/>
      <c r="UCZ12" s="15"/>
      <c r="UDA12" s="15"/>
      <c r="UDB12" s="15"/>
      <c r="UDC12" s="15"/>
      <c r="UDD12" s="15"/>
      <c r="UDE12" s="15"/>
      <c r="UDF12" s="15"/>
      <c r="UDG12" s="15"/>
      <c r="UDH12" s="15"/>
      <c r="UDI12" s="15"/>
      <c r="UDJ12" s="15"/>
      <c r="UDK12" s="15"/>
      <c r="UDL12" s="15"/>
      <c r="UDM12" s="15"/>
      <c r="UDN12" s="15"/>
      <c r="UDO12" s="15"/>
      <c r="UDP12" s="15"/>
      <c r="UDQ12" s="15"/>
      <c r="UDR12" s="15"/>
      <c r="UDS12" s="15"/>
      <c r="UDT12" s="15"/>
      <c r="UDU12" s="15"/>
      <c r="UDV12" s="15"/>
      <c r="UDW12" s="15"/>
      <c r="UDX12" s="15"/>
      <c r="UDY12" s="15"/>
      <c r="UDZ12" s="15"/>
      <c r="UEA12" s="15"/>
      <c r="UEB12" s="15"/>
      <c r="UEC12" s="15"/>
      <c r="UED12" s="15"/>
      <c r="UEE12" s="15"/>
      <c r="UEF12" s="15"/>
      <c r="UEG12" s="15"/>
      <c r="UEH12" s="15"/>
      <c r="UEI12" s="15"/>
      <c r="UEJ12" s="15"/>
      <c r="UEK12" s="15"/>
      <c r="UEL12" s="15"/>
      <c r="UEM12" s="15"/>
      <c r="UEN12" s="15"/>
      <c r="UEO12" s="15"/>
      <c r="UEP12" s="15"/>
      <c r="UEQ12" s="15"/>
      <c r="UER12" s="15"/>
      <c r="UES12" s="15"/>
      <c r="UET12" s="15"/>
      <c r="UEU12" s="15"/>
      <c r="UEV12" s="15"/>
      <c r="UEW12" s="15"/>
      <c r="UEX12" s="15"/>
      <c r="UEY12" s="15"/>
      <c r="UEZ12" s="15"/>
      <c r="UFA12" s="15"/>
      <c r="UFB12" s="15"/>
      <c r="UFC12" s="15"/>
      <c r="UFD12" s="15"/>
      <c r="UFE12" s="15"/>
      <c r="UFF12" s="15"/>
      <c r="UFG12" s="15"/>
      <c r="UFH12" s="15"/>
      <c r="UFI12" s="15"/>
      <c r="UFJ12" s="15"/>
      <c r="UFK12" s="15"/>
      <c r="UFL12" s="15"/>
      <c r="UFM12" s="15"/>
      <c r="UFN12" s="15"/>
      <c r="UFO12" s="15"/>
      <c r="UFP12" s="15"/>
      <c r="UFQ12" s="15"/>
      <c r="UFR12" s="15"/>
      <c r="UFS12" s="15"/>
      <c r="UFT12" s="15"/>
      <c r="UFU12" s="15"/>
      <c r="UFV12" s="15"/>
      <c r="UFW12" s="15"/>
      <c r="UFX12" s="15"/>
      <c r="UFY12" s="15"/>
      <c r="UFZ12" s="15"/>
      <c r="UGA12" s="15"/>
      <c r="UGB12" s="15"/>
      <c r="UGC12" s="15"/>
      <c r="UGD12" s="15"/>
      <c r="UGE12" s="15"/>
      <c r="UGF12" s="15"/>
      <c r="UGG12" s="15"/>
      <c r="UGH12" s="15"/>
      <c r="UGI12" s="15"/>
      <c r="UGJ12" s="15"/>
      <c r="UGK12" s="15"/>
      <c r="UGL12" s="15"/>
      <c r="UGM12" s="15"/>
      <c r="UGN12" s="15"/>
      <c r="UGO12" s="15"/>
      <c r="UGP12" s="15"/>
      <c r="UGQ12" s="15"/>
      <c r="UGR12" s="15"/>
      <c r="UGS12" s="15"/>
      <c r="UGT12" s="15"/>
      <c r="UGU12" s="15"/>
      <c r="UGV12" s="15"/>
      <c r="UGW12" s="15"/>
      <c r="UGX12" s="15"/>
      <c r="UGY12" s="15"/>
      <c r="UGZ12" s="15"/>
      <c r="UHA12" s="15"/>
      <c r="UHB12" s="15"/>
      <c r="UHC12" s="15"/>
      <c r="UHD12" s="15"/>
      <c r="UHE12" s="15"/>
      <c r="UHF12" s="15"/>
      <c r="UHG12" s="15"/>
      <c r="UHH12" s="15"/>
      <c r="UHI12" s="15"/>
      <c r="UHJ12" s="15"/>
      <c r="UHK12" s="15"/>
      <c r="UHL12" s="15"/>
      <c r="UHM12" s="15"/>
      <c r="UHN12" s="15"/>
      <c r="UHO12" s="15"/>
      <c r="UHP12" s="15"/>
      <c r="UHQ12" s="15"/>
      <c r="UHR12" s="15"/>
      <c r="UHS12" s="15"/>
      <c r="UHT12" s="15"/>
      <c r="UHU12" s="15"/>
      <c r="UHV12" s="15"/>
      <c r="UHW12" s="15"/>
      <c r="UHX12" s="15"/>
      <c r="UHY12" s="15"/>
      <c r="UHZ12" s="15"/>
      <c r="UIA12" s="15"/>
      <c r="UIB12" s="15"/>
      <c r="UIC12" s="15"/>
      <c r="UID12" s="15"/>
      <c r="UIE12" s="15"/>
      <c r="UIF12" s="15"/>
      <c r="UIG12" s="15"/>
      <c r="UIH12" s="15"/>
      <c r="UII12" s="15"/>
      <c r="UIJ12" s="15"/>
      <c r="UIK12" s="15"/>
      <c r="UIL12" s="15"/>
      <c r="UIM12" s="15"/>
      <c r="UIN12" s="15"/>
      <c r="UIO12" s="15"/>
      <c r="UIP12" s="15"/>
      <c r="UIQ12" s="15"/>
      <c r="UIR12" s="15"/>
      <c r="UIS12" s="15"/>
      <c r="UIT12" s="15"/>
      <c r="UIU12" s="15"/>
      <c r="UIV12" s="15"/>
      <c r="UIW12" s="15"/>
      <c r="UIX12" s="15"/>
      <c r="UIY12" s="15"/>
      <c r="UIZ12" s="15"/>
      <c r="UJA12" s="15"/>
      <c r="UJB12" s="15"/>
      <c r="UJC12" s="15"/>
      <c r="UJD12" s="15"/>
      <c r="UJE12" s="15"/>
      <c r="UJF12" s="15"/>
      <c r="UJG12" s="15"/>
      <c r="UJH12" s="15"/>
      <c r="UJI12" s="15"/>
      <c r="UJJ12" s="15"/>
      <c r="UJK12" s="15"/>
      <c r="UJL12" s="15"/>
      <c r="UJM12" s="15"/>
      <c r="UJN12" s="15"/>
      <c r="UJO12" s="15"/>
      <c r="UJP12" s="15"/>
      <c r="UJQ12" s="15"/>
      <c r="UJR12" s="15"/>
      <c r="UJS12" s="15"/>
      <c r="UJT12" s="15"/>
      <c r="UJU12" s="15"/>
      <c r="UJV12" s="15"/>
      <c r="UJW12" s="15"/>
      <c r="UJX12" s="15"/>
      <c r="UJY12" s="15"/>
      <c r="UJZ12" s="15"/>
      <c r="UKA12" s="15"/>
      <c r="UKB12" s="15"/>
      <c r="UKC12" s="15"/>
      <c r="UKD12" s="15"/>
      <c r="UKE12" s="15"/>
      <c r="UKF12" s="15"/>
      <c r="UKG12" s="15"/>
      <c r="UKH12" s="15"/>
      <c r="UKI12" s="15"/>
      <c r="UKJ12" s="15"/>
      <c r="UKK12" s="15"/>
      <c r="UKL12" s="15"/>
      <c r="UKM12" s="15"/>
      <c r="UKN12" s="15"/>
      <c r="UKO12" s="15"/>
      <c r="UKP12" s="15"/>
      <c r="UKQ12" s="15"/>
      <c r="UKR12" s="15"/>
      <c r="UKS12" s="15"/>
      <c r="UKT12" s="15"/>
      <c r="UKU12" s="15"/>
      <c r="UKV12" s="15"/>
      <c r="UKW12" s="15"/>
      <c r="UKX12" s="15"/>
      <c r="UKY12" s="15"/>
      <c r="UKZ12" s="15"/>
      <c r="ULA12" s="15"/>
      <c r="ULB12" s="15"/>
      <c r="ULC12" s="15"/>
      <c r="ULD12" s="15"/>
      <c r="ULE12" s="15"/>
      <c r="ULF12" s="15"/>
      <c r="ULG12" s="15"/>
      <c r="ULH12" s="15"/>
      <c r="ULI12" s="15"/>
      <c r="ULJ12" s="15"/>
      <c r="ULK12" s="15"/>
      <c r="ULL12" s="15"/>
      <c r="ULM12" s="15"/>
      <c r="ULN12" s="15"/>
      <c r="ULO12" s="15"/>
      <c r="ULP12" s="15"/>
      <c r="ULQ12" s="15"/>
      <c r="ULR12" s="15"/>
      <c r="ULS12" s="15"/>
      <c r="ULT12" s="15"/>
      <c r="ULU12" s="15"/>
      <c r="ULV12" s="15"/>
      <c r="ULW12" s="15"/>
      <c r="ULX12" s="15"/>
      <c r="ULY12" s="15"/>
      <c r="ULZ12" s="15"/>
      <c r="UMA12" s="15"/>
      <c r="UMB12" s="15"/>
      <c r="UMC12" s="15"/>
      <c r="UMD12" s="15"/>
      <c r="UME12" s="15"/>
      <c r="UMF12" s="15"/>
      <c r="UMG12" s="15"/>
      <c r="UMH12" s="15"/>
      <c r="UMI12" s="15"/>
      <c r="UMJ12" s="15"/>
      <c r="UMK12" s="15"/>
      <c r="UML12" s="15"/>
      <c r="UMM12" s="15"/>
      <c r="UMN12" s="15"/>
      <c r="UMO12" s="15"/>
      <c r="UMP12" s="15"/>
      <c r="UMQ12" s="15"/>
      <c r="UMR12" s="15"/>
      <c r="UMS12" s="15"/>
      <c r="UMT12" s="15"/>
      <c r="UMU12" s="15"/>
      <c r="UMV12" s="15"/>
      <c r="UMW12" s="15"/>
      <c r="UMX12" s="15"/>
      <c r="UMY12" s="15"/>
      <c r="UMZ12" s="15"/>
      <c r="UNA12" s="15"/>
      <c r="UNB12" s="15"/>
      <c r="UNC12" s="15"/>
      <c r="UND12" s="15"/>
      <c r="UNE12" s="15"/>
      <c r="UNF12" s="15"/>
      <c r="UNG12" s="15"/>
      <c r="UNH12" s="15"/>
      <c r="UNI12" s="15"/>
      <c r="UNJ12" s="15"/>
      <c r="UNK12" s="15"/>
      <c r="UNL12" s="15"/>
      <c r="UNM12" s="15"/>
      <c r="UNN12" s="15"/>
      <c r="UNO12" s="15"/>
      <c r="UNP12" s="15"/>
      <c r="UNQ12" s="15"/>
      <c r="UNR12" s="15"/>
      <c r="UNS12" s="15"/>
      <c r="UNT12" s="15"/>
      <c r="UNU12" s="15"/>
      <c r="UNV12" s="15"/>
      <c r="UNW12" s="15"/>
      <c r="UNX12" s="15"/>
      <c r="UNY12" s="15"/>
      <c r="UNZ12" s="15"/>
      <c r="UOA12" s="15"/>
      <c r="UOB12" s="15"/>
      <c r="UOC12" s="15"/>
      <c r="UOD12" s="15"/>
      <c r="UOE12" s="15"/>
      <c r="UOF12" s="15"/>
      <c r="UOG12" s="15"/>
      <c r="UOH12" s="15"/>
      <c r="UOI12" s="15"/>
      <c r="UOJ12" s="15"/>
      <c r="UOK12" s="15"/>
      <c r="UOL12" s="15"/>
      <c r="UOM12" s="15"/>
      <c r="UON12" s="15"/>
      <c r="UOO12" s="15"/>
      <c r="UOP12" s="15"/>
      <c r="UOQ12" s="15"/>
      <c r="UOR12" s="15"/>
      <c r="UOS12" s="15"/>
      <c r="UOT12" s="15"/>
      <c r="UOU12" s="15"/>
      <c r="UOV12" s="15"/>
      <c r="UOW12" s="15"/>
      <c r="UOX12" s="15"/>
      <c r="UOY12" s="15"/>
      <c r="UOZ12" s="15"/>
      <c r="UPA12" s="15"/>
      <c r="UPB12" s="15"/>
      <c r="UPC12" s="15"/>
      <c r="UPD12" s="15"/>
      <c r="UPE12" s="15"/>
      <c r="UPF12" s="15"/>
      <c r="UPG12" s="15"/>
      <c r="UPH12" s="15"/>
      <c r="UPI12" s="15"/>
      <c r="UPJ12" s="15"/>
      <c r="UPK12" s="15"/>
      <c r="UPL12" s="15"/>
      <c r="UPM12" s="15"/>
      <c r="UPN12" s="15"/>
      <c r="UPO12" s="15"/>
      <c r="UPP12" s="15"/>
      <c r="UPQ12" s="15"/>
      <c r="UPR12" s="15"/>
      <c r="UPS12" s="15"/>
      <c r="UPT12" s="15"/>
      <c r="UPU12" s="15"/>
      <c r="UPV12" s="15"/>
      <c r="UPW12" s="15"/>
      <c r="UPX12" s="15"/>
      <c r="UPY12" s="15"/>
      <c r="UPZ12" s="15"/>
      <c r="UQA12" s="15"/>
      <c r="UQB12" s="15"/>
      <c r="UQC12" s="15"/>
      <c r="UQD12" s="15"/>
      <c r="UQE12" s="15"/>
      <c r="UQF12" s="15"/>
      <c r="UQG12" s="15"/>
      <c r="UQH12" s="15"/>
      <c r="UQI12" s="15"/>
      <c r="UQJ12" s="15"/>
      <c r="UQK12" s="15"/>
      <c r="UQL12" s="15"/>
      <c r="UQM12" s="15"/>
      <c r="UQN12" s="15"/>
      <c r="UQO12" s="15"/>
      <c r="UQP12" s="15"/>
      <c r="UQQ12" s="15"/>
      <c r="UQR12" s="15"/>
      <c r="UQS12" s="15"/>
      <c r="UQT12" s="15"/>
      <c r="UQU12" s="15"/>
      <c r="UQV12" s="15"/>
      <c r="UQW12" s="15"/>
      <c r="UQX12" s="15"/>
      <c r="UQY12" s="15"/>
      <c r="UQZ12" s="15"/>
      <c r="URA12" s="15"/>
      <c r="URB12" s="15"/>
      <c r="URC12" s="15"/>
      <c r="URD12" s="15"/>
      <c r="URE12" s="15"/>
      <c r="URF12" s="15"/>
      <c r="URG12" s="15"/>
      <c r="URH12" s="15"/>
      <c r="URI12" s="15"/>
      <c r="URJ12" s="15"/>
      <c r="URK12" s="15"/>
      <c r="URL12" s="15"/>
      <c r="URM12" s="15"/>
      <c r="URN12" s="15"/>
      <c r="URO12" s="15"/>
      <c r="URP12" s="15"/>
      <c r="URQ12" s="15"/>
      <c r="URR12" s="15"/>
      <c r="URS12" s="15"/>
      <c r="URT12" s="15"/>
      <c r="URU12" s="15"/>
      <c r="URV12" s="15"/>
      <c r="URW12" s="15"/>
      <c r="URX12" s="15"/>
      <c r="URY12" s="15"/>
      <c r="URZ12" s="15"/>
      <c r="USA12" s="15"/>
      <c r="USB12" s="15"/>
      <c r="USC12" s="15"/>
      <c r="USD12" s="15"/>
      <c r="USE12" s="15"/>
      <c r="USF12" s="15"/>
      <c r="USG12" s="15"/>
      <c r="USH12" s="15"/>
      <c r="USI12" s="15"/>
      <c r="USJ12" s="15"/>
      <c r="USK12" s="15"/>
      <c r="USL12" s="15"/>
      <c r="USM12" s="15"/>
      <c r="USN12" s="15"/>
      <c r="USO12" s="15"/>
      <c r="USP12" s="15"/>
      <c r="USQ12" s="15"/>
      <c r="USR12" s="15"/>
      <c r="USS12" s="15"/>
      <c r="UST12" s="15"/>
      <c r="USU12" s="15"/>
      <c r="USV12" s="15"/>
      <c r="USW12" s="15"/>
      <c r="USX12" s="15"/>
      <c r="USY12" s="15"/>
      <c r="USZ12" s="15"/>
      <c r="UTA12" s="15"/>
      <c r="UTB12" s="15"/>
      <c r="UTC12" s="15"/>
      <c r="UTD12" s="15"/>
      <c r="UTE12" s="15"/>
      <c r="UTF12" s="15"/>
      <c r="UTG12" s="15"/>
      <c r="UTH12" s="15"/>
      <c r="UTI12" s="15"/>
      <c r="UTJ12" s="15"/>
      <c r="UTK12" s="15"/>
      <c r="UTL12" s="15"/>
      <c r="UTM12" s="15"/>
      <c r="UTN12" s="15"/>
      <c r="UTO12" s="15"/>
      <c r="UTP12" s="15"/>
      <c r="UTQ12" s="15"/>
      <c r="UTR12" s="15"/>
      <c r="UTS12" s="15"/>
      <c r="UTT12" s="15"/>
      <c r="UTU12" s="15"/>
      <c r="UTV12" s="15"/>
      <c r="UTW12" s="15"/>
      <c r="UTX12" s="15"/>
      <c r="UTY12" s="15"/>
      <c r="UTZ12" s="15"/>
      <c r="UUA12" s="15"/>
      <c r="UUB12" s="15"/>
      <c r="UUC12" s="15"/>
      <c r="UUD12" s="15"/>
      <c r="UUE12" s="15"/>
      <c r="UUF12" s="15"/>
      <c r="UUG12" s="15"/>
      <c r="UUH12" s="15"/>
      <c r="UUI12" s="15"/>
      <c r="UUJ12" s="15"/>
      <c r="UUK12" s="15"/>
      <c r="UUL12" s="15"/>
      <c r="UUM12" s="15"/>
      <c r="UUN12" s="15"/>
      <c r="UUO12" s="15"/>
      <c r="UUP12" s="15"/>
      <c r="UUQ12" s="15"/>
      <c r="UUR12" s="15"/>
      <c r="UUS12" s="15"/>
      <c r="UUT12" s="15"/>
      <c r="UUU12" s="15"/>
      <c r="UUV12" s="15"/>
      <c r="UUW12" s="15"/>
      <c r="UUX12" s="15"/>
      <c r="UUY12" s="15"/>
      <c r="UUZ12" s="15"/>
      <c r="UVA12" s="15"/>
      <c r="UVB12" s="15"/>
      <c r="UVC12" s="15"/>
      <c r="UVD12" s="15"/>
      <c r="UVE12" s="15"/>
      <c r="UVF12" s="15"/>
      <c r="UVG12" s="15"/>
      <c r="UVH12" s="15"/>
      <c r="UVI12" s="15"/>
      <c r="UVJ12" s="15"/>
      <c r="UVK12" s="15"/>
      <c r="UVL12" s="15"/>
      <c r="UVM12" s="15"/>
      <c r="UVN12" s="15"/>
      <c r="UVO12" s="15"/>
      <c r="UVP12" s="15"/>
      <c r="UVQ12" s="15"/>
      <c r="UVR12" s="15"/>
      <c r="UVS12" s="15"/>
      <c r="UVT12" s="15"/>
      <c r="UVU12" s="15"/>
      <c r="UVV12" s="15"/>
      <c r="UVW12" s="15"/>
      <c r="UVX12" s="15"/>
      <c r="UVY12" s="15"/>
      <c r="UVZ12" s="15"/>
      <c r="UWA12" s="15"/>
      <c r="UWB12" s="15"/>
      <c r="UWC12" s="15"/>
      <c r="UWD12" s="15"/>
      <c r="UWE12" s="15"/>
      <c r="UWF12" s="15"/>
      <c r="UWG12" s="15"/>
      <c r="UWH12" s="15"/>
      <c r="UWI12" s="15"/>
      <c r="UWJ12" s="15"/>
      <c r="UWK12" s="15"/>
      <c r="UWL12" s="15"/>
      <c r="UWM12" s="15"/>
      <c r="UWN12" s="15"/>
      <c r="UWO12" s="15"/>
      <c r="UWP12" s="15"/>
      <c r="UWQ12" s="15"/>
      <c r="UWR12" s="15"/>
      <c r="UWS12" s="15"/>
      <c r="UWT12" s="15"/>
      <c r="UWU12" s="15"/>
      <c r="UWV12" s="15"/>
      <c r="UWW12" s="15"/>
      <c r="UWX12" s="15"/>
      <c r="UWY12" s="15"/>
      <c r="UWZ12" s="15"/>
      <c r="UXA12" s="15"/>
      <c r="UXB12" s="15"/>
      <c r="UXC12" s="15"/>
      <c r="UXD12" s="15"/>
      <c r="UXE12" s="15"/>
      <c r="UXF12" s="15"/>
      <c r="UXG12" s="15"/>
      <c r="UXH12" s="15"/>
      <c r="UXI12" s="15"/>
      <c r="UXJ12" s="15"/>
      <c r="UXK12" s="15"/>
      <c r="UXL12" s="15"/>
      <c r="UXM12" s="15"/>
      <c r="UXN12" s="15"/>
      <c r="UXO12" s="15"/>
      <c r="UXP12" s="15"/>
      <c r="UXQ12" s="15"/>
      <c r="UXR12" s="15"/>
      <c r="UXS12" s="15"/>
      <c r="UXT12" s="15"/>
      <c r="UXU12" s="15"/>
      <c r="UXV12" s="15"/>
      <c r="UXW12" s="15"/>
      <c r="UXX12" s="15"/>
      <c r="UXY12" s="15"/>
      <c r="UXZ12" s="15"/>
      <c r="UYA12" s="15"/>
      <c r="UYB12" s="15"/>
      <c r="UYC12" s="15"/>
      <c r="UYD12" s="15"/>
      <c r="UYE12" s="15"/>
      <c r="UYF12" s="15"/>
      <c r="UYG12" s="15"/>
      <c r="UYH12" s="15"/>
      <c r="UYI12" s="15"/>
      <c r="UYJ12" s="15"/>
      <c r="UYK12" s="15"/>
      <c r="UYL12" s="15"/>
      <c r="UYM12" s="15"/>
      <c r="UYN12" s="15"/>
      <c r="UYO12" s="15"/>
      <c r="UYP12" s="15"/>
      <c r="UYQ12" s="15"/>
      <c r="UYR12" s="15"/>
      <c r="UYS12" s="15"/>
      <c r="UYT12" s="15"/>
      <c r="UYU12" s="15"/>
      <c r="UYV12" s="15"/>
      <c r="UYW12" s="15"/>
      <c r="UYX12" s="15"/>
      <c r="UYY12" s="15"/>
      <c r="UYZ12" s="15"/>
      <c r="UZA12" s="15"/>
      <c r="UZB12" s="15"/>
      <c r="UZC12" s="15"/>
      <c r="UZD12" s="15"/>
      <c r="UZE12" s="15"/>
      <c r="UZF12" s="15"/>
      <c r="UZG12" s="15"/>
      <c r="UZH12" s="15"/>
      <c r="UZI12" s="15"/>
      <c r="UZJ12" s="15"/>
      <c r="UZK12" s="15"/>
      <c r="UZL12" s="15"/>
      <c r="UZM12" s="15"/>
      <c r="UZN12" s="15"/>
      <c r="UZO12" s="15"/>
      <c r="UZP12" s="15"/>
      <c r="UZQ12" s="15"/>
      <c r="UZR12" s="15"/>
      <c r="UZS12" s="15"/>
      <c r="UZT12" s="15"/>
      <c r="UZU12" s="15"/>
      <c r="UZV12" s="15"/>
      <c r="UZW12" s="15"/>
      <c r="UZX12" s="15"/>
      <c r="UZY12" s="15"/>
      <c r="UZZ12" s="15"/>
      <c r="VAA12" s="15"/>
      <c r="VAB12" s="15"/>
      <c r="VAC12" s="15"/>
      <c r="VAD12" s="15"/>
      <c r="VAE12" s="15"/>
      <c r="VAF12" s="15"/>
      <c r="VAG12" s="15"/>
      <c r="VAH12" s="15"/>
      <c r="VAI12" s="15"/>
      <c r="VAJ12" s="15"/>
      <c r="VAK12" s="15"/>
      <c r="VAL12" s="15"/>
      <c r="VAM12" s="15"/>
      <c r="VAN12" s="15"/>
      <c r="VAO12" s="15"/>
      <c r="VAP12" s="15"/>
      <c r="VAQ12" s="15"/>
      <c r="VAR12" s="15"/>
      <c r="VAS12" s="15"/>
      <c r="VAT12" s="15"/>
      <c r="VAU12" s="15"/>
      <c r="VAV12" s="15"/>
      <c r="VAW12" s="15"/>
      <c r="VAX12" s="15"/>
      <c r="VAY12" s="15"/>
      <c r="VAZ12" s="15"/>
      <c r="VBA12" s="15"/>
      <c r="VBB12" s="15"/>
      <c r="VBC12" s="15"/>
      <c r="VBD12" s="15"/>
      <c r="VBE12" s="15"/>
      <c r="VBF12" s="15"/>
      <c r="VBG12" s="15"/>
      <c r="VBH12" s="15"/>
      <c r="VBI12" s="15"/>
      <c r="VBJ12" s="15"/>
      <c r="VBK12" s="15"/>
      <c r="VBL12" s="15"/>
      <c r="VBM12" s="15"/>
      <c r="VBN12" s="15"/>
      <c r="VBO12" s="15"/>
      <c r="VBP12" s="15"/>
      <c r="VBQ12" s="15"/>
      <c r="VBR12" s="15"/>
      <c r="VBS12" s="15"/>
      <c r="VBT12" s="15"/>
      <c r="VBU12" s="15"/>
      <c r="VBV12" s="15"/>
      <c r="VBW12" s="15"/>
      <c r="VBX12" s="15"/>
      <c r="VBY12" s="15"/>
      <c r="VBZ12" s="15"/>
      <c r="VCA12" s="15"/>
      <c r="VCB12" s="15"/>
      <c r="VCC12" s="15"/>
      <c r="VCD12" s="15"/>
      <c r="VCE12" s="15"/>
      <c r="VCF12" s="15"/>
      <c r="VCG12" s="15"/>
      <c r="VCH12" s="15"/>
      <c r="VCI12" s="15"/>
      <c r="VCJ12" s="15"/>
      <c r="VCK12" s="15"/>
      <c r="VCL12" s="15"/>
      <c r="VCM12" s="15"/>
      <c r="VCN12" s="15"/>
      <c r="VCO12" s="15"/>
      <c r="VCP12" s="15"/>
      <c r="VCQ12" s="15"/>
      <c r="VCR12" s="15"/>
      <c r="VCS12" s="15"/>
      <c r="VCT12" s="15"/>
      <c r="VCU12" s="15"/>
      <c r="VCV12" s="15"/>
      <c r="VCW12" s="15"/>
      <c r="VCX12" s="15"/>
      <c r="VCY12" s="15"/>
      <c r="VCZ12" s="15"/>
      <c r="VDA12" s="15"/>
      <c r="VDB12" s="15"/>
      <c r="VDC12" s="15"/>
      <c r="VDD12" s="15"/>
      <c r="VDE12" s="15"/>
      <c r="VDF12" s="15"/>
      <c r="VDG12" s="15"/>
      <c r="VDH12" s="15"/>
      <c r="VDI12" s="15"/>
      <c r="VDJ12" s="15"/>
      <c r="VDK12" s="15"/>
      <c r="VDL12" s="15"/>
      <c r="VDM12" s="15"/>
      <c r="VDN12" s="15"/>
      <c r="VDO12" s="15"/>
      <c r="VDP12" s="15"/>
      <c r="VDQ12" s="15"/>
      <c r="VDR12" s="15"/>
      <c r="VDS12" s="15"/>
      <c r="VDT12" s="15"/>
      <c r="VDU12" s="15"/>
      <c r="VDV12" s="15"/>
      <c r="VDW12" s="15"/>
      <c r="VDX12" s="15"/>
      <c r="VDY12" s="15"/>
      <c r="VDZ12" s="15"/>
      <c r="VEA12" s="15"/>
      <c r="VEB12" s="15"/>
      <c r="VEC12" s="15"/>
      <c r="VED12" s="15"/>
      <c r="VEE12" s="15"/>
      <c r="VEF12" s="15"/>
      <c r="VEG12" s="15"/>
      <c r="VEH12" s="15"/>
      <c r="VEI12" s="15"/>
      <c r="VEJ12" s="15"/>
      <c r="VEK12" s="15"/>
      <c r="VEL12" s="15"/>
      <c r="VEM12" s="15"/>
      <c r="VEN12" s="15"/>
      <c r="VEO12" s="15"/>
      <c r="VEP12" s="15"/>
      <c r="VEQ12" s="15"/>
      <c r="VER12" s="15"/>
      <c r="VES12" s="15"/>
      <c r="VET12" s="15"/>
      <c r="VEU12" s="15"/>
      <c r="VEV12" s="15"/>
      <c r="VEW12" s="15"/>
      <c r="VEX12" s="15"/>
      <c r="VEY12" s="15"/>
      <c r="VEZ12" s="15"/>
      <c r="VFA12" s="15"/>
      <c r="VFB12" s="15"/>
      <c r="VFC12" s="15"/>
      <c r="VFD12" s="15"/>
      <c r="VFE12" s="15"/>
      <c r="VFF12" s="15"/>
      <c r="VFG12" s="15"/>
      <c r="VFH12" s="15"/>
      <c r="VFI12" s="15"/>
      <c r="VFJ12" s="15"/>
      <c r="VFK12" s="15"/>
      <c r="VFL12" s="15"/>
      <c r="VFM12" s="15"/>
      <c r="VFN12" s="15"/>
      <c r="VFO12" s="15"/>
      <c r="VFP12" s="15"/>
      <c r="VFQ12" s="15"/>
      <c r="VFR12" s="15"/>
      <c r="VFS12" s="15"/>
      <c r="VFT12" s="15"/>
      <c r="VFU12" s="15"/>
      <c r="VFV12" s="15"/>
      <c r="VFW12" s="15"/>
      <c r="VFX12" s="15"/>
      <c r="VFY12" s="15"/>
      <c r="VFZ12" s="15"/>
      <c r="VGA12" s="15"/>
      <c r="VGB12" s="15"/>
      <c r="VGC12" s="15"/>
      <c r="VGD12" s="15"/>
      <c r="VGE12" s="15"/>
      <c r="VGF12" s="15"/>
      <c r="VGG12" s="15"/>
      <c r="VGH12" s="15"/>
      <c r="VGI12" s="15"/>
      <c r="VGJ12" s="15"/>
      <c r="VGK12" s="15"/>
      <c r="VGL12" s="15"/>
      <c r="VGM12" s="15"/>
      <c r="VGN12" s="15"/>
      <c r="VGO12" s="15"/>
      <c r="VGP12" s="15"/>
      <c r="VGQ12" s="15"/>
      <c r="VGR12" s="15"/>
      <c r="VGS12" s="15"/>
      <c r="VGT12" s="15"/>
      <c r="VGU12" s="15"/>
      <c r="VGV12" s="15"/>
      <c r="VGW12" s="15"/>
      <c r="VGX12" s="15"/>
      <c r="VGY12" s="15"/>
      <c r="VGZ12" s="15"/>
      <c r="VHA12" s="15"/>
      <c r="VHB12" s="15"/>
      <c r="VHC12" s="15"/>
      <c r="VHD12" s="15"/>
      <c r="VHE12" s="15"/>
      <c r="VHF12" s="15"/>
      <c r="VHG12" s="15"/>
      <c r="VHH12" s="15"/>
      <c r="VHI12" s="15"/>
      <c r="VHJ12" s="15"/>
      <c r="VHK12" s="15"/>
      <c r="VHL12" s="15"/>
      <c r="VHM12" s="15"/>
      <c r="VHN12" s="15"/>
      <c r="VHO12" s="15"/>
      <c r="VHP12" s="15"/>
      <c r="VHQ12" s="15"/>
      <c r="VHR12" s="15"/>
      <c r="VHS12" s="15"/>
      <c r="VHT12" s="15"/>
      <c r="VHU12" s="15"/>
      <c r="VHV12" s="15"/>
      <c r="VHW12" s="15"/>
      <c r="VHX12" s="15"/>
      <c r="VHY12" s="15"/>
      <c r="VHZ12" s="15"/>
      <c r="VIA12" s="15"/>
      <c r="VIB12" s="15"/>
      <c r="VIC12" s="15"/>
      <c r="VID12" s="15"/>
      <c r="VIE12" s="15"/>
      <c r="VIF12" s="15"/>
      <c r="VIG12" s="15"/>
      <c r="VIH12" s="15"/>
      <c r="VII12" s="15"/>
      <c r="VIJ12" s="15"/>
      <c r="VIK12" s="15"/>
      <c r="VIL12" s="15"/>
      <c r="VIM12" s="15"/>
      <c r="VIN12" s="15"/>
      <c r="VIO12" s="15"/>
      <c r="VIP12" s="15"/>
      <c r="VIQ12" s="15"/>
      <c r="VIR12" s="15"/>
      <c r="VIS12" s="15"/>
      <c r="VIT12" s="15"/>
      <c r="VIU12" s="15"/>
      <c r="VIV12" s="15"/>
      <c r="VIW12" s="15"/>
      <c r="VIX12" s="15"/>
      <c r="VIY12" s="15"/>
      <c r="VIZ12" s="15"/>
      <c r="VJA12" s="15"/>
      <c r="VJB12" s="15"/>
      <c r="VJC12" s="15"/>
      <c r="VJD12" s="15"/>
      <c r="VJE12" s="15"/>
      <c r="VJF12" s="15"/>
      <c r="VJG12" s="15"/>
      <c r="VJH12" s="15"/>
      <c r="VJI12" s="15"/>
      <c r="VJJ12" s="15"/>
      <c r="VJK12" s="15"/>
      <c r="VJL12" s="15"/>
      <c r="VJM12" s="15"/>
      <c r="VJN12" s="15"/>
      <c r="VJO12" s="15"/>
      <c r="VJP12" s="15"/>
      <c r="VJQ12" s="15"/>
      <c r="VJR12" s="15"/>
      <c r="VJS12" s="15"/>
      <c r="VJT12" s="15"/>
      <c r="VJU12" s="15"/>
      <c r="VJV12" s="15"/>
      <c r="VJW12" s="15"/>
      <c r="VJX12" s="15"/>
      <c r="VJY12" s="15"/>
      <c r="VJZ12" s="15"/>
      <c r="VKA12" s="15"/>
      <c r="VKB12" s="15"/>
      <c r="VKC12" s="15"/>
      <c r="VKD12" s="15"/>
      <c r="VKE12" s="15"/>
      <c r="VKF12" s="15"/>
      <c r="VKG12" s="15"/>
      <c r="VKH12" s="15"/>
      <c r="VKI12" s="15"/>
      <c r="VKJ12" s="15"/>
      <c r="VKK12" s="15"/>
      <c r="VKL12" s="15"/>
      <c r="VKM12" s="15"/>
      <c r="VKN12" s="15"/>
      <c r="VKO12" s="15"/>
      <c r="VKP12" s="15"/>
      <c r="VKQ12" s="15"/>
      <c r="VKR12" s="15"/>
      <c r="VKS12" s="15"/>
      <c r="VKT12" s="15"/>
      <c r="VKU12" s="15"/>
      <c r="VKV12" s="15"/>
      <c r="VKW12" s="15"/>
      <c r="VKX12" s="15"/>
      <c r="VKY12" s="15"/>
      <c r="VKZ12" s="15"/>
      <c r="VLA12" s="15"/>
      <c r="VLB12" s="15"/>
      <c r="VLC12" s="15"/>
      <c r="VLD12" s="15"/>
      <c r="VLE12" s="15"/>
      <c r="VLF12" s="15"/>
      <c r="VLG12" s="15"/>
      <c r="VLH12" s="15"/>
      <c r="VLI12" s="15"/>
      <c r="VLJ12" s="15"/>
      <c r="VLK12" s="15"/>
      <c r="VLL12" s="15"/>
      <c r="VLM12" s="15"/>
      <c r="VLN12" s="15"/>
      <c r="VLO12" s="15"/>
      <c r="VLP12" s="15"/>
      <c r="VLQ12" s="15"/>
      <c r="VLR12" s="15"/>
      <c r="VLS12" s="15"/>
      <c r="VLT12" s="15"/>
      <c r="VLU12" s="15"/>
      <c r="VLV12" s="15"/>
      <c r="VLW12" s="15"/>
      <c r="VLX12" s="15"/>
      <c r="VLY12" s="15"/>
      <c r="VLZ12" s="15"/>
      <c r="VMA12" s="15"/>
      <c r="VMB12" s="15"/>
      <c r="VMC12" s="15"/>
      <c r="VMD12" s="15"/>
      <c r="VME12" s="15"/>
      <c r="VMF12" s="15"/>
      <c r="VMG12" s="15"/>
      <c r="VMH12" s="15"/>
      <c r="VMI12" s="15"/>
      <c r="VMJ12" s="15"/>
      <c r="VMK12" s="15"/>
      <c r="VML12" s="15"/>
      <c r="VMM12" s="15"/>
      <c r="VMN12" s="15"/>
      <c r="VMO12" s="15"/>
      <c r="VMP12" s="15"/>
      <c r="VMQ12" s="15"/>
      <c r="VMR12" s="15"/>
      <c r="VMS12" s="15"/>
      <c r="VMT12" s="15"/>
      <c r="VMU12" s="15"/>
      <c r="VMV12" s="15"/>
      <c r="VMW12" s="15"/>
      <c r="VMX12" s="15"/>
      <c r="VMY12" s="15"/>
      <c r="VMZ12" s="15"/>
      <c r="VNA12" s="15"/>
      <c r="VNB12" s="15"/>
      <c r="VNC12" s="15"/>
      <c r="VND12" s="15"/>
      <c r="VNE12" s="15"/>
      <c r="VNF12" s="15"/>
      <c r="VNG12" s="15"/>
      <c r="VNH12" s="15"/>
      <c r="VNI12" s="15"/>
      <c r="VNJ12" s="15"/>
      <c r="VNK12" s="15"/>
      <c r="VNL12" s="15"/>
      <c r="VNM12" s="15"/>
      <c r="VNN12" s="15"/>
      <c r="VNO12" s="15"/>
      <c r="VNP12" s="15"/>
      <c r="VNQ12" s="15"/>
      <c r="VNR12" s="15"/>
      <c r="VNS12" s="15"/>
      <c r="VNT12" s="15"/>
      <c r="VNU12" s="15"/>
      <c r="VNV12" s="15"/>
      <c r="VNW12" s="15"/>
      <c r="VNX12" s="15"/>
      <c r="VNY12" s="15"/>
      <c r="VNZ12" s="15"/>
      <c r="VOA12" s="15"/>
      <c r="VOB12" s="15"/>
      <c r="VOC12" s="15"/>
      <c r="VOD12" s="15"/>
      <c r="VOE12" s="15"/>
      <c r="VOF12" s="15"/>
      <c r="VOG12" s="15"/>
      <c r="VOH12" s="15"/>
      <c r="VOI12" s="15"/>
      <c r="VOJ12" s="15"/>
      <c r="VOK12" s="15"/>
      <c r="VOL12" s="15"/>
      <c r="VOM12" s="15"/>
      <c r="VON12" s="15"/>
      <c r="VOO12" s="15"/>
      <c r="VOP12" s="15"/>
      <c r="VOQ12" s="15"/>
      <c r="VOR12" s="15"/>
      <c r="VOS12" s="15"/>
      <c r="VOT12" s="15"/>
      <c r="VOU12" s="15"/>
      <c r="VOV12" s="15"/>
      <c r="VOW12" s="15"/>
      <c r="VOX12" s="15"/>
      <c r="VOY12" s="15"/>
      <c r="VOZ12" s="15"/>
      <c r="VPA12" s="15"/>
      <c r="VPB12" s="15"/>
      <c r="VPC12" s="15"/>
      <c r="VPD12" s="15"/>
      <c r="VPE12" s="15"/>
      <c r="VPF12" s="15"/>
      <c r="VPG12" s="15"/>
      <c r="VPH12" s="15"/>
      <c r="VPI12" s="15"/>
      <c r="VPJ12" s="15"/>
      <c r="VPK12" s="15"/>
      <c r="VPL12" s="15"/>
      <c r="VPM12" s="15"/>
      <c r="VPN12" s="15"/>
      <c r="VPO12" s="15"/>
      <c r="VPP12" s="15"/>
      <c r="VPQ12" s="15"/>
      <c r="VPR12" s="15"/>
      <c r="VPS12" s="15"/>
      <c r="VPT12" s="15"/>
      <c r="VPU12" s="15"/>
      <c r="VPV12" s="15"/>
      <c r="VPW12" s="15"/>
      <c r="VPX12" s="15"/>
      <c r="VPY12" s="15"/>
      <c r="VPZ12" s="15"/>
      <c r="VQA12" s="15"/>
      <c r="VQB12" s="15"/>
      <c r="VQC12" s="15"/>
      <c r="VQD12" s="15"/>
      <c r="VQE12" s="15"/>
      <c r="VQF12" s="15"/>
      <c r="VQG12" s="15"/>
      <c r="VQH12" s="15"/>
      <c r="VQI12" s="15"/>
      <c r="VQJ12" s="15"/>
      <c r="VQK12" s="15"/>
      <c r="VQL12" s="15"/>
      <c r="VQM12" s="15"/>
      <c r="VQN12" s="15"/>
      <c r="VQO12" s="15"/>
      <c r="VQP12" s="15"/>
      <c r="VQQ12" s="15"/>
      <c r="VQR12" s="15"/>
      <c r="VQS12" s="15"/>
      <c r="VQT12" s="15"/>
      <c r="VQU12" s="15"/>
      <c r="VQV12" s="15"/>
      <c r="VQW12" s="15"/>
      <c r="VQX12" s="15"/>
      <c r="VQY12" s="15"/>
      <c r="VQZ12" s="15"/>
      <c r="VRA12" s="15"/>
      <c r="VRB12" s="15"/>
      <c r="VRC12" s="15"/>
      <c r="VRD12" s="15"/>
      <c r="VRE12" s="15"/>
      <c r="VRF12" s="15"/>
      <c r="VRG12" s="15"/>
      <c r="VRH12" s="15"/>
      <c r="VRI12" s="15"/>
      <c r="VRJ12" s="15"/>
      <c r="VRK12" s="15"/>
      <c r="VRL12" s="15"/>
      <c r="VRM12" s="15"/>
      <c r="VRN12" s="15"/>
      <c r="VRO12" s="15"/>
      <c r="VRP12" s="15"/>
      <c r="VRQ12" s="15"/>
      <c r="VRR12" s="15"/>
      <c r="VRS12" s="15"/>
      <c r="VRT12" s="15"/>
      <c r="VRU12" s="15"/>
      <c r="VRV12" s="15"/>
      <c r="VRW12" s="15"/>
      <c r="VRX12" s="15"/>
      <c r="VRY12" s="15"/>
      <c r="VRZ12" s="15"/>
      <c r="VSA12" s="15"/>
      <c r="VSB12" s="15"/>
      <c r="VSC12" s="15"/>
      <c r="VSD12" s="15"/>
      <c r="VSE12" s="15"/>
      <c r="VSF12" s="15"/>
      <c r="VSG12" s="15"/>
      <c r="VSH12" s="15"/>
      <c r="VSI12" s="15"/>
      <c r="VSJ12" s="15"/>
      <c r="VSK12" s="15"/>
      <c r="VSL12" s="15"/>
      <c r="VSM12" s="15"/>
      <c r="VSN12" s="15"/>
      <c r="VSO12" s="15"/>
      <c r="VSP12" s="15"/>
      <c r="VSQ12" s="15"/>
      <c r="VSR12" s="15"/>
      <c r="VSS12" s="15"/>
      <c r="VST12" s="15"/>
      <c r="VSU12" s="15"/>
      <c r="VSV12" s="15"/>
      <c r="VSW12" s="15"/>
      <c r="VSX12" s="15"/>
      <c r="VSY12" s="15"/>
      <c r="VSZ12" s="15"/>
      <c r="VTA12" s="15"/>
      <c r="VTB12" s="15"/>
      <c r="VTC12" s="15"/>
      <c r="VTD12" s="15"/>
      <c r="VTE12" s="15"/>
      <c r="VTF12" s="15"/>
      <c r="VTG12" s="15"/>
      <c r="VTH12" s="15"/>
      <c r="VTI12" s="15"/>
      <c r="VTJ12" s="15"/>
      <c r="VTK12" s="15"/>
      <c r="VTL12" s="15"/>
      <c r="VTM12" s="15"/>
      <c r="VTN12" s="15"/>
      <c r="VTO12" s="15"/>
      <c r="VTP12" s="15"/>
      <c r="VTQ12" s="15"/>
      <c r="VTR12" s="15"/>
      <c r="VTS12" s="15"/>
      <c r="VTT12" s="15"/>
      <c r="VTU12" s="15"/>
      <c r="VTV12" s="15"/>
      <c r="VTW12" s="15"/>
      <c r="VTX12" s="15"/>
      <c r="VTY12" s="15"/>
      <c r="VTZ12" s="15"/>
      <c r="VUA12" s="15"/>
      <c r="VUB12" s="15"/>
      <c r="VUC12" s="15"/>
      <c r="VUD12" s="15"/>
      <c r="VUE12" s="15"/>
      <c r="VUF12" s="15"/>
      <c r="VUG12" s="15"/>
      <c r="VUH12" s="15"/>
      <c r="VUI12" s="15"/>
      <c r="VUJ12" s="15"/>
      <c r="VUK12" s="15"/>
      <c r="VUL12" s="15"/>
      <c r="VUM12" s="15"/>
      <c r="VUN12" s="15"/>
      <c r="VUO12" s="15"/>
      <c r="VUP12" s="15"/>
      <c r="VUQ12" s="15"/>
      <c r="VUR12" s="15"/>
      <c r="VUS12" s="15"/>
      <c r="VUT12" s="15"/>
      <c r="VUU12" s="15"/>
      <c r="VUV12" s="15"/>
      <c r="VUW12" s="15"/>
      <c r="VUX12" s="15"/>
      <c r="VUY12" s="15"/>
      <c r="VUZ12" s="15"/>
      <c r="VVA12" s="15"/>
      <c r="VVB12" s="15"/>
      <c r="VVC12" s="15"/>
      <c r="VVD12" s="15"/>
      <c r="VVE12" s="15"/>
      <c r="VVF12" s="15"/>
      <c r="VVG12" s="15"/>
      <c r="VVH12" s="15"/>
      <c r="VVI12" s="15"/>
      <c r="VVJ12" s="15"/>
      <c r="VVK12" s="15"/>
      <c r="VVL12" s="15"/>
      <c r="VVM12" s="15"/>
      <c r="VVN12" s="15"/>
      <c r="VVO12" s="15"/>
      <c r="VVP12" s="15"/>
      <c r="VVQ12" s="15"/>
      <c r="VVR12" s="15"/>
      <c r="VVS12" s="15"/>
      <c r="VVT12" s="15"/>
      <c r="VVU12" s="15"/>
      <c r="VVV12" s="15"/>
      <c r="VVW12" s="15"/>
      <c r="VVX12" s="15"/>
      <c r="VVY12" s="15"/>
      <c r="VVZ12" s="15"/>
      <c r="VWA12" s="15"/>
      <c r="VWB12" s="15"/>
      <c r="VWC12" s="15"/>
      <c r="VWD12" s="15"/>
      <c r="VWE12" s="15"/>
      <c r="VWF12" s="15"/>
      <c r="VWG12" s="15"/>
      <c r="VWH12" s="15"/>
      <c r="VWI12" s="15"/>
      <c r="VWJ12" s="15"/>
      <c r="VWK12" s="15"/>
      <c r="VWL12" s="15"/>
      <c r="VWM12" s="15"/>
      <c r="VWN12" s="15"/>
      <c r="VWO12" s="15"/>
      <c r="VWP12" s="15"/>
      <c r="VWQ12" s="15"/>
      <c r="VWR12" s="15"/>
      <c r="VWS12" s="15"/>
      <c r="VWT12" s="15"/>
      <c r="VWU12" s="15"/>
      <c r="VWV12" s="15"/>
      <c r="VWW12" s="15"/>
      <c r="VWX12" s="15"/>
      <c r="VWY12" s="15"/>
      <c r="VWZ12" s="15"/>
      <c r="VXA12" s="15"/>
      <c r="VXB12" s="15"/>
      <c r="VXC12" s="15"/>
      <c r="VXD12" s="15"/>
      <c r="VXE12" s="15"/>
      <c r="VXF12" s="15"/>
      <c r="VXG12" s="15"/>
      <c r="VXH12" s="15"/>
      <c r="VXI12" s="15"/>
      <c r="VXJ12" s="15"/>
      <c r="VXK12" s="15"/>
      <c r="VXL12" s="15"/>
      <c r="VXM12" s="15"/>
      <c r="VXN12" s="15"/>
      <c r="VXO12" s="15"/>
      <c r="VXP12" s="15"/>
      <c r="VXQ12" s="15"/>
      <c r="VXR12" s="15"/>
      <c r="VXS12" s="15"/>
      <c r="VXT12" s="15"/>
      <c r="VXU12" s="15"/>
      <c r="VXV12" s="15"/>
      <c r="VXW12" s="15"/>
      <c r="VXX12" s="15"/>
      <c r="VXY12" s="15"/>
      <c r="VXZ12" s="15"/>
      <c r="VYA12" s="15"/>
      <c r="VYB12" s="15"/>
      <c r="VYC12" s="15"/>
      <c r="VYD12" s="15"/>
      <c r="VYE12" s="15"/>
      <c r="VYF12" s="15"/>
      <c r="VYG12" s="15"/>
      <c r="VYH12" s="15"/>
      <c r="VYI12" s="15"/>
      <c r="VYJ12" s="15"/>
      <c r="VYK12" s="15"/>
      <c r="VYL12" s="15"/>
      <c r="VYM12" s="15"/>
      <c r="VYN12" s="15"/>
      <c r="VYO12" s="15"/>
      <c r="VYP12" s="15"/>
      <c r="VYQ12" s="15"/>
      <c r="VYR12" s="15"/>
      <c r="VYS12" s="15"/>
      <c r="VYT12" s="15"/>
      <c r="VYU12" s="15"/>
      <c r="VYV12" s="15"/>
      <c r="VYW12" s="15"/>
      <c r="VYX12" s="15"/>
      <c r="VYY12" s="15"/>
      <c r="VYZ12" s="15"/>
      <c r="VZA12" s="15"/>
      <c r="VZB12" s="15"/>
      <c r="VZC12" s="15"/>
      <c r="VZD12" s="15"/>
      <c r="VZE12" s="15"/>
      <c r="VZF12" s="15"/>
      <c r="VZG12" s="15"/>
      <c r="VZH12" s="15"/>
      <c r="VZI12" s="15"/>
      <c r="VZJ12" s="15"/>
      <c r="VZK12" s="15"/>
      <c r="VZL12" s="15"/>
      <c r="VZM12" s="15"/>
      <c r="VZN12" s="15"/>
      <c r="VZO12" s="15"/>
      <c r="VZP12" s="15"/>
      <c r="VZQ12" s="15"/>
      <c r="VZR12" s="15"/>
      <c r="VZS12" s="15"/>
      <c r="VZT12" s="15"/>
      <c r="VZU12" s="15"/>
      <c r="VZV12" s="15"/>
      <c r="VZW12" s="15"/>
      <c r="VZX12" s="15"/>
      <c r="VZY12" s="15"/>
      <c r="VZZ12" s="15"/>
      <c r="WAA12" s="15"/>
      <c r="WAB12" s="15"/>
      <c r="WAC12" s="15"/>
      <c r="WAD12" s="15"/>
      <c r="WAE12" s="15"/>
      <c r="WAF12" s="15"/>
      <c r="WAG12" s="15"/>
      <c r="WAH12" s="15"/>
      <c r="WAI12" s="15"/>
      <c r="WAJ12" s="15"/>
      <c r="WAK12" s="15"/>
      <c r="WAL12" s="15"/>
      <c r="WAM12" s="15"/>
      <c r="WAN12" s="15"/>
      <c r="WAO12" s="15"/>
      <c r="WAP12" s="15"/>
      <c r="WAQ12" s="15"/>
      <c r="WAR12" s="15"/>
      <c r="WAS12" s="15"/>
      <c r="WAT12" s="15"/>
      <c r="WAU12" s="15"/>
      <c r="WAV12" s="15"/>
      <c r="WAW12" s="15"/>
      <c r="WAX12" s="15"/>
      <c r="WAY12" s="15"/>
      <c r="WAZ12" s="15"/>
      <c r="WBA12" s="15"/>
      <c r="WBB12" s="15"/>
      <c r="WBC12" s="15"/>
      <c r="WBD12" s="15"/>
      <c r="WBE12" s="15"/>
      <c r="WBF12" s="15"/>
      <c r="WBG12" s="15"/>
      <c r="WBH12" s="15"/>
      <c r="WBI12" s="15"/>
      <c r="WBJ12" s="15"/>
      <c r="WBK12" s="15"/>
      <c r="WBL12" s="15"/>
      <c r="WBM12" s="15"/>
      <c r="WBN12" s="15"/>
      <c r="WBO12" s="15"/>
      <c r="WBP12" s="15"/>
      <c r="WBQ12" s="15"/>
      <c r="WBR12" s="15"/>
      <c r="WBS12" s="15"/>
      <c r="WBT12" s="15"/>
      <c r="WBU12" s="15"/>
      <c r="WBV12" s="15"/>
      <c r="WBW12" s="15"/>
      <c r="WBX12" s="15"/>
      <c r="WBY12" s="15"/>
      <c r="WBZ12" s="15"/>
      <c r="WCA12" s="15"/>
      <c r="WCB12" s="15"/>
      <c r="WCC12" s="15"/>
      <c r="WCD12" s="15"/>
      <c r="WCE12" s="15"/>
      <c r="WCF12" s="15"/>
      <c r="WCG12" s="15"/>
      <c r="WCH12" s="15"/>
      <c r="WCI12" s="15"/>
      <c r="WCJ12" s="15"/>
      <c r="WCK12" s="15"/>
      <c r="WCL12" s="15"/>
      <c r="WCM12" s="15"/>
      <c r="WCN12" s="15"/>
      <c r="WCO12" s="15"/>
      <c r="WCP12" s="15"/>
      <c r="WCQ12" s="15"/>
      <c r="WCR12" s="15"/>
      <c r="WCS12" s="15"/>
      <c r="WCT12" s="15"/>
      <c r="WCU12" s="15"/>
      <c r="WCV12" s="15"/>
      <c r="WCW12" s="15"/>
      <c r="WCX12" s="15"/>
      <c r="WCY12" s="15"/>
      <c r="WCZ12" s="15"/>
      <c r="WDA12" s="15"/>
      <c r="WDB12" s="15"/>
      <c r="WDC12" s="15"/>
      <c r="WDD12" s="15"/>
      <c r="WDE12" s="15"/>
      <c r="WDF12" s="15"/>
      <c r="WDG12" s="15"/>
      <c r="WDH12" s="15"/>
      <c r="WDI12" s="15"/>
      <c r="WDJ12" s="15"/>
      <c r="WDK12" s="15"/>
      <c r="WDL12" s="15"/>
      <c r="WDM12" s="15"/>
      <c r="WDN12" s="15"/>
      <c r="WDO12" s="15"/>
      <c r="WDP12" s="15"/>
      <c r="WDQ12" s="15"/>
      <c r="WDR12" s="15"/>
      <c r="WDS12" s="15"/>
      <c r="WDT12" s="15"/>
      <c r="WDU12" s="15"/>
      <c r="WDV12" s="15"/>
      <c r="WDW12" s="15"/>
      <c r="WDX12" s="15"/>
      <c r="WDY12" s="15"/>
      <c r="WDZ12" s="15"/>
      <c r="WEA12" s="15"/>
      <c r="WEB12" s="15"/>
      <c r="WEC12" s="15"/>
      <c r="WED12" s="15"/>
      <c r="WEE12" s="15"/>
      <c r="WEF12" s="15"/>
      <c r="WEG12" s="15"/>
      <c r="WEH12" s="15"/>
      <c r="WEI12" s="15"/>
      <c r="WEJ12" s="15"/>
      <c r="WEK12" s="15"/>
      <c r="WEL12" s="15"/>
      <c r="WEM12" s="15"/>
      <c r="WEN12" s="15"/>
      <c r="WEO12" s="15"/>
      <c r="WEP12" s="15"/>
      <c r="WEQ12" s="15"/>
      <c r="WER12" s="15"/>
      <c r="WES12" s="15"/>
      <c r="WET12" s="15"/>
      <c r="WEU12" s="15"/>
      <c r="WEV12" s="15"/>
      <c r="WEW12" s="15"/>
      <c r="WEX12" s="15"/>
      <c r="WEY12" s="15"/>
      <c r="WEZ12" s="15"/>
      <c r="WFA12" s="15"/>
      <c r="WFB12" s="15"/>
      <c r="WFC12" s="15"/>
      <c r="WFD12" s="15"/>
      <c r="WFE12" s="15"/>
      <c r="WFF12" s="15"/>
      <c r="WFG12" s="15"/>
      <c r="WFH12" s="15"/>
      <c r="WFI12" s="15"/>
      <c r="WFJ12" s="15"/>
      <c r="WFK12" s="15"/>
      <c r="WFL12" s="15"/>
      <c r="WFM12" s="15"/>
      <c r="WFN12" s="15"/>
      <c r="WFO12" s="15"/>
      <c r="WFP12" s="15"/>
      <c r="WFQ12" s="15"/>
      <c r="WFR12" s="15"/>
      <c r="WFS12" s="15"/>
      <c r="WFT12" s="15"/>
      <c r="WFU12" s="15"/>
      <c r="WFV12" s="15"/>
      <c r="WFW12" s="15"/>
      <c r="WFX12" s="15"/>
      <c r="WFY12" s="15"/>
      <c r="WFZ12" s="15"/>
      <c r="WGA12" s="15"/>
      <c r="WGB12" s="15"/>
      <c r="WGC12" s="15"/>
      <c r="WGD12" s="15"/>
      <c r="WGE12" s="15"/>
      <c r="WGF12" s="15"/>
      <c r="WGG12" s="15"/>
      <c r="WGH12" s="15"/>
      <c r="WGI12" s="15"/>
      <c r="WGJ12" s="15"/>
      <c r="WGK12" s="15"/>
      <c r="WGL12" s="15"/>
      <c r="WGM12" s="15"/>
      <c r="WGN12" s="15"/>
      <c r="WGO12" s="15"/>
      <c r="WGP12" s="15"/>
      <c r="WGQ12" s="15"/>
      <c r="WGR12" s="15"/>
      <c r="WGS12" s="15"/>
      <c r="WGT12" s="15"/>
      <c r="WGU12" s="15"/>
      <c r="WGV12" s="15"/>
      <c r="WGW12" s="15"/>
      <c r="WGX12" s="15"/>
      <c r="WGY12" s="15"/>
      <c r="WGZ12" s="15"/>
      <c r="WHA12" s="15"/>
      <c r="WHB12" s="15"/>
      <c r="WHC12" s="15"/>
      <c r="WHD12" s="15"/>
      <c r="WHE12" s="15"/>
      <c r="WHF12" s="15"/>
      <c r="WHG12" s="15"/>
      <c r="WHH12" s="15"/>
      <c r="WHI12" s="15"/>
      <c r="WHJ12" s="15"/>
      <c r="WHK12" s="15"/>
      <c r="WHL12" s="15"/>
      <c r="WHM12" s="15"/>
      <c r="WHN12" s="15"/>
      <c r="WHO12" s="15"/>
      <c r="WHP12" s="15"/>
      <c r="WHQ12" s="15"/>
      <c r="WHR12" s="15"/>
      <c r="WHS12" s="15"/>
      <c r="WHT12" s="15"/>
      <c r="WHU12" s="15"/>
      <c r="WHV12" s="15"/>
      <c r="WHW12" s="15"/>
      <c r="WHX12" s="15"/>
      <c r="WHY12" s="15"/>
      <c r="WHZ12" s="15"/>
      <c r="WIA12" s="15"/>
      <c r="WIB12" s="15"/>
      <c r="WIC12" s="15"/>
      <c r="WID12" s="15"/>
      <c r="WIE12" s="15"/>
      <c r="WIF12" s="15"/>
      <c r="WIG12" s="15"/>
      <c r="WIH12" s="15"/>
      <c r="WII12" s="15"/>
      <c r="WIJ12" s="15"/>
      <c r="WIK12" s="15"/>
      <c r="WIL12" s="15"/>
      <c r="WIM12" s="15"/>
      <c r="WIN12" s="15"/>
      <c r="WIO12" s="15"/>
      <c r="WIP12" s="15"/>
      <c r="WIQ12" s="15"/>
      <c r="WIR12" s="15"/>
      <c r="WIS12" s="15"/>
      <c r="WIT12" s="15"/>
      <c r="WIU12" s="15"/>
      <c r="WIV12" s="15"/>
      <c r="WIW12" s="15"/>
      <c r="WIX12" s="15"/>
      <c r="WIY12" s="15"/>
      <c r="WIZ12" s="15"/>
      <c r="WJA12" s="15"/>
      <c r="WJB12" s="15"/>
      <c r="WJC12" s="15"/>
      <c r="WJD12" s="15"/>
      <c r="WJE12" s="15"/>
      <c r="WJF12" s="15"/>
      <c r="WJG12" s="15"/>
      <c r="WJH12" s="15"/>
      <c r="WJI12" s="15"/>
      <c r="WJJ12" s="15"/>
      <c r="WJK12" s="15"/>
      <c r="WJL12" s="15"/>
      <c r="WJM12" s="15"/>
      <c r="WJN12" s="15"/>
      <c r="WJO12" s="15"/>
      <c r="WJP12" s="15"/>
      <c r="WJQ12" s="15"/>
      <c r="WJR12" s="15"/>
      <c r="WJS12" s="15"/>
      <c r="WJT12" s="15"/>
      <c r="WJU12" s="15"/>
      <c r="WJV12" s="15"/>
      <c r="WJW12" s="15"/>
      <c r="WJX12" s="15"/>
      <c r="WJY12" s="15"/>
      <c r="WJZ12" s="15"/>
      <c r="WKA12" s="15"/>
      <c r="WKB12" s="15"/>
      <c r="WKC12" s="15"/>
      <c r="WKD12" s="15"/>
      <c r="WKE12" s="15"/>
      <c r="WKF12" s="15"/>
      <c r="WKG12" s="15"/>
      <c r="WKH12" s="15"/>
      <c r="WKI12" s="15"/>
      <c r="WKJ12" s="15"/>
      <c r="WKK12" s="15"/>
      <c r="WKL12" s="15"/>
      <c r="WKM12" s="15"/>
      <c r="WKN12" s="15"/>
      <c r="WKO12" s="15"/>
      <c r="WKP12" s="15"/>
      <c r="WKQ12" s="15"/>
      <c r="WKR12" s="15"/>
      <c r="WKS12" s="15"/>
      <c r="WKT12" s="15"/>
      <c r="WKU12" s="15"/>
      <c r="WKV12" s="15"/>
      <c r="WKW12" s="15"/>
      <c r="WKX12" s="15"/>
      <c r="WKY12" s="15"/>
      <c r="WKZ12" s="15"/>
      <c r="WLA12" s="15"/>
      <c r="WLB12" s="15"/>
      <c r="WLC12" s="15"/>
      <c r="WLD12" s="15"/>
      <c r="WLE12" s="15"/>
      <c r="WLF12" s="15"/>
      <c r="WLG12" s="15"/>
      <c r="WLH12" s="15"/>
      <c r="WLI12" s="15"/>
      <c r="WLJ12" s="15"/>
      <c r="WLK12" s="15"/>
      <c r="WLL12" s="15"/>
      <c r="WLM12" s="15"/>
      <c r="WLN12" s="15"/>
      <c r="WLO12" s="15"/>
      <c r="WLP12" s="15"/>
      <c r="WLQ12" s="15"/>
      <c r="WLR12" s="15"/>
      <c r="WLS12" s="15"/>
      <c r="WLT12" s="15"/>
      <c r="WLU12" s="15"/>
      <c r="WLV12" s="15"/>
      <c r="WLW12" s="15"/>
      <c r="WLX12" s="15"/>
      <c r="WLY12" s="15"/>
      <c r="WLZ12" s="15"/>
      <c r="WMA12" s="15"/>
      <c r="WMB12" s="15"/>
      <c r="WMC12" s="15"/>
      <c r="WMD12" s="15"/>
      <c r="WME12" s="15"/>
      <c r="WMF12" s="15"/>
      <c r="WMG12" s="15"/>
      <c r="WMH12" s="15"/>
      <c r="WMI12" s="15"/>
      <c r="WMJ12" s="15"/>
      <c r="WMK12" s="15"/>
      <c r="WML12" s="15"/>
      <c r="WMM12" s="15"/>
      <c r="WMN12" s="15"/>
      <c r="WMO12" s="15"/>
      <c r="WMP12" s="15"/>
      <c r="WMQ12" s="15"/>
      <c r="WMR12" s="15"/>
      <c r="WMS12" s="15"/>
      <c r="WMT12" s="15"/>
      <c r="WMU12" s="15"/>
      <c r="WMV12" s="15"/>
      <c r="WMW12" s="15"/>
      <c r="WMX12" s="15"/>
      <c r="WMY12" s="15"/>
      <c r="WMZ12" s="15"/>
      <c r="WNA12" s="15"/>
      <c r="WNB12" s="15"/>
      <c r="WNC12" s="15"/>
      <c r="WND12" s="15"/>
      <c r="WNE12" s="15"/>
      <c r="WNF12" s="15"/>
      <c r="WNG12" s="15"/>
      <c r="WNH12" s="15"/>
      <c r="WNI12" s="15"/>
      <c r="WNJ12" s="15"/>
      <c r="WNK12" s="15"/>
      <c r="WNL12" s="15"/>
      <c r="WNM12" s="15"/>
      <c r="WNN12" s="15"/>
      <c r="WNO12" s="15"/>
      <c r="WNP12" s="15"/>
      <c r="WNQ12" s="15"/>
      <c r="WNR12" s="15"/>
      <c r="WNS12" s="15"/>
      <c r="WNT12" s="15"/>
      <c r="WNU12" s="15"/>
      <c r="WNV12" s="15"/>
      <c r="WNW12" s="15"/>
      <c r="WNX12" s="15"/>
      <c r="WNY12" s="15"/>
      <c r="WNZ12" s="15"/>
      <c r="WOA12" s="15"/>
      <c r="WOB12" s="15"/>
      <c r="WOC12" s="15"/>
      <c r="WOD12" s="15"/>
      <c r="WOE12" s="15"/>
      <c r="WOF12" s="15"/>
      <c r="WOG12" s="15"/>
      <c r="WOH12" s="15"/>
      <c r="WOI12" s="15"/>
      <c r="WOJ12" s="15"/>
      <c r="WOK12" s="15"/>
      <c r="WOL12" s="15"/>
      <c r="WOM12" s="15"/>
      <c r="WON12" s="15"/>
      <c r="WOO12" s="15"/>
      <c r="WOP12" s="15"/>
      <c r="WOQ12" s="15"/>
      <c r="WOR12" s="15"/>
      <c r="WOS12" s="15"/>
      <c r="WOT12" s="15"/>
      <c r="WOU12" s="15"/>
      <c r="WOV12" s="15"/>
      <c r="WOW12" s="15"/>
      <c r="WOX12" s="15"/>
      <c r="WOY12" s="15"/>
      <c r="WOZ12" s="15"/>
      <c r="WPA12" s="15"/>
      <c r="WPB12" s="15"/>
      <c r="WPC12" s="15"/>
      <c r="WPD12" s="15"/>
      <c r="WPE12" s="15"/>
      <c r="WPF12" s="15"/>
      <c r="WPG12" s="15"/>
      <c r="WPH12" s="15"/>
      <c r="WPI12" s="15"/>
      <c r="WPJ12" s="15"/>
      <c r="WPK12" s="15"/>
      <c r="WPL12" s="15"/>
      <c r="WPM12" s="15"/>
      <c r="WPN12" s="15"/>
      <c r="WPO12" s="15"/>
      <c r="WPP12" s="15"/>
      <c r="WPQ12" s="15"/>
      <c r="WPR12" s="15"/>
      <c r="WPS12" s="15"/>
      <c r="WPT12" s="15"/>
      <c r="WPU12" s="15"/>
      <c r="WPV12" s="15"/>
      <c r="WPW12" s="15"/>
      <c r="WPX12" s="15"/>
      <c r="WPY12" s="15"/>
      <c r="WPZ12" s="15"/>
      <c r="WQA12" s="15"/>
      <c r="WQB12" s="15"/>
      <c r="WQC12" s="15"/>
      <c r="WQD12" s="15"/>
      <c r="WQE12" s="15"/>
      <c r="WQF12" s="15"/>
      <c r="WQG12" s="15"/>
      <c r="WQH12" s="15"/>
      <c r="WQI12" s="15"/>
      <c r="WQJ12" s="15"/>
      <c r="WQK12" s="15"/>
      <c r="WQL12" s="15"/>
      <c r="WQM12" s="15"/>
      <c r="WQN12" s="15"/>
      <c r="WQO12" s="15"/>
      <c r="WQP12" s="15"/>
      <c r="WQQ12" s="15"/>
      <c r="WQR12" s="15"/>
      <c r="WQS12" s="15"/>
      <c r="WQT12" s="15"/>
      <c r="WQU12" s="15"/>
      <c r="WQV12" s="15"/>
      <c r="WQW12" s="15"/>
      <c r="WQX12" s="15"/>
      <c r="WQY12" s="15"/>
      <c r="WQZ12" s="15"/>
      <c r="WRA12" s="15"/>
      <c r="WRB12" s="15"/>
      <c r="WRC12" s="15"/>
      <c r="WRD12" s="15"/>
      <c r="WRE12" s="15"/>
      <c r="WRF12" s="15"/>
      <c r="WRG12" s="15"/>
      <c r="WRH12" s="15"/>
      <c r="WRI12" s="15"/>
      <c r="WRJ12" s="15"/>
      <c r="WRK12" s="15"/>
      <c r="WRL12" s="15"/>
      <c r="WRM12" s="15"/>
      <c r="WRN12" s="15"/>
      <c r="WRO12" s="15"/>
      <c r="WRP12" s="15"/>
      <c r="WRQ12" s="15"/>
      <c r="WRR12" s="15"/>
      <c r="WRS12" s="15"/>
      <c r="WRT12" s="15"/>
      <c r="WRU12" s="15"/>
      <c r="WRV12" s="15"/>
      <c r="WRW12" s="15"/>
      <c r="WRX12" s="15"/>
      <c r="WRY12" s="15"/>
      <c r="WRZ12" s="15"/>
      <c r="WSA12" s="15"/>
      <c r="WSB12" s="15"/>
      <c r="WSC12" s="15"/>
      <c r="WSD12" s="15"/>
      <c r="WSE12" s="15"/>
      <c r="WSF12" s="15"/>
      <c r="WSG12" s="15"/>
      <c r="WSH12" s="15"/>
      <c r="WSI12" s="15"/>
      <c r="WSJ12" s="15"/>
      <c r="WSK12" s="15"/>
      <c r="WSL12" s="15"/>
      <c r="WSM12" s="15"/>
      <c r="WSN12" s="15"/>
      <c r="WSO12" s="15"/>
      <c r="WSP12" s="15"/>
      <c r="WSQ12" s="15"/>
      <c r="WSR12" s="15"/>
      <c r="WSS12" s="15"/>
      <c r="WST12" s="15"/>
      <c r="WSU12" s="15"/>
      <c r="WSV12" s="15"/>
      <c r="WSW12" s="15"/>
      <c r="WSX12" s="15"/>
      <c r="WSY12" s="15"/>
      <c r="WSZ12" s="15"/>
      <c r="WTA12" s="15"/>
      <c r="WTB12" s="15"/>
      <c r="WTC12" s="15"/>
      <c r="WTD12" s="15"/>
      <c r="WTE12" s="15"/>
      <c r="WTF12" s="15"/>
      <c r="WTG12" s="15"/>
      <c r="WTH12" s="15"/>
      <c r="WTI12" s="15"/>
      <c r="WTJ12" s="15"/>
      <c r="WTK12" s="15"/>
      <c r="WTL12" s="15"/>
      <c r="WTM12" s="15"/>
      <c r="WTN12" s="15"/>
      <c r="WTO12" s="15"/>
      <c r="WTP12" s="15"/>
      <c r="WTQ12" s="15"/>
      <c r="WTR12" s="15"/>
      <c r="WTS12" s="15"/>
      <c r="WTT12" s="15"/>
      <c r="WTU12" s="15"/>
      <c r="WTV12" s="15"/>
      <c r="WTW12" s="15"/>
      <c r="WTX12" s="15"/>
      <c r="WTY12" s="15"/>
      <c r="WTZ12" s="15"/>
      <c r="WUA12" s="15"/>
      <c r="WUB12" s="15"/>
      <c r="WUC12" s="15"/>
      <c r="WUD12" s="15"/>
      <c r="WUE12" s="15"/>
      <c r="WUF12" s="15"/>
      <c r="WUG12" s="15"/>
      <c r="WUH12" s="15"/>
      <c r="WUI12" s="15"/>
      <c r="WUJ12" s="15"/>
      <c r="WUK12" s="15"/>
      <c r="WUL12" s="15"/>
      <c r="WUM12" s="15"/>
      <c r="WUN12" s="15"/>
      <c r="WUO12" s="15"/>
      <c r="WUP12" s="15"/>
      <c r="WUQ12" s="15"/>
      <c r="WUR12" s="15"/>
      <c r="WUS12" s="15"/>
      <c r="WUT12" s="15"/>
      <c r="WUU12" s="15"/>
      <c r="WUV12" s="15"/>
      <c r="WUW12" s="15"/>
      <c r="WUX12" s="15"/>
      <c r="WUY12" s="15"/>
      <c r="WUZ12" s="15"/>
      <c r="WVA12" s="15"/>
      <c r="WVB12" s="15"/>
      <c r="WVC12" s="15"/>
      <c r="WVD12" s="15"/>
      <c r="WVE12" s="15"/>
      <c r="WVF12" s="15"/>
      <c r="WVG12" s="15"/>
      <c r="WVH12" s="15"/>
      <c r="WVI12" s="15"/>
      <c r="WVJ12" s="15"/>
      <c r="WVK12" s="15"/>
      <c r="WVL12" s="15"/>
      <c r="WVM12" s="15"/>
      <c r="WVN12" s="15"/>
      <c r="WVO12" s="15"/>
      <c r="WVP12" s="15"/>
      <c r="WVQ12" s="15"/>
      <c r="WVR12" s="15"/>
      <c r="WVS12" s="15"/>
      <c r="WVT12" s="15"/>
      <c r="WVU12" s="15"/>
      <c r="WVV12" s="15"/>
      <c r="WVW12" s="15"/>
      <c r="WVX12" s="15"/>
      <c r="WVY12" s="15"/>
      <c r="WVZ12" s="15"/>
      <c r="WWA12" s="15"/>
      <c r="WWB12" s="15"/>
      <c r="WWC12" s="15"/>
      <c r="WWD12" s="15"/>
      <c r="WWE12" s="15"/>
      <c r="WWF12" s="15"/>
      <c r="WWG12" s="15"/>
      <c r="WWH12" s="15"/>
      <c r="WWI12" s="15"/>
      <c r="WWJ12" s="15"/>
      <c r="WWK12" s="15"/>
      <c r="WWL12" s="15"/>
      <c r="WWM12" s="15"/>
      <c r="WWN12" s="15"/>
      <c r="WWO12" s="15"/>
      <c r="WWP12" s="15"/>
      <c r="WWQ12" s="15"/>
      <c r="WWR12" s="15"/>
      <c r="WWS12" s="15"/>
      <c r="WWT12" s="15"/>
      <c r="WWU12" s="15"/>
      <c r="WWV12" s="15"/>
      <c r="WWW12" s="15"/>
      <c r="WWX12" s="15"/>
      <c r="WWY12" s="15"/>
      <c r="WWZ12" s="15"/>
      <c r="WXA12" s="15"/>
      <c r="WXB12" s="15"/>
      <c r="WXC12" s="15"/>
      <c r="WXD12" s="15"/>
      <c r="WXE12" s="15"/>
      <c r="WXF12" s="15"/>
      <c r="WXG12" s="15"/>
      <c r="WXH12" s="15"/>
      <c r="WXI12" s="15"/>
      <c r="WXJ12" s="15"/>
      <c r="WXK12" s="15"/>
      <c r="WXL12" s="15"/>
      <c r="WXM12" s="15"/>
      <c r="WXN12" s="15"/>
      <c r="WXO12" s="15"/>
      <c r="WXP12" s="15"/>
      <c r="WXQ12" s="15"/>
      <c r="WXR12" s="15"/>
      <c r="WXS12" s="15"/>
      <c r="WXT12" s="15"/>
      <c r="WXU12" s="15"/>
      <c r="WXV12" s="15"/>
      <c r="WXW12" s="15"/>
      <c r="WXX12" s="15"/>
      <c r="WXY12" s="15"/>
      <c r="WXZ12" s="15"/>
      <c r="WYA12" s="15"/>
      <c r="WYB12" s="15"/>
      <c r="WYC12" s="15"/>
      <c r="WYD12" s="15"/>
      <c r="WYE12" s="15"/>
      <c r="WYF12" s="15"/>
      <c r="WYG12" s="15"/>
      <c r="WYH12" s="15"/>
      <c r="WYI12" s="15"/>
      <c r="WYJ12" s="15"/>
      <c r="WYK12" s="15"/>
      <c r="WYL12" s="15"/>
      <c r="WYM12" s="15"/>
      <c r="WYN12" s="15"/>
      <c r="WYO12" s="15"/>
      <c r="WYP12" s="15"/>
      <c r="WYQ12" s="15"/>
      <c r="WYR12" s="15"/>
      <c r="WYS12" s="15"/>
      <c r="WYT12" s="15"/>
      <c r="WYU12" s="15"/>
      <c r="WYV12" s="15"/>
      <c r="WYW12" s="15"/>
      <c r="WYX12" s="15"/>
      <c r="WYY12" s="15"/>
      <c r="WYZ12" s="15"/>
      <c r="WZA12" s="15"/>
      <c r="WZB12" s="15"/>
      <c r="WZC12" s="15"/>
      <c r="WZD12" s="15"/>
      <c r="WZE12" s="15"/>
      <c r="WZF12" s="15"/>
      <c r="WZG12" s="15"/>
      <c r="WZH12" s="15"/>
      <c r="WZI12" s="15"/>
      <c r="WZJ12" s="15"/>
      <c r="WZK12" s="15"/>
      <c r="WZL12" s="15"/>
      <c r="WZM12" s="15"/>
      <c r="WZN12" s="15"/>
      <c r="WZO12" s="15"/>
      <c r="WZP12" s="15"/>
      <c r="WZQ12" s="15"/>
      <c r="WZR12" s="15"/>
      <c r="WZS12" s="15"/>
      <c r="WZT12" s="15"/>
      <c r="WZU12" s="15"/>
      <c r="WZV12" s="15"/>
      <c r="WZW12" s="15"/>
      <c r="WZX12" s="15"/>
      <c r="WZY12" s="15"/>
      <c r="WZZ12" s="15"/>
      <c r="XAA12" s="15"/>
      <c r="XAB12" s="15"/>
      <c r="XAC12" s="15"/>
      <c r="XAD12" s="15"/>
      <c r="XAE12" s="15"/>
      <c r="XAF12" s="15"/>
      <c r="XAG12" s="15"/>
      <c r="XAH12" s="15"/>
      <c r="XAI12" s="15"/>
      <c r="XAJ12" s="15"/>
      <c r="XAK12" s="15"/>
      <c r="XAL12" s="15"/>
      <c r="XAM12" s="15"/>
      <c r="XAN12" s="15"/>
      <c r="XAO12" s="15"/>
      <c r="XAP12" s="15"/>
      <c r="XAQ12" s="15"/>
      <c r="XAR12" s="15"/>
      <c r="XAS12" s="15"/>
      <c r="XAT12" s="15"/>
      <c r="XAU12" s="15"/>
      <c r="XAV12" s="15"/>
      <c r="XAW12" s="15"/>
      <c r="XAX12" s="15"/>
      <c r="XAY12" s="15"/>
      <c r="XAZ12" s="15"/>
      <c r="XBA12" s="15"/>
      <c r="XBB12" s="15"/>
      <c r="XBC12" s="15"/>
      <c r="XBD12" s="15"/>
      <c r="XBE12" s="15"/>
      <c r="XBF12" s="15"/>
      <c r="XBG12" s="15"/>
      <c r="XBH12" s="15"/>
      <c r="XBI12" s="15"/>
      <c r="XBJ12" s="15"/>
      <c r="XBK12" s="15"/>
      <c r="XBL12" s="15"/>
      <c r="XBM12" s="15"/>
      <c r="XBN12" s="15"/>
      <c r="XBO12" s="15"/>
      <c r="XBP12" s="15"/>
      <c r="XBQ12" s="15"/>
      <c r="XBR12" s="15"/>
      <c r="XBS12" s="15"/>
      <c r="XBT12" s="15"/>
      <c r="XBU12" s="15"/>
      <c r="XBV12" s="15"/>
      <c r="XBW12" s="15"/>
      <c r="XBX12" s="15"/>
      <c r="XBY12" s="15"/>
      <c r="XBZ12" s="15"/>
      <c r="XCA12" s="15"/>
      <c r="XCB12" s="15"/>
      <c r="XCC12" s="15"/>
      <c r="XCD12" s="15"/>
      <c r="XCE12" s="15"/>
      <c r="XCF12" s="15"/>
      <c r="XCG12" s="15"/>
      <c r="XCH12" s="15"/>
      <c r="XCI12" s="15"/>
      <c r="XCJ12" s="15"/>
      <c r="XCK12" s="15"/>
      <c r="XCL12" s="15"/>
      <c r="XCM12" s="15"/>
      <c r="XCN12" s="15"/>
      <c r="XCO12" s="15"/>
      <c r="XCP12" s="15"/>
      <c r="XCQ12" s="15"/>
      <c r="XCR12" s="15"/>
      <c r="XCS12" s="15"/>
      <c r="XCT12" s="15"/>
      <c r="XCU12" s="15"/>
      <c r="XCV12" s="15"/>
      <c r="XCW12" s="15"/>
      <c r="XCX12" s="15"/>
      <c r="XCY12" s="15"/>
      <c r="XCZ12" s="15"/>
      <c r="XDA12" s="15"/>
      <c r="XDB12" s="15"/>
      <c r="XDC12" s="15"/>
      <c r="XDD12" s="15"/>
      <c r="XDE12" s="15"/>
      <c r="XDF12" s="15"/>
      <c r="XDG12" s="15"/>
      <c r="XDH12" s="15"/>
      <c r="XDI12" s="15"/>
      <c r="XDJ12" s="15"/>
      <c r="XDK12" s="15"/>
      <c r="XDL12" s="15"/>
      <c r="XDM12" s="15"/>
      <c r="XDN12" s="15"/>
      <c r="XDO12" s="15"/>
      <c r="XDP12" s="15"/>
      <c r="XDQ12" s="15"/>
      <c r="XDR12" s="15"/>
      <c r="XDS12" s="15"/>
      <c r="XDT12" s="15"/>
      <c r="XDU12" s="15"/>
      <c r="XDV12" s="15"/>
      <c r="XDW12" s="15"/>
      <c r="XDX12" s="15"/>
      <c r="XDY12" s="15"/>
      <c r="XDZ12" s="15"/>
      <c r="XEA12" s="15"/>
      <c r="XEB12" s="15"/>
      <c r="XEC12" s="15"/>
      <c r="XED12" s="15"/>
      <c r="XEE12" s="15"/>
      <c r="XEF12" s="15"/>
      <c r="XEG12" s="15"/>
      <c r="XEH12" s="15"/>
      <c r="XEI12" s="15"/>
      <c r="XEJ12" s="15"/>
      <c r="XEK12" s="15"/>
      <c r="XEL12" s="15"/>
      <c r="XEM12" s="15"/>
      <c r="XEN12" s="15"/>
      <c r="XEO12" s="15"/>
      <c r="XEP12" s="15"/>
      <c r="XEQ12" s="15"/>
      <c r="XER12" s="15"/>
      <c r="XES12" s="15"/>
      <c r="XET12" s="15"/>
      <c r="XEU12" s="15"/>
      <c r="XEV12" s="15"/>
      <c r="XEW12" s="15"/>
      <c r="XEX12" s="15"/>
      <c r="XEY12" s="15"/>
      <c r="XEZ12" s="15"/>
      <c r="XFA12" s="15"/>
      <c r="XFB12" s="15"/>
      <c r="XFC12" s="15"/>
      <c r="XFD12" s="15"/>
    </row>
    <row r="13" spans="1:16384" s="250" customFormat="1" ht="80">
      <c r="A13" s="482" t="s">
        <v>2704</v>
      </c>
      <c r="B13" s="483" t="s">
        <v>2424</v>
      </c>
      <c r="C13" s="483" t="s">
        <v>2425</v>
      </c>
      <c r="D13" s="483" t="s">
        <v>2426</v>
      </c>
      <c r="E13" s="306"/>
      <c r="F13" s="306"/>
      <c r="G13" s="306"/>
      <c r="H13" s="306"/>
    </row>
    <row r="14" spans="1:16384" s="250" customFormat="1" ht="80">
      <c r="A14" s="482" t="s">
        <v>2704</v>
      </c>
      <c r="B14" s="483" t="s">
        <v>2427</v>
      </c>
      <c r="C14" s="483" t="s">
        <v>2428</v>
      </c>
      <c r="D14" s="483" t="s">
        <v>2429</v>
      </c>
      <c r="E14" s="306"/>
      <c r="F14" s="306"/>
      <c r="G14" s="306"/>
      <c r="H14" s="306"/>
    </row>
    <row r="15" spans="1:16384" s="250" customFormat="1" ht="80">
      <c r="A15" s="482" t="s">
        <v>2704</v>
      </c>
      <c r="B15" s="483" t="s">
        <v>2430</v>
      </c>
      <c r="C15" s="483" t="s">
        <v>2425</v>
      </c>
      <c r="D15" s="483" t="s">
        <v>2431</v>
      </c>
      <c r="E15" s="306"/>
      <c r="F15" s="306"/>
      <c r="G15" s="306"/>
      <c r="H15" s="306"/>
    </row>
    <row r="16" spans="1:16384" s="250" customFormat="1" ht="64">
      <c r="A16" s="482" t="s">
        <v>2704</v>
      </c>
      <c r="B16" s="483" t="s">
        <v>2432</v>
      </c>
      <c r="C16" s="483" t="s">
        <v>2425</v>
      </c>
      <c r="D16" s="483" t="s">
        <v>2433</v>
      </c>
      <c r="E16" s="306"/>
      <c r="F16" s="306"/>
      <c r="G16" s="306"/>
      <c r="H16" s="306"/>
    </row>
    <row r="17" spans="1:8" s="250" customFormat="1" ht="64">
      <c r="A17" s="482" t="s">
        <v>2704</v>
      </c>
      <c r="B17" s="483" t="s">
        <v>2434</v>
      </c>
      <c r="C17" s="483" t="s">
        <v>2435</v>
      </c>
      <c r="D17" s="483" t="s">
        <v>2436</v>
      </c>
      <c r="E17" s="306"/>
      <c r="F17" s="306"/>
      <c r="G17" s="306"/>
      <c r="H17" s="306"/>
    </row>
    <row r="18" spans="1:8" s="250" customFormat="1" ht="64">
      <c r="A18" s="482" t="s">
        <v>2704</v>
      </c>
      <c r="B18" s="483" t="s">
        <v>2437</v>
      </c>
      <c r="C18" s="483" t="s">
        <v>2438</v>
      </c>
      <c r="D18" s="483" t="s">
        <v>2439</v>
      </c>
      <c r="E18" s="306"/>
      <c r="F18" s="306"/>
      <c r="G18" s="306"/>
      <c r="H18" s="306"/>
    </row>
    <row r="19" spans="1:8" s="250" customFormat="1" ht="96">
      <c r="A19" s="482" t="s">
        <v>2440</v>
      </c>
      <c r="B19" s="483" t="s">
        <v>2441</v>
      </c>
      <c r="C19" s="483" t="s">
        <v>2442</v>
      </c>
      <c r="D19" s="483" t="s">
        <v>2443</v>
      </c>
      <c r="E19" s="306"/>
      <c r="F19" s="306"/>
      <c r="G19" s="306"/>
      <c r="H19" s="306"/>
    </row>
    <row r="20" spans="1:8" s="250" customFormat="1" ht="80">
      <c r="A20" s="482" t="s">
        <v>2440</v>
      </c>
      <c r="B20" s="483" t="s">
        <v>2444</v>
      </c>
      <c r="C20" s="483" t="s">
        <v>2442</v>
      </c>
      <c r="D20" s="483" t="s">
        <v>2445</v>
      </c>
    </row>
    <row r="21" spans="1:8" s="250" customFormat="1" ht="80">
      <c r="A21" s="482" t="s">
        <v>2440</v>
      </c>
      <c r="B21" s="483" t="s">
        <v>2446</v>
      </c>
      <c r="C21" s="483" t="s">
        <v>2428</v>
      </c>
      <c r="D21" s="483" t="s">
        <v>2447</v>
      </c>
    </row>
    <row r="22" spans="1:8" s="250" customFormat="1" ht="80">
      <c r="A22" s="482" t="s">
        <v>2440</v>
      </c>
      <c r="B22" s="483" t="s">
        <v>2448</v>
      </c>
      <c r="C22" s="483" t="s">
        <v>2428</v>
      </c>
      <c r="D22" s="483" t="s">
        <v>2449</v>
      </c>
      <c r="E22" s="306"/>
      <c r="F22" s="306"/>
      <c r="G22" s="306"/>
      <c r="H22" s="306"/>
    </row>
    <row r="23" spans="1:8" s="250" customFormat="1" ht="112">
      <c r="A23" s="482" t="s">
        <v>2450</v>
      </c>
      <c r="B23" s="483" t="s">
        <v>2451</v>
      </c>
      <c r="C23" s="483" t="s">
        <v>2452</v>
      </c>
      <c r="D23" s="483" t="s">
        <v>2453</v>
      </c>
      <c r="E23" s="306"/>
      <c r="F23" s="306"/>
      <c r="G23" s="306"/>
      <c r="H23" s="306"/>
    </row>
    <row r="24" spans="1:8" s="250" customFormat="1" ht="64">
      <c r="A24" s="482" t="s">
        <v>2454</v>
      </c>
      <c r="B24" s="483" t="s">
        <v>2455</v>
      </c>
      <c r="C24" s="483" t="s">
        <v>2425</v>
      </c>
      <c r="D24" s="483" t="s">
        <v>2456</v>
      </c>
      <c r="E24" s="306"/>
      <c r="F24" s="306"/>
      <c r="G24" s="306"/>
      <c r="H24" s="306"/>
    </row>
    <row r="25" spans="1:8" s="250" customFormat="1" ht="64">
      <c r="A25" s="482" t="s">
        <v>2705</v>
      </c>
      <c r="B25" s="483" t="s">
        <v>2457</v>
      </c>
      <c r="C25" s="483" t="s">
        <v>2428</v>
      </c>
      <c r="D25" s="483" t="s">
        <v>2458</v>
      </c>
      <c r="E25" s="306"/>
      <c r="F25" s="306"/>
      <c r="G25" s="306"/>
      <c r="H25" s="306"/>
    </row>
    <row r="26" spans="1:8" s="250" customFormat="1" ht="112">
      <c r="A26" s="482" t="s">
        <v>2459</v>
      </c>
      <c r="B26" s="483" t="s">
        <v>2460</v>
      </c>
      <c r="C26" s="483" t="s">
        <v>2461</v>
      </c>
      <c r="D26" s="483" t="s">
        <v>2462</v>
      </c>
      <c r="E26" s="306"/>
      <c r="F26" s="306"/>
      <c r="G26" s="306"/>
      <c r="H26" s="306"/>
    </row>
    <row r="27" spans="1:8" s="250" customFormat="1" ht="80">
      <c r="A27" s="482" t="s">
        <v>2463</v>
      </c>
      <c r="B27" s="483" t="s">
        <v>2464</v>
      </c>
      <c r="C27" s="483" t="s">
        <v>2428</v>
      </c>
      <c r="D27" s="483" t="s">
        <v>2465</v>
      </c>
      <c r="E27" s="306"/>
      <c r="F27" s="306"/>
      <c r="G27" s="306"/>
      <c r="H27" s="306"/>
    </row>
    <row r="28" spans="1:8" s="250" customFormat="1" ht="80">
      <c r="A28" s="482" t="s">
        <v>2466</v>
      </c>
      <c r="B28" s="483" t="s">
        <v>2467</v>
      </c>
      <c r="C28" s="483" t="s">
        <v>2468</v>
      </c>
      <c r="D28" s="483" t="s">
        <v>2469</v>
      </c>
      <c r="E28" s="306"/>
      <c r="F28" s="306"/>
      <c r="G28" s="306"/>
      <c r="H28" s="306"/>
    </row>
    <row r="29" spans="1:8" s="250" customFormat="1" ht="64">
      <c r="A29" s="482" t="s">
        <v>2466</v>
      </c>
      <c r="B29" s="483" t="s">
        <v>2470</v>
      </c>
      <c r="C29" s="483" t="s">
        <v>2471</v>
      </c>
      <c r="D29" s="483" t="s">
        <v>2472</v>
      </c>
      <c r="E29" s="306"/>
      <c r="F29" s="306"/>
      <c r="G29" s="306"/>
      <c r="H29" s="306"/>
    </row>
    <row r="30" spans="1:8" s="250" customFormat="1" ht="80">
      <c r="A30" s="482" t="s">
        <v>2466</v>
      </c>
      <c r="B30" s="483" t="s">
        <v>2473</v>
      </c>
      <c r="C30" s="483" t="s">
        <v>2474</v>
      </c>
      <c r="D30" s="483" t="s">
        <v>2475</v>
      </c>
      <c r="E30" s="306"/>
      <c r="F30" s="306"/>
      <c r="G30" s="306"/>
      <c r="H30" s="306"/>
    </row>
    <row r="31" spans="1:8" s="250" customFormat="1" ht="272">
      <c r="A31" s="482" t="s">
        <v>2476</v>
      </c>
      <c r="B31" s="483" t="s">
        <v>2477</v>
      </c>
      <c r="C31" s="483" t="s">
        <v>2478</v>
      </c>
      <c r="D31" s="483" t="s">
        <v>2479</v>
      </c>
      <c r="E31" s="306"/>
      <c r="F31" s="306"/>
      <c r="G31" s="306"/>
      <c r="H31" s="306"/>
    </row>
    <row r="32" spans="1:8" s="250" customFormat="1" ht="208">
      <c r="A32" s="482" t="s">
        <v>2476</v>
      </c>
      <c r="B32" s="483" t="s">
        <v>2480</v>
      </c>
      <c r="C32" s="483" t="s">
        <v>2481</v>
      </c>
      <c r="D32" s="483" t="s">
        <v>2482</v>
      </c>
      <c r="E32" s="306"/>
      <c r="F32" s="306"/>
      <c r="G32" s="306"/>
      <c r="H32" s="306"/>
    </row>
    <row r="33" spans="1:8" s="250" customFormat="1" ht="176">
      <c r="A33" s="482" t="s">
        <v>2476</v>
      </c>
      <c r="B33" s="483" t="s">
        <v>2483</v>
      </c>
      <c r="C33" s="483" t="s">
        <v>2484</v>
      </c>
      <c r="D33" s="483" t="s">
        <v>2485</v>
      </c>
      <c r="E33" s="306"/>
      <c r="F33" s="306"/>
      <c r="G33" s="306"/>
      <c r="H33" s="306"/>
    </row>
    <row r="34" spans="1:8" s="250" customFormat="1" ht="96">
      <c r="A34" s="482" t="s">
        <v>2486</v>
      </c>
      <c r="B34" s="483" t="s">
        <v>2487</v>
      </c>
      <c r="C34" s="483" t="s">
        <v>2488</v>
      </c>
      <c r="D34" s="483" t="s">
        <v>2489</v>
      </c>
      <c r="E34" s="306"/>
      <c r="F34" s="306"/>
      <c r="G34" s="306"/>
      <c r="H34" s="306"/>
    </row>
    <row r="35" spans="1:8" s="250" customFormat="1" ht="80">
      <c r="A35" s="482" t="s">
        <v>2486</v>
      </c>
      <c r="B35" s="483" t="s">
        <v>2490</v>
      </c>
      <c r="C35" s="483" t="s">
        <v>2425</v>
      </c>
      <c r="D35" s="483" t="s">
        <v>2491</v>
      </c>
      <c r="E35" s="306"/>
      <c r="F35" s="306"/>
      <c r="G35" s="306"/>
      <c r="H35" s="306"/>
    </row>
    <row r="36" spans="1:8" s="250" customFormat="1" ht="80">
      <c r="A36" s="482" t="s">
        <v>2486</v>
      </c>
      <c r="B36" s="483" t="s">
        <v>2492</v>
      </c>
      <c r="C36" s="483" t="s">
        <v>2425</v>
      </c>
      <c r="D36" s="483" t="s">
        <v>2493</v>
      </c>
      <c r="E36" s="306"/>
      <c r="F36" s="306"/>
      <c r="G36" s="306"/>
      <c r="H36" s="306"/>
    </row>
    <row r="37" spans="1:8" s="250" customFormat="1" ht="80">
      <c r="A37" s="482" t="s">
        <v>2486</v>
      </c>
      <c r="B37" s="483" t="s">
        <v>2494</v>
      </c>
      <c r="C37" s="483" t="s">
        <v>2425</v>
      </c>
      <c r="D37" s="483" t="s">
        <v>2495</v>
      </c>
      <c r="E37" s="306"/>
      <c r="F37" s="306"/>
      <c r="G37" s="306"/>
      <c r="H37" s="306"/>
    </row>
    <row r="38" spans="1:8" s="250" customFormat="1" ht="112">
      <c r="A38" s="482" t="s">
        <v>2486</v>
      </c>
      <c r="B38" s="483" t="s">
        <v>2496</v>
      </c>
      <c r="C38" s="483" t="s">
        <v>2425</v>
      </c>
      <c r="D38" s="483" t="s">
        <v>2497</v>
      </c>
      <c r="E38" s="306"/>
      <c r="F38" s="306"/>
      <c r="G38" s="306"/>
      <c r="H38" s="306"/>
    </row>
    <row r="39" spans="1:8" s="250" customFormat="1" ht="80">
      <c r="A39" s="482" t="s">
        <v>2498</v>
      </c>
      <c r="B39" s="483" t="s">
        <v>2499</v>
      </c>
      <c r="C39" s="483" t="s">
        <v>2500</v>
      </c>
      <c r="D39" s="483" t="s">
        <v>2501</v>
      </c>
      <c r="E39" s="306"/>
      <c r="F39" s="306"/>
      <c r="G39" s="306"/>
      <c r="H39" s="306"/>
    </row>
    <row r="40" spans="1:8" s="250" customFormat="1" ht="96">
      <c r="A40" s="482" t="s">
        <v>2498</v>
      </c>
      <c r="B40" s="483" t="s">
        <v>2502</v>
      </c>
      <c r="C40" s="483" t="s">
        <v>2503</v>
      </c>
      <c r="D40" s="483" t="s">
        <v>2504</v>
      </c>
      <c r="E40" s="306"/>
      <c r="F40" s="306"/>
      <c r="G40" s="306"/>
      <c r="H40" s="306"/>
    </row>
    <row r="41" spans="1:8" s="250" customFormat="1" ht="96">
      <c r="A41" s="482" t="s">
        <v>2498</v>
      </c>
      <c r="B41" s="483" t="s">
        <v>2505</v>
      </c>
      <c r="C41" s="483" t="s">
        <v>2506</v>
      </c>
      <c r="D41" s="483" t="s">
        <v>2507</v>
      </c>
      <c r="E41" s="306"/>
      <c r="F41" s="306"/>
      <c r="G41" s="306"/>
      <c r="H41" s="306"/>
    </row>
    <row r="42" spans="1:8" s="250" customFormat="1" ht="64">
      <c r="A42" s="482" t="s">
        <v>2498</v>
      </c>
      <c r="B42" s="483" t="s">
        <v>2508</v>
      </c>
      <c r="C42" s="483" t="s">
        <v>2438</v>
      </c>
      <c r="D42" s="483" t="s">
        <v>2509</v>
      </c>
      <c r="E42" s="306"/>
      <c r="F42" s="306"/>
      <c r="G42" s="306"/>
      <c r="H42" s="306"/>
    </row>
    <row r="43" spans="1:8" s="250" customFormat="1" ht="48">
      <c r="A43" s="482" t="s">
        <v>2498</v>
      </c>
      <c r="B43" s="483" t="s">
        <v>2510</v>
      </c>
      <c r="C43" s="483" t="s">
        <v>2511</v>
      </c>
      <c r="D43" s="483" t="s">
        <v>2512</v>
      </c>
      <c r="E43" s="306"/>
      <c r="F43" s="306"/>
      <c r="G43" s="306"/>
      <c r="H43" s="306"/>
    </row>
    <row r="44" spans="1:8" s="250" customFormat="1" ht="48">
      <c r="A44" s="482" t="s">
        <v>2513</v>
      </c>
      <c r="B44" s="483" t="s">
        <v>2514</v>
      </c>
      <c r="C44" s="483" t="s">
        <v>2428</v>
      </c>
      <c r="D44" s="483" t="s">
        <v>2515</v>
      </c>
      <c r="E44" s="306"/>
      <c r="F44" s="306"/>
      <c r="G44" s="306"/>
      <c r="H44" s="306"/>
    </row>
    <row r="45" spans="1:8" s="250" customFormat="1" ht="128">
      <c r="A45" s="482" t="s">
        <v>2513</v>
      </c>
      <c r="B45" s="483" t="s">
        <v>2516</v>
      </c>
      <c r="C45" s="483" t="s">
        <v>2517</v>
      </c>
      <c r="D45" s="483" t="s">
        <v>2518</v>
      </c>
      <c r="E45" s="306"/>
      <c r="F45" s="306"/>
      <c r="G45" s="306"/>
      <c r="H45" s="306"/>
    </row>
    <row r="46" spans="1:8" s="250" customFormat="1" ht="192">
      <c r="A46" s="482" t="s">
        <v>2513</v>
      </c>
      <c r="B46" s="483" t="s">
        <v>2519</v>
      </c>
      <c r="C46" s="483" t="s">
        <v>2428</v>
      </c>
      <c r="D46" s="483" t="s">
        <v>2520</v>
      </c>
      <c r="E46" s="306"/>
      <c r="F46" s="306"/>
      <c r="G46" s="306"/>
      <c r="H46" s="306"/>
    </row>
    <row r="47" spans="1:8" s="250" customFormat="1" ht="112">
      <c r="A47" s="482" t="s">
        <v>2706</v>
      </c>
      <c r="B47" s="483" t="s">
        <v>2521</v>
      </c>
      <c r="C47" s="483" t="s">
        <v>2522</v>
      </c>
      <c r="D47" s="483" t="s">
        <v>2523</v>
      </c>
      <c r="E47" s="306"/>
      <c r="F47" s="306"/>
      <c r="G47" s="306"/>
      <c r="H47" s="306"/>
    </row>
    <row r="48" spans="1:8" s="250" customFormat="1" ht="32">
      <c r="A48" s="482" t="s">
        <v>2706</v>
      </c>
      <c r="B48" s="483" t="s">
        <v>2524</v>
      </c>
      <c r="C48" s="483" t="s">
        <v>2428</v>
      </c>
      <c r="D48" s="483" t="s">
        <v>2525</v>
      </c>
      <c r="E48" s="306"/>
      <c r="F48" s="306"/>
      <c r="G48" s="306"/>
      <c r="H48" s="306"/>
    </row>
    <row r="49" spans="1:8" s="250" customFormat="1" ht="160">
      <c r="A49" s="482" t="s">
        <v>2706</v>
      </c>
      <c r="B49" s="483" t="s">
        <v>2526</v>
      </c>
      <c r="C49" s="483" t="s">
        <v>2527</v>
      </c>
      <c r="D49" s="483" t="s">
        <v>2528</v>
      </c>
      <c r="E49" s="306"/>
      <c r="F49" s="306"/>
      <c r="G49" s="306"/>
      <c r="H49" s="306"/>
    </row>
    <row r="50" spans="1:8" s="250" customFormat="1" ht="48">
      <c r="A50" s="482" t="s">
        <v>2529</v>
      </c>
      <c r="B50" s="483" t="s">
        <v>2530</v>
      </c>
      <c r="C50" s="483" t="s">
        <v>2531</v>
      </c>
      <c r="D50" s="483" t="s">
        <v>2532</v>
      </c>
      <c r="E50" s="306"/>
      <c r="F50" s="306"/>
      <c r="G50" s="306"/>
      <c r="H50" s="306"/>
    </row>
    <row r="51" spans="1:8" s="250" customFormat="1" ht="64">
      <c r="A51" s="482" t="s">
        <v>2529</v>
      </c>
      <c r="B51" s="483" t="s">
        <v>2533</v>
      </c>
      <c r="C51" s="483" t="s">
        <v>2428</v>
      </c>
      <c r="D51" s="483" t="s">
        <v>2534</v>
      </c>
      <c r="E51" s="306"/>
      <c r="F51" s="306"/>
      <c r="G51" s="306"/>
      <c r="H51" s="306"/>
    </row>
    <row r="52" spans="1:8" s="250" customFormat="1" ht="350">
      <c r="A52" s="482" t="s">
        <v>2707</v>
      </c>
      <c r="B52" s="483" t="s">
        <v>2535</v>
      </c>
      <c r="C52" s="483" t="s">
        <v>2428</v>
      </c>
      <c r="D52" s="483" t="s">
        <v>2536</v>
      </c>
      <c r="E52" s="306"/>
      <c r="F52" s="306"/>
      <c r="G52" s="306"/>
      <c r="H52" s="306"/>
    </row>
    <row r="53" spans="1:8" s="250" customFormat="1" ht="48">
      <c r="A53" s="482" t="s">
        <v>2707</v>
      </c>
      <c r="B53" s="483" t="s">
        <v>2537</v>
      </c>
      <c r="C53" s="483" t="s">
        <v>2506</v>
      </c>
      <c r="D53" s="483" t="s">
        <v>2538</v>
      </c>
      <c r="E53" s="306"/>
      <c r="F53" s="306"/>
      <c r="G53" s="306"/>
      <c r="H53" s="306"/>
    </row>
    <row r="54" spans="1:8" s="250" customFormat="1" ht="112">
      <c r="A54" s="482" t="s">
        <v>2707</v>
      </c>
      <c r="B54" s="483" t="s">
        <v>2539</v>
      </c>
      <c r="C54" s="483" t="s">
        <v>2506</v>
      </c>
      <c r="D54" s="483" t="s">
        <v>2540</v>
      </c>
      <c r="E54" s="306"/>
      <c r="F54" s="306"/>
      <c r="G54" s="306"/>
      <c r="H54" s="306"/>
    </row>
    <row r="55" spans="1:8" s="250" customFormat="1" ht="80">
      <c r="A55" s="482" t="s">
        <v>2707</v>
      </c>
      <c r="B55" s="483" t="s">
        <v>2541</v>
      </c>
      <c r="C55" s="483" t="s">
        <v>2542</v>
      </c>
      <c r="D55" s="483" t="s">
        <v>2543</v>
      </c>
      <c r="E55" s="306"/>
      <c r="F55" s="306"/>
      <c r="G55" s="306"/>
      <c r="H55" s="306"/>
    </row>
    <row r="56" spans="1:8" s="250" customFormat="1" ht="96">
      <c r="A56" s="482" t="s">
        <v>2707</v>
      </c>
      <c r="B56" s="483" t="s">
        <v>2544</v>
      </c>
      <c r="C56" s="483" t="s">
        <v>2545</v>
      </c>
      <c r="D56" s="483" t="s">
        <v>2546</v>
      </c>
      <c r="E56" s="306"/>
      <c r="F56" s="306"/>
      <c r="G56" s="306"/>
      <c r="H56" s="306"/>
    </row>
    <row r="57" spans="1:8" s="250" customFormat="1" ht="128">
      <c r="A57" s="482" t="s">
        <v>2547</v>
      </c>
      <c r="B57" s="483" t="s">
        <v>2548</v>
      </c>
      <c r="C57" s="483" t="s">
        <v>2425</v>
      </c>
      <c r="D57" s="483" t="s">
        <v>2549</v>
      </c>
      <c r="E57" s="306"/>
      <c r="F57" s="306"/>
      <c r="G57" s="306"/>
      <c r="H57" s="306"/>
    </row>
    <row r="58" spans="1:8" s="250" customFormat="1" ht="64">
      <c r="A58" s="482" t="s">
        <v>2550</v>
      </c>
      <c r="B58" s="483" t="s">
        <v>2551</v>
      </c>
      <c r="C58" s="483" t="s">
        <v>2506</v>
      </c>
      <c r="D58" s="483" t="s">
        <v>2531</v>
      </c>
      <c r="E58" s="306"/>
      <c r="F58" s="306"/>
      <c r="G58" s="306"/>
      <c r="H58" s="306"/>
    </row>
    <row r="59" spans="1:8" s="250" customFormat="1" ht="128">
      <c r="A59" s="482" t="s">
        <v>2550</v>
      </c>
      <c r="B59" s="483" t="s">
        <v>2552</v>
      </c>
      <c r="C59" s="483" t="s">
        <v>2553</v>
      </c>
      <c r="D59" s="483" t="s">
        <v>2554</v>
      </c>
      <c r="E59" s="306"/>
      <c r="F59" s="306"/>
      <c r="G59" s="306"/>
      <c r="H59" s="306"/>
    </row>
    <row r="60" spans="1:8" s="250" customFormat="1" ht="96">
      <c r="A60" s="482" t="s">
        <v>2555</v>
      </c>
      <c r="B60" s="483" t="s">
        <v>2556</v>
      </c>
      <c r="C60" s="483" t="s">
        <v>2557</v>
      </c>
      <c r="D60" s="483" t="s">
        <v>2558</v>
      </c>
      <c r="E60" s="306"/>
      <c r="F60" s="306"/>
      <c r="G60" s="306"/>
      <c r="H60" s="306"/>
    </row>
    <row r="61" spans="1:8" s="250" customFormat="1" ht="176">
      <c r="A61" s="482" t="s">
        <v>2559</v>
      </c>
      <c r="B61" s="483" t="s">
        <v>2560</v>
      </c>
      <c r="C61" s="483" t="s">
        <v>2561</v>
      </c>
      <c r="D61" s="483" t="s">
        <v>2562</v>
      </c>
      <c r="E61" s="306"/>
      <c r="F61" s="306"/>
      <c r="G61" s="306"/>
      <c r="H61" s="306"/>
    </row>
    <row r="62" spans="1:8" s="250" customFormat="1" ht="64">
      <c r="A62" s="482" t="s">
        <v>2559</v>
      </c>
      <c r="B62" s="483" t="s">
        <v>2563</v>
      </c>
      <c r="C62" s="483" t="s">
        <v>2564</v>
      </c>
      <c r="D62" s="483" t="s">
        <v>2565</v>
      </c>
      <c r="E62" s="306"/>
      <c r="F62" s="306"/>
      <c r="G62" s="306"/>
      <c r="H62" s="306"/>
    </row>
    <row r="63" spans="1:8" s="250" customFormat="1" ht="64">
      <c r="A63" s="482" t="s">
        <v>2559</v>
      </c>
      <c r="B63" s="483" t="s">
        <v>2566</v>
      </c>
      <c r="C63" s="483" t="s">
        <v>2564</v>
      </c>
      <c r="D63" s="483" t="s">
        <v>2531</v>
      </c>
      <c r="E63" s="306"/>
      <c r="F63" s="306"/>
      <c r="G63" s="306"/>
      <c r="H63" s="306"/>
    </row>
    <row r="64" spans="1:8" s="250" customFormat="1" ht="48">
      <c r="A64" s="482" t="s">
        <v>2559</v>
      </c>
      <c r="B64" s="483" t="s">
        <v>2567</v>
      </c>
      <c r="C64" s="483" t="s">
        <v>2568</v>
      </c>
      <c r="D64" s="483" t="s">
        <v>2531</v>
      </c>
      <c r="E64" s="306"/>
      <c r="F64" s="306"/>
      <c r="G64" s="306"/>
      <c r="H64" s="306"/>
    </row>
    <row r="65" spans="1:8" s="250" customFormat="1" ht="64">
      <c r="A65" s="482" t="s">
        <v>2569</v>
      </c>
      <c r="B65" s="483" t="s">
        <v>2570</v>
      </c>
      <c r="C65" s="483" t="s">
        <v>2571</v>
      </c>
      <c r="D65" s="483" t="s">
        <v>2572</v>
      </c>
      <c r="E65" s="306"/>
      <c r="F65" s="306"/>
      <c r="G65" s="306"/>
      <c r="H65" s="306"/>
    </row>
    <row r="66" spans="1:8" s="250" customFormat="1" ht="64">
      <c r="A66" s="482" t="s">
        <v>2573</v>
      </c>
      <c r="B66" s="483" t="s">
        <v>2574</v>
      </c>
      <c r="C66" s="483" t="s">
        <v>2575</v>
      </c>
      <c r="D66" s="483" t="s">
        <v>2576</v>
      </c>
      <c r="E66" s="306"/>
      <c r="F66" s="306"/>
      <c r="G66" s="306"/>
      <c r="H66" s="306"/>
    </row>
    <row r="67" spans="1:8" s="250" customFormat="1" ht="48">
      <c r="A67" s="482" t="s">
        <v>2573</v>
      </c>
      <c r="B67" s="483" t="s">
        <v>2577</v>
      </c>
      <c r="C67" s="483" t="s">
        <v>2425</v>
      </c>
      <c r="D67" s="483" t="s">
        <v>2578</v>
      </c>
      <c r="E67" s="306"/>
      <c r="F67" s="306"/>
      <c r="G67" s="306"/>
      <c r="H67" s="306"/>
    </row>
    <row r="68" spans="1:8" s="250" customFormat="1" ht="96">
      <c r="A68" s="482" t="s">
        <v>2573</v>
      </c>
      <c r="B68" s="483" t="s">
        <v>2579</v>
      </c>
      <c r="C68" s="483" t="s">
        <v>2425</v>
      </c>
      <c r="D68" s="483" t="s">
        <v>2531</v>
      </c>
      <c r="E68" s="306"/>
      <c r="F68" s="306"/>
      <c r="G68" s="306"/>
      <c r="H68" s="306"/>
    </row>
    <row r="69" spans="1:8" s="250" customFormat="1" ht="112">
      <c r="A69" s="482" t="s">
        <v>2580</v>
      </c>
      <c r="B69" s="483" t="s">
        <v>2581</v>
      </c>
      <c r="C69" s="483" t="s">
        <v>2425</v>
      </c>
      <c r="D69" s="483" t="s">
        <v>2582</v>
      </c>
      <c r="E69" s="306"/>
      <c r="F69" s="306"/>
      <c r="G69" s="306"/>
      <c r="H69" s="306"/>
    </row>
    <row r="70" spans="1:8" s="250" customFormat="1" ht="176">
      <c r="A70" s="482" t="s">
        <v>2580</v>
      </c>
      <c r="B70" s="483" t="s">
        <v>2583</v>
      </c>
      <c r="C70" s="483" t="s">
        <v>2584</v>
      </c>
      <c r="D70" s="483" t="s">
        <v>2585</v>
      </c>
      <c r="E70" s="306"/>
      <c r="F70" s="306"/>
      <c r="G70" s="306"/>
      <c r="H70" s="306"/>
    </row>
    <row r="71" spans="1:8" s="250" customFormat="1" ht="128">
      <c r="A71" s="482" t="s">
        <v>2580</v>
      </c>
      <c r="B71" s="483" t="s">
        <v>2586</v>
      </c>
      <c r="C71" s="483" t="s">
        <v>2587</v>
      </c>
      <c r="D71" s="483" t="s">
        <v>2531</v>
      </c>
      <c r="E71" s="306"/>
      <c r="F71" s="306"/>
      <c r="G71" s="306"/>
      <c r="H71" s="306"/>
    </row>
    <row r="72" spans="1:8" s="250" customFormat="1" ht="64">
      <c r="A72" s="482" t="s">
        <v>2580</v>
      </c>
      <c r="B72" s="483" t="s">
        <v>2588</v>
      </c>
      <c r="C72" s="483" t="s">
        <v>2589</v>
      </c>
      <c r="D72" s="483" t="s">
        <v>2590</v>
      </c>
      <c r="E72" s="306"/>
      <c r="F72" s="306"/>
      <c r="G72" s="306"/>
      <c r="H72" s="306"/>
    </row>
    <row r="73" spans="1:8" s="250" customFormat="1" ht="112">
      <c r="A73" s="482" t="s">
        <v>2591</v>
      </c>
      <c r="B73" s="483" t="s">
        <v>2592</v>
      </c>
      <c r="C73" s="483" t="s">
        <v>2593</v>
      </c>
      <c r="D73" s="483" t="s">
        <v>2594</v>
      </c>
      <c r="E73" s="306"/>
      <c r="F73" s="306"/>
      <c r="G73" s="306"/>
      <c r="H73" s="306"/>
    </row>
    <row r="74" spans="1:8" s="250" customFormat="1" ht="80">
      <c r="A74" s="482" t="s">
        <v>2591</v>
      </c>
      <c r="B74" s="483" t="s">
        <v>2595</v>
      </c>
      <c r="C74" s="483" t="s">
        <v>2596</v>
      </c>
      <c r="D74" s="483" t="s">
        <v>2597</v>
      </c>
      <c r="E74" s="306"/>
      <c r="F74" s="306"/>
      <c r="G74" s="306"/>
      <c r="H74" s="306"/>
    </row>
    <row r="75" spans="1:8" s="250" customFormat="1" ht="64">
      <c r="A75" s="482" t="s">
        <v>2591</v>
      </c>
      <c r="B75" s="483" t="s">
        <v>2598</v>
      </c>
      <c r="C75" s="483" t="s">
        <v>2599</v>
      </c>
      <c r="D75" s="483" t="s">
        <v>2600</v>
      </c>
      <c r="E75" s="306"/>
      <c r="F75" s="306"/>
      <c r="G75" s="306"/>
      <c r="H75" s="306"/>
    </row>
    <row r="76" spans="1:8" s="250" customFormat="1" ht="80">
      <c r="A76" s="482" t="s">
        <v>2591</v>
      </c>
      <c r="B76" s="483" t="s">
        <v>2601</v>
      </c>
      <c r="C76" s="483" t="s">
        <v>2602</v>
      </c>
      <c r="D76" s="483" t="s">
        <v>2603</v>
      </c>
      <c r="E76" s="306"/>
      <c r="F76" s="306"/>
      <c r="G76" s="306"/>
      <c r="H76" s="306"/>
    </row>
    <row r="77" spans="1:8" s="250" customFormat="1" ht="80">
      <c r="A77" s="482" t="s">
        <v>2591</v>
      </c>
      <c r="B77" s="483" t="s">
        <v>2604</v>
      </c>
      <c r="C77" s="483" t="s">
        <v>2599</v>
      </c>
      <c r="D77" s="483" t="s">
        <v>2605</v>
      </c>
      <c r="E77" s="306"/>
      <c r="F77" s="306"/>
      <c r="G77" s="306"/>
      <c r="H77" s="306"/>
    </row>
    <row r="78" spans="1:8" s="250" customFormat="1" ht="112">
      <c r="A78" s="482" t="s">
        <v>2591</v>
      </c>
      <c r="B78" s="483" t="s">
        <v>2606</v>
      </c>
      <c r="C78" s="483" t="s">
        <v>2607</v>
      </c>
      <c r="D78" s="483" t="s">
        <v>2608</v>
      </c>
      <c r="E78" s="306"/>
      <c r="F78" s="306"/>
      <c r="G78" s="306"/>
      <c r="H78" s="306"/>
    </row>
    <row r="79" spans="1:8" s="250" customFormat="1" ht="48">
      <c r="A79" s="482" t="s">
        <v>2591</v>
      </c>
      <c r="B79" s="483" t="s">
        <v>2609</v>
      </c>
      <c r="C79" s="483" t="s">
        <v>2610</v>
      </c>
      <c r="D79" s="483" t="s">
        <v>2611</v>
      </c>
      <c r="E79" s="306"/>
      <c r="F79" s="306"/>
      <c r="G79" s="306"/>
      <c r="H79" s="306"/>
    </row>
    <row r="80" spans="1:8" s="250" customFormat="1" ht="96">
      <c r="A80" s="482" t="s">
        <v>2612</v>
      </c>
      <c r="B80" s="483" t="s">
        <v>2613</v>
      </c>
      <c r="C80" s="483" t="s">
        <v>2614</v>
      </c>
      <c r="D80" s="483" t="s">
        <v>2615</v>
      </c>
      <c r="E80" s="306"/>
      <c r="F80" s="306"/>
      <c r="G80" s="306"/>
      <c r="H80" s="306"/>
    </row>
    <row r="81" spans="1:8" s="250" customFormat="1" ht="64">
      <c r="A81" s="482" t="s">
        <v>2612</v>
      </c>
      <c r="B81" s="483" t="s">
        <v>2616</v>
      </c>
      <c r="C81" s="483" t="s">
        <v>2428</v>
      </c>
      <c r="D81" s="483" t="s">
        <v>2531</v>
      </c>
      <c r="E81" s="306"/>
      <c r="F81" s="306"/>
      <c r="G81" s="306"/>
      <c r="H81" s="306"/>
    </row>
    <row r="82" spans="1:8" s="250" customFormat="1" ht="112">
      <c r="A82" s="482" t="s">
        <v>2617</v>
      </c>
      <c r="B82" s="483" t="s">
        <v>2618</v>
      </c>
      <c r="C82" s="483" t="s">
        <v>2575</v>
      </c>
      <c r="D82" s="483" t="s">
        <v>2619</v>
      </c>
      <c r="E82" s="306"/>
      <c r="F82" s="306"/>
      <c r="G82" s="306"/>
      <c r="H82" s="306"/>
    </row>
    <row r="83" spans="1:8" s="250" customFormat="1" ht="64">
      <c r="A83" s="482" t="s">
        <v>2617</v>
      </c>
      <c r="B83" s="483" t="s">
        <v>2616</v>
      </c>
      <c r="C83" s="483" t="s">
        <v>2620</v>
      </c>
      <c r="D83" s="483" t="s">
        <v>2531</v>
      </c>
      <c r="E83" s="306"/>
      <c r="F83" s="306"/>
      <c r="G83" s="306"/>
      <c r="H83" s="306"/>
    </row>
    <row r="84" spans="1:8" s="250" customFormat="1" ht="48">
      <c r="A84" s="482" t="s">
        <v>2617</v>
      </c>
      <c r="B84" s="483" t="s">
        <v>2621</v>
      </c>
      <c r="C84" s="483" t="s">
        <v>2506</v>
      </c>
      <c r="D84" s="483" t="s">
        <v>2622</v>
      </c>
      <c r="E84" s="306"/>
      <c r="F84" s="306"/>
      <c r="G84" s="306"/>
      <c r="H84" s="306"/>
    </row>
    <row r="85" spans="1:8" s="250" customFormat="1" ht="48">
      <c r="A85" s="482" t="s">
        <v>2617</v>
      </c>
      <c r="B85" s="483" t="s">
        <v>2623</v>
      </c>
      <c r="C85" s="483" t="s">
        <v>2624</v>
      </c>
      <c r="D85" s="483" t="s">
        <v>2625</v>
      </c>
      <c r="E85" s="306"/>
      <c r="F85" s="306"/>
      <c r="G85" s="306"/>
      <c r="H85" s="306"/>
    </row>
    <row r="86" spans="1:8" s="250" customFormat="1" ht="64">
      <c r="A86" s="482" t="s">
        <v>2626</v>
      </c>
      <c r="B86" s="483" t="s">
        <v>2627</v>
      </c>
      <c r="C86" s="483" t="s">
        <v>2517</v>
      </c>
      <c r="D86" s="483" t="s">
        <v>2531</v>
      </c>
      <c r="E86" s="306"/>
      <c r="F86" s="306"/>
      <c r="G86" s="306"/>
      <c r="H86" s="306"/>
    </row>
    <row r="87" spans="1:8" s="250" customFormat="1" ht="64">
      <c r="A87" s="482" t="s">
        <v>2628</v>
      </c>
      <c r="B87" s="483" t="s">
        <v>2629</v>
      </c>
      <c r="C87" s="483" t="s">
        <v>2425</v>
      </c>
      <c r="D87" s="483" t="s">
        <v>2630</v>
      </c>
      <c r="E87" s="306"/>
      <c r="F87" s="306"/>
      <c r="G87" s="306"/>
      <c r="H87" s="306"/>
    </row>
    <row r="88" spans="1:8" s="250" customFormat="1" ht="64">
      <c r="A88" s="482" t="s">
        <v>2628</v>
      </c>
      <c r="B88" s="483" t="s">
        <v>2631</v>
      </c>
      <c r="C88" s="483" t="s">
        <v>2425</v>
      </c>
      <c r="D88" s="483" t="s">
        <v>2632</v>
      </c>
      <c r="E88" s="306"/>
      <c r="F88" s="306"/>
      <c r="G88" s="306"/>
      <c r="H88" s="306"/>
    </row>
    <row r="89" spans="1:8" s="250" customFormat="1" ht="64">
      <c r="A89" s="482" t="s">
        <v>2628</v>
      </c>
      <c r="B89" s="483" t="s">
        <v>2633</v>
      </c>
      <c r="C89" s="483" t="s">
        <v>2634</v>
      </c>
      <c r="D89" s="483" t="s">
        <v>2635</v>
      </c>
      <c r="E89" s="306"/>
      <c r="F89" s="306"/>
      <c r="G89" s="306"/>
      <c r="H89" s="306"/>
    </row>
    <row r="90" spans="1:8" s="250" customFormat="1" ht="64">
      <c r="A90" s="482" t="s">
        <v>2636</v>
      </c>
      <c r="B90" s="483" t="s">
        <v>2637</v>
      </c>
      <c r="C90" s="483" t="s">
        <v>2425</v>
      </c>
      <c r="D90" s="483" t="s">
        <v>2638</v>
      </c>
      <c r="E90" s="306"/>
      <c r="F90" s="306"/>
      <c r="G90" s="306"/>
      <c r="H90" s="306"/>
    </row>
    <row r="91" spans="1:8" s="250" customFormat="1" ht="64">
      <c r="A91" s="482" t="s">
        <v>2636</v>
      </c>
      <c r="B91" s="483" t="s">
        <v>2639</v>
      </c>
      <c r="C91" s="483" t="s">
        <v>2425</v>
      </c>
      <c r="D91" s="483" t="s">
        <v>2640</v>
      </c>
      <c r="E91" s="306"/>
      <c r="F91" s="306"/>
      <c r="G91" s="306"/>
      <c r="H91" s="306"/>
    </row>
    <row r="92" spans="1:8" s="250" customFormat="1" ht="64">
      <c r="A92" s="482" t="s">
        <v>2636</v>
      </c>
      <c r="B92" s="483" t="s">
        <v>2641</v>
      </c>
      <c r="C92" s="483" t="s">
        <v>2425</v>
      </c>
      <c r="D92" s="483" t="s">
        <v>2642</v>
      </c>
      <c r="E92" s="306"/>
      <c r="F92" s="306"/>
      <c r="G92" s="306"/>
      <c r="H92" s="306"/>
    </row>
    <row r="93" spans="1:8" s="250" customFormat="1" ht="48">
      <c r="A93" s="482" t="s">
        <v>2636</v>
      </c>
      <c r="B93" s="483" t="s">
        <v>2643</v>
      </c>
      <c r="C93" s="483" t="s">
        <v>2428</v>
      </c>
      <c r="D93" s="483" t="s">
        <v>2644</v>
      </c>
      <c r="E93" s="306"/>
      <c r="F93" s="306"/>
      <c r="G93" s="306"/>
      <c r="H93" s="306"/>
    </row>
    <row r="94" spans="1:8" s="250" customFormat="1" ht="64">
      <c r="A94" s="482" t="s">
        <v>2636</v>
      </c>
      <c r="B94" s="483" t="s">
        <v>2645</v>
      </c>
      <c r="C94" s="483" t="s">
        <v>2425</v>
      </c>
      <c r="D94" s="483" t="s">
        <v>2531</v>
      </c>
      <c r="E94" s="306"/>
      <c r="F94" s="306"/>
      <c r="G94" s="306"/>
      <c r="H94" s="306"/>
    </row>
    <row r="95" spans="1:8" s="250" customFormat="1" ht="176">
      <c r="A95" s="482" t="s">
        <v>2646</v>
      </c>
      <c r="B95" s="483" t="s">
        <v>2647</v>
      </c>
      <c r="C95" s="483" t="s">
        <v>2634</v>
      </c>
      <c r="D95" s="483" t="s">
        <v>2531</v>
      </c>
      <c r="E95" s="306"/>
      <c r="F95" s="306"/>
      <c r="G95" s="306"/>
      <c r="H95" s="306"/>
    </row>
    <row r="96" spans="1:8" s="250" customFormat="1" ht="64">
      <c r="A96" s="482" t="s">
        <v>2646</v>
      </c>
      <c r="B96" s="483" t="s">
        <v>2648</v>
      </c>
      <c r="C96" s="483" t="s">
        <v>2649</v>
      </c>
      <c r="D96" s="483" t="s">
        <v>2531</v>
      </c>
      <c r="E96" s="306"/>
      <c r="F96" s="306"/>
      <c r="G96" s="306"/>
      <c r="H96" s="306"/>
    </row>
    <row r="97" spans="1:8" s="250" customFormat="1" ht="64">
      <c r="A97" s="482" t="s">
        <v>2646</v>
      </c>
      <c r="B97" s="483" t="s">
        <v>2650</v>
      </c>
      <c r="C97" s="483" t="s">
        <v>2428</v>
      </c>
      <c r="D97" s="483" t="s">
        <v>2531</v>
      </c>
      <c r="E97" s="306"/>
      <c r="F97" s="306"/>
      <c r="G97" s="306"/>
      <c r="H97" s="306"/>
    </row>
    <row r="98" spans="1:8" s="250" customFormat="1" ht="64">
      <c r="A98" s="482" t="s">
        <v>2646</v>
      </c>
      <c r="B98" s="483" t="s">
        <v>2651</v>
      </c>
      <c r="C98" s="483" t="s">
        <v>2634</v>
      </c>
      <c r="D98" s="483" t="s">
        <v>2531</v>
      </c>
      <c r="E98" s="306"/>
      <c r="F98" s="306"/>
      <c r="G98" s="306"/>
      <c r="H98" s="306"/>
    </row>
    <row r="99" spans="1:8" s="250" customFormat="1" ht="64">
      <c r="A99" s="482" t="s">
        <v>2652</v>
      </c>
      <c r="B99" s="483" t="s">
        <v>2653</v>
      </c>
      <c r="C99" s="483" t="s">
        <v>2428</v>
      </c>
      <c r="D99" s="483" t="s">
        <v>2654</v>
      </c>
      <c r="E99" s="306"/>
      <c r="F99" s="306"/>
      <c r="G99" s="306"/>
      <c r="H99" s="306"/>
    </row>
    <row r="100" spans="1:8" s="250" customFormat="1" ht="112">
      <c r="A100" s="482" t="s">
        <v>2655</v>
      </c>
      <c r="B100" s="483" t="s">
        <v>2656</v>
      </c>
      <c r="C100" s="483" t="s">
        <v>2599</v>
      </c>
      <c r="D100" s="483" t="s">
        <v>2657</v>
      </c>
      <c r="E100" s="306"/>
      <c r="F100" s="306"/>
      <c r="G100" s="306"/>
      <c r="H100" s="306"/>
    </row>
    <row r="101" spans="1:8" s="250" customFormat="1" ht="64">
      <c r="A101" s="482" t="s">
        <v>2655</v>
      </c>
      <c r="B101" s="483" t="s">
        <v>2658</v>
      </c>
      <c r="C101" s="483" t="s">
        <v>2425</v>
      </c>
      <c r="D101" s="483" t="s">
        <v>2659</v>
      </c>
      <c r="E101" s="307" t="s">
        <v>1466</v>
      </c>
      <c r="F101" s="306"/>
      <c r="G101" s="306"/>
      <c r="H101" s="306"/>
    </row>
    <row r="102" spans="1:8" s="250" customFormat="1" ht="64">
      <c r="A102" s="482" t="s">
        <v>2655</v>
      </c>
      <c r="B102" s="483" t="s">
        <v>2660</v>
      </c>
      <c r="C102" s="483" t="s">
        <v>2425</v>
      </c>
      <c r="D102" s="483" t="s">
        <v>2661</v>
      </c>
      <c r="E102" s="306"/>
      <c r="F102" s="306"/>
      <c r="G102" s="306"/>
      <c r="H102" s="306"/>
    </row>
    <row r="103" spans="1:8" s="250" customFormat="1" ht="112">
      <c r="A103" s="482" t="s">
        <v>2655</v>
      </c>
      <c r="B103" s="483" t="s">
        <v>2662</v>
      </c>
      <c r="C103" s="483" t="s">
        <v>2663</v>
      </c>
      <c r="D103" s="483" t="s">
        <v>2531</v>
      </c>
      <c r="E103" s="306"/>
      <c r="F103" s="306"/>
      <c r="G103" s="306"/>
      <c r="H103" s="306"/>
    </row>
    <row r="104" spans="1:8" s="250" customFormat="1" ht="192">
      <c r="A104" s="482" t="s">
        <v>2655</v>
      </c>
      <c r="B104" s="483" t="s">
        <v>2664</v>
      </c>
      <c r="C104" s="483" t="s">
        <v>2665</v>
      </c>
      <c r="D104" s="483" t="s">
        <v>2666</v>
      </c>
      <c r="E104" s="306"/>
      <c r="F104" s="306"/>
      <c r="G104" s="306"/>
      <c r="H104" s="306"/>
    </row>
    <row r="105" spans="1:8" s="250" customFormat="1" ht="96">
      <c r="A105" s="482" t="s">
        <v>2667</v>
      </c>
      <c r="B105" s="483" t="s">
        <v>2668</v>
      </c>
      <c r="C105" s="483" t="s">
        <v>2425</v>
      </c>
      <c r="D105" s="483" t="s">
        <v>2669</v>
      </c>
      <c r="E105" s="306"/>
      <c r="F105" s="306"/>
      <c r="G105" s="306"/>
      <c r="H105" s="306"/>
    </row>
    <row r="106" spans="1:8" s="250" customFormat="1" ht="176">
      <c r="A106" s="482" t="s">
        <v>2667</v>
      </c>
      <c r="B106" s="483" t="s">
        <v>2670</v>
      </c>
      <c r="C106" s="483" t="s">
        <v>2425</v>
      </c>
      <c r="D106" s="483" t="s">
        <v>2671</v>
      </c>
      <c r="E106" s="306"/>
      <c r="F106" s="306"/>
      <c r="G106" s="306"/>
      <c r="H106" s="306"/>
    </row>
    <row r="107" spans="1:8" s="250" customFormat="1" ht="80">
      <c r="A107" s="482" t="s">
        <v>2667</v>
      </c>
      <c r="B107" s="483" t="s">
        <v>2672</v>
      </c>
      <c r="C107" s="483" t="s">
        <v>2673</v>
      </c>
      <c r="D107" s="483" t="s">
        <v>2531</v>
      </c>
      <c r="E107" s="306"/>
      <c r="F107" s="306"/>
      <c r="G107" s="306"/>
      <c r="H107" s="306"/>
    </row>
    <row r="108" spans="1:8" s="250" customFormat="1" ht="80">
      <c r="A108" s="482" t="s">
        <v>2674</v>
      </c>
      <c r="B108" s="483" t="s">
        <v>2675</v>
      </c>
      <c r="C108" s="483" t="s">
        <v>2676</v>
      </c>
      <c r="D108" s="483" t="s">
        <v>2677</v>
      </c>
      <c r="E108" s="306"/>
      <c r="F108" s="306"/>
      <c r="G108" s="306"/>
      <c r="H108" s="306"/>
    </row>
    <row r="109" spans="1:8" s="250" customFormat="1" ht="144">
      <c r="A109" s="482" t="s">
        <v>2678</v>
      </c>
      <c r="B109" s="483" t="s">
        <v>2679</v>
      </c>
      <c r="C109" s="483" t="s">
        <v>2680</v>
      </c>
      <c r="D109" s="483" t="s">
        <v>2681</v>
      </c>
      <c r="E109" s="306"/>
      <c r="F109" s="306"/>
      <c r="G109" s="306"/>
      <c r="H109" s="306"/>
    </row>
    <row r="110" spans="1:8" s="250" customFormat="1" ht="64">
      <c r="A110" s="482" t="s">
        <v>2678</v>
      </c>
      <c r="B110" s="483" t="s">
        <v>2682</v>
      </c>
      <c r="C110" s="483" t="s">
        <v>2683</v>
      </c>
      <c r="D110" s="483" t="s">
        <v>2531</v>
      </c>
      <c r="E110" s="306"/>
      <c r="F110" s="306"/>
      <c r="G110" s="306"/>
      <c r="H110" s="306"/>
    </row>
    <row r="111" spans="1:8" s="250" customFormat="1" ht="96">
      <c r="A111" s="482" t="s">
        <v>2678</v>
      </c>
      <c r="B111" s="483" t="s">
        <v>2684</v>
      </c>
      <c r="C111" s="483" t="s">
        <v>2425</v>
      </c>
      <c r="D111" s="483" t="s">
        <v>2685</v>
      </c>
      <c r="E111" s="306"/>
      <c r="F111" s="306"/>
      <c r="G111" s="306"/>
      <c r="H111" s="306"/>
    </row>
    <row r="112" spans="1:8" s="250" customFormat="1" ht="48">
      <c r="A112" s="482" t="s">
        <v>2678</v>
      </c>
      <c r="B112" s="483" t="s">
        <v>2686</v>
      </c>
      <c r="C112" s="483" t="s">
        <v>2680</v>
      </c>
      <c r="D112" s="483" t="s">
        <v>2590</v>
      </c>
      <c r="E112" s="306"/>
      <c r="F112" s="306"/>
      <c r="G112" s="306"/>
      <c r="H112" s="306"/>
    </row>
    <row r="113" spans="1:8" s="250" customFormat="1" ht="112">
      <c r="A113" s="482" t="s">
        <v>2678</v>
      </c>
      <c r="B113" s="483" t="s">
        <v>2687</v>
      </c>
      <c r="C113" s="483" t="s">
        <v>2425</v>
      </c>
      <c r="D113" s="483" t="s">
        <v>2688</v>
      </c>
      <c r="E113" s="306"/>
      <c r="F113" s="306"/>
      <c r="G113" s="306"/>
      <c r="H113" s="306"/>
    </row>
    <row r="114" spans="1:8" s="250" customFormat="1" ht="112">
      <c r="A114" s="482" t="s">
        <v>2689</v>
      </c>
      <c r="B114" s="483" t="s">
        <v>2690</v>
      </c>
      <c r="C114" s="483" t="s">
        <v>2691</v>
      </c>
      <c r="D114" s="483" t="s">
        <v>2692</v>
      </c>
      <c r="E114" s="306"/>
      <c r="F114" s="306"/>
      <c r="G114" s="306"/>
      <c r="H114" s="306"/>
    </row>
    <row r="115" spans="1:8" s="250" customFormat="1" ht="64">
      <c r="A115" s="482" t="s">
        <v>2693</v>
      </c>
      <c r="B115" s="483" t="s">
        <v>2694</v>
      </c>
      <c r="C115" s="483" t="s">
        <v>2425</v>
      </c>
      <c r="D115" s="483" t="s">
        <v>2695</v>
      </c>
      <c r="E115" s="306"/>
      <c r="F115" s="306"/>
      <c r="G115" s="306"/>
      <c r="H115" s="306"/>
    </row>
    <row r="116" spans="1:8" s="250" customFormat="1" ht="176">
      <c r="A116" s="482" t="s">
        <v>2693</v>
      </c>
      <c r="B116" s="483" t="s">
        <v>2696</v>
      </c>
      <c r="C116" s="483" t="s">
        <v>2697</v>
      </c>
      <c r="D116" s="483" t="s">
        <v>2698</v>
      </c>
      <c r="E116" s="306"/>
      <c r="F116" s="306"/>
      <c r="G116" s="306"/>
      <c r="H116" s="306"/>
    </row>
    <row r="117" spans="1:8" s="250" customFormat="1" ht="128">
      <c r="A117" s="482" t="s">
        <v>2693</v>
      </c>
      <c r="B117" s="483" t="s">
        <v>2699</v>
      </c>
      <c r="C117" s="483" t="s">
        <v>2428</v>
      </c>
      <c r="D117" s="483" t="s">
        <v>2700</v>
      </c>
      <c r="E117" s="306"/>
      <c r="F117" s="306"/>
      <c r="G117" s="306"/>
      <c r="H117" s="306"/>
    </row>
    <row r="118" spans="1:8" s="250" customFormat="1" ht="48">
      <c r="A118" s="482" t="s">
        <v>2701</v>
      </c>
      <c r="B118" s="483" t="s">
        <v>2702</v>
      </c>
      <c r="C118" s="483" t="s">
        <v>2425</v>
      </c>
      <c r="D118" s="483" t="s">
        <v>2703</v>
      </c>
      <c r="E118" s="306"/>
      <c r="F118" s="306"/>
      <c r="G118" s="306"/>
      <c r="H118" s="306"/>
    </row>
    <row r="119" spans="1:8" s="250" customFormat="1" ht="13">
      <c r="A119" s="584" t="s">
        <v>2709</v>
      </c>
      <c r="B119" s="585"/>
      <c r="C119" s="585"/>
      <c r="D119" s="586"/>
      <c r="E119" s="306"/>
      <c r="F119" s="306"/>
      <c r="G119" s="306"/>
      <c r="H119" s="306"/>
    </row>
    <row r="120" spans="1:8" s="250" customFormat="1" ht="13">
      <c r="A120" s="575"/>
      <c r="B120" s="576"/>
      <c r="C120" s="576"/>
      <c r="D120" s="577"/>
      <c r="E120" s="306"/>
      <c r="F120" s="306"/>
      <c r="G120" s="306"/>
      <c r="H120" s="306"/>
    </row>
    <row r="121" spans="1:8" s="250" customFormat="1" ht="13">
      <c r="A121" s="578"/>
      <c r="B121" s="579"/>
      <c r="C121" s="579"/>
      <c r="D121" s="580"/>
      <c r="E121" s="306"/>
      <c r="F121" s="306"/>
      <c r="G121" s="306"/>
      <c r="H121" s="306"/>
    </row>
    <row r="122" spans="1:8" s="72" customFormat="1" ht="13">
      <c r="A122" s="578"/>
      <c r="B122" s="579"/>
      <c r="C122" s="579"/>
      <c r="D122" s="580"/>
    </row>
    <row r="123" spans="1:8" s="15" customFormat="1" ht="13">
      <c r="A123" s="578"/>
      <c r="B123" s="579"/>
      <c r="C123" s="579"/>
      <c r="D123" s="580"/>
    </row>
    <row r="124" spans="1:8" s="15" customFormat="1" ht="13">
      <c r="A124" s="578"/>
      <c r="B124" s="579"/>
      <c r="C124" s="579"/>
      <c r="D124" s="580"/>
    </row>
    <row r="125" spans="1:8" s="15" customFormat="1" ht="13">
      <c r="A125" s="578"/>
      <c r="B125" s="579"/>
      <c r="C125" s="579"/>
      <c r="D125" s="580"/>
    </row>
    <row r="126" spans="1:8" s="15" customFormat="1" ht="13">
      <c r="A126" s="578"/>
      <c r="B126" s="579"/>
      <c r="C126" s="579"/>
      <c r="D126" s="580"/>
    </row>
    <row r="127" spans="1:8" s="15" customFormat="1" ht="13">
      <c r="A127" s="581"/>
      <c r="B127" s="582"/>
      <c r="C127" s="582"/>
      <c r="D127" s="583"/>
    </row>
    <row r="128" spans="1:8" s="15" customFormat="1" ht="13">
      <c r="A128" s="318"/>
      <c r="B128" s="318"/>
      <c r="C128" s="318"/>
      <c r="D128" s="318"/>
    </row>
    <row r="129" spans="1:4" s="15" customFormat="1" ht="13">
      <c r="A129" s="318"/>
      <c r="B129" s="318"/>
      <c r="C129" s="318"/>
      <c r="D129" s="318"/>
    </row>
    <row r="130" spans="1:4" s="15" customFormat="1" ht="13">
      <c r="A130" s="319"/>
      <c r="B130" s="319"/>
      <c r="C130" s="319"/>
      <c r="D130" s="319"/>
    </row>
  </sheetData>
  <sheetProtection algorithmName="SHA-512" hashValue="GbfJ6txWhD5hES29Ge7WYNtbdDpHFUt94gbtOqq2PNL2wxuqRzPII298/UpMDSYSdu4YBbZ1/FVjKId9hHa4jw==" saltValue="Oxitbf9humupBrweSSjG4w==" spinCount="100000" sheet="1" objects="1" scenarios="1" formatCells="0" formatColumns="0" formatRows="0" insertRows="0" deleteRows="0" sort="0"/>
  <mergeCells count="8">
    <mergeCell ref="A1:T1"/>
    <mergeCell ref="A2:T2"/>
    <mergeCell ref="A3:T3"/>
    <mergeCell ref="A120:D127"/>
    <mergeCell ref="A119:D119"/>
    <mergeCell ref="A9:D9"/>
    <mergeCell ref="A7:D7"/>
    <mergeCell ref="A8:D8"/>
  </mergeCells>
  <conditionalFormatting sqref="A12:D100">
    <cfRule type="expression" dxfId="2" priority="2">
      <formula>AND(ISBLANK(A12),SUM(COUNTIF($A12:$D12,"&lt;&gt;"&amp;"")&gt;0))</formula>
    </cfRule>
  </conditionalFormatting>
  <conditionalFormatting sqref="A12:D100">
    <cfRule type="expression" dxfId="1" priority="8">
      <formula>LEN(A12)&gt;5000</formula>
    </cfRule>
  </conditionalFormatting>
  <dataValidations count="4">
    <dataValidation type="list" allowBlank="1" showInputMessage="1" showErrorMessage="1" error="Please enter &quot;No&quot;,&quot;Yes-But no action taken&quot;, &quot;Yes-Approved&quot; , &quot;Yes-Denied&quot;  " sqref="S1:S3" xr:uid="{00000000-0002-0000-1800-000000000000}">
      <formula1>"No,Yes-But no action taken,Yes-Approved,Yes-Denied"</formula1>
    </dataValidation>
    <dataValidation type="list" allowBlank="1" showInputMessage="1" showErrorMessage="1" sqref="F1:F3" xr:uid="{00000000-0002-0000-1800-000001000000}">
      <formula1>"SFA,SFD,2 to 4,5+,ADU,MH"</formula1>
    </dataValidation>
    <dataValidation type="list" allowBlank="1" showInputMessage="1" showErrorMessage="1" sqref="G1:G3" xr:uid="{00000000-0002-0000-1800-000002000000}">
      <formula1>"R,O"</formula1>
    </dataValidation>
    <dataValidation operator="greaterThan" allowBlank="1" showInputMessage="1" showErrorMessage="1" error="Please enter a date later than 01/01/1900" sqref="C121:C129 C13:C100" xr:uid="{00000000-0002-0000-1800-000003000000}"/>
  </dataValidations>
  <printOptions horizontalCentered="1"/>
  <pageMargins left="0.7" right="0.7" top="0.75" bottom="0.75" header="0.3" footer="0.3"/>
  <pageSetup paperSize="5" scale="56" fitToHeight="0" orientation="landscape"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6">
    <pageSetUpPr fitToPage="1"/>
  </sheetPr>
  <dimension ref="A1:V1382"/>
  <sheetViews>
    <sheetView showZeros="0" zoomScale="78" zoomScaleNormal="78" zoomScaleSheetLayoutView="70" workbookViewId="0">
      <selection activeCell="H11" sqref="H11"/>
    </sheetView>
  </sheetViews>
  <sheetFormatPr baseColWidth="10" defaultColWidth="0" defaultRowHeight="14"/>
  <cols>
    <col min="1" max="7" width="16.6640625" style="14" customWidth="1"/>
    <col min="8" max="9" width="25.6640625" style="14" customWidth="1"/>
    <col min="10" max="10" width="31.1640625" style="14" customWidth="1"/>
    <col min="11" max="11" width="4.5" style="14" hidden="1" customWidth="1"/>
    <col min="12" max="16384" width="8.83203125" style="14" hidden="1"/>
  </cols>
  <sheetData>
    <row r="1" spans="1:22" s="212" customFormat="1" ht="23" customHeight="1">
      <c r="A1" s="267" t="s">
        <v>10</v>
      </c>
      <c r="B1" s="199" t="str">
        <f>'Start Here'!B4:E4</f>
        <v>Livermore</v>
      </c>
      <c r="C1" s="268"/>
      <c r="D1" s="346"/>
      <c r="E1" s="346"/>
      <c r="F1" s="346" t="s">
        <v>8</v>
      </c>
      <c r="G1" s="346"/>
      <c r="H1" s="346"/>
      <c r="I1" s="346"/>
      <c r="J1" s="596" t="s">
        <v>1765</v>
      </c>
      <c r="K1" s="597"/>
      <c r="L1" s="598"/>
      <c r="M1" s="346"/>
      <c r="N1" s="346"/>
      <c r="O1" s="346"/>
      <c r="P1" s="346"/>
      <c r="Q1" s="346"/>
      <c r="R1" s="346"/>
      <c r="S1" s="346"/>
      <c r="T1" s="346"/>
      <c r="U1" s="57"/>
      <c r="V1" s="57"/>
    </row>
    <row r="2" spans="1:22" s="212" customFormat="1" ht="31.25" customHeight="1">
      <c r="A2" s="267" t="s">
        <v>11</v>
      </c>
      <c r="B2" s="198">
        <f>'Start Here'!B5</f>
        <v>2019</v>
      </c>
      <c r="C2" s="269" t="str">
        <f>'Table A2'!C2</f>
        <v>(Jan. 1 - Dec. 31)</v>
      </c>
      <c r="D2" s="346"/>
      <c r="E2" s="346"/>
      <c r="F2" s="346" t="s">
        <v>9</v>
      </c>
      <c r="G2" s="346"/>
      <c r="H2" s="346"/>
      <c r="I2" s="346"/>
      <c r="J2" s="601" t="s">
        <v>101</v>
      </c>
      <c r="K2" s="602"/>
      <c r="L2" s="251"/>
      <c r="M2" s="346"/>
      <c r="N2" s="346"/>
      <c r="O2" s="346"/>
      <c r="P2" s="346"/>
      <c r="Q2" s="346"/>
      <c r="R2" s="346"/>
      <c r="S2" s="346"/>
      <c r="T2" s="346"/>
      <c r="U2" s="58"/>
      <c r="V2" s="58"/>
    </row>
    <row r="3" spans="1:22" s="212" customFormat="1" ht="16">
      <c r="A3" s="526" t="s">
        <v>1368</v>
      </c>
      <c r="B3" s="526"/>
      <c r="C3" s="526"/>
      <c r="D3" s="526"/>
      <c r="E3" s="526"/>
      <c r="F3" s="526"/>
      <c r="G3" s="526"/>
      <c r="H3" s="526"/>
      <c r="I3" s="526"/>
      <c r="J3" s="526"/>
      <c r="K3" s="526"/>
      <c r="L3" s="526"/>
      <c r="M3" s="526"/>
      <c r="N3" s="526"/>
      <c r="O3" s="526"/>
      <c r="P3" s="526"/>
      <c r="Q3" s="526"/>
      <c r="R3" s="526"/>
      <c r="S3" s="526"/>
      <c r="T3" s="526"/>
      <c r="U3" s="59"/>
      <c r="V3" s="59"/>
    </row>
    <row r="4" spans="1:22" s="61" customFormat="1" ht="7.25" customHeight="1">
      <c r="D4" s="60"/>
      <c r="E4" s="60"/>
      <c r="F4" s="60"/>
      <c r="G4" s="60"/>
      <c r="K4" s="264"/>
    </row>
    <row r="5" spans="1:22" s="61" customFormat="1" ht="5" customHeight="1">
      <c r="D5" s="7"/>
      <c r="E5" s="60"/>
      <c r="F5" s="60"/>
      <c r="G5" s="60"/>
    </row>
    <row r="6" spans="1:22" s="280" customFormat="1" ht="12" hidden="1">
      <c r="A6" s="280" t="s">
        <v>1467</v>
      </c>
      <c r="B6" s="280" t="s">
        <v>1468</v>
      </c>
      <c r="C6" s="280" t="s">
        <v>1469</v>
      </c>
      <c r="D6" s="280" t="s">
        <v>1470</v>
      </c>
      <c r="E6" s="280" t="s">
        <v>1471</v>
      </c>
      <c r="F6" s="280" t="s">
        <v>1472</v>
      </c>
      <c r="G6" s="280" t="s">
        <v>1473</v>
      </c>
      <c r="H6" s="280" t="s">
        <v>1474</v>
      </c>
      <c r="I6" s="280" t="s">
        <v>1475</v>
      </c>
      <c r="J6" s="280" t="s">
        <v>1476</v>
      </c>
    </row>
    <row r="7" spans="1:22" s="202" customFormat="1" ht="16">
      <c r="A7" s="595" t="s">
        <v>30</v>
      </c>
      <c r="B7" s="595"/>
      <c r="C7" s="595"/>
      <c r="D7" s="595"/>
      <c r="E7" s="595"/>
      <c r="F7" s="595"/>
      <c r="G7" s="595"/>
      <c r="H7" s="595"/>
      <c r="I7" s="595"/>
      <c r="J7" s="573"/>
    </row>
    <row r="8" spans="1:22" s="202" customFormat="1" ht="16">
      <c r="A8" s="595" t="s">
        <v>37</v>
      </c>
      <c r="B8" s="595"/>
      <c r="C8" s="595"/>
      <c r="D8" s="595"/>
      <c r="E8" s="595"/>
      <c r="F8" s="595"/>
      <c r="G8" s="595"/>
      <c r="H8" s="595"/>
      <c r="I8" s="595"/>
      <c r="J8" s="573"/>
    </row>
    <row r="9" spans="1:22" s="202" customFormat="1" ht="45" customHeight="1">
      <c r="A9" s="537" t="s">
        <v>42</v>
      </c>
      <c r="B9" s="599"/>
      <c r="C9" s="599"/>
      <c r="D9" s="600"/>
      <c r="E9" s="594" t="s">
        <v>31</v>
      </c>
      <c r="F9" s="594"/>
      <c r="G9" s="594"/>
      <c r="H9" s="594"/>
      <c r="I9" s="175" t="s">
        <v>32</v>
      </c>
      <c r="J9" s="175" t="s">
        <v>33</v>
      </c>
    </row>
    <row r="10" spans="1:22" s="202" customFormat="1" ht="14.25" customHeight="1">
      <c r="A10" s="528">
        <v>1</v>
      </c>
      <c r="B10" s="529"/>
      <c r="C10" s="529"/>
      <c r="D10" s="531"/>
      <c r="E10" s="528">
        <v>2</v>
      </c>
      <c r="F10" s="530"/>
      <c r="G10" s="530"/>
      <c r="H10" s="531"/>
      <c r="I10" s="167">
        <v>3</v>
      </c>
      <c r="J10" s="167">
        <v>4</v>
      </c>
    </row>
    <row r="11" spans="1:22" s="202" customFormat="1" ht="66.75" customHeight="1">
      <c r="A11" s="179" t="s">
        <v>1</v>
      </c>
      <c r="B11" s="179" t="s">
        <v>2</v>
      </c>
      <c r="C11" s="179" t="s">
        <v>128</v>
      </c>
      <c r="D11" s="179" t="s">
        <v>1287</v>
      </c>
      <c r="E11" s="179" t="s">
        <v>1361</v>
      </c>
      <c r="F11" s="179" t="s">
        <v>1362</v>
      </c>
      <c r="G11" s="179" t="s">
        <v>1363</v>
      </c>
      <c r="H11" s="179" t="s">
        <v>1759</v>
      </c>
      <c r="I11" s="179" t="s">
        <v>32</v>
      </c>
      <c r="J11" s="179" t="s">
        <v>33</v>
      </c>
    </row>
    <row r="12" spans="1:22" s="254" customFormat="1">
      <c r="A12" s="591" t="s">
        <v>131</v>
      </c>
      <c r="B12" s="592"/>
      <c r="C12" s="593"/>
      <c r="D12" s="151"/>
      <c r="E12" s="252">
        <f>SUMPRODUCT((YEAR($J13:$J1000)='Start Here'!$B$5)*E13:E1000)</f>
        <v>0</v>
      </c>
      <c r="F12" s="252">
        <f>SUMPRODUCT((YEAR($J13:$J1000)='Start Here'!$B$5)*F13:F1000)</f>
        <v>0</v>
      </c>
      <c r="G12" s="252">
        <f>SUMPRODUCT((YEAR($J13:$J1000)='Start Here'!$B$5)*G13:G1000)</f>
        <v>0</v>
      </c>
      <c r="H12" s="252">
        <f>SUMPRODUCT((YEAR($J13:$J1000)='Start Here'!$B$5)*H13:H1000)</f>
        <v>0</v>
      </c>
      <c r="I12" s="252"/>
      <c r="J12" s="253"/>
    </row>
    <row r="13" spans="1:22" s="220" customFormat="1">
      <c r="A13" s="128"/>
      <c r="B13" s="128"/>
      <c r="C13" s="128"/>
      <c r="D13" s="128"/>
      <c r="E13" s="128"/>
      <c r="F13" s="128"/>
      <c r="G13" s="128"/>
      <c r="H13" s="128"/>
      <c r="I13" s="239"/>
      <c r="J13" s="255"/>
    </row>
    <row r="14" spans="1:22" s="220" customFormat="1">
      <c r="A14" s="128"/>
      <c r="B14" s="128"/>
      <c r="C14" s="128"/>
      <c r="D14" s="128"/>
      <c r="E14" s="128"/>
      <c r="F14" s="128"/>
      <c r="G14" s="128"/>
      <c r="H14" s="128"/>
      <c r="I14" s="239"/>
      <c r="J14" s="255"/>
    </row>
    <row r="15" spans="1:22" s="220" customFormat="1">
      <c r="A15" s="128"/>
      <c r="B15" s="128"/>
      <c r="C15" s="128"/>
      <c r="D15" s="128"/>
      <c r="E15" s="128"/>
      <c r="F15" s="128"/>
      <c r="G15" s="128"/>
      <c r="H15" s="128"/>
      <c r="I15" s="239"/>
      <c r="J15" s="255"/>
    </row>
    <row r="16" spans="1:22" s="220" customFormat="1">
      <c r="A16" s="128"/>
      <c r="B16" s="128"/>
      <c r="C16" s="128"/>
      <c r="D16" s="128"/>
      <c r="E16" s="128"/>
      <c r="F16" s="128"/>
      <c r="G16" s="128"/>
      <c r="H16" s="128"/>
      <c r="I16" s="239"/>
      <c r="J16" s="255"/>
    </row>
    <row r="17" spans="1:10" s="220" customFormat="1">
      <c r="A17" s="128"/>
      <c r="B17" s="128"/>
      <c r="C17" s="128"/>
      <c r="D17" s="128"/>
      <c r="E17" s="128"/>
      <c r="F17" s="128"/>
      <c r="G17" s="128"/>
      <c r="H17" s="128"/>
      <c r="I17" s="239"/>
      <c r="J17" s="255"/>
    </row>
    <row r="18" spans="1:10" s="220" customFormat="1">
      <c r="A18" s="128"/>
      <c r="B18" s="128"/>
      <c r="C18" s="128"/>
      <c r="D18" s="128"/>
      <c r="E18" s="128"/>
      <c r="F18" s="128"/>
      <c r="G18" s="128"/>
      <c r="H18" s="128"/>
      <c r="I18" s="239"/>
      <c r="J18" s="255"/>
    </row>
    <row r="19" spans="1:10" s="220" customFormat="1">
      <c r="A19" s="128"/>
      <c r="B19" s="128"/>
      <c r="C19" s="128"/>
      <c r="D19" s="128"/>
      <c r="E19" s="128"/>
      <c r="F19" s="128"/>
      <c r="G19" s="128"/>
      <c r="H19" s="128"/>
      <c r="I19" s="239"/>
      <c r="J19" s="255"/>
    </row>
    <row r="20" spans="1:10" s="220" customFormat="1">
      <c r="A20" s="128"/>
      <c r="B20" s="128"/>
      <c r="C20" s="128"/>
      <c r="D20" s="128"/>
      <c r="E20" s="128"/>
      <c r="F20" s="128"/>
      <c r="G20" s="128"/>
      <c r="H20" s="128"/>
      <c r="I20" s="239"/>
      <c r="J20" s="255"/>
    </row>
    <row r="21" spans="1:10" s="220" customFormat="1">
      <c r="A21" s="128"/>
      <c r="B21" s="128"/>
      <c r="C21" s="128"/>
      <c r="D21" s="128"/>
      <c r="E21" s="128"/>
      <c r="F21" s="128"/>
      <c r="G21" s="128"/>
      <c r="H21" s="128"/>
      <c r="I21" s="239"/>
      <c r="J21" s="255"/>
    </row>
    <row r="22" spans="1:10" s="220" customFormat="1">
      <c r="A22" s="128"/>
      <c r="B22" s="128"/>
      <c r="C22" s="128"/>
      <c r="D22" s="128"/>
      <c r="E22" s="128"/>
      <c r="F22" s="128"/>
      <c r="G22" s="128"/>
      <c r="H22" s="128"/>
      <c r="I22" s="239"/>
      <c r="J22" s="255"/>
    </row>
    <row r="23" spans="1:10" s="220" customFormat="1">
      <c r="A23" s="128"/>
      <c r="B23" s="128"/>
      <c r="C23" s="128"/>
      <c r="D23" s="128"/>
      <c r="E23" s="128"/>
      <c r="F23" s="128"/>
      <c r="G23" s="128"/>
      <c r="H23" s="128"/>
      <c r="I23" s="239"/>
      <c r="J23" s="255"/>
    </row>
    <row r="24" spans="1:10" s="220" customFormat="1">
      <c r="A24" s="128"/>
      <c r="B24" s="128"/>
      <c r="C24" s="128"/>
      <c r="D24" s="128"/>
      <c r="E24" s="128"/>
      <c r="F24" s="128"/>
      <c r="G24" s="128"/>
      <c r="H24" s="128"/>
      <c r="I24" s="239"/>
      <c r="J24" s="255"/>
    </row>
    <row r="25" spans="1:10" s="220" customFormat="1">
      <c r="A25" s="128"/>
      <c r="B25" s="128"/>
      <c r="C25" s="128"/>
      <c r="D25" s="128"/>
      <c r="E25" s="128"/>
      <c r="F25" s="128"/>
      <c r="G25" s="128"/>
      <c r="H25" s="128"/>
      <c r="I25" s="239"/>
      <c r="J25" s="255"/>
    </row>
    <row r="26" spans="1:10" s="220" customFormat="1">
      <c r="A26" s="128"/>
      <c r="B26" s="128"/>
      <c r="C26" s="128"/>
      <c r="D26" s="128"/>
      <c r="E26" s="128"/>
      <c r="F26" s="128"/>
      <c r="G26" s="128"/>
      <c r="H26" s="128"/>
      <c r="I26" s="239"/>
      <c r="J26" s="255"/>
    </row>
    <row r="27" spans="1:10" s="220" customFormat="1">
      <c r="A27" s="128"/>
      <c r="B27" s="128"/>
      <c r="C27" s="128"/>
      <c r="D27" s="128"/>
      <c r="E27" s="128"/>
      <c r="F27" s="128"/>
      <c r="G27" s="128"/>
      <c r="H27" s="128"/>
      <c r="I27" s="239"/>
      <c r="J27" s="255"/>
    </row>
    <row r="28" spans="1:10" s="220" customFormat="1">
      <c r="A28" s="128"/>
      <c r="B28" s="128"/>
      <c r="C28" s="128"/>
      <c r="D28" s="128"/>
      <c r="E28" s="128"/>
      <c r="F28" s="128"/>
      <c r="G28" s="128"/>
      <c r="H28" s="128"/>
      <c r="I28" s="239"/>
      <c r="J28" s="255"/>
    </row>
    <row r="29" spans="1:10" s="220" customFormat="1">
      <c r="A29" s="128"/>
      <c r="B29" s="128"/>
      <c r="C29" s="128"/>
      <c r="D29" s="128"/>
      <c r="E29" s="128"/>
      <c r="F29" s="128"/>
      <c r="G29" s="128"/>
      <c r="H29" s="128"/>
      <c r="I29" s="239"/>
      <c r="J29" s="255"/>
    </row>
    <row r="30" spans="1:10" s="220" customFormat="1">
      <c r="A30" s="128"/>
      <c r="B30" s="128"/>
      <c r="C30" s="128"/>
      <c r="D30" s="128"/>
      <c r="E30" s="128"/>
      <c r="F30" s="128"/>
      <c r="G30" s="128"/>
      <c r="H30" s="128"/>
      <c r="I30" s="239"/>
      <c r="J30" s="255"/>
    </row>
    <row r="31" spans="1:10" s="220" customFormat="1">
      <c r="A31" s="128"/>
      <c r="B31" s="128"/>
      <c r="C31" s="128"/>
      <c r="D31" s="128"/>
      <c r="E31" s="128"/>
      <c r="F31" s="128"/>
      <c r="G31" s="128"/>
      <c r="H31" s="128"/>
      <c r="I31" s="239"/>
      <c r="J31" s="255"/>
    </row>
    <row r="32" spans="1:10" s="220" customFormat="1">
      <c r="A32" s="128"/>
      <c r="B32" s="128"/>
      <c r="C32" s="128"/>
      <c r="D32" s="128"/>
      <c r="E32" s="128"/>
      <c r="F32" s="128"/>
      <c r="G32" s="128"/>
      <c r="H32" s="128"/>
      <c r="I32" s="239"/>
      <c r="J32" s="255"/>
    </row>
    <row r="33" spans="1:10" s="220" customFormat="1">
      <c r="A33" s="128"/>
      <c r="B33" s="128"/>
      <c r="C33" s="128"/>
      <c r="D33" s="128"/>
      <c r="E33" s="128"/>
      <c r="F33" s="128"/>
      <c r="G33" s="128"/>
      <c r="H33" s="128"/>
      <c r="I33" s="239"/>
      <c r="J33" s="255"/>
    </row>
    <row r="34" spans="1:10" s="220" customFormat="1">
      <c r="A34" s="128"/>
      <c r="B34" s="128"/>
      <c r="C34" s="128"/>
      <c r="D34" s="128"/>
      <c r="E34" s="128"/>
      <c r="F34" s="128"/>
      <c r="G34" s="128"/>
      <c r="H34" s="128"/>
      <c r="I34" s="239"/>
      <c r="J34" s="255"/>
    </row>
    <row r="35" spans="1:10" s="220" customFormat="1">
      <c r="A35" s="128"/>
      <c r="B35" s="128"/>
      <c r="C35" s="128"/>
      <c r="D35" s="128"/>
      <c r="E35" s="128"/>
      <c r="F35" s="128"/>
      <c r="G35" s="128"/>
      <c r="H35" s="128"/>
      <c r="I35" s="239"/>
      <c r="J35" s="255"/>
    </row>
    <row r="36" spans="1:10" s="220" customFormat="1">
      <c r="A36" s="128"/>
      <c r="B36" s="128"/>
      <c r="C36" s="128"/>
      <c r="D36" s="128"/>
      <c r="E36" s="128"/>
      <c r="F36" s="128"/>
      <c r="G36" s="128"/>
      <c r="H36" s="128"/>
      <c r="I36" s="239"/>
      <c r="J36" s="255"/>
    </row>
    <row r="37" spans="1:10" s="220" customFormat="1">
      <c r="A37" s="128"/>
      <c r="B37" s="128"/>
      <c r="C37" s="128"/>
      <c r="D37" s="128"/>
      <c r="E37" s="128"/>
      <c r="F37" s="128"/>
      <c r="G37" s="128"/>
      <c r="H37" s="128"/>
      <c r="I37" s="239"/>
      <c r="J37" s="255"/>
    </row>
    <row r="38" spans="1:10" s="220" customFormat="1">
      <c r="A38" s="128"/>
      <c r="B38" s="128"/>
      <c r="C38" s="128"/>
      <c r="D38" s="128"/>
      <c r="E38" s="128"/>
      <c r="F38" s="128"/>
      <c r="G38" s="128"/>
      <c r="H38" s="128"/>
      <c r="I38" s="239"/>
      <c r="J38" s="255"/>
    </row>
    <row r="39" spans="1:10" s="220" customFormat="1">
      <c r="A39" s="128"/>
      <c r="B39" s="128"/>
      <c r="C39" s="128"/>
      <c r="D39" s="128"/>
      <c r="E39" s="128"/>
      <c r="F39" s="128"/>
      <c r="G39" s="128"/>
      <c r="H39" s="128"/>
      <c r="I39" s="239"/>
      <c r="J39" s="255"/>
    </row>
    <row r="40" spans="1:10" s="220" customFormat="1">
      <c r="A40" s="128"/>
      <c r="B40" s="128"/>
      <c r="C40" s="128"/>
      <c r="D40" s="128"/>
      <c r="E40" s="128"/>
      <c r="F40" s="128"/>
      <c r="G40" s="128"/>
      <c r="H40" s="128"/>
      <c r="I40" s="239"/>
      <c r="J40" s="255"/>
    </row>
    <row r="41" spans="1:10" s="220" customFormat="1">
      <c r="A41" s="128"/>
      <c r="B41" s="128"/>
      <c r="C41" s="128"/>
      <c r="D41" s="128"/>
      <c r="E41" s="128"/>
      <c r="F41" s="128"/>
      <c r="G41" s="128"/>
      <c r="H41" s="128"/>
      <c r="I41" s="239"/>
      <c r="J41" s="255"/>
    </row>
    <row r="42" spans="1:10" s="220" customFormat="1">
      <c r="A42" s="128"/>
      <c r="B42" s="128"/>
      <c r="C42" s="128"/>
      <c r="D42" s="128"/>
      <c r="E42" s="128"/>
      <c r="F42" s="128"/>
      <c r="G42" s="128"/>
      <c r="H42" s="128"/>
      <c r="I42" s="239"/>
      <c r="J42" s="255"/>
    </row>
    <row r="43" spans="1:10" s="220" customFormat="1">
      <c r="A43" s="128"/>
      <c r="B43" s="128"/>
      <c r="C43" s="128"/>
      <c r="D43" s="128"/>
      <c r="E43" s="128"/>
      <c r="F43" s="128"/>
      <c r="G43" s="128"/>
      <c r="H43" s="128"/>
      <c r="I43" s="239"/>
      <c r="J43" s="255"/>
    </row>
    <row r="44" spans="1:10" s="220" customFormat="1">
      <c r="A44" s="128"/>
      <c r="B44" s="128"/>
      <c r="C44" s="128"/>
      <c r="D44" s="128"/>
      <c r="E44" s="128"/>
      <c r="F44" s="128"/>
      <c r="G44" s="128"/>
      <c r="H44" s="128"/>
      <c r="I44" s="239"/>
      <c r="J44" s="255"/>
    </row>
    <row r="45" spans="1:10" s="220" customFormat="1">
      <c r="A45" s="128"/>
      <c r="B45" s="128"/>
      <c r="C45" s="128"/>
      <c r="D45" s="128"/>
      <c r="E45" s="128"/>
      <c r="F45" s="128"/>
      <c r="G45" s="128"/>
      <c r="H45" s="128"/>
      <c r="I45" s="239"/>
      <c r="J45" s="255"/>
    </row>
    <row r="46" spans="1:10" s="220" customFormat="1">
      <c r="A46" s="128"/>
      <c r="B46" s="128"/>
      <c r="C46" s="128"/>
      <c r="D46" s="128"/>
      <c r="E46" s="128"/>
      <c r="F46" s="128"/>
      <c r="G46" s="128"/>
      <c r="H46" s="128"/>
      <c r="I46" s="239"/>
      <c r="J46" s="255"/>
    </row>
    <row r="47" spans="1:10" s="220" customFormat="1">
      <c r="A47" s="128"/>
      <c r="B47" s="128"/>
      <c r="C47" s="128"/>
      <c r="D47" s="128"/>
      <c r="E47" s="128"/>
      <c r="F47" s="128"/>
      <c r="G47" s="128"/>
      <c r="H47" s="128"/>
      <c r="I47" s="239"/>
      <c r="J47" s="255"/>
    </row>
    <row r="48" spans="1:10" s="220" customFormat="1">
      <c r="A48" s="128"/>
      <c r="B48" s="128"/>
      <c r="C48" s="128"/>
      <c r="D48" s="128"/>
      <c r="E48" s="128"/>
      <c r="F48" s="128"/>
      <c r="G48" s="128"/>
      <c r="H48" s="128"/>
      <c r="I48" s="239"/>
      <c r="J48" s="255"/>
    </row>
    <row r="49" spans="1:10" s="220" customFormat="1">
      <c r="A49" s="128"/>
      <c r="B49" s="128"/>
      <c r="C49" s="128"/>
      <c r="D49" s="128"/>
      <c r="E49" s="128"/>
      <c r="F49" s="128"/>
      <c r="G49" s="128"/>
      <c r="H49" s="128"/>
      <c r="I49" s="239"/>
      <c r="J49" s="255"/>
    </row>
    <row r="50" spans="1:10" s="220" customFormat="1">
      <c r="A50" s="128"/>
      <c r="B50" s="128"/>
      <c r="C50" s="128"/>
      <c r="D50" s="128"/>
      <c r="E50" s="128"/>
      <c r="F50" s="128"/>
      <c r="G50" s="128"/>
      <c r="H50" s="128"/>
      <c r="I50" s="239"/>
      <c r="J50" s="255"/>
    </row>
    <row r="51" spans="1:10" s="220" customFormat="1">
      <c r="A51" s="128"/>
      <c r="B51" s="128"/>
      <c r="C51" s="128"/>
      <c r="D51" s="128"/>
      <c r="E51" s="128"/>
      <c r="F51" s="128"/>
      <c r="G51" s="128"/>
      <c r="H51" s="128"/>
      <c r="I51" s="239"/>
      <c r="J51" s="255"/>
    </row>
    <row r="52" spans="1:10" s="220" customFormat="1">
      <c r="A52" s="128"/>
      <c r="B52" s="128"/>
      <c r="C52" s="128"/>
      <c r="D52" s="128"/>
      <c r="E52" s="128"/>
      <c r="F52" s="128"/>
      <c r="G52" s="128"/>
      <c r="H52" s="128"/>
      <c r="I52" s="239"/>
      <c r="J52" s="255"/>
    </row>
    <row r="53" spans="1:10" s="220" customFormat="1">
      <c r="A53" s="128"/>
      <c r="B53" s="128"/>
      <c r="C53" s="128"/>
      <c r="D53" s="128"/>
      <c r="E53" s="128"/>
      <c r="F53" s="128"/>
      <c r="G53" s="128"/>
      <c r="H53" s="128"/>
      <c r="I53" s="239"/>
      <c r="J53" s="255"/>
    </row>
    <row r="54" spans="1:10" s="220" customFormat="1">
      <c r="A54" s="128"/>
      <c r="B54" s="128"/>
      <c r="C54" s="128"/>
      <c r="D54" s="128"/>
      <c r="E54" s="128"/>
      <c r="F54" s="128"/>
      <c r="G54" s="128"/>
      <c r="H54" s="128"/>
      <c r="I54" s="239"/>
      <c r="J54" s="255"/>
    </row>
    <row r="55" spans="1:10" s="220" customFormat="1">
      <c r="A55" s="128"/>
      <c r="B55" s="128"/>
      <c r="C55" s="128"/>
      <c r="D55" s="128"/>
      <c r="E55" s="128"/>
      <c r="F55" s="128"/>
      <c r="G55" s="128"/>
      <c r="H55" s="128"/>
      <c r="I55" s="239"/>
      <c r="J55" s="255"/>
    </row>
    <row r="56" spans="1:10" s="220" customFormat="1">
      <c r="A56" s="128"/>
      <c r="B56" s="128"/>
      <c r="C56" s="128"/>
      <c r="D56" s="128"/>
      <c r="E56" s="128"/>
      <c r="F56" s="128"/>
      <c r="G56" s="128"/>
      <c r="H56" s="128"/>
      <c r="I56" s="239"/>
      <c r="J56" s="255"/>
    </row>
    <row r="57" spans="1:10" s="220" customFormat="1">
      <c r="A57" s="128"/>
      <c r="B57" s="128"/>
      <c r="C57" s="128"/>
      <c r="D57" s="128"/>
      <c r="E57" s="128"/>
      <c r="F57" s="128"/>
      <c r="G57" s="128"/>
      <c r="H57" s="128"/>
      <c r="I57" s="239"/>
      <c r="J57" s="255"/>
    </row>
    <row r="58" spans="1:10" s="220" customFormat="1">
      <c r="A58" s="128"/>
      <c r="B58" s="128"/>
      <c r="C58" s="128"/>
      <c r="D58" s="128"/>
      <c r="E58" s="128"/>
      <c r="F58" s="128"/>
      <c r="G58" s="128"/>
      <c r="H58" s="128"/>
      <c r="I58" s="239"/>
      <c r="J58" s="255"/>
    </row>
    <row r="59" spans="1:10" s="220" customFormat="1">
      <c r="A59" s="128"/>
      <c r="B59" s="128"/>
      <c r="C59" s="128"/>
      <c r="D59" s="128"/>
      <c r="E59" s="128"/>
      <c r="F59" s="128"/>
      <c r="G59" s="128"/>
      <c r="H59" s="128"/>
      <c r="I59" s="239"/>
      <c r="J59" s="255"/>
    </row>
    <row r="60" spans="1:10" s="220" customFormat="1">
      <c r="A60" s="128"/>
      <c r="B60" s="128"/>
      <c r="C60" s="128"/>
      <c r="D60" s="128"/>
      <c r="E60" s="128"/>
      <c r="F60" s="128"/>
      <c r="G60" s="128"/>
      <c r="H60" s="128"/>
      <c r="I60" s="239"/>
      <c r="J60" s="255"/>
    </row>
    <row r="61" spans="1:10" s="220" customFormat="1">
      <c r="A61" s="128"/>
      <c r="B61" s="128"/>
      <c r="C61" s="128"/>
      <c r="D61" s="128"/>
      <c r="E61" s="128"/>
      <c r="F61" s="128"/>
      <c r="G61" s="128"/>
      <c r="H61" s="128"/>
      <c r="I61" s="239"/>
      <c r="J61" s="255"/>
    </row>
    <row r="62" spans="1:10" s="220" customFormat="1">
      <c r="A62" s="128"/>
      <c r="B62" s="128"/>
      <c r="C62" s="128"/>
      <c r="D62" s="128"/>
      <c r="E62" s="128"/>
      <c r="F62" s="128"/>
      <c r="G62" s="128"/>
      <c r="H62" s="128"/>
      <c r="I62" s="239"/>
      <c r="J62" s="255"/>
    </row>
    <row r="63" spans="1:10" s="220" customFormat="1">
      <c r="A63" s="128"/>
      <c r="B63" s="128"/>
      <c r="C63" s="128"/>
      <c r="D63" s="128"/>
      <c r="E63" s="128"/>
      <c r="F63" s="128"/>
      <c r="G63" s="128"/>
      <c r="H63" s="128"/>
      <c r="I63" s="239"/>
      <c r="J63" s="255"/>
    </row>
    <row r="64" spans="1:10" s="220" customFormat="1">
      <c r="A64" s="128"/>
      <c r="B64" s="128"/>
      <c r="C64" s="128"/>
      <c r="D64" s="128"/>
      <c r="E64" s="128"/>
      <c r="F64" s="128"/>
      <c r="G64" s="128"/>
      <c r="H64" s="128"/>
      <c r="I64" s="239"/>
      <c r="J64" s="255"/>
    </row>
    <row r="65" spans="1:10" s="220" customFormat="1">
      <c r="A65" s="128"/>
      <c r="B65" s="128"/>
      <c r="C65" s="128"/>
      <c r="D65" s="128"/>
      <c r="E65" s="128"/>
      <c r="F65" s="128"/>
      <c r="G65" s="128"/>
      <c r="H65" s="128"/>
      <c r="I65" s="239"/>
      <c r="J65" s="255"/>
    </row>
    <row r="66" spans="1:10" s="220" customFormat="1">
      <c r="A66" s="128"/>
      <c r="B66" s="128"/>
      <c r="C66" s="128"/>
      <c r="D66" s="128"/>
      <c r="E66" s="128"/>
      <c r="F66" s="128"/>
      <c r="G66" s="128"/>
      <c r="H66" s="128"/>
      <c r="I66" s="239"/>
      <c r="J66" s="255"/>
    </row>
    <row r="67" spans="1:10" s="220" customFormat="1">
      <c r="A67" s="128"/>
      <c r="B67" s="128"/>
      <c r="C67" s="128"/>
      <c r="D67" s="128"/>
      <c r="E67" s="128"/>
      <c r="F67" s="128"/>
      <c r="G67" s="128"/>
      <c r="H67" s="128"/>
      <c r="I67" s="239"/>
      <c r="J67" s="255"/>
    </row>
    <row r="68" spans="1:10" s="220" customFormat="1">
      <c r="A68" s="128"/>
      <c r="B68" s="128"/>
      <c r="C68" s="128"/>
      <c r="D68" s="128"/>
      <c r="E68" s="128"/>
      <c r="F68" s="128"/>
      <c r="G68" s="128"/>
      <c r="H68" s="128"/>
      <c r="I68" s="239"/>
      <c r="J68" s="255"/>
    </row>
    <row r="69" spans="1:10" s="220" customFormat="1">
      <c r="A69" s="128"/>
      <c r="B69" s="128"/>
      <c r="C69" s="128"/>
      <c r="D69" s="128"/>
      <c r="E69" s="128"/>
      <c r="F69" s="128"/>
      <c r="G69" s="128"/>
      <c r="H69" s="128"/>
      <c r="I69" s="239"/>
      <c r="J69" s="255"/>
    </row>
    <row r="70" spans="1:10" s="220" customFormat="1">
      <c r="A70" s="128"/>
      <c r="B70" s="128"/>
      <c r="C70" s="128"/>
      <c r="D70" s="128"/>
      <c r="E70" s="128"/>
      <c r="F70" s="128"/>
      <c r="G70" s="128"/>
      <c r="H70" s="128"/>
      <c r="I70" s="239"/>
      <c r="J70" s="255"/>
    </row>
    <row r="71" spans="1:10" s="220" customFormat="1">
      <c r="A71" s="128"/>
      <c r="B71" s="128"/>
      <c r="C71" s="128"/>
      <c r="D71" s="128"/>
      <c r="E71" s="128"/>
      <c r="F71" s="128"/>
      <c r="G71" s="128"/>
      <c r="H71" s="128"/>
      <c r="I71" s="239"/>
      <c r="J71" s="255"/>
    </row>
    <row r="72" spans="1:10" s="220" customFormat="1">
      <c r="A72" s="128"/>
      <c r="B72" s="128"/>
      <c r="C72" s="128"/>
      <c r="D72" s="128"/>
      <c r="E72" s="128"/>
      <c r="F72" s="128"/>
      <c r="G72" s="128"/>
      <c r="H72" s="128"/>
      <c r="I72" s="239"/>
      <c r="J72" s="255"/>
    </row>
    <row r="73" spans="1:10" s="220" customFormat="1">
      <c r="A73" s="128"/>
      <c r="B73" s="128"/>
      <c r="C73" s="128"/>
      <c r="D73" s="128"/>
      <c r="E73" s="128"/>
      <c r="F73" s="128"/>
      <c r="G73" s="128"/>
      <c r="H73" s="128"/>
      <c r="I73" s="239"/>
      <c r="J73" s="255"/>
    </row>
    <row r="74" spans="1:10" s="220" customFormat="1">
      <c r="A74" s="128"/>
      <c r="B74" s="128"/>
      <c r="C74" s="128"/>
      <c r="D74" s="128"/>
      <c r="E74" s="128"/>
      <c r="F74" s="128"/>
      <c r="G74" s="128"/>
      <c r="H74" s="128"/>
      <c r="I74" s="239"/>
      <c r="J74" s="255"/>
    </row>
    <row r="75" spans="1:10" s="220" customFormat="1">
      <c r="A75" s="128"/>
      <c r="B75" s="128"/>
      <c r="C75" s="128"/>
      <c r="D75" s="128"/>
      <c r="E75" s="128"/>
      <c r="F75" s="128"/>
      <c r="G75" s="128"/>
      <c r="H75" s="128"/>
      <c r="I75" s="239"/>
      <c r="J75" s="255"/>
    </row>
    <row r="76" spans="1:10" s="220" customFormat="1">
      <c r="A76" s="128"/>
      <c r="B76" s="128"/>
      <c r="C76" s="128"/>
      <c r="D76" s="128"/>
      <c r="E76" s="128"/>
      <c r="F76" s="128"/>
      <c r="G76" s="128"/>
      <c r="H76" s="128"/>
      <c r="I76" s="239"/>
      <c r="J76" s="255"/>
    </row>
    <row r="77" spans="1:10" s="220" customFormat="1">
      <c r="A77" s="128"/>
      <c r="B77" s="128"/>
      <c r="C77" s="128"/>
      <c r="D77" s="128"/>
      <c r="E77" s="128"/>
      <c r="F77" s="128"/>
      <c r="G77" s="128"/>
      <c r="H77" s="128"/>
      <c r="I77" s="239"/>
      <c r="J77" s="255"/>
    </row>
    <row r="78" spans="1:10" s="220" customFormat="1">
      <c r="A78" s="128"/>
      <c r="B78" s="128"/>
      <c r="C78" s="128"/>
      <c r="D78" s="128"/>
      <c r="E78" s="128"/>
      <c r="F78" s="128"/>
      <c r="G78" s="128"/>
      <c r="H78" s="128"/>
      <c r="I78" s="239"/>
      <c r="J78" s="255"/>
    </row>
    <row r="79" spans="1:10" s="220" customFormat="1">
      <c r="A79" s="128"/>
      <c r="B79" s="128"/>
      <c r="C79" s="128"/>
      <c r="D79" s="128"/>
      <c r="E79" s="128"/>
      <c r="F79" s="128"/>
      <c r="G79" s="128"/>
      <c r="H79" s="128"/>
      <c r="I79" s="239"/>
      <c r="J79" s="255"/>
    </row>
    <row r="80" spans="1:10" s="220" customFormat="1">
      <c r="A80" s="128"/>
      <c r="B80" s="128"/>
      <c r="C80" s="128"/>
      <c r="D80" s="128"/>
      <c r="E80" s="128"/>
      <c r="F80" s="128"/>
      <c r="G80" s="128"/>
      <c r="H80" s="128"/>
      <c r="I80" s="239"/>
      <c r="J80" s="255"/>
    </row>
    <row r="81" spans="1:10" s="220" customFormat="1">
      <c r="A81" s="128"/>
      <c r="B81" s="128"/>
      <c r="C81" s="128"/>
      <c r="D81" s="128"/>
      <c r="E81" s="128"/>
      <c r="F81" s="128"/>
      <c r="G81" s="128"/>
      <c r="H81" s="128"/>
      <c r="I81" s="239"/>
      <c r="J81" s="255"/>
    </row>
    <row r="82" spans="1:10" s="220" customFormat="1">
      <c r="A82" s="128"/>
      <c r="B82" s="128"/>
      <c r="C82" s="128"/>
      <c r="D82" s="128"/>
      <c r="E82" s="128"/>
      <c r="F82" s="128"/>
      <c r="G82" s="128"/>
      <c r="H82" s="128"/>
      <c r="I82" s="239"/>
      <c r="J82" s="255"/>
    </row>
    <row r="83" spans="1:10" s="220" customFormat="1">
      <c r="A83" s="128"/>
      <c r="B83" s="128"/>
      <c r="C83" s="128"/>
      <c r="D83" s="128"/>
      <c r="E83" s="128"/>
      <c r="F83" s="128"/>
      <c r="G83" s="128"/>
      <c r="H83" s="128"/>
      <c r="I83" s="239"/>
      <c r="J83" s="255"/>
    </row>
    <row r="84" spans="1:10" s="220" customFormat="1">
      <c r="A84" s="128"/>
      <c r="B84" s="128"/>
      <c r="C84" s="128"/>
      <c r="D84" s="128"/>
      <c r="E84" s="128"/>
      <c r="F84" s="128"/>
      <c r="G84" s="128"/>
      <c r="H84" s="128"/>
      <c r="I84" s="239"/>
      <c r="J84" s="255"/>
    </row>
    <row r="85" spans="1:10" s="220" customFormat="1">
      <c r="A85" s="128"/>
      <c r="B85" s="128"/>
      <c r="C85" s="128"/>
      <c r="D85" s="128"/>
      <c r="E85" s="128"/>
      <c r="F85" s="128"/>
      <c r="G85" s="128"/>
      <c r="H85" s="128"/>
      <c r="I85" s="239"/>
      <c r="J85" s="255"/>
    </row>
    <row r="86" spans="1:10" s="220" customFormat="1">
      <c r="A86" s="128"/>
      <c r="B86" s="128"/>
      <c r="C86" s="128"/>
      <c r="D86" s="128"/>
      <c r="E86" s="128"/>
      <c r="F86" s="128"/>
      <c r="G86" s="128"/>
      <c r="H86" s="128"/>
      <c r="I86" s="239"/>
      <c r="J86" s="255"/>
    </row>
    <row r="87" spans="1:10" s="220" customFormat="1">
      <c r="A87" s="128"/>
      <c r="B87" s="128"/>
      <c r="C87" s="128"/>
      <c r="D87" s="128"/>
      <c r="E87" s="128"/>
      <c r="F87" s="128"/>
      <c r="G87" s="128"/>
      <c r="H87" s="128"/>
      <c r="I87" s="239"/>
      <c r="J87" s="255"/>
    </row>
    <row r="88" spans="1:10" s="220" customFormat="1">
      <c r="A88" s="128"/>
      <c r="B88" s="128"/>
      <c r="C88" s="128"/>
      <c r="D88" s="128"/>
      <c r="E88" s="128"/>
      <c r="F88" s="128"/>
      <c r="G88" s="128"/>
      <c r="H88" s="128"/>
      <c r="I88" s="239"/>
      <c r="J88" s="255"/>
    </row>
    <row r="89" spans="1:10" s="220" customFormat="1">
      <c r="A89" s="128"/>
      <c r="B89" s="128"/>
      <c r="C89" s="128"/>
      <c r="D89" s="128"/>
      <c r="E89" s="128"/>
      <c r="F89" s="128"/>
      <c r="G89" s="128"/>
      <c r="H89" s="128"/>
      <c r="I89" s="239"/>
      <c r="J89" s="255"/>
    </row>
    <row r="90" spans="1:10" s="220" customFormat="1">
      <c r="A90" s="128"/>
      <c r="B90" s="128"/>
      <c r="C90" s="128"/>
      <c r="D90" s="128"/>
      <c r="E90" s="128"/>
      <c r="F90" s="128"/>
      <c r="G90" s="128"/>
      <c r="H90" s="128"/>
      <c r="I90" s="239"/>
      <c r="J90" s="255"/>
    </row>
    <row r="91" spans="1:10" s="220" customFormat="1">
      <c r="A91" s="128"/>
      <c r="B91" s="128"/>
      <c r="C91" s="128"/>
      <c r="D91" s="128"/>
      <c r="E91" s="128"/>
      <c r="F91" s="128"/>
      <c r="G91" s="128"/>
      <c r="H91" s="128"/>
      <c r="I91" s="239"/>
      <c r="J91" s="255"/>
    </row>
    <row r="92" spans="1:10" s="220" customFormat="1">
      <c r="A92" s="128"/>
      <c r="B92" s="128"/>
      <c r="C92" s="128"/>
      <c r="D92" s="128"/>
      <c r="E92" s="128"/>
      <c r="F92" s="128"/>
      <c r="G92" s="128"/>
      <c r="H92" s="128"/>
      <c r="I92" s="239"/>
      <c r="J92" s="255"/>
    </row>
    <row r="93" spans="1:10" s="220" customFormat="1">
      <c r="A93" s="128"/>
      <c r="B93" s="128"/>
      <c r="C93" s="128"/>
      <c r="D93" s="128"/>
      <c r="E93" s="128"/>
      <c r="F93" s="128"/>
      <c r="G93" s="128"/>
      <c r="H93" s="128"/>
      <c r="I93" s="239"/>
      <c r="J93" s="255"/>
    </row>
    <row r="94" spans="1:10" s="220" customFormat="1">
      <c r="A94" s="128"/>
      <c r="B94" s="128"/>
      <c r="C94" s="128"/>
      <c r="D94" s="128"/>
      <c r="E94" s="128"/>
      <c r="F94" s="128"/>
      <c r="G94" s="128"/>
      <c r="H94" s="128"/>
      <c r="I94" s="239"/>
      <c r="J94" s="255"/>
    </row>
    <row r="95" spans="1:10" s="220" customFormat="1">
      <c r="A95" s="128"/>
      <c r="B95" s="128"/>
      <c r="C95" s="128"/>
      <c r="D95" s="128"/>
      <c r="E95" s="128"/>
      <c r="F95" s="128"/>
      <c r="G95" s="128"/>
      <c r="H95" s="128"/>
      <c r="I95" s="239"/>
      <c r="J95" s="255"/>
    </row>
    <row r="96" spans="1:10" s="220" customFormat="1">
      <c r="A96" s="128"/>
      <c r="B96" s="128"/>
      <c r="C96" s="128"/>
      <c r="D96" s="128"/>
      <c r="E96" s="128"/>
      <c r="F96" s="128"/>
      <c r="G96" s="128"/>
      <c r="H96" s="128"/>
      <c r="I96" s="239"/>
      <c r="J96" s="255"/>
    </row>
    <row r="97" spans="1:10" s="220" customFormat="1">
      <c r="A97" s="128"/>
      <c r="B97" s="128"/>
      <c r="C97" s="128"/>
      <c r="D97" s="128"/>
      <c r="E97" s="128"/>
      <c r="F97" s="128"/>
      <c r="G97" s="128"/>
      <c r="H97" s="128"/>
      <c r="I97" s="239"/>
      <c r="J97" s="255"/>
    </row>
    <row r="98" spans="1:10" s="220" customFormat="1">
      <c r="A98" s="128"/>
      <c r="B98" s="128"/>
      <c r="C98" s="128"/>
      <c r="D98" s="128"/>
      <c r="E98" s="128"/>
      <c r="F98" s="128"/>
      <c r="G98" s="128"/>
      <c r="H98" s="128"/>
      <c r="I98" s="239"/>
      <c r="J98" s="255"/>
    </row>
    <row r="99" spans="1:10" s="220" customFormat="1">
      <c r="A99" s="128"/>
      <c r="B99" s="128"/>
      <c r="C99" s="128"/>
      <c r="D99" s="128"/>
      <c r="E99" s="128"/>
      <c r="F99" s="128"/>
      <c r="G99" s="128"/>
      <c r="H99" s="128"/>
      <c r="I99" s="239"/>
      <c r="J99" s="255"/>
    </row>
    <row r="100" spans="1:10" s="220" customFormat="1">
      <c r="J100" s="256"/>
    </row>
    <row r="101" spans="1:10" s="220" customFormat="1">
      <c r="D101" s="63"/>
      <c r="E101" s="63"/>
      <c r="F101" s="63"/>
      <c r="G101" s="63"/>
      <c r="H101" s="63"/>
      <c r="I101" s="63"/>
      <c r="J101" s="256"/>
    </row>
    <row r="102" spans="1:10" s="220" customFormat="1">
      <c r="J102" s="256"/>
    </row>
    <row r="103" spans="1:10" s="220" customFormat="1">
      <c r="J103" s="256"/>
    </row>
    <row r="104" spans="1:10" s="220" customFormat="1">
      <c r="J104" s="256"/>
    </row>
    <row r="105" spans="1:10" s="220" customFormat="1">
      <c r="J105" s="256"/>
    </row>
    <row r="106" spans="1:10" s="220" customFormat="1">
      <c r="J106" s="256"/>
    </row>
    <row r="107" spans="1:10" s="220" customFormat="1">
      <c r="J107" s="256"/>
    </row>
    <row r="108" spans="1:10" s="220" customFormat="1">
      <c r="J108" s="256"/>
    </row>
    <row r="109" spans="1:10" s="220" customFormat="1">
      <c r="J109" s="256"/>
    </row>
    <row r="110" spans="1:10" s="220" customFormat="1">
      <c r="J110" s="256"/>
    </row>
    <row r="111" spans="1:10" s="220" customFormat="1">
      <c r="J111" s="256"/>
    </row>
    <row r="112" spans="1:10" s="220" customFormat="1">
      <c r="J112" s="256"/>
    </row>
    <row r="113" spans="10:10" s="220" customFormat="1">
      <c r="J113" s="256"/>
    </row>
    <row r="114" spans="10:10" s="220" customFormat="1">
      <c r="J114" s="256"/>
    </row>
    <row r="115" spans="10:10" s="220" customFormat="1">
      <c r="J115" s="256"/>
    </row>
    <row r="116" spans="10:10" s="220" customFormat="1">
      <c r="J116" s="256"/>
    </row>
    <row r="117" spans="10:10" s="220" customFormat="1">
      <c r="J117" s="256"/>
    </row>
    <row r="118" spans="10:10" s="220" customFormat="1">
      <c r="J118" s="256"/>
    </row>
    <row r="119" spans="10:10" s="220" customFormat="1">
      <c r="J119" s="256"/>
    </row>
    <row r="120" spans="10:10" s="220" customFormat="1">
      <c r="J120" s="256"/>
    </row>
    <row r="121" spans="10:10" s="220" customFormat="1">
      <c r="J121" s="256"/>
    </row>
    <row r="122" spans="10:10" s="220" customFormat="1">
      <c r="J122" s="256"/>
    </row>
    <row r="123" spans="10:10" s="220" customFormat="1">
      <c r="J123" s="256"/>
    </row>
    <row r="124" spans="10:10" s="220" customFormat="1">
      <c r="J124" s="256"/>
    </row>
    <row r="125" spans="10:10" s="220" customFormat="1">
      <c r="J125" s="256"/>
    </row>
    <row r="126" spans="10:10" s="220" customFormat="1">
      <c r="J126" s="256"/>
    </row>
    <row r="127" spans="10:10" s="220" customFormat="1">
      <c r="J127" s="256"/>
    </row>
    <row r="128" spans="10:10" s="220" customFormat="1">
      <c r="J128" s="256"/>
    </row>
    <row r="129" spans="10:10" s="220" customFormat="1">
      <c r="J129" s="256"/>
    </row>
    <row r="130" spans="10:10" s="220" customFormat="1">
      <c r="J130" s="256"/>
    </row>
    <row r="131" spans="10:10" s="220" customFormat="1">
      <c r="J131" s="256"/>
    </row>
    <row r="132" spans="10:10" s="220" customFormat="1">
      <c r="J132" s="256"/>
    </row>
    <row r="133" spans="10:10" s="220" customFormat="1">
      <c r="J133" s="256"/>
    </row>
    <row r="134" spans="10:10" s="220" customFormat="1">
      <c r="J134" s="256"/>
    </row>
    <row r="135" spans="10:10" s="220" customFormat="1">
      <c r="J135" s="256"/>
    </row>
    <row r="136" spans="10:10" s="220" customFormat="1">
      <c r="J136" s="256"/>
    </row>
    <row r="137" spans="10:10" s="220" customFormat="1">
      <c r="J137" s="256"/>
    </row>
    <row r="138" spans="10:10" s="220" customFormat="1">
      <c r="J138" s="256"/>
    </row>
    <row r="139" spans="10:10" s="220" customFormat="1">
      <c r="J139" s="256"/>
    </row>
    <row r="140" spans="10:10" s="220" customFormat="1">
      <c r="J140" s="256"/>
    </row>
    <row r="141" spans="10:10" s="220" customFormat="1">
      <c r="J141" s="256"/>
    </row>
    <row r="142" spans="10:10" s="220" customFormat="1">
      <c r="J142" s="256"/>
    </row>
    <row r="143" spans="10:10" s="220" customFormat="1">
      <c r="J143" s="256"/>
    </row>
    <row r="144" spans="10:10" s="220" customFormat="1">
      <c r="J144" s="256"/>
    </row>
    <row r="145" spans="10:10" s="220" customFormat="1">
      <c r="J145" s="256"/>
    </row>
    <row r="146" spans="10:10" s="220" customFormat="1">
      <c r="J146" s="256"/>
    </row>
    <row r="147" spans="10:10" s="220" customFormat="1">
      <c r="J147" s="256"/>
    </row>
    <row r="148" spans="10:10" s="220" customFormat="1">
      <c r="J148" s="256"/>
    </row>
    <row r="149" spans="10:10" s="220" customFormat="1">
      <c r="J149" s="256"/>
    </row>
    <row r="150" spans="10:10" s="220" customFormat="1">
      <c r="J150" s="256"/>
    </row>
    <row r="151" spans="10:10" s="220" customFormat="1">
      <c r="J151" s="256"/>
    </row>
    <row r="152" spans="10:10" s="220" customFormat="1">
      <c r="J152" s="256"/>
    </row>
    <row r="153" spans="10:10" s="220" customFormat="1">
      <c r="J153" s="256"/>
    </row>
    <row r="154" spans="10:10" s="220" customFormat="1">
      <c r="J154" s="256"/>
    </row>
    <row r="155" spans="10:10" s="220" customFormat="1">
      <c r="J155" s="256"/>
    </row>
    <row r="156" spans="10:10" s="220" customFormat="1">
      <c r="J156" s="256"/>
    </row>
    <row r="157" spans="10:10" s="220" customFormat="1">
      <c r="J157" s="256"/>
    </row>
    <row r="158" spans="10:10" s="220" customFormat="1">
      <c r="J158" s="256"/>
    </row>
    <row r="159" spans="10:10" s="220" customFormat="1">
      <c r="J159" s="256"/>
    </row>
    <row r="160" spans="10:10" s="220" customFormat="1">
      <c r="J160" s="256"/>
    </row>
    <row r="161" spans="10:10" s="220" customFormat="1">
      <c r="J161" s="256"/>
    </row>
    <row r="162" spans="10:10" s="220" customFormat="1">
      <c r="J162" s="256"/>
    </row>
    <row r="163" spans="10:10" s="220" customFormat="1">
      <c r="J163" s="256"/>
    </row>
    <row r="164" spans="10:10" s="220" customFormat="1">
      <c r="J164" s="256"/>
    </row>
    <row r="165" spans="10:10" s="220" customFormat="1">
      <c r="J165" s="256"/>
    </row>
    <row r="166" spans="10:10" s="220" customFormat="1">
      <c r="J166" s="256"/>
    </row>
    <row r="167" spans="10:10" s="220" customFormat="1">
      <c r="J167" s="256"/>
    </row>
    <row r="168" spans="10:10" s="220" customFormat="1">
      <c r="J168" s="256"/>
    </row>
    <row r="169" spans="10:10" s="220" customFormat="1">
      <c r="J169" s="256"/>
    </row>
    <row r="170" spans="10:10" s="220" customFormat="1">
      <c r="J170" s="256"/>
    </row>
    <row r="171" spans="10:10" s="220" customFormat="1">
      <c r="J171" s="256"/>
    </row>
    <row r="172" spans="10:10" s="220" customFormat="1">
      <c r="J172" s="256"/>
    </row>
    <row r="173" spans="10:10" s="220" customFormat="1">
      <c r="J173" s="256"/>
    </row>
    <row r="174" spans="10:10" s="220" customFormat="1">
      <c r="J174" s="256"/>
    </row>
    <row r="175" spans="10:10" s="220" customFormat="1">
      <c r="J175" s="256"/>
    </row>
    <row r="176" spans="10:10" s="220" customFormat="1">
      <c r="J176" s="256"/>
    </row>
    <row r="177" spans="10:10" s="220" customFormat="1">
      <c r="J177" s="256"/>
    </row>
    <row r="178" spans="10:10" s="220" customFormat="1">
      <c r="J178" s="256"/>
    </row>
    <row r="179" spans="10:10" s="220" customFormat="1">
      <c r="J179" s="256"/>
    </row>
    <row r="180" spans="10:10" s="220" customFormat="1">
      <c r="J180" s="256"/>
    </row>
    <row r="181" spans="10:10" s="220" customFormat="1">
      <c r="J181" s="256"/>
    </row>
    <row r="182" spans="10:10" s="220" customFormat="1">
      <c r="J182" s="256"/>
    </row>
    <row r="183" spans="10:10" s="220" customFormat="1">
      <c r="J183" s="256"/>
    </row>
    <row r="184" spans="10:10" s="220" customFormat="1">
      <c r="J184" s="256"/>
    </row>
    <row r="185" spans="10:10" s="220" customFormat="1">
      <c r="J185" s="256"/>
    </row>
    <row r="186" spans="10:10" s="220" customFormat="1">
      <c r="J186" s="256"/>
    </row>
    <row r="187" spans="10:10" s="220" customFormat="1">
      <c r="J187" s="256"/>
    </row>
    <row r="188" spans="10:10" s="220" customFormat="1">
      <c r="J188" s="256"/>
    </row>
    <row r="189" spans="10:10" s="220" customFormat="1">
      <c r="J189" s="256"/>
    </row>
    <row r="190" spans="10:10" s="220" customFormat="1">
      <c r="J190" s="256"/>
    </row>
    <row r="191" spans="10:10" s="220" customFormat="1">
      <c r="J191" s="256"/>
    </row>
    <row r="192" spans="10:10" s="220" customFormat="1">
      <c r="J192" s="256"/>
    </row>
    <row r="193" spans="10:10" s="220" customFormat="1">
      <c r="J193" s="256"/>
    </row>
    <row r="194" spans="10:10" s="220" customFormat="1">
      <c r="J194" s="256"/>
    </row>
    <row r="195" spans="10:10" s="220" customFormat="1">
      <c r="J195" s="256"/>
    </row>
    <row r="196" spans="10:10" s="220" customFormat="1">
      <c r="J196" s="256"/>
    </row>
    <row r="197" spans="10:10" s="220" customFormat="1">
      <c r="J197" s="256"/>
    </row>
    <row r="198" spans="10:10" s="220" customFormat="1">
      <c r="J198" s="256"/>
    </row>
    <row r="199" spans="10:10" s="220" customFormat="1">
      <c r="J199" s="256"/>
    </row>
    <row r="200" spans="10:10" s="220" customFormat="1">
      <c r="J200" s="256"/>
    </row>
    <row r="201" spans="10:10" s="220" customFormat="1">
      <c r="J201" s="256"/>
    </row>
    <row r="202" spans="10:10" s="220" customFormat="1">
      <c r="J202" s="256"/>
    </row>
    <row r="203" spans="10:10" s="220" customFormat="1">
      <c r="J203" s="256"/>
    </row>
    <row r="204" spans="10:10" s="220" customFormat="1">
      <c r="J204" s="256"/>
    </row>
    <row r="205" spans="10:10" s="220" customFormat="1">
      <c r="J205" s="256"/>
    </row>
    <row r="206" spans="10:10" s="220" customFormat="1">
      <c r="J206" s="256"/>
    </row>
    <row r="207" spans="10:10" s="220" customFormat="1">
      <c r="J207" s="256"/>
    </row>
    <row r="208" spans="10:10" s="220" customFormat="1">
      <c r="J208" s="256"/>
    </row>
    <row r="209" spans="10:10" s="220" customFormat="1">
      <c r="J209" s="256"/>
    </row>
    <row r="210" spans="10:10" s="220" customFormat="1">
      <c r="J210" s="256"/>
    </row>
    <row r="211" spans="10:10" s="220" customFormat="1">
      <c r="J211" s="256"/>
    </row>
    <row r="212" spans="10:10" s="220" customFormat="1">
      <c r="J212" s="256"/>
    </row>
    <row r="213" spans="10:10" s="220" customFormat="1">
      <c r="J213" s="256"/>
    </row>
    <row r="214" spans="10:10" s="220" customFormat="1">
      <c r="J214" s="256"/>
    </row>
    <row r="215" spans="10:10" s="220" customFormat="1">
      <c r="J215" s="256"/>
    </row>
    <row r="216" spans="10:10" s="220" customFormat="1">
      <c r="J216" s="256"/>
    </row>
    <row r="217" spans="10:10" s="220" customFormat="1">
      <c r="J217" s="256"/>
    </row>
    <row r="218" spans="10:10" s="220" customFormat="1">
      <c r="J218" s="256"/>
    </row>
    <row r="219" spans="10:10" s="220" customFormat="1">
      <c r="J219" s="256"/>
    </row>
    <row r="220" spans="10:10" s="220" customFormat="1">
      <c r="J220" s="256"/>
    </row>
    <row r="221" spans="10:10" s="220" customFormat="1">
      <c r="J221" s="256"/>
    </row>
    <row r="222" spans="10:10" s="220" customFormat="1">
      <c r="J222" s="256"/>
    </row>
    <row r="223" spans="10:10" s="220" customFormat="1">
      <c r="J223" s="256"/>
    </row>
    <row r="224" spans="10:10" s="220" customFormat="1">
      <c r="J224" s="256"/>
    </row>
    <row r="225" spans="10:10" s="220" customFormat="1">
      <c r="J225" s="256"/>
    </row>
    <row r="226" spans="10:10" s="220" customFormat="1">
      <c r="J226" s="256"/>
    </row>
    <row r="227" spans="10:10" s="220" customFormat="1">
      <c r="J227" s="256"/>
    </row>
    <row r="228" spans="10:10" s="220" customFormat="1">
      <c r="J228" s="256"/>
    </row>
    <row r="229" spans="10:10" s="220" customFormat="1">
      <c r="J229" s="256"/>
    </row>
    <row r="230" spans="10:10" s="220" customFormat="1">
      <c r="J230" s="256"/>
    </row>
    <row r="231" spans="10:10" s="220" customFormat="1">
      <c r="J231" s="256"/>
    </row>
    <row r="232" spans="10:10" s="220" customFormat="1">
      <c r="J232" s="256"/>
    </row>
    <row r="233" spans="10:10" s="220" customFormat="1">
      <c r="J233" s="256"/>
    </row>
    <row r="234" spans="10:10" s="220" customFormat="1">
      <c r="J234" s="256"/>
    </row>
    <row r="235" spans="10:10" s="220" customFormat="1">
      <c r="J235" s="256"/>
    </row>
    <row r="236" spans="10:10" s="220" customFormat="1">
      <c r="J236" s="256"/>
    </row>
    <row r="237" spans="10:10" s="220" customFormat="1">
      <c r="J237" s="256"/>
    </row>
    <row r="238" spans="10:10" s="220" customFormat="1">
      <c r="J238" s="256"/>
    </row>
    <row r="239" spans="10:10" s="220" customFormat="1">
      <c r="J239" s="256"/>
    </row>
    <row r="240" spans="10:10" s="220" customFormat="1">
      <c r="J240" s="256"/>
    </row>
    <row r="241" spans="10:10" s="220" customFormat="1">
      <c r="J241" s="256"/>
    </row>
    <row r="242" spans="10:10" s="220" customFormat="1">
      <c r="J242" s="256"/>
    </row>
    <row r="243" spans="10:10" s="220" customFormat="1">
      <c r="J243" s="256"/>
    </row>
    <row r="244" spans="10:10" s="220" customFormat="1">
      <c r="J244" s="256"/>
    </row>
    <row r="245" spans="10:10" s="220" customFormat="1">
      <c r="J245" s="256"/>
    </row>
    <row r="246" spans="10:10" s="220" customFormat="1">
      <c r="J246" s="256"/>
    </row>
    <row r="247" spans="10:10" s="220" customFormat="1">
      <c r="J247" s="256"/>
    </row>
    <row r="248" spans="10:10" s="220" customFormat="1">
      <c r="J248" s="256"/>
    </row>
    <row r="249" spans="10:10" s="220" customFormat="1">
      <c r="J249" s="256"/>
    </row>
    <row r="250" spans="10:10" s="220" customFormat="1">
      <c r="J250" s="256"/>
    </row>
    <row r="251" spans="10:10" s="220" customFormat="1">
      <c r="J251" s="256"/>
    </row>
    <row r="252" spans="10:10" s="220" customFormat="1">
      <c r="J252" s="256"/>
    </row>
    <row r="253" spans="10:10" s="220" customFormat="1">
      <c r="J253" s="256"/>
    </row>
    <row r="254" spans="10:10" s="220" customFormat="1">
      <c r="J254" s="256"/>
    </row>
    <row r="255" spans="10:10" s="220" customFormat="1">
      <c r="J255" s="256"/>
    </row>
    <row r="256" spans="10:10" s="220" customFormat="1">
      <c r="J256" s="256"/>
    </row>
    <row r="257" spans="10:10" s="220" customFormat="1">
      <c r="J257" s="256"/>
    </row>
    <row r="258" spans="10:10" s="220" customFormat="1">
      <c r="J258" s="256"/>
    </row>
    <row r="259" spans="10:10" s="220" customFormat="1">
      <c r="J259" s="256"/>
    </row>
    <row r="260" spans="10:10" s="220" customFormat="1">
      <c r="J260" s="256"/>
    </row>
    <row r="261" spans="10:10" s="220" customFormat="1">
      <c r="J261" s="256"/>
    </row>
    <row r="262" spans="10:10" s="220" customFormat="1">
      <c r="J262" s="256"/>
    </row>
    <row r="263" spans="10:10" s="220" customFormat="1">
      <c r="J263" s="256"/>
    </row>
    <row r="264" spans="10:10" s="220" customFormat="1">
      <c r="J264" s="256"/>
    </row>
    <row r="265" spans="10:10" s="220" customFormat="1">
      <c r="J265" s="256"/>
    </row>
    <row r="266" spans="10:10" s="220" customFormat="1">
      <c r="J266" s="256"/>
    </row>
    <row r="267" spans="10:10" s="220" customFormat="1">
      <c r="J267" s="256"/>
    </row>
    <row r="268" spans="10:10" s="220" customFormat="1">
      <c r="J268" s="256"/>
    </row>
    <row r="269" spans="10:10" s="220" customFormat="1">
      <c r="J269" s="256"/>
    </row>
    <row r="270" spans="10:10" s="220" customFormat="1">
      <c r="J270" s="256"/>
    </row>
    <row r="271" spans="10:10" s="220" customFormat="1">
      <c r="J271" s="256"/>
    </row>
    <row r="272" spans="10:10" s="220" customFormat="1">
      <c r="J272" s="256"/>
    </row>
    <row r="273" spans="10:10" s="220" customFormat="1">
      <c r="J273" s="256"/>
    </row>
    <row r="274" spans="10:10" s="220" customFormat="1">
      <c r="J274" s="256"/>
    </row>
    <row r="275" spans="10:10" s="220" customFormat="1">
      <c r="J275" s="256"/>
    </row>
    <row r="276" spans="10:10" s="220" customFormat="1">
      <c r="J276" s="256"/>
    </row>
    <row r="277" spans="10:10" s="220" customFormat="1">
      <c r="J277" s="256"/>
    </row>
    <row r="278" spans="10:10" s="220" customFormat="1">
      <c r="J278" s="256"/>
    </row>
    <row r="279" spans="10:10" s="220" customFormat="1">
      <c r="J279" s="256"/>
    </row>
    <row r="280" spans="10:10" s="220" customFormat="1">
      <c r="J280" s="256"/>
    </row>
    <row r="281" spans="10:10" s="220" customFormat="1">
      <c r="J281" s="256"/>
    </row>
    <row r="282" spans="10:10" s="220" customFormat="1">
      <c r="J282" s="256"/>
    </row>
    <row r="283" spans="10:10" s="220" customFormat="1">
      <c r="J283" s="256"/>
    </row>
    <row r="284" spans="10:10" s="220" customFormat="1">
      <c r="J284" s="256"/>
    </row>
    <row r="285" spans="10:10" s="220" customFormat="1">
      <c r="J285" s="256"/>
    </row>
    <row r="286" spans="10:10" s="220" customFormat="1">
      <c r="J286" s="256"/>
    </row>
    <row r="287" spans="10:10" s="220" customFormat="1">
      <c r="J287" s="256"/>
    </row>
    <row r="288" spans="10:10" s="220" customFormat="1">
      <c r="J288" s="256"/>
    </row>
    <row r="289" spans="10:10" s="220" customFormat="1">
      <c r="J289" s="256"/>
    </row>
    <row r="290" spans="10:10" s="220" customFormat="1">
      <c r="J290" s="256"/>
    </row>
    <row r="291" spans="10:10" s="220" customFormat="1">
      <c r="J291" s="256"/>
    </row>
    <row r="292" spans="10:10" s="220" customFormat="1">
      <c r="J292" s="256"/>
    </row>
    <row r="293" spans="10:10" s="220" customFormat="1">
      <c r="J293" s="256"/>
    </row>
    <row r="294" spans="10:10" s="220" customFormat="1">
      <c r="J294" s="256"/>
    </row>
    <row r="295" spans="10:10" s="220" customFormat="1">
      <c r="J295" s="256"/>
    </row>
    <row r="296" spans="10:10" s="220" customFormat="1">
      <c r="J296" s="256"/>
    </row>
    <row r="297" spans="10:10" s="220" customFormat="1">
      <c r="J297" s="256"/>
    </row>
    <row r="298" spans="10:10" s="220" customFormat="1">
      <c r="J298" s="256"/>
    </row>
    <row r="299" spans="10:10" s="220" customFormat="1">
      <c r="J299" s="256"/>
    </row>
    <row r="300" spans="10:10" s="220" customFormat="1">
      <c r="J300" s="256"/>
    </row>
    <row r="301" spans="10:10" s="220" customFormat="1">
      <c r="J301" s="256"/>
    </row>
    <row r="302" spans="10:10" s="220" customFormat="1">
      <c r="J302" s="256"/>
    </row>
    <row r="303" spans="10:10" s="220" customFormat="1">
      <c r="J303" s="256"/>
    </row>
    <row r="304" spans="10:10" s="220" customFormat="1">
      <c r="J304" s="256"/>
    </row>
    <row r="305" spans="10:10" s="220" customFormat="1">
      <c r="J305" s="256"/>
    </row>
    <row r="306" spans="10:10" s="220" customFormat="1">
      <c r="J306" s="256"/>
    </row>
    <row r="307" spans="10:10" s="220" customFormat="1">
      <c r="J307" s="256"/>
    </row>
    <row r="308" spans="10:10" s="220" customFormat="1">
      <c r="J308" s="256"/>
    </row>
    <row r="309" spans="10:10" s="220" customFormat="1">
      <c r="J309" s="256"/>
    </row>
    <row r="310" spans="10:10" s="220" customFormat="1">
      <c r="J310" s="256"/>
    </row>
    <row r="311" spans="10:10" s="220" customFormat="1">
      <c r="J311" s="256"/>
    </row>
    <row r="312" spans="10:10" s="220" customFormat="1">
      <c r="J312" s="256"/>
    </row>
    <row r="313" spans="10:10" s="220" customFormat="1">
      <c r="J313" s="256"/>
    </row>
    <row r="314" spans="10:10" s="220" customFormat="1">
      <c r="J314" s="256"/>
    </row>
    <row r="315" spans="10:10" s="220" customFormat="1">
      <c r="J315" s="256"/>
    </row>
    <row r="316" spans="10:10" s="220" customFormat="1">
      <c r="J316" s="256"/>
    </row>
    <row r="317" spans="10:10" s="220" customFormat="1">
      <c r="J317" s="256"/>
    </row>
    <row r="318" spans="10:10" s="220" customFormat="1">
      <c r="J318" s="256"/>
    </row>
    <row r="319" spans="10:10" s="220" customFormat="1">
      <c r="J319" s="256"/>
    </row>
    <row r="320" spans="10:10" s="220" customFormat="1">
      <c r="J320" s="256"/>
    </row>
    <row r="321" spans="10:10" s="220" customFormat="1">
      <c r="J321" s="256"/>
    </row>
    <row r="322" spans="10:10" s="220" customFormat="1">
      <c r="J322" s="256"/>
    </row>
    <row r="323" spans="10:10" s="220" customFormat="1">
      <c r="J323" s="256"/>
    </row>
    <row r="324" spans="10:10" s="220" customFormat="1">
      <c r="J324" s="256"/>
    </row>
    <row r="325" spans="10:10" s="220" customFormat="1">
      <c r="J325" s="256"/>
    </row>
    <row r="326" spans="10:10" s="220" customFormat="1">
      <c r="J326" s="256"/>
    </row>
    <row r="327" spans="10:10" s="220" customFormat="1">
      <c r="J327" s="256"/>
    </row>
    <row r="328" spans="10:10" s="220" customFormat="1">
      <c r="J328" s="256"/>
    </row>
    <row r="329" spans="10:10" s="220" customFormat="1">
      <c r="J329" s="256"/>
    </row>
    <row r="330" spans="10:10" s="220" customFormat="1">
      <c r="J330" s="256"/>
    </row>
    <row r="331" spans="10:10" s="220" customFormat="1">
      <c r="J331" s="256"/>
    </row>
    <row r="332" spans="10:10" s="220" customFormat="1">
      <c r="J332" s="256"/>
    </row>
    <row r="333" spans="10:10" s="220" customFormat="1">
      <c r="J333" s="256"/>
    </row>
    <row r="334" spans="10:10" s="220" customFormat="1">
      <c r="J334" s="256"/>
    </row>
    <row r="335" spans="10:10" s="220" customFormat="1">
      <c r="J335" s="256"/>
    </row>
    <row r="336" spans="10:10" s="220" customFormat="1">
      <c r="J336" s="256"/>
    </row>
    <row r="337" spans="10:10" s="220" customFormat="1">
      <c r="J337" s="256"/>
    </row>
    <row r="338" spans="10:10" s="220" customFormat="1">
      <c r="J338" s="256"/>
    </row>
    <row r="339" spans="10:10" s="220" customFormat="1">
      <c r="J339" s="256"/>
    </row>
    <row r="340" spans="10:10" s="220" customFormat="1">
      <c r="J340" s="256"/>
    </row>
    <row r="341" spans="10:10" s="220" customFormat="1">
      <c r="J341" s="256"/>
    </row>
    <row r="342" spans="10:10" s="220" customFormat="1">
      <c r="J342" s="256"/>
    </row>
    <row r="343" spans="10:10" s="220" customFormat="1">
      <c r="J343" s="256"/>
    </row>
    <row r="344" spans="10:10" s="220" customFormat="1">
      <c r="J344" s="256"/>
    </row>
    <row r="345" spans="10:10" s="220" customFormat="1">
      <c r="J345" s="256"/>
    </row>
    <row r="346" spans="10:10" s="220" customFormat="1">
      <c r="J346" s="256"/>
    </row>
    <row r="347" spans="10:10" s="220" customFormat="1">
      <c r="J347" s="256"/>
    </row>
    <row r="348" spans="10:10" s="220" customFormat="1">
      <c r="J348" s="256"/>
    </row>
    <row r="349" spans="10:10" s="220" customFormat="1">
      <c r="J349" s="256"/>
    </row>
    <row r="350" spans="10:10" s="220" customFormat="1">
      <c r="J350" s="256"/>
    </row>
    <row r="351" spans="10:10" s="220" customFormat="1">
      <c r="J351" s="256"/>
    </row>
    <row r="352" spans="10:10" s="220" customFormat="1">
      <c r="J352" s="256"/>
    </row>
    <row r="353" spans="10:10" s="220" customFormat="1">
      <c r="J353" s="256"/>
    </row>
    <row r="354" spans="10:10" s="220" customFormat="1">
      <c r="J354" s="256"/>
    </row>
    <row r="355" spans="10:10" s="220" customFormat="1">
      <c r="J355" s="256"/>
    </row>
    <row r="356" spans="10:10" s="220" customFormat="1">
      <c r="J356" s="256"/>
    </row>
    <row r="357" spans="10:10" s="220" customFormat="1">
      <c r="J357" s="256"/>
    </row>
    <row r="358" spans="10:10" s="220" customFormat="1">
      <c r="J358" s="256"/>
    </row>
    <row r="359" spans="10:10" s="220" customFormat="1">
      <c r="J359" s="256"/>
    </row>
    <row r="360" spans="10:10" s="220" customFormat="1">
      <c r="J360" s="256"/>
    </row>
    <row r="361" spans="10:10" s="220" customFormat="1">
      <c r="J361" s="256"/>
    </row>
    <row r="362" spans="10:10" s="220" customFormat="1">
      <c r="J362" s="256"/>
    </row>
    <row r="363" spans="10:10" s="220" customFormat="1">
      <c r="J363" s="256"/>
    </row>
    <row r="364" spans="10:10" s="220" customFormat="1">
      <c r="J364" s="256"/>
    </row>
    <row r="365" spans="10:10" s="220" customFormat="1">
      <c r="J365" s="256"/>
    </row>
    <row r="366" spans="10:10" s="220" customFormat="1">
      <c r="J366" s="256"/>
    </row>
    <row r="367" spans="10:10" s="220" customFormat="1">
      <c r="J367" s="256"/>
    </row>
    <row r="368" spans="10:10" s="220" customFormat="1">
      <c r="J368" s="256"/>
    </row>
    <row r="369" spans="10:10" s="220" customFormat="1">
      <c r="J369" s="256"/>
    </row>
    <row r="370" spans="10:10" s="220" customFormat="1">
      <c r="J370" s="256"/>
    </row>
    <row r="371" spans="10:10" s="220" customFormat="1">
      <c r="J371" s="256"/>
    </row>
    <row r="372" spans="10:10" s="220" customFormat="1">
      <c r="J372" s="256"/>
    </row>
    <row r="373" spans="10:10" s="220" customFormat="1">
      <c r="J373" s="256"/>
    </row>
    <row r="374" spans="10:10" s="220" customFormat="1">
      <c r="J374" s="256"/>
    </row>
    <row r="375" spans="10:10" s="220" customFormat="1">
      <c r="J375" s="256"/>
    </row>
    <row r="376" spans="10:10" s="220" customFormat="1">
      <c r="J376" s="256"/>
    </row>
    <row r="377" spans="10:10" s="220" customFormat="1">
      <c r="J377" s="256"/>
    </row>
    <row r="378" spans="10:10" s="220" customFormat="1">
      <c r="J378" s="256"/>
    </row>
    <row r="379" spans="10:10" s="220" customFormat="1">
      <c r="J379" s="256"/>
    </row>
    <row r="380" spans="10:10" s="220" customFormat="1">
      <c r="J380" s="256"/>
    </row>
    <row r="381" spans="10:10" s="220" customFormat="1">
      <c r="J381" s="256"/>
    </row>
    <row r="382" spans="10:10" s="220" customFormat="1">
      <c r="J382" s="256"/>
    </row>
    <row r="383" spans="10:10" s="220" customFormat="1">
      <c r="J383" s="256"/>
    </row>
    <row r="384" spans="10:10" s="220" customFormat="1">
      <c r="J384" s="256"/>
    </row>
    <row r="385" spans="10:10" s="220" customFormat="1">
      <c r="J385" s="256"/>
    </row>
    <row r="386" spans="10:10" s="220" customFormat="1">
      <c r="J386" s="256"/>
    </row>
    <row r="387" spans="10:10" s="220" customFormat="1">
      <c r="J387" s="256"/>
    </row>
    <row r="388" spans="10:10" s="220" customFormat="1">
      <c r="J388" s="256"/>
    </row>
    <row r="389" spans="10:10" s="220" customFormat="1">
      <c r="J389" s="256"/>
    </row>
    <row r="390" spans="10:10" s="220" customFormat="1">
      <c r="J390" s="256"/>
    </row>
    <row r="391" spans="10:10" s="220" customFormat="1">
      <c r="J391" s="256"/>
    </row>
    <row r="392" spans="10:10" s="220" customFormat="1">
      <c r="J392" s="256"/>
    </row>
    <row r="393" spans="10:10" s="220" customFormat="1">
      <c r="J393" s="256"/>
    </row>
    <row r="394" spans="10:10" s="220" customFormat="1">
      <c r="J394" s="256"/>
    </row>
    <row r="395" spans="10:10" s="220" customFormat="1">
      <c r="J395" s="256"/>
    </row>
    <row r="396" spans="10:10" s="220" customFormat="1">
      <c r="J396" s="256"/>
    </row>
    <row r="397" spans="10:10" s="220" customFormat="1">
      <c r="J397" s="256"/>
    </row>
    <row r="398" spans="10:10" s="220" customFormat="1">
      <c r="J398" s="256"/>
    </row>
    <row r="399" spans="10:10" s="220" customFormat="1">
      <c r="J399" s="256"/>
    </row>
    <row r="400" spans="10:10" s="220" customFormat="1">
      <c r="J400" s="256"/>
    </row>
    <row r="401" spans="10:10" s="220" customFormat="1">
      <c r="J401" s="256"/>
    </row>
    <row r="402" spans="10:10" s="220" customFormat="1">
      <c r="J402" s="256"/>
    </row>
    <row r="403" spans="10:10" s="220" customFormat="1">
      <c r="J403" s="256"/>
    </row>
    <row r="404" spans="10:10" s="220" customFormat="1">
      <c r="J404" s="256"/>
    </row>
    <row r="405" spans="10:10" s="220" customFormat="1">
      <c r="J405" s="256"/>
    </row>
    <row r="406" spans="10:10" s="220" customFormat="1">
      <c r="J406" s="256"/>
    </row>
    <row r="407" spans="10:10" s="220" customFormat="1">
      <c r="J407" s="256"/>
    </row>
    <row r="408" spans="10:10" s="220" customFormat="1">
      <c r="J408" s="256"/>
    </row>
    <row r="409" spans="10:10" s="220" customFormat="1">
      <c r="J409" s="256"/>
    </row>
    <row r="410" spans="10:10" s="220" customFormat="1">
      <c r="J410" s="256"/>
    </row>
    <row r="411" spans="10:10" s="220" customFormat="1">
      <c r="J411" s="256"/>
    </row>
    <row r="412" spans="10:10" s="220" customFormat="1">
      <c r="J412" s="256"/>
    </row>
    <row r="413" spans="10:10" s="220" customFormat="1">
      <c r="J413" s="256"/>
    </row>
    <row r="414" spans="10:10" s="220" customFormat="1">
      <c r="J414" s="256"/>
    </row>
    <row r="415" spans="10:10" s="220" customFormat="1">
      <c r="J415" s="256"/>
    </row>
    <row r="416" spans="10:10" s="220" customFormat="1">
      <c r="J416" s="256"/>
    </row>
    <row r="417" spans="10:10" s="220" customFormat="1">
      <c r="J417" s="256"/>
    </row>
    <row r="418" spans="10:10" s="220" customFormat="1">
      <c r="J418" s="256"/>
    </row>
    <row r="419" spans="10:10" s="220" customFormat="1">
      <c r="J419" s="256"/>
    </row>
    <row r="420" spans="10:10" s="220" customFormat="1">
      <c r="J420" s="256"/>
    </row>
    <row r="421" spans="10:10" s="220" customFormat="1">
      <c r="J421" s="256"/>
    </row>
    <row r="422" spans="10:10" s="220" customFormat="1">
      <c r="J422" s="256"/>
    </row>
    <row r="423" spans="10:10" s="220" customFormat="1">
      <c r="J423" s="256"/>
    </row>
    <row r="424" spans="10:10" s="220" customFormat="1">
      <c r="J424" s="256"/>
    </row>
    <row r="425" spans="10:10" s="220" customFormat="1">
      <c r="J425" s="256"/>
    </row>
    <row r="426" spans="10:10" s="220" customFormat="1">
      <c r="J426" s="256"/>
    </row>
    <row r="427" spans="10:10" s="220" customFormat="1">
      <c r="J427" s="256"/>
    </row>
    <row r="428" spans="10:10" s="220" customFormat="1">
      <c r="J428" s="256"/>
    </row>
    <row r="429" spans="10:10" s="220" customFormat="1">
      <c r="J429" s="256"/>
    </row>
    <row r="430" spans="10:10" s="220" customFormat="1">
      <c r="J430" s="256"/>
    </row>
    <row r="431" spans="10:10" s="220" customFormat="1">
      <c r="J431" s="256"/>
    </row>
    <row r="432" spans="10:10" s="220" customFormat="1">
      <c r="J432" s="256"/>
    </row>
    <row r="433" spans="10:10" s="220" customFormat="1">
      <c r="J433" s="256"/>
    </row>
    <row r="434" spans="10:10" s="220" customFormat="1">
      <c r="J434" s="256"/>
    </row>
    <row r="435" spans="10:10" s="220" customFormat="1">
      <c r="J435" s="256"/>
    </row>
    <row r="436" spans="10:10" s="220" customFormat="1">
      <c r="J436" s="256"/>
    </row>
    <row r="437" spans="10:10" s="220" customFormat="1">
      <c r="J437" s="256"/>
    </row>
    <row r="438" spans="10:10" s="220" customFormat="1">
      <c r="J438" s="256"/>
    </row>
    <row r="439" spans="10:10" s="220" customFormat="1">
      <c r="J439" s="256"/>
    </row>
    <row r="440" spans="10:10" s="220" customFormat="1">
      <c r="J440" s="256"/>
    </row>
    <row r="441" spans="10:10" s="220" customFormat="1">
      <c r="J441" s="256"/>
    </row>
    <row r="442" spans="10:10" s="220" customFormat="1">
      <c r="J442" s="256"/>
    </row>
    <row r="443" spans="10:10" s="220" customFormat="1">
      <c r="J443" s="256"/>
    </row>
    <row r="444" spans="10:10" s="220" customFormat="1">
      <c r="J444" s="256"/>
    </row>
    <row r="445" spans="10:10" s="220" customFormat="1">
      <c r="J445" s="256"/>
    </row>
    <row r="446" spans="10:10" s="220" customFormat="1">
      <c r="J446" s="256"/>
    </row>
    <row r="447" spans="10:10" s="220" customFormat="1">
      <c r="J447" s="256"/>
    </row>
    <row r="448" spans="10:10" s="220" customFormat="1">
      <c r="J448" s="256"/>
    </row>
    <row r="449" spans="10:10" s="220" customFormat="1">
      <c r="J449" s="256"/>
    </row>
    <row r="450" spans="10:10" s="220" customFormat="1">
      <c r="J450" s="256"/>
    </row>
    <row r="451" spans="10:10" s="220" customFormat="1">
      <c r="J451" s="256"/>
    </row>
    <row r="452" spans="10:10" s="220" customFormat="1">
      <c r="J452" s="256"/>
    </row>
    <row r="453" spans="10:10" s="220" customFormat="1">
      <c r="J453" s="256"/>
    </row>
    <row r="454" spans="10:10" s="220" customFormat="1">
      <c r="J454" s="256"/>
    </row>
    <row r="455" spans="10:10" s="220" customFormat="1">
      <c r="J455" s="256"/>
    </row>
    <row r="456" spans="10:10" s="220" customFormat="1">
      <c r="J456" s="256"/>
    </row>
    <row r="457" spans="10:10" s="220" customFormat="1">
      <c r="J457" s="256"/>
    </row>
    <row r="458" spans="10:10" s="220" customFormat="1">
      <c r="J458" s="256"/>
    </row>
    <row r="459" spans="10:10" s="220" customFormat="1">
      <c r="J459" s="256"/>
    </row>
    <row r="460" spans="10:10" s="220" customFormat="1">
      <c r="J460" s="256"/>
    </row>
    <row r="461" spans="10:10" s="220" customFormat="1">
      <c r="J461" s="256"/>
    </row>
    <row r="462" spans="10:10" s="220" customFormat="1">
      <c r="J462" s="256"/>
    </row>
    <row r="463" spans="10:10" s="220" customFormat="1">
      <c r="J463" s="256"/>
    </row>
    <row r="464" spans="10:10" s="220" customFormat="1">
      <c r="J464" s="256"/>
    </row>
    <row r="465" spans="10:10" s="220" customFormat="1">
      <c r="J465" s="256"/>
    </row>
    <row r="466" spans="10:10" s="220" customFormat="1">
      <c r="J466" s="256"/>
    </row>
    <row r="467" spans="10:10" s="220" customFormat="1">
      <c r="J467" s="256"/>
    </row>
    <row r="468" spans="10:10" s="220" customFormat="1">
      <c r="J468" s="256"/>
    </row>
    <row r="469" spans="10:10" s="220" customFormat="1">
      <c r="J469" s="256"/>
    </row>
    <row r="470" spans="10:10" s="220" customFormat="1">
      <c r="J470" s="256"/>
    </row>
    <row r="471" spans="10:10" s="220" customFormat="1">
      <c r="J471" s="256"/>
    </row>
    <row r="472" spans="10:10" s="220" customFormat="1">
      <c r="J472" s="256"/>
    </row>
    <row r="473" spans="10:10" s="220" customFormat="1">
      <c r="J473" s="256"/>
    </row>
    <row r="474" spans="10:10" s="220" customFormat="1">
      <c r="J474" s="256"/>
    </row>
    <row r="475" spans="10:10" s="220" customFormat="1">
      <c r="J475" s="256"/>
    </row>
    <row r="476" spans="10:10" s="220" customFormat="1">
      <c r="J476" s="256"/>
    </row>
    <row r="477" spans="10:10" s="220" customFormat="1">
      <c r="J477" s="256"/>
    </row>
    <row r="478" spans="10:10" s="220" customFormat="1">
      <c r="J478" s="256"/>
    </row>
    <row r="479" spans="10:10" s="220" customFormat="1">
      <c r="J479" s="256"/>
    </row>
    <row r="480" spans="10:10" s="220" customFormat="1">
      <c r="J480" s="256"/>
    </row>
    <row r="481" spans="10:10" s="220" customFormat="1">
      <c r="J481" s="256"/>
    </row>
    <row r="482" spans="10:10" s="220" customFormat="1">
      <c r="J482" s="256"/>
    </row>
    <row r="483" spans="10:10" s="220" customFormat="1">
      <c r="J483" s="256"/>
    </row>
    <row r="484" spans="10:10" s="220" customFormat="1">
      <c r="J484" s="256"/>
    </row>
    <row r="485" spans="10:10" s="220" customFormat="1">
      <c r="J485" s="256"/>
    </row>
    <row r="486" spans="10:10" s="220" customFormat="1">
      <c r="J486" s="256"/>
    </row>
    <row r="487" spans="10:10" s="220" customFormat="1">
      <c r="J487" s="256"/>
    </row>
    <row r="488" spans="10:10" s="220" customFormat="1">
      <c r="J488" s="256"/>
    </row>
    <row r="489" spans="10:10" s="220" customFormat="1">
      <c r="J489" s="256"/>
    </row>
    <row r="490" spans="10:10" s="220" customFormat="1">
      <c r="J490" s="256"/>
    </row>
    <row r="491" spans="10:10" s="220" customFormat="1">
      <c r="J491" s="256"/>
    </row>
    <row r="492" spans="10:10" s="220" customFormat="1">
      <c r="J492" s="256"/>
    </row>
    <row r="493" spans="10:10" s="220" customFormat="1">
      <c r="J493" s="256"/>
    </row>
    <row r="494" spans="10:10" s="220" customFormat="1">
      <c r="J494" s="256"/>
    </row>
    <row r="495" spans="10:10" s="220" customFormat="1">
      <c r="J495" s="256"/>
    </row>
    <row r="496" spans="10:10" s="220" customFormat="1">
      <c r="J496" s="256"/>
    </row>
    <row r="497" spans="10:10" s="220" customFormat="1">
      <c r="J497" s="256"/>
    </row>
    <row r="498" spans="10:10" s="220" customFormat="1">
      <c r="J498" s="256"/>
    </row>
    <row r="499" spans="10:10" s="220" customFormat="1">
      <c r="J499" s="256"/>
    </row>
    <row r="500" spans="10:10" s="220" customFormat="1">
      <c r="J500" s="256"/>
    </row>
    <row r="501" spans="10:10" s="220" customFormat="1">
      <c r="J501" s="256"/>
    </row>
    <row r="502" spans="10:10" s="220" customFormat="1">
      <c r="J502" s="256"/>
    </row>
    <row r="503" spans="10:10" s="220" customFormat="1">
      <c r="J503" s="256"/>
    </row>
    <row r="504" spans="10:10" s="220" customFormat="1">
      <c r="J504" s="256"/>
    </row>
    <row r="505" spans="10:10" s="220" customFormat="1">
      <c r="J505" s="256"/>
    </row>
    <row r="506" spans="10:10" s="220" customFormat="1">
      <c r="J506" s="256"/>
    </row>
    <row r="507" spans="10:10" s="220" customFormat="1">
      <c r="J507" s="256"/>
    </row>
    <row r="508" spans="10:10" s="220" customFormat="1">
      <c r="J508" s="256"/>
    </row>
    <row r="509" spans="10:10" s="220" customFormat="1">
      <c r="J509" s="256"/>
    </row>
    <row r="510" spans="10:10" s="220" customFormat="1">
      <c r="J510" s="256"/>
    </row>
    <row r="511" spans="10:10" s="220" customFormat="1">
      <c r="J511" s="256"/>
    </row>
    <row r="512" spans="10:10" s="220" customFormat="1">
      <c r="J512" s="256"/>
    </row>
    <row r="513" spans="10:10" s="220" customFormat="1">
      <c r="J513" s="256"/>
    </row>
    <row r="514" spans="10:10" s="220" customFormat="1">
      <c r="J514" s="256"/>
    </row>
    <row r="515" spans="10:10" s="220" customFormat="1">
      <c r="J515" s="256"/>
    </row>
    <row r="516" spans="10:10" s="220" customFormat="1">
      <c r="J516" s="256"/>
    </row>
    <row r="517" spans="10:10" s="220" customFormat="1">
      <c r="J517" s="256"/>
    </row>
    <row r="518" spans="10:10" s="220" customFormat="1">
      <c r="J518" s="256"/>
    </row>
    <row r="519" spans="10:10" s="220" customFormat="1">
      <c r="J519" s="256"/>
    </row>
    <row r="520" spans="10:10" s="220" customFormat="1">
      <c r="J520" s="256"/>
    </row>
    <row r="521" spans="10:10" s="220" customFormat="1">
      <c r="J521" s="256"/>
    </row>
    <row r="522" spans="10:10" s="220" customFormat="1">
      <c r="J522" s="256"/>
    </row>
    <row r="523" spans="10:10" s="220" customFormat="1">
      <c r="J523" s="256"/>
    </row>
    <row r="524" spans="10:10" s="220" customFormat="1">
      <c r="J524" s="256"/>
    </row>
    <row r="525" spans="10:10" s="220" customFormat="1">
      <c r="J525" s="256"/>
    </row>
    <row r="526" spans="10:10" s="220" customFormat="1">
      <c r="J526" s="256"/>
    </row>
    <row r="527" spans="10:10" s="220" customFormat="1">
      <c r="J527" s="256"/>
    </row>
    <row r="528" spans="10:10" s="220" customFormat="1">
      <c r="J528" s="256"/>
    </row>
    <row r="529" spans="10:10" s="220" customFormat="1">
      <c r="J529" s="256"/>
    </row>
    <row r="530" spans="10:10" s="220" customFormat="1">
      <c r="J530" s="256"/>
    </row>
    <row r="531" spans="10:10" s="220" customFormat="1">
      <c r="J531" s="256"/>
    </row>
    <row r="532" spans="10:10" s="220" customFormat="1">
      <c r="J532" s="256"/>
    </row>
    <row r="533" spans="10:10" s="220" customFormat="1">
      <c r="J533" s="256"/>
    </row>
    <row r="534" spans="10:10" s="220" customFormat="1">
      <c r="J534" s="256"/>
    </row>
    <row r="535" spans="10:10" s="220" customFormat="1">
      <c r="J535" s="256"/>
    </row>
    <row r="536" spans="10:10" s="220" customFormat="1">
      <c r="J536" s="256"/>
    </row>
    <row r="537" spans="10:10" s="220" customFormat="1">
      <c r="J537" s="256"/>
    </row>
    <row r="538" spans="10:10" s="220" customFormat="1">
      <c r="J538" s="256"/>
    </row>
    <row r="539" spans="10:10" s="220" customFormat="1">
      <c r="J539" s="256"/>
    </row>
    <row r="540" spans="10:10" s="220" customFormat="1">
      <c r="J540" s="256"/>
    </row>
    <row r="541" spans="10:10" s="220" customFormat="1">
      <c r="J541" s="256"/>
    </row>
    <row r="542" spans="10:10" s="220" customFormat="1">
      <c r="J542" s="256"/>
    </row>
    <row r="543" spans="10:10" s="220" customFormat="1">
      <c r="J543" s="256"/>
    </row>
    <row r="544" spans="10:10" s="220" customFormat="1">
      <c r="J544" s="256"/>
    </row>
    <row r="545" spans="10:10" s="220" customFormat="1">
      <c r="J545" s="256"/>
    </row>
    <row r="546" spans="10:10" s="220" customFormat="1">
      <c r="J546" s="256"/>
    </row>
    <row r="547" spans="10:10" s="220" customFormat="1">
      <c r="J547" s="256"/>
    </row>
    <row r="548" spans="10:10" s="220" customFormat="1">
      <c r="J548" s="256"/>
    </row>
    <row r="549" spans="10:10" s="220" customFormat="1">
      <c r="J549" s="256"/>
    </row>
    <row r="550" spans="10:10" s="220" customFormat="1">
      <c r="J550" s="256"/>
    </row>
    <row r="551" spans="10:10" s="220" customFormat="1">
      <c r="J551" s="256"/>
    </row>
    <row r="552" spans="10:10" s="220" customFormat="1">
      <c r="J552" s="256"/>
    </row>
    <row r="553" spans="10:10" s="220" customFormat="1">
      <c r="J553" s="256"/>
    </row>
    <row r="554" spans="10:10" s="220" customFormat="1">
      <c r="J554" s="256"/>
    </row>
    <row r="555" spans="10:10" s="220" customFormat="1">
      <c r="J555" s="256"/>
    </row>
    <row r="556" spans="10:10" s="220" customFormat="1">
      <c r="J556" s="256"/>
    </row>
    <row r="557" spans="10:10" s="220" customFormat="1">
      <c r="J557" s="256"/>
    </row>
    <row r="558" spans="10:10" s="220" customFormat="1">
      <c r="J558" s="256"/>
    </row>
    <row r="559" spans="10:10" s="220" customFormat="1">
      <c r="J559" s="256"/>
    </row>
    <row r="560" spans="10:10" s="220" customFormat="1">
      <c r="J560" s="256"/>
    </row>
    <row r="561" spans="10:10" s="220" customFormat="1">
      <c r="J561" s="256"/>
    </row>
    <row r="562" spans="10:10" s="220" customFormat="1">
      <c r="J562" s="256"/>
    </row>
    <row r="563" spans="10:10" s="220" customFormat="1">
      <c r="J563" s="256"/>
    </row>
    <row r="564" spans="10:10" s="220" customFormat="1">
      <c r="J564" s="256"/>
    </row>
    <row r="565" spans="10:10" s="220" customFormat="1">
      <c r="J565" s="256"/>
    </row>
    <row r="566" spans="10:10" s="220" customFormat="1">
      <c r="J566" s="256"/>
    </row>
    <row r="567" spans="10:10" s="220" customFormat="1">
      <c r="J567" s="256"/>
    </row>
    <row r="568" spans="10:10" s="220" customFormat="1">
      <c r="J568" s="256"/>
    </row>
    <row r="569" spans="10:10" s="220" customFormat="1">
      <c r="J569" s="256"/>
    </row>
    <row r="570" spans="10:10" s="220" customFormat="1">
      <c r="J570" s="256"/>
    </row>
    <row r="571" spans="10:10" s="220" customFormat="1">
      <c r="J571" s="256"/>
    </row>
    <row r="572" spans="10:10" s="220" customFormat="1">
      <c r="J572" s="256"/>
    </row>
    <row r="573" spans="10:10" s="220" customFormat="1">
      <c r="J573" s="256"/>
    </row>
    <row r="574" spans="10:10" s="220" customFormat="1">
      <c r="J574" s="256"/>
    </row>
    <row r="575" spans="10:10" s="220" customFormat="1">
      <c r="J575" s="256"/>
    </row>
    <row r="576" spans="10:10" s="220" customFormat="1">
      <c r="J576" s="256"/>
    </row>
    <row r="577" spans="10:10" s="220" customFormat="1">
      <c r="J577" s="256"/>
    </row>
    <row r="578" spans="10:10" s="220" customFormat="1">
      <c r="J578" s="256"/>
    </row>
    <row r="579" spans="10:10" s="220" customFormat="1">
      <c r="J579" s="256"/>
    </row>
    <row r="580" spans="10:10" s="220" customFormat="1"/>
    <row r="581" spans="10:10" s="220" customFormat="1"/>
    <row r="582" spans="10:10" s="220" customFormat="1"/>
    <row r="583" spans="10:10" s="220" customFormat="1"/>
    <row r="584" spans="10:10" s="220" customFormat="1"/>
    <row r="585" spans="10:10" s="220" customFormat="1"/>
    <row r="586" spans="10:10" s="220" customFormat="1"/>
    <row r="587" spans="10:10" s="220" customFormat="1"/>
    <row r="588" spans="10:10" s="220" customFormat="1"/>
    <row r="589" spans="10:10" s="220" customFormat="1"/>
    <row r="590" spans="10:10" s="220" customFormat="1"/>
    <row r="591" spans="10:10" s="220" customFormat="1"/>
    <row r="592" spans="10:10" s="220" customFormat="1"/>
    <row r="593" s="220" customFormat="1"/>
    <row r="594" s="220" customFormat="1"/>
    <row r="595" s="220" customFormat="1"/>
    <row r="596" s="220" customFormat="1"/>
    <row r="597" s="220" customFormat="1"/>
    <row r="598" s="220" customFormat="1"/>
    <row r="599" s="220" customFormat="1"/>
    <row r="600" s="220" customFormat="1"/>
    <row r="601" s="220" customFormat="1"/>
    <row r="602" s="220" customFormat="1"/>
    <row r="603" s="220" customFormat="1"/>
    <row r="604" s="220" customFormat="1"/>
    <row r="605" s="220" customFormat="1"/>
    <row r="606" s="220" customFormat="1"/>
    <row r="607" s="220" customFormat="1"/>
    <row r="608" s="220" customFormat="1"/>
    <row r="609" s="220" customFormat="1"/>
    <row r="610" s="220" customFormat="1"/>
    <row r="611" s="220" customFormat="1"/>
    <row r="612" s="220" customFormat="1"/>
    <row r="613" s="220" customFormat="1"/>
    <row r="614" s="220" customFormat="1"/>
    <row r="615" s="220" customFormat="1"/>
    <row r="616" s="220" customFormat="1"/>
    <row r="617" s="220" customFormat="1"/>
    <row r="618" s="220" customFormat="1"/>
    <row r="619" s="220" customFormat="1"/>
    <row r="620" s="220" customFormat="1"/>
    <row r="621" s="220" customFormat="1"/>
    <row r="622" s="220" customFormat="1"/>
    <row r="623" s="220" customFormat="1"/>
    <row r="624" s="220" customFormat="1"/>
    <row r="625" s="220" customFormat="1"/>
    <row r="626" s="220" customFormat="1"/>
    <row r="627" s="220" customFormat="1"/>
    <row r="628" s="220" customFormat="1"/>
    <row r="629" s="220" customFormat="1"/>
    <row r="630" s="220" customFormat="1"/>
    <row r="631" s="220" customFormat="1"/>
    <row r="632" s="220" customFormat="1"/>
    <row r="633" s="220" customFormat="1"/>
    <row r="634" s="220" customFormat="1"/>
    <row r="635" s="220" customFormat="1"/>
    <row r="636" s="220" customFormat="1"/>
    <row r="637" s="220" customFormat="1"/>
    <row r="638" s="220" customFormat="1"/>
    <row r="639" s="220" customFormat="1"/>
    <row r="640" s="220" customFormat="1"/>
    <row r="641" s="220" customFormat="1"/>
    <row r="642" s="220" customFormat="1"/>
    <row r="643" s="220" customFormat="1"/>
    <row r="644" s="220" customFormat="1"/>
    <row r="645" s="220" customFormat="1"/>
    <row r="646" s="220" customFormat="1"/>
    <row r="647" s="220" customFormat="1"/>
    <row r="648" s="220" customFormat="1"/>
    <row r="649" s="220" customFormat="1"/>
    <row r="650" s="220" customFormat="1"/>
    <row r="651" s="220" customFormat="1"/>
    <row r="652" s="220" customFormat="1"/>
    <row r="653" s="220" customFormat="1"/>
    <row r="654" s="220" customFormat="1"/>
    <row r="655" s="220" customFormat="1"/>
    <row r="656" s="220" customFormat="1"/>
    <row r="657" s="220" customFormat="1"/>
    <row r="658" s="220" customFormat="1"/>
    <row r="659" s="220" customFormat="1"/>
    <row r="660" s="220" customFormat="1"/>
    <row r="661" s="220" customFormat="1"/>
    <row r="662" s="220" customFormat="1"/>
    <row r="663" s="220" customFormat="1"/>
    <row r="664" s="220" customFormat="1"/>
    <row r="665" s="220" customFormat="1"/>
    <row r="666" s="220" customFormat="1"/>
    <row r="667" s="220" customFormat="1"/>
    <row r="668" s="220" customFormat="1"/>
    <row r="669" s="220" customFormat="1"/>
    <row r="670" s="220" customFormat="1"/>
    <row r="671" s="220" customFormat="1"/>
    <row r="672" s="220" customFormat="1"/>
    <row r="673" s="220" customFormat="1"/>
    <row r="674" s="220" customFormat="1"/>
    <row r="675" s="220" customFormat="1"/>
    <row r="676" s="220" customFormat="1"/>
    <row r="677" s="220" customFormat="1"/>
    <row r="678" s="220" customFormat="1"/>
    <row r="679" s="220" customFormat="1"/>
    <row r="680" s="220" customFormat="1"/>
    <row r="681" s="220" customFormat="1"/>
    <row r="682" s="220" customFormat="1"/>
    <row r="683" s="220" customFormat="1"/>
    <row r="684" s="220" customFormat="1"/>
    <row r="685" s="220" customFormat="1"/>
    <row r="686" s="220" customFormat="1"/>
    <row r="687" s="220" customFormat="1"/>
    <row r="688" s="220" customFormat="1"/>
    <row r="689" s="220" customFormat="1"/>
    <row r="690" s="220" customFormat="1"/>
    <row r="691" s="220" customFormat="1"/>
    <row r="692" s="220" customFormat="1"/>
    <row r="693" s="220" customFormat="1"/>
    <row r="694" s="220" customFormat="1"/>
    <row r="695" s="220" customFormat="1"/>
    <row r="696" s="220" customFormat="1"/>
    <row r="697" s="220" customFormat="1"/>
    <row r="698" s="220" customFormat="1"/>
    <row r="699" s="220" customFormat="1"/>
    <row r="700" s="220" customFormat="1"/>
    <row r="701" s="220" customFormat="1"/>
    <row r="702" s="220" customFormat="1"/>
    <row r="703" s="220" customFormat="1"/>
    <row r="704" s="220" customFormat="1"/>
    <row r="705" s="220" customFormat="1"/>
    <row r="706" s="220" customFormat="1"/>
    <row r="707" s="220" customFormat="1"/>
    <row r="708" s="220" customFormat="1"/>
    <row r="709" s="220" customFormat="1"/>
    <row r="710" s="220" customFormat="1"/>
    <row r="711" s="220" customFormat="1"/>
    <row r="712" s="220" customFormat="1"/>
    <row r="713" s="220" customFormat="1"/>
    <row r="714" s="220" customFormat="1"/>
    <row r="715" s="220" customFormat="1"/>
    <row r="716" s="220" customFormat="1"/>
    <row r="717" s="220" customFormat="1"/>
    <row r="718" s="220" customFormat="1"/>
    <row r="719" s="220" customFormat="1"/>
    <row r="720" s="220" customFormat="1"/>
    <row r="721" s="220" customFormat="1"/>
    <row r="722" s="220" customFormat="1"/>
    <row r="723" s="220" customFormat="1"/>
    <row r="724" s="220" customFormat="1"/>
    <row r="725" s="220" customFormat="1"/>
    <row r="726" s="220" customFormat="1"/>
    <row r="727" s="220" customFormat="1"/>
    <row r="728" s="220" customFormat="1"/>
    <row r="729" s="220" customFormat="1"/>
    <row r="730" s="220" customFormat="1"/>
    <row r="731" s="220" customFormat="1"/>
    <row r="732" s="220" customFormat="1"/>
    <row r="733" s="220" customFormat="1"/>
    <row r="734" s="220" customFormat="1"/>
    <row r="735" s="220" customFormat="1"/>
    <row r="736" s="220" customFormat="1"/>
    <row r="737" s="220" customFormat="1"/>
    <row r="738" s="220" customFormat="1"/>
    <row r="739" s="220" customFormat="1"/>
    <row r="740" s="220" customFormat="1"/>
    <row r="741" s="220" customFormat="1"/>
    <row r="742" s="220" customFormat="1"/>
    <row r="743" s="220" customFormat="1"/>
    <row r="744" s="220" customFormat="1"/>
    <row r="745" s="220" customFormat="1"/>
    <row r="746" s="220" customFormat="1"/>
    <row r="747" s="220" customFormat="1"/>
    <row r="748" s="220" customFormat="1"/>
    <row r="749" s="220" customFormat="1"/>
    <row r="750" s="220" customFormat="1"/>
    <row r="751" s="220" customFormat="1"/>
    <row r="752" s="220" customFormat="1"/>
    <row r="753" s="220" customFormat="1"/>
    <row r="754" s="220" customFormat="1"/>
    <row r="755" s="220" customFormat="1"/>
    <row r="756" s="220" customFormat="1"/>
    <row r="757" s="220" customFormat="1"/>
    <row r="758" s="220" customFormat="1"/>
    <row r="759" s="220" customFormat="1"/>
    <row r="760" s="220" customFormat="1"/>
    <row r="761" s="220" customFormat="1"/>
    <row r="762" s="220" customFormat="1"/>
    <row r="763" s="220" customFormat="1"/>
    <row r="764" s="220" customFormat="1"/>
    <row r="765" s="220" customFormat="1"/>
    <row r="766" s="220" customFormat="1"/>
    <row r="767" s="220" customFormat="1"/>
    <row r="768" s="220" customFormat="1"/>
    <row r="769" s="220" customFormat="1"/>
    <row r="770" s="220" customFormat="1"/>
    <row r="771" s="220" customFormat="1"/>
    <row r="772" s="220" customFormat="1"/>
    <row r="773" s="220" customFormat="1"/>
    <row r="774" s="220" customFormat="1"/>
    <row r="775" s="220" customFormat="1"/>
    <row r="776" s="220" customFormat="1"/>
    <row r="777" s="220" customFormat="1"/>
    <row r="778" s="220" customFormat="1"/>
    <row r="779" s="220" customFormat="1"/>
    <row r="780" s="220" customFormat="1"/>
    <row r="781" s="220" customFormat="1"/>
    <row r="782" s="220" customFormat="1"/>
    <row r="783" s="220" customFormat="1"/>
    <row r="784" s="220" customFormat="1"/>
    <row r="785" s="220" customFormat="1"/>
    <row r="786" s="220" customFormat="1"/>
    <row r="787" s="220" customFormat="1"/>
    <row r="788" s="220" customFormat="1"/>
    <row r="789" s="220" customFormat="1"/>
    <row r="790" s="220" customFormat="1"/>
    <row r="791" s="220" customFormat="1"/>
    <row r="792" s="220" customFormat="1"/>
    <row r="793" s="220" customFormat="1"/>
    <row r="794" s="220" customFormat="1"/>
    <row r="795" s="220" customFormat="1"/>
    <row r="796" s="220" customFormat="1"/>
    <row r="797" s="220" customFormat="1"/>
    <row r="798" s="220" customFormat="1"/>
    <row r="799" s="220" customFormat="1"/>
    <row r="800" s="220" customFormat="1"/>
    <row r="801" s="220" customFormat="1"/>
    <row r="802" s="220" customFormat="1"/>
    <row r="803" s="220" customFormat="1"/>
    <row r="804" s="220" customFormat="1"/>
    <row r="805" s="220" customFormat="1"/>
    <row r="806" s="220" customFormat="1"/>
    <row r="807" s="220" customFormat="1"/>
    <row r="808" s="220" customFormat="1"/>
    <row r="809" s="220" customFormat="1"/>
    <row r="810" s="220" customFormat="1"/>
    <row r="811" s="220" customFormat="1"/>
    <row r="812" s="220" customFormat="1"/>
    <row r="813" s="220" customFormat="1"/>
    <row r="814" s="220" customFormat="1"/>
    <row r="815" s="220" customFormat="1"/>
    <row r="816" s="220" customFormat="1"/>
    <row r="817" s="220" customFormat="1"/>
    <row r="818" s="220" customFormat="1"/>
    <row r="819" s="220" customFormat="1"/>
    <row r="820" s="220" customFormat="1"/>
    <row r="821" s="220" customFormat="1"/>
    <row r="822" s="220" customFormat="1"/>
    <row r="823" s="220" customFormat="1"/>
    <row r="824" s="220" customFormat="1"/>
    <row r="825" s="220" customFormat="1"/>
    <row r="826" s="220" customFormat="1"/>
    <row r="827" s="220" customFormat="1"/>
    <row r="828" s="220" customFormat="1"/>
    <row r="829" s="220" customFormat="1"/>
    <row r="830" s="220" customFormat="1"/>
    <row r="831" s="220" customFormat="1"/>
    <row r="832" s="220" customFormat="1"/>
    <row r="833" s="220" customFormat="1"/>
    <row r="834" s="220" customFormat="1"/>
    <row r="835" s="220" customFormat="1"/>
    <row r="836" s="220" customFormat="1"/>
    <row r="837" s="220" customFormat="1"/>
    <row r="838" s="220" customFormat="1"/>
    <row r="839" s="220" customFormat="1"/>
    <row r="840" s="220" customFormat="1"/>
    <row r="841" s="220" customFormat="1"/>
    <row r="842" s="220" customFormat="1"/>
    <row r="843" s="220" customFormat="1"/>
    <row r="844" s="220" customFormat="1"/>
    <row r="845" s="220" customFormat="1"/>
    <row r="846" s="220" customFormat="1"/>
    <row r="847" s="220" customFormat="1"/>
    <row r="848" s="220" customFormat="1"/>
    <row r="849" s="220" customFormat="1"/>
    <row r="850" s="220" customFormat="1"/>
    <row r="851" s="220" customFormat="1"/>
    <row r="852" s="220" customFormat="1"/>
    <row r="853" s="220" customFormat="1"/>
    <row r="854" s="220" customFormat="1"/>
    <row r="855" s="220" customFormat="1"/>
    <row r="856" s="220" customFormat="1"/>
    <row r="857" s="220" customFormat="1"/>
    <row r="858" s="220" customFormat="1"/>
    <row r="859" s="220" customFormat="1"/>
    <row r="860" s="220" customFormat="1"/>
    <row r="861" s="220" customFormat="1"/>
    <row r="862" s="220" customFormat="1"/>
    <row r="863" s="220" customFormat="1"/>
    <row r="864" s="220" customFormat="1"/>
    <row r="865" s="220" customFormat="1"/>
    <row r="866" s="220" customFormat="1"/>
    <row r="867" s="220" customFormat="1"/>
    <row r="868" s="220" customFormat="1"/>
    <row r="869" s="220" customFormat="1"/>
    <row r="870" s="220" customFormat="1"/>
    <row r="871" s="220" customFormat="1"/>
    <row r="872" s="220" customFormat="1"/>
    <row r="873" s="220" customFormat="1"/>
    <row r="874" s="220" customFormat="1"/>
    <row r="875" s="220" customFormat="1"/>
    <row r="876" s="220" customFormat="1"/>
    <row r="877" s="220" customFormat="1"/>
    <row r="878" s="220" customFormat="1"/>
    <row r="879" s="220" customFormat="1"/>
    <row r="880" s="220" customFormat="1"/>
    <row r="881" s="220" customFormat="1"/>
    <row r="882" s="220" customFormat="1"/>
    <row r="883" s="220" customFormat="1"/>
    <row r="884" s="220" customFormat="1"/>
    <row r="885" s="220" customFormat="1"/>
    <row r="886" s="220" customFormat="1"/>
    <row r="887" s="220" customFormat="1"/>
    <row r="888" s="220" customFormat="1"/>
    <row r="889" s="220" customFormat="1"/>
    <row r="890" s="220" customFormat="1"/>
    <row r="891" s="220" customFormat="1"/>
    <row r="892" s="220" customFormat="1"/>
    <row r="893" s="220" customFormat="1"/>
    <row r="894" s="220" customFormat="1"/>
    <row r="895" s="220" customFormat="1"/>
    <row r="896" s="220" customFormat="1"/>
    <row r="897" s="220" customFormat="1"/>
    <row r="898" s="220" customFormat="1"/>
    <row r="899" s="220" customFormat="1"/>
    <row r="900" s="220" customFormat="1"/>
    <row r="901" s="220" customFormat="1"/>
    <row r="902" s="220" customFormat="1"/>
    <row r="903" s="220" customFormat="1"/>
    <row r="904" s="220" customFormat="1"/>
    <row r="905" s="220" customFormat="1"/>
    <row r="906" s="220" customFormat="1"/>
    <row r="907" s="220" customFormat="1"/>
    <row r="908" s="220" customFormat="1"/>
    <row r="909" s="220" customFormat="1"/>
    <row r="910" s="220" customFormat="1"/>
    <row r="911" s="220" customFormat="1"/>
    <row r="912" s="220" customFormat="1"/>
    <row r="913" s="220" customFormat="1"/>
    <row r="914" s="220" customFormat="1"/>
    <row r="915" s="220" customFormat="1"/>
    <row r="916" s="220" customFormat="1"/>
    <row r="917" s="220" customFormat="1"/>
    <row r="918" s="220" customFormat="1"/>
    <row r="919" s="220" customFormat="1"/>
    <row r="920" s="220" customFormat="1"/>
    <row r="921" s="220" customFormat="1"/>
    <row r="922" s="220" customFormat="1"/>
    <row r="923" s="220" customFormat="1"/>
    <row r="924" s="220" customFormat="1"/>
    <row r="925" s="220" customFormat="1"/>
    <row r="926" s="220" customFormat="1"/>
    <row r="927" s="220" customFormat="1"/>
    <row r="928" s="220" customFormat="1"/>
    <row r="929" s="220" customFormat="1"/>
    <row r="930" s="220" customFormat="1"/>
    <row r="931" s="220" customFormat="1"/>
    <row r="932" s="220" customFormat="1"/>
    <row r="933" s="220" customFormat="1"/>
    <row r="934" s="220" customFormat="1"/>
    <row r="935" s="220" customFormat="1"/>
    <row r="936" s="220" customFormat="1"/>
    <row r="937" s="220" customFormat="1"/>
    <row r="938" s="220" customFormat="1"/>
    <row r="939" s="220" customFormat="1"/>
    <row r="940" s="220" customFormat="1"/>
    <row r="941" s="220" customFormat="1"/>
    <row r="942" s="220" customFormat="1"/>
    <row r="943" s="220" customFormat="1"/>
    <row r="944" s="220" customFormat="1"/>
    <row r="945" s="220" customFormat="1"/>
    <row r="946" s="220" customFormat="1"/>
    <row r="947" s="220" customFormat="1"/>
    <row r="948" s="220" customFormat="1"/>
    <row r="949" s="220" customFormat="1"/>
    <row r="950" s="220" customFormat="1"/>
    <row r="951" s="220" customFormat="1"/>
    <row r="952" s="220" customFormat="1"/>
    <row r="953" s="220" customFormat="1"/>
    <row r="954" s="220" customFormat="1"/>
    <row r="955" s="220" customFormat="1"/>
    <row r="956" s="220" customFormat="1"/>
    <row r="957" s="220" customFormat="1"/>
    <row r="958" s="220" customFormat="1"/>
    <row r="959" s="220" customFormat="1"/>
    <row r="960" s="220" customFormat="1"/>
    <row r="961" s="220" customFormat="1"/>
    <row r="962" s="220" customFormat="1"/>
    <row r="963" s="220" customFormat="1"/>
    <row r="964" s="220" customFormat="1"/>
    <row r="965" s="220" customFormat="1"/>
    <row r="966" s="220" customFormat="1"/>
    <row r="967" s="220" customFormat="1"/>
    <row r="968" s="220" customFormat="1"/>
    <row r="969" s="220" customFormat="1"/>
    <row r="970" s="220" customFormat="1"/>
    <row r="971" s="220" customFormat="1"/>
    <row r="972" s="220" customFormat="1"/>
    <row r="973" s="220" customFormat="1"/>
    <row r="974" s="220" customFormat="1"/>
    <row r="975" s="220" customFormat="1"/>
    <row r="976" s="220" customFormat="1"/>
    <row r="977" s="220" customFormat="1"/>
    <row r="978" s="220" customFormat="1"/>
    <row r="979" s="220" customFormat="1"/>
    <row r="980" s="220" customFormat="1"/>
    <row r="981" s="220" customFormat="1"/>
    <row r="982" s="220" customFormat="1"/>
    <row r="983" s="220" customFormat="1"/>
    <row r="984" s="220" customFormat="1"/>
    <row r="985" s="220" customFormat="1"/>
    <row r="986" s="220" customFormat="1"/>
    <row r="987" s="220" customFormat="1"/>
    <row r="988" s="220" customFormat="1"/>
    <row r="989" s="220" customFormat="1"/>
    <row r="990" s="220" customFormat="1"/>
    <row r="991" s="220" customFormat="1"/>
    <row r="992" s="220" customFormat="1"/>
    <row r="993" s="220" customFormat="1"/>
    <row r="994" s="220" customFormat="1"/>
    <row r="995" s="220" customFormat="1"/>
    <row r="996" s="220" customFormat="1"/>
    <row r="997" s="220" customFormat="1"/>
    <row r="998" s="220" customFormat="1"/>
    <row r="999" s="220" customFormat="1"/>
    <row r="1000" s="220" customFormat="1"/>
    <row r="1001" s="220" customFormat="1"/>
    <row r="1002" s="220" customFormat="1"/>
    <row r="1003" s="220" customFormat="1"/>
    <row r="1004" s="220" customFormat="1"/>
    <row r="1005" s="220" customFormat="1"/>
    <row r="1006" s="220" customFormat="1"/>
    <row r="1007" s="220" customFormat="1"/>
    <row r="1008" s="220" customFormat="1"/>
    <row r="1009" s="220" customFormat="1"/>
    <row r="1010" s="220" customFormat="1"/>
    <row r="1011" s="220" customFormat="1"/>
    <row r="1012" s="220" customFormat="1"/>
    <row r="1013" s="220" customFormat="1"/>
    <row r="1014" s="220" customFormat="1"/>
    <row r="1015" s="220" customFormat="1"/>
    <row r="1016" s="220" customFormat="1"/>
    <row r="1017" s="220" customFormat="1"/>
    <row r="1018" s="220" customFormat="1"/>
    <row r="1019" s="220" customFormat="1"/>
    <row r="1020" s="220" customFormat="1"/>
    <row r="1021" s="220" customFormat="1"/>
    <row r="1022" s="220" customFormat="1"/>
    <row r="1023" s="220" customFormat="1"/>
    <row r="1024" s="220" customFormat="1"/>
    <row r="1025" s="220" customFormat="1"/>
    <row r="1026" s="220" customFormat="1"/>
    <row r="1027" s="220" customFormat="1"/>
    <row r="1028" s="220" customFormat="1"/>
    <row r="1029" s="220" customFormat="1"/>
    <row r="1030" s="220" customFormat="1"/>
    <row r="1031" s="220" customFormat="1"/>
    <row r="1032" s="220" customFormat="1"/>
    <row r="1033" s="220" customFormat="1"/>
    <row r="1034" s="220" customFormat="1"/>
    <row r="1035" s="220" customFormat="1"/>
    <row r="1036" s="220" customFormat="1"/>
    <row r="1037" s="220" customFormat="1"/>
    <row r="1038" s="220" customFormat="1"/>
    <row r="1039" s="220" customFormat="1"/>
    <row r="1040" s="220" customFormat="1"/>
    <row r="1041" s="220" customFormat="1"/>
    <row r="1042" s="220" customFormat="1"/>
    <row r="1043" s="220" customFormat="1"/>
    <row r="1044" s="220" customFormat="1"/>
    <row r="1045" s="220" customFormat="1"/>
    <row r="1046" s="220" customFormat="1"/>
    <row r="1047" s="220" customFormat="1"/>
    <row r="1048" s="220" customFormat="1"/>
    <row r="1049" s="220" customFormat="1"/>
    <row r="1050" s="220" customFormat="1"/>
    <row r="1051" s="220" customFormat="1"/>
    <row r="1052" s="220" customFormat="1"/>
    <row r="1053" s="220" customFormat="1"/>
    <row r="1054" s="220" customFormat="1"/>
    <row r="1055" s="220" customFormat="1"/>
    <row r="1056" s="220" customFormat="1"/>
    <row r="1057" s="220" customFormat="1"/>
    <row r="1058" s="220" customFormat="1"/>
    <row r="1059" s="220" customFormat="1"/>
    <row r="1060" s="220" customFormat="1"/>
    <row r="1061" s="220" customFormat="1"/>
    <row r="1062" s="220" customFormat="1"/>
    <row r="1063" s="220" customFormat="1"/>
    <row r="1064" s="220" customFormat="1"/>
    <row r="1065" s="220" customFormat="1"/>
    <row r="1066" s="220" customFormat="1"/>
    <row r="1067" s="220" customFormat="1"/>
    <row r="1068" s="220" customFormat="1"/>
    <row r="1069" s="220" customFormat="1"/>
    <row r="1070" s="220" customFormat="1"/>
    <row r="1071" s="220" customFormat="1"/>
    <row r="1072" s="220" customFormat="1"/>
    <row r="1073" s="220" customFormat="1"/>
    <row r="1074" s="220" customFormat="1"/>
    <row r="1075" s="220" customFormat="1"/>
    <row r="1076" s="220" customFormat="1"/>
    <row r="1077" s="220" customFormat="1"/>
    <row r="1078" s="220" customFormat="1"/>
    <row r="1079" s="220" customFormat="1"/>
    <row r="1080" s="220" customFormat="1"/>
    <row r="1081" s="220" customFormat="1"/>
    <row r="1082" s="220" customFormat="1"/>
    <row r="1083" s="220" customFormat="1"/>
    <row r="1084" s="220" customFormat="1"/>
    <row r="1085" s="220" customFormat="1"/>
    <row r="1086" s="220" customFormat="1"/>
    <row r="1087" s="220" customFormat="1"/>
    <row r="1088" s="220" customFormat="1"/>
    <row r="1089" s="220" customFormat="1"/>
    <row r="1090" s="220" customFormat="1"/>
    <row r="1091" s="220" customFormat="1"/>
    <row r="1092" s="220" customFormat="1"/>
    <row r="1093" s="220" customFormat="1"/>
    <row r="1094" s="220" customFormat="1"/>
    <row r="1095" s="220" customFormat="1"/>
    <row r="1096" s="220" customFormat="1"/>
    <row r="1097" s="220" customFormat="1"/>
    <row r="1098" s="220" customFormat="1"/>
    <row r="1099" s="220" customFormat="1"/>
    <row r="1100" s="220" customFormat="1"/>
    <row r="1101" s="220" customFormat="1"/>
    <row r="1102" s="220" customFormat="1"/>
    <row r="1103" s="220" customFormat="1"/>
    <row r="1104" s="220" customFormat="1"/>
    <row r="1105" s="220" customFormat="1"/>
    <row r="1106" s="220" customFormat="1"/>
    <row r="1107" s="220" customFormat="1"/>
    <row r="1108" s="220" customFormat="1"/>
    <row r="1109" s="220" customFormat="1"/>
    <row r="1110" s="220" customFormat="1"/>
    <row r="1111" s="220" customFormat="1"/>
    <row r="1112" s="220" customFormat="1"/>
    <row r="1113" s="220" customFormat="1"/>
    <row r="1114" s="220" customFormat="1"/>
    <row r="1115" s="220" customFormat="1"/>
    <row r="1116" s="220" customFormat="1"/>
    <row r="1117" s="220" customFormat="1"/>
    <row r="1118" s="220" customFormat="1"/>
    <row r="1119" s="220" customFormat="1"/>
    <row r="1120" s="220" customFormat="1"/>
    <row r="1121" s="220" customFormat="1"/>
    <row r="1122" s="220" customFormat="1"/>
    <row r="1123" s="220" customFormat="1"/>
    <row r="1124" s="220" customFormat="1"/>
    <row r="1125" s="220" customFormat="1"/>
    <row r="1126" s="220" customFormat="1"/>
    <row r="1127" s="220" customFormat="1"/>
    <row r="1128" s="220" customFormat="1"/>
    <row r="1129" s="220" customFormat="1"/>
    <row r="1130" s="220" customFormat="1"/>
    <row r="1131" s="220" customFormat="1"/>
    <row r="1132" s="220" customFormat="1"/>
    <row r="1133" s="220" customFormat="1"/>
    <row r="1134" s="220" customFormat="1"/>
    <row r="1135" s="220" customFormat="1"/>
    <row r="1136" s="220" customFormat="1"/>
    <row r="1137" s="220" customFormat="1"/>
    <row r="1138" s="220" customFormat="1"/>
    <row r="1139" s="220" customFormat="1"/>
    <row r="1140" s="220" customFormat="1"/>
    <row r="1141" s="220" customFormat="1"/>
    <row r="1142" s="220" customFormat="1"/>
    <row r="1143" s="220" customFormat="1"/>
    <row r="1144" s="220" customFormat="1"/>
    <row r="1145" s="220" customFormat="1"/>
    <row r="1146" s="220" customFormat="1"/>
    <row r="1147" s="220" customFormat="1"/>
    <row r="1148" s="220" customFormat="1"/>
    <row r="1149" s="220" customFormat="1"/>
    <row r="1150" s="220" customFormat="1"/>
    <row r="1151" s="220" customFormat="1"/>
    <row r="1152" s="220" customFormat="1"/>
    <row r="1153" s="220" customFormat="1"/>
    <row r="1154" s="220" customFormat="1"/>
    <row r="1155" s="220" customFormat="1"/>
    <row r="1156" s="220" customFormat="1"/>
    <row r="1157" s="220" customFormat="1"/>
    <row r="1158" s="220" customFormat="1"/>
    <row r="1159" s="220" customFormat="1"/>
    <row r="1160" s="220" customFormat="1"/>
    <row r="1161" s="220" customFormat="1"/>
    <row r="1162" s="220" customFormat="1"/>
    <row r="1163" s="220" customFormat="1"/>
    <row r="1164" s="220" customFormat="1"/>
    <row r="1165" s="220" customFormat="1"/>
    <row r="1166" s="220" customFormat="1"/>
    <row r="1167" s="220" customFormat="1"/>
    <row r="1168" s="220" customFormat="1"/>
    <row r="1169" s="220" customFormat="1"/>
    <row r="1170" s="220" customFormat="1"/>
    <row r="1171" s="220" customFormat="1"/>
    <row r="1172" s="220" customFormat="1"/>
    <row r="1173" s="220" customFormat="1"/>
    <row r="1174" s="220" customFormat="1"/>
    <row r="1175" s="220" customFormat="1"/>
    <row r="1176" s="220" customFormat="1"/>
    <row r="1177" s="220" customFormat="1"/>
    <row r="1178" s="220" customFormat="1"/>
    <row r="1179" s="220" customFormat="1"/>
    <row r="1180" s="220" customFormat="1"/>
    <row r="1181" s="220" customFormat="1"/>
    <row r="1182" s="220" customFormat="1"/>
    <row r="1183" s="220" customFormat="1"/>
    <row r="1184" s="220" customFormat="1"/>
    <row r="1185" s="220" customFormat="1"/>
    <row r="1186" s="220" customFormat="1"/>
    <row r="1187" s="220" customFormat="1"/>
    <row r="1188" s="220" customFormat="1"/>
    <row r="1189" s="220" customFormat="1"/>
    <row r="1190" s="220" customFormat="1"/>
    <row r="1191" s="220" customFormat="1"/>
    <row r="1192" s="220" customFormat="1"/>
    <row r="1193" s="220" customFormat="1"/>
    <row r="1194" s="220" customFormat="1"/>
    <row r="1195" s="220" customFormat="1"/>
    <row r="1196" s="220" customFormat="1"/>
    <row r="1197" s="220" customFormat="1"/>
    <row r="1198" s="220" customFormat="1"/>
    <row r="1199" s="220" customFormat="1"/>
    <row r="1200" s="220" customFormat="1"/>
    <row r="1201" s="220" customFormat="1"/>
    <row r="1202" s="220" customFormat="1"/>
    <row r="1203" s="220" customFormat="1"/>
    <row r="1204" s="220" customFormat="1"/>
    <row r="1205" s="220" customFormat="1"/>
    <row r="1206" s="220" customFormat="1"/>
    <row r="1207" s="220" customFormat="1"/>
    <row r="1208" s="220" customFormat="1"/>
    <row r="1209" s="220" customFormat="1"/>
    <row r="1210" s="220" customFormat="1"/>
    <row r="1211" s="220" customFormat="1"/>
    <row r="1212" s="220" customFormat="1"/>
    <row r="1213" s="220" customFormat="1"/>
    <row r="1214" s="220" customFormat="1"/>
    <row r="1215" s="220" customFormat="1"/>
    <row r="1216" s="220" customFormat="1"/>
    <row r="1217" s="220" customFormat="1"/>
    <row r="1218" s="220" customFormat="1"/>
    <row r="1219" s="220" customFormat="1"/>
    <row r="1220" s="220" customFormat="1"/>
    <row r="1221" s="220" customFormat="1"/>
    <row r="1222" s="220" customFormat="1"/>
    <row r="1223" s="220" customFormat="1"/>
    <row r="1224" s="220" customFormat="1"/>
    <row r="1225" s="220" customFormat="1"/>
    <row r="1226" s="220" customFormat="1"/>
    <row r="1227" s="220" customFormat="1"/>
    <row r="1228" s="220" customFormat="1"/>
    <row r="1229" s="220" customFormat="1"/>
    <row r="1230" s="220" customFormat="1"/>
    <row r="1231" s="220" customFormat="1"/>
    <row r="1232" s="220" customFormat="1"/>
    <row r="1233" s="220" customFormat="1"/>
    <row r="1234" s="220" customFormat="1"/>
    <row r="1235" s="220" customFormat="1"/>
    <row r="1236" s="220" customFormat="1"/>
    <row r="1237" s="220" customFormat="1"/>
    <row r="1238" s="220" customFormat="1"/>
    <row r="1239" s="220" customFormat="1"/>
    <row r="1240" s="220" customFormat="1"/>
    <row r="1241" s="220" customFormat="1"/>
    <row r="1242" s="220" customFormat="1"/>
    <row r="1243" s="220" customFormat="1"/>
    <row r="1244" s="220" customFormat="1"/>
    <row r="1245" s="220" customFormat="1"/>
    <row r="1246" s="220" customFormat="1"/>
    <row r="1247" s="220" customFormat="1"/>
    <row r="1248" s="220" customFormat="1"/>
    <row r="1249" s="220" customFormat="1"/>
    <row r="1250" s="220" customFormat="1"/>
    <row r="1251" s="220" customFormat="1"/>
    <row r="1252" s="220" customFormat="1"/>
    <row r="1253" s="220" customFormat="1"/>
    <row r="1254" s="220" customFormat="1"/>
    <row r="1255" s="220" customFormat="1"/>
    <row r="1256" s="220" customFormat="1"/>
    <row r="1257" s="220" customFormat="1"/>
    <row r="1258" s="220" customFormat="1"/>
    <row r="1259" s="220" customFormat="1"/>
    <row r="1260" s="220" customFormat="1"/>
    <row r="1261" s="220" customFormat="1"/>
    <row r="1262" s="220" customFormat="1"/>
    <row r="1263" s="220" customFormat="1"/>
    <row r="1264" s="220" customFormat="1"/>
    <row r="1265" s="220" customFormat="1"/>
    <row r="1266" s="220" customFormat="1"/>
    <row r="1267" s="220" customFormat="1"/>
    <row r="1268" s="220" customFormat="1"/>
    <row r="1269" s="220" customFormat="1"/>
    <row r="1270" s="220" customFormat="1"/>
    <row r="1271" s="220" customFormat="1"/>
    <row r="1272" s="220" customFormat="1"/>
    <row r="1273" s="220" customFormat="1"/>
    <row r="1274" s="220" customFormat="1"/>
    <row r="1275" s="220" customFormat="1"/>
    <row r="1276" s="220" customFormat="1"/>
    <row r="1277" s="220" customFormat="1"/>
    <row r="1278" s="220" customFormat="1"/>
    <row r="1279" s="220" customFormat="1"/>
    <row r="1280" s="220" customFormat="1"/>
    <row r="1281" s="220" customFormat="1"/>
    <row r="1282" s="220" customFormat="1"/>
    <row r="1283" s="220" customFormat="1"/>
    <row r="1284" s="220" customFormat="1"/>
    <row r="1285" s="220" customFormat="1"/>
    <row r="1286" s="220" customFormat="1"/>
    <row r="1287" s="220" customFormat="1"/>
    <row r="1288" s="220" customFormat="1"/>
    <row r="1289" s="220" customFormat="1"/>
    <row r="1290" s="220" customFormat="1"/>
    <row r="1291" s="220" customFormat="1"/>
    <row r="1292" s="220" customFormat="1"/>
    <row r="1293" s="220" customFormat="1"/>
    <row r="1294" s="220" customFormat="1"/>
    <row r="1295" s="220" customFormat="1"/>
    <row r="1296" s="220" customFormat="1"/>
    <row r="1297" s="220" customFormat="1"/>
    <row r="1298" s="220" customFormat="1"/>
    <row r="1299" s="220" customFormat="1"/>
    <row r="1300" s="220" customFormat="1"/>
    <row r="1301" s="220" customFormat="1"/>
    <row r="1302" s="220" customFormat="1"/>
    <row r="1303" s="220" customFormat="1"/>
    <row r="1304" s="220" customFormat="1"/>
    <row r="1305" s="220" customFormat="1"/>
    <row r="1306" s="220" customFormat="1"/>
    <row r="1307" s="220" customFormat="1"/>
    <row r="1308" s="220" customFormat="1"/>
    <row r="1309" s="220" customFormat="1"/>
    <row r="1310" s="220" customFormat="1"/>
    <row r="1311" s="220" customFormat="1"/>
    <row r="1312" s="220" customFormat="1"/>
    <row r="1313" s="220" customFormat="1"/>
    <row r="1314" s="220" customFormat="1"/>
    <row r="1315" s="220" customFormat="1"/>
    <row r="1316" s="220" customFormat="1"/>
    <row r="1317" s="220" customFormat="1"/>
    <row r="1318" s="220" customFormat="1"/>
    <row r="1319" s="220" customFormat="1"/>
    <row r="1320" s="220" customFormat="1"/>
    <row r="1321" s="220" customFormat="1"/>
    <row r="1322" s="220" customFormat="1"/>
    <row r="1323" s="220" customFormat="1"/>
    <row r="1324" s="220" customFormat="1"/>
    <row r="1325" s="220" customFormat="1"/>
    <row r="1326" s="220" customFormat="1"/>
    <row r="1327" s="220" customFormat="1"/>
    <row r="1328" s="220" customFormat="1"/>
    <row r="1329" s="220" customFormat="1"/>
    <row r="1330" s="220" customFormat="1"/>
    <row r="1331" s="220" customFormat="1"/>
    <row r="1332" s="220" customFormat="1"/>
    <row r="1333" s="220" customFormat="1"/>
    <row r="1334" s="220" customFormat="1"/>
    <row r="1335" s="220" customFormat="1"/>
    <row r="1336" s="220" customFormat="1"/>
    <row r="1337" s="220" customFormat="1"/>
    <row r="1338" s="220" customFormat="1"/>
    <row r="1339" s="220" customFormat="1"/>
    <row r="1340" s="220" customFormat="1"/>
    <row r="1341" s="220" customFormat="1"/>
    <row r="1342" s="220" customFormat="1"/>
    <row r="1343" s="220" customFormat="1"/>
    <row r="1344" s="220" customFormat="1"/>
    <row r="1345" s="220" customFormat="1"/>
    <row r="1346" s="220" customFormat="1"/>
    <row r="1347" s="220" customFormat="1"/>
    <row r="1348" s="220" customFormat="1"/>
    <row r="1349" s="220" customFormat="1"/>
    <row r="1350" s="220" customFormat="1"/>
    <row r="1351" s="220" customFormat="1"/>
    <row r="1352" s="220" customFormat="1"/>
    <row r="1353" s="220" customFormat="1"/>
    <row r="1354" s="220" customFormat="1"/>
    <row r="1355" s="220" customFormat="1"/>
    <row r="1356" s="220" customFormat="1"/>
    <row r="1357" s="220" customFormat="1"/>
    <row r="1358" s="220" customFormat="1"/>
    <row r="1359" s="220" customFormat="1"/>
    <row r="1360" s="220" customFormat="1"/>
    <row r="1361" s="220" customFormat="1"/>
    <row r="1362" s="220" customFormat="1"/>
    <row r="1363" s="220" customFormat="1"/>
    <row r="1364" s="220" customFormat="1"/>
    <row r="1365" s="220" customFormat="1"/>
    <row r="1366" s="220" customFormat="1"/>
    <row r="1367" s="220" customFormat="1"/>
    <row r="1368" s="220" customFormat="1"/>
    <row r="1369" s="220" customFormat="1"/>
    <row r="1370" s="220" customFormat="1"/>
    <row r="1371" s="220" customFormat="1"/>
    <row r="1372" s="220" customFormat="1"/>
    <row r="1373" s="220" customFormat="1"/>
    <row r="1374" s="220" customFormat="1"/>
    <row r="1375" s="220" customFormat="1"/>
    <row r="1376" s="220" customFormat="1"/>
    <row r="1377" s="220" customFormat="1"/>
    <row r="1378" s="220" customFormat="1"/>
    <row r="1379" s="220" customFormat="1"/>
    <row r="1380" s="220" customFormat="1"/>
    <row r="1381" s="220" customFormat="1"/>
    <row r="1382" s="220" customFormat="1"/>
  </sheetData>
  <sheetProtection algorithmName="SHA-512" hashValue="dnQDeqC7g+1Nnj3mDM2pK+m+fRK1PSfp4pvegy1jkEPjbfiUIui/13aGn/lO1QBlb5x6kLU0+GGo07JkV339QQ==" saltValue="oXGn0elHp80kAt48/3mWrw==" spinCount="100000" sheet="1" objects="1" scenarios="1" formatCells="0" formatColumns="0" formatRows="0" insertRows="0" deleteRows="0" sort="0"/>
  <mergeCells count="10">
    <mergeCell ref="A12:C12"/>
    <mergeCell ref="E9:H9"/>
    <mergeCell ref="A8:J8"/>
    <mergeCell ref="A7:J7"/>
    <mergeCell ref="J1:L1"/>
    <mergeCell ref="A9:D9"/>
    <mergeCell ref="A10:D10"/>
    <mergeCell ref="E10:H10"/>
    <mergeCell ref="A3:T3"/>
    <mergeCell ref="J2:K2"/>
  </mergeCells>
  <dataValidations count="7">
    <dataValidation type="whole" operator="greaterThanOrEqual" allowBlank="1" showInputMessage="1" showErrorMessage="1" error="Please enter a number greater than or equal to 0." sqref="E13:H99" xr:uid="{00000000-0002-0000-1900-000000000000}">
      <formula1>0</formula1>
    </dataValidation>
    <dataValidation type="whole" operator="greaterThanOrEqual" allowBlank="1" showInputMessage="1" showErrorMessage="1" error="Please enter a number" sqref="E103:H1227" xr:uid="{00000000-0002-0000-1900-000001000000}">
      <formula1>-100</formula1>
    </dataValidation>
    <dataValidation type="date" operator="greaterThan" allowBlank="1" showInputMessage="1" showErrorMessage="1" error="Please enter a date after 01/01/1900" sqref="J13:J579" xr:uid="{00000000-0002-0000-1900-000002000000}">
      <formula1>1/1/1900</formula1>
    </dataValidation>
    <dataValidation allowBlank="1" showInputMessage="1" sqref="J1 K4" xr:uid="{00000000-0002-0000-1900-000003000000}"/>
    <dataValidation type="list" allowBlank="1" showInputMessage="1" showErrorMessage="1" error="Please enter &quot;No&quot;,&quot;Yes-But no action taken&quot;, &quot;Yes-Approved&quot; , &quot;Yes-Denied&quot;  " sqref="S1:S3" xr:uid="{00000000-0002-0000-1900-000004000000}">
      <formula1>"No,Yes-But no action taken,Yes-Approved,Yes-Denied"</formula1>
    </dataValidation>
    <dataValidation type="list" allowBlank="1" showInputMessage="1" showErrorMessage="1" sqref="F3" xr:uid="{00000000-0002-0000-1900-000005000000}">
      <formula1>"SFA,SFD,2 to 4,5+,ADU,MH"</formula1>
    </dataValidation>
    <dataValidation type="list" allowBlank="1" showInputMessage="1" showErrorMessage="1" sqref="G1:G3" xr:uid="{00000000-0002-0000-1900-000006000000}">
      <formula1>"R,O"</formula1>
    </dataValidation>
  </dataValidations>
  <printOptions horizontalCentered="1"/>
  <pageMargins left="0.7" right="0.7" top="0.75" bottom="0.75" header="0.3" footer="0.3"/>
  <pageSetup paperSize="5" scale="33" orientation="landscape" r:id="rId1"/>
  <headerFooter>
    <oddFooter>&amp;L&amp;"Arial,Bold"&amp;18&amp;K0070C0Annual Progress Report  &amp;R&amp;12January 2020</oddFooter>
  </headerFooter>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7">
    <pageSetUpPr fitToPage="1"/>
  </sheetPr>
  <dimension ref="A1:AS18"/>
  <sheetViews>
    <sheetView showZeros="0" zoomScale="91" zoomScaleNormal="91" zoomScaleSheetLayoutView="70" workbookViewId="0">
      <selection activeCell="J10" sqref="J10:J11"/>
    </sheetView>
  </sheetViews>
  <sheetFormatPr baseColWidth="10" defaultColWidth="0" defaultRowHeight="14"/>
  <cols>
    <col min="1" max="1" width="30" style="14" customWidth="1"/>
    <col min="2" max="5" width="16.6640625" style="14" customWidth="1"/>
    <col min="6" max="6" width="17.5" style="14" customWidth="1"/>
    <col min="7" max="7" width="12.83203125" style="14" customWidth="1"/>
    <col min="8" max="8" width="15.5" style="14" customWidth="1"/>
    <col min="9" max="9" width="13.1640625" style="14" customWidth="1"/>
    <col min="10" max="10" width="47.6640625" style="14" customWidth="1"/>
    <col min="11" max="11" width="3.1640625" style="14" hidden="1" customWidth="1"/>
    <col min="12" max="45" width="0" style="14" hidden="1" customWidth="1"/>
    <col min="46" max="16384" width="8.83203125" style="14" hidden="1"/>
  </cols>
  <sheetData>
    <row r="1" spans="1:45" s="240" customFormat="1" ht="23" customHeight="1">
      <c r="A1" s="274" t="s">
        <v>10</v>
      </c>
      <c r="B1" s="199" t="str">
        <f>'Start Here'!B4</f>
        <v>Livermore</v>
      </c>
      <c r="C1" s="272"/>
      <c r="D1" s="346"/>
      <c r="E1" s="348" t="s">
        <v>8</v>
      </c>
      <c r="F1" s="346"/>
      <c r="G1" s="346"/>
      <c r="H1" s="346"/>
      <c r="I1" s="346"/>
      <c r="J1" s="352" t="s">
        <v>1765</v>
      </c>
      <c r="K1" s="353"/>
      <c r="L1" s="346"/>
      <c r="M1" s="346"/>
      <c r="N1" s="346"/>
      <c r="O1" s="346"/>
      <c r="P1" s="346"/>
      <c r="Q1" s="346"/>
      <c r="R1" s="346"/>
      <c r="S1" s="346"/>
      <c r="T1" s="346"/>
      <c r="U1" s="2"/>
    </row>
    <row r="2" spans="1:45" s="240" customFormat="1" ht="23" customHeight="1">
      <c r="A2" s="274" t="s">
        <v>11</v>
      </c>
      <c r="B2" s="198">
        <f>'Start Here'!B5</f>
        <v>2019</v>
      </c>
      <c r="C2" s="273" t="str">
        <f>'Table A2'!C2</f>
        <v>(Jan. 1 - Dec. 31)</v>
      </c>
      <c r="D2" s="346"/>
      <c r="E2" s="348" t="s">
        <v>9</v>
      </c>
      <c r="F2" s="346"/>
      <c r="G2" s="346"/>
      <c r="H2" s="346"/>
      <c r="I2" s="346"/>
      <c r="J2" s="354" t="s">
        <v>101</v>
      </c>
      <c r="K2" s="196"/>
      <c r="L2" s="346"/>
      <c r="M2" s="346"/>
      <c r="N2" s="346"/>
      <c r="O2" s="346"/>
      <c r="P2" s="346"/>
      <c r="Q2" s="346"/>
      <c r="R2" s="346"/>
      <c r="S2" s="346"/>
      <c r="T2" s="346"/>
      <c r="U2" s="3"/>
    </row>
    <row r="3" spans="1:45" s="240" customFormat="1" ht="16">
      <c r="B3" s="350"/>
      <c r="C3" s="350"/>
      <c r="D3" s="350"/>
      <c r="E3" s="350" t="s">
        <v>1368</v>
      </c>
      <c r="F3" s="350"/>
      <c r="G3" s="350"/>
      <c r="H3" s="350"/>
      <c r="I3" s="350"/>
      <c r="J3" s="350"/>
      <c r="K3" s="350"/>
      <c r="L3" s="350"/>
      <c r="M3" s="350"/>
      <c r="N3" s="350"/>
      <c r="O3" s="350"/>
      <c r="P3" s="350"/>
      <c r="Q3" s="350"/>
      <c r="R3" s="350"/>
      <c r="S3" s="350"/>
      <c r="T3" s="350"/>
      <c r="U3" s="16"/>
    </row>
    <row r="4" spans="1:45" s="1" customFormat="1" ht="3.5" customHeight="1">
      <c r="D4" s="174"/>
      <c r="E4" s="174"/>
      <c r="F4" s="174"/>
      <c r="G4" s="174"/>
      <c r="H4" s="174"/>
      <c r="K4" s="264"/>
      <c r="L4" s="264"/>
      <c r="M4" s="603"/>
      <c r="N4" s="603"/>
      <c r="O4" s="603"/>
      <c r="P4" s="603"/>
    </row>
    <row r="5" spans="1:45" s="1" customFormat="1" ht="4.25" customHeight="1">
      <c r="D5" s="5"/>
      <c r="E5" s="174"/>
      <c r="F5" s="174"/>
      <c r="K5" s="188"/>
      <c r="L5" s="188"/>
      <c r="M5" s="188"/>
      <c r="N5" s="188"/>
      <c r="O5" s="188"/>
      <c r="P5" s="188"/>
    </row>
    <row r="6" spans="1:45" s="280" customFormat="1" ht="12" hidden="1">
      <c r="A6" s="280" t="s">
        <v>1477</v>
      </c>
      <c r="B6" s="280" t="s">
        <v>1483</v>
      </c>
      <c r="C6" s="280" t="s">
        <v>1484</v>
      </c>
      <c r="D6" s="280" t="s">
        <v>1485</v>
      </c>
      <c r="E6" s="280" t="s">
        <v>1486</v>
      </c>
      <c r="F6" s="280" t="s">
        <v>1478</v>
      </c>
      <c r="G6" s="280" t="s">
        <v>1479</v>
      </c>
      <c r="H6" s="280" t="s">
        <v>1480</v>
      </c>
      <c r="I6" s="280" t="s">
        <v>1482</v>
      </c>
      <c r="J6" s="280" t="s">
        <v>1487</v>
      </c>
    </row>
    <row r="7" spans="1:45" ht="16">
      <c r="A7" s="532" t="s">
        <v>39</v>
      </c>
      <c r="B7" s="535"/>
      <c r="C7" s="535"/>
      <c r="D7" s="535"/>
      <c r="E7" s="535"/>
      <c r="F7" s="535"/>
      <c r="G7" s="535"/>
      <c r="H7" s="535"/>
      <c r="I7" s="535"/>
      <c r="J7" s="536"/>
    </row>
    <row r="8" spans="1:45" ht="15.75" customHeight="1">
      <c r="A8" s="532" t="s">
        <v>1355</v>
      </c>
      <c r="B8" s="535"/>
      <c r="C8" s="535"/>
      <c r="D8" s="535"/>
      <c r="E8" s="535"/>
      <c r="F8" s="535"/>
      <c r="G8" s="535"/>
      <c r="H8" s="535"/>
      <c r="I8" s="535"/>
      <c r="J8" s="536"/>
    </row>
    <row r="9" spans="1:45" ht="58.5" customHeight="1">
      <c r="A9" s="604" t="s">
        <v>1356</v>
      </c>
      <c r="B9" s="605"/>
      <c r="C9" s="605"/>
      <c r="D9" s="605"/>
      <c r="E9" s="605"/>
      <c r="F9" s="605"/>
      <c r="G9" s="605"/>
      <c r="H9" s="605"/>
      <c r="I9" s="605"/>
      <c r="J9" s="606"/>
    </row>
    <row r="10" spans="1:45" ht="77.25" customHeight="1">
      <c r="A10" s="607" t="s">
        <v>34</v>
      </c>
      <c r="B10" s="608" t="s">
        <v>1347</v>
      </c>
      <c r="C10" s="609"/>
      <c r="D10" s="609"/>
      <c r="E10" s="610"/>
      <c r="F10" s="607" t="s">
        <v>1849</v>
      </c>
      <c r="G10" s="607"/>
      <c r="H10" s="607"/>
      <c r="I10" s="607"/>
      <c r="J10" s="607" t="s">
        <v>1352</v>
      </c>
    </row>
    <row r="11" spans="1:45" ht="60" customHeight="1" thickBot="1">
      <c r="A11" s="607"/>
      <c r="B11" s="416" t="s">
        <v>1348</v>
      </c>
      <c r="C11" s="416" t="s">
        <v>1349</v>
      </c>
      <c r="D11" s="416" t="s">
        <v>1350</v>
      </c>
      <c r="E11" s="416" t="s">
        <v>1351</v>
      </c>
      <c r="F11" s="416" t="s">
        <v>1348</v>
      </c>
      <c r="G11" s="416" t="s">
        <v>1349</v>
      </c>
      <c r="H11" s="416" t="s">
        <v>1350</v>
      </c>
      <c r="I11" s="416" t="s">
        <v>1351</v>
      </c>
      <c r="J11" s="607"/>
    </row>
    <row r="12" spans="1:45" s="150" customFormat="1" ht="15" customHeight="1" thickTop="1">
      <c r="A12" s="232"/>
      <c r="B12" s="232"/>
      <c r="C12" s="233"/>
      <c r="D12" s="234"/>
      <c r="E12" s="232"/>
      <c r="F12" s="232"/>
      <c r="G12" s="233"/>
      <c r="H12" s="233"/>
      <c r="I12" s="233"/>
      <c r="J12" s="233"/>
      <c r="K12" s="233"/>
      <c r="L12" s="233"/>
      <c r="M12" s="233"/>
      <c r="N12" s="233"/>
      <c r="O12" s="233"/>
      <c r="P12" s="233"/>
      <c r="Q12" s="233"/>
      <c r="R12" s="233"/>
      <c r="S12" s="233"/>
      <c r="T12" s="233"/>
      <c r="U12" s="233"/>
      <c r="V12" s="233"/>
      <c r="W12" s="233"/>
      <c r="X12" s="214"/>
      <c r="Y12" s="233"/>
      <c r="Z12" s="233"/>
      <c r="AA12" s="233"/>
      <c r="AB12" s="233"/>
      <c r="AC12" s="233"/>
      <c r="AD12" s="233"/>
      <c r="AE12" s="233"/>
      <c r="AF12" s="233"/>
      <c r="AG12" s="214"/>
      <c r="AH12" s="148"/>
      <c r="AI12" s="149"/>
      <c r="AJ12" s="263"/>
      <c r="AK12" s="263"/>
      <c r="AL12" s="263"/>
      <c r="AM12" s="263"/>
      <c r="AN12" s="263"/>
      <c r="AO12" s="155"/>
      <c r="AP12" s="155"/>
      <c r="AQ12" s="155"/>
      <c r="AR12" s="154"/>
      <c r="AS12" s="259"/>
    </row>
    <row r="13" spans="1:45" ht="26.25" customHeight="1">
      <c r="A13" s="131" t="s">
        <v>49</v>
      </c>
      <c r="B13" s="128"/>
      <c r="C13" s="128"/>
      <c r="D13" s="128"/>
      <c r="E13" s="134">
        <f>SUM(B13:D13)</f>
        <v>0</v>
      </c>
      <c r="F13" s="135"/>
      <c r="G13" s="135"/>
      <c r="H13" s="135"/>
      <c r="I13" s="136">
        <f>SUM(F13:H13)</f>
        <v>0</v>
      </c>
      <c r="J13" s="127"/>
      <c r="K13" s="281" t="s">
        <v>1488</v>
      </c>
    </row>
    <row r="14" spans="1:45" ht="33.75" customHeight="1">
      <c r="A14" s="131" t="s">
        <v>50</v>
      </c>
      <c r="B14" s="128"/>
      <c r="C14" s="128"/>
      <c r="D14" s="128"/>
      <c r="E14" s="134">
        <f>SUM(B14:D14)</f>
        <v>0</v>
      </c>
      <c r="F14" s="135"/>
      <c r="G14" s="135"/>
      <c r="H14" s="135"/>
      <c r="I14" s="136">
        <f>SUM(F14:H14)</f>
        <v>0</v>
      </c>
      <c r="J14" s="127"/>
      <c r="K14" s="281" t="s">
        <v>1489</v>
      </c>
    </row>
    <row r="15" spans="1:45" ht="28.5" customHeight="1" thickBot="1">
      <c r="A15" s="132" t="s">
        <v>51</v>
      </c>
      <c r="B15" s="137"/>
      <c r="C15" s="137"/>
      <c r="D15" s="137"/>
      <c r="E15" s="138">
        <f>SUM(B15:D15)</f>
        <v>0</v>
      </c>
      <c r="F15" s="139"/>
      <c r="G15" s="139"/>
      <c r="H15" s="139"/>
      <c r="I15" s="140">
        <f>SUM(F15:H15)</f>
        <v>0</v>
      </c>
      <c r="J15" s="129"/>
      <c r="K15" s="281" t="s">
        <v>1490</v>
      </c>
    </row>
    <row r="16" spans="1:45" ht="27" customHeight="1" thickTop="1">
      <c r="A16" s="133" t="s">
        <v>52</v>
      </c>
      <c r="B16" s="141">
        <f>SUM(B13:B15)</f>
        <v>0</v>
      </c>
      <c r="C16" s="141">
        <f>SUM(C13:C15)</f>
        <v>0</v>
      </c>
      <c r="D16" s="141">
        <f>SUM(D13:D15)</f>
        <v>0</v>
      </c>
      <c r="E16" s="142">
        <f>SUM(B16:D16)</f>
        <v>0</v>
      </c>
      <c r="F16" s="143">
        <f>SUM(F13:F15)</f>
        <v>0</v>
      </c>
      <c r="G16" s="143">
        <f>SUM(G13:G15)</f>
        <v>0</v>
      </c>
      <c r="H16" s="143">
        <f>SUM(H13:H15)</f>
        <v>0</v>
      </c>
      <c r="I16" s="143">
        <f>SUM(I13:I15)</f>
        <v>0</v>
      </c>
      <c r="J16" s="130"/>
      <c r="K16" s="281" t="s">
        <v>1481</v>
      </c>
    </row>
    <row r="17" spans="2:10" ht="20.25" customHeight="1">
      <c r="I17" s="112"/>
      <c r="J17" s="111"/>
    </row>
    <row r="18" spans="2:10">
      <c r="B18" s="15"/>
      <c r="C18" s="15"/>
      <c r="D18" s="15"/>
      <c r="E18" s="15"/>
    </row>
  </sheetData>
  <sheetProtection formatCells="0" formatColumns="0" formatRows="0" sort="0"/>
  <mergeCells count="8">
    <mergeCell ref="M4:P4"/>
    <mergeCell ref="A7:J7"/>
    <mergeCell ref="A9:J9"/>
    <mergeCell ref="A10:A11"/>
    <mergeCell ref="B10:E10"/>
    <mergeCell ref="F10:I10"/>
    <mergeCell ref="J10:J11"/>
    <mergeCell ref="A8:J8"/>
  </mergeCells>
  <conditionalFormatting sqref="J17">
    <cfRule type="containsText" dxfId="0" priority="2" operator="containsText" text="Greater">
      <formula>NOT(ISERROR(SEARCH("Greater",J17)))</formula>
    </cfRule>
  </conditionalFormatting>
  <dataValidations count="6">
    <dataValidation type="whole" operator="greaterThanOrEqual" allowBlank="1" showInputMessage="1" showErrorMessage="1" error="Please enter a number." sqref="F13:H15" xr:uid="{00000000-0002-0000-1A00-000000000000}">
      <formula1>0</formula1>
    </dataValidation>
    <dataValidation type="whole" operator="greaterThanOrEqual" allowBlank="1" showInputMessage="1" showErrorMessage="1" error="Please enter a number" sqref="B13:D15" xr:uid="{00000000-0002-0000-1A00-000001000000}">
      <formula1>0</formula1>
    </dataValidation>
    <dataValidation allowBlank="1" showInputMessage="1" sqref="L4:P4 J1" xr:uid="{00000000-0002-0000-1A00-000002000000}"/>
    <dataValidation type="list" allowBlank="1" showInputMessage="1" showErrorMessage="1" error="Please enter &quot;No&quot;,&quot;Yes-But no action taken&quot;, &quot;Yes-Approved&quot; , &quot;Yes-Denied&quot;  " sqref="S1:S2" xr:uid="{00000000-0002-0000-1A00-000003000000}">
      <formula1>"No,Yes-But no action taken,Yes-Approved,Yes-Denied"</formula1>
    </dataValidation>
    <dataValidation type="list" allowBlank="1" showInputMessage="1" showErrorMessage="1" sqref="F1:F2" xr:uid="{00000000-0002-0000-1A00-000004000000}">
      <formula1>"SFA,SFD,2 to 4,5+,ADU,MH"</formula1>
    </dataValidation>
    <dataValidation type="list" allowBlank="1" showInputMessage="1" showErrorMessage="1" sqref="G1:G2" xr:uid="{00000000-0002-0000-1A00-000005000000}">
      <formula1>"R,O"</formula1>
    </dataValidation>
  </dataValidations>
  <printOptions horizontalCentered="1"/>
  <pageMargins left="0.7" right="0.7" top="0.75" bottom="0.75" header="0.3" footer="0.3"/>
  <pageSetup paperSize="5" scale="78" orientation="landscape" r:id="rId1"/>
  <headerFooter>
    <oddFooter>&amp;L&amp;"Arial,Bold"&amp;18&amp;K0070C0Annual Progress Report  &amp;R&amp;12January 2020</oddFooter>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2024F-3E40-40A0-85DB-8207FE5EAEBF}">
  <sheetPr codeName="Sheet30">
    <pageSetUpPr fitToPage="1"/>
  </sheetPr>
  <dimension ref="A1:S1384"/>
  <sheetViews>
    <sheetView workbookViewId="0">
      <selection activeCell="G101" sqref="A1:Q101"/>
    </sheetView>
  </sheetViews>
  <sheetFormatPr baseColWidth="10" defaultColWidth="0" defaultRowHeight="14"/>
  <cols>
    <col min="1" max="5" width="16.6640625" style="14" customWidth="1"/>
    <col min="6" max="6" width="25.6640625" style="14" customWidth="1"/>
    <col min="7" max="7" width="31.1640625" style="400" customWidth="1"/>
    <col min="8" max="8" width="4.5" style="14" hidden="1" customWidth="1"/>
    <col min="9" max="16384" width="8.83203125" style="14" hidden="1"/>
  </cols>
  <sheetData>
    <row r="1" spans="1:19" s="212" customFormat="1" ht="23" customHeight="1">
      <c r="A1" s="267" t="s">
        <v>10</v>
      </c>
      <c r="B1" s="199" t="str">
        <f>'Start Here'!B4:E4</f>
        <v>Livermore</v>
      </c>
      <c r="C1" s="268"/>
      <c r="D1" s="612" t="s">
        <v>1779</v>
      </c>
      <c r="E1" s="613"/>
      <c r="F1" s="614"/>
      <c r="G1" s="596" t="s">
        <v>1765</v>
      </c>
      <c r="H1" s="597"/>
      <c r="I1" s="598"/>
      <c r="J1" s="346"/>
      <c r="K1" s="346"/>
      <c r="L1" s="346"/>
      <c r="M1" s="346"/>
      <c r="N1" s="346"/>
      <c r="O1" s="346"/>
      <c r="P1" s="346"/>
      <c r="Q1" s="346"/>
      <c r="R1" s="57"/>
      <c r="S1" s="57"/>
    </row>
    <row r="2" spans="1:19" s="212" customFormat="1" ht="31.25" customHeight="1">
      <c r="A2" s="267" t="s">
        <v>11</v>
      </c>
      <c r="B2" s="198">
        <f>'Start Here'!B5</f>
        <v>2019</v>
      </c>
      <c r="C2" s="269" t="str">
        <f>'Table A2'!C2</f>
        <v>(Jan. 1 - Dec. 31)</v>
      </c>
      <c r="D2" s="612"/>
      <c r="E2" s="613"/>
      <c r="F2" s="614"/>
      <c r="G2" s="601" t="s">
        <v>101</v>
      </c>
      <c r="H2" s="602"/>
      <c r="I2" s="251"/>
      <c r="J2" s="346"/>
      <c r="K2" s="346"/>
      <c r="L2" s="346"/>
      <c r="M2" s="346"/>
      <c r="N2" s="346"/>
      <c r="O2" s="346"/>
      <c r="P2" s="346"/>
      <c r="Q2" s="346"/>
      <c r="R2" s="58"/>
      <c r="S2" s="58"/>
    </row>
    <row r="3" spans="1:19" s="212" customFormat="1" ht="19.5" customHeight="1">
      <c r="A3" s="391"/>
      <c r="B3" s="392"/>
      <c r="C3" s="393"/>
      <c r="D3" s="394" t="s">
        <v>8</v>
      </c>
      <c r="E3" s="390"/>
      <c r="F3" s="389"/>
      <c r="G3" s="395"/>
      <c r="H3" s="383"/>
      <c r="I3" s="70"/>
      <c r="J3" s="346"/>
      <c r="K3" s="346"/>
      <c r="L3" s="346"/>
      <c r="M3" s="346"/>
      <c r="N3" s="346"/>
      <c r="O3" s="346"/>
      <c r="P3" s="346"/>
      <c r="Q3" s="346"/>
      <c r="R3" s="58"/>
      <c r="S3" s="58"/>
    </row>
    <row r="4" spans="1:19" s="212" customFormat="1" ht="17.25" customHeight="1">
      <c r="A4" s="391"/>
      <c r="B4" s="392"/>
      <c r="C4" s="393"/>
      <c r="D4" s="394" t="s">
        <v>9</v>
      </c>
      <c r="E4" s="390"/>
      <c r="F4" s="389"/>
      <c r="G4" s="395"/>
      <c r="H4" s="383"/>
      <c r="I4" s="70"/>
      <c r="J4" s="346"/>
      <c r="K4" s="346"/>
      <c r="L4" s="346"/>
      <c r="M4" s="346"/>
      <c r="N4" s="346"/>
      <c r="O4" s="346"/>
      <c r="P4" s="346"/>
      <c r="Q4" s="346"/>
      <c r="R4" s="58"/>
      <c r="S4" s="58"/>
    </row>
    <row r="5" spans="1:19" s="212" customFormat="1" ht="16">
      <c r="A5" s="526" t="s">
        <v>1368</v>
      </c>
      <c r="B5" s="526"/>
      <c r="C5" s="526"/>
      <c r="D5" s="526"/>
      <c r="E5" s="526"/>
      <c r="F5" s="526"/>
      <c r="G5" s="526"/>
      <c r="H5" s="526"/>
      <c r="I5" s="526"/>
      <c r="J5" s="526"/>
      <c r="K5" s="526"/>
      <c r="L5" s="526"/>
      <c r="M5" s="526"/>
      <c r="N5" s="526"/>
      <c r="O5" s="526"/>
      <c r="P5" s="526"/>
      <c r="Q5" s="526"/>
      <c r="R5" s="59"/>
      <c r="S5" s="59"/>
    </row>
    <row r="6" spans="1:19" s="61" customFormat="1" ht="7.25" customHeight="1">
      <c r="D6" s="60"/>
      <c r="E6" s="60"/>
      <c r="G6" s="396"/>
      <c r="H6" s="264"/>
    </row>
    <row r="7" spans="1:19" s="61" customFormat="1" ht="5" customHeight="1">
      <c r="D7" s="7"/>
      <c r="E7" s="7"/>
      <c r="G7" s="396"/>
    </row>
    <row r="8" spans="1:19" s="280" customFormat="1" ht="12" hidden="1">
      <c r="A8" s="280" t="s">
        <v>1467</v>
      </c>
      <c r="B8" s="280" t="s">
        <v>1468</v>
      </c>
      <c r="C8" s="280" t="s">
        <v>1469</v>
      </c>
      <c r="D8" s="280" t="s">
        <v>1470</v>
      </c>
      <c r="F8" s="280" t="s">
        <v>1474</v>
      </c>
      <c r="G8" s="397" t="s">
        <v>1476</v>
      </c>
    </row>
    <row r="9" spans="1:19" s="202" customFormat="1" ht="16">
      <c r="A9" s="595" t="s">
        <v>1774</v>
      </c>
      <c r="B9" s="595"/>
      <c r="C9" s="595"/>
      <c r="D9" s="595"/>
      <c r="E9" s="595"/>
      <c r="F9" s="595"/>
      <c r="G9" s="573"/>
    </row>
    <row r="10" spans="1:19" s="202" customFormat="1">
      <c r="A10" s="527" t="s">
        <v>1769</v>
      </c>
      <c r="B10" s="527"/>
      <c r="C10" s="527"/>
      <c r="D10" s="527"/>
      <c r="E10" s="527"/>
      <c r="F10" s="527"/>
      <c r="G10" s="611"/>
    </row>
    <row r="11" spans="1:19" s="202" customFormat="1" ht="45" customHeight="1">
      <c r="A11" s="537" t="s">
        <v>42</v>
      </c>
      <c r="B11" s="599"/>
      <c r="C11" s="599"/>
      <c r="D11" s="600"/>
      <c r="E11" s="387"/>
      <c r="F11" s="380"/>
      <c r="G11" s="386"/>
    </row>
    <row r="12" spans="1:19" s="202" customFormat="1" ht="14.25" customHeight="1">
      <c r="A12" s="528">
        <v>1</v>
      </c>
      <c r="B12" s="529"/>
      <c r="C12" s="529"/>
      <c r="D12" s="531"/>
      <c r="E12" s="385"/>
      <c r="F12" s="379"/>
      <c r="G12" s="384">
        <v>4</v>
      </c>
    </row>
    <row r="13" spans="1:19" s="202" customFormat="1" ht="66.75" customHeight="1">
      <c r="A13" s="381" t="s">
        <v>1</v>
      </c>
      <c r="B13" s="381" t="s">
        <v>2</v>
      </c>
      <c r="C13" s="381" t="s">
        <v>128</v>
      </c>
      <c r="D13" s="381" t="s">
        <v>1287</v>
      </c>
      <c r="E13" s="388" t="s">
        <v>1773</v>
      </c>
      <c r="F13" s="381" t="s">
        <v>1772</v>
      </c>
      <c r="G13" s="388" t="s">
        <v>1768</v>
      </c>
    </row>
    <row r="14" spans="1:19" s="254" customFormat="1">
      <c r="A14" s="591" t="s">
        <v>131</v>
      </c>
      <c r="B14" s="592"/>
      <c r="C14" s="593"/>
      <c r="D14" s="151"/>
      <c r="E14" s="151"/>
      <c r="F14" s="252"/>
      <c r="G14" s="253"/>
    </row>
    <row r="15" spans="1:19" s="220" customFormat="1">
      <c r="A15" s="373"/>
      <c r="B15" s="373"/>
      <c r="C15" s="373"/>
      <c r="D15" s="373"/>
      <c r="E15" s="373"/>
      <c r="F15" s="373"/>
      <c r="G15" s="255"/>
    </row>
    <row r="16" spans="1:19" s="220" customFormat="1">
      <c r="A16" s="373"/>
      <c r="B16" s="373"/>
      <c r="C16" s="373"/>
      <c r="D16" s="373"/>
      <c r="E16" s="373"/>
      <c r="F16" s="373"/>
      <c r="G16" s="255"/>
    </row>
    <row r="17" spans="1:7" s="220" customFormat="1">
      <c r="A17" s="373"/>
      <c r="B17" s="373"/>
      <c r="C17" s="373"/>
      <c r="D17" s="373"/>
      <c r="E17" s="373"/>
      <c r="F17" s="373"/>
      <c r="G17" s="255"/>
    </row>
    <row r="18" spans="1:7" s="220" customFormat="1">
      <c r="A18" s="373"/>
      <c r="B18" s="373"/>
      <c r="C18" s="373"/>
      <c r="D18" s="373"/>
      <c r="E18" s="373"/>
      <c r="F18" s="373"/>
      <c r="G18" s="255"/>
    </row>
    <row r="19" spans="1:7" s="220" customFormat="1">
      <c r="A19" s="373"/>
      <c r="B19" s="373"/>
      <c r="C19" s="373"/>
      <c r="D19" s="373"/>
      <c r="E19" s="373"/>
      <c r="F19" s="373"/>
      <c r="G19" s="255"/>
    </row>
    <row r="20" spans="1:7" s="220" customFormat="1">
      <c r="A20" s="373"/>
      <c r="B20" s="373"/>
      <c r="C20" s="373"/>
      <c r="D20" s="373"/>
      <c r="E20" s="373"/>
      <c r="F20" s="373"/>
      <c r="G20" s="255"/>
    </row>
    <row r="21" spans="1:7" s="220" customFormat="1">
      <c r="A21" s="373"/>
      <c r="B21" s="373"/>
      <c r="C21" s="373"/>
      <c r="D21" s="373"/>
      <c r="E21" s="373"/>
      <c r="F21" s="373"/>
      <c r="G21" s="255"/>
    </row>
    <row r="22" spans="1:7" s="220" customFormat="1">
      <c r="A22" s="373"/>
      <c r="B22" s="373"/>
      <c r="C22" s="373"/>
      <c r="D22" s="373"/>
      <c r="E22" s="373"/>
      <c r="F22" s="373"/>
      <c r="G22" s="255"/>
    </row>
    <row r="23" spans="1:7" s="220" customFormat="1">
      <c r="A23" s="373"/>
      <c r="B23" s="373"/>
      <c r="C23" s="373"/>
      <c r="D23" s="373"/>
      <c r="E23" s="373"/>
      <c r="F23" s="373"/>
      <c r="G23" s="255"/>
    </row>
    <row r="24" spans="1:7" s="220" customFormat="1">
      <c r="A24" s="373"/>
      <c r="B24" s="373"/>
      <c r="C24" s="373"/>
      <c r="D24" s="373"/>
      <c r="E24" s="373"/>
      <c r="F24" s="373"/>
      <c r="G24" s="255"/>
    </row>
    <row r="25" spans="1:7" s="220" customFormat="1">
      <c r="A25" s="373"/>
      <c r="B25" s="373"/>
      <c r="C25" s="373"/>
      <c r="D25" s="373"/>
      <c r="E25" s="373"/>
      <c r="F25" s="373"/>
      <c r="G25" s="255"/>
    </row>
    <row r="26" spans="1:7" s="220" customFormat="1">
      <c r="A26" s="373"/>
      <c r="B26" s="373"/>
      <c r="C26" s="373"/>
      <c r="D26" s="373"/>
      <c r="E26" s="373"/>
      <c r="F26" s="373"/>
      <c r="G26" s="255"/>
    </row>
    <row r="27" spans="1:7" s="220" customFormat="1">
      <c r="A27" s="373"/>
      <c r="B27" s="373"/>
      <c r="C27" s="373"/>
      <c r="D27" s="373"/>
      <c r="E27" s="373"/>
      <c r="F27" s="373"/>
      <c r="G27" s="255"/>
    </row>
    <row r="28" spans="1:7" s="220" customFormat="1">
      <c r="A28" s="373"/>
      <c r="B28" s="373"/>
      <c r="C28" s="373"/>
      <c r="D28" s="373"/>
      <c r="E28" s="373"/>
      <c r="F28" s="373"/>
      <c r="G28" s="255"/>
    </row>
    <row r="29" spans="1:7" s="220" customFormat="1">
      <c r="A29" s="373"/>
      <c r="B29" s="373"/>
      <c r="C29" s="373"/>
      <c r="D29" s="373"/>
      <c r="E29" s="373"/>
      <c r="F29" s="373"/>
      <c r="G29" s="255"/>
    </row>
    <row r="30" spans="1:7" s="220" customFormat="1">
      <c r="A30" s="373"/>
      <c r="B30" s="373"/>
      <c r="C30" s="373"/>
      <c r="D30" s="373"/>
      <c r="E30" s="373"/>
      <c r="F30" s="373"/>
      <c r="G30" s="255"/>
    </row>
    <row r="31" spans="1:7" s="220" customFormat="1">
      <c r="A31" s="373"/>
      <c r="B31" s="373"/>
      <c r="C31" s="373"/>
      <c r="D31" s="373"/>
      <c r="E31" s="373"/>
      <c r="F31" s="373"/>
      <c r="G31" s="255"/>
    </row>
    <row r="32" spans="1:7" s="220" customFormat="1">
      <c r="A32" s="373"/>
      <c r="B32" s="373"/>
      <c r="C32" s="373"/>
      <c r="D32" s="373"/>
      <c r="E32" s="373"/>
      <c r="F32" s="373"/>
      <c r="G32" s="255"/>
    </row>
    <row r="33" spans="1:7" s="220" customFormat="1">
      <c r="A33" s="373"/>
      <c r="B33" s="373"/>
      <c r="C33" s="373"/>
      <c r="D33" s="373"/>
      <c r="E33" s="373"/>
      <c r="F33" s="373"/>
      <c r="G33" s="255"/>
    </row>
    <row r="34" spans="1:7" s="220" customFormat="1">
      <c r="A34" s="373"/>
      <c r="B34" s="373"/>
      <c r="C34" s="373"/>
      <c r="D34" s="373"/>
      <c r="E34" s="373"/>
      <c r="F34" s="373"/>
      <c r="G34" s="255"/>
    </row>
    <row r="35" spans="1:7" s="220" customFormat="1">
      <c r="A35" s="373"/>
      <c r="B35" s="373"/>
      <c r="C35" s="373"/>
      <c r="D35" s="373"/>
      <c r="E35" s="373"/>
      <c r="F35" s="373"/>
      <c r="G35" s="255"/>
    </row>
    <row r="36" spans="1:7" s="220" customFormat="1">
      <c r="A36" s="373"/>
      <c r="B36" s="373"/>
      <c r="C36" s="373"/>
      <c r="D36" s="373"/>
      <c r="E36" s="373"/>
      <c r="F36" s="373"/>
      <c r="G36" s="255"/>
    </row>
    <row r="37" spans="1:7" s="220" customFormat="1">
      <c r="A37" s="373"/>
      <c r="B37" s="373"/>
      <c r="C37" s="373"/>
      <c r="D37" s="373"/>
      <c r="E37" s="373"/>
      <c r="F37" s="373"/>
      <c r="G37" s="255"/>
    </row>
    <row r="38" spans="1:7" s="220" customFormat="1">
      <c r="A38" s="373"/>
      <c r="B38" s="373"/>
      <c r="C38" s="373"/>
      <c r="D38" s="373"/>
      <c r="E38" s="373"/>
      <c r="F38" s="373"/>
      <c r="G38" s="255"/>
    </row>
    <row r="39" spans="1:7" s="220" customFormat="1">
      <c r="A39" s="373"/>
      <c r="B39" s="373"/>
      <c r="C39" s="373"/>
      <c r="D39" s="373"/>
      <c r="E39" s="373"/>
      <c r="F39" s="373"/>
      <c r="G39" s="255"/>
    </row>
    <row r="40" spans="1:7" s="220" customFormat="1">
      <c r="A40" s="373"/>
      <c r="B40" s="373"/>
      <c r="C40" s="373"/>
      <c r="D40" s="373"/>
      <c r="E40" s="373"/>
      <c r="F40" s="373"/>
      <c r="G40" s="255"/>
    </row>
    <row r="41" spans="1:7" s="220" customFormat="1">
      <c r="A41" s="373"/>
      <c r="B41" s="373"/>
      <c r="C41" s="373"/>
      <c r="D41" s="373"/>
      <c r="E41" s="373"/>
      <c r="F41" s="373"/>
      <c r="G41" s="255"/>
    </row>
    <row r="42" spans="1:7" s="220" customFormat="1">
      <c r="A42" s="373"/>
      <c r="B42" s="373"/>
      <c r="C42" s="373"/>
      <c r="D42" s="373"/>
      <c r="E42" s="373"/>
      <c r="F42" s="373"/>
      <c r="G42" s="255"/>
    </row>
    <row r="43" spans="1:7" s="220" customFormat="1">
      <c r="A43" s="373"/>
      <c r="B43" s="373"/>
      <c r="C43" s="373"/>
      <c r="D43" s="373"/>
      <c r="E43" s="373"/>
      <c r="F43" s="373"/>
      <c r="G43" s="255"/>
    </row>
    <row r="44" spans="1:7" s="220" customFormat="1">
      <c r="A44" s="373"/>
      <c r="B44" s="373"/>
      <c r="C44" s="373"/>
      <c r="D44" s="373"/>
      <c r="E44" s="373"/>
      <c r="F44" s="373"/>
      <c r="G44" s="255"/>
    </row>
    <row r="45" spans="1:7" s="220" customFormat="1">
      <c r="A45" s="373"/>
      <c r="B45" s="373"/>
      <c r="C45" s="373"/>
      <c r="D45" s="373"/>
      <c r="E45" s="373"/>
      <c r="F45" s="373"/>
      <c r="G45" s="255"/>
    </row>
    <row r="46" spans="1:7" s="220" customFormat="1">
      <c r="A46" s="373"/>
      <c r="B46" s="373"/>
      <c r="C46" s="373"/>
      <c r="D46" s="373"/>
      <c r="E46" s="373"/>
      <c r="F46" s="373"/>
      <c r="G46" s="255"/>
    </row>
    <row r="47" spans="1:7" s="220" customFormat="1">
      <c r="A47" s="373"/>
      <c r="B47" s="373"/>
      <c r="C47" s="373"/>
      <c r="D47" s="373"/>
      <c r="E47" s="373"/>
      <c r="F47" s="373"/>
      <c r="G47" s="255"/>
    </row>
    <row r="48" spans="1:7" s="220" customFormat="1">
      <c r="A48" s="373"/>
      <c r="B48" s="373"/>
      <c r="C48" s="373"/>
      <c r="D48" s="373"/>
      <c r="E48" s="373"/>
      <c r="F48" s="373"/>
      <c r="G48" s="255"/>
    </row>
    <row r="49" spans="1:7" s="220" customFormat="1">
      <c r="A49" s="373"/>
      <c r="B49" s="373"/>
      <c r="C49" s="373"/>
      <c r="D49" s="373"/>
      <c r="E49" s="373"/>
      <c r="F49" s="373"/>
      <c r="G49" s="255"/>
    </row>
    <row r="50" spans="1:7" s="220" customFormat="1">
      <c r="A50" s="373"/>
      <c r="B50" s="373"/>
      <c r="C50" s="373"/>
      <c r="D50" s="373"/>
      <c r="E50" s="373"/>
      <c r="F50" s="373"/>
      <c r="G50" s="255"/>
    </row>
    <row r="51" spans="1:7" s="220" customFormat="1">
      <c r="A51" s="373"/>
      <c r="B51" s="373"/>
      <c r="C51" s="373"/>
      <c r="D51" s="373"/>
      <c r="E51" s="373"/>
      <c r="F51" s="373"/>
      <c r="G51" s="255"/>
    </row>
    <row r="52" spans="1:7" s="220" customFormat="1">
      <c r="A52" s="373"/>
      <c r="B52" s="373"/>
      <c r="C52" s="373"/>
      <c r="D52" s="373"/>
      <c r="E52" s="373"/>
      <c r="F52" s="373"/>
      <c r="G52" s="255"/>
    </row>
    <row r="53" spans="1:7" s="220" customFormat="1">
      <c r="A53" s="373"/>
      <c r="B53" s="373"/>
      <c r="C53" s="373"/>
      <c r="D53" s="373"/>
      <c r="E53" s="373"/>
      <c r="F53" s="373"/>
      <c r="G53" s="255"/>
    </row>
    <row r="54" spans="1:7" s="220" customFormat="1">
      <c r="A54" s="373"/>
      <c r="B54" s="373"/>
      <c r="C54" s="373"/>
      <c r="D54" s="373"/>
      <c r="E54" s="373"/>
      <c r="F54" s="373"/>
      <c r="G54" s="255"/>
    </row>
    <row r="55" spans="1:7" s="220" customFormat="1">
      <c r="A55" s="373"/>
      <c r="B55" s="373"/>
      <c r="C55" s="373"/>
      <c r="D55" s="373"/>
      <c r="E55" s="373"/>
      <c r="F55" s="373"/>
      <c r="G55" s="255"/>
    </row>
    <row r="56" spans="1:7" s="220" customFormat="1">
      <c r="A56" s="373"/>
      <c r="B56" s="373"/>
      <c r="C56" s="373"/>
      <c r="D56" s="373"/>
      <c r="E56" s="373"/>
      <c r="F56" s="373"/>
      <c r="G56" s="255"/>
    </row>
    <row r="57" spans="1:7" s="220" customFormat="1">
      <c r="A57" s="373"/>
      <c r="B57" s="373"/>
      <c r="C57" s="373"/>
      <c r="D57" s="373"/>
      <c r="E57" s="373"/>
      <c r="F57" s="373"/>
      <c r="G57" s="255"/>
    </row>
    <row r="58" spans="1:7" s="220" customFormat="1">
      <c r="A58" s="373"/>
      <c r="B58" s="373"/>
      <c r="C58" s="373"/>
      <c r="D58" s="373"/>
      <c r="E58" s="373"/>
      <c r="F58" s="373"/>
      <c r="G58" s="255"/>
    </row>
    <row r="59" spans="1:7" s="220" customFormat="1">
      <c r="A59" s="373"/>
      <c r="B59" s="373"/>
      <c r="C59" s="373"/>
      <c r="D59" s="373"/>
      <c r="E59" s="373"/>
      <c r="F59" s="373"/>
      <c r="G59" s="255"/>
    </row>
    <row r="60" spans="1:7" s="220" customFormat="1">
      <c r="A60" s="373"/>
      <c r="B60" s="373"/>
      <c r="C60" s="373"/>
      <c r="D60" s="373"/>
      <c r="E60" s="373"/>
      <c r="F60" s="373"/>
      <c r="G60" s="255"/>
    </row>
    <row r="61" spans="1:7" s="220" customFormat="1">
      <c r="A61" s="373"/>
      <c r="B61" s="373"/>
      <c r="C61" s="373"/>
      <c r="D61" s="373"/>
      <c r="E61" s="373"/>
      <c r="F61" s="373"/>
      <c r="G61" s="255"/>
    </row>
    <row r="62" spans="1:7" s="220" customFormat="1">
      <c r="A62" s="373"/>
      <c r="B62" s="373"/>
      <c r="C62" s="373"/>
      <c r="D62" s="373"/>
      <c r="E62" s="373"/>
      <c r="F62" s="373"/>
      <c r="G62" s="255"/>
    </row>
    <row r="63" spans="1:7" s="220" customFormat="1">
      <c r="A63" s="373"/>
      <c r="B63" s="373"/>
      <c r="C63" s="373"/>
      <c r="D63" s="373"/>
      <c r="E63" s="373"/>
      <c r="F63" s="373"/>
      <c r="G63" s="255"/>
    </row>
    <row r="64" spans="1:7" s="220" customFormat="1">
      <c r="A64" s="373"/>
      <c r="B64" s="373"/>
      <c r="C64" s="373"/>
      <c r="D64" s="373"/>
      <c r="E64" s="373"/>
      <c r="F64" s="373"/>
      <c r="G64" s="255"/>
    </row>
    <row r="65" spans="1:7" s="220" customFormat="1">
      <c r="A65" s="373"/>
      <c r="B65" s="373"/>
      <c r="C65" s="373"/>
      <c r="D65" s="373"/>
      <c r="E65" s="373"/>
      <c r="F65" s="373"/>
      <c r="G65" s="255"/>
    </row>
    <row r="66" spans="1:7" s="220" customFormat="1">
      <c r="A66" s="373"/>
      <c r="B66" s="373"/>
      <c r="C66" s="373"/>
      <c r="D66" s="373"/>
      <c r="E66" s="373"/>
      <c r="F66" s="373"/>
      <c r="G66" s="255"/>
    </row>
    <row r="67" spans="1:7" s="220" customFormat="1">
      <c r="A67" s="373"/>
      <c r="B67" s="373"/>
      <c r="C67" s="373"/>
      <c r="D67" s="373"/>
      <c r="E67" s="373"/>
      <c r="F67" s="373"/>
      <c r="G67" s="255"/>
    </row>
    <row r="68" spans="1:7" s="220" customFormat="1">
      <c r="A68" s="373"/>
      <c r="B68" s="373"/>
      <c r="C68" s="373"/>
      <c r="D68" s="373"/>
      <c r="E68" s="373"/>
      <c r="F68" s="373"/>
      <c r="G68" s="255"/>
    </row>
    <row r="69" spans="1:7" s="220" customFormat="1">
      <c r="A69" s="373"/>
      <c r="B69" s="373"/>
      <c r="C69" s="373"/>
      <c r="D69" s="373"/>
      <c r="E69" s="373"/>
      <c r="F69" s="373"/>
      <c r="G69" s="255"/>
    </row>
    <row r="70" spans="1:7" s="220" customFormat="1">
      <c r="A70" s="373"/>
      <c r="B70" s="373"/>
      <c r="C70" s="373"/>
      <c r="D70" s="373"/>
      <c r="E70" s="373"/>
      <c r="F70" s="373"/>
      <c r="G70" s="255"/>
    </row>
    <row r="71" spans="1:7" s="220" customFormat="1">
      <c r="A71" s="373"/>
      <c r="B71" s="373"/>
      <c r="C71" s="373"/>
      <c r="D71" s="373"/>
      <c r="E71" s="373"/>
      <c r="F71" s="373"/>
      <c r="G71" s="255"/>
    </row>
    <row r="72" spans="1:7" s="220" customFormat="1">
      <c r="A72" s="373"/>
      <c r="B72" s="373"/>
      <c r="C72" s="373"/>
      <c r="D72" s="373"/>
      <c r="E72" s="373"/>
      <c r="F72" s="373"/>
      <c r="G72" s="255"/>
    </row>
    <row r="73" spans="1:7" s="220" customFormat="1">
      <c r="A73" s="373"/>
      <c r="B73" s="373"/>
      <c r="C73" s="373"/>
      <c r="D73" s="373"/>
      <c r="E73" s="373"/>
      <c r="F73" s="373"/>
      <c r="G73" s="255"/>
    </row>
    <row r="74" spans="1:7" s="220" customFormat="1">
      <c r="A74" s="373"/>
      <c r="B74" s="373"/>
      <c r="C74" s="373"/>
      <c r="D74" s="373"/>
      <c r="E74" s="373"/>
      <c r="F74" s="373"/>
      <c r="G74" s="255"/>
    </row>
    <row r="75" spans="1:7" s="220" customFormat="1">
      <c r="A75" s="373"/>
      <c r="B75" s="373"/>
      <c r="C75" s="373"/>
      <c r="D75" s="373"/>
      <c r="E75" s="373"/>
      <c r="F75" s="373"/>
      <c r="G75" s="255"/>
    </row>
    <row r="76" spans="1:7" s="220" customFormat="1">
      <c r="A76" s="373"/>
      <c r="B76" s="373"/>
      <c r="C76" s="373"/>
      <c r="D76" s="373"/>
      <c r="E76" s="373"/>
      <c r="F76" s="373"/>
      <c r="G76" s="255"/>
    </row>
    <row r="77" spans="1:7" s="220" customFormat="1">
      <c r="A77" s="373"/>
      <c r="B77" s="373"/>
      <c r="C77" s="373"/>
      <c r="D77" s="373"/>
      <c r="E77" s="373"/>
      <c r="F77" s="373"/>
      <c r="G77" s="255"/>
    </row>
    <row r="78" spans="1:7" s="220" customFormat="1">
      <c r="A78" s="373"/>
      <c r="B78" s="373"/>
      <c r="C78" s="373"/>
      <c r="D78" s="373"/>
      <c r="E78" s="373"/>
      <c r="F78" s="373"/>
      <c r="G78" s="255"/>
    </row>
    <row r="79" spans="1:7" s="220" customFormat="1">
      <c r="A79" s="373"/>
      <c r="B79" s="373"/>
      <c r="C79" s="373"/>
      <c r="D79" s="373"/>
      <c r="E79" s="373"/>
      <c r="F79" s="373"/>
      <c r="G79" s="255"/>
    </row>
    <row r="80" spans="1:7" s="220" customFormat="1">
      <c r="A80" s="373"/>
      <c r="B80" s="373"/>
      <c r="C80" s="373"/>
      <c r="D80" s="373"/>
      <c r="E80" s="373"/>
      <c r="F80" s="373"/>
      <c r="G80" s="255"/>
    </row>
    <row r="81" spans="1:7" s="220" customFormat="1">
      <c r="A81" s="373"/>
      <c r="B81" s="373"/>
      <c r="C81" s="373"/>
      <c r="D81" s="373"/>
      <c r="E81" s="373"/>
      <c r="F81" s="373"/>
      <c r="G81" s="255"/>
    </row>
    <row r="82" spans="1:7" s="220" customFormat="1">
      <c r="A82" s="373"/>
      <c r="B82" s="373"/>
      <c r="C82" s="373"/>
      <c r="D82" s="373"/>
      <c r="E82" s="373"/>
      <c r="F82" s="373"/>
      <c r="G82" s="255"/>
    </row>
    <row r="83" spans="1:7" s="220" customFormat="1">
      <c r="A83" s="373"/>
      <c r="B83" s="373"/>
      <c r="C83" s="373"/>
      <c r="D83" s="373"/>
      <c r="E83" s="373"/>
      <c r="F83" s="373"/>
      <c r="G83" s="255"/>
    </row>
    <row r="84" spans="1:7" s="220" customFormat="1">
      <c r="A84" s="373"/>
      <c r="B84" s="373"/>
      <c r="C84" s="373"/>
      <c r="D84" s="373"/>
      <c r="E84" s="373"/>
      <c r="F84" s="373"/>
      <c r="G84" s="255"/>
    </row>
    <row r="85" spans="1:7" s="220" customFormat="1">
      <c r="A85" s="373"/>
      <c r="B85" s="373"/>
      <c r="C85" s="373"/>
      <c r="D85" s="373"/>
      <c r="E85" s="373"/>
      <c r="F85" s="373"/>
      <c r="G85" s="255"/>
    </row>
    <row r="86" spans="1:7" s="220" customFormat="1">
      <c r="A86" s="373"/>
      <c r="B86" s="373"/>
      <c r="C86" s="373"/>
      <c r="D86" s="373"/>
      <c r="E86" s="373"/>
      <c r="F86" s="373"/>
      <c r="G86" s="255"/>
    </row>
    <row r="87" spans="1:7" s="220" customFormat="1">
      <c r="A87" s="373"/>
      <c r="B87" s="373"/>
      <c r="C87" s="373"/>
      <c r="D87" s="373"/>
      <c r="E87" s="373"/>
      <c r="F87" s="373"/>
      <c r="G87" s="255"/>
    </row>
    <row r="88" spans="1:7" s="220" customFormat="1">
      <c r="A88" s="373"/>
      <c r="B88" s="373"/>
      <c r="C88" s="373"/>
      <c r="D88" s="373"/>
      <c r="E88" s="373"/>
      <c r="F88" s="373"/>
      <c r="G88" s="255"/>
    </row>
    <row r="89" spans="1:7" s="220" customFormat="1">
      <c r="A89" s="373"/>
      <c r="B89" s="373"/>
      <c r="C89" s="373"/>
      <c r="D89" s="373"/>
      <c r="E89" s="373"/>
      <c r="F89" s="373"/>
      <c r="G89" s="255"/>
    </row>
    <row r="90" spans="1:7" s="220" customFormat="1">
      <c r="A90" s="373"/>
      <c r="B90" s="373"/>
      <c r="C90" s="373"/>
      <c r="D90" s="373"/>
      <c r="E90" s="373"/>
      <c r="F90" s="373"/>
      <c r="G90" s="255"/>
    </row>
    <row r="91" spans="1:7" s="220" customFormat="1">
      <c r="A91" s="373"/>
      <c r="B91" s="373"/>
      <c r="C91" s="373"/>
      <c r="D91" s="373"/>
      <c r="E91" s="373"/>
      <c r="F91" s="373"/>
      <c r="G91" s="255"/>
    </row>
    <row r="92" spans="1:7" s="220" customFormat="1">
      <c r="A92" s="373"/>
      <c r="B92" s="373"/>
      <c r="C92" s="373"/>
      <c r="D92" s="373"/>
      <c r="E92" s="373"/>
      <c r="F92" s="373"/>
      <c r="G92" s="255"/>
    </row>
    <row r="93" spans="1:7" s="220" customFormat="1">
      <c r="A93" s="373"/>
      <c r="B93" s="373"/>
      <c r="C93" s="373"/>
      <c r="D93" s="373"/>
      <c r="E93" s="373"/>
      <c r="F93" s="373"/>
      <c r="G93" s="255"/>
    </row>
    <row r="94" spans="1:7" s="220" customFormat="1">
      <c r="A94" s="373"/>
      <c r="B94" s="373"/>
      <c r="C94" s="373"/>
      <c r="D94" s="373"/>
      <c r="E94" s="373"/>
      <c r="F94" s="373"/>
      <c r="G94" s="255"/>
    </row>
    <row r="95" spans="1:7" s="220" customFormat="1">
      <c r="A95" s="373"/>
      <c r="B95" s="373"/>
      <c r="C95" s="373"/>
      <c r="D95" s="373"/>
      <c r="E95" s="373"/>
      <c r="F95" s="373"/>
      <c r="G95" s="255"/>
    </row>
    <row r="96" spans="1:7" s="220" customFormat="1">
      <c r="A96" s="373"/>
      <c r="B96" s="373"/>
      <c r="C96" s="373"/>
      <c r="D96" s="373"/>
      <c r="E96" s="373"/>
      <c r="F96" s="373"/>
      <c r="G96" s="255"/>
    </row>
    <row r="97" spans="1:7" s="220" customFormat="1">
      <c r="A97" s="373"/>
      <c r="B97" s="373"/>
      <c r="C97" s="373"/>
      <c r="D97" s="373"/>
      <c r="E97" s="373"/>
      <c r="F97" s="373"/>
      <c r="G97" s="255"/>
    </row>
    <row r="98" spans="1:7" s="220" customFormat="1">
      <c r="A98" s="373"/>
      <c r="B98" s="373"/>
      <c r="C98" s="373"/>
      <c r="D98" s="373"/>
      <c r="E98" s="373"/>
      <c r="F98" s="373"/>
      <c r="G98" s="255"/>
    </row>
    <row r="99" spans="1:7" s="220" customFormat="1">
      <c r="A99" s="373"/>
      <c r="B99" s="373"/>
      <c r="C99" s="373"/>
      <c r="D99" s="373"/>
      <c r="E99" s="373"/>
      <c r="F99" s="373"/>
      <c r="G99" s="255"/>
    </row>
    <row r="100" spans="1:7" s="220" customFormat="1">
      <c r="A100" s="373"/>
      <c r="B100" s="373"/>
      <c r="C100" s="373"/>
      <c r="D100" s="373"/>
      <c r="E100" s="373"/>
      <c r="F100" s="373"/>
      <c r="G100" s="255"/>
    </row>
    <row r="101" spans="1:7" s="220" customFormat="1">
      <c r="A101" s="373"/>
      <c r="B101" s="373"/>
      <c r="C101" s="373"/>
      <c r="D101" s="373"/>
      <c r="E101" s="373"/>
      <c r="F101" s="373"/>
      <c r="G101" s="255"/>
    </row>
    <row r="102" spans="1:7" s="220" customFormat="1">
      <c r="G102" s="398"/>
    </row>
    <row r="103" spans="1:7" s="220" customFormat="1">
      <c r="D103" s="63"/>
      <c r="E103" s="63"/>
      <c r="F103" s="63"/>
      <c r="G103" s="398"/>
    </row>
    <row r="104" spans="1:7" s="220" customFormat="1">
      <c r="G104" s="398"/>
    </row>
    <row r="105" spans="1:7" s="220" customFormat="1">
      <c r="G105" s="398"/>
    </row>
    <row r="106" spans="1:7" s="220" customFormat="1">
      <c r="G106" s="398"/>
    </row>
    <row r="107" spans="1:7" s="220" customFormat="1">
      <c r="G107" s="398"/>
    </row>
    <row r="108" spans="1:7" s="220" customFormat="1">
      <c r="G108" s="398"/>
    </row>
    <row r="109" spans="1:7" s="220" customFormat="1">
      <c r="G109" s="398"/>
    </row>
    <row r="110" spans="1:7" s="220" customFormat="1">
      <c r="G110" s="398"/>
    </row>
    <row r="111" spans="1:7" s="220" customFormat="1">
      <c r="G111" s="398"/>
    </row>
    <row r="112" spans="1:7" s="220" customFormat="1">
      <c r="G112" s="398"/>
    </row>
    <row r="113" spans="7:7" s="220" customFormat="1">
      <c r="G113" s="398"/>
    </row>
    <row r="114" spans="7:7" s="220" customFormat="1">
      <c r="G114" s="398"/>
    </row>
    <row r="115" spans="7:7" s="220" customFormat="1">
      <c r="G115" s="398"/>
    </row>
    <row r="116" spans="7:7" s="220" customFormat="1">
      <c r="G116" s="398"/>
    </row>
    <row r="117" spans="7:7" s="220" customFormat="1">
      <c r="G117" s="398"/>
    </row>
    <row r="118" spans="7:7" s="220" customFormat="1">
      <c r="G118" s="398"/>
    </row>
    <row r="119" spans="7:7" s="220" customFormat="1">
      <c r="G119" s="398"/>
    </row>
    <row r="120" spans="7:7" s="220" customFormat="1">
      <c r="G120" s="398"/>
    </row>
    <row r="121" spans="7:7" s="220" customFormat="1">
      <c r="G121" s="398"/>
    </row>
    <row r="122" spans="7:7" s="220" customFormat="1">
      <c r="G122" s="398"/>
    </row>
    <row r="123" spans="7:7" s="220" customFormat="1">
      <c r="G123" s="398"/>
    </row>
    <row r="124" spans="7:7" s="220" customFormat="1">
      <c r="G124" s="398"/>
    </row>
    <row r="125" spans="7:7" s="220" customFormat="1">
      <c r="G125" s="398"/>
    </row>
    <row r="126" spans="7:7" s="220" customFormat="1">
      <c r="G126" s="398"/>
    </row>
    <row r="127" spans="7:7" s="220" customFormat="1">
      <c r="G127" s="398"/>
    </row>
    <row r="128" spans="7:7" s="220" customFormat="1">
      <c r="G128" s="398"/>
    </row>
    <row r="129" spans="7:7" s="220" customFormat="1">
      <c r="G129" s="398"/>
    </row>
    <row r="130" spans="7:7" s="220" customFormat="1">
      <c r="G130" s="398"/>
    </row>
    <row r="131" spans="7:7" s="220" customFormat="1">
      <c r="G131" s="398"/>
    </row>
    <row r="132" spans="7:7" s="220" customFormat="1">
      <c r="G132" s="398"/>
    </row>
    <row r="133" spans="7:7" s="220" customFormat="1">
      <c r="G133" s="398"/>
    </row>
    <row r="134" spans="7:7" s="220" customFormat="1">
      <c r="G134" s="398"/>
    </row>
    <row r="135" spans="7:7" s="220" customFormat="1">
      <c r="G135" s="398"/>
    </row>
    <row r="136" spans="7:7" s="220" customFormat="1">
      <c r="G136" s="398"/>
    </row>
    <row r="137" spans="7:7" s="220" customFormat="1">
      <c r="G137" s="398"/>
    </row>
    <row r="138" spans="7:7" s="220" customFormat="1">
      <c r="G138" s="398"/>
    </row>
    <row r="139" spans="7:7" s="220" customFormat="1">
      <c r="G139" s="398"/>
    </row>
    <row r="140" spans="7:7" s="220" customFormat="1">
      <c r="G140" s="398"/>
    </row>
    <row r="141" spans="7:7" s="220" customFormat="1">
      <c r="G141" s="398"/>
    </row>
    <row r="142" spans="7:7" s="220" customFormat="1">
      <c r="G142" s="398"/>
    </row>
    <row r="143" spans="7:7" s="220" customFormat="1">
      <c r="G143" s="398"/>
    </row>
    <row r="144" spans="7:7" s="220" customFormat="1">
      <c r="G144" s="398"/>
    </row>
    <row r="145" spans="7:7" s="220" customFormat="1">
      <c r="G145" s="398"/>
    </row>
    <row r="146" spans="7:7" s="220" customFormat="1">
      <c r="G146" s="398"/>
    </row>
    <row r="147" spans="7:7" s="220" customFormat="1">
      <c r="G147" s="398"/>
    </row>
    <row r="148" spans="7:7" s="220" customFormat="1">
      <c r="G148" s="398"/>
    </row>
    <row r="149" spans="7:7" s="220" customFormat="1">
      <c r="G149" s="398"/>
    </row>
    <row r="150" spans="7:7" s="220" customFormat="1">
      <c r="G150" s="398"/>
    </row>
    <row r="151" spans="7:7" s="220" customFormat="1">
      <c r="G151" s="398"/>
    </row>
    <row r="152" spans="7:7" s="220" customFormat="1">
      <c r="G152" s="398"/>
    </row>
    <row r="153" spans="7:7" s="220" customFormat="1">
      <c r="G153" s="398"/>
    </row>
    <row r="154" spans="7:7" s="220" customFormat="1">
      <c r="G154" s="398"/>
    </row>
    <row r="155" spans="7:7" s="220" customFormat="1">
      <c r="G155" s="398"/>
    </row>
    <row r="156" spans="7:7" s="220" customFormat="1">
      <c r="G156" s="398"/>
    </row>
    <row r="157" spans="7:7" s="220" customFormat="1">
      <c r="G157" s="398"/>
    </row>
    <row r="158" spans="7:7" s="220" customFormat="1">
      <c r="G158" s="398"/>
    </row>
    <row r="159" spans="7:7" s="220" customFormat="1">
      <c r="G159" s="398"/>
    </row>
    <row r="160" spans="7:7" s="220" customFormat="1">
      <c r="G160" s="398"/>
    </row>
    <row r="161" spans="7:7" s="220" customFormat="1">
      <c r="G161" s="398"/>
    </row>
    <row r="162" spans="7:7" s="220" customFormat="1">
      <c r="G162" s="398"/>
    </row>
    <row r="163" spans="7:7" s="220" customFormat="1">
      <c r="G163" s="398"/>
    </row>
    <row r="164" spans="7:7" s="220" customFormat="1">
      <c r="G164" s="398"/>
    </row>
    <row r="165" spans="7:7" s="220" customFormat="1">
      <c r="G165" s="398"/>
    </row>
    <row r="166" spans="7:7" s="220" customFormat="1">
      <c r="G166" s="398"/>
    </row>
    <row r="167" spans="7:7" s="220" customFormat="1">
      <c r="G167" s="398"/>
    </row>
    <row r="168" spans="7:7" s="220" customFormat="1">
      <c r="G168" s="398"/>
    </row>
    <row r="169" spans="7:7" s="220" customFormat="1">
      <c r="G169" s="398"/>
    </row>
    <row r="170" spans="7:7" s="220" customFormat="1">
      <c r="G170" s="398"/>
    </row>
    <row r="171" spans="7:7" s="220" customFormat="1">
      <c r="G171" s="398"/>
    </row>
    <row r="172" spans="7:7" s="220" customFormat="1">
      <c r="G172" s="398"/>
    </row>
    <row r="173" spans="7:7" s="220" customFormat="1">
      <c r="G173" s="398"/>
    </row>
    <row r="174" spans="7:7" s="220" customFormat="1">
      <c r="G174" s="398"/>
    </row>
    <row r="175" spans="7:7" s="220" customFormat="1">
      <c r="G175" s="398"/>
    </row>
    <row r="176" spans="7:7" s="220" customFormat="1">
      <c r="G176" s="398"/>
    </row>
    <row r="177" spans="7:7" s="220" customFormat="1">
      <c r="G177" s="398"/>
    </row>
    <row r="178" spans="7:7" s="220" customFormat="1">
      <c r="G178" s="398"/>
    </row>
    <row r="179" spans="7:7" s="220" customFormat="1">
      <c r="G179" s="398"/>
    </row>
    <row r="180" spans="7:7" s="220" customFormat="1">
      <c r="G180" s="398"/>
    </row>
    <row r="181" spans="7:7" s="220" customFormat="1">
      <c r="G181" s="398"/>
    </row>
    <row r="182" spans="7:7" s="220" customFormat="1">
      <c r="G182" s="398"/>
    </row>
    <row r="183" spans="7:7" s="220" customFormat="1">
      <c r="G183" s="398"/>
    </row>
    <row r="184" spans="7:7" s="220" customFormat="1">
      <c r="G184" s="398"/>
    </row>
    <row r="185" spans="7:7" s="220" customFormat="1">
      <c r="G185" s="398"/>
    </row>
    <row r="186" spans="7:7" s="220" customFormat="1">
      <c r="G186" s="398"/>
    </row>
    <row r="187" spans="7:7" s="220" customFormat="1">
      <c r="G187" s="398"/>
    </row>
    <row r="188" spans="7:7" s="220" customFormat="1">
      <c r="G188" s="398"/>
    </row>
    <row r="189" spans="7:7" s="220" customFormat="1">
      <c r="G189" s="398"/>
    </row>
    <row r="190" spans="7:7" s="220" customFormat="1">
      <c r="G190" s="398"/>
    </row>
    <row r="191" spans="7:7" s="220" customFormat="1">
      <c r="G191" s="398"/>
    </row>
    <row r="192" spans="7:7" s="220" customFormat="1">
      <c r="G192" s="398"/>
    </row>
    <row r="193" spans="7:7" s="220" customFormat="1">
      <c r="G193" s="398"/>
    </row>
    <row r="194" spans="7:7" s="220" customFormat="1">
      <c r="G194" s="398"/>
    </row>
    <row r="195" spans="7:7" s="220" customFormat="1">
      <c r="G195" s="398"/>
    </row>
    <row r="196" spans="7:7" s="220" customFormat="1">
      <c r="G196" s="398"/>
    </row>
    <row r="197" spans="7:7" s="220" customFormat="1">
      <c r="G197" s="398"/>
    </row>
    <row r="198" spans="7:7" s="220" customFormat="1">
      <c r="G198" s="398"/>
    </row>
    <row r="199" spans="7:7" s="220" customFormat="1">
      <c r="G199" s="398"/>
    </row>
    <row r="200" spans="7:7" s="220" customFormat="1">
      <c r="G200" s="398"/>
    </row>
    <row r="201" spans="7:7" s="220" customFormat="1">
      <c r="G201" s="398"/>
    </row>
    <row r="202" spans="7:7" s="220" customFormat="1">
      <c r="G202" s="398"/>
    </row>
    <row r="203" spans="7:7" s="220" customFormat="1">
      <c r="G203" s="398"/>
    </row>
    <row r="204" spans="7:7" s="220" customFormat="1">
      <c r="G204" s="398"/>
    </row>
    <row r="205" spans="7:7" s="220" customFormat="1">
      <c r="G205" s="398"/>
    </row>
    <row r="206" spans="7:7" s="220" customFormat="1">
      <c r="G206" s="398"/>
    </row>
    <row r="207" spans="7:7" s="220" customFormat="1">
      <c r="G207" s="398"/>
    </row>
    <row r="208" spans="7:7" s="220" customFormat="1">
      <c r="G208" s="398"/>
    </row>
    <row r="209" spans="7:7" s="220" customFormat="1">
      <c r="G209" s="398"/>
    </row>
    <row r="210" spans="7:7" s="220" customFormat="1">
      <c r="G210" s="398"/>
    </row>
    <row r="211" spans="7:7" s="220" customFormat="1">
      <c r="G211" s="398"/>
    </row>
    <row r="212" spans="7:7" s="220" customFormat="1">
      <c r="G212" s="398"/>
    </row>
    <row r="213" spans="7:7" s="220" customFormat="1">
      <c r="G213" s="398"/>
    </row>
    <row r="214" spans="7:7" s="220" customFormat="1">
      <c r="G214" s="398"/>
    </row>
    <row r="215" spans="7:7" s="220" customFormat="1">
      <c r="G215" s="398"/>
    </row>
    <row r="216" spans="7:7" s="220" customFormat="1">
      <c r="G216" s="398"/>
    </row>
    <row r="217" spans="7:7" s="220" customFormat="1">
      <c r="G217" s="398"/>
    </row>
    <row r="218" spans="7:7" s="220" customFormat="1">
      <c r="G218" s="398"/>
    </row>
    <row r="219" spans="7:7" s="220" customFormat="1">
      <c r="G219" s="398"/>
    </row>
    <row r="220" spans="7:7" s="220" customFormat="1">
      <c r="G220" s="398"/>
    </row>
    <row r="221" spans="7:7" s="220" customFormat="1">
      <c r="G221" s="398"/>
    </row>
    <row r="222" spans="7:7" s="220" customFormat="1">
      <c r="G222" s="398"/>
    </row>
    <row r="223" spans="7:7" s="220" customFormat="1">
      <c r="G223" s="398"/>
    </row>
    <row r="224" spans="7:7" s="220" customFormat="1">
      <c r="G224" s="398"/>
    </row>
    <row r="225" spans="7:7" s="220" customFormat="1">
      <c r="G225" s="398"/>
    </row>
    <row r="226" spans="7:7" s="220" customFormat="1">
      <c r="G226" s="398"/>
    </row>
    <row r="227" spans="7:7" s="220" customFormat="1">
      <c r="G227" s="398"/>
    </row>
    <row r="228" spans="7:7" s="220" customFormat="1">
      <c r="G228" s="398"/>
    </row>
    <row r="229" spans="7:7" s="220" customFormat="1">
      <c r="G229" s="398"/>
    </row>
    <row r="230" spans="7:7" s="220" customFormat="1">
      <c r="G230" s="398"/>
    </row>
    <row r="231" spans="7:7" s="220" customFormat="1">
      <c r="G231" s="398"/>
    </row>
    <row r="232" spans="7:7" s="220" customFormat="1">
      <c r="G232" s="398"/>
    </row>
    <row r="233" spans="7:7" s="220" customFormat="1">
      <c r="G233" s="398"/>
    </row>
    <row r="234" spans="7:7" s="220" customFormat="1">
      <c r="G234" s="398"/>
    </row>
    <row r="235" spans="7:7" s="220" customFormat="1">
      <c r="G235" s="398"/>
    </row>
    <row r="236" spans="7:7" s="220" customFormat="1">
      <c r="G236" s="398"/>
    </row>
    <row r="237" spans="7:7" s="220" customFormat="1">
      <c r="G237" s="398"/>
    </row>
    <row r="238" spans="7:7" s="220" customFormat="1">
      <c r="G238" s="398"/>
    </row>
    <row r="239" spans="7:7" s="220" customFormat="1">
      <c r="G239" s="398"/>
    </row>
    <row r="240" spans="7:7" s="220" customFormat="1">
      <c r="G240" s="398"/>
    </row>
    <row r="241" spans="7:7" s="220" customFormat="1">
      <c r="G241" s="398"/>
    </row>
    <row r="242" spans="7:7" s="220" customFormat="1">
      <c r="G242" s="398"/>
    </row>
    <row r="243" spans="7:7" s="220" customFormat="1">
      <c r="G243" s="398"/>
    </row>
    <row r="244" spans="7:7" s="220" customFormat="1">
      <c r="G244" s="398"/>
    </row>
    <row r="245" spans="7:7" s="220" customFormat="1">
      <c r="G245" s="398"/>
    </row>
    <row r="246" spans="7:7" s="220" customFormat="1">
      <c r="G246" s="398"/>
    </row>
    <row r="247" spans="7:7" s="220" customFormat="1">
      <c r="G247" s="398"/>
    </row>
    <row r="248" spans="7:7" s="220" customFormat="1">
      <c r="G248" s="398"/>
    </row>
    <row r="249" spans="7:7" s="220" customFormat="1">
      <c r="G249" s="398"/>
    </row>
    <row r="250" spans="7:7" s="220" customFormat="1">
      <c r="G250" s="398"/>
    </row>
    <row r="251" spans="7:7" s="220" customFormat="1">
      <c r="G251" s="398"/>
    </row>
    <row r="252" spans="7:7" s="220" customFormat="1">
      <c r="G252" s="398"/>
    </row>
    <row r="253" spans="7:7" s="220" customFormat="1">
      <c r="G253" s="398"/>
    </row>
    <row r="254" spans="7:7" s="220" customFormat="1">
      <c r="G254" s="398"/>
    </row>
    <row r="255" spans="7:7" s="220" customFormat="1">
      <c r="G255" s="398"/>
    </row>
    <row r="256" spans="7:7" s="220" customFormat="1">
      <c r="G256" s="398"/>
    </row>
    <row r="257" spans="7:7" s="220" customFormat="1">
      <c r="G257" s="398"/>
    </row>
    <row r="258" spans="7:7" s="220" customFormat="1">
      <c r="G258" s="398"/>
    </row>
    <row r="259" spans="7:7" s="220" customFormat="1">
      <c r="G259" s="398"/>
    </row>
    <row r="260" spans="7:7" s="220" customFormat="1">
      <c r="G260" s="398"/>
    </row>
    <row r="261" spans="7:7" s="220" customFormat="1">
      <c r="G261" s="398"/>
    </row>
    <row r="262" spans="7:7" s="220" customFormat="1">
      <c r="G262" s="398"/>
    </row>
    <row r="263" spans="7:7" s="220" customFormat="1">
      <c r="G263" s="398"/>
    </row>
    <row r="264" spans="7:7" s="220" customFormat="1">
      <c r="G264" s="398"/>
    </row>
    <row r="265" spans="7:7" s="220" customFormat="1">
      <c r="G265" s="398"/>
    </row>
    <row r="266" spans="7:7" s="220" customFormat="1">
      <c r="G266" s="398"/>
    </row>
    <row r="267" spans="7:7" s="220" customFormat="1">
      <c r="G267" s="398"/>
    </row>
    <row r="268" spans="7:7" s="220" customFormat="1">
      <c r="G268" s="398"/>
    </row>
    <row r="269" spans="7:7" s="220" customFormat="1">
      <c r="G269" s="398"/>
    </row>
    <row r="270" spans="7:7" s="220" customFormat="1">
      <c r="G270" s="398"/>
    </row>
    <row r="271" spans="7:7" s="220" customFormat="1">
      <c r="G271" s="398"/>
    </row>
    <row r="272" spans="7:7" s="220" customFormat="1">
      <c r="G272" s="398"/>
    </row>
    <row r="273" spans="7:7" s="220" customFormat="1">
      <c r="G273" s="398"/>
    </row>
    <row r="274" spans="7:7" s="220" customFormat="1">
      <c r="G274" s="398"/>
    </row>
    <row r="275" spans="7:7" s="220" customFormat="1">
      <c r="G275" s="398"/>
    </row>
    <row r="276" spans="7:7" s="220" customFormat="1">
      <c r="G276" s="398"/>
    </row>
    <row r="277" spans="7:7" s="220" customFormat="1">
      <c r="G277" s="398"/>
    </row>
    <row r="278" spans="7:7" s="220" customFormat="1">
      <c r="G278" s="398"/>
    </row>
    <row r="279" spans="7:7" s="220" customFormat="1">
      <c r="G279" s="398"/>
    </row>
    <row r="280" spans="7:7" s="220" customFormat="1">
      <c r="G280" s="398"/>
    </row>
    <row r="281" spans="7:7" s="220" customFormat="1">
      <c r="G281" s="398"/>
    </row>
    <row r="282" spans="7:7" s="220" customFormat="1">
      <c r="G282" s="398"/>
    </row>
    <row r="283" spans="7:7" s="220" customFormat="1">
      <c r="G283" s="398"/>
    </row>
    <row r="284" spans="7:7" s="220" customFormat="1">
      <c r="G284" s="398"/>
    </row>
    <row r="285" spans="7:7" s="220" customFormat="1">
      <c r="G285" s="398"/>
    </row>
    <row r="286" spans="7:7" s="220" customFormat="1">
      <c r="G286" s="398"/>
    </row>
    <row r="287" spans="7:7" s="220" customFormat="1">
      <c r="G287" s="398"/>
    </row>
    <row r="288" spans="7:7" s="220" customFormat="1">
      <c r="G288" s="398"/>
    </row>
    <row r="289" spans="7:7" s="220" customFormat="1">
      <c r="G289" s="398"/>
    </row>
    <row r="290" spans="7:7" s="220" customFormat="1">
      <c r="G290" s="398"/>
    </row>
    <row r="291" spans="7:7" s="220" customFormat="1">
      <c r="G291" s="398"/>
    </row>
    <row r="292" spans="7:7" s="220" customFormat="1">
      <c r="G292" s="398"/>
    </row>
    <row r="293" spans="7:7" s="220" customFormat="1">
      <c r="G293" s="398"/>
    </row>
    <row r="294" spans="7:7" s="220" customFormat="1">
      <c r="G294" s="398"/>
    </row>
    <row r="295" spans="7:7" s="220" customFormat="1">
      <c r="G295" s="398"/>
    </row>
    <row r="296" spans="7:7" s="220" customFormat="1">
      <c r="G296" s="398"/>
    </row>
    <row r="297" spans="7:7" s="220" customFormat="1">
      <c r="G297" s="398"/>
    </row>
    <row r="298" spans="7:7" s="220" customFormat="1">
      <c r="G298" s="398"/>
    </row>
    <row r="299" spans="7:7" s="220" customFormat="1">
      <c r="G299" s="398"/>
    </row>
    <row r="300" spans="7:7" s="220" customFormat="1">
      <c r="G300" s="398"/>
    </row>
    <row r="301" spans="7:7" s="220" customFormat="1">
      <c r="G301" s="398"/>
    </row>
    <row r="302" spans="7:7" s="220" customFormat="1">
      <c r="G302" s="398"/>
    </row>
    <row r="303" spans="7:7" s="220" customFormat="1">
      <c r="G303" s="398"/>
    </row>
    <row r="304" spans="7:7" s="220" customFormat="1">
      <c r="G304" s="398"/>
    </row>
    <row r="305" spans="7:7" s="220" customFormat="1">
      <c r="G305" s="398"/>
    </row>
    <row r="306" spans="7:7" s="220" customFormat="1">
      <c r="G306" s="398"/>
    </row>
    <row r="307" spans="7:7" s="220" customFormat="1">
      <c r="G307" s="398"/>
    </row>
    <row r="308" spans="7:7" s="220" customFormat="1">
      <c r="G308" s="398"/>
    </row>
    <row r="309" spans="7:7" s="220" customFormat="1">
      <c r="G309" s="398"/>
    </row>
    <row r="310" spans="7:7" s="220" customFormat="1">
      <c r="G310" s="398"/>
    </row>
    <row r="311" spans="7:7" s="220" customFormat="1">
      <c r="G311" s="398"/>
    </row>
    <row r="312" spans="7:7" s="220" customFormat="1">
      <c r="G312" s="398"/>
    </row>
    <row r="313" spans="7:7" s="220" customFormat="1">
      <c r="G313" s="398"/>
    </row>
    <row r="314" spans="7:7" s="220" customFormat="1">
      <c r="G314" s="398"/>
    </row>
    <row r="315" spans="7:7" s="220" customFormat="1">
      <c r="G315" s="398"/>
    </row>
    <row r="316" spans="7:7" s="220" customFormat="1">
      <c r="G316" s="398"/>
    </row>
    <row r="317" spans="7:7" s="220" customFormat="1">
      <c r="G317" s="398"/>
    </row>
    <row r="318" spans="7:7" s="220" customFormat="1">
      <c r="G318" s="398"/>
    </row>
    <row r="319" spans="7:7" s="220" customFormat="1">
      <c r="G319" s="398"/>
    </row>
    <row r="320" spans="7:7" s="220" customFormat="1">
      <c r="G320" s="398"/>
    </row>
    <row r="321" spans="7:7" s="220" customFormat="1">
      <c r="G321" s="398"/>
    </row>
    <row r="322" spans="7:7" s="220" customFormat="1">
      <c r="G322" s="398"/>
    </row>
    <row r="323" spans="7:7" s="220" customFormat="1">
      <c r="G323" s="398"/>
    </row>
    <row r="324" spans="7:7" s="220" customFormat="1">
      <c r="G324" s="398"/>
    </row>
    <row r="325" spans="7:7" s="220" customFormat="1">
      <c r="G325" s="398"/>
    </row>
    <row r="326" spans="7:7" s="220" customFormat="1">
      <c r="G326" s="398"/>
    </row>
    <row r="327" spans="7:7" s="220" customFormat="1">
      <c r="G327" s="398"/>
    </row>
    <row r="328" spans="7:7" s="220" customFormat="1">
      <c r="G328" s="398"/>
    </row>
    <row r="329" spans="7:7" s="220" customFormat="1">
      <c r="G329" s="398"/>
    </row>
    <row r="330" spans="7:7" s="220" customFormat="1">
      <c r="G330" s="398"/>
    </row>
    <row r="331" spans="7:7" s="220" customFormat="1">
      <c r="G331" s="398"/>
    </row>
    <row r="332" spans="7:7" s="220" customFormat="1">
      <c r="G332" s="398"/>
    </row>
    <row r="333" spans="7:7" s="220" customFormat="1">
      <c r="G333" s="398"/>
    </row>
    <row r="334" spans="7:7" s="220" customFormat="1">
      <c r="G334" s="398"/>
    </row>
    <row r="335" spans="7:7" s="220" customFormat="1">
      <c r="G335" s="398"/>
    </row>
    <row r="336" spans="7:7" s="220" customFormat="1">
      <c r="G336" s="398"/>
    </row>
    <row r="337" spans="7:7" s="220" customFormat="1">
      <c r="G337" s="398"/>
    </row>
    <row r="338" spans="7:7" s="220" customFormat="1">
      <c r="G338" s="398"/>
    </row>
    <row r="339" spans="7:7" s="220" customFormat="1">
      <c r="G339" s="398"/>
    </row>
    <row r="340" spans="7:7" s="220" customFormat="1">
      <c r="G340" s="398"/>
    </row>
    <row r="341" spans="7:7" s="220" customFormat="1">
      <c r="G341" s="398"/>
    </row>
    <row r="342" spans="7:7" s="220" customFormat="1">
      <c r="G342" s="398"/>
    </row>
    <row r="343" spans="7:7" s="220" customFormat="1">
      <c r="G343" s="398"/>
    </row>
    <row r="344" spans="7:7" s="220" customFormat="1">
      <c r="G344" s="398"/>
    </row>
    <row r="345" spans="7:7" s="220" customFormat="1">
      <c r="G345" s="398"/>
    </row>
    <row r="346" spans="7:7" s="220" customFormat="1">
      <c r="G346" s="398"/>
    </row>
    <row r="347" spans="7:7" s="220" customFormat="1">
      <c r="G347" s="398"/>
    </row>
    <row r="348" spans="7:7" s="220" customFormat="1">
      <c r="G348" s="398"/>
    </row>
    <row r="349" spans="7:7" s="220" customFormat="1">
      <c r="G349" s="398"/>
    </row>
    <row r="350" spans="7:7" s="220" customFormat="1">
      <c r="G350" s="398"/>
    </row>
    <row r="351" spans="7:7" s="220" customFormat="1">
      <c r="G351" s="398"/>
    </row>
    <row r="352" spans="7:7" s="220" customFormat="1">
      <c r="G352" s="398"/>
    </row>
    <row r="353" spans="7:7" s="220" customFormat="1">
      <c r="G353" s="398"/>
    </row>
    <row r="354" spans="7:7" s="220" customFormat="1">
      <c r="G354" s="398"/>
    </row>
    <row r="355" spans="7:7" s="220" customFormat="1">
      <c r="G355" s="398"/>
    </row>
    <row r="356" spans="7:7" s="220" customFormat="1">
      <c r="G356" s="398"/>
    </row>
    <row r="357" spans="7:7" s="220" customFormat="1">
      <c r="G357" s="398"/>
    </row>
    <row r="358" spans="7:7" s="220" customFormat="1">
      <c r="G358" s="398"/>
    </row>
    <row r="359" spans="7:7" s="220" customFormat="1">
      <c r="G359" s="398"/>
    </row>
    <row r="360" spans="7:7" s="220" customFormat="1">
      <c r="G360" s="398"/>
    </row>
    <row r="361" spans="7:7" s="220" customFormat="1">
      <c r="G361" s="398"/>
    </row>
    <row r="362" spans="7:7" s="220" customFormat="1">
      <c r="G362" s="398"/>
    </row>
    <row r="363" spans="7:7" s="220" customFormat="1">
      <c r="G363" s="398"/>
    </row>
    <row r="364" spans="7:7" s="220" customFormat="1">
      <c r="G364" s="398"/>
    </row>
    <row r="365" spans="7:7" s="220" customFormat="1">
      <c r="G365" s="398"/>
    </row>
    <row r="366" spans="7:7" s="220" customFormat="1">
      <c r="G366" s="398"/>
    </row>
    <row r="367" spans="7:7" s="220" customFormat="1">
      <c r="G367" s="398"/>
    </row>
    <row r="368" spans="7:7" s="220" customFormat="1">
      <c r="G368" s="398"/>
    </row>
    <row r="369" spans="7:7" s="220" customFormat="1">
      <c r="G369" s="398"/>
    </row>
    <row r="370" spans="7:7" s="220" customFormat="1">
      <c r="G370" s="398"/>
    </row>
    <row r="371" spans="7:7" s="220" customFormat="1">
      <c r="G371" s="398"/>
    </row>
    <row r="372" spans="7:7" s="220" customFormat="1">
      <c r="G372" s="398"/>
    </row>
    <row r="373" spans="7:7" s="220" customFormat="1">
      <c r="G373" s="398"/>
    </row>
    <row r="374" spans="7:7" s="220" customFormat="1">
      <c r="G374" s="398"/>
    </row>
    <row r="375" spans="7:7" s="220" customFormat="1">
      <c r="G375" s="398"/>
    </row>
    <row r="376" spans="7:7" s="220" customFormat="1">
      <c r="G376" s="398"/>
    </row>
    <row r="377" spans="7:7" s="220" customFormat="1">
      <c r="G377" s="398"/>
    </row>
    <row r="378" spans="7:7" s="220" customFormat="1">
      <c r="G378" s="398"/>
    </row>
    <row r="379" spans="7:7" s="220" customFormat="1">
      <c r="G379" s="398"/>
    </row>
    <row r="380" spans="7:7" s="220" customFormat="1">
      <c r="G380" s="398"/>
    </row>
    <row r="381" spans="7:7" s="220" customFormat="1">
      <c r="G381" s="398"/>
    </row>
    <row r="382" spans="7:7" s="220" customFormat="1">
      <c r="G382" s="398"/>
    </row>
    <row r="383" spans="7:7" s="220" customFormat="1">
      <c r="G383" s="398"/>
    </row>
    <row r="384" spans="7:7" s="220" customFormat="1">
      <c r="G384" s="398"/>
    </row>
    <row r="385" spans="7:7" s="220" customFormat="1">
      <c r="G385" s="398"/>
    </row>
    <row r="386" spans="7:7" s="220" customFormat="1">
      <c r="G386" s="398"/>
    </row>
    <row r="387" spans="7:7" s="220" customFormat="1">
      <c r="G387" s="398"/>
    </row>
    <row r="388" spans="7:7" s="220" customFormat="1">
      <c r="G388" s="398"/>
    </row>
    <row r="389" spans="7:7" s="220" customFormat="1">
      <c r="G389" s="398"/>
    </row>
    <row r="390" spans="7:7" s="220" customFormat="1">
      <c r="G390" s="398"/>
    </row>
    <row r="391" spans="7:7" s="220" customFormat="1">
      <c r="G391" s="398"/>
    </row>
    <row r="392" spans="7:7" s="220" customFormat="1">
      <c r="G392" s="398"/>
    </row>
    <row r="393" spans="7:7" s="220" customFormat="1">
      <c r="G393" s="398"/>
    </row>
    <row r="394" spans="7:7" s="220" customFormat="1">
      <c r="G394" s="398"/>
    </row>
    <row r="395" spans="7:7" s="220" customFormat="1">
      <c r="G395" s="398"/>
    </row>
    <row r="396" spans="7:7" s="220" customFormat="1">
      <c r="G396" s="398"/>
    </row>
    <row r="397" spans="7:7" s="220" customFormat="1">
      <c r="G397" s="398"/>
    </row>
    <row r="398" spans="7:7" s="220" customFormat="1">
      <c r="G398" s="398"/>
    </row>
    <row r="399" spans="7:7" s="220" customFormat="1">
      <c r="G399" s="398"/>
    </row>
    <row r="400" spans="7:7" s="220" customFormat="1">
      <c r="G400" s="398"/>
    </row>
    <row r="401" spans="7:7" s="220" customFormat="1">
      <c r="G401" s="398"/>
    </row>
    <row r="402" spans="7:7" s="220" customFormat="1">
      <c r="G402" s="398"/>
    </row>
    <row r="403" spans="7:7" s="220" customFormat="1">
      <c r="G403" s="398"/>
    </row>
    <row r="404" spans="7:7" s="220" customFormat="1">
      <c r="G404" s="398"/>
    </row>
    <row r="405" spans="7:7" s="220" customFormat="1">
      <c r="G405" s="398"/>
    </row>
    <row r="406" spans="7:7" s="220" customFormat="1">
      <c r="G406" s="398"/>
    </row>
    <row r="407" spans="7:7" s="220" customFormat="1">
      <c r="G407" s="398"/>
    </row>
    <row r="408" spans="7:7" s="220" customFormat="1">
      <c r="G408" s="398"/>
    </row>
    <row r="409" spans="7:7" s="220" customFormat="1">
      <c r="G409" s="398"/>
    </row>
    <row r="410" spans="7:7" s="220" customFormat="1">
      <c r="G410" s="398"/>
    </row>
    <row r="411" spans="7:7" s="220" customFormat="1">
      <c r="G411" s="398"/>
    </row>
    <row r="412" spans="7:7" s="220" customFormat="1">
      <c r="G412" s="398"/>
    </row>
    <row r="413" spans="7:7" s="220" customFormat="1">
      <c r="G413" s="398"/>
    </row>
    <row r="414" spans="7:7" s="220" customFormat="1">
      <c r="G414" s="398"/>
    </row>
    <row r="415" spans="7:7" s="220" customFormat="1">
      <c r="G415" s="398"/>
    </row>
    <row r="416" spans="7:7" s="220" customFormat="1">
      <c r="G416" s="398"/>
    </row>
    <row r="417" spans="7:7" s="220" customFormat="1">
      <c r="G417" s="398"/>
    </row>
    <row r="418" spans="7:7" s="220" customFormat="1">
      <c r="G418" s="398"/>
    </row>
    <row r="419" spans="7:7" s="220" customFormat="1">
      <c r="G419" s="398"/>
    </row>
    <row r="420" spans="7:7" s="220" customFormat="1">
      <c r="G420" s="398"/>
    </row>
    <row r="421" spans="7:7" s="220" customFormat="1">
      <c r="G421" s="398"/>
    </row>
    <row r="422" spans="7:7" s="220" customFormat="1">
      <c r="G422" s="398"/>
    </row>
    <row r="423" spans="7:7" s="220" customFormat="1">
      <c r="G423" s="398"/>
    </row>
    <row r="424" spans="7:7" s="220" customFormat="1">
      <c r="G424" s="398"/>
    </row>
    <row r="425" spans="7:7" s="220" customFormat="1">
      <c r="G425" s="398"/>
    </row>
    <row r="426" spans="7:7" s="220" customFormat="1">
      <c r="G426" s="398"/>
    </row>
    <row r="427" spans="7:7" s="220" customFormat="1">
      <c r="G427" s="398"/>
    </row>
    <row r="428" spans="7:7" s="220" customFormat="1">
      <c r="G428" s="398"/>
    </row>
    <row r="429" spans="7:7" s="220" customFormat="1">
      <c r="G429" s="398"/>
    </row>
    <row r="430" spans="7:7" s="220" customFormat="1">
      <c r="G430" s="398"/>
    </row>
    <row r="431" spans="7:7" s="220" customFormat="1">
      <c r="G431" s="398"/>
    </row>
    <row r="432" spans="7:7" s="220" customFormat="1">
      <c r="G432" s="398"/>
    </row>
    <row r="433" spans="7:7" s="220" customFormat="1">
      <c r="G433" s="398"/>
    </row>
    <row r="434" spans="7:7" s="220" customFormat="1">
      <c r="G434" s="398"/>
    </row>
    <row r="435" spans="7:7" s="220" customFormat="1">
      <c r="G435" s="398"/>
    </row>
    <row r="436" spans="7:7" s="220" customFormat="1">
      <c r="G436" s="398"/>
    </row>
    <row r="437" spans="7:7" s="220" customFormat="1">
      <c r="G437" s="398"/>
    </row>
    <row r="438" spans="7:7" s="220" customFormat="1">
      <c r="G438" s="398"/>
    </row>
    <row r="439" spans="7:7" s="220" customFormat="1">
      <c r="G439" s="398"/>
    </row>
    <row r="440" spans="7:7" s="220" customFormat="1">
      <c r="G440" s="398"/>
    </row>
    <row r="441" spans="7:7" s="220" customFormat="1">
      <c r="G441" s="398"/>
    </row>
    <row r="442" spans="7:7" s="220" customFormat="1">
      <c r="G442" s="398"/>
    </row>
    <row r="443" spans="7:7" s="220" customFormat="1">
      <c r="G443" s="398"/>
    </row>
    <row r="444" spans="7:7" s="220" customFormat="1">
      <c r="G444" s="398"/>
    </row>
    <row r="445" spans="7:7" s="220" customFormat="1">
      <c r="G445" s="398"/>
    </row>
    <row r="446" spans="7:7" s="220" customFormat="1">
      <c r="G446" s="398"/>
    </row>
    <row r="447" spans="7:7" s="220" customFormat="1">
      <c r="G447" s="398"/>
    </row>
    <row r="448" spans="7:7" s="220" customFormat="1">
      <c r="G448" s="398"/>
    </row>
    <row r="449" spans="7:7" s="220" customFormat="1">
      <c r="G449" s="398"/>
    </row>
    <row r="450" spans="7:7" s="220" customFormat="1">
      <c r="G450" s="398"/>
    </row>
    <row r="451" spans="7:7" s="220" customFormat="1">
      <c r="G451" s="398"/>
    </row>
    <row r="452" spans="7:7" s="220" customFormat="1">
      <c r="G452" s="398"/>
    </row>
    <row r="453" spans="7:7" s="220" customFormat="1">
      <c r="G453" s="398"/>
    </row>
    <row r="454" spans="7:7" s="220" customFormat="1">
      <c r="G454" s="398"/>
    </row>
    <row r="455" spans="7:7" s="220" customFormat="1">
      <c r="G455" s="398"/>
    </row>
    <row r="456" spans="7:7" s="220" customFormat="1">
      <c r="G456" s="398"/>
    </row>
    <row r="457" spans="7:7" s="220" customFormat="1">
      <c r="G457" s="398"/>
    </row>
    <row r="458" spans="7:7" s="220" customFormat="1">
      <c r="G458" s="398"/>
    </row>
    <row r="459" spans="7:7" s="220" customFormat="1">
      <c r="G459" s="398"/>
    </row>
    <row r="460" spans="7:7" s="220" customFormat="1">
      <c r="G460" s="398"/>
    </row>
    <row r="461" spans="7:7" s="220" customFormat="1">
      <c r="G461" s="398"/>
    </row>
    <row r="462" spans="7:7" s="220" customFormat="1">
      <c r="G462" s="398"/>
    </row>
    <row r="463" spans="7:7" s="220" customFormat="1">
      <c r="G463" s="398"/>
    </row>
    <row r="464" spans="7:7" s="220" customFormat="1">
      <c r="G464" s="398"/>
    </row>
    <row r="465" spans="7:7" s="220" customFormat="1">
      <c r="G465" s="398"/>
    </row>
    <row r="466" spans="7:7" s="220" customFormat="1">
      <c r="G466" s="398"/>
    </row>
    <row r="467" spans="7:7" s="220" customFormat="1">
      <c r="G467" s="398"/>
    </row>
    <row r="468" spans="7:7" s="220" customFormat="1">
      <c r="G468" s="398"/>
    </row>
    <row r="469" spans="7:7" s="220" customFormat="1">
      <c r="G469" s="398"/>
    </row>
    <row r="470" spans="7:7" s="220" customFormat="1">
      <c r="G470" s="398"/>
    </row>
    <row r="471" spans="7:7" s="220" customFormat="1">
      <c r="G471" s="398"/>
    </row>
    <row r="472" spans="7:7" s="220" customFormat="1">
      <c r="G472" s="398"/>
    </row>
    <row r="473" spans="7:7" s="220" customFormat="1">
      <c r="G473" s="398"/>
    </row>
    <row r="474" spans="7:7" s="220" customFormat="1">
      <c r="G474" s="398"/>
    </row>
    <row r="475" spans="7:7" s="220" customFormat="1">
      <c r="G475" s="398"/>
    </row>
    <row r="476" spans="7:7" s="220" customFormat="1">
      <c r="G476" s="398"/>
    </row>
    <row r="477" spans="7:7" s="220" customFormat="1">
      <c r="G477" s="398"/>
    </row>
    <row r="478" spans="7:7" s="220" customFormat="1">
      <c r="G478" s="398"/>
    </row>
    <row r="479" spans="7:7" s="220" customFormat="1">
      <c r="G479" s="398"/>
    </row>
    <row r="480" spans="7:7" s="220" customFormat="1">
      <c r="G480" s="398"/>
    </row>
    <row r="481" spans="7:7" s="220" customFormat="1">
      <c r="G481" s="398"/>
    </row>
    <row r="482" spans="7:7" s="220" customFormat="1">
      <c r="G482" s="398"/>
    </row>
    <row r="483" spans="7:7" s="220" customFormat="1">
      <c r="G483" s="398"/>
    </row>
    <row r="484" spans="7:7" s="220" customFormat="1">
      <c r="G484" s="398"/>
    </row>
    <row r="485" spans="7:7" s="220" customFormat="1">
      <c r="G485" s="398"/>
    </row>
    <row r="486" spans="7:7" s="220" customFormat="1">
      <c r="G486" s="398"/>
    </row>
    <row r="487" spans="7:7" s="220" customFormat="1">
      <c r="G487" s="398"/>
    </row>
    <row r="488" spans="7:7" s="220" customFormat="1">
      <c r="G488" s="398"/>
    </row>
    <row r="489" spans="7:7" s="220" customFormat="1">
      <c r="G489" s="398"/>
    </row>
    <row r="490" spans="7:7" s="220" customFormat="1">
      <c r="G490" s="398"/>
    </row>
    <row r="491" spans="7:7" s="220" customFormat="1">
      <c r="G491" s="398"/>
    </row>
    <row r="492" spans="7:7" s="220" customFormat="1">
      <c r="G492" s="398"/>
    </row>
    <row r="493" spans="7:7" s="220" customFormat="1">
      <c r="G493" s="398"/>
    </row>
    <row r="494" spans="7:7" s="220" customFormat="1">
      <c r="G494" s="398"/>
    </row>
    <row r="495" spans="7:7" s="220" customFormat="1">
      <c r="G495" s="398"/>
    </row>
    <row r="496" spans="7:7" s="220" customFormat="1">
      <c r="G496" s="398"/>
    </row>
    <row r="497" spans="7:7" s="220" customFormat="1">
      <c r="G497" s="398"/>
    </row>
    <row r="498" spans="7:7" s="220" customFormat="1">
      <c r="G498" s="398"/>
    </row>
    <row r="499" spans="7:7" s="220" customFormat="1">
      <c r="G499" s="398"/>
    </row>
    <row r="500" spans="7:7" s="220" customFormat="1">
      <c r="G500" s="398"/>
    </row>
    <row r="501" spans="7:7" s="220" customFormat="1">
      <c r="G501" s="398"/>
    </row>
    <row r="502" spans="7:7" s="220" customFormat="1">
      <c r="G502" s="398"/>
    </row>
    <row r="503" spans="7:7" s="220" customFormat="1">
      <c r="G503" s="398"/>
    </row>
    <row r="504" spans="7:7" s="220" customFormat="1">
      <c r="G504" s="398"/>
    </row>
    <row r="505" spans="7:7" s="220" customFormat="1">
      <c r="G505" s="398"/>
    </row>
    <row r="506" spans="7:7" s="220" customFormat="1">
      <c r="G506" s="398"/>
    </row>
    <row r="507" spans="7:7" s="220" customFormat="1">
      <c r="G507" s="398"/>
    </row>
    <row r="508" spans="7:7" s="220" customFormat="1">
      <c r="G508" s="398"/>
    </row>
    <row r="509" spans="7:7" s="220" customFormat="1">
      <c r="G509" s="398"/>
    </row>
    <row r="510" spans="7:7" s="220" customFormat="1">
      <c r="G510" s="398"/>
    </row>
    <row r="511" spans="7:7" s="220" customFormat="1">
      <c r="G511" s="398"/>
    </row>
    <row r="512" spans="7:7" s="220" customFormat="1">
      <c r="G512" s="398"/>
    </row>
    <row r="513" spans="7:7" s="220" customFormat="1">
      <c r="G513" s="398"/>
    </row>
    <row r="514" spans="7:7" s="220" customFormat="1">
      <c r="G514" s="398"/>
    </row>
    <row r="515" spans="7:7" s="220" customFormat="1">
      <c r="G515" s="398"/>
    </row>
    <row r="516" spans="7:7" s="220" customFormat="1">
      <c r="G516" s="398"/>
    </row>
    <row r="517" spans="7:7" s="220" customFormat="1">
      <c r="G517" s="398"/>
    </row>
    <row r="518" spans="7:7" s="220" customFormat="1">
      <c r="G518" s="398"/>
    </row>
    <row r="519" spans="7:7" s="220" customFormat="1">
      <c r="G519" s="398"/>
    </row>
    <row r="520" spans="7:7" s="220" customFormat="1">
      <c r="G520" s="398"/>
    </row>
    <row r="521" spans="7:7" s="220" customFormat="1">
      <c r="G521" s="398"/>
    </row>
    <row r="522" spans="7:7" s="220" customFormat="1">
      <c r="G522" s="398"/>
    </row>
    <row r="523" spans="7:7" s="220" customFormat="1">
      <c r="G523" s="398"/>
    </row>
    <row r="524" spans="7:7" s="220" customFormat="1">
      <c r="G524" s="398"/>
    </row>
    <row r="525" spans="7:7" s="220" customFormat="1">
      <c r="G525" s="398"/>
    </row>
    <row r="526" spans="7:7" s="220" customFormat="1">
      <c r="G526" s="398"/>
    </row>
    <row r="527" spans="7:7" s="220" customFormat="1">
      <c r="G527" s="398"/>
    </row>
    <row r="528" spans="7:7" s="220" customFormat="1">
      <c r="G528" s="398"/>
    </row>
    <row r="529" spans="7:7" s="220" customFormat="1">
      <c r="G529" s="398"/>
    </row>
    <row r="530" spans="7:7" s="220" customFormat="1">
      <c r="G530" s="398"/>
    </row>
    <row r="531" spans="7:7" s="220" customFormat="1">
      <c r="G531" s="398"/>
    </row>
    <row r="532" spans="7:7" s="220" customFormat="1">
      <c r="G532" s="398"/>
    </row>
    <row r="533" spans="7:7" s="220" customFormat="1">
      <c r="G533" s="398"/>
    </row>
    <row r="534" spans="7:7" s="220" customFormat="1">
      <c r="G534" s="398"/>
    </row>
    <row r="535" spans="7:7" s="220" customFormat="1">
      <c r="G535" s="398"/>
    </row>
    <row r="536" spans="7:7" s="220" customFormat="1">
      <c r="G536" s="398"/>
    </row>
    <row r="537" spans="7:7" s="220" customFormat="1">
      <c r="G537" s="398"/>
    </row>
    <row r="538" spans="7:7" s="220" customFormat="1">
      <c r="G538" s="398"/>
    </row>
    <row r="539" spans="7:7" s="220" customFormat="1">
      <c r="G539" s="398"/>
    </row>
    <row r="540" spans="7:7" s="220" customFormat="1">
      <c r="G540" s="398"/>
    </row>
    <row r="541" spans="7:7" s="220" customFormat="1">
      <c r="G541" s="398"/>
    </row>
    <row r="542" spans="7:7" s="220" customFormat="1">
      <c r="G542" s="398"/>
    </row>
    <row r="543" spans="7:7" s="220" customFormat="1">
      <c r="G543" s="398"/>
    </row>
    <row r="544" spans="7:7" s="220" customFormat="1">
      <c r="G544" s="398"/>
    </row>
    <row r="545" spans="7:7" s="220" customFormat="1">
      <c r="G545" s="398"/>
    </row>
    <row r="546" spans="7:7" s="220" customFormat="1">
      <c r="G546" s="398"/>
    </row>
    <row r="547" spans="7:7" s="220" customFormat="1">
      <c r="G547" s="398"/>
    </row>
    <row r="548" spans="7:7" s="220" customFormat="1">
      <c r="G548" s="398"/>
    </row>
    <row r="549" spans="7:7" s="220" customFormat="1">
      <c r="G549" s="398"/>
    </row>
    <row r="550" spans="7:7" s="220" customFormat="1">
      <c r="G550" s="398"/>
    </row>
    <row r="551" spans="7:7" s="220" customFormat="1">
      <c r="G551" s="398"/>
    </row>
    <row r="552" spans="7:7" s="220" customFormat="1">
      <c r="G552" s="398"/>
    </row>
    <row r="553" spans="7:7" s="220" customFormat="1">
      <c r="G553" s="398"/>
    </row>
    <row r="554" spans="7:7" s="220" customFormat="1">
      <c r="G554" s="398"/>
    </row>
    <row r="555" spans="7:7" s="220" customFormat="1">
      <c r="G555" s="398"/>
    </row>
    <row r="556" spans="7:7" s="220" customFormat="1">
      <c r="G556" s="398"/>
    </row>
    <row r="557" spans="7:7" s="220" customFormat="1">
      <c r="G557" s="398"/>
    </row>
    <row r="558" spans="7:7" s="220" customFormat="1">
      <c r="G558" s="398"/>
    </row>
    <row r="559" spans="7:7" s="220" customFormat="1">
      <c r="G559" s="398"/>
    </row>
    <row r="560" spans="7:7" s="220" customFormat="1">
      <c r="G560" s="398"/>
    </row>
    <row r="561" spans="7:7" s="220" customFormat="1">
      <c r="G561" s="398"/>
    </row>
    <row r="562" spans="7:7" s="220" customFormat="1">
      <c r="G562" s="398"/>
    </row>
    <row r="563" spans="7:7" s="220" customFormat="1">
      <c r="G563" s="398"/>
    </row>
    <row r="564" spans="7:7" s="220" customFormat="1">
      <c r="G564" s="398"/>
    </row>
    <row r="565" spans="7:7" s="220" customFormat="1">
      <c r="G565" s="398"/>
    </row>
    <row r="566" spans="7:7" s="220" customFormat="1">
      <c r="G566" s="398"/>
    </row>
    <row r="567" spans="7:7" s="220" customFormat="1">
      <c r="G567" s="398"/>
    </row>
    <row r="568" spans="7:7" s="220" customFormat="1">
      <c r="G568" s="398"/>
    </row>
    <row r="569" spans="7:7" s="220" customFormat="1">
      <c r="G569" s="398"/>
    </row>
    <row r="570" spans="7:7" s="220" customFormat="1">
      <c r="G570" s="398"/>
    </row>
    <row r="571" spans="7:7" s="220" customFormat="1">
      <c r="G571" s="398"/>
    </row>
    <row r="572" spans="7:7" s="220" customFormat="1">
      <c r="G572" s="398"/>
    </row>
    <row r="573" spans="7:7" s="220" customFormat="1">
      <c r="G573" s="398"/>
    </row>
    <row r="574" spans="7:7" s="220" customFormat="1">
      <c r="G574" s="398"/>
    </row>
    <row r="575" spans="7:7" s="220" customFormat="1">
      <c r="G575" s="398"/>
    </row>
    <row r="576" spans="7:7" s="220" customFormat="1">
      <c r="G576" s="398"/>
    </row>
    <row r="577" spans="7:7" s="220" customFormat="1">
      <c r="G577" s="398"/>
    </row>
    <row r="578" spans="7:7" s="220" customFormat="1">
      <c r="G578" s="398"/>
    </row>
    <row r="579" spans="7:7" s="220" customFormat="1">
      <c r="G579" s="398"/>
    </row>
    <row r="580" spans="7:7" s="220" customFormat="1">
      <c r="G580" s="398"/>
    </row>
    <row r="581" spans="7:7" s="220" customFormat="1">
      <c r="G581" s="398"/>
    </row>
    <row r="582" spans="7:7" s="220" customFormat="1">
      <c r="G582" s="399"/>
    </row>
    <row r="583" spans="7:7" s="220" customFormat="1">
      <c r="G583" s="399"/>
    </row>
    <row r="584" spans="7:7" s="220" customFormat="1">
      <c r="G584" s="399"/>
    </row>
    <row r="585" spans="7:7" s="220" customFormat="1">
      <c r="G585" s="399"/>
    </row>
    <row r="586" spans="7:7" s="220" customFormat="1">
      <c r="G586" s="399"/>
    </row>
    <row r="587" spans="7:7" s="220" customFormat="1">
      <c r="G587" s="399"/>
    </row>
    <row r="588" spans="7:7" s="220" customFormat="1">
      <c r="G588" s="399"/>
    </row>
    <row r="589" spans="7:7" s="220" customFormat="1">
      <c r="G589" s="399"/>
    </row>
    <row r="590" spans="7:7" s="220" customFormat="1">
      <c r="G590" s="399"/>
    </row>
    <row r="591" spans="7:7" s="220" customFormat="1">
      <c r="G591" s="399"/>
    </row>
    <row r="592" spans="7:7" s="220" customFormat="1">
      <c r="G592" s="399"/>
    </row>
    <row r="593" spans="7:7" s="220" customFormat="1">
      <c r="G593" s="399"/>
    </row>
    <row r="594" spans="7:7" s="220" customFormat="1">
      <c r="G594" s="399"/>
    </row>
    <row r="595" spans="7:7" s="220" customFormat="1">
      <c r="G595" s="399"/>
    </row>
    <row r="596" spans="7:7" s="220" customFormat="1">
      <c r="G596" s="399"/>
    </row>
    <row r="597" spans="7:7" s="220" customFormat="1">
      <c r="G597" s="399"/>
    </row>
    <row r="598" spans="7:7" s="220" customFormat="1">
      <c r="G598" s="399"/>
    </row>
    <row r="599" spans="7:7" s="220" customFormat="1">
      <c r="G599" s="399"/>
    </row>
    <row r="600" spans="7:7" s="220" customFormat="1">
      <c r="G600" s="399"/>
    </row>
    <row r="601" spans="7:7" s="220" customFormat="1">
      <c r="G601" s="399"/>
    </row>
    <row r="602" spans="7:7" s="220" customFormat="1">
      <c r="G602" s="399"/>
    </row>
    <row r="603" spans="7:7" s="220" customFormat="1">
      <c r="G603" s="399"/>
    </row>
    <row r="604" spans="7:7" s="220" customFormat="1">
      <c r="G604" s="399"/>
    </row>
    <row r="605" spans="7:7" s="220" customFormat="1">
      <c r="G605" s="399"/>
    </row>
    <row r="606" spans="7:7" s="220" customFormat="1">
      <c r="G606" s="399"/>
    </row>
    <row r="607" spans="7:7" s="220" customFormat="1">
      <c r="G607" s="399"/>
    </row>
    <row r="608" spans="7:7" s="220" customFormat="1">
      <c r="G608" s="399"/>
    </row>
    <row r="609" spans="7:7" s="220" customFormat="1">
      <c r="G609" s="399"/>
    </row>
    <row r="610" spans="7:7" s="220" customFormat="1">
      <c r="G610" s="399"/>
    </row>
    <row r="611" spans="7:7" s="220" customFormat="1">
      <c r="G611" s="399"/>
    </row>
    <row r="612" spans="7:7" s="220" customFormat="1">
      <c r="G612" s="399"/>
    </row>
    <row r="613" spans="7:7" s="220" customFormat="1">
      <c r="G613" s="399"/>
    </row>
    <row r="614" spans="7:7" s="220" customFormat="1">
      <c r="G614" s="399"/>
    </row>
    <row r="615" spans="7:7" s="220" customFormat="1">
      <c r="G615" s="399"/>
    </row>
    <row r="616" spans="7:7" s="220" customFormat="1">
      <c r="G616" s="399"/>
    </row>
    <row r="617" spans="7:7" s="220" customFormat="1">
      <c r="G617" s="399"/>
    </row>
    <row r="618" spans="7:7" s="220" customFormat="1">
      <c r="G618" s="399"/>
    </row>
    <row r="619" spans="7:7" s="220" customFormat="1">
      <c r="G619" s="399"/>
    </row>
    <row r="620" spans="7:7" s="220" customFormat="1">
      <c r="G620" s="399"/>
    </row>
    <row r="621" spans="7:7" s="220" customFormat="1">
      <c r="G621" s="399"/>
    </row>
    <row r="622" spans="7:7" s="220" customFormat="1">
      <c r="G622" s="399"/>
    </row>
    <row r="623" spans="7:7" s="220" customFormat="1">
      <c r="G623" s="399"/>
    </row>
    <row r="624" spans="7:7" s="220" customFormat="1">
      <c r="G624" s="399"/>
    </row>
    <row r="625" spans="7:7" s="220" customFormat="1">
      <c r="G625" s="399"/>
    </row>
    <row r="626" spans="7:7" s="220" customFormat="1">
      <c r="G626" s="399"/>
    </row>
    <row r="627" spans="7:7" s="220" customFormat="1">
      <c r="G627" s="399"/>
    </row>
    <row r="628" spans="7:7" s="220" customFormat="1">
      <c r="G628" s="399"/>
    </row>
    <row r="629" spans="7:7" s="220" customFormat="1">
      <c r="G629" s="399"/>
    </row>
    <row r="630" spans="7:7" s="220" customFormat="1">
      <c r="G630" s="399"/>
    </row>
    <row r="631" spans="7:7" s="220" customFormat="1">
      <c r="G631" s="399"/>
    </row>
    <row r="632" spans="7:7" s="220" customFormat="1">
      <c r="G632" s="399"/>
    </row>
    <row r="633" spans="7:7" s="220" customFormat="1">
      <c r="G633" s="399"/>
    </row>
    <row r="634" spans="7:7" s="220" customFormat="1">
      <c r="G634" s="399"/>
    </row>
    <row r="635" spans="7:7" s="220" customFormat="1">
      <c r="G635" s="399"/>
    </row>
    <row r="636" spans="7:7" s="220" customFormat="1">
      <c r="G636" s="399"/>
    </row>
    <row r="637" spans="7:7" s="220" customFormat="1">
      <c r="G637" s="399"/>
    </row>
    <row r="638" spans="7:7" s="220" customFormat="1">
      <c r="G638" s="399"/>
    </row>
    <row r="639" spans="7:7" s="220" customFormat="1">
      <c r="G639" s="399"/>
    </row>
    <row r="640" spans="7:7" s="220" customFormat="1">
      <c r="G640" s="399"/>
    </row>
    <row r="641" spans="7:7" s="220" customFormat="1">
      <c r="G641" s="399"/>
    </row>
    <row r="642" spans="7:7" s="220" customFormat="1">
      <c r="G642" s="399"/>
    </row>
    <row r="643" spans="7:7" s="220" customFormat="1">
      <c r="G643" s="399"/>
    </row>
    <row r="644" spans="7:7" s="220" customFormat="1">
      <c r="G644" s="399"/>
    </row>
    <row r="645" spans="7:7" s="220" customFormat="1">
      <c r="G645" s="399"/>
    </row>
    <row r="646" spans="7:7" s="220" customFormat="1">
      <c r="G646" s="399"/>
    </row>
    <row r="647" spans="7:7" s="220" customFormat="1">
      <c r="G647" s="399"/>
    </row>
    <row r="648" spans="7:7" s="220" customFormat="1">
      <c r="G648" s="399"/>
    </row>
    <row r="649" spans="7:7" s="220" customFormat="1">
      <c r="G649" s="399"/>
    </row>
    <row r="650" spans="7:7" s="220" customFormat="1">
      <c r="G650" s="399"/>
    </row>
    <row r="651" spans="7:7" s="220" customFormat="1">
      <c r="G651" s="399"/>
    </row>
    <row r="652" spans="7:7" s="220" customFormat="1">
      <c r="G652" s="399"/>
    </row>
    <row r="653" spans="7:7" s="220" customFormat="1">
      <c r="G653" s="399"/>
    </row>
    <row r="654" spans="7:7" s="220" customFormat="1">
      <c r="G654" s="399"/>
    </row>
    <row r="655" spans="7:7" s="220" customFormat="1">
      <c r="G655" s="399"/>
    </row>
    <row r="656" spans="7:7" s="220" customFormat="1">
      <c r="G656" s="399"/>
    </row>
    <row r="657" spans="7:7" s="220" customFormat="1">
      <c r="G657" s="399"/>
    </row>
    <row r="658" spans="7:7" s="220" customFormat="1">
      <c r="G658" s="399"/>
    </row>
    <row r="659" spans="7:7" s="220" customFormat="1">
      <c r="G659" s="399"/>
    </row>
    <row r="660" spans="7:7" s="220" customFormat="1">
      <c r="G660" s="399"/>
    </row>
    <row r="661" spans="7:7" s="220" customFormat="1">
      <c r="G661" s="399"/>
    </row>
    <row r="662" spans="7:7" s="220" customFormat="1">
      <c r="G662" s="399"/>
    </row>
    <row r="663" spans="7:7" s="220" customFormat="1">
      <c r="G663" s="399"/>
    </row>
    <row r="664" spans="7:7" s="220" customFormat="1">
      <c r="G664" s="399"/>
    </row>
    <row r="665" spans="7:7" s="220" customFormat="1">
      <c r="G665" s="399"/>
    </row>
    <row r="666" spans="7:7" s="220" customFormat="1">
      <c r="G666" s="399"/>
    </row>
    <row r="667" spans="7:7" s="220" customFormat="1">
      <c r="G667" s="399"/>
    </row>
    <row r="668" spans="7:7" s="220" customFormat="1">
      <c r="G668" s="399"/>
    </row>
    <row r="669" spans="7:7" s="220" customFormat="1">
      <c r="G669" s="399"/>
    </row>
    <row r="670" spans="7:7" s="220" customFormat="1">
      <c r="G670" s="399"/>
    </row>
    <row r="671" spans="7:7" s="220" customFormat="1">
      <c r="G671" s="399"/>
    </row>
    <row r="672" spans="7:7" s="220" customFormat="1">
      <c r="G672" s="399"/>
    </row>
    <row r="673" spans="7:7" s="220" customFormat="1">
      <c r="G673" s="399"/>
    </row>
    <row r="674" spans="7:7" s="220" customFormat="1">
      <c r="G674" s="399"/>
    </row>
    <row r="675" spans="7:7" s="220" customFormat="1">
      <c r="G675" s="399"/>
    </row>
    <row r="676" spans="7:7" s="220" customFormat="1">
      <c r="G676" s="399"/>
    </row>
    <row r="677" spans="7:7" s="220" customFormat="1">
      <c r="G677" s="399"/>
    </row>
    <row r="678" spans="7:7" s="220" customFormat="1">
      <c r="G678" s="399"/>
    </row>
    <row r="679" spans="7:7" s="220" customFormat="1">
      <c r="G679" s="399"/>
    </row>
    <row r="680" spans="7:7" s="220" customFormat="1">
      <c r="G680" s="399"/>
    </row>
    <row r="681" spans="7:7" s="220" customFormat="1">
      <c r="G681" s="399"/>
    </row>
    <row r="682" spans="7:7" s="220" customFormat="1">
      <c r="G682" s="399"/>
    </row>
    <row r="683" spans="7:7" s="220" customFormat="1">
      <c r="G683" s="399"/>
    </row>
    <row r="684" spans="7:7" s="220" customFormat="1">
      <c r="G684" s="399"/>
    </row>
    <row r="685" spans="7:7" s="220" customFormat="1">
      <c r="G685" s="399"/>
    </row>
    <row r="686" spans="7:7" s="220" customFormat="1">
      <c r="G686" s="399"/>
    </row>
    <row r="687" spans="7:7" s="220" customFormat="1">
      <c r="G687" s="399"/>
    </row>
    <row r="688" spans="7:7" s="220" customFormat="1">
      <c r="G688" s="399"/>
    </row>
    <row r="689" spans="7:7" s="220" customFormat="1">
      <c r="G689" s="399"/>
    </row>
    <row r="690" spans="7:7" s="220" customFormat="1">
      <c r="G690" s="399"/>
    </row>
    <row r="691" spans="7:7" s="220" customFormat="1">
      <c r="G691" s="399"/>
    </row>
    <row r="692" spans="7:7" s="220" customFormat="1">
      <c r="G692" s="399"/>
    </row>
    <row r="693" spans="7:7" s="220" customFormat="1">
      <c r="G693" s="399"/>
    </row>
    <row r="694" spans="7:7" s="220" customFormat="1">
      <c r="G694" s="399"/>
    </row>
    <row r="695" spans="7:7" s="220" customFormat="1">
      <c r="G695" s="399"/>
    </row>
    <row r="696" spans="7:7" s="220" customFormat="1">
      <c r="G696" s="399"/>
    </row>
    <row r="697" spans="7:7" s="220" customFormat="1">
      <c r="G697" s="399"/>
    </row>
    <row r="698" spans="7:7" s="220" customFormat="1">
      <c r="G698" s="399"/>
    </row>
    <row r="699" spans="7:7" s="220" customFormat="1">
      <c r="G699" s="399"/>
    </row>
    <row r="700" spans="7:7" s="220" customFormat="1">
      <c r="G700" s="399"/>
    </row>
    <row r="701" spans="7:7" s="220" customFormat="1">
      <c r="G701" s="399"/>
    </row>
    <row r="702" spans="7:7" s="220" customFormat="1">
      <c r="G702" s="399"/>
    </row>
    <row r="703" spans="7:7" s="220" customFormat="1">
      <c r="G703" s="399"/>
    </row>
    <row r="704" spans="7:7" s="220" customFormat="1">
      <c r="G704" s="399"/>
    </row>
    <row r="705" spans="7:7" s="220" customFormat="1">
      <c r="G705" s="399"/>
    </row>
    <row r="706" spans="7:7" s="220" customFormat="1">
      <c r="G706" s="399"/>
    </row>
    <row r="707" spans="7:7" s="220" customFormat="1">
      <c r="G707" s="399"/>
    </row>
    <row r="708" spans="7:7" s="220" customFormat="1">
      <c r="G708" s="399"/>
    </row>
    <row r="709" spans="7:7" s="220" customFormat="1">
      <c r="G709" s="399"/>
    </row>
    <row r="710" spans="7:7" s="220" customFormat="1">
      <c r="G710" s="399"/>
    </row>
    <row r="711" spans="7:7" s="220" customFormat="1">
      <c r="G711" s="399"/>
    </row>
    <row r="712" spans="7:7" s="220" customFormat="1">
      <c r="G712" s="399"/>
    </row>
    <row r="713" spans="7:7" s="220" customFormat="1">
      <c r="G713" s="399"/>
    </row>
    <row r="714" spans="7:7" s="220" customFormat="1">
      <c r="G714" s="399"/>
    </row>
    <row r="715" spans="7:7" s="220" customFormat="1">
      <c r="G715" s="399"/>
    </row>
    <row r="716" spans="7:7" s="220" customFormat="1">
      <c r="G716" s="399"/>
    </row>
    <row r="717" spans="7:7" s="220" customFormat="1">
      <c r="G717" s="399"/>
    </row>
    <row r="718" spans="7:7" s="220" customFormat="1">
      <c r="G718" s="399"/>
    </row>
    <row r="719" spans="7:7" s="220" customFormat="1">
      <c r="G719" s="399"/>
    </row>
    <row r="720" spans="7:7" s="220" customFormat="1">
      <c r="G720" s="399"/>
    </row>
    <row r="721" spans="7:7" s="220" customFormat="1">
      <c r="G721" s="399"/>
    </row>
    <row r="722" spans="7:7" s="220" customFormat="1">
      <c r="G722" s="399"/>
    </row>
    <row r="723" spans="7:7" s="220" customFormat="1">
      <c r="G723" s="399"/>
    </row>
    <row r="724" spans="7:7" s="220" customFormat="1">
      <c r="G724" s="399"/>
    </row>
    <row r="725" spans="7:7" s="220" customFormat="1">
      <c r="G725" s="399"/>
    </row>
    <row r="726" spans="7:7" s="220" customFormat="1">
      <c r="G726" s="399"/>
    </row>
    <row r="727" spans="7:7" s="220" customFormat="1">
      <c r="G727" s="399"/>
    </row>
    <row r="728" spans="7:7" s="220" customFormat="1">
      <c r="G728" s="399"/>
    </row>
    <row r="729" spans="7:7" s="220" customFormat="1">
      <c r="G729" s="399"/>
    </row>
    <row r="730" spans="7:7" s="220" customFormat="1">
      <c r="G730" s="399"/>
    </row>
    <row r="731" spans="7:7" s="220" customFormat="1">
      <c r="G731" s="399"/>
    </row>
    <row r="732" spans="7:7" s="220" customFormat="1">
      <c r="G732" s="399"/>
    </row>
    <row r="733" spans="7:7" s="220" customFormat="1">
      <c r="G733" s="399"/>
    </row>
    <row r="734" spans="7:7" s="220" customFormat="1">
      <c r="G734" s="399"/>
    </row>
    <row r="735" spans="7:7" s="220" customFormat="1">
      <c r="G735" s="399"/>
    </row>
    <row r="736" spans="7:7" s="220" customFormat="1">
      <c r="G736" s="399"/>
    </row>
    <row r="737" spans="7:7" s="220" customFormat="1">
      <c r="G737" s="399"/>
    </row>
    <row r="738" spans="7:7" s="220" customFormat="1">
      <c r="G738" s="399"/>
    </row>
    <row r="739" spans="7:7" s="220" customFormat="1">
      <c r="G739" s="399"/>
    </row>
    <row r="740" spans="7:7" s="220" customFormat="1">
      <c r="G740" s="399"/>
    </row>
    <row r="741" spans="7:7" s="220" customFormat="1">
      <c r="G741" s="399"/>
    </row>
    <row r="742" spans="7:7" s="220" customFormat="1">
      <c r="G742" s="399"/>
    </row>
    <row r="743" spans="7:7" s="220" customFormat="1">
      <c r="G743" s="399"/>
    </row>
    <row r="744" spans="7:7" s="220" customFormat="1">
      <c r="G744" s="399"/>
    </row>
    <row r="745" spans="7:7" s="220" customFormat="1">
      <c r="G745" s="399"/>
    </row>
    <row r="746" spans="7:7" s="220" customFormat="1">
      <c r="G746" s="399"/>
    </row>
    <row r="747" spans="7:7" s="220" customFormat="1">
      <c r="G747" s="399"/>
    </row>
    <row r="748" spans="7:7" s="220" customFormat="1">
      <c r="G748" s="399"/>
    </row>
    <row r="749" spans="7:7" s="220" customFormat="1">
      <c r="G749" s="399"/>
    </row>
    <row r="750" spans="7:7" s="220" customFormat="1">
      <c r="G750" s="399"/>
    </row>
    <row r="751" spans="7:7" s="220" customFormat="1">
      <c r="G751" s="399"/>
    </row>
    <row r="752" spans="7:7" s="220" customFormat="1">
      <c r="G752" s="399"/>
    </row>
    <row r="753" spans="7:7" s="220" customFormat="1">
      <c r="G753" s="399"/>
    </row>
    <row r="754" spans="7:7" s="220" customFormat="1">
      <c r="G754" s="399"/>
    </row>
    <row r="755" spans="7:7" s="220" customFormat="1">
      <c r="G755" s="399"/>
    </row>
    <row r="756" spans="7:7" s="220" customFormat="1">
      <c r="G756" s="399"/>
    </row>
    <row r="757" spans="7:7" s="220" customFormat="1">
      <c r="G757" s="399"/>
    </row>
    <row r="758" spans="7:7" s="220" customFormat="1">
      <c r="G758" s="399"/>
    </row>
    <row r="759" spans="7:7" s="220" customFormat="1">
      <c r="G759" s="399"/>
    </row>
    <row r="760" spans="7:7" s="220" customFormat="1">
      <c r="G760" s="399"/>
    </row>
    <row r="761" spans="7:7" s="220" customFormat="1">
      <c r="G761" s="399"/>
    </row>
    <row r="762" spans="7:7" s="220" customFormat="1">
      <c r="G762" s="399"/>
    </row>
    <row r="763" spans="7:7" s="220" customFormat="1">
      <c r="G763" s="399"/>
    </row>
    <row r="764" spans="7:7" s="220" customFormat="1">
      <c r="G764" s="399"/>
    </row>
    <row r="765" spans="7:7" s="220" customFormat="1">
      <c r="G765" s="399"/>
    </row>
    <row r="766" spans="7:7" s="220" customFormat="1">
      <c r="G766" s="399"/>
    </row>
    <row r="767" spans="7:7" s="220" customFormat="1">
      <c r="G767" s="399"/>
    </row>
    <row r="768" spans="7:7" s="220" customFormat="1">
      <c r="G768" s="399"/>
    </row>
    <row r="769" spans="7:7" s="220" customFormat="1">
      <c r="G769" s="399"/>
    </row>
    <row r="770" spans="7:7" s="220" customFormat="1">
      <c r="G770" s="399"/>
    </row>
    <row r="771" spans="7:7" s="220" customFormat="1">
      <c r="G771" s="399"/>
    </row>
    <row r="772" spans="7:7" s="220" customFormat="1">
      <c r="G772" s="399"/>
    </row>
    <row r="773" spans="7:7" s="220" customFormat="1">
      <c r="G773" s="399"/>
    </row>
    <row r="774" spans="7:7" s="220" customFormat="1">
      <c r="G774" s="399"/>
    </row>
    <row r="775" spans="7:7" s="220" customFormat="1">
      <c r="G775" s="399"/>
    </row>
    <row r="776" spans="7:7" s="220" customFormat="1">
      <c r="G776" s="399"/>
    </row>
    <row r="777" spans="7:7" s="220" customFormat="1">
      <c r="G777" s="399"/>
    </row>
    <row r="778" spans="7:7" s="220" customFormat="1">
      <c r="G778" s="399"/>
    </row>
    <row r="779" spans="7:7" s="220" customFormat="1">
      <c r="G779" s="399"/>
    </row>
    <row r="780" spans="7:7" s="220" customFormat="1">
      <c r="G780" s="399"/>
    </row>
    <row r="781" spans="7:7" s="220" customFormat="1">
      <c r="G781" s="399"/>
    </row>
    <row r="782" spans="7:7" s="220" customFormat="1">
      <c r="G782" s="399"/>
    </row>
    <row r="783" spans="7:7" s="220" customFormat="1">
      <c r="G783" s="399"/>
    </row>
    <row r="784" spans="7:7" s="220" customFormat="1">
      <c r="G784" s="399"/>
    </row>
    <row r="785" spans="7:7" s="220" customFormat="1">
      <c r="G785" s="399"/>
    </row>
    <row r="786" spans="7:7" s="220" customFormat="1">
      <c r="G786" s="399"/>
    </row>
    <row r="787" spans="7:7" s="220" customFormat="1">
      <c r="G787" s="399"/>
    </row>
    <row r="788" spans="7:7" s="220" customFormat="1">
      <c r="G788" s="399"/>
    </row>
    <row r="789" spans="7:7" s="220" customFormat="1">
      <c r="G789" s="399"/>
    </row>
    <row r="790" spans="7:7" s="220" customFormat="1">
      <c r="G790" s="399"/>
    </row>
    <row r="791" spans="7:7" s="220" customFormat="1">
      <c r="G791" s="399"/>
    </row>
    <row r="792" spans="7:7" s="220" customFormat="1">
      <c r="G792" s="399"/>
    </row>
    <row r="793" spans="7:7" s="220" customFormat="1">
      <c r="G793" s="399"/>
    </row>
    <row r="794" spans="7:7" s="220" customFormat="1">
      <c r="G794" s="399"/>
    </row>
    <row r="795" spans="7:7" s="220" customFormat="1">
      <c r="G795" s="399"/>
    </row>
    <row r="796" spans="7:7" s="220" customFormat="1">
      <c r="G796" s="399"/>
    </row>
    <row r="797" spans="7:7" s="220" customFormat="1">
      <c r="G797" s="399"/>
    </row>
    <row r="798" spans="7:7" s="220" customFormat="1">
      <c r="G798" s="399"/>
    </row>
    <row r="799" spans="7:7" s="220" customFormat="1">
      <c r="G799" s="399"/>
    </row>
    <row r="800" spans="7:7" s="220" customFormat="1">
      <c r="G800" s="399"/>
    </row>
    <row r="801" spans="7:7" s="220" customFormat="1">
      <c r="G801" s="399"/>
    </row>
    <row r="802" spans="7:7" s="220" customFormat="1">
      <c r="G802" s="399"/>
    </row>
    <row r="803" spans="7:7" s="220" customFormat="1">
      <c r="G803" s="399"/>
    </row>
    <row r="804" spans="7:7" s="220" customFormat="1">
      <c r="G804" s="399"/>
    </row>
    <row r="805" spans="7:7" s="220" customFormat="1">
      <c r="G805" s="399"/>
    </row>
    <row r="806" spans="7:7" s="220" customFormat="1">
      <c r="G806" s="399"/>
    </row>
    <row r="807" spans="7:7" s="220" customFormat="1">
      <c r="G807" s="399"/>
    </row>
    <row r="808" spans="7:7" s="220" customFormat="1">
      <c r="G808" s="399"/>
    </row>
    <row r="809" spans="7:7" s="220" customFormat="1">
      <c r="G809" s="399"/>
    </row>
    <row r="810" spans="7:7" s="220" customFormat="1">
      <c r="G810" s="399"/>
    </row>
    <row r="811" spans="7:7" s="220" customFormat="1">
      <c r="G811" s="399"/>
    </row>
    <row r="812" spans="7:7" s="220" customFormat="1">
      <c r="G812" s="399"/>
    </row>
    <row r="813" spans="7:7" s="220" customFormat="1">
      <c r="G813" s="399"/>
    </row>
    <row r="814" spans="7:7" s="220" customFormat="1">
      <c r="G814" s="399"/>
    </row>
    <row r="815" spans="7:7" s="220" customFormat="1">
      <c r="G815" s="399"/>
    </row>
    <row r="816" spans="7:7" s="220" customFormat="1">
      <c r="G816" s="399"/>
    </row>
    <row r="817" spans="7:7" s="220" customFormat="1">
      <c r="G817" s="399"/>
    </row>
    <row r="818" spans="7:7" s="220" customFormat="1">
      <c r="G818" s="399"/>
    </row>
    <row r="819" spans="7:7" s="220" customFormat="1">
      <c r="G819" s="399"/>
    </row>
    <row r="820" spans="7:7" s="220" customFormat="1">
      <c r="G820" s="399"/>
    </row>
    <row r="821" spans="7:7" s="220" customFormat="1">
      <c r="G821" s="399"/>
    </row>
    <row r="822" spans="7:7" s="220" customFormat="1">
      <c r="G822" s="399"/>
    </row>
    <row r="823" spans="7:7" s="220" customFormat="1">
      <c r="G823" s="399"/>
    </row>
    <row r="824" spans="7:7" s="220" customFormat="1">
      <c r="G824" s="399"/>
    </row>
    <row r="825" spans="7:7" s="220" customFormat="1">
      <c r="G825" s="399"/>
    </row>
    <row r="826" spans="7:7" s="220" customFormat="1">
      <c r="G826" s="399"/>
    </row>
    <row r="827" spans="7:7" s="220" customFormat="1">
      <c r="G827" s="399"/>
    </row>
    <row r="828" spans="7:7" s="220" customFormat="1">
      <c r="G828" s="399"/>
    </row>
    <row r="829" spans="7:7" s="220" customFormat="1">
      <c r="G829" s="399"/>
    </row>
    <row r="830" spans="7:7" s="220" customFormat="1">
      <c r="G830" s="399"/>
    </row>
    <row r="831" spans="7:7" s="220" customFormat="1">
      <c r="G831" s="399"/>
    </row>
    <row r="832" spans="7:7" s="220" customFormat="1">
      <c r="G832" s="399"/>
    </row>
    <row r="833" spans="7:7" s="220" customFormat="1">
      <c r="G833" s="399"/>
    </row>
    <row r="834" spans="7:7" s="220" customFormat="1">
      <c r="G834" s="399"/>
    </row>
    <row r="835" spans="7:7" s="220" customFormat="1">
      <c r="G835" s="399"/>
    </row>
    <row r="836" spans="7:7" s="220" customFormat="1">
      <c r="G836" s="399"/>
    </row>
    <row r="837" spans="7:7" s="220" customFormat="1">
      <c r="G837" s="399"/>
    </row>
    <row r="838" spans="7:7" s="220" customFormat="1">
      <c r="G838" s="399"/>
    </row>
    <row r="839" spans="7:7" s="220" customFormat="1">
      <c r="G839" s="399"/>
    </row>
    <row r="840" spans="7:7" s="220" customFormat="1">
      <c r="G840" s="399"/>
    </row>
    <row r="841" spans="7:7" s="220" customFormat="1">
      <c r="G841" s="399"/>
    </row>
    <row r="842" spans="7:7" s="220" customFormat="1">
      <c r="G842" s="399"/>
    </row>
    <row r="843" spans="7:7" s="220" customFormat="1">
      <c r="G843" s="399"/>
    </row>
    <row r="844" spans="7:7" s="220" customFormat="1">
      <c r="G844" s="399"/>
    </row>
    <row r="845" spans="7:7" s="220" customFormat="1">
      <c r="G845" s="399"/>
    </row>
    <row r="846" spans="7:7" s="220" customFormat="1">
      <c r="G846" s="399"/>
    </row>
    <row r="847" spans="7:7" s="220" customFormat="1">
      <c r="G847" s="399"/>
    </row>
    <row r="848" spans="7:7" s="220" customFormat="1">
      <c r="G848" s="399"/>
    </row>
    <row r="849" spans="7:7" s="220" customFormat="1">
      <c r="G849" s="399"/>
    </row>
    <row r="850" spans="7:7" s="220" customFormat="1">
      <c r="G850" s="399"/>
    </row>
    <row r="851" spans="7:7" s="220" customFormat="1">
      <c r="G851" s="399"/>
    </row>
    <row r="852" spans="7:7" s="220" customFormat="1">
      <c r="G852" s="399"/>
    </row>
    <row r="853" spans="7:7" s="220" customFormat="1">
      <c r="G853" s="399"/>
    </row>
    <row r="854" spans="7:7" s="220" customFormat="1">
      <c r="G854" s="399"/>
    </row>
    <row r="855" spans="7:7" s="220" customFormat="1">
      <c r="G855" s="399"/>
    </row>
    <row r="856" spans="7:7" s="220" customFormat="1">
      <c r="G856" s="399"/>
    </row>
    <row r="857" spans="7:7" s="220" customFormat="1">
      <c r="G857" s="399"/>
    </row>
    <row r="858" spans="7:7" s="220" customFormat="1">
      <c r="G858" s="399"/>
    </row>
    <row r="859" spans="7:7" s="220" customFormat="1">
      <c r="G859" s="399"/>
    </row>
    <row r="860" spans="7:7" s="220" customFormat="1">
      <c r="G860" s="399"/>
    </row>
    <row r="861" spans="7:7" s="220" customFormat="1">
      <c r="G861" s="399"/>
    </row>
    <row r="862" spans="7:7" s="220" customFormat="1">
      <c r="G862" s="399"/>
    </row>
    <row r="863" spans="7:7" s="220" customFormat="1">
      <c r="G863" s="399"/>
    </row>
    <row r="864" spans="7:7" s="220" customFormat="1">
      <c r="G864" s="399"/>
    </row>
    <row r="865" spans="7:7" s="220" customFormat="1">
      <c r="G865" s="399"/>
    </row>
    <row r="866" spans="7:7" s="220" customFormat="1">
      <c r="G866" s="399"/>
    </row>
    <row r="867" spans="7:7" s="220" customFormat="1">
      <c r="G867" s="399"/>
    </row>
    <row r="868" spans="7:7" s="220" customFormat="1">
      <c r="G868" s="399"/>
    </row>
    <row r="869" spans="7:7" s="220" customFormat="1">
      <c r="G869" s="399"/>
    </row>
    <row r="870" spans="7:7" s="220" customFormat="1">
      <c r="G870" s="399"/>
    </row>
    <row r="871" spans="7:7" s="220" customFormat="1">
      <c r="G871" s="399"/>
    </row>
    <row r="872" spans="7:7" s="220" customFormat="1">
      <c r="G872" s="399"/>
    </row>
    <row r="873" spans="7:7" s="220" customFormat="1">
      <c r="G873" s="399"/>
    </row>
    <row r="874" spans="7:7" s="220" customFormat="1">
      <c r="G874" s="399"/>
    </row>
    <row r="875" spans="7:7" s="220" customFormat="1">
      <c r="G875" s="399"/>
    </row>
    <row r="876" spans="7:7" s="220" customFormat="1">
      <c r="G876" s="399"/>
    </row>
    <row r="877" spans="7:7" s="220" customFormat="1">
      <c r="G877" s="399"/>
    </row>
    <row r="878" spans="7:7" s="220" customFormat="1">
      <c r="G878" s="399"/>
    </row>
    <row r="879" spans="7:7" s="220" customFormat="1">
      <c r="G879" s="399"/>
    </row>
    <row r="880" spans="7:7" s="220" customFormat="1">
      <c r="G880" s="399"/>
    </row>
    <row r="881" spans="7:7" s="220" customFormat="1">
      <c r="G881" s="399"/>
    </row>
    <row r="882" spans="7:7" s="220" customFormat="1">
      <c r="G882" s="399"/>
    </row>
    <row r="883" spans="7:7" s="220" customFormat="1">
      <c r="G883" s="399"/>
    </row>
    <row r="884" spans="7:7" s="220" customFormat="1">
      <c r="G884" s="399"/>
    </row>
    <row r="885" spans="7:7" s="220" customFormat="1">
      <c r="G885" s="399"/>
    </row>
    <row r="886" spans="7:7" s="220" customFormat="1">
      <c r="G886" s="399"/>
    </row>
    <row r="887" spans="7:7" s="220" customFormat="1">
      <c r="G887" s="399"/>
    </row>
    <row r="888" spans="7:7" s="220" customFormat="1">
      <c r="G888" s="399"/>
    </row>
    <row r="889" spans="7:7" s="220" customFormat="1">
      <c r="G889" s="399"/>
    </row>
    <row r="890" spans="7:7" s="220" customFormat="1">
      <c r="G890" s="399"/>
    </row>
    <row r="891" spans="7:7" s="220" customFormat="1">
      <c r="G891" s="399"/>
    </row>
    <row r="892" spans="7:7" s="220" customFormat="1">
      <c r="G892" s="399"/>
    </row>
    <row r="893" spans="7:7" s="220" customFormat="1">
      <c r="G893" s="399"/>
    </row>
    <row r="894" spans="7:7" s="220" customFormat="1">
      <c r="G894" s="399"/>
    </row>
    <row r="895" spans="7:7" s="220" customFormat="1">
      <c r="G895" s="399"/>
    </row>
    <row r="896" spans="7:7" s="220" customFormat="1">
      <c r="G896" s="399"/>
    </row>
    <row r="897" spans="7:7" s="220" customFormat="1">
      <c r="G897" s="399"/>
    </row>
    <row r="898" spans="7:7" s="220" customFormat="1">
      <c r="G898" s="399"/>
    </row>
    <row r="899" spans="7:7" s="220" customFormat="1">
      <c r="G899" s="399"/>
    </row>
    <row r="900" spans="7:7" s="220" customFormat="1">
      <c r="G900" s="399"/>
    </row>
    <row r="901" spans="7:7" s="220" customFormat="1">
      <c r="G901" s="399"/>
    </row>
    <row r="902" spans="7:7" s="220" customFormat="1">
      <c r="G902" s="399"/>
    </row>
    <row r="903" spans="7:7" s="220" customFormat="1">
      <c r="G903" s="399"/>
    </row>
    <row r="904" spans="7:7" s="220" customFormat="1">
      <c r="G904" s="399"/>
    </row>
    <row r="905" spans="7:7" s="220" customFormat="1">
      <c r="G905" s="399"/>
    </row>
    <row r="906" spans="7:7" s="220" customFormat="1">
      <c r="G906" s="399"/>
    </row>
    <row r="907" spans="7:7" s="220" customFormat="1">
      <c r="G907" s="399"/>
    </row>
    <row r="908" spans="7:7" s="220" customFormat="1">
      <c r="G908" s="399"/>
    </row>
    <row r="909" spans="7:7" s="220" customFormat="1">
      <c r="G909" s="399"/>
    </row>
    <row r="910" spans="7:7" s="220" customFormat="1">
      <c r="G910" s="399"/>
    </row>
    <row r="911" spans="7:7" s="220" customFormat="1">
      <c r="G911" s="399"/>
    </row>
    <row r="912" spans="7:7" s="220" customFormat="1">
      <c r="G912" s="399"/>
    </row>
    <row r="913" spans="7:7" s="220" customFormat="1">
      <c r="G913" s="399"/>
    </row>
    <row r="914" spans="7:7" s="220" customFormat="1">
      <c r="G914" s="399"/>
    </row>
    <row r="915" spans="7:7" s="220" customFormat="1">
      <c r="G915" s="399"/>
    </row>
    <row r="916" spans="7:7" s="220" customFormat="1">
      <c r="G916" s="399"/>
    </row>
    <row r="917" spans="7:7" s="220" customFormat="1">
      <c r="G917" s="399"/>
    </row>
    <row r="918" spans="7:7" s="220" customFormat="1">
      <c r="G918" s="399"/>
    </row>
    <row r="919" spans="7:7" s="220" customFormat="1">
      <c r="G919" s="399"/>
    </row>
    <row r="920" spans="7:7" s="220" customFormat="1">
      <c r="G920" s="399"/>
    </row>
    <row r="921" spans="7:7" s="220" customFormat="1">
      <c r="G921" s="399"/>
    </row>
    <row r="922" spans="7:7" s="220" customFormat="1">
      <c r="G922" s="399"/>
    </row>
    <row r="923" spans="7:7" s="220" customFormat="1">
      <c r="G923" s="399"/>
    </row>
    <row r="924" spans="7:7" s="220" customFormat="1">
      <c r="G924" s="399"/>
    </row>
    <row r="925" spans="7:7" s="220" customFormat="1">
      <c r="G925" s="399"/>
    </row>
    <row r="926" spans="7:7" s="220" customFormat="1">
      <c r="G926" s="399"/>
    </row>
    <row r="927" spans="7:7" s="220" customFormat="1">
      <c r="G927" s="399"/>
    </row>
    <row r="928" spans="7:7" s="220" customFormat="1">
      <c r="G928" s="399"/>
    </row>
    <row r="929" spans="7:7" s="220" customFormat="1">
      <c r="G929" s="399"/>
    </row>
    <row r="930" spans="7:7" s="220" customFormat="1">
      <c r="G930" s="399"/>
    </row>
    <row r="931" spans="7:7" s="220" customFormat="1">
      <c r="G931" s="399"/>
    </row>
    <row r="932" spans="7:7" s="220" customFormat="1">
      <c r="G932" s="399"/>
    </row>
    <row r="933" spans="7:7" s="220" customFormat="1">
      <c r="G933" s="399"/>
    </row>
    <row r="934" spans="7:7" s="220" customFormat="1">
      <c r="G934" s="399"/>
    </row>
    <row r="935" spans="7:7" s="220" customFormat="1">
      <c r="G935" s="399"/>
    </row>
    <row r="936" spans="7:7" s="220" customFormat="1">
      <c r="G936" s="399"/>
    </row>
    <row r="937" spans="7:7" s="220" customFormat="1">
      <c r="G937" s="399"/>
    </row>
    <row r="938" spans="7:7" s="220" customFormat="1">
      <c r="G938" s="399"/>
    </row>
    <row r="939" spans="7:7" s="220" customFormat="1">
      <c r="G939" s="399"/>
    </row>
    <row r="940" spans="7:7" s="220" customFormat="1">
      <c r="G940" s="399"/>
    </row>
    <row r="941" spans="7:7" s="220" customFormat="1">
      <c r="G941" s="399"/>
    </row>
    <row r="942" spans="7:7" s="220" customFormat="1">
      <c r="G942" s="399"/>
    </row>
    <row r="943" spans="7:7" s="220" customFormat="1">
      <c r="G943" s="399"/>
    </row>
    <row r="944" spans="7:7" s="220" customFormat="1">
      <c r="G944" s="399"/>
    </row>
    <row r="945" spans="7:7" s="220" customFormat="1">
      <c r="G945" s="399"/>
    </row>
    <row r="946" spans="7:7" s="220" customFormat="1">
      <c r="G946" s="399"/>
    </row>
    <row r="947" spans="7:7" s="220" customFormat="1">
      <c r="G947" s="399"/>
    </row>
    <row r="948" spans="7:7" s="220" customFormat="1">
      <c r="G948" s="399"/>
    </row>
    <row r="949" spans="7:7" s="220" customFormat="1">
      <c r="G949" s="399"/>
    </row>
    <row r="950" spans="7:7" s="220" customFormat="1">
      <c r="G950" s="399"/>
    </row>
    <row r="951" spans="7:7" s="220" customFormat="1">
      <c r="G951" s="399"/>
    </row>
    <row r="952" spans="7:7" s="220" customFormat="1">
      <c r="G952" s="399"/>
    </row>
    <row r="953" spans="7:7" s="220" customFormat="1">
      <c r="G953" s="399"/>
    </row>
    <row r="954" spans="7:7" s="220" customFormat="1">
      <c r="G954" s="399"/>
    </row>
    <row r="955" spans="7:7" s="220" customFormat="1">
      <c r="G955" s="399"/>
    </row>
    <row r="956" spans="7:7" s="220" customFormat="1">
      <c r="G956" s="399"/>
    </row>
    <row r="957" spans="7:7" s="220" customFormat="1">
      <c r="G957" s="399"/>
    </row>
    <row r="958" spans="7:7" s="220" customFormat="1">
      <c r="G958" s="399"/>
    </row>
    <row r="959" spans="7:7" s="220" customFormat="1">
      <c r="G959" s="399"/>
    </row>
    <row r="960" spans="7:7" s="220" customFormat="1">
      <c r="G960" s="399"/>
    </row>
    <row r="961" spans="7:7" s="220" customFormat="1">
      <c r="G961" s="399"/>
    </row>
    <row r="962" spans="7:7" s="220" customFormat="1">
      <c r="G962" s="399"/>
    </row>
    <row r="963" spans="7:7" s="220" customFormat="1">
      <c r="G963" s="399"/>
    </row>
    <row r="964" spans="7:7" s="220" customFormat="1">
      <c r="G964" s="399"/>
    </row>
    <row r="965" spans="7:7" s="220" customFormat="1">
      <c r="G965" s="399"/>
    </row>
    <row r="966" spans="7:7" s="220" customFormat="1">
      <c r="G966" s="399"/>
    </row>
    <row r="967" spans="7:7" s="220" customFormat="1">
      <c r="G967" s="399"/>
    </row>
    <row r="968" spans="7:7" s="220" customFormat="1">
      <c r="G968" s="399"/>
    </row>
    <row r="969" spans="7:7" s="220" customFormat="1">
      <c r="G969" s="399"/>
    </row>
    <row r="970" spans="7:7" s="220" customFormat="1">
      <c r="G970" s="399"/>
    </row>
    <row r="971" spans="7:7" s="220" customFormat="1">
      <c r="G971" s="399"/>
    </row>
    <row r="972" spans="7:7" s="220" customFormat="1">
      <c r="G972" s="399"/>
    </row>
    <row r="973" spans="7:7" s="220" customFormat="1">
      <c r="G973" s="399"/>
    </row>
    <row r="974" spans="7:7" s="220" customFormat="1">
      <c r="G974" s="399"/>
    </row>
    <row r="975" spans="7:7" s="220" customFormat="1">
      <c r="G975" s="399"/>
    </row>
    <row r="976" spans="7:7" s="220" customFormat="1">
      <c r="G976" s="399"/>
    </row>
    <row r="977" spans="7:7" s="220" customFormat="1">
      <c r="G977" s="399"/>
    </row>
    <row r="978" spans="7:7" s="220" customFormat="1">
      <c r="G978" s="399"/>
    </row>
    <row r="979" spans="7:7" s="220" customFormat="1">
      <c r="G979" s="399"/>
    </row>
    <row r="980" spans="7:7" s="220" customFormat="1">
      <c r="G980" s="399"/>
    </row>
    <row r="981" spans="7:7" s="220" customFormat="1">
      <c r="G981" s="399"/>
    </row>
    <row r="982" spans="7:7" s="220" customFormat="1">
      <c r="G982" s="399"/>
    </row>
    <row r="983" spans="7:7" s="220" customFormat="1">
      <c r="G983" s="399"/>
    </row>
    <row r="984" spans="7:7" s="220" customFormat="1">
      <c r="G984" s="399"/>
    </row>
    <row r="985" spans="7:7" s="220" customFormat="1">
      <c r="G985" s="399"/>
    </row>
    <row r="986" spans="7:7" s="220" customFormat="1">
      <c r="G986" s="399"/>
    </row>
    <row r="987" spans="7:7" s="220" customFormat="1">
      <c r="G987" s="399"/>
    </row>
    <row r="988" spans="7:7" s="220" customFormat="1">
      <c r="G988" s="399"/>
    </row>
    <row r="989" spans="7:7" s="220" customFormat="1">
      <c r="G989" s="399"/>
    </row>
    <row r="990" spans="7:7" s="220" customFormat="1">
      <c r="G990" s="399"/>
    </row>
    <row r="991" spans="7:7" s="220" customFormat="1">
      <c r="G991" s="399"/>
    </row>
    <row r="992" spans="7:7" s="220" customFormat="1">
      <c r="G992" s="399"/>
    </row>
    <row r="993" spans="7:7" s="220" customFormat="1">
      <c r="G993" s="399"/>
    </row>
    <row r="994" spans="7:7" s="220" customFormat="1">
      <c r="G994" s="399"/>
    </row>
    <row r="995" spans="7:7" s="220" customFormat="1">
      <c r="G995" s="399"/>
    </row>
    <row r="996" spans="7:7" s="220" customFormat="1">
      <c r="G996" s="399"/>
    </row>
    <row r="997" spans="7:7" s="220" customFormat="1">
      <c r="G997" s="399"/>
    </row>
    <row r="998" spans="7:7" s="220" customFormat="1">
      <c r="G998" s="399"/>
    </row>
    <row r="999" spans="7:7" s="220" customFormat="1">
      <c r="G999" s="399"/>
    </row>
    <row r="1000" spans="7:7" s="220" customFormat="1">
      <c r="G1000" s="399"/>
    </row>
    <row r="1001" spans="7:7" s="220" customFormat="1">
      <c r="G1001" s="399"/>
    </row>
    <row r="1002" spans="7:7" s="220" customFormat="1">
      <c r="G1002" s="399"/>
    </row>
    <row r="1003" spans="7:7" s="220" customFormat="1">
      <c r="G1003" s="399"/>
    </row>
    <row r="1004" spans="7:7" s="220" customFormat="1">
      <c r="G1004" s="399"/>
    </row>
    <row r="1005" spans="7:7" s="220" customFormat="1">
      <c r="G1005" s="399"/>
    </row>
    <row r="1006" spans="7:7" s="220" customFormat="1">
      <c r="G1006" s="399"/>
    </row>
    <row r="1007" spans="7:7" s="220" customFormat="1">
      <c r="G1007" s="399"/>
    </row>
    <row r="1008" spans="7:7" s="220" customFormat="1">
      <c r="G1008" s="399"/>
    </row>
    <row r="1009" spans="7:7" s="220" customFormat="1">
      <c r="G1009" s="399"/>
    </row>
    <row r="1010" spans="7:7" s="220" customFormat="1">
      <c r="G1010" s="399"/>
    </row>
    <row r="1011" spans="7:7" s="220" customFormat="1">
      <c r="G1011" s="399"/>
    </row>
    <row r="1012" spans="7:7" s="220" customFormat="1">
      <c r="G1012" s="399"/>
    </row>
    <row r="1013" spans="7:7" s="220" customFormat="1">
      <c r="G1013" s="399"/>
    </row>
    <row r="1014" spans="7:7" s="220" customFormat="1">
      <c r="G1014" s="399"/>
    </row>
    <row r="1015" spans="7:7" s="220" customFormat="1">
      <c r="G1015" s="399"/>
    </row>
    <row r="1016" spans="7:7" s="220" customFormat="1">
      <c r="G1016" s="399"/>
    </row>
    <row r="1017" spans="7:7" s="220" customFormat="1">
      <c r="G1017" s="399"/>
    </row>
    <row r="1018" spans="7:7" s="220" customFormat="1">
      <c r="G1018" s="399"/>
    </row>
    <row r="1019" spans="7:7" s="220" customFormat="1">
      <c r="G1019" s="399"/>
    </row>
    <row r="1020" spans="7:7" s="220" customFormat="1">
      <c r="G1020" s="399"/>
    </row>
    <row r="1021" spans="7:7" s="220" customFormat="1">
      <c r="G1021" s="399"/>
    </row>
    <row r="1022" spans="7:7" s="220" customFormat="1">
      <c r="G1022" s="399"/>
    </row>
    <row r="1023" spans="7:7" s="220" customFormat="1">
      <c r="G1023" s="399"/>
    </row>
    <row r="1024" spans="7:7" s="220" customFormat="1">
      <c r="G1024" s="399"/>
    </row>
    <row r="1025" spans="7:7" s="220" customFormat="1">
      <c r="G1025" s="399"/>
    </row>
    <row r="1026" spans="7:7" s="220" customFormat="1">
      <c r="G1026" s="399"/>
    </row>
    <row r="1027" spans="7:7" s="220" customFormat="1">
      <c r="G1027" s="399"/>
    </row>
    <row r="1028" spans="7:7" s="220" customFormat="1">
      <c r="G1028" s="399"/>
    </row>
    <row r="1029" spans="7:7" s="220" customFormat="1">
      <c r="G1029" s="399"/>
    </row>
    <row r="1030" spans="7:7" s="220" customFormat="1">
      <c r="G1030" s="399"/>
    </row>
    <row r="1031" spans="7:7" s="220" customFormat="1">
      <c r="G1031" s="399"/>
    </row>
    <row r="1032" spans="7:7" s="220" customFormat="1">
      <c r="G1032" s="399"/>
    </row>
    <row r="1033" spans="7:7" s="220" customFormat="1">
      <c r="G1033" s="399"/>
    </row>
    <row r="1034" spans="7:7" s="220" customFormat="1">
      <c r="G1034" s="399"/>
    </row>
    <row r="1035" spans="7:7" s="220" customFormat="1">
      <c r="G1035" s="399"/>
    </row>
    <row r="1036" spans="7:7" s="220" customFormat="1">
      <c r="G1036" s="399"/>
    </row>
    <row r="1037" spans="7:7" s="220" customFormat="1">
      <c r="G1037" s="399"/>
    </row>
    <row r="1038" spans="7:7" s="220" customFormat="1">
      <c r="G1038" s="399"/>
    </row>
    <row r="1039" spans="7:7" s="220" customFormat="1">
      <c r="G1039" s="399"/>
    </row>
    <row r="1040" spans="7:7" s="220" customFormat="1">
      <c r="G1040" s="399"/>
    </row>
    <row r="1041" spans="7:7" s="220" customFormat="1">
      <c r="G1041" s="399"/>
    </row>
    <row r="1042" spans="7:7" s="220" customFormat="1">
      <c r="G1042" s="399"/>
    </row>
    <row r="1043" spans="7:7" s="220" customFormat="1">
      <c r="G1043" s="399"/>
    </row>
    <row r="1044" spans="7:7" s="220" customFormat="1">
      <c r="G1044" s="399"/>
    </row>
    <row r="1045" spans="7:7" s="220" customFormat="1">
      <c r="G1045" s="399"/>
    </row>
    <row r="1046" spans="7:7" s="220" customFormat="1">
      <c r="G1046" s="399"/>
    </row>
    <row r="1047" spans="7:7" s="220" customFormat="1">
      <c r="G1047" s="399"/>
    </row>
    <row r="1048" spans="7:7" s="220" customFormat="1">
      <c r="G1048" s="399"/>
    </row>
    <row r="1049" spans="7:7" s="220" customFormat="1">
      <c r="G1049" s="399"/>
    </row>
    <row r="1050" spans="7:7" s="220" customFormat="1">
      <c r="G1050" s="399"/>
    </row>
    <row r="1051" spans="7:7" s="220" customFormat="1">
      <c r="G1051" s="399"/>
    </row>
    <row r="1052" spans="7:7" s="220" customFormat="1">
      <c r="G1052" s="399"/>
    </row>
    <row r="1053" spans="7:7" s="220" customFormat="1">
      <c r="G1053" s="399"/>
    </row>
    <row r="1054" spans="7:7" s="220" customFormat="1">
      <c r="G1054" s="399"/>
    </row>
    <row r="1055" spans="7:7" s="220" customFormat="1">
      <c r="G1055" s="399"/>
    </row>
    <row r="1056" spans="7:7" s="220" customFormat="1">
      <c r="G1056" s="399"/>
    </row>
    <row r="1057" spans="7:7" s="220" customFormat="1">
      <c r="G1057" s="399"/>
    </row>
    <row r="1058" spans="7:7" s="220" customFormat="1">
      <c r="G1058" s="399"/>
    </row>
    <row r="1059" spans="7:7" s="220" customFormat="1">
      <c r="G1059" s="399"/>
    </row>
    <row r="1060" spans="7:7" s="220" customFormat="1">
      <c r="G1060" s="399"/>
    </row>
    <row r="1061" spans="7:7" s="220" customFormat="1">
      <c r="G1061" s="399"/>
    </row>
    <row r="1062" spans="7:7" s="220" customFormat="1">
      <c r="G1062" s="399"/>
    </row>
    <row r="1063" spans="7:7" s="220" customFormat="1">
      <c r="G1063" s="399"/>
    </row>
    <row r="1064" spans="7:7" s="220" customFormat="1">
      <c r="G1064" s="399"/>
    </row>
    <row r="1065" spans="7:7" s="220" customFormat="1">
      <c r="G1065" s="399"/>
    </row>
    <row r="1066" spans="7:7" s="220" customFormat="1">
      <c r="G1066" s="399"/>
    </row>
    <row r="1067" spans="7:7" s="220" customFormat="1">
      <c r="G1067" s="399"/>
    </row>
    <row r="1068" spans="7:7" s="220" customFormat="1">
      <c r="G1068" s="399"/>
    </row>
    <row r="1069" spans="7:7" s="220" customFormat="1">
      <c r="G1069" s="399"/>
    </row>
    <row r="1070" spans="7:7" s="220" customFormat="1">
      <c r="G1070" s="399"/>
    </row>
    <row r="1071" spans="7:7" s="220" customFormat="1">
      <c r="G1071" s="399"/>
    </row>
    <row r="1072" spans="7:7" s="220" customFormat="1">
      <c r="G1072" s="399"/>
    </row>
    <row r="1073" spans="7:7" s="220" customFormat="1">
      <c r="G1073" s="399"/>
    </row>
    <row r="1074" spans="7:7" s="220" customFormat="1">
      <c r="G1074" s="399"/>
    </row>
    <row r="1075" spans="7:7" s="220" customFormat="1">
      <c r="G1075" s="399"/>
    </row>
    <row r="1076" spans="7:7" s="220" customFormat="1">
      <c r="G1076" s="399"/>
    </row>
    <row r="1077" spans="7:7" s="220" customFormat="1">
      <c r="G1077" s="399"/>
    </row>
    <row r="1078" spans="7:7" s="220" customFormat="1">
      <c r="G1078" s="399"/>
    </row>
    <row r="1079" spans="7:7" s="220" customFormat="1">
      <c r="G1079" s="399"/>
    </row>
    <row r="1080" spans="7:7" s="220" customFormat="1">
      <c r="G1080" s="399"/>
    </row>
    <row r="1081" spans="7:7" s="220" customFormat="1">
      <c r="G1081" s="399"/>
    </row>
    <row r="1082" spans="7:7" s="220" customFormat="1">
      <c r="G1082" s="399"/>
    </row>
    <row r="1083" spans="7:7" s="220" customFormat="1">
      <c r="G1083" s="399"/>
    </row>
    <row r="1084" spans="7:7" s="220" customFormat="1">
      <c r="G1084" s="399"/>
    </row>
    <row r="1085" spans="7:7" s="220" customFormat="1">
      <c r="G1085" s="399"/>
    </row>
    <row r="1086" spans="7:7" s="220" customFormat="1">
      <c r="G1086" s="399"/>
    </row>
    <row r="1087" spans="7:7" s="220" customFormat="1">
      <c r="G1087" s="399"/>
    </row>
    <row r="1088" spans="7:7" s="220" customFormat="1">
      <c r="G1088" s="399"/>
    </row>
    <row r="1089" spans="7:7" s="220" customFormat="1">
      <c r="G1089" s="399"/>
    </row>
    <row r="1090" spans="7:7" s="220" customFormat="1">
      <c r="G1090" s="399"/>
    </row>
    <row r="1091" spans="7:7" s="220" customFormat="1">
      <c r="G1091" s="399"/>
    </row>
    <row r="1092" spans="7:7" s="220" customFormat="1">
      <c r="G1092" s="399"/>
    </row>
    <row r="1093" spans="7:7" s="220" customFormat="1">
      <c r="G1093" s="399"/>
    </row>
    <row r="1094" spans="7:7" s="220" customFormat="1">
      <c r="G1094" s="399"/>
    </row>
    <row r="1095" spans="7:7" s="220" customFormat="1">
      <c r="G1095" s="399"/>
    </row>
    <row r="1096" spans="7:7" s="220" customFormat="1">
      <c r="G1096" s="399"/>
    </row>
    <row r="1097" spans="7:7" s="220" customFormat="1">
      <c r="G1097" s="399"/>
    </row>
    <row r="1098" spans="7:7" s="220" customFormat="1">
      <c r="G1098" s="399"/>
    </row>
    <row r="1099" spans="7:7" s="220" customFormat="1">
      <c r="G1099" s="399"/>
    </row>
    <row r="1100" spans="7:7" s="220" customFormat="1">
      <c r="G1100" s="399"/>
    </row>
    <row r="1101" spans="7:7" s="220" customFormat="1">
      <c r="G1101" s="399"/>
    </row>
    <row r="1102" spans="7:7" s="220" customFormat="1">
      <c r="G1102" s="399"/>
    </row>
    <row r="1103" spans="7:7" s="220" customFormat="1">
      <c r="G1103" s="399"/>
    </row>
    <row r="1104" spans="7:7" s="220" customFormat="1">
      <c r="G1104" s="399"/>
    </row>
    <row r="1105" spans="7:7" s="220" customFormat="1">
      <c r="G1105" s="399"/>
    </row>
    <row r="1106" spans="7:7" s="220" customFormat="1">
      <c r="G1106" s="399"/>
    </row>
    <row r="1107" spans="7:7" s="220" customFormat="1">
      <c r="G1107" s="399"/>
    </row>
    <row r="1108" spans="7:7" s="220" customFormat="1">
      <c r="G1108" s="399"/>
    </row>
    <row r="1109" spans="7:7" s="220" customFormat="1">
      <c r="G1109" s="399"/>
    </row>
    <row r="1110" spans="7:7" s="220" customFormat="1">
      <c r="G1110" s="399"/>
    </row>
    <row r="1111" spans="7:7" s="220" customFormat="1">
      <c r="G1111" s="399"/>
    </row>
    <row r="1112" spans="7:7" s="220" customFormat="1">
      <c r="G1112" s="399"/>
    </row>
    <row r="1113" spans="7:7" s="220" customFormat="1">
      <c r="G1113" s="399"/>
    </row>
    <row r="1114" spans="7:7" s="220" customFormat="1">
      <c r="G1114" s="399"/>
    </row>
    <row r="1115" spans="7:7" s="220" customFormat="1">
      <c r="G1115" s="399"/>
    </row>
    <row r="1116" spans="7:7" s="220" customFormat="1">
      <c r="G1116" s="399"/>
    </row>
    <row r="1117" spans="7:7" s="220" customFormat="1">
      <c r="G1117" s="399"/>
    </row>
    <row r="1118" spans="7:7" s="220" customFormat="1">
      <c r="G1118" s="399"/>
    </row>
    <row r="1119" spans="7:7" s="220" customFormat="1">
      <c r="G1119" s="399"/>
    </row>
    <row r="1120" spans="7:7" s="220" customFormat="1">
      <c r="G1120" s="399"/>
    </row>
    <row r="1121" spans="7:7" s="220" customFormat="1">
      <c r="G1121" s="399"/>
    </row>
    <row r="1122" spans="7:7" s="220" customFormat="1">
      <c r="G1122" s="399"/>
    </row>
    <row r="1123" spans="7:7" s="220" customFormat="1">
      <c r="G1123" s="399"/>
    </row>
    <row r="1124" spans="7:7" s="220" customFormat="1">
      <c r="G1124" s="399"/>
    </row>
    <row r="1125" spans="7:7" s="220" customFormat="1">
      <c r="G1125" s="399"/>
    </row>
    <row r="1126" spans="7:7" s="220" customFormat="1">
      <c r="G1126" s="399"/>
    </row>
    <row r="1127" spans="7:7" s="220" customFormat="1">
      <c r="G1127" s="399"/>
    </row>
    <row r="1128" spans="7:7" s="220" customFormat="1">
      <c r="G1128" s="399"/>
    </row>
    <row r="1129" spans="7:7" s="220" customFormat="1">
      <c r="G1129" s="399"/>
    </row>
    <row r="1130" spans="7:7" s="220" customFormat="1">
      <c r="G1130" s="399"/>
    </row>
    <row r="1131" spans="7:7" s="220" customFormat="1">
      <c r="G1131" s="399"/>
    </row>
    <row r="1132" spans="7:7" s="220" customFormat="1">
      <c r="G1132" s="399"/>
    </row>
    <row r="1133" spans="7:7" s="220" customFormat="1">
      <c r="G1133" s="399"/>
    </row>
    <row r="1134" spans="7:7" s="220" customFormat="1">
      <c r="G1134" s="399"/>
    </row>
    <row r="1135" spans="7:7" s="220" customFormat="1">
      <c r="G1135" s="399"/>
    </row>
    <row r="1136" spans="7:7" s="220" customFormat="1">
      <c r="G1136" s="399"/>
    </row>
    <row r="1137" spans="7:7" s="220" customFormat="1">
      <c r="G1137" s="399"/>
    </row>
    <row r="1138" spans="7:7" s="220" customFormat="1">
      <c r="G1138" s="399"/>
    </row>
    <row r="1139" spans="7:7" s="220" customFormat="1">
      <c r="G1139" s="399"/>
    </row>
    <row r="1140" spans="7:7" s="220" customFormat="1">
      <c r="G1140" s="399"/>
    </row>
    <row r="1141" spans="7:7" s="220" customFormat="1">
      <c r="G1141" s="399"/>
    </row>
    <row r="1142" spans="7:7" s="220" customFormat="1">
      <c r="G1142" s="399"/>
    </row>
    <row r="1143" spans="7:7" s="220" customFormat="1">
      <c r="G1143" s="399"/>
    </row>
    <row r="1144" spans="7:7" s="220" customFormat="1">
      <c r="G1144" s="399"/>
    </row>
    <row r="1145" spans="7:7" s="220" customFormat="1">
      <c r="G1145" s="399"/>
    </row>
    <row r="1146" spans="7:7" s="220" customFormat="1">
      <c r="G1146" s="399"/>
    </row>
    <row r="1147" spans="7:7" s="220" customFormat="1">
      <c r="G1147" s="399"/>
    </row>
    <row r="1148" spans="7:7" s="220" customFormat="1">
      <c r="G1148" s="399"/>
    </row>
    <row r="1149" spans="7:7" s="220" customFormat="1">
      <c r="G1149" s="399"/>
    </row>
    <row r="1150" spans="7:7" s="220" customFormat="1">
      <c r="G1150" s="399"/>
    </row>
    <row r="1151" spans="7:7" s="220" customFormat="1">
      <c r="G1151" s="399"/>
    </row>
    <row r="1152" spans="7:7" s="220" customFormat="1">
      <c r="G1152" s="399"/>
    </row>
    <row r="1153" spans="7:7" s="220" customFormat="1">
      <c r="G1153" s="399"/>
    </row>
    <row r="1154" spans="7:7" s="220" customFormat="1">
      <c r="G1154" s="399"/>
    </row>
    <row r="1155" spans="7:7" s="220" customFormat="1">
      <c r="G1155" s="399"/>
    </row>
    <row r="1156" spans="7:7" s="220" customFormat="1">
      <c r="G1156" s="399"/>
    </row>
    <row r="1157" spans="7:7" s="220" customFormat="1">
      <c r="G1157" s="399"/>
    </row>
    <row r="1158" spans="7:7" s="220" customFormat="1">
      <c r="G1158" s="399"/>
    </row>
    <row r="1159" spans="7:7" s="220" customFormat="1">
      <c r="G1159" s="399"/>
    </row>
    <row r="1160" spans="7:7" s="220" customFormat="1">
      <c r="G1160" s="399"/>
    </row>
    <row r="1161" spans="7:7" s="220" customFormat="1">
      <c r="G1161" s="399"/>
    </row>
    <row r="1162" spans="7:7" s="220" customFormat="1">
      <c r="G1162" s="399"/>
    </row>
    <row r="1163" spans="7:7" s="220" customFormat="1">
      <c r="G1163" s="399"/>
    </row>
    <row r="1164" spans="7:7" s="220" customFormat="1">
      <c r="G1164" s="399"/>
    </row>
    <row r="1165" spans="7:7" s="220" customFormat="1">
      <c r="G1165" s="399"/>
    </row>
    <row r="1166" spans="7:7" s="220" customFormat="1">
      <c r="G1166" s="399"/>
    </row>
    <row r="1167" spans="7:7" s="220" customFormat="1">
      <c r="G1167" s="399"/>
    </row>
    <row r="1168" spans="7:7" s="220" customFormat="1">
      <c r="G1168" s="399"/>
    </row>
    <row r="1169" spans="7:7" s="220" customFormat="1">
      <c r="G1169" s="399"/>
    </row>
    <row r="1170" spans="7:7" s="220" customFormat="1">
      <c r="G1170" s="399"/>
    </row>
    <row r="1171" spans="7:7" s="220" customFormat="1">
      <c r="G1171" s="399"/>
    </row>
    <row r="1172" spans="7:7" s="220" customFormat="1">
      <c r="G1172" s="399"/>
    </row>
    <row r="1173" spans="7:7" s="220" customFormat="1">
      <c r="G1173" s="399"/>
    </row>
    <row r="1174" spans="7:7" s="220" customFormat="1">
      <c r="G1174" s="399"/>
    </row>
    <row r="1175" spans="7:7" s="220" customFormat="1">
      <c r="G1175" s="399"/>
    </row>
    <row r="1176" spans="7:7" s="220" customFormat="1">
      <c r="G1176" s="399"/>
    </row>
    <row r="1177" spans="7:7" s="220" customFormat="1">
      <c r="G1177" s="399"/>
    </row>
    <row r="1178" spans="7:7" s="220" customFormat="1">
      <c r="G1178" s="399"/>
    </row>
    <row r="1179" spans="7:7" s="220" customFormat="1">
      <c r="G1179" s="399"/>
    </row>
    <row r="1180" spans="7:7" s="220" customFormat="1">
      <c r="G1180" s="399"/>
    </row>
    <row r="1181" spans="7:7" s="220" customFormat="1">
      <c r="G1181" s="399"/>
    </row>
    <row r="1182" spans="7:7" s="220" customFormat="1">
      <c r="G1182" s="399"/>
    </row>
    <row r="1183" spans="7:7" s="220" customFormat="1">
      <c r="G1183" s="399"/>
    </row>
    <row r="1184" spans="7:7" s="220" customFormat="1">
      <c r="G1184" s="399"/>
    </row>
    <row r="1185" spans="7:7" s="220" customFormat="1">
      <c r="G1185" s="399"/>
    </row>
    <row r="1186" spans="7:7" s="220" customFormat="1">
      <c r="G1186" s="399"/>
    </row>
    <row r="1187" spans="7:7" s="220" customFormat="1">
      <c r="G1187" s="399"/>
    </row>
    <row r="1188" spans="7:7" s="220" customFormat="1">
      <c r="G1188" s="399"/>
    </row>
    <row r="1189" spans="7:7" s="220" customFormat="1">
      <c r="G1189" s="399"/>
    </row>
    <row r="1190" spans="7:7" s="220" customFormat="1">
      <c r="G1190" s="399"/>
    </row>
    <row r="1191" spans="7:7" s="220" customFormat="1">
      <c r="G1191" s="399"/>
    </row>
    <row r="1192" spans="7:7" s="220" customFormat="1">
      <c r="G1192" s="399"/>
    </row>
    <row r="1193" spans="7:7" s="220" customFormat="1">
      <c r="G1193" s="399"/>
    </row>
    <row r="1194" spans="7:7" s="220" customFormat="1">
      <c r="G1194" s="399"/>
    </row>
    <row r="1195" spans="7:7" s="220" customFormat="1">
      <c r="G1195" s="399"/>
    </row>
    <row r="1196" spans="7:7" s="220" customFormat="1">
      <c r="G1196" s="399"/>
    </row>
    <row r="1197" spans="7:7" s="220" customFormat="1">
      <c r="G1197" s="399"/>
    </row>
    <row r="1198" spans="7:7" s="220" customFormat="1">
      <c r="G1198" s="399"/>
    </row>
    <row r="1199" spans="7:7" s="220" customFormat="1">
      <c r="G1199" s="399"/>
    </row>
    <row r="1200" spans="7:7" s="220" customFormat="1">
      <c r="G1200" s="399"/>
    </row>
    <row r="1201" spans="7:7" s="220" customFormat="1">
      <c r="G1201" s="399"/>
    </row>
    <row r="1202" spans="7:7" s="220" customFormat="1">
      <c r="G1202" s="399"/>
    </row>
    <row r="1203" spans="7:7" s="220" customFormat="1">
      <c r="G1203" s="399"/>
    </row>
    <row r="1204" spans="7:7" s="220" customFormat="1">
      <c r="G1204" s="399"/>
    </row>
    <row r="1205" spans="7:7" s="220" customFormat="1">
      <c r="G1205" s="399"/>
    </row>
    <row r="1206" spans="7:7" s="220" customFormat="1">
      <c r="G1206" s="399"/>
    </row>
    <row r="1207" spans="7:7" s="220" customFormat="1">
      <c r="G1207" s="399"/>
    </row>
    <row r="1208" spans="7:7" s="220" customFormat="1">
      <c r="G1208" s="399"/>
    </row>
    <row r="1209" spans="7:7" s="220" customFormat="1">
      <c r="G1209" s="399"/>
    </row>
    <row r="1210" spans="7:7" s="220" customFormat="1">
      <c r="G1210" s="399"/>
    </row>
    <row r="1211" spans="7:7" s="220" customFormat="1">
      <c r="G1211" s="399"/>
    </row>
    <row r="1212" spans="7:7" s="220" customFormat="1">
      <c r="G1212" s="399"/>
    </row>
    <row r="1213" spans="7:7" s="220" customFormat="1">
      <c r="G1213" s="399"/>
    </row>
    <row r="1214" spans="7:7" s="220" customFormat="1">
      <c r="G1214" s="399"/>
    </row>
    <row r="1215" spans="7:7" s="220" customFormat="1">
      <c r="G1215" s="399"/>
    </row>
    <row r="1216" spans="7:7" s="220" customFormat="1">
      <c r="G1216" s="399"/>
    </row>
    <row r="1217" spans="7:7" s="220" customFormat="1">
      <c r="G1217" s="399"/>
    </row>
    <row r="1218" spans="7:7" s="220" customFormat="1">
      <c r="G1218" s="399"/>
    </row>
    <row r="1219" spans="7:7" s="220" customFormat="1">
      <c r="G1219" s="399"/>
    </row>
    <row r="1220" spans="7:7" s="220" customFormat="1">
      <c r="G1220" s="399"/>
    </row>
    <row r="1221" spans="7:7" s="220" customFormat="1">
      <c r="G1221" s="399"/>
    </row>
    <row r="1222" spans="7:7" s="220" customFormat="1">
      <c r="G1222" s="399"/>
    </row>
    <row r="1223" spans="7:7" s="220" customFormat="1">
      <c r="G1223" s="399"/>
    </row>
    <row r="1224" spans="7:7" s="220" customFormat="1">
      <c r="G1224" s="399"/>
    </row>
    <row r="1225" spans="7:7" s="220" customFormat="1">
      <c r="G1225" s="399"/>
    </row>
    <row r="1226" spans="7:7" s="220" customFormat="1">
      <c r="G1226" s="399"/>
    </row>
    <row r="1227" spans="7:7" s="220" customFormat="1">
      <c r="G1227" s="399"/>
    </row>
    <row r="1228" spans="7:7" s="220" customFormat="1">
      <c r="G1228" s="399"/>
    </row>
    <row r="1229" spans="7:7" s="220" customFormat="1">
      <c r="G1229" s="399"/>
    </row>
    <row r="1230" spans="7:7" s="220" customFormat="1">
      <c r="G1230" s="399"/>
    </row>
    <row r="1231" spans="7:7" s="220" customFormat="1">
      <c r="G1231" s="399"/>
    </row>
    <row r="1232" spans="7:7" s="220" customFormat="1">
      <c r="G1232" s="399"/>
    </row>
    <row r="1233" spans="7:7" s="220" customFormat="1">
      <c r="G1233" s="399"/>
    </row>
    <row r="1234" spans="7:7" s="220" customFormat="1">
      <c r="G1234" s="399"/>
    </row>
    <row r="1235" spans="7:7" s="220" customFormat="1">
      <c r="G1235" s="399"/>
    </row>
    <row r="1236" spans="7:7" s="220" customFormat="1">
      <c r="G1236" s="399"/>
    </row>
    <row r="1237" spans="7:7" s="220" customFormat="1">
      <c r="G1237" s="399"/>
    </row>
    <row r="1238" spans="7:7" s="220" customFormat="1">
      <c r="G1238" s="399"/>
    </row>
    <row r="1239" spans="7:7" s="220" customFormat="1">
      <c r="G1239" s="399"/>
    </row>
    <row r="1240" spans="7:7" s="220" customFormat="1">
      <c r="G1240" s="399"/>
    </row>
    <row r="1241" spans="7:7" s="220" customFormat="1">
      <c r="G1241" s="399"/>
    </row>
    <row r="1242" spans="7:7" s="220" customFormat="1">
      <c r="G1242" s="399"/>
    </row>
    <row r="1243" spans="7:7" s="220" customFormat="1">
      <c r="G1243" s="399"/>
    </row>
    <row r="1244" spans="7:7" s="220" customFormat="1">
      <c r="G1244" s="399"/>
    </row>
    <row r="1245" spans="7:7" s="220" customFormat="1">
      <c r="G1245" s="399"/>
    </row>
    <row r="1246" spans="7:7" s="220" customFormat="1">
      <c r="G1246" s="399"/>
    </row>
    <row r="1247" spans="7:7" s="220" customFormat="1">
      <c r="G1247" s="399"/>
    </row>
    <row r="1248" spans="7:7" s="220" customFormat="1">
      <c r="G1248" s="399"/>
    </row>
    <row r="1249" spans="7:7" s="220" customFormat="1">
      <c r="G1249" s="399"/>
    </row>
    <row r="1250" spans="7:7" s="220" customFormat="1">
      <c r="G1250" s="399"/>
    </row>
    <row r="1251" spans="7:7" s="220" customFormat="1">
      <c r="G1251" s="399"/>
    </row>
    <row r="1252" spans="7:7" s="220" customFormat="1">
      <c r="G1252" s="399"/>
    </row>
    <row r="1253" spans="7:7" s="220" customFormat="1">
      <c r="G1253" s="399"/>
    </row>
    <row r="1254" spans="7:7" s="220" customFormat="1">
      <c r="G1254" s="399"/>
    </row>
    <row r="1255" spans="7:7" s="220" customFormat="1">
      <c r="G1255" s="399"/>
    </row>
    <row r="1256" spans="7:7" s="220" customFormat="1">
      <c r="G1256" s="399"/>
    </row>
    <row r="1257" spans="7:7" s="220" customFormat="1">
      <c r="G1257" s="399"/>
    </row>
    <row r="1258" spans="7:7" s="220" customFormat="1">
      <c r="G1258" s="399"/>
    </row>
    <row r="1259" spans="7:7" s="220" customFormat="1">
      <c r="G1259" s="399"/>
    </row>
    <row r="1260" spans="7:7" s="220" customFormat="1">
      <c r="G1260" s="399"/>
    </row>
    <row r="1261" spans="7:7" s="220" customFormat="1">
      <c r="G1261" s="399"/>
    </row>
    <row r="1262" spans="7:7" s="220" customFormat="1">
      <c r="G1262" s="399"/>
    </row>
    <row r="1263" spans="7:7" s="220" customFormat="1">
      <c r="G1263" s="399"/>
    </row>
    <row r="1264" spans="7:7" s="220" customFormat="1">
      <c r="G1264" s="399"/>
    </row>
    <row r="1265" spans="7:7" s="220" customFormat="1">
      <c r="G1265" s="399"/>
    </row>
    <row r="1266" spans="7:7" s="220" customFormat="1">
      <c r="G1266" s="399"/>
    </row>
    <row r="1267" spans="7:7" s="220" customFormat="1">
      <c r="G1267" s="399"/>
    </row>
    <row r="1268" spans="7:7" s="220" customFormat="1">
      <c r="G1268" s="399"/>
    </row>
    <row r="1269" spans="7:7" s="220" customFormat="1">
      <c r="G1269" s="399"/>
    </row>
    <row r="1270" spans="7:7" s="220" customFormat="1">
      <c r="G1270" s="399"/>
    </row>
    <row r="1271" spans="7:7" s="220" customFormat="1">
      <c r="G1271" s="399"/>
    </row>
    <row r="1272" spans="7:7" s="220" customFormat="1">
      <c r="G1272" s="399"/>
    </row>
    <row r="1273" spans="7:7" s="220" customFormat="1">
      <c r="G1273" s="399"/>
    </row>
    <row r="1274" spans="7:7" s="220" customFormat="1">
      <c r="G1274" s="399"/>
    </row>
    <row r="1275" spans="7:7" s="220" customFormat="1">
      <c r="G1275" s="399"/>
    </row>
    <row r="1276" spans="7:7" s="220" customFormat="1">
      <c r="G1276" s="399"/>
    </row>
    <row r="1277" spans="7:7" s="220" customFormat="1">
      <c r="G1277" s="399"/>
    </row>
    <row r="1278" spans="7:7" s="220" customFormat="1">
      <c r="G1278" s="399"/>
    </row>
    <row r="1279" spans="7:7" s="220" customFormat="1">
      <c r="G1279" s="399"/>
    </row>
    <row r="1280" spans="7:7" s="220" customFormat="1">
      <c r="G1280" s="399"/>
    </row>
    <row r="1281" spans="7:7" s="220" customFormat="1">
      <c r="G1281" s="399"/>
    </row>
    <row r="1282" spans="7:7" s="220" customFormat="1">
      <c r="G1282" s="399"/>
    </row>
    <row r="1283" spans="7:7" s="220" customFormat="1">
      <c r="G1283" s="399"/>
    </row>
    <row r="1284" spans="7:7" s="220" customFormat="1">
      <c r="G1284" s="399"/>
    </row>
    <row r="1285" spans="7:7" s="220" customFormat="1">
      <c r="G1285" s="399"/>
    </row>
    <row r="1286" spans="7:7" s="220" customFormat="1">
      <c r="G1286" s="399"/>
    </row>
    <row r="1287" spans="7:7" s="220" customFormat="1">
      <c r="G1287" s="399"/>
    </row>
    <row r="1288" spans="7:7" s="220" customFormat="1">
      <c r="G1288" s="399"/>
    </row>
    <row r="1289" spans="7:7" s="220" customFormat="1">
      <c r="G1289" s="399"/>
    </row>
    <row r="1290" spans="7:7" s="220" customFormat="1">
      <c r="G1290" s="399"/>
    </row>
    <row r="1291" spans="7:7" s="220" customFormat="1">
      <c r="G1291" s="399"/>
    </row>
    <row r="1292" spans="7:7" s="220" customFormat="1">
      <c r="G1292" s="399"/>
    </row>
    <row r="1293" spans="7:7" s="220" customFormat="1">
      <c r="G1293" s="399"/>
    </row>
    <row r="1294" spans="7:7" s="220" customFormat="1">
      <c r="G1294" s="399"/>
    </row>
    <row r="1295" spans="7:7" s="220" customFormat="1">
      <c r="G1295" s="399"/>
    </row>
    <row r="1296" spans="7:7" s="220" customFormat="1">
      <c r="G1296" s="399"/>
    </row>
    <row r="1297" spans="7:7" s="220" customFormat="1">
      <c r="G1297" s="399"/>
    </row>
    <row r="1298" spans="7:7" s="220" customFormat="1">
      <c r="G1298" s="399"/>
    </row>
    <row r="1299" spans="7:7" s="220" customFormat="1">
      <c r="G1299" s="399"/>
    </row>
    <row r="1300" spans="7:7" s="220" customFormat="1">
      <c r="G1300" s="399"/>
    </row>
    <row r="1301" spans="7:7" s="220" customFormat="1">
      <c r="G1301" s="399"/>
    </row>
    <row r="1302" spans="7:7" s="220" customFormat="1">
      <c r="G1302" s="399"/>
    </row>
    <row r="1303" spans="7:7" s="220" customFormat="1">
      <c r="G1303" s="399"/>
    </row>
    <row r="1304" spans="7:7" s="220" customFormat="1">
      <c r="G1304" s="399"/>
    </row>
    <row r="1305" spans="7:7" s="220" customFormat="1">
      <c r="G1305" s="399"/>
    </row>
    <row r="1306" spans="7:7" s="220" customFormat="1">
      <c r="G1306" s="399"/>
    </row>
    <row r="1307" spans="7:7" s="220" customFormat="1">
      <c r="G1307" s="399"/>
    </row>
    <row r="1308" spans="7:7" s="220" customFormat="1">
      <c r="G1308" s="399"/>
    </row>
    <row r="1309" spans="7:7" s="220" customFormat="1">
      <c r="G1309" s="399"/>
    </row>
    <row r="1310" spans="7:7" s="220" customFormat="1">
      <c r="G1310" s="399"/>
    </row>
    <row r="1311" spans="7:7" s="220" customFormat="1">
      <c r="G1311" s="399"/>
    </row>
    <row r="1312" spans="7:7" s="220" customFormat="1">
      <c r="G1312" s="399"/>
    </row>
    <row r="1313" spans="7:7" s="220" customFormat="1">
      <c r="G1313" s="399"/>
    </row>
    <row r="1314" spans="7:7" s="220" customFormat="1">
      <c r="G1314" s="399"/>
    </row>
    <row r="1315" spans="7:7" s="220" customFormat="1">
      <c r="G1315" s="399"/>
    </row>
    <row r="1316" spans="7:7" s="220" customFormat="1">
      <c r="G1316" s="399"/>
    </row>
    <row r="1317" spans="7:7" s="220" customFormat="1">
      <c r="G1317" s="399"/>
    </row>
    <row r="1318" spans="7:7" s="220" customFormat="1">
      <c r="G1318" s="399"/>
    </row>
    <row r="1319" spans="7:7" s="220" customFormat="1">
      <c r="G1319" s="399"/>
    </row>
    <row r="1320" spans="7:7" s="220" customFormat="1">
      <c r="G1320" s="399"/>
    </row>
    <row r="1321" spans="7:7" s="220" customFormat="1">
      <c r="G1321" s="399"/>
    </row>
    <row r="1322" spans="7:7" s="220" customFormat="1">
      <c r="G1322" s="399"/>
    </row>
    <row r="1323" spans="7:7" s="220" customFormat="1">
      <c r="G1323" s="399"/>
    </row>
    <row r="1324" spans="7:7" s="220" customFormat="1">
      <c r="G1324" s="399"/>
    </row>
    <row r="1325" spans="7:7" s="220" customFormat="1">
      <c r="G1325" s="399"/>
    </row>
    <row r="1326" spans="7:7" s="220" customFormat="1">
      <c r="G1326" s="399"/>
    </row>
    <row r="1327" spans="7:7" s="220" customFormat="1">
      <c r="G1327" s="399"/>
    </row>
    <row r="1328" spans="7:7" s="220" customFormat="1">
      <c r="G1328" s="399"/>
    </row>
    <row r="1329" spans="7:7" s="220" customFormat="1">
      <c r="G1329" s="399"/>
    </row>
    <row r="1330" spans="7:7" s="220" customFormat="1">
      <c r="G1330" s="399"/>
    </row>
    <row r="1331" spans="7:7" s="220" customFormat="1">
      <c r="G1331" s="399"/>
    </row>
    <row r="1332" spans="7:7" s="220" customFormat="1">
      <c r="G1332" s="399"/>
    </row>
    <row r="1333" spans="7:7" s="220" customFormat="1">
      <c r="G1333" s="399"/>
    </row>
    <row r="1334" spans="7:7" s="220" customFormat="1">
      <c r="G1334" s="399"/>
    </row>
    <row r="1335" spans="7:7" s="220" customFormat="1">
      <c r="G1335" s="399"/>
    </row>
    <row r="1336" spans="7:7" s="220" customFormat="1">
      <c r="G1336" s="399"/>
    </row>
    <row r="1337" spans="7:7" s="220" customFormat="1">
      <c r="G1337" s="399"/>
    </row>
    <row r="1338" spans="7:7" s="220" customFormat="1">
      <c r="G1338" s="399"/>
    </row>
    <row r="1339" spans="7:7" s="220" customFormat="1">
      <c r="G1339" s="399"/>
    </row>
    <row r="1340" spans="7:7" s="220" customFormat="1">
      <c r="G1340" s="399"/>
    </row>
    <row r="1341" spans="7:7" s="220" customFormat="1">
      <c r="G1341" s="399"/>
    </row>
    <row r="1342" spans="7:7" s="220" customFormat="1">
      <c r="G1342" s="399"/>
    </row>
    <row r="1343" spans="7:7" s="220" customFormat="1">
      <c r="G1343" s="399"/>
    </row>
    <row r="1344" spans="7:7" s="220" customFormat="1">
      <c r="G1344" s="399"/>
    </row>
    <row r="1345" spans="7:7" s="220" customFormat="1">
      <c r="G1345" s="399"/>
    </row>
    <row r="1346" spans="7:7" s="220" customFormat="1">
      <c r="G1346" s="399"/>
    </row>
    <row r="1347" spans="7:7" s="220" customFormat="1">
      <c r="G1347" s="399"/>
    </row>
    <row r="1348" spans="7:7" s="220" customFormat="1">
      <c r="G1348" s="399"/>
    </row>
    <row r="1349" spans="7:7" s="220" customFormat="1">
      <c r="G1349" s="399"/>
    </row>
    <row r="1350" spans="7:7" s="220" customFormat="1">
      <c r="G1350" s="399"/>
    </row>
    <row r="1351" spans="7:7" s="220" customFormat="1">
      <c r="G1351" s="399"/>
    </row>
    <row r="1352" spans="7:7" s="220" customFormat="1">
      <c r="G1352" s="399"/>
    </row>
    <row r="1353" spans="7:7" s="220" customFormat="1">
      <c r="G1353" s="399"/>
    </row>
    <row r="1354" spans="7:7" s="220" customFormat="1">
      <c r="G1354" s="399"/>
    </row>
    <row r="1355" spans="7:7" s="220" customFormat="1">
      <c r="G1355" s="399"/>
    </row>
    <row r="1356" spans="7:7" s="220" customFormat="1">
      <c r="G1356" s="399"/>
    </row>
    <row r="1357" spans="7:7" s="220" customFormat="1">
      <c r="G1357" s="399"/>
    </row>
    <row r="1358" spans="7:7" s="220" customFormat="1">
      <c r="G1358" s="399"/>
    </row>
    <row r="1359" spans="7:7" s="220" customFormat="1">
      <c r="G1359" s="399"/>
    </row>
    <row r="1360" spans="7:7" s="220" customFormat="1">
      <c r="G1360" s="399"/>
    </row>
    <row r="1361" spans="7:7" s="220" customFormat="1">
      <c r="G1361" s="399"/>
    </row>
    <row r="1362" spans="7:7" s="220" customFormat="1">
      <c r="G1362" s="399"/>
    </row>
    <row r="1363" spans="7:7" s="220" customFormat="1">
      <c r="G1363" s="399"/>
    </row>
    <row r="1364" spans="7:7" s="220" customFormat="1">
      <c r="G1364" s="399"/>
    </row>
    <row r="1365" spans="7:7" s="220" customFormat="1">
      <c r="G1365" s="399"/>
    </row>
    <row r="1366" spans="7:7" s="220" customFormat="1">
      <c r="G1366" s="399"/>
    </row>
    <row r="1367" spans="7:7" s="220" customFormat="1">
      <c r="G1367" s="399"/>
    </row>
    <row r="1368" spans="7:7" s="220" customFormat="1">
      <c r="G1368" s="399"/>
    </row>
    <row r="1369" spans="7:7" s="220" customFormat="1">
      <c r="G1369" s="399"/>
    </row>
    <row r="1370" spans="7:7" s="220" customFormat="1">
      <c r="G1370" s="399"/>
    </row>
    <row r="1371" spans="7:7" s="220" customFormat="1">
      <c r="G1371" s="399"/>
    </row>
    <row r="1372" spans="7:7" s="220" customFormat="1">
      <c r="G1372" s="399"/>
    </row>
    <row r="1373" spans="7:7" s="220" customFormat="1">
      <c r="G1373" s="399"/>
    </row>
    <row r="1374" spans="7:7" s="220" customFormat="1">
      <c r="G1374" s="399"/>
    </row>
    <row r="1375" spans="7:7" s="220" customFormat="1">
      <c r="G1375" s="399"/>
    </row>
    <row r="1376" spans="7:7" s="220" customFormat="1">
      <c r="G1376" s="399"/>
    </row>
    <row r="1377" spans="7:7" s="220" customFormat="1">
      <c r="G1377" s="399"/>
    </row>
    <row r="1378" spans="7:7" s="220" customFormat="1">
      <c r="G1378" s="399"/>
    </row>
    <row r="1379" spans="7:7" s="220" customFormat="1">
      <c r="G1379" s="399"/>
    </row>
    <row r="1380" spans="7:7" s="220" customFormat="1">
      <c r="G1380" s="399"/>
    </row>
    <row r="1381" spans="7:7" s="220" customFormat="1">
      <c r="G1381" s="399"/>
    </row>
    <row r="1382" spans="7:7" s="220" customFormat="1">
      <c r="G1382" s="399"/>
    </row>
    <row r="1383" spans="7:7" s="220" customFormat="1">
      <c r="G1383" s="399"/>
    </row>
    <row r="1384" spans="7:7" s="220" customFormat="1">
      <c r="G1384" s="399"/>
    </row>
  </sheetData>
  <sheetProtection algorithmName="SHA-512" hashValue="QD67zgd4/z173Ubma7gJjcruZjMv4TAIvJmTRGw2Mc7CkkwitYqQq6pm0Mei2GFe0iSQYRY3J0t5ggrFCZAAzQ==" saltValue="I+CtVg0t3IPRzvM/xB1BoQ==" spinCount="100000" sheet="1" objects="1" scenarios="1"/>
  <mergeCells count="9">
    <mergeCell ref="A12:D12"/>
    <mergeCell ref="A14:C14"/>
    <mergeCell ref="G1:I1"/>
    <mergeCell ref="G2:H2"/>
    <mergeCell ref="A5:Q5"/>
    <mergeCell ref="A9:G9"/>
    <mergeCell ref="A10:G10"/>
    <mergeCell ref="A11:D11"/>
    <mergeCell ref="D1:F2"/>
  </mergeCells>
  <dataValidations count="2">
    <dataValidation type="list" allowBlank="1" showInputMessage="1" showErrorMessage="1" error="Please enter &quot;No&quot;,&quot;Yes-But no action taken&quot;, &quot;Yes-Approved&quot; , &quot;Yes-Denied&quot;  " sqref="P1:P5" xr:uid="{4FBFDB55-A1D5-4733-9A5C-6D6689B09774}">
      <formula1>"No,Yes-But no action taken,Yes-Approved,Yes-Denied"</formula1>
    </dataValidation>
    <dataValidation allowBlank="1" showInputMessage="1" sqref="G1 H6" xr:uid="{427CB188-CDFD-4FA8-8AEE-23EEF186FE58}"/>
  </dataValidations>
  <pageMargins left="0.7" right="0.7" top="0.75" bottom="0.75" header="0.3" footer="0.3"/>
  <pageSetup scale="86" fitToHeight="0" orientation="landscape" r:id="rId1"/>
  <legacy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8"/>
  <dimension ref="A3:L47"/>
  <sheetViews>
    <sheetView zoomScale="92" zoomScaleNormal="100" zoomScaleSheetLayoutView="100" workbookViewId="0">
      <selection activeCell="D25" sqref="D25"/>
    </sheetView>
  </sheetViews>
  <sheetFormatPr baseColWidth="10" defaultColWidth="0" defaultRowHeight="15"/>
  <cols>
    <col min="1" max="1" width="14.83203125" style="202" customWidth="1"/>
    <col min="2" max="2" width="17.6640625" style="202" customWidth="1"/>
    <col min="3" max="3" width="18.6640625" style="202" customWidth="1"/>
    <col min="4" max="4" width="16.33203125" style="202" customWidth="1"/>
    <col min="5" max="5" width="2.6640625" style="279" hidden="1" customWidth="1"/>
    <col min="6" max="6" width="8.83203125" hidden="1" customWidth="1"/>
    <col min="7" max="7" width="8.83203125" style="202" hidden="1" customWidth="1"/>
    <col min="8" max="8" width="11.6640625" style="202" hidden="1" customWidth="1"/>
    <col min="9" max="9" width="8.83203125" style="202" hidden="1" customWidth="1"/>
    <col min="10" max="10" width="11.6640625" style="202" hidden="1" customWidth="1"/>
    <col min="11" max="11" width="11.1640625" style="202" hidden="1" customWidth="1"/>
    <col min="12" max="12" width="9.1640625" style="202" hidden="1" customWidth="1"/>
    <col min="13" max="16384" width="8.83203125" style="202" hidden="1"/>
  </cols>
  <sheetData>
    <row r="3" spans="1:5">
      <c r="A3" s="275" t="s">
        <v>10</v>
      </c>
      <c r="B3" s="201" t="str">
        <f>'Start Here'!B4</f>
        <v>Livermore</v>
      </c>
      <c r="C3" s="276"/>
    </row>
    <row r="4" spans="1:5" ht="18" customHeight="1">
      <c r="A4" s="277" t="s">
        <v>36</v>
      </c>
      <c r="B4" s="200">
        <f>'Start Here'!B5</f>
        <v>2019</v>
      </c>
      <c r="C4" s="278" t="s">
        <v>47</v>
      </c>
    </row>
    <row r="7" spans="1:5" ht="17" thickBot="1">
      <c r="A7" s="622"/>
      <c r="B7" s="622"/>
      <c r="C7" s="622"/>
    </row>
    <row r="8" spans="1:5" ht="15" customHeight="1">
      <c r="A8" s="634" t="s">
        <v>1762</v>
      </c>
      <c r="B8" s="635"/>
      <c r="C8" s="635"/>
      <c r="D8" s="635"/>
    </row>
    <row r="9" spans="1:5">
      <c r="A9" s="610" t="s">
        <v>15</v>
      </c>
      <c r="B9" s="607"/>
      <c r="C9" s="607"/>
      <c r="D9" s="73" t="s">
        <v>55</v>
      </c>
      <c r="E9" s="283"/>
    </row>
    <row r="10" spans="1:5">
      <c r="A10" s="636" t="s">
        <v>16</v>
      </c>
      <c r="B10" s="637"/>
      <c r="C10" s="284" t="s">
        <v>5</v>
      </c>
      <c r="D10" s="74">
        <f>'Table A2'!Q12</f>
        <v>42</v>
      </c>
      <c r="E10" s="283" t="s">
        <v>1506</v>
      </c>
    </row>
    <row r="11" spans="1:5">
      <c r="A11" s="638"/>
      <c r="B11" s="639"/>
      <c r="C11" s="203" t="s">
        <v>20</v>
      </c>
      <c r="D11" s="74">
        <f>'Table A2'!R12</f>
        <v>0</v>
      </c>
      <c r="E11" s="283" t="s">
        <v>1507</v>
      </c>
    </row>
    <row r="12" spans="1:5">
      <c r="A12" s="636" t="s">
        <v>17</v>
      </c>
      <c r="B12" s="637"/>
      <c r="C12" s="203" t="s">
        <v>5</v>
      </c>
      <c r="D12" s="74">
        <f>'Table A2'!S12</f>
        <v>1</v>
      </c>
      <c r="E12" s="283" t="s">
        <v>1508</v>
      </c>
    </row>
    <row r="13" spans="1:5">
      <c r="A13" s="640"/>
      <c r="B13" s="641"/>
      <c r="C13" s="203" t="s">
        <v>20</v>
      </c>
      <c r="D13" s="74">
        <f>'Table A2'!T12</f>
        <v>0</v>
      </c>
      <c r="E13" s="283" t="s">
        <v>1509</v>
      </c>
    </row>
    <row r="14" spans="1:5">
      <c r="A14" s="636" t="s">
        <v>18</v>
      </c>
      <c r="B14" s="637"/>
      <c r="C14" s="203" t="s">
        <v>5</v>
      </c>
      <c r="D14" s="74">
        <f>'Table A2'!U12</f>
        <v>2</v>
      </c>
      <c r="E14" s="283" t="s">
        <v>1510</v>
      </c>
    </row>
    <row r="15" spans="1:5">
      <c r="A15" s="640"/>
      <c r="B15" s="641"/>
      <c r="C15" s="203" t="s">
        <v>20</v>
      </c>
      <c r="D15" s="74">
        <f>'Table A2'!V12</f>
        <v>36</v>
      </c>
      <c r="E15" s="283" t="s">
        <v>1511</v>
      </c>
    </row>
    <row r="16" spans="1:5" ht="28.5" customHeight="1" thickBot="1">
      <c r="A16" s="615" t="s">
        <v>19</v>
      </c>
      <c r="B16" s="616"/>
      <c r="C16" s="204"/>
      <c r="D16" s="75">
        <f>'Table A2'!W12</f>
        <v>260</v>
      </c>
      <c r="E16" s="283" t="s">
        <v>1512</v>
      </c>
    </row>
    <row r="17" spans="1:10" ht="17" thickTop="1" thickBot="1">
      <c r="A17" s="629" t="s">
        <v>1749</v>
      </c>
      <c r="B17" s="630"/>
      <c r="C17" s="282"/>
      <c r="D17" s="76">
        <f>SUM(D10:D16)</f>
        <v>341</v>
      </c>
      <c r="E17" s="279" t="s">
        <v>1513</v>
      </c>
    </row>
    <row r="18" spans="1:10" ht="29.25" customHeight="1">
      <c r="A18" s="495" t="s">
        <v>1760</v>
      </c>
      <c r="B18" s="495"/>
      <c r="C18" s="495"/>
      <c r="D18" s="495"/>
    </row>
    <row r="20" spans="1:10" ht="16" thickBot="1"/>
    <row r="21" spans="1:10" ht="15" customHeight="1">
      <c r="A21" s="631" t="s">
        <v>1763</v>
      </c>
      <c r="B21" s="632"/>
      <c r="C21" s="632"/>
      <c r="D21" s="180"/>
    </row>
    <row r="22" spans="1:10" ht="15" customHeight="1">
      <c r="A22" s="620" t="s">
        <v>82</v>
      </c>
      <c r="B22" s="625"/>
      <c r="C22" s="626"/>
      <c r="D22" s="205">
        <f>COUNTIF('Table A'!P13:P1001,"&gt;0")</f>
        <v>41</v>
      </c>
      <c r="E22" s="279" t="s">
        <v>1491</v>
      </c>
    </row>
    <row r="23" spans="1:10" ht="17.25" customHeight="1">
      <c r="A23" s="620" t="s">
        <v>65</v>
      </c>
      <c r="B23" s="625"/>
      <c r="C23" s="626"/>
      <c r="D23" s="205">
        <f>'Table A'!P12</f>
        <v>188</v>
      </c>
      <c r="E23" s="279" t="s">
        <v>1492</v>
      </c>
    </row>
    <row r="24" spans="1:10" ht="15" customHeight="1">
      <c r="A24" s="620" t="s">
        <v>66</v>
      </c>
      <c r="B24" s="625"/>
      <c r="C24" s="626"/>
      <c r="D24" s="205">
        <f>'Table A'!Q12</f>
        <v>36</v>
      </c>
      <c r="E24" s="279" t="s">
        <v>1493</v>
      </c>
    </row>
    <row r="25" spans="1:10" ht="15.75" customHeight="1" thickBot="1">
      <c r="A25" s="623" t="s">
        <v>67</v>
      </c>
      <c r="B25" s="627"/>
      <c r="C25" s="628"/>
      <c r="D25" s="206">
        <f>'Table A'!R12</f>
        <v>0</v>
      </c>
      <c r="E25" s="279" t="s">
        <v>1494</v>
      </c>
    </row>
    <row r="26" spans="1:10">
      <c r="A26" s="207"/>
      <c r="B26" s="207"/>
    </row>
    <row r="27" spans="1:10" ht="16" thickBot="1">
      <c r="A27" s="207"/>
      <c r="B27" s="207"/>
      <c r="H27" s="77"/>
      <c r="I27" s="77"/>
      <c r="J27" s="77"/>
    </row>
    <row r="28" spans="1:10" ht="15" customHeight="1">
      <c r="A28" s="631" t="s">
        <v>68</v>
      </c>
      <c r="B28" s="632"/>
      <c r="C28" s="632"/>
      <c r="D28" s="633"/>
      <c r="H28" s="77"/>
      <c r="I28" s="77"/>
      <c r="J28" s="77"/>
    </row>
    <row r="29" spans="1:10">
      <c r="A29" s="620" t="s">
        <v>69</v>
      </c>
      <c r="B29" s="621"/>
      <c r="C29" s="621"/>
      <c r="D29" s="208">
        <f>'Table A'!S12</f>
        <v>0</v>
      </c>
      <c r="E29" s="279" t="s">
        <v>1495</v>
      </c>
    </row>
    <row r="30" spans="1:10">
      <c r="A30" s="620" t="s">
        <v>70</v>
      </c>
      <c r="B30" s="621"/>
      <c r="C30" s="621"/>
      <c r="D30" s="208">
        <f>SUMPRODUCT((YEAR('Table A'!$H13:$H1001)='Start Here'!$B$5)*('Table A'!$S13:$S1001="Yes-Approved")*('Table A'!$Q13:$Q1001))</f>
        <v>0</v>
      </c>
      <c r="E30" s="279" t="s">
        <v>1496</v>
      </c>
    </row>
    <row r="31" spans="1:10">
      <c r="A31" s="620" t="s">
        <v>71</v>
      </c>
      <c r="B31" s="621"/>
      <c r="C31" s="621"/>
      <c r="D31" s="209">
        <f>SUMPRODUCT((YEAR('Table A'!$H13:$H1001)='Start Here'!$B$5)*('Table A'!$S13:$S1001="Yes-Approved"))</f>
        <v>0</v>
      </c>
      <c r="E31" s="279" t="s">
        <v>1497</v>
      </c>
    </row>
    <row r="32" spans="1:10" ht="16" thickBot="1">
      <c r="A32" s="623" t="s">
        <v>72</v>
      </c>
      <c r="B32" s="624"/>
      <c r="C32" s="624"/>
      <c r="D32" s="206">
        <f>SUMIF('Table A2'!AJ:AJ, "Y",'Table A2'!AH:AH)</f>
        <v>0</v>
      </c>
      <c r="E32" s="279" t="s">
        <v>1498</v>
      </c>
    </row>
    <row r="33" spans="1:5">
      <c r="A33" s="320"/>
      <c r="B33" s="309"/>
      <c r="C33" s="309"/>
      <c r="D33" s="321"/>
    </row>
    <row r="34" spans="1:5" ht="16" thickBot="1"/>
    <row r="35" spans="1:5" ht="16" hidden="1" thickBot="1">
      <c r="A35" s="279"/>
      <c r="B35" s="279" t="s">
        <v>1504</v>
      </c>
      <c r="C35" s="279" t="s">
        <v>1505</v>
      </c>
      <c r="D35" s="279" t="s">
        <v>1503</v>
      </c>
    </row>
    <row r="36" spans="1:5" ht="15" customHeight="1">
      <c r="A36" s="617" t="s">
        <v>106</v>
      </c>
      <c r="B36" s="618"/>
      <c r="C36" s="618"/>
      <c r="D36" s="619"/>
    </row>
    <row r="37" spans="1:5">
      <c r="A37" s="178" t="s">
        <v>102</v>
      </c>
      <c r="B37" s="179" t="s">
        <v>103</v>
      </c>
      <c r="C37" s="179" t="s">
        <v>104</v>
      </c>
      <c r="D37" s="73" t="s">
        <v>105</v>
      </c>
    </row>
    <row r="38" spans="1:5">
      <c r="A38" s="144" t="s">
        <v>16</v>
      </c>
      <c r="B38" s="78">
        <f>SUMPRODUCT(('Table A2'!$Q$13:$Q$1000)*(('Table A2'!$AJ$13:$AJ$1000)="Y")*(('Table A2'!$G$13:$G$1000)="R")*(YEAR('Table A2'!$X$13:$X$1000)='Start Here'!$B$5))+SUMPRODUCT(('Table A2'!$R$13:$R$1000)*(('Table A2'!$AJ$13:$AJ$1000)="Y")*(('Table A2'!$G$13:$G$1000)="R")*(YEAR('Table A2'!$X$13:$X$1000)='Start Here'!$B$5))</f>
        <v>0</v>
      </c>
      <c r="C38" s="78">
        <f>SUMPRODUCT(('Table A2'!$Q$13:$Q$1000)*(('Table A2'!$AJ$13:$AJ$1000)="Y")*(('Table A2'!$G$13:$G$1000)="O")*(YEAR('Table A2'!$X$13:$X$1000)='Start Here'!$B$5))+SUMPRODUCT(('Table A2'!$R$13:$R$1000)*(('Table A2'!$AJ$13:$AJ$1000)="Y")*(('Table A2'!$G$13:$G$1000)="O")*(YEAR('Table A2'!$X$13:$X$1000)='Start Here'!$B$5))</f>
        <v>0</v>
      </c>
      <c r="D38" s="74">
        <f>SUM(B38:C38)</f>
        <v>0</v>
      </c>
      <c r="E38" s="279" t="s">
        <v>1499</v>
      </c>
    </row>
    <row r="39" spans="1:5">
      <c r="A39" s="144" t="s">
        <v>17</v>
      </c>
      <c r="B39" s="78">
        <f>SUMPRODUCT(('Table A2'!$S$13:$S$1000)*(('Table A2'!$AJ$13:$AJ$1000)="Y")*(('Table A2'!$G$13:$G$1000)="R")*(YEAR('Table A2'!$X$13:$X$1000)='Start Here'!$B$5))+SUMPRODUCT(('Table A2'!$T$13:$T$1000)*(('Table A2'!$AJ$13:$AJ$1000)="Y")*(('Table A2'!$G$13:$G$1000)="R")*(YEAR('Table A2'!$X$13:$X$1000)='Start Here'!$B$5))</f>
        <v>0</v>
      </c>
      <c r="C39" s="78">
        <f>SUMPRODUCT(('Table A2'!$S$13:$S$1000)*(('Table A2'!$AJ$13:$AJ$1000)="Y")*(('Table A2'!$G$13:$G$1000)="O")*(YEAR('Table A2'!$X$13:$X$1000)='Start Here'!$B$5))+SUMPRODUCT(('Table A2'!$T$13:$T$1000)*(('Table A2'!$AJ$13:$AJ$1000)="Y")*(('Table A2'!$G$13:$G$1000)="O")*(YEAR('Table A2'!$X$13:$X$1000)='Start Here'!$B$5))</f>
        <v>0</v>
      </c>
      <c r="D39" s="74">
        <f>SUM(B39:C39)</f>
        <v>0</v>
      </c>
      <c r="E39" s="279" t="s">
        <v>1500</v>
      </c>
    </row>
    <row r="40" spans="1:5">
      <c r="A40" s="144" t="s">
        <v>18</v>
      </c>
      <c r="B40" s="78">
        <f>SUMPRODUCT(('Table A2'!$U$13:$U$1000)*(('Table A2'!$AJ$13:$AJ$1000)="Y")*(('Table A2'!$G$13:$G$1000)="R")*(YEAR('Table A2'!$X$13:$X$1000)='Start Here'!$B$5))+SUMPRODUCT(('Table A2'!$V$13:$V$1000)*(('Table A2'!$AJ$13:$AJ$1000)="Y")*(('Table A2'!$G$13:$G$1000)="R")*(YEAR('Table A2'!$X$13:$X$1000)='Start Here'!$B$5))</f>
        <v>0</v>
      </c>
      <c r="C40" s="78">
        <f>SUMPRODUCT(('Table A2'!$U$13:$U$1000)*(('Table A2'!$AJ$13:$AJ$1000)="Y")*(('Table A2'!$G$13:$G$1000)="O")*(YEAR('Table A2'!$X$13:$X$1000)='Start Here'!$B$5))+SUMPRODUCT(('Table A2'!$V$13:$V$1000)*(('Table A2'!$AJ$13:$AJ$1000)="Y")*(('Table A2'!$G$13:$G$1000)="O")*(YEAR('Table A2'!$X$13:$X$1000)='Start Here'!$B$5))</f>
        <v>0</v>
      </c>
      <c r="D40" s="74">
        <f>SUM(B40:C40)</f>
        <v>0</v>
      </c>
      <c r="E40" s="279" t="s">
        <v>1501</v>
      </c>
    </row>
    <row r="41" spans="1:5">
      <c r="A41" s="144" t="s">
        <v>19</v>
      </c>
      <c r="B41" s="78">
        <f>SUMPRODUCT(('Table A2'!$W$13:$W$1000)*(('Table A2'!$AJ$13:$AJ$1000)="Y")*(('Table A2'!$G$13:$G$1000)="R")*(YEAR('Table A2'!$X$13:$X$1000)='Start Here'!$B$5))</f>
        <v>0</v>
      </c>
      <c r="C41" s="78">
        <f>SUMPRODUCT(('Table A2'!$W$13:$W$1000)*(('Table A2'!$AJ$13:$AJ$1000)="Y")*(('Table A2'!$G$13:$G$1000)="O")*(YEAR('Table A2'!$X$13:$X$1000)='Start Here'!$B$5))</f>
        <v>0</v>
      </c>
      <c r="D41" s="74">
        <f>SUM(B41:C41)</f>
        <v>0</v>
      </c>
      <c r="E41" s="279" t="s">
        <v>1502</v>
      </c>
    </row>
    <row r="42" spans="1:5" ht="16" thickBot="1">
      <c r="A42" s="145" t="s">
        <v>105</v>
      </c>
      <c r="B42" s="146">
        <f>SUM(B38:B41)</f>
        <v>0</v>
      </c>
      <c r="C42" s="146">
        <f>SUM(C38:C41)</f>
        <v>0</v>
      </c>
      <c r="D42" s="147">
        <f>SUM(B42:C42)</f>
        <v>0</v>
      </c>
      <c r="E42" s="279" t="s">
        <v>1503</v>
      </c>
    </row>
    <row r="43" spans="1:5">
      <c r="B43" s="210"/>
      <c r="C43" s="210"/>
    </row>
    <row r="44" spans="1:5">
      <c r="A44" s="72" t="s">
        <v>101</v>
      </c>
    </row>
    <row r="47" spans="1:5" ht="33" customHeight="1">
      <c r="D47" s="211"/>
    </row>
  </sheetData>
  <sheetProtection formatCells="0" formatColumns="0" formatRows="0" sort="0"/>
  <mergeCells count="20">
    <mergeCell ref="A9:C9"/>
    <mergeCell ref="A10:B11"/>
    <mergeCell ref="A12:B13"/>
    <mergeCell ref="A14:B15"/>
    <mergeCell ref="A16:B16"/>
    <mergeCell ref="A36:D36"/>
    <mergeCell ref="A30:C30"/>
    <mergeCell ref="A31:C31"/>
    <mergeCell ref="A7:C7"/>
    <mergeCell ref="A32:C32"/>
    <mergeCell ref="A22:C22"/>
    <mergeCell ref="A23:C23"/>
    <mergeCell ref="A24:C24"/>
    <mergeCell ref="A25:C25"/>
    <mergeCell ref="A17:B17"/>
    <mergeCell ref="A21:C21"/>
    <mergeCell ref="A28:D28"/>
    <mergeCell ref="A18:D18"/>
    <mergeCell ref="A29:C29"/>
    <mergeCell ref="A8:D8"/>
  </mergeCells>
  <pageMargins left="0.7" right="0.7" top="0.75" bottom="0.75" header="0.3" footer="0.3"/>
  <pageSetup paperSize="5"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85C1869D4C1A44FAA0D3AFB2B49A97C" ma:contentTypeVersion="10" ma:contentTypeDescription="Create a new document." ma:contentTypeScope="" ma:versionID="b1f0a8b2bf456108b6473dfee57962ff">
  <xsd:schema xmlns:xsd="http://www.w3.org/2001/XMLSchema" xmlns:xs="http://www.w3.org/2001/XMLSchema" xmlns:p="http://schemas.microsoft.com/office/2006/metadata/properties" xmlns:ns1="http://schemas.microsoft.com/sharepoint/v3" xmlns:ns2="8845dcd3-1f94-4c57-9a5e-46dbe65a741b" xmlns:ns3="467e8a32-a4c8-4d53-8185-0fcd20875a8e" targetNamespace="http://schemas.microsoft.com/office/2006/metadata/properties" ma:root="true" ma:fieldsID="fd91e0aee68df3712dd6a90267c4b950" ns1:_="" ns2:_="" ns3:_="">
    <xsd:import namespace="http://schemas.microsoft.com/sharepoint/v3"/>
    <xsd:import namespace="8845dcd3-1f94-4c57-9a5e-46dbe65a741b"/>
    <xsd:import namespace="467e8a32-a4c8-4d53-8185-0fcd20875a8e"/>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GenerationTime" minOccurs="0"/>
                <xsd:element ref="ns2:MediaServiceEventHashCode" minOccurs="0"/>
                <xsd:element ref="ns1:_ip_UnifiedCompliancePolicyProperties" minOccurs="0"/>
                <xsd:element ref="ns1:_ip_UnifiedCompliancePolicyUIAc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4" nillable="true" ma:displayName="Unified Compliance Policy Properties" ma:hidden="true" ma:internalName="_ip_UnifiedCompliancePolicyProperties">
      <xsd:simpleType>
        <xsd:restriction base="dms:Note"/>
      </xsd:simpleType>
    </xsd:element>
    <xsd:element name="_ip_UnifiedCompliancePolicyUIAction" ma:index="15"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845dcd3-1f94-4c57-9a5e-46dbe65a741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67e8a32-a4c8-4d53-8185-0fcd20875a8e"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F6B70F3-C8FA-437D-A88D-184B53DA2F44}"/>
</file>

<file path=customXml/itemProps2.xml><?xml version="1.0" encoding="utf-8"?>
<ds:datastoreItem xmlns:ds="http://schemas.openxmlformats.org/officeDocument/2006/customXml" ds:itemID="{E2840F22-2F6B-4510-9BF9-26EFCD6CDF5C}">
  <ds:schemaRefs>
    <ds:schemaRef ds:uri="http://www.w3.org/XML/1998/namespace"/>
    <ds:schemaRef ds:uri="http://schemas.microsoft.com/office/infopath/2007/PartnerControls"/>
    <ds:schemaRef ds:uri="http://purl.org/dc/terms/"/>
    <ds:schemaRef ds:uri="http://purl.org/dc/elements/1.1/"/>
    <ds:schemaRef ds:uri="http://purl.org/dc/dcmitype/"/>
    <ds:schemaRef ds:uri="http://schemas.microsoft.com/office/2006/documentManagement/types"/>
    <ds:schemaRef ds:uri="86aca338-fb58-4d31-bce6-a06ce80a0462"/>
    <ds:schemaRef ds:uri="http://schemas.openxmlformats.org/package/2006/metadata/core-properties"/>
    <ds:schemaRef ds:uri="http://schemas.microsoft.com/office/2006/metadata/properties"/>
  </ds:schemaRefs>
</ds:datastoreItem>
</file>

<file path=customXml/itemProps3.xml><?xml version="1.0" encoding="utf-8"?>
<ds:datastoreItem xmlns:ds="http://schemas.openxmlformats.org/officeDocument/2006/customXml" ds:itemID="{E47BFBD1-9639-4775-B336-0D60D35FE1E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30</vt:i4>
      </vt:variant>
      <vt:variant>
        <vt:lpstr>Named Ranges</vt:lpstr>
      </vt:variant>
      <vt:variant>
        <vt:i4>22</vt:i4>
      </vt:variant>
    </vt:vector>
  </HeadingPairs>
  <TitlesOfParts>
    <vt:vector size="52" baseType="lpstr">
      <vt:lpstr>Admin</vt:lpstr>
      <vt:lpstr>Instructions</vt:lpstr>
      <vt:lpstr>FAQs</vt:lpstr>
      <vt:lpstr>Start Here</vt:lpstr>
      <vt:lpstr>Finish Here</vt:lpstr>
      <vt:lpstr>Table A</vt:lpstr>
      <vt:lpstr>Table A2</vt:lpstr>
      <vt:lpstr>Deed Rest And Asst Pgm Data</vt:lpstr>
      <vt:lpstr>Table B</vt:lpstr>
      <vt:lpstr>Planning Periods</vt:lpstr>
      <vt:lpstr>RHNA 2013</vt:lpstr>
      <vt:lpstr>RHNA 2014</vt:lpstr>
      <vt:lpstr>RHNA 2015</vt:lpstr>
      <vt:lpstr>RHNA 2016</vt:lpstr>
      <vt:lpstr>RHNA 2017</vt:lpstr>
      <vt:lpstr>RHNA 2018</vt:lpstr>
      <vt:lpstr>RHNA 2019</vt:lpstr>
      <vt:lpstr>RHNA 2020</vt:lpstr>
      <vt:lpstr>RHNA 2021</vt:lpstr>
      <vt:lpstr>RHNA 2022</vt:lpstr>
      <vt:lpstr>RHNA 2023</vt:lpstr>
      <vt:lpstr>RHNA 2024</vt:lpstr>
      <vt:lpstr>RHNA past year values</vt:lpstr>
      <vt:lpstr>RHNA Allocations</vt:lpstr>
      <vt:lpstr>Table C</vt:lpstr>
      <vt:lpstr>Table D</vt:lpstr>
      <vt:lpstr>Table E</vt:lpstr>
      <vt:lpstr>Table F</vt:lpstr>
      <vt:lpstr>Table G</vt:lpstr>
      <vt:lpstr>Summary</vt:lpstr>
      <vt:lpstr>Instructions!_Hlk526928548</vt:lpstr>
      <vt:lpstr>Instructions!_Hlk532283649</vt:lpstr>
      <vt:lpstr>Instructions!_Toc534729367</vt:lpstr>
      <vt:lpstr>Instructions!_Toc534729368</vt:lpstr>
      <vt:lpstr>Instructions!_Toc534729369</vt:lpstr>
      <vt:lpstr>Instructions!_Toc534729370</vt:lpstr>
      <vt:lpstr>Instructions!_Toc534729371</vt:lpstr>
      <vt:lpstr>Instructions!_Toc534729372</vt:lpstr>
      <vt:lpstr>Instructions!_Toc534729373</vt:lpstr>
      <vt:lpstr>Instructions!_Toc534729374</vt:lpstr>
      <vt:lpstr>Instructions!_Toc534729375</vt:lpstr>
      <vt:lpstr>Instructions!_Toc534729376</vt:lpstr>
      <vt:lpstr>Instructions!_Toc534729377</vt:lpstr>
      <vt:lpstr>Instructions!_Toc534729378</vt:lpstr>
      <vt:lpstr>Instructions!_Toc534729379</vt:lpstr>
      <vt:lpstr>ADU</vt:lpstr>
      <vt:lpstr>'Table A'!Print_Area</vt:lpstr>
      <vt:lpstr>'Table B'!Print_Area</vt:lpstr>
      <vt:lpstr>'Table C'!Print_Area</vt:lpstr>
      <vt:lpstr>'Table E'!Print_Area</vt:lpstr>
      <vt:lpstr>'Table F'!Print_Area</vt:lpstr>
      <vt:lpstr>'Table A2'!Print_Titles</vt:lpstr>
    </vt:vector>
  </TitlesOfParts>
  <Company>State of California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Administrator</dc:creator>
  <cp:lastModifiedBy>Tricia Pontau</cp:lastModifiedBy>
  <cp:lastPrinted>2020-02-28T00:28:08Z</cp:lastPrinted>
  <dcterms:created xsi:type="dcterms:W3CDTF">2018-09-27T21:13:30Z</dcterms:created>
  <dcterms:modified xsi:type="dcterms:W3CDTF">2020-03-23T21:48:52Z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0x010100A85C1869D4C1A44FAA0D3AFB2B49A97C</vt:lpwstr>
  </property>
  <property fmtid="{D5CDD505-2E9C-101B-9397-08002B2CF9AE}" pid="3" name="Order">
    <vt:r8>100</vt:r8>
  </property>
</Properties>
</file>